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omments1.xml" ContentType="application/vnd.openxmlformats-officedocument.spreadsheetml.comments+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mc:AlternateContent xmlns:mc="http://schemas.openxmlformats.org/markup-compatibility/2006">
    <mc:Choice Requires="x15">
      <x15ac:absPath xmlns:x15ac="http://schemas.microsoft.com/office/spreadsheetml/2010/11/ac" url="https://usgbc.sharepoint.com/sites/LEEDTechDevTeam/Shared Documents/LEED v5/Documentation/Published LEED v5 Calculators/November 3, 2025/"/>
    </mc:Choice>
  </mc:AlternateContent>
  <xr:revisionPtr revIDLastSave="81" documentId="8_{41D87305-ACA9-47BB-B2F5-D92583C4ED2F}" xr6:coauthVersionLast="47" xr6:coauthVersionMax="47" xr10:uidLastSave="{9B62DDA6-3518-42A3-934B-51A0FBE331F8}"/>
  <workbookProtection workbookAlgorithmName="SHA-512" workbookHashValue="vPOJlO0gB5cqQbz6T70TR4jED0e6o49PufrTJzDxXAyy1mn1NoFqlmCscomcYbSVIuhJseXcM+xlTNjKb808Lg==" workbookSaltValue="j+KQBrtC8arNP21GF1Z6tw==" workbookSpinCount="100000" lockStructure="1"/>
  <bookViews>
    <workbookView xWindow="-108" yWindow="-108" windowWidth="23256" windowHeight="12456" tabRatio="928" firstSheet="2" activeTab="2" xr2:uid="{A2ABE215-9A73-4B33-B75D-D7BB02D35148}"/>
  </bookViews>
  <sheets>
    <sheet name="Revision History" sheetId="7" state="hidden" r:id="rId1"/>
    <sheet name="Internal Style Guide" sheetId="13" state="hidden" r:id="rId2"/>
    <sheet name="Instructions" sheetId="8" r:id="rId3"/>
    <sheet name="Inputs Fixture Fittings" sheetId="11" r:id="rId4"/>
    <sheet name="Logic" sheetId="18" state="hidden" r:id="rId5"/>
    <sheet name="Database" sheetId="12" state="hidden" r:id="rId6"/>
    <sheet name="Summary" sheetId="9" r:id="rId7"/>
  </sheets>
  <definedNames>
    <definedName name="_xlnm._FilterDatabase" localSheetId="5" hidden="1">Database!#REF!</definedName>
    <definedName name="data_dude">Database!$J$53:$J$62</definedName>
    <definedName name="data_dudr">Database!$N$53:$N$62</definedName>
    <definedName name="data_dudrc">Database!$L$53:$L$62</definedName>
    <definedName name="data_duds">Database!$M$53:$M$62</definedName>
    <definedName name="data_dudv">Database!$K$53:$K$62</definedName>
    <definedName name="data_dur">Database!$I$53:$I$62</definedName>
    <definedName name="data_ffiff">Database!$B$53:$B$62</definedName>
    <definedName name="data_ffiffft">Database!$C$53:$C$62</definedName>
    <definedName name="data_maxipr">Database!$E$53:$E$62</definedName>
    <definedName name="data_maxipu">Database!$F$53:$F$62</definedName>
    <definedName name="data_maxsir">Database!$G$53:$G$62</definedName>
    <definedName name="data_maxsiu">Database!$H$53:$H$62</definedName>
    <definedName name="data_piada">Database!$E$23:$E$24</definedName>
    <definedName name="data_pigen">Database!$E$19:$E$20</definedName>
    <definedName name="data_prjtyp">Database!$E$7:$E$9</definedName>
    <definedName name="data_ptsdrp">Database!$F$67:$F$70</definedName>
    <definedName name="data_ptslkpnts">Database!$F$90:$F$118</definedName>
    <definedName name="data_ptslkpr">Database!$E$90:$E$118</definedName>
    <definedName name="data_ptslkpt">Database!$B$90:$B$118</definedName>
    <definedName name="data_ptspr">Database!$B$67:$B$70</definedName>
    <definedName name="data_toilet">Database!$F$35:$F$38</definedName>
    <definedName name="data_unitan">Database!$I$12:$I$13</definedName>
    <definedName name="data_unitfhr">Database!$G$12:$G$13</definedName>
    <definedName name="data_unitfwr">Database!$H$12:$H$13</definedName>
    <definedName name="data_unittyp">Database!$E$12:$E$13</definedName>
    <definedName name="data_unitvol">Database!$F$12:$F$13</definedName>
    <definedName name="data_urinal">Database!$H$35:$H$37</definedName>
    <definedName name="inputsflow_dfr">'Inputs Fixture Fittings'!$J$261:$J$374</definedName>
    <definedName name="inputsflow_dur">'Inputs Fixture Fittings'!$H$261:$H$374</definedName>
    <definedName name="inputsflow_gn">'Inputs Fixture Fittings'!$B$261:$B$374</definedName>
    <definedName name="inputsflow_id">'Inputs Fixture Fittings'!$D$261:$D$374</definedName>
    <definedName name="inputsflow_no">'Inputs Fixture Fittings'!$A$261:$A$374</definedName>
    <definedName name="inputsflow_paw">'Inputs Fixture Fittings'!$K$261:$K$374</definedName>
    <definedName name="inputsflow_prcocc">'Inputs Fixture Fittings'!$L$261:$L$374</definedName>
    <definedName name="inputsflow_tduot">'Inputs Fixture Fittings'!$T$261:$T$374</definedName>
    <definedName name="inputsflow_typ">'Inputs Fixture Fittings'!$E$261:$E$374</definedName>
    <definedName name="inputsflow_updot">'Inputs Fixture Fittings'!$R$261:$R$374</definedName>
    <definedName name="inputsflush_dfr">'Inputs Fixture Fittings'!$J$138:$J$251</definedName>
    <definedName name="inputsflush_fam">'Inputs Fixture Fittings'!$E$138:$E$251</definedName>
    <definedName name="inputsflush_gn">'Inputs Fixture Fittings'!$B$138:$B$251</definedName>
    <definedName name="inputsflush_id">'Inputs Fixture Fittings'!$D$138:$D$251</definedName>
    <definedName name="inputsflush_no">'Inputs Fixture Fittings'!$A$138:$A$251</definedName>
    <definedName name="inputsflush_paw">'Inputs Fixture Fittings'!$K$138:$K$251</definedName>
    <definedName name="inputsflush_prcocc">'Inputs Fixture Fittings'!$L$138:$L$251</definedName>
    <definedName name="inputsflush_tduot">'Inputs Fixture Fittings'!$T$138:$T$251</definedName>
    <definedName name="inputsflush_typ">'Inputs Fixture Fittings'!$G$138:$G$251</definedName>
    <definedName name="inputsflush_updot">'Inputs Fixture Fittings'!$R$138:$R$251</definedName>
    <definedName name="inputsgrp_ada">'Inputs Fixture Fittings'!$G$16:$G$129</definedName>
    <definedName name="inputsgrp_an">'Inputs Fixture Fittings'!$I$16:$I$129</definedName>
    <definedName name="inputsgrp_def">'Inputs Fixture Fittings'!$D$16:$D$129</definedName>
    <definedName name="inputsgrp_deff">'Inputs Fixture Fittings'!$F$16:$F$129</definedName>
    <definedName name="inputsgrp_defm">'Inputs Fixture Fittings'!$E$16:$E$129</definedName>
    <definedName name="inputsgrp_gn">'Inputs Fixture Fittings'!$B$16:$B$129</definedName>
    <definedName name="inputsgrp_no">'Inputs Fixture Fittings'!$A$16:$A$129</definedName>
    <definedName name="inputsgrp_otefte">'Inputs Fixture Fittings'!$J$16:$J$129</definedName>
    <definedName name="inputsgrp_otot">'Inputs Fixture Fittings'!$O$16:$O$129</definedName>
    <definedName name="inputsgrp_otrc">'Inputs Fixture Fittings'!$L$16:$L$129</definedName>
    <definedName name="inputsgrp_otres">'Inputs Fixture Fittings'!$N$16:$N$129</definedName>
    <definedName name="inputsgrp_otstud">'Inputs Fixture Fittings'!$M$16:$M$129</definedName>
    <definedName name="inputsgrp_otv">'Inputs Fixture Fittings'!$K$16:$K$129</definedName>
    <definedName name="inputsgrp_urinal">'Inputs Fixture Fittings'!$H$16:$H$129</definedName>
    <definedName name="inputspi_pt">'Inputs Fixture Fittings'!$G$6</definedName>
    <definedName name="inputspi_units" comment="Units in kg or lbs">'Inputs Fixture Fittings'!$G$8</definedName>
    <definedName name="logic_001no">Logic!$A$16:$A$130</definedName>
    <definedName name="logic_002grp">Logic!$B$16:$B$130</definedName>
    <definedName name="logic_003mlprc">Logic!$E$16:$E$130</definedName>
    <definedName name="logic_004ado">Logic!$F$16:$F$130</definedName>
    <definedName name="logic_005pempt">Logic!$G$16:$G$130</definedName>
    <definedName name="logic_006pempm">Logic!$H$16:$H$130</definedName>
    <definedName name="logic_007pempf">Logic!$I$16:$I$130</definedName>
    <definedName name="logic_008pvst">Logic!$J$16:$J$130</definedName>
    <definedName name="logic_009pvsm">Logic!$K$16:$K$130</definedName>
    <definedName name="logic_010pvsf">Logic!$L$16:$L$130</definedName>
    <definedName name="logic_011prct">Logic!$M$16:$M$130</definedName>
    <definedName name="logic_012prcm">Logic!$N$16:$N$130</definedName>
    <definedName name="logic_013prcf">Logic!$O$16:$O$130</definedName>
    <definedName name="logic_014pstt">Logic!$P$16:$P$130</definedName>
    <definedName name="logic_015pstm">Logic!$Q$16:$Q$130</definedName>
    <definedName name="logic_016pstf">Logic!$R$16:$R$130</definedName>
    <definedName name="logic_017prst">Logic!$S$16:$S$130</definedName>
    <definedName name="logic_018prsm">Logic!$T$16:$T$130</definedName>
    <definedName name="logic_019prsf">Logic!$U$16:$U$130</definedName>
    <definedName name="logic_020pot">Logic!$V$16:$V$130</definedName>
    <definedName name="logic_021pom">Logic!$W$16:$W$130</definedName>
    <definedName name="logic_022pof">Logic!$X$16:$X$130</definedName>
    <definedName name="logic_100no">Logic!$A$139:$A$253</definedName>
    <definedName name="logic_101grp">Logic!$B$139:$B$253</definedName>
    <definedName name="logic_102ff">Logic!$E$139:$E$253</definedName>
    <definedName name="logic_103ft">Logic!$G$139:$G$253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77" i="18" l="1"/>
  <c r="B376" i="18"/>
  <c r="B375" i="18"/>
  <c r="Y375" i="18" s="1"/>
  <c r="B374" i="18"/>
  <c r="B373" i="18"/>
  <c r="B372" i="18"/>
  <c r="B371" i="18"/>
  <c r="B370" i="18"/>
  <c r="Y370" i="18" s="1"/>
  <c r="B369" i="18"/>
  <c r="B368" i="18"/>
  <c r="Y368" i="18" s="1"/>
  <c r="B367" i="18"/>
  <c r="Y367" i="18" s="1"/>
  <c r="B366" i="18"/>
  <c r="Y366" i="18" s="1"/>
  <c r="B365" i="18"/>
  <c r="B364" i="18"/>
  <c r="B363" i="18"/>
  <c r="B362" i="18"/>
  <c r="Y362" i="18" s="1"/>
  <c r="B361" i="18"/>
  <c r="Y361" i="18" s="1"/>
  <c r="B360" i="18"/>
  <c r="B359" i="18"/>
  <c r="Y359" i="18" s="1"/>
  <c r="B358" i="18"/>
  <c r="Y358" i="18" s="1"/>
  <c r="B356" i="18"/>
  <c r="Y356" i="18" s="1"/>
  <c r="B355" i="18"/>
  <c r="Y355" i="18" s="1"/>
  <c r="B354" i="18"/>
  <c r="Y354" i="18" s="1"/>
  <c r="B353" i="18"/>
  <c r="Y353" i="18" s="1"/>
  <c r="B352" i="18"/>
  <c r="B351" i="18"/>
  <c r="B350" i="18"/>
  <c r="Y350" i="18" s="1"/>
  <c r="B349" i="18"/>
  <c r="B348" i="18"/>
  <c r="B347" i="18"/>
  <c r="B346" i="18"/>
  <c r="B345" i="18"/>
  <c r="Y345" i="18" s="1"/>
  <c r="B344" i="18"/>
  <c r="Y344" i="18" s="1"/>
  <c r="B343" i="18"/>
  <c r="Y343" i="18" s="1"/>
  <c r="B342" i="18"/>
  <c r="Y342" i="18" s="1"/>
  <c r="B341" i="18"/>
  <c r="Y341" i="18" s="1"/>
  <c r="B340" i="18"/>
  <c r="B339" i="18"/>
  <c r="B338" i="18"/>
  <c r="B337" i="18"/>
  <c r="Y337" i="18" s="1"/>
  <c r="B335" i="18"/>
  <c r="B334" i="18"/>
  <c r="B333" i="18"/>
  <c r="Y333" i="18" s="1"/>
  <c r="B332" i="18"/>
  <c r="Y332" i="18" s="1"/>
  <c r="B331" i="18"/>
  <c r="Y331" i="18" s="1"/>
  <c r="B330" i="18"/>
  <c r="Y330" i="18" s="1"/>
  <c r="B329" i="18"/>
  <c r="Y329" i="18" s="1"/>
  <c r="B328" i="18"/>
  <c r="Y328" i="18" s="1"/>
  <c r="B327" i="18"/>
  <c r="B326" i="18"/>
  <c r="B325" i="18"/>
  <c r="Y325" i="18" s="1"/>
  <c r="B324" i="18"/>
  <c r="B323" i="18"/>
  <c r="B322" i="18"/>
  <c r="B321" i="18"/>
  <c r="B320" i="18"/>
  <c r="Y320" i="18" s="1"/>
  <c r="B319" i="18"/>
  <c r="Y319" i="18" s="1"/>
  <c r="B318" i="18"/>
  <c r="Y318" i="18" s="1"/>
  <c r="B317" i="18"/>
  <c r="Y317" i="18" s="1"/>
  <c r="B316" i="18"/>
  <c r="Y316" i="18" s="1"/>
  <c r="B314" i="18"/>
  <c r="B313" i="18"/>
  <c r="B312" i="18"/>
  <c r="B311" i="18"/>
  <c r="Y311" i="18" s="1"/>
  <c r="B310" i="18"/>
  <c r="B309" i="18"/>
  <c r="B308" i="18"/>
  <c r="B307" i="18"/>
  <c r="Y307" i="18" s="1"/>
  <c r="B306" i="18"/>
  <c r="B305" i="18"/>
  <c r="Y305" i="18" s="1"/>
  <c r="B304" i="18"/>
  <c r="Y304" i="18" s="1"/>
  <c r="B303" i="18"/>
  <c r="Y303" i="18" s="1"/>
  <c r="B302" i="18"/>
  <c r="B301" i="18"/>
  <c r="B300" i="18"/>
  <c r="Y300" i="18" s="1"/>
  <c r="B299" i="18"/>
  <c r="B298" i="18"/>
  <c r="B297" i="18"/>
  <c r="B296" i="18"/>
  <c r="B295" i="18"/>
  <c r="Y295" i="18" s="1"/>
  <c r="B293" i="18"/>
  <c r="B292" i="18"/>
  <c r="Y292" i="18" s="1"/>
  <c r="B291" i="18"/>
  <c r="Y291" i="18" s="1"/>
  <c r="B290" i="18"/>
  <c r="Y290" i="18" s="1"/>
  <c r="B289" i="18"/>
  <c r="B288" i="18"/>
  <c r="B287" i="18"/>
  <c r="B286" i="18"/>
  <c r="Y286" i="18" s="1"/>
  <c r="B285" i="18"/>
  <c r="B284" i="18"/>
  <c r="Y284" i="18" s="1"/>
  <c r="B283" i="18"/>
  <c r="Y283" i="18" s="1"/>
  <c r="B282" i="18"/>
  <c r="Y282" i="18" s="1"/>
  <c r="B281" i="18"/>
  <c r="B280" i="18"/>
  <c r="Y280" i="18" s="1"/>
  <c r="B279" i="18"/>
  <c r="Y279" i="18" s="1"/>
  <c r="B278" i="18"/>
  <c r="Y278" i="18" s="1"/>
  <c r="B277" i="18"/>
  <c r="B276" i="18"/>
  <c r="B275" i="18"/>
  <c r="Y275" i="18" s="1"/>
  <c r="B274" i="18"/>
  <c r="B273" i="18"/>
  <c r="B272" i="18"/>
  <c r="Y272" i="18" s="1"/>
  <c r="B271" i="18"/>
  <c r="B270" i="18"/>
  <c r="Y270" i="18" s="1"/>
  <c r="B269" i="18"/>
  <c r="B268" i="18"/>
  <c r="Y268" i="18" s="1"/>
  <c r="B267" i="18"/>
  <c r="Y267" i="18" s="1"/>
  <c r="B266" i="18"/>
  <c r="Y266" i="18" s="1"/>
  <c r="B265" i="18"/>
  <c r="L377" i="18"/>
  <c r="K377" i="18"/>
  <c r="J377" i="18"/>
  <c r="H377" i="18"/>
  <c r="E377" i="18"/>
  <c r="I377" i="18" s="1"/>
  <c r="D377" i="18"/>
  <c r="L376" i="18"/>
  <c r="K376" i="18"/>
  <c r="J376" i="18"/>
  <c r="H376" i="18"/>
  <c r="E376" i="18"/>
  <c r="I376" i="18" s="1"/>
  <c r="D376" i="18"/>
  <c r="L375" i="18"/>
  <c r="K375" i="18"/>
  <c r="J375" i="18"/>
  <c r="H375" i="18"/>
  <c r="E375" i="18"/>
  <c r="I375" i="18" s="1"/>
  <c r="D375" i="18"/>
  <c r="L374" i="18"/>
  <c r="K374" i="18"/>
  <c r="J374" i="18"/>
  <c r="H374" i="18"/>
  <c r="E374" i="18"/>
  <c r="I374" i="18" s="1"/>
  <c r="D374" i="18"/>
  <c r="L373" i="18"/>
  <c r="K373" i="18"/>
  <c r="J373" i="18"/>
  <c r="H373" i="18"/>
  <c r="E373" i="18"/>
  <c r="I373" i="18" s="1"/>
  <c r="D373" i="18"/>
  <c r="L372" i="18"/>
  <c r="K372" i="18"/>
  <c r="J372" i="18"/>
  <c r="H372" i="18"/>
  <c r="E372" i="18"/>
  <c r="I372" i="18" s="1"/>
  <c r="D372" i="18"/>
  <c r="L371" i="18"/>
  <c r="K371" i="18"/>
  <c r="J371" i="18"/>
  <c r="H371" i="18"/>
  <c r="E371" i="18"/>
  <c r="G371" i="18" s="1"/>
  <c r="D371" i="18"/>
  <c r="L370" i="18"/>
  <c r="K370" i="18"/>
  <c r="J370" i="18"/>
  <c r="H370" i="18"/>
  <c r="E370" i="18"/>
  <c r="I370" i="18" s="1"/>
  <c r="D370" i="18"/>
  <c r="L369" i="18"/>
  <c r="K369" i="18"/>
  <c r="J369" i="18"/>
  <c r="H369" i="18"/>
  <c r="E369" i="18"/>
  <c r="I369" i="18" s="1"/>
  <c r="D369" i="18"/>
  <c r="L368" i="18"/>
  <c r="K368" i="18"/>
  <c r="J368" i="18"/>
  <c r="H368" i="18"/>
  <c r="E368" i="18"/>
  <c r="G368" i="18" s="1"/>
  <c r="D368" i="18"/>
  <c r="L367" i="18"/>
  <c r="K367" i="18"/>
  <c r="J367" i="18"/>
  <c r="H367" i="18"/>
  <c r="E367" i="18"/>
  <c r="I367" i="18" s="1"/>
  <c r="D367" i="18"/>
  <c r="L366" i="18"/>
  <c r="K366" i="18"/>
  <c r="J366" i="18"/>
  <c r="H366" i="18"/>
  <c r="E366" i="18"/>
  <c r="I366" i="18" s="1"/>
  <c r="D366" i="18"/>
  <c r="L365" i="18"/>
  <c r="K365" i="18"/>
  <c r="J365" i="18"/>
  <c r="H365" i="18"/>
  <c r="E365" i="18"/>
  <c r="G365" i="18" s="1"/>
  <c r="D365" i="18"/>
  <c r="L364" i="18"/>
  <c r="K364" i="18"/>
  <c r="J364" i="18"/>
  <c r="H364" i="18"/>
  <c r="E364" i="18"/>
  <c r="I364" i="18" s="1"/>
  <c r="D364" i="18"/>
  <c r="L363" i="18"/>
  <c r="K363" i="18"/>
  <c r="J363" i="18"/>
  <c r="H363" i="18"/>
  <c r="E363" i="18"/>
  <c r="I363" i="18" s="1"/>
  <c r="D363" i="18"/>
  <c r="L362" i="18"/>
  <c r="K362" i="18"/>
  <c r="J362" i="18"/>
  <c r="H362" i="18"/>
  <c r="E362" i="18"/>
  <c r="G362" i="18" s="1"/>
  <c r="D362" i="18"/>
  <c r="L361" i="18"/>
  <c r="K361" i="18"/>
  <c r="J361" i="18"/>
  <c r="H361" i="18"/>
  <c r="E361" i="18"/>
  <c r="I361" i="18" s="1"/>
  <c r="D361" i="18"/>
  <c r="L360" i="18"/>
  <c r="K360" i="18"/>
  <c r="J360" i="18"/>
  <c r="H360" i="18"/>
  <c r="E360" i="18"/>
  <c r="I360" i="18" s="1"/>
  <c r="D360" i="18"/>
  <c r="L359" i="18"/>
  <c r="K359" i="18"/>
  <c r="J359" i="18"/>
  <c r="H359" i="18"/>
  <c r="E359" i="18"/>
  <c r="G359" i="18" s="1"/>
  <c r="D359" i="18"/>
  <c r="L358" i="18"/>
  <c r="K358" i="18"/>
  <c r="J358" i="18"/>
  <c r="H358" i="18"/>
  <c r="E358" i="18"/>
  <c r="I358" i="18" s="1"/>
  <c r="D358" i="18"/>
  <c r="L356" i="18"/>
  <c r="K356" i="18"/>
  <c r="J356" i="18"/>
  <c r="H356" i="18"/>
  <c r="E356" i="18"/>
  <c r="G356" i="18" s="1"/>
  <c r="D356" i="18"/>
  <c r="L355" i="18"/>
  <c r="K355" i="18"/>
  <c r="J355" i="18"/>
  <c r="H355" i="18"/>
  <c r="E355" i="18"/>
  <c r="I355" i="18" s="1"/>
  <c r="D355" i="18"/>
  <c r="L354" i="18"/>
  <c r="K354" i="18"/>
  <c r="J354" i="18"/>
  <c r="H354" i="18"/>
  <c r="E354" i="18"/>
  <c r="I354" i="18" s="1"/>
  <c r="D354" i="18"/>
  <c r="L353" i="18"/>
  <c r="K353" i="18"/>
  <c r="J353" i="18"/>
  <c r="I353" i="18"/>
  <c r="H353" i="18"/>
  <c r="E353" i="18"/>
  <c r="G353" i="18" s="1"/>
  <c r="D353" i="18"/>
  <c r="L352" i="18"/>
  <c r="K352" i="18"/>
  <c r="J352" i="18"/>
  <c r="H352" i="18"/>
  <c r="E352" i="18"/>
  <c r="I352" i="18" s="1"/>
  <c r="D352" i="18"/>
  <c r="L351" i="18"/>
  <c r="K351" i="18"/>
  <c r="J351" i="18"/>
  <c r="H351" i="18"/>
  <c r="E351" i="18"/>
  <c r="I351" i="18" s="1"/>
  <c r="D351" i="18"/>
  <c r="L350" i="18"/>
  <c r="K350" i="18"/>
  <c r="J350" i="18"/>
  <c r="H350" i="18"/>
  <c r="E350" i="18"/>
  <c r="G350" i="18" s="1"/>
  <c r="D350" i="18"/>
  <c r="L349" i="18"/>
  <c r="K349" i="18"/>
  <c r="J349" i="18"/>
  <c r="H349" i="18"/>
  <c r="E349" i="18"/>
  <c r="I349" i="18" s="1"/>
  <c r="D349" i="18"/>
  <c r="L348" i="18"/>
  <c r="K348" i="18"/>
  <c r="J348" i="18"/>
  <c r="H348" i="18"/>
  <c r="E348" i="18"/>
  <c r="I348" i="18" s="1"/>
  <c r="D348" i="18"/>
  <c r="L347" i="18"/>
  <c r="K347" i="18"/>
  <c r="J347" i="18"/>
  <c r="H347" i="18"/>
  <c r="E347" i="18"/>
  <c r="G347" i="18" s="1"/>
  <c r="D347" i="18"/>
  <c r="L346" i="18"/>
  <c r="K346" i="18"/>
  <c r="J346" i="18"/>
  <c r="H346" i="18"/>
  <c r="E346" i="18"/>
  <c r="I346" i="18" s="1"/>
  <c r="D346" i="18"/>
  <c r="L345" i="18"/>
  <c r="K345" i="18"/>
  <c r="J345" i="18"/>
  <c r="H345" i="18"/>
  <c r="E345" i="18"/>
  <c r="I345" i="18" s="1"/>
  <c r="D345" i="18"/>
  <c r="L344" i="18"/>
  <c r="K344" i="18"/>
  <c r="J344" i="18"/>
  <c r="H344" i="18"/>
  <c r="E344" i="18"/>
  <c r="G344" i="18" s="1"/>
  <c r="D344" i="18"/>
  <c r="L343" i="18"/>
  <c r="K343" i="18"/>
  <c r="J343" i="18"/>
  <c r="H343" i="18"/>
  <c r="E343" i="18"/>
  <c r="I343" i="18" s="1"/>
  <c r="D343" i="18"/>
  <c r="L342" i="18"/>
  <c r="K342" i="18"/>
  <c r="J342" i="18"/>
  <c r="H342" i="18"/>
  <c r="E342" i="18"/>
  <c r="I342" i="18" s="1"/>
  <c r="D342" i="18"/>
  <c r="L341" i="18"/>
  <c r="K341" i="18"/>
  <c r="J341" i="18"/>
  <c r="H341" i="18"/>
  <c r="E341" i="18"/>
  <c r="G341" i="18" s="1"/>
  <c r="D341" i="18"/>
  <c r="L340" i="18"/>
  <c r="K340" i="18"/>
  <c r="J340" i="18"/>
  <c r="H340" i="18"/>
  <c r="E340" i="18"/>
  <c r="I340" i="18" s="1"/>
  <c r="D340" i="18"/>
  <c r="L339" i="18"/>
  <c r="K339" i="18"/>
  <c r="J339" i="18"/>
  <c r="H339" i="18"/>
  <c r="E339" i="18"/>
  <c r="I339" i="18" s="1"/>
  <c r="D339" i="18"/>
  <c r="L338" i="18"/>
  <c r="K338" i="18"/>
  <c r="J338" i="18"/>
  <c r="H338" i="18"/>
  <c r="E338" i="18"/>
  <c r="G338" i="18" s="1"/>
  <c r="D338" i="18"/>
  <c r="L337" i="18"/>
  <c r="K337" i="18"/>
  <c r="J337" i="18"/>
  <c r="H337" i="18"/>
  <c r="E337" i="18"/>
  <c r="I337" i="18" s="1"/>
  <c r="D337" i="18"/>
  <c r="L335" i="18"/>
  <c r="K335" i="18"/>
  <c r="J335" i="18"/>
  <c r="H335" i="18"/>
  <c r="E335" i="18"/>
  <c r="G335" i="18" s="1"/>
  <c r="D335" i="18"/>
  <c r="L334" i="18"/>
  <c r="K334" i="18"/>
  <c r="J334" i="18"/>
  <c r="H334" i="18"/>
  <c r="E334" i="18"/>
  <c r="I334" i="18" s="1"/>
  <c r="D334" i="18"/>
  <c r="L333" i="18"/>
  <c r="K333" i="18"/>
  <c r="J333" i="18"/>
  <c r="H333" i="18"/>
  <c r="E333" i="18"/>
  <c r="I333" i="18" s="1"/>
  <c r="D333" i="18"/>
  <c r="L332" i="18"/>
  <c r="K332" i="18"/>
  <c r="J332" i="18"/>
  <c r="H332" i="18"/>
  <c r="E332" i="18"/>
  <c r="G332" i="18" s="1"/>
  <c r="D332" i="18"/>
  <c r="L331" i="18"/>
  <c r="K331" i="18"/>
  <c r="J331" i="18"/>
  <c r="H331" i="18"/>
  <c r="E331" i="18"/>
  <c r="I331" i="18" s="1"/>
  <c r="D331" i="18"/>
  <c r="L330" i="18"/>
  <c r="K330" i="18"/>
  <c r="J330" i="18"/>
  <c r="H330" i="18"/>
  <c r="E330" i="18"/>
  <c r="I330" i="18" s="1"/>
  <c r="D330" i="18"/>
  <c r="L329" i="18"/>
  <c r="K329" i="18"/>
  <c r="J329" i="18"/>
  <c r="H329" i="18"/>
  <c r="E329" i="18"/>
  <c r="G329" i="18" s="1"/>
  <c r="D329" i="18"/>
  <c r="L328" i="18"/>
  <c r="K328" i="18"/>
  <c r="J328" i="18"/>
  <c r="H328" i="18"/>
  <c r="E328" i="18"/>
  <c r="I328" i="18" s="1"/>
  <c r="D328" i="18"/>
  <c r="L327" i="18"/>
  <c r="K327" i="18"/>
  <c r="J327" i="18"/>
  <c r="H327" i="18"/>
  <c r="E327" i="18"/>
  <c r="I327" i="18" s="1"/>
  <c r="D327" i="18"/>
  <c r="L326" i="18"/>
  <c r="K326" i="18"/>
  <c r="J326" i="18"/>
  <c r="H326" i="18"/>
  <c r="E326" i="18"/>
  <c r="G326" i="18" s="1"/>
  <c r="D326" i="18"/>
  <c r="L325" i="18"/>
  <c r="K325" i="18"/>
  <c r="J325" i="18"/>
  <c r="H325" i="18"/>
  <c r="E325" i="18"/>
  <c r="I325" i="18" s="1"/>
  <c r="D325" i="18"/>
  <c r="L324" i="18"/>
  <c r="K324" i="18"/>
  <c r="J324" i="18"/>
  <c r="H324" i="18"/>
  <c r="E324" i="18"/>
  <c r="I324" i="18" s="1"/>
  <c r="D324" i="18"/>
  <c r="L323" i="18"/>
  <c r="K323" i="18"/>
  <c r="J323" i="18"/>
  <c r="H323" i="18"/>
  <c r="E323" i="18"/>
  <c r="G323" i="18" s="1"/>
  <c r="D323" i="18"/>
  <c r="L322" i="18"/>
  <c r="K322" i="18"/>
  <c r="J322" i="18"/>
  <c r="H322" i="18"/>
  <c r="E322" i="18"/>
  <c r="I322" i="18" s="1"/>
  <c r="D322" i="18"/>
  <c r="L321" i="18"/>
  <c r="K321" i="18"/>
  <c r="J321" i="18"/>
  <c r="H321" i="18"/>
  <c r="E321" i="18"/>
  <c r="I321" i="18" s="1"/>
  <c r="D321" i="18"/>
  <c r="L320" i="18"/>
  <c r="K320" i="18"/>
  <c r="J320" i="18"/>
  <c r="H320" i="18"/>
  <c r="E320" i="18"/>
  <c r="G320" i="18" s="1"/>
  <c r="D320" i="18"/>
  <c r="L319" i="18"/>
  <c r="K319" i="18"/>
  <c r="J319" i="18"/>
  <c r="H319" i="18"/>
  <c r="E319" i="18"/>
  <c r="I319" i="18" s="1"/>
  <c r="D319" i="18"/>
  <c r="L318" i="18"/>
  <c r="K318" i="18"/>
  <c r="J318" i="18"/>
  <c r="H318" i="18"/>
  <c r="E318" i="18"/>
  <c r="I318" i="18" s="1"/>
  <c r="D318" i="18"/>
  <c r="L317" i="18"/>
  <c r="K317" i="18"/>
  <c r="J317" i="18"/>
  <c r="H317" i="18"/>
  <c r="E317" i="18"/>
  <c r="G317" i="18" s="1"/>
  <c r="D317" i="18"/>
  <c r="L316" i="18"/>
  <c r="K316" i="18"/>
  <c r="J316" i="18"/>
  <c r="H316" i="18"/>
  <c r="E316" i="18"/>
  <c r="I316" i="18" s="1"/>
  <c r="D316" i="18"/>
  <c r="L314" i="18"/>
  <c r="K314" i="18"/>
  <c r="J314" i="18"/>
  <c r="H314" i="18"/>
  <c r="E314" i="18"/>
  <c r="G314" i="18" s="1"/>
  <c r="D314" i="18"/>
  <c r="L313" i="18"/>
  <c r="K313" i="18"/>
  <c r="J313" i="18"/>
  <c r="H313" i="18"/>
  <c r="E313" i="18"/>
  <c r="I313" i="18" s="1"/>
  <c r="D313" i="18"/>
  <c r="L312" i="18"/>
  <c r="K312" i="18"/>
  <c r="J312" i="18"/>
  <c r="H312" i="18"/>
  <c r="E312" i="18"/>
  <c r="I312" i="18" s="1"/>
  <c r="D312" i="18"/>
  <c r="L311" i="18"/>
  <c r="K311" i="18"/>
  <c r="J311" i="18"/>
  <c r="H311" i="18"/>
  <c r="E311" i="18"/>
  <c r="G311" i="18" s="1"/>
  <c r="D311" i="18"/>
  <c r="L310" i="18"/>
  <c r="K310" i="18"/>
  <c r="J310" i="18"/>
  <c r="H310" i="18"/>
  <c r="E310" i="18"/>
  <c r="I310" i="18" s="1"/>
  <c r="D310" i="18"/>
  <c r="L309" i="18"/>
  <c r="K309" i="18"/>
  <c r="J309" i="18"/>
  <c r="H309" i="18"/>
  <c r="E309" i="18"/>
  <c r="I309" i="18" s="1"/>
  <c r="D309" i="18"/>
  <c r="L308" i="18"/>
  <c r="K308" i="18"/>
  <c r="J308" i="18"/>
  <c r="H308" i="18"/>
  <c r="E308" i="18"/>
  <c r="G308" i="18" s="1"/>
  <c r="D308" i="18"/>
  <c r="L307" i="18"/>
  <c r="K307" i="18"/>
  <c r="J307" i="18"/>
  <c r="H307" i="18"/>
  <c r="E307" i="18"/>
  <c r="I307" i="18" s="1"/>
  <c r="D307" i="18"/>
  <c r="L306" i="18"/>
  <c r="K306" i="18"/>
  <c r="J306" i="18"/>
  <c r="H306" i="18"/>
  <c r="E306" i="18"/>
  <c r="I306" i="18" s="1"/>
  <c r="D306" i="18"/>
  <c r="L305" i="18"/>
  <c r="K305" i="18"/>
  <c r="J305" i="18"/>
  <c r="H305" i="18"/>
  <c r="E305" i="18"/>
  <c r="G305" i="18" s="1"/>
  <c r="D305" i="18"/>
  <c r="L304" i="18"/>
  <c r="K304" i="18"/>
  <c r="J304" i="18"/>
  <c r="H304" i="18"/>
  <c r="E304" i="18"/>
  <c r="I304" i="18" s="1"/>
  <c r="D304" i="18"/>
  <c r="L303" i="18"/>
  <c r="K303" i="18"/>
  <c r="J303" i="18"/>
  <c r="H303" i="18"/>
  <c r="E303" i="18"/>
  <c r="I303" i="18" s="1"/>
  <c r="D303" i="18"/>
  <c r="L302" i="18"/>
  <c r="K302" i="18"/>
  <c r="J302" i="18"/>
  <c r="H302" i="18"/>
  <c r="E302" i="18"/>
  <c r="G302" i="18" s="1"/>
  <c r="D302" i="18"/>
  <c r="L301" i="18"/>
  <c r="K301" i="18"/>
  <c r="J301" i="18"/>
  <c r="H301" i="18"/>
  <c r="E301" i="18"/>
  <c r="I301" i="18" s="1"/>
  <c r="D301" i="18"/>
  <c r="L300" i="18"/>
  <c r="K300" i="18"/>
  <c r="J300" i="18"/>
  <c r="H300" i="18"/>
  <c r="E300" i="18"/>
  <c r="I300" i="18" s="1"/>
  <c r="D300" i="18"/>
  <c r="L299" i="18"/>
  <c r="K299" i="18"/>
  <c r="J299" i="18"/>
  <c r="H299" i="18"/>
  <c r="E299" i="18"/>
  <c r="G299" i="18" s="1"/>
  <c r="D299" i="18"/>
  <c r="L298" i="18"/>
  <c r="K298" i="18"/>
  <c r="J298" i="18"/>
  <c r="H298" i="18"/>
  <c r="E298" i="18"/>
  <c r="I298" i="18" s="1"/>
  <c r="D298" i="18"/>
  <c r="L297" i="18"/>
  <c r="K297" i="18"/>
  <c r="J297" i="18"/>
  <c r="H297" i="18"/>
  <c r="E297" i="18"/>
  <c r="I297" i="18" s="1"/>
  <c r="D297" i="18"/>
  <c r="L296" i="18"/>
  <c r="K296" i="18"/>
  <c r="J296" i="18"/>
  <c r="H296" i="18"/>
  <c r="E296" i="18"/>
  <c r="G296" i="18" s="1"/>
  <c r="D296" i="18"/>
  <c r="L295" i="18"/>
  <c r="K295" i="18"/>
  <c r="J295" i="18"/>
  <c r="H295" i="18"/>
  <c r="E295" i="18"/>
  <c r="I295" i="18" s="1"/>
  <c r="D295" i="18"/>
  <c r="L293" i="18"/>
  <c r="K293" i="18"/>
  <c r="J293" i="18"/>
  <c r="H293" i="18"/>
  <c r="E293" i="18"/>
  <c r="G293" i="18" s="1"/>
  <c r="D293" i="18"/>
  <c r="L292" i="18"/>
  <c r="K292" i="18"/>
  <c r="J292" i="18"/>
  <c r="H292" i="18"/>
  <c r="E292" i="18"/>
  <c r="I292" i="18" s="1"/>
  <c r="D292" i="18"/>
  <c r="L291" i="18"/>
  <c r="K291" i="18"/>
  <c r="J291" i="18"/>
  <c r="H291" i="18"/>
  <c r="E291" i="18"/>
  <c r="I291" i="18" s="1"/>
  <c r="D291" i="18"/>
  <c r="L290" i="18"/>
  <c r="K290" i="18"/>
  <c r="J290" i="18"/>
  <c r="H290" i="18"/>
  <c r="E290" i="18"/>
  <c r="G290" i="18" s="1"/>
  <c r="D290" i="18"/>
  <c r="L289" i="18"/>
  <c r="K289" i="18"/>
  <c r="J289" i="18"/>
  <c r="H289" i="18"/>
  <c r="E289" i="18"/>
  <c r="I289" i="18" s="1"/>
  <c r="D289" i="18"/>
  <c r="L288" i="18"/>
  <c r="K288" i="18"/>
  <c r="J288" i="18"/>
  <c r="H288" i="18"/>
  <c r="E288" i="18"/>
  <c r="I288" i="18" s="1"/>
  <c r="D288" i="18"/>
  <c r="L287" i="18"/>
  <c r="K287" i="18"/>
  <c r="J287" i="18"/>
  <c r="H287" i="18"/>
  <c r="E287" i="18"/>
  <c r="G287" i="18" s="1"/>
  <c r="D287" i="18"/>
  <c r="L286" i="18"/>
  <c r="K286" i="18"/>
  <c r="J286" i="18"/>
  <c r="H286" i="18"/>
  <c r="E286" i="18"/>
  <c r="I286" i="18" s="1"/>
  <c r="D286" i="18"/>
  <c r="L285" i="18"/>
  <c r="K285" i="18"/>
  <c r="J285" i="18"/>
  <c r="H285" i="18"/>
  <c r="E285" i="18"/>
  <c r="I285" i="18" s="1"/>
  <c r="D285" i="18"/>
  <c r="L284" i="18"/>
  <c r="K284" i="18"/>
  <c r="J284" i="18"/>
  <c r="H284" i="18"/>
  <c r="E284" i="18"/>
  <c r="G284" i="18" s="1"/>
  <c r="D284" i="18"/>
  <c r="L283" i="18"/>
  <c r="K283" i="18"/>
  <c r="J283" i="18"/>
  <c r="H283" i="18"/>
  <c r="E283" i="18"/>
  <c r="I283" i="18" s="1"/>
  <c r="D283" i="18"/>
  <c r="L282" i="18"/>
  <c r="K282" i="18"/>
  <c r="J282" i="18"/>
  <c r="H282" i="18"/>
  <c r="E282" i="18"/>
  <c r="I282" i="18" s="1"/>
  <c r="D282" i="18"/>
  <c r="L281" i="18"/>
  <c r="K281" i="18"/>
  <c r="J281" i="18"/>
  <c r="H281" i="18"/>
  <c r="E281" i="18"/>
  <c r="G281" i="18" s="1"/>
  <c r="D281" i="18"/>
  <c r="L280" i="18"/>
  <c r="K280" i="18"/>
  <c r="J280" i="18"/>
  <c r="H280" i="18"/>
  <c r="E280" i="18"/>
  <c r="I280" i="18" s="1"/>
  <c r="D280" i="18"/>
  <c r="L279" i="18"/>
  <c r="K279" i="18"/>
  <c r="J279" i="18"/>
  <c r="H279" i="18"/>
  <c r="E279" i="18"/>
  <c r="I279" i="18" s="1"/>
  <c r="D279" i="18"/>
  <c r="L278" i="18"/>
  <c r="K278" i="18"/>
  <c r="J278" i="18"/>
  <c r="H278" i="18"/>
  <c r="E278" i="18"/>
  <c r="G278" i="18" s="1"/>
  <c r="D278" i="18"/>
  <c r="L277" i="18"/>
  <c r="K277" i="18"/>
  <c r="J277" i="18"/>
  <c r="H277" i="18"/>
  <c r="E277" i="18"/>
  <c r="I277" i="18" s="1"/>
  <c r="D277" i="18"/>
  <c r="L276" i="18"/>
  <c r="K276" i="18"/>
  <c r="J276" i="18"/>
  <c r="H276" i="18"/>
  <c r="E276" i="18"/>
  <c r="I276" i="18" s="1"/>
  <c r="D276" i="18"/>
  <c r="L275" i="18"/>
  <c r="K275" i="18"/>
  <c r="J275" i="18"/>
  <c r="H275" i="18"/>
  <c r="E275" i="18"/>
  <c r="G275" i="18" s="1"/>
  <c r="D275" i="18"/>
  <c r="L274" i="18"/>
  <c r="K274" i="18"/>
  <c r="J274" i="18"/>
  <c r="H274" i="18"/>
  <c r="E274" i="18"/>
  <c r="I274" i="18" s="1"/>
  <c r="D274" i="18"/>
  <c r="L273" i="18"/>
  <c r="K273" i="18"/>
  <c r="J273" i="18"/>
  <c r="H273" i="18"/>
  <c r="E273" i="18"/>
  <c r="I273" i="18" s="1"/>
  <c r="D273" i="18"/>
  <c r="L272" i="18"/>
  <c r="K272" i="18"/>
  <c r="J272" i="18"/>
  <c r="H272" i="18"/>
  <c r="E272" i="18"/>
  <c r="G272" i="18" s="1"/>
  <c r="D272" i="18"/>
  <c r="L271" i="18"/>
  <c r="K271" i="18"/>
  <c r="J271" i="18"/>
  <c r="H271" i="18"/>
  <c r="E271" i="18"/>
  <c r="I271" i="18" s="1"/>
  <c r="D271" i="18"/>
  <c r="L270" i="18"/>
  <c r="K270" i="18"/>
  <c r="J270" i="18"/>
  <c r="H270" i="18"/>
  <c r="E270" i="18"/>
  <c r="I270" i="18" s="1"/>
  <c r="D270" i="18"/>
  <c r="L269" i="18"/>
  <c r="K269" i="18"/>
  <c r="J269" i="18"/>
  <c r="H269" i="18"/>
  <c r="E269" i="18"/>
  <c r="G269" i="18" s="1"/>
  <c r="D269" i="18"/>
  <c r="L268" i="18"/>
  <c r="K268" i="18"/>
  <c r="J268" i="18"/>
  <c r="H268" i="18"/>
  <c r="E268" i="18"/>
  <c r="I268" i="18" s="1"/>
  <c r="D268" i="18"/>
  <c r="L267" i="18"/>
  <c r="K267" i="18"/>
  <c r="J267" i="18"/>
  <c r="H267" i="18"/>
  <c r="E267" i="18"/>
  <c r="I267" i="18" s="1"/>
  <c r="D267" i="18"/>
  <c r="L266" i="18"/>
  <c r="K266" i="18"/>
  <c r="J266" i="18"/>
  <c r="H266" i="18"/>
  <c r="E266" i="18"/>
  <c r="G266" i="18" s="1"/>
  <c r="D266" i="18"/>
  <c r="L265" i="18"/>
  <c r="K265" i="18"/>
  <c r="J265" i="18"/>
  <c r="H265" i="18"/>
  <c r="E265" i="18"/>
  <c r="I265" i="18" s="1"/>
  <c r="D265" i="18"/>
  <c r="Z377" i="18"/>
  <c r="Y377" i="18"/>
  <c r="X377" i="18"/>
  <c r="Z376" i="18"/>
  <c r="Y376" i="18"/>
  <c r="X376" i="18"/>
  <c r="Z375" i="18"/>
  <c r="X375" i="18"/>
  <c r="Z374" i="18"/>
  <c r="Y374" i="18"/>
  <c r="X374" i="18"/>
  <c r="Z373" i="18"/>
  <c r="Y373" i="18"/>
  <c r="X373" i="18"/>
  <c r="Z372" i="18"/>
  <c r="Y372" i="18"/>
  <c r="X372" i="18"/>
  <c r="Z371" i="18"/>
  <c r="Y371" i="18"/>
  <c r="X371" i="18"/>
  <c r="Z370" i="18"/>
  <c r="X370" i="18"/>
  <c r="Z369" i="18"/>
  <c r="Y369" i="18"/>
  <c r="X369" i="18"/>
  <c r="Z368" i="18"/>
  <c r="X368" i="18"/>
  <c r="Z367" i="18"/>
  <c r="X367" i="18"/>
  <c r="Z366" i="18"/>
  <c r="X366" i="18"/>
  <c r="Z365" i="18"/>
  <c r="Y365" i="18"/>
  <c r="X365" i="18"/>
  <c r="Z364" i="18"/>
  <c r="Y364" i="18"/>
  <c r="X364" i="18"/>
  <c r="Z363" i="18"/>
  <c r="Y363" i="18"/>
  <c r="X363" i="18"/>
  <c r="Z362" i="18"/>
  <c r="X362" i="18"/>
  <c r="Z361" i="18"/>
  <c r="X361" i="18"/>
  <c r="Z360" i="18"/>
  <c r="Y360" i="18"/>
  <c r="X360" i="18"/>
  <c r="Z359" i="18"/>
  <c r="X359" i="18"/>
  <c r="Z358" i="18"/>
  <c r="X358" i="18"/>
  <c r="Z356" i="18"/>
  <c r="X356" i="18"/>
  <c r="Z355" i="18"/>
  <c r="X355" i="18"/>
  <c r="Z354" i="18"/>
  <c r="X354" i="18"/>
  <c r="Z353" i="18"/>
  <c r="X353" i="18"/>
  <c r="Z352" i="18"/>
  <c r="Y352" i="18"/>
  <c r="X352" i="18"/>
  <c r="Z351" i="18"/>
  <c r="Y351" i="18"/>
  <c r="X351" i="18"/>
  <c r="Z350" i="18"/>
  <c r="X350" i="18"/>
  <c r="Z349" i="18"/>
  <c r="Y349" i="18"/>
  <c r="X349" i="18"/>
  <c r="Z348" i="18"/>
  <c r="Y348" i="18"/>
  <c r="X348" i="18"/>
  <c r="Z347" i="18"/>
  <c r="Y347" i="18"/>
  <c r="X347" i="18"/>
  <c r="Z346" i="18"/>
  <c r="Y346" i="18"/>
  <c r="X346" i="18"/>
  <c r="Z345" i="18"/>
  <c r="X345" i="18"/>
  <c r="Z344" i="18"/>
  <c r="X344" i="18"/>
  <c r="Z343" i="18"/>
  <c r="X343" i="18"/>
  <c r="Z342" i="18"/>
  <c r="X342" i="18"/>
  <c r="Z341" i="18"/>
  <c r="X341" i="18"/>
  <c r="Z340" i="18"/>
  <c r="Y340" i="18"/>
  <c r="X340" i="18"/>
  <c r="Z339" i="18"/>
  <c r="Y339" i="18"/>
  <c r="X339" i="18"/>
  <c r="Z338" i="18"/>
  <c r="Y338" i="18"/>
  <c r="X338" i="18"/>
  <c r="Z337" i="18"/>
  <c r="X337" i="18"/>
  <c r="Z335" i="18"/>
  <c r="Y335" i="18"/>
  <c r="X335" i="18"/>
  <c r="Z334" i="18"/>
  <c r="Y334" i="18"/>
  <c r="X334" i="18"/>
  <c r="Z333" i="18"/>
  <c r="X333" i="18"/>
  <c r="Z332" i="18"/>
  <c r="X332" i="18"/>
  <c r="Z331" i="18"/>
  <c r="X331" i="18"/>
  <c r="Z330" i="18"/>
  <c r="X330" i="18"/>
  <c r="Z329" i="18"/>
  <c r="X329" i="18"/>
  <c r="Z328" i="18"/>
  <c r="X328" i="18"/>
  <c r="Z327" i="18"/>
  <c r="Y327" i="18"/>
  <c r="X327" i="18"/>
  <c r="Z326" i="18"/>
  <c r="Y326" i="18"/>
  <c r="X326" i="18"/>
  <c r="Z325" i="18"/>
  <c r="X325" i="18"/>
  <c r="Z324" i="18"/>
  <c r="Y324" i="18"/>
  <c r="X324" i="18"/>
  <c r="Z323" i="18"/>
  <c r="Y323" i="18"/>
  <c r="X323" i="18"/>
  <c r="Z322" i="18"/>
  <c r="Y322" i="18"/>
  <c r="X322" i="18"/>
  <c r="Z321" i="18"/>
  <c r="Y321" i="18"/>
  <c r="X321" i="18"/>
  <c r="Z320" i="18"/>
  <c r="X320" i="18"/>
  <c r="Z319" i="18"/>
  <c r="X319" i="18"/>
  <c r="Z318" i="18"/>
  <c r="X318" i="18"/>
  <c r="Z317" i="18"/>
  <c r="X317" i="18"/>
  <c r="Z316" i="18"/>
  <c r="X316" i="18"/>
  <c r="Z314" i="18"/>
  <c r="Y314" i="18"/>
  <c r="X314" i="18"/>
  <c r="Z313" i="18"/>
  <c r="Y313" i="18"/>
  <c r="X313" i="18"/>
  <c r="Z312" i="18"/>
  <c r="Y312" i="18"/>
  <c r="X312" i="18"/>
  <c r="Z311" i="18"/>
  <c r="X311" i="18"/>
  <c r="Z310" i="18"/>
  <c r="Y310" i="18"/>
  <c r="X310" i="18"/>
  <c r="Z309" i="18"/>
  <c r="Y309" i="18"/>
  <c r="X309" i="18"/>
  <c r="Z308" i="18"/>
  <c r="Y308" i="18"/>
  <c r="X308" i="18"/>
  <c r="Z307" i="18"/>
  <c r="X307" i="18"/>
  <c r="Z306" i="18"/>
  <c r="Y306" i="18"/>
  <c r="X306" i="18"/>
  <c r="Z305" i="18"/>
  <c r="X305" i="18"/>
  <c r="Z304" i="18"/>
  <c r="X304" i="18"/>
  <c r="Z303" i="18"/>
  <c r="X303" i="18"/>
  <c r="Z302" i="18"/>
  <c r="Y302" i="18"/>
  <c r="X302" i="18"/>
  <c r="Z301" i="18"/>
  <c r="Y301" i="18"/>
  <c r="X301" i="18"/>
  <c r="Z300" i="18"/>
  <c r="X300" i="18"/>
  <c r="Z299" i="18"/>
  <c r="Y299" i="18"/>
  <c r="X299" i="18"/>
  <c r="Z298" i="18"/>
  <c r="Y298" i="18"/>
  <c r="X298" i="18"/>
  <c r="Z297" i="18"/>
  <c r="Y297" i="18"/>
  <c r="X297" i="18"/>
  <c r="Z296" i="18"/>
  <c r="Y296" i="18"/>
  <c r="X296" i="18"/>
  <c r="Z295" i="18"/>
  <c r="X295" i="18"/>
  <c r="Z293" i="18"/>
  <c r="Y293" i="18"/>
  <c r="X293" i="18"/>
  <c r="Z292" i="18"/>
  <c r="X292" i="18"/>
  <c r="Z291" i="18"/>
  <c r="X291" i="18"/>
  <c r="Z290" i="18"/>
  <c r="X290" i="18"/>
  <c r="Z289" i="18"/>
  <c r="Y289" i="18"/>
  <c r="X289" i="18"/>
  <c r="Z288" i="18"/>
  <c r="Y288" i="18"/>
  <c r="X288" i="18"/>
  <c r="Z287" i="18"/>
  <c r="Y287" i="18"/>
  <c r="X287" i="18"/>
  <c r="Z286" i="18"/>
  <c r="X286" i="18"/>
  <c r="Z285" i="18"/>
  <c r="Y285" i="18"/>
  <c r="X285" i="18"/>
  <c r="Z284" i="18"/>
  <c r="X284" i="18"/>
  <c r="Z283" i="18"/>
  <c r="X283" i="18"/>
  <c r="Z282" i="18"/>
  <c r="X282" i="18"/>
  <c r="Z281" i="18"/>
  <c r="Y281" i="18"/>
  <c r="X281" i="18"/>
  <c r="Z280" i="18"/>
  <c r="X280" i="18"/>
  <c r="Z279" i="18"/>
  <c r="X279" i="18"/>
  <c r="Z278" i="18"/>
  <c r="X278" i="18"/>
  <c r="Z277" i="18"/>
  <c r="Y277" i="18"/>
  <c r="X277" i="18"/>
  <c r="Z276" i="18"/>
  <c r="Y276" i="18"/>
  <c r="X276" i="18"/>
  <c r="Z275" i="18"/>
  <c r="X275" i="18"/>
  <c r="Z274" i="18"/>
  <c r="Y274" i="18"/>
  <c r="X274" i="18"/>
  <c r="Z273" i="18"/>
  <c r="Y273" i="18"/>
  <c r="X273" i="18"/>
  <c r="Z272" i="18"/>
  <c r="X272" i="18"/>
  <c r="Z271" i="18"/>
  <c r="Y271" i="18"/>
  <c r="X271" i="18"/>
  <c r="Z270" i="18"/>
  <c r="X270" i="18"/>
  <c r="Z269" i="18"/>
  <c r="Y269" i="18"/>
  <c r="X269" i="18"/>
  <c r="Z268" i="18"/>
  <c r="X268" i="18"/>
  <c r="Z267" i="18"/>
  <c r="X267" i="18"/>
  <c r="Z266" i="18"/>
  <c r="X266" i="18"/>
  <c r="Z265" i="18"/>
  <c r="Y265" i="18"/>
  <c r="X265" i="18"/>
  <c r="Z264" i="18"/>
  <c r="X264" i="18"/>
  <c r="L264" i="18"/>
  <c r="K264" i="18"/>
  <c r="J264" i="18"/>
  <c r="H264" i="18"/>
  <c r="E264" i="18"/>
  <c r="D264" i="18"/>
  <c r="B264" i="18"/>
  <c r="AM252" i="18"/>
  <c r="AK252" i="18"/>
  <c r="AM251" i="18"/>
  <c r="AK251" i="18"/>
  <c r="AM250" i="18"/>
  <c r="AK250" i="18"/>
  <c r="AM249" i="18"/>
  <c r="AK249" i="18"/>
  <c r="AM248" i="18"/>
  <c r="AK248" i="18"/>
  <c r="AM247" i="18"/>
  <c r="AK247" i="18"/>
  <c r="AM246" i="18"/>
  <c r="AK246" i="18"/>
  <c r="AM245" i="18"/>
  <c r="AK245" i="18"/>
  <c r="AM244" i="18"/>
  <c r="AK244" i="18"/>
  <c r="AM243" i="18"/>
  <c r="AK243" i="18"/>
  <c r="AM242" i="18"/>
  <c r="AK242" i="18"/>
  <c r="AM241" i="18"/>
  <c r="AK241" i="18"/>
  <c r="AM240" i="18"/>
  <c r="AK240" i="18"/>
  <c r="AM239" i="18"/>
  <c r="AK239" i="18"/>
  <c r="AM238" i="18"/>
  <c r="AK238" i="18"/>
  <c r="AM237" i="18"/>
  <c r="AK237" i="18"/>
  <c r="AM236" i="18"/>
  <c r="AK236" i="18"/>
  <c r="AM235" i="18"/>
  <c r="AK235" i="18"/>
  <c r="AM234" i="18"/>
  <c r="AK234" i="18"/>
  <c r="AM233" i="18"/>
  <c r="AK233" i="18"/>
  <c r="AM231" i="18"/>
  <c r="AK231" i="18"/>
  <c r="AM230" i="18"/>
  <c r="AK230" i="18"/>
  <c r="AM229" i="18"/>
  <c r="AK229" i="18"/>
  <c r="AM228" i="18"/>
  <c r="AK228" i="18"/>
  <c r="AM227" i="18"/>
  <c r="AK227" i="18"/>
  <c r="AM226" i="18"/>
  <c r="AK226" i="18"/>
  <c r="AM225" i="18"/>
  <c r="AK225" i="18"/>
  <c r="AM224" i="18"/>
  <c r="AK224" i="18"/>
  <c r="AM223" i="18"/>
  <c r="AK223" i="18"/>
  <c r="AM222" i="18"/>
  <c r="AK222" i="18"/>
  <c r="AM221" i="18"/>
  <c r="AK221" i="18"/>
  <c r="AM220" i="18"/>
  <c r="AK220" i="18"/>
  <c r="AM219" i="18"/>
  <c r="AK219" i="18"/>
  <c r="AM218" i="18"/>
  <c r="AK218" i="18"/>
  <c r="AM217" i="18"/>
  <c r="AK217" i="18"/>
  <c r="AM216" i="18"/>
  <c r="AK216" i="18"/>
  <c r="AM215" i="18"/>
  <c r="AK215" i="18"/>
  <c r="AM214" i="18"/>
  <c r="AK214" i="18"/>
  <c r="AM213" i="18"/>
  <c r="AK213" i="18"/>
  <c r="AM212" i="18"/>
  <c r="AK212" i="18"/>
  <c r="AM210" i="18"/>
  <c r="AK210" i="18"/>
  <c r="AM209" i="18"/>
  <c r="AK209" i="18"/>
  <c r="AM208" i="18"/>
  <c r="AK208" i="18"/>
  <c r="AM207" i="18"/>
  <c r="AK207" i="18"/>
  <c r="AM206" i="18"/>
  <c r="AK206" i="18"/>
  <c r="AM205" i="18"/>
  <c r="AK205" i="18"/>
  <c r="AM204" i="18"/>
  <c r="AK204" i="18"/>
  <c r="AM203" i="18"/>
  <c r="AK203" i="18"/>
  <c r="AM202" i="18"/>
  <c r="AK202" i="18"/>
  <c r="AM201" i="18"/>
  <c r="AK201" i="18"/>
  <c r="AM200" i="18"/>
  <c r="AK200" i="18"/>
  <c r="AM199" i="18"/>
  <c r="AK199" i="18"/>
  <c r="AM198" i="18"/>
  <c r="AK198" i="18"/>
  <c r="AM197" i="18"/>
  <c r="AK197" i="18"/>
  <c r="AM196" i="18"/>
  <c r="AK196" i="18"/>
  <c r="AM195" i="18"/>
  <c r="AK195" i="18"/>
  <c r="AM194" i="18"/>
  <c r="AK194" i="18"/>
  <c r="AM193" i="18"/>
  <c r="AK193" i="18"/>
  <c r="AM192" i="18"/>
  <c r="AK192" i="18"/>
  <c r="AM191" i="18"/>
  <c r="AK191" i="18"/>
  <c r="AM189" i="18"/>
  <c r="AK189" i="18"/>
  <c r="AM188" i="18"/>
  <c r="AK188" i="18"/>
  <c r="AM187" i="18"/>
  <c r="AK187" i="18"/>
  <c r="AM186" i="18"/>
  <c r="AK186" i="18"/>
  <c r="AM185" i="18"/>
  <c r="AK185" i="18"/>
  <c r="AM184" i="18"/>
  <c r="AK184" i="18"/>
  <c r="AM183" i="18"/>
  <c r="AK183" i="18"/>
  <c r="AM182" i="18"/>
  <c r="AK182" i="18"/>
  <c r="AM181" i="18"/>
  <c r="AK181" i="18"/>
  <c r="AM180" i="18"/>
  <c r="AK180" i="18"/>
  <c r="AM179" i="18"/>
  <c r="AK179" i="18"/>
  <c r="AM178" i="18"/>
  <c r="AK178" i="18"/>
  <c r="AM177" i="18"/>
  <c r="AK177" i="18"/>
  <c r="AM176" i="18"/>
  <c r="AK176" i="18"/>
  <c r="AM175" i="18"/>
  <c r="AK175" i="18"/>
  <c r="AM174" i="18"/>
  <c r="AK174" i="18"/>
  <c r="AM173" i="18"/>
  <c r="AK173" i="18"/>
  <c r="AM172" i="18"/>
  <c r="AK172" i="18"/>
  <c r="AM171" i="18"/>
  <c r="AK171" i="18"/>
  <c r="AM170" i="18"/>
  <c r="AK170" i="18"/>
  <c r="AM168" i="18"/>
  <c r="AK168" i="18"/>
  <c r="AM167" i="18"/>
  <c r="AK167" i="18"/>
  <c r="AM166" i="18"/>
  <c r="AK166" i="18"/>
  <c r="AM165" i="18"/>
  <c r="AK165" i="18"/>
  <c r="AM164" i="18"/>
  <c r="AK164" i="18"/>
  <c r="AM163" i="18"/>
  <c r="AK163" i="18"/>
  <c r="AM162" i="18"/>
  <c r="AK162" i="18"/>
  <c r="AM161" i="18"/>
  <c r="AK161" i="18"/>
  <c r="AM160" i="18"/>
  <c r="AK160" i="18"/>
  <c r="AM159" i="18"/>
  <c r="AK159" i="18"/>
  <c r="AM158" i="18"/>
  <c r="AK158" i="18"/>
  <c r="AM157" i="18"/>
  <c r="AK157" i="18"/>
  <c r="AM156" i="18"/>
  <c r="AK156" i="18"/>
  <c r="AM155" i="18"/>
  <c r="AK155" i="18"/>
  <c r="AM154" i="18"/>
  <c r="AK154" i="18"/>
  <c r="AM153" i="18"/>
  <c r="AK153" i="18"/>
  <c r="AM152" i="18"/>
  <c r="AK152" i="18"/>
  <c r="AM151" i="18"/>
  <c r="AK151" i="18"/>
  <c r="AM150" i="18"/>
  <c r="AK150" i="18"/>
  <c r="AM149" i="18"/>
  <c r="AK149" i="18"/>
  <c r="AM148" i="18"/>
  <c r="AK148" i="18"/>
  <c r="AM147" i="18"/>
  <c r="AK147" i="18"/>
  <c r="AM146" i="18"/>
  <c r="AK146" i="18"/>
  <c r="AM145" i="18"/>
  <c r="AK145" i="18"/>
  <c r="AM144" i="18"/>
  <c r="AK144" i="18"/>
  <c r="AM143" i="18"/>
  <c r="AK143" i="18"/>
  <c r="AM142" i="18"/>
  <c r="AK142" i="18"/>
  <c r="AM141" i="18"/>
  <c r="AK141" i="18"/>
  <c r="AM140" i="18"/>
  <c r="AK140" i="18"/>
  <c r="L252" i="18"/>
  <c r="K252" i="18"/>
  <c r="J252" i="18"/>
  <c r="L251" i="18"/>
  <c r="K251" i="18"/>
  <c r="J251" i="18"/>
  <c r="L250" i="18"/>
  <c r="K250" i="18"/>
  <c r="J250" i="18"/>
  <c r="L249" i="18"/>
  <c r="K249" i="18"/>
  <c r="J249" i="18"/>
  <c r="L248" i="18"/>
  <c r="K248" i="18"/>
  <c r="J248" i="18"/>
  <c r="L247" i="18"/>
  <c r="K247" i="18"/>
  <c r="J247" i="18"/>
  <c r="L246" i="18"/>
  <c r="K246" i="18"/>
  <c r="J246" i="18"/>
  <c r="L245" i="18"/>
  <c r="K245" i="18"/>
  <c r="J245" i="18"/>
  <c r="L244" i="18"/>
  <c r="K244" i="18"/>
  <c r="J244" i="18"/>
  <c r="L243" i="18"/>
  <c r="K243" i="18"/>
  <c r="J243" i="18"/>
  <c r="L242" i="18"/>
  <c r="K242" i="18"/>
  <c r="J242" i="18"/>
  <c r="L241" i="18"/>
  <c r="K241" i="18"/>
  <c r="J241" i="18"/>
  <c r="L240" i="18"/>
  <c r="K240" i="18"/>
  <c r="J240" i="18"/>
  <c r="L239" i="18"/>
  <c r="K239" i="18"/>
  <c r="J239" i="18"/>
  <c r="L238" i="18"/>
  <c r="K238" i="18"/>
  <c r="J238" i="18"/>
  <c r="L237" i="18"/>
  <c r="K237" i="18"/>
  <c r="J237" i="18"/>
  <c r="L236" i="18"/>
  <c r="K236" i="18"/>
  <c r="J236" i="18"/>
  <c r="L235" i="18"/>
  <c r="K235" i="18"/>
  <c r="J235" i="18"/>
  <c r="L234" i="18"/>
  <c r="K234" i="18"/>
  <c r="J234" i="18"/>
  <c r="L233" i="18"/>
  <c r="K233" i="18"/>
  <c r="J233" i="18"/>
  <c r="L231" i="18"/>
  <c r="K231" i="18"/>
  <c r="J231" i="18"/>
  <c r="L230" i="18"/>
  <c r="K230" i="18"/>
  <c r="J230" i="18"/>
  <c r="L229" i="18"/>
  <c r="K229" i="18"/>
  <c r="J229" i="18"/>
  <c r="L228" i="18"/>
  <c r="K228" i="18"/>
  <c r="J228" i="18"/>
  <c r="L227" i="18"/>
  <c r="K227" i="18"/>
  <c r="J227" i="18"/>
  <c r="L226" i="18"/>
  <c r="K226" i="18"/>
  <c r="J226" i="18"/>
  <c r="L225" i="18"/>
  <c r="K225" i="18"/>
  <c r="J225" i="18"/>
  <c r="L224" i="18"/>
  <c r="K224" i="18"/>
  <c r="J224" i="18"/>
  <c r="L223" i="18"/>
  <c r="K223" i="18"/>
  <c r="J223" i="18"/>
  <c r="L222" i="18"/>
  <c r="K222" i="18"/>
  <c r="J222" i="18"/>
  <c r="L221" i="18"/>
  <c r="K221" i="18"/>
  <c r="J221" i="18"/>
  <c r="L220" i="18"/>
  <c r="K220" i="18"/>
  <c r="J220" i="18"/>
  <c r="L219" i="18"/>
  <c r="K219" i="18"/>
  <c r="J219" i="18"/>
  <c r="L218" i="18"/>
  <c r="K218" i="18"/>
  <c r="J218" i="18"/>
  <c r="L217" i="18"/>
  <c r="K217" i="18"/>
  <c r="J217" i="18"/>
  <c r="L216" i="18"/>
  <c r="K216" i="18"/>
  <c r="J216" i="18"/>
  <c r="L215" i="18"/>
  <c r="K215" i="18"/>
  <c r="J215" i="18"/>
  <c r="L214" i="18"/>
  <c r="K214" i="18"/>
  <c r="J214" i="18"/>
  <c r="L213" i="18"/>
  <c r="K213" i="18"/>
  <c r="J213" i="18"/>
  <c r="L212" i="18"/>
  <c r="K212" i="18"/>
  <c r="J212" i="18"/>
  <c r="L210" i="18"/>
  <c r="K210" i="18"/>
  <c r="J210" i="18"/>
  <c r="L209" i="18"/>
  <c r="K209" i="18"/>
  <c r="J209" i="18"/>
  <c r="L208" i="18"/>
  <c r="K208" i="18"/>
  <c r="J208" i="18"/>
  <c r="L207" i="18"/>
  <c r="K207" i="18"/>
  <c r="J207" i="18"/>
  <c r="L206" i="18"/>
  <c r="K206" i="18"/>
  <c r="J206" i="18"/>
  <c r="L205" i="18"/>
  <c r="K205" i="18"/>
  <c r="J205" i="18"/>
  <c r="L204" i="18"/>
  <c r="K204" i="18"/>
  <c r="J204" i="18"/>
  <c r="L203" i="18"/>
  <c r="K203" i="18"/>
  <c r="J203" i="18"/>
  <c r="L202" i="18"/>
  <c r="K202" i="18"/>
  <c r="J202" i="18"/>
  <c r="L201" i="18"/>
  <c r="K201" i="18"/>
  <c r="J201" i="18"/>
  <c r="L200" i="18"/>
  <c r="K200" i="18"/>
  <c r="J200" i="18"/>
  <c r="L199" i="18"/>
  <c r="K199" i="18"/>
  <c r="J199" i="18"/>
  <c r="L198" i="18"/>
  <c r="K198" i="18"/>
  <c r="J198" i="18"/>
  <c r="L197" i="18"/>
  <c r="K197" i="18"/>
  <c r="J197" i="18"/>
  <c r="L196" i="18"/>
  <c r="K196" i="18"/>
  <c r="J196" i="18"/>
  <c r="L195" i="18"/>
  <c r="K195" i="18"/>
  <c r="J195" i="18"/>
  <c r="L194" i="18"/>
  <c r="K194" i="18"/>
  <c r="J194" i="18"/>
  <c r="L193" i="18"/>
  <c r="K193" i="18"/>
  <c r="J193" i="18"/>
  <c r="L192" i="18"/>
  <c r="K192" i="18"/>
  <c r="J192" i="18"/>
  <c r="L191" i="18"/>
  <c r="K191" i="18"/>
  <c r="J191" i="18"/>
  <c r="L189" i="18"/>
  <c r="K189" i="18"/>
  <c r="J189" i="18"/>
  <c r="L188" i="18"/>
  <c r="K188" i="18"/>
  <c r="J188" i="18"/>
  <c r="L187" i="18"/>
  <c r="K187" i="18"/>
  <c r="J187" i="18"/>
  <c r="L186" i="18"/>
  <c r="K186" i="18"/>
  <c r="J186" i="18"/>
  <c r="L185" i="18"/>
  <c r="K185" i="18"/>
  <c r="J185" i="18"/>
  <c r="L184" i="18"/>
  <c r="K184" i="18"/>
  <c r="J184" i="18"/>
  <c r="L183" i="18"/>
  <c r="K183" i="18"/>
  <c r="J183" i="18"/>
  <c r="L182" i="18"/>
  <c r="K182" i="18"/>
  <c r="J182" i="18"/>
  <c r="L181" i="18"/>
  <c r="K181" i="18"/>
  <c r="J181" i="18"/>
  <c r="L180" i="18"/>
  <c r="K180" i="18"/>
  <c r="J180" i="18"/>
  <c r="L179" i="18"/>
  <c r="K179" i="18"/>
  <c r="J179" i="18"/>
  <c r="L178" i="18"/>
  <c r="K178" i="18"/>
  <c r="J178" i="18"/>
  <c r="L177" i="18"/>
  <c r="K177" i="18"/>
  <c r="J177" i="18"/>
  <c r="L176" i="18"/>
  <c r="K176" i="18"/>
  <c r="J176" i="18"/>
  <c r="L175" i="18"/>
  <c r="K175" i="18"/>
  <c r="J175" i="18"/>
  <c r="L174" i="18"/>
  <c r="K174" i="18"/>
  <c r="J174" i="18"/>
  <c r="L173" i="18"/>
  <c r="K173" i="18"/>
  <c r="J173" i="18"/>
  <c r="L172" i="18"/>
  <c r="K172" i="18"/>
  <c r="J172" i="18"/>
  <c r="L171" i="18"/>
  <c r="K171" i="18"/>
  <c r="J171" i="18"/>
  <c r="L170" i="18"/>
  <c r="K170" i="18"/>
  <c r="J170" i="18"/>
  <c r="L168" i="18"/>
  <c r="K168" i="18"/>
  <c r="J168" i="18"/>
  <c r="L167" i="18"/>
  <c r="K167" i="18"/>
  <c r="J167" i="18"/>
  <c r="L166" i="18"/>
  <c r="K166" i="18"/>
  <c r="J166" i="18"/>
  <c r="L165" i="18"/>
  <c r="K165" i="18"/>
  <c r="J165" i="18"/>
  <c r="L164" i="18"/>
  <c r="K164" i="18"/>
  <c r="J164" i="18"/>
  <c r="L163" i="18"/>
  <c r="K163" i="18"/>
  <c r="J163" i="18"/>
  <c r="L162" i="18"/>
  <c r="K162" i="18"/>
  <c r="J162" i="18"/>
  <c r="L161" i="18"/>
  <c r="K161" i="18"/>
  <c r="J161" i="18"/>
  <c r="L160" i="18"/>
  <c r="K160" i="18"/>
  <c r="J160" i="18"/>
  <c r="L159" i="18"/>
  <c r="K159" i="18"/>
  <c r="J159" i="18"/>
  <c r="L158" i="18"/>
  <c r="K158" i="18"/>
  <c r="J158" i="18"/>
  <c r="L157" i="18"/>
  <c r="K157" i="18"/>
  <c r="J157" i="18"/>
  <c r="L156" i="18"/>
  <c r="K156" i="18"/>
  <c r="J156" i="18"/>
  <c r="L155" i="18"/>
  <c r="K155" i="18"/>
  <c r="J155" i="18"/>
  <c r="L154" i="18"/>
  <c r="K154" i="18"/>
  <c r="J154" i="18"/>
  <c r="L153" i="18"/>
  <c r="K153" i="18"/>
  <c r="J153" i="18"/>
  <c r="L152" i="18"/>
  <c r="K152" i="18"/>
  <c r="J152" i="18"/>
  <c r="L151" i="18"/>
  <c r="K151" i="18"/>
  <c r="J151" i="18"/>
  <c r="L150" i="18"/>
  <c r="K150" i="18"/>
  <c r="J150" i="18"/>
  <c r="L149" i="18"/>
  <c r="K149" i="18"/>
  <c r="J149" i="18"/>
  <c r="L148" i="18"/>
  <c r="K148" i="18"/>
  <c r="J148" i="18"/>
  <c r="L147" i="18"/>
  <c r="K147" i="18"/>
  <c r="J147" i="18"/>
  <c r="L146" i="18"/>
  <c r="K146" i="18"/>
  <c r="J146" i="18"/>
  <c r="L145" i="18"/>
  <c r="K145" i="18"/>
  <c r="J145" i="18"/>
  <c r="L144" i="18"/>
  <c r="K144" i="18"/>
  <c r="J144" i="18"/>
  <c r="L143" i="18"/>
  <c r="K143" i="18"/>
  <c r="J143" i="18"/>
  <c r="L142" i="18"/>
  <c r="K142" i="18"/>
  <c r="J142" i="18"/>
  <c r="L141" i="18"/>
  <c r="K141" i="18"/>
  <c r="J141" i="18"/>
  <c r="L140" i="18"/>
  <c r="K140" i="18"/>
  <c r="J140" i="18"/>
  <c r="G252" i="18"/>
  <c r="E252" i="18"/>
  <c r="D252" i="18"/>
  <c r="G251" i="18"/>
  <c r="E251" i="18"/>
  <c r="D251" i="18"/>
  <c r="G250" i="18"/>
  <c r="E250" i="18"/>
  <c r="D250" i="18"/>
  <c r="G249" i="18"/>
  <c r="E249" i="18"/>
  <c r="D249" i="18"/>
  <c r="G248" i="18"/>
  <c r="E248" i="18"/>
  <c r="D248" i="18"/>
  <c r="G247" i="18"/>
  <c r="E247" i="18"/>
  <c r="D247" i="18"/>
  <c r="G246" i="18"/>
  <c r="E246" i="18"/>
  <c r="D246" i="18"/>
  <c r="G245" i="18"/>
  <c r="E245" i="18"/>
  <c r="D245" i="18"/>
  <c r="G244" i="18"/>
  <c r="E244" i="18"/>
  <c r="D244" i="18"/>
  <c r="G243" i="18"/>
  <c r="E243" i="18"/>
  <c r="D243" i="18"/>
  <c r="G242" i="18"/>
  <c r="E242" i="18"/>
  <c r="D242" i="18"/>
  <c r="G241" i="18"/>
  <c r="E241" i="18"/>
  <c r="D241" i="18"/>
  <c r="G240" i="18"/>
  <c r="E240" i="18"/>
  <c r="D240" i="18"/>
  <c r="G239" i="18"/>
  <c r="E239" i="18"/>
  <c r="D239" i="18"/>
  <c r="G238" i="18"/>
  <c r="E238" i="18"/>
  <c r="D238" i="18"/>
  <c r="G237" i="18"/>
  <c r="E237" i="18"/>
  <c r="D237" i="18"/>
  <c r="G236" i="18"/>
  <c r="E236" i="18"/>
  <c r="D236" i="18"/>
  <c r="G235" i="18"/>
  <c r="E235" i="18"/>
  <c r="D235" i="18"/>
  <c r="G234" i="18"/>
  <c r="E234" i="18"/>
  <c r="D234" i="18"/>
  <c r="G233" i="18"/>
  <c r="E233" i="18"/>
  <c r="D233" i="18"/>
  <c r="G231" i="18"/>
  <c r="E231" i="18"/>
  <c r="D231" i="18"/>
  <c r="G230" i="18"/>
  <c r="E230" i="18"/>
  <c r="D230" i="18"/>
  <c r="G229" i="18"/>
  <c r="E229" i="18"/>
  <c r="D229" i="18"/>
  <c r="G228" i="18"/>
  <c r="E228" i="18"/>
  <c r="D228" i="18"/>
  <c r="G227" i="18"/>
  <c r="E227" i="18"/>
  <c r="D227" i="18"/>
  <c r="G226" i="18"/>
  <c r="E226" i="18"/>
  <c r="D226" i="18"/>
  <c r="G225" i="18"/>
  <c r="E225" i="18"/>
  <c r="D225" i="18"/>
  <c r="G224" i="18"/>
  <c r="E224" i="18"/>
  <c r="D224" i="18"/>
  <c r="G223" i="18"/>
  <c r="E223" i="18"/>
  <c r="D223" i="18"/>
  <c r="G222" i="18"/>
  <c r="E222" i="18"/>
  <c r="D222" i="18"/>
  <c r="G221" i="18"/>
  <c r="E221" i="18"/>
  <c r="D221" i="18"/>
  <c r="G220" i="18"/>
  <c r="E220" i="18"/>
  <c r="D220" i="18"/>
  <c r="G219" i="18"/>
  <c r="E219" i="18"/>
  <c r="D219" i="18"/>
  <c r="G218" i="18"/>
  <c r="E218" i="18"/>
  <c r="D218" i="18"/>
  <c r="G217" i="18"/>
  <c r="E217" i="18"/>
  <c r="D217" i="18"/>
  <c r="G216" i="18"/>
  <c r="E216" i="18"/>
  <c r="D216" i="18"/>
  <c r="G215" i="18"/>
  <c r="E215" i="18"/>
  <c r="D215" i="18"/>
  <c r="G214" i="18"/>
  <c r="E214" i="18"/>
  <c r="D214" i="18"/>
  <c r="G213" i="18"/>
  <c r="E213" i="18"/>
  <c r="D213" i="18"/>
  <c r="G212" i="18"/>
  <c r="E212" i="18"/>
  <c r="D212" i="18"/>
  <c r="G210" i="18"/>
  <c r="E210" i="18"/>
  <c r="D210" i="18"/>
  <c r="G209" i="18"/>
  <c r="E209" i="18"/>
  <c r="D209" i="18"/>
  <c r="G208" i="18"/>
  <c r="E208" i="18"/>
  <c r="D208" i="18"/>
  <c r="G207" i="18"/>
  <c r="E207" i="18"/>
  <c r="D207" i="18"/>
  <c r="G206" i="18"/>
  <c r="E206" i="18"/>
  <c r="D206" i="18"/>
  <c r="G205" i="18"/>
  <c r="E205" i="18"/>
  <c r="D205" i="18"/>
  <c r="G204" i="18"/>
  <c r="E204" i="18"/>
  <c r="D204" i="18"/>
  <c r="G203" i="18"/>
  <c r="E203" i="18"/>
  <c r="D203" i="18"/>
  <c r="G202" i="18"/>
  <c r="E202" i="18"/>
  <c r="D202" i="18"/>
  <c r="G201" i="18"/>
  <c r="E201" i="18"/>
  <c r="D201" i="18"/>
  <c r="G200" i="18"/>
  <c r="E200" i="18"/>
  <c r="D200" i="18"/>
  <c r="G199" i="18"/>
  <c r="E199" i="18"/>
  <c r="D199" i="18"/>
  <c r="G198" i="18"/>
  <c r="E198" i="18"/>
  <c r="D198" i="18"/>
  <c r="G197" i="18"/>
  <c r="E197" i="18"/>
  <c r="D197" i="18"/>
  <c r="G196" i="18"/>
  <c r="E196" i="18"/>
  <c r="D196" i="18"/>
  <c r="G195" i="18"/>
  <c r="E195" i="18"/>
  <c r="D195" i="18"/>
  <c r="G194" i="18"/>
  <c r="E194" i="18"/>
  <c r="D194" i="18"/>
  <c r="G193" i="18"/>
  <c r="E193" i="18"/>
  <c r="D193" i="18"/>
  <c r="G192" i="18"/>
  <c r="E192" i="18"/>
  <c r="D192" i="18"/>
  <c r="G191" i="18"/>
  <c r="E191" i="18"/>
  <c r="D191" i="18"/>
  <c r="G189" i="18"/>
  <c r="E189" i="18"/>
  <c r="D189" i="18"/>
  <c r="G188" i="18"/>
  <c r="E188" i="18"/>
  <c r="D188" i="18"/>
  <c r="G187" i="18"/>
  <c r="E187" i="18"/>
  <c r="D187" i="18"/>
  <c r="G186" i="18"/>
  <c r="E186" i="18"/>
  <c r="D186" i="18"/>
  <c r="G185" i="18"/>
  <c r="E185" i="18"/>
  <c r="D185" i="18"/>
  <c r="G184" i="18"/>
  <c r="E184" i="18"/>
  <c r="D184" i="18"/>
  <c r="G183" i="18"/>
  <c r="E183" i="18"/>
  <c r="D183" i="18"/>
  <c r="G182" i="18"/>
  <c r="E182" i="18"/>
  <c r="D182" i="18"/>
  <c r="G181" i="18"/>
  <c r="E181" i="18"/>
  <c r="D181" i="18"/>
  <c r="G180" i="18"/>
  <c r="E180" i="18"/>
  <c r="D180" i="18"/>
  <c r="G179" i="18"/>
  <c r="E179" i="18"/>
  <c r="D179" i="18"/>
  <c r="G178" i="18"/>
  <c r="E178" i="18"/>
  <c r="D178" i="18"/>
  <c r="G177" i="18"/>
  <c r="E177" i="18"/>
  <c r="D177" i="18"/>
  <c r="G176" i="18"/>
  <c r="E176" i="18"/>
  <c r="D176" i="18"/>
  <c r="G175" i="18"/>
  <c r="E175" i="18"/>
  <c r="D175" i="18"/>
  <c r="G174" i="18"/>
  <c r="E174" i="18"/>
  <c r="D174" i="18"/>
  <c r="G173" i="18"/>
  <c r="E173" i="18"/>
  <c r="D173" i="18"/>
  <c r="G172" i="18"/>
  <c r="E172" i="18"/>
  <c r="D172" i="18"/>
  <c r="G171" i="18"/>
  <c r="E171" i="18"/>
  <c r="D171" i="18"/>
  <c r="G170" i="18"/>
  <c r="E170" i="18"/>
  <c r="D170" i="18"/>
  <c r="G168" i="18"/>
  <c r="E168" i="18"/>
  <c r="D168" i="18"/>
  <c r="G167" i="18"/>
  <c r="E167" i="18"/>
  <c r="D167" i="18"/>
  <c r="G166" i="18"/>
  <c r="E166" i="18"/>
  <c r="D166" i="18"/>
  <c r="G165" i="18"/>
  <c r="E165" i="18"/>
  <c r="D165" i="18"/>
  <c r="G164" i="18"/>
  <c r="E164" i="18"/>
  <c r="D164" i="18"/>
  <c r="G163" i="18"/>
  <c r="E163" i="18"/>
  <c r="D163" i="18"/>
  <c r="G162" i="18"/>
  <c r="E162" i="18"/>
  <c r="D162" i="18"/>
  <c r="G161" i="18"/>
  <c r="E161" i="18"/>
  <c r="D161" i="18"/>
  <c r="G160" i="18"/>
  <c r="E160" i="18"/>
  <c r="D160" i="18"/>
  <c r="G159" i="18"/>
  <c r="E159" i="18"/>
  <c r="D159" i="18"/>
  <c r="G158" i="18"/>
  <c r="E158" i="18"/>
  <c r="D158" i="18"/>
  <c r="G157" i="18"/>
  <c r="E157" i="18"/>
  <c r="D157" i="18"/>
  <c r="G156" i="18"/>
  <c r="E156" i="18"/>
  <c r="D156" i="18"/>
  <c r="G155" i="18"/>
  <c r="E155" i="18"/>
  <c r="D155" i="18"/>
  <c r="G154" i="18"/>
  <c r="E154" i="18"/>
  <c r="D154" i="18"/>
  <c r="G153" i="18"/>
  <c r="E153" i="18"/>
  <c r="D153" i="18"/>
  <c r="G152" i="18"/>
  <c r="E152" i="18"/>
  <c r="D152" i="18"/>
  <c r="G151" i="18"/>
  <c r="E151" i="18"/>
  <c r="D151" i="18"/>
  <c r="G150" i="18"/>
  <c r="E150" i="18"/>
  <c r="D150" i="18"/>
  <c r="G149" i="18"/>
  <c r="E149" i="18"/>
  <c r="D149" i="18"/>
  <c r="G148" i="18"/>
  <c r="E148" i="18"/>
  <c r="D148" i="18"/>
  <c r="G147" i="18"/>
  <c r="E147" i="18"/>
  <c r="D147" i="18"/>
  <c r="G146" i="18"/>
  <c r="E146" i="18"/>
  <c r="D146" i="18"/>
  <c r="G145" i="18"/>
  <c r="E145" i="18"/>
  <c r="D145" i="18"/>
  <c r="G144" i="18"/>
  <c r="E144" i="18"/>
  <c r="D144" i="18"/>
  <c r="G143" i="18"/>
  <c r="E143" i="18"/>
  <c r="D143" i="18"/>
  <c r="G142" i="18"/>
  <c r="E142" i="18"/>
  <c r="D142" i="18"/>
  <c r="G141" i="18"/>
  <c r="E141" i="18"/>
  <c r="D141" i="18"/>
  <c r="G140" i="18"/>
  <c r="E140" i="18"/>
  <c r="D140" i="18"/>
  <c r="B252" i="18"/>
  <c r="AL252" i="18" s="1"/>
  <c r="B251" i="18"/>
  <c r="AL251" i="18" s="1"/>
  <c r="B250" i="18"/>
  <c r="AL250" i="18" s="1"/>
  <c r="B249" i="18"/>
  <c r="AL249" i="18" s="1"/>
  <c r="B248" i="18"/>
  <c r="AL248" i="18" s="1"/>
  <c r="B247" i="18"/>
  <c r="AL247" i="18" s="1"/>
  <c r="B246" i="18"/>
  <c r="AL246" i="18" s="1"/>
  <c r="B245" i="18"/>
  <c r="AL245" i="18" s="1"/>
  <c r="B244" i="18"/>
  <c r="AL244" i="18" s="1"/>
  <c r="B243" i="18"/>
  <c r="AL243" i="18" s="1"/>
  <c r="B242" i="18"/>
  <c r="AL242" i="18" s="1"/>
  <c r="B241" i="18"/>
  <c r="AL241" i="18" s="1"/>
  <c r="B240" i="18"/>
  <c r="AL240" i="18" s="1"/>
  <c r="B239" i="18"/>
  <c r="AL239" i="18" s="1"/>
  <c r="B238" i="18"/>
  <c r="AL238" i="18" s="1"/>
  <c r="B237" i="18"/>
  <c r="AL237" i="18" s="1"/>
  <c r="B236" i="18"/>
  <c r="AL236" i="18" s="1"/>
  <c r="B235" i="18"/>
  <c r="AL235" i="18" s="1"/>
  <c r="B234" i="18"/>
  <c r="AL234" i="18" s="1"/>
  <c r="B233" i="18"/>
  <c r="AL233" i="18" s="1"/>
  <c r="B231" i="18"/>
  <c r="AL231" i="18" s="1"/>
  <c r="B230" i="18"/>
  <c r="AL230" i="18" s="1"/>
  <c r="B229" i="18"/>
  <c r="AL229" i="18" s="1"/>
  <c r="B228" i="18"/>
  <c r="AL228" i="18" s="1"/>
  <c r="B227" i="18"/>
  <c r="AL227" i="18" s="1"/>
  <c r="B226" i="18"/>
  <c r="AL226" i="18" s="1"/>
  <c r="B225" i="18"/>
  <c r="AL225" i="18" s="1"/>
  <c r="B224" i="18"/>
  <c r="AL224" i="18" s="1"/>
  <c r="B223" i="18"/>
  <c r="AL223" i="18" s="1"/>
  <c r="B222" i="18"/>
  <c r="AL222" i="18" s="1"/>
  <c r="B221" i="18"/>
  <c r="AL221" i="18" s="1"/>
  <c r="B220" i="18"/>
  <c r="AL220" i="18" s="1"/>
  <c r="B219" i="18"/>
  <c r="AL219" i="18" s="1"/>
  <c r="B218" i="18"/>
  <c r="AL218" i="18" s="1"/>
  <c r="B217" i="18"/>
  <c r="AL217" i="18" s="1"/>
  <c r="B216" i="18"/>
  <c r="AL216" i="18" s="1"/>
  <c r="B215" i="18"/>
  <c r="AL215" i="18" s="1"/>
  <c r="B214" i="18"/>
  <c r="AL214" i="18" s="1"/>
  <c r="B213" i="18"/>
  <c r="AL213" i="18" s="1"/>
  <c r="B212" i="18"/>
  <c r="AL212" i="18" s="1"/>
  <c r="B210" i="18"/>
  <c r="AL210" i="18" s="1"/>
  <c r="B209" i="18"/>
  <c r="AL209" i="18" s="1"/>
  <c r="B208" i="18"/>
  <c r="AL208" i="18" s="1"/>
  <c r="B207" i="18"/>
  <c r="AL207" i="18" s="1"/>
  <c r="B206" i="18"/>
  <c r="AL206" i="18" s="1"/>
  <c r="B205" i="18"/>
  <c r="AL205" i="18" s="1"/>
  <c r="B204" i="18"/>
  <c r="AL204" i="18" s="1"/>
  <c r="B203" i="18"/>
  <c r="AL203" i="18" s="1"/>
  <c r="B202" i="18"/>
  <c r="AL202" i="18" s="1"/>
  <c r="B201" i="18"/>
  <c r="AL201" i="18" s="1"/>
  <c r="B200" i="18"/>
  <c r="AL200" i="18" s="1"/>
  <c r="B199" i="18"/>
  <c r="AL199" i="18" s="1"/>
  <c r="B198" i="18"/>
  <c r="AL198" i="18" s="1"/>
  <c r="B197" i="18"/>
  <c r="AL197" i="18" s="1"/>
  <c r="B196" i="18"/>
  <c r="AL196" i="18" s="1"/>
  <c r="B195" i="18"/>
  <c r="AL195" i="18" s="1"/>
  <c r="B194" i="18"/>
  <c r="AL194" i="18" s="1"/>
  <c r="B193" i="18"/>
  <c r="AL193" i="18" s="1"/>
  <c r="B192" i="18"/>
  <c r="AL192" i="18" s="1"/>
  <c r="B191" i="18"/>
  <c r="AL191" i="18" s="1"/>
  <c r="B189" i="18"/>
  <c r="AL189" i="18" s="1"/>
  <c r="B188" i="18"/>
  <c r="AL188" i="18" s="1"/>
  <c r="B187" i="18"/>
  <c r="AL187" i="18" s="1"/>
  <c r="B186" i="18"/>
  <c r="AL186" i="18" s="1"/>
  <c r="B185" i="18"/>
  <c r="AL185" i="18" s="1"/>
  <c r="B184" i="18"/>
  <c r="AL184" i="18" s="1"/>
  <c r="B183" i="18"/>
  <c r="AL183" i="18" s="1"/>
  <c r="B182" i="18"/>
  <c r="AL182" i="18" s="1"/>
  <c r="B181" i="18"/>
  <c r="AL181" i="18" s="1"/>
  <c r="B180" i="18"/>
  <c r="AL180" i="18" s="1"/>
  <c r="B179" i="18"/>
  <c r="AL179" i="18" s="1"/>
  <c r="B178" i="18"/>
  <c r="AL178" i="18" s="1"/>
  <c r="B177" i="18"/>
  <c r="AL177" i="18" s="1"/>
  <c r="B176" i="18"/>
  <c r="AL176" i="18" s="1"/>
  <c r="B175" i="18"/>
  <c r="AL175" i="18" s="1"/>
  <c r="B174" i="18"/>
  <c r="AL174" i="18" s="1"/>
  <c r="B173" i="18"/>
  <c r="AL173" i="18" s="1"/>
  <c r="B172" i="18"/>
  <c r="AL172" i="18" s="1"/>
  <c r="B171" i="18"/>
  <c r="AL171" i="18" s="1"/>
  <c r="B170" i="18"/>
  <c r="AL170" i="18" s="1"/>
  <c r="B168" i="18"/>
  <c r="AL168" i="18" s="1"/>
  <c r="B167" i="18"/>
  <c r="AL167" i="18" s="1"/>
  <c r="B166" i="18"/>
  <c r="AL166" i="18" s="1"/>
  <c r="B165" i="18"/>
  <c r="AL165" i="18" s="1"/>
  <c r="B164" i="18"/>
  <c r="AL164" i="18" s="1"/>
  <c r="B163" i="18"/>
  <c r="AL163" i="18" s="1"/>
  <c r="B162" i="18"/>
  <c r="AL162" i="18" s="1"/>
  <c r="B161" i="18"/>
  <c r="AL161" i="18" s="1"/>
  <c r="B160" i="18"/>
  <c r="AL160" i="18" s="1"/>
  <c r="B159" i="18"/>
  <c r="AL159" i="18" s="1"/>
  <c r="B158" i="18"/>
  <c r="AL158" i="18" s="1"/>
  <c r="B157" i="18"/>
  <c r="AL157" i="18" s="1"/>
  <c r="B156" i="18"/>
  <c r="AL156" i="18" s="1"/>
  <c r="B155" i="18"/>
  <c r="AL155" i="18" s="1"/>
  <c r="B154" i="18"/>
  <c r="AL154" i="18" s="1"/>
  <c r="B153" i="18"/>
  <c r="AL153" i="18" s="1"/>
  <c r="B152" i="18"/>
  <c r="AL152" i="18" s="1"/>
  <c r="B151" i="18"/>
  <c r="AL151" i="18" s="1"/>
  <c r="B150" i="18"/>
  <c r="AL150" i="18" s="1"/>
  <c r="B149" i="18"/>
  <c r="AL149" i="18" s="1"/>
  <c r="B148" i="18"/>
  <c r="AL148" i="18" s="1"/>
  <c r="B147" i="18"/>
  <c r="AL147" i="18" s="1"/>
  <c r="B146" i="18"/>
  <c r="AL146" i="18" s="1"/>
  <c r="B145" i="18"/>
  <c r="AL145" i="18" s="1"/>
  <c r="B144" i="18"/>
  <c r="AL144" i="18" s="1"/>
  <c r="B143" i="18"/>
  <c r="AL143" i="18" s="1"/>
  <c r="B142" i="18"/>
  <c r="AL142" i="18" s="1"/>
  <c r="B141" i="18"/>
  <c r="AL141" i="18" s="1"/>
  <c r="B140" i="18"/>
  <c r="AL140" i="18" s="1"/>
  <c r="AM139" i="18"/>
  <c r="AK139" i="18"/>
  <c r="J139" i="18"/>
  <c r="L139" i="18"/>
  <c r="K139" i="18"/>
  <c r="G139" i="18"/>
  <c r="E139" i="18"/>
  <c r="D139" i="18"/>
  <c r="B139" i="18"/>
  <c r="G8" i="18"/>
  <c r="G6" i="18"/>
  <c r="V129" i="18"/>
  <c r="X129" i="18" s="1"/>
  <c r="S129" i="18"/>
  <c r="U129" i="18" s="1"/>
  <c r="P129" i="18"/>
  <c r="R129" i="18" s="1"/>
  <c r="M129" i="18"/>
  <c r="O129" i="18" s="1"/>
  <c r="J129" i="18"/>
  <c r="L129" i="18" s="1"/>
  <c r="V128" i="18"/>
  <c r="W128" i="18" s="1"/>
  <c r="S128" i="18"/>
  <c r="U128" i="18" s="1"/>
  <c r="P128" i="18"/>
  <c r="Q128" i="18" s="1"/>
  <c r="M128" i="18"/>
  <c r="N128" i="18" s="1"/>
  <c r="J128" i="18"/>
  <c r="L128" i="18" s="1"/>
  <c r="V127" i="18"/>
  <c r="X127" i="18" s="1"/>
  <c r="S127" i="18"/>
  <c r="T127" i="18" s="1"/>
  <c r="P127" i="18"/>
  <c r="R127" i="18" s="1"/>
  <c r="M127" i="18"/>
  <c r="N127" i="18" s="1"/>
  <c r="J127" i="18"/>
  <c r="L127" i="18" s="1"/>
  <c r="V126" i="18"/>
  <c r="X126" i="18" s="1"/>
  <c r="S126" i="18"/>
  <c r="U126" i="18" s="1"/>
  <c r="P126" i="18"/>
  <c r="R126" i="18" s="1"/>
  <c r="M126" i="18"/>
  <c r="O126" i="18" s="1"/>
  <c r="J126" i="18"/>
  <c r="L126" i="18" s="1"/>
  <c r="V125" i="18"/>
  <c r="W125" i="18" s="1"/>
  <c r="S125" i="18"/>
  <c r="T125" i="18" s="1"/>
  <c r="P125" i="18"/>
  <c r="R125" i="18" s="1"/>
  <c r="M125" i="18"/>
  <c r="O125" i="18" s="1"/>
  <c r="J125" i="18"/>
  <c r="L125" i="18" s="1"/>
  <c r="V124" i="18"/>
  <c r="X124" i="18" s="1"/>
  <c r="S124" i="18"/>
  <c r="U124" i="18" s="1"/>
  <c r="P124" i="18"/>
  <c r="R124" i="18" s="1"/>
  <c r="M124" i="18"/>
  <c r="O124" i="18" s="1"/>
  <c r="J124" i="18"/>
  <c r="L124" i="18" s="1"/>
  <c r="V123" i="18"/>
  <c r="X123" i="18" s="1"/>
  <c r="S123" i="18"/>
  <c r="U123" i="18" s="1"/>
  <c r="P123" i="18"/>
  <c r="R123" i="18" s="1"/>
  <c r="M123" i="18"/>
  <c r="O123" i="18" s="1"/>
  <c r="J123" i="18"/>
  <c r="L123" i="18" s="1"/>
  <c r="V122" i="18"/>
  <c r="W122" i="18" s="1"/>
  <c r="S122" i="18"/>
  <c r="U122" i="18" s="1"/>
  <c r="P122" i="18"/>
  <c r="R122" i="18" s="1"/>
  <c r="M122" i="18"/>
  <c r="N122" i="18" s="1"/>
  <c r="J122" i="18"/>
  <c r="K122" i="18" s="1"/>
  <c r="V121" i="18"/>
  <c r="X121" i="18" s="1"/>
  <c r="S121" i="18"/>
  <c r="U121" i="18" s="1"/>
  <c r="P121" i="18"/>
  <c r="R121" i="18" s="1"/>
  <c r="M121" i="18"/>
  <c r="O121" i="18" s="1"/>
  <c r="J121" i="18"/>
  <c r="L121" i="18" s="1"/>
  <c r="V120" i="18"/>
  <c r="X120" i="18" s="1"/>
  <c r="S120" i="18"/>
  <c r="U120" i="18" s="1"/>
  <c r="P120" i="18"/>
  <c r="R120" i="18" s="1"/>
  <c r="M120" i="18"/>
  <c r="N120" i="18" s="1"/>
  <c r="J120" i="18"/>
  <c r="L120" i="18" s="1"/>
  <c r="V119" i="18"/>
  <c r="W119" i="18" s="1"/>
  <c r="S119" i="18"/>
  <c r="U119" i="18" s="1"/>
  <c r="P119" i="18"/>
  <c r="Q119" i="18" s="1"/>
  <c r="M119" i="18"/>
  <c r="N119" i="18" s="1"/>
  <c r="J119" i="18"/>
  <c r="L119" i="18" s="1"/>
  <c r="V118" i="18"/>
  <c r="W118" i="18" s="1"/>
  <c r="S118" i="18"/>
  <c r="U118" i="18" s="1"/>
  <c r="P118" i="18"/>
  <c r="R118" i="18" s="1"/>
  <c r="M118" i="18"/>
  <c r="O118" i="18" s="1"/>
  <c r="J118" i="18"/>
  <c r="L118" i="18" s="1"/>
  <c r="V117" i="18"/>
  <c r="X117" i="18" s="1"/>
  <c r="S117" i="18"/>
  <c r="U117" i="18" s="1"/>
  <c r="P117" i="18"/>
  <c r="Q117" i="18" s="1"/>
  <c r="M117" i="18"/>
  <c r="O117" i="18" s="1"/>
  <c r="J117" i="18"/>
  <c r="L117" i="18" s="1"/>
  <c r="V116" i="18"/>
  <c r="X116" i="18" s="1"/>
  <c r="S116" i="18"/>
  <c r="T116" i="18" s="1"/>
  <c r="P116" i="18"/>
  <c r="Q116" i="18" s="1"/>
  <c r="M116" i="18"/>
  <c r="O116" i="18" s="1"/>
  <c r="J116" i="18"/>
  <c r="L116" i="18" s="1"/>
  <c r="V115" i="18"/>
  <c r="X115" i="18" s="1"/>
  <c r="S115" i="18"/>
  <c r="T115" i="18" s="1"/>
  <c r="P115" i="18"/>
  <c r="R115" i="18" s="1"/>
  <c r="M115" i="18"/>
  <c r="O115" i="18" s="1"/>
  <c r="J115" i="18"/>
  <c r="L115" i="18" s="1"/>
  <c r="V114" i="18"/>
  <c r="X114" i="18" s="1"/>
  <c r="S114" i="18"/>
  <c r="U114" i="18" s="1"/>
  <c r="P114" i="18"/>
  <c r="R114" i="18" s="1"/>
  <c r="M114" i="18"/>
  <c r="O114" i="18" s="1"/>
  <c r="J114" i="18"/>
  <c r="L114" i="18" s="1"/>
  <c r="V113" i="18"/>
  <c r="W113" i="18" s="1"/>
  <c r="S113" i="18"/>
  <c r="T113" i="18" s="1"/>
  <c r="P113" i="18"/>
  <c r="Q113" i="18" s="1"/>
  <c r="M113" i="18"/>
  <c r="O113" i="18" s="1"/>
  <c r="J113" i="18"/>
  <c r="L113" i="18" s="1"/>
  <c r="V112" i="18"/>
  <c r="X112" i="18" s="1"/>
  <c r="S112" i="18"/>
  <c r="U112" i="18" s="1"/>
  <c r="P112" i="18"/>
  <c r="R112" i="18" s="1"/>
  <c r="M112" i="18"/>
  <c r="O112" i="18" s="1"/>
  <c r="J112" i="18"/>
  <c r="L112" i="18" s="1"/>
  <c r="V111" i="18"/>
  <c r="X111" i="18" s="1"/>
  <c r="S111" i="18"/>
  <c r="U111" i="18" s="1"/>
  <c r="P111" i="18"/>
  <c r="R111" i="18" s="1"/>
  <c r="M111" i="18"/>
  <c r="O111" i="18" s="1"/>
  <c r="J111" i="18"/>
  <c r="L111" i="18" s="1"/>
  <c r="V110" i="18"/>
  <c r="W110" i="18" s="1"/>
  <c r="S110" i="18"/>
  <c r="U110" i="18" s="1"/>
  <c r="P110" i="18"/>
  <c r="R110" i="18" s="1"/>
  <c r="M110" i="18"/>
  <c r="N110" i="18" s="1"/>
  <c r="J110" i="18"/>
  <c r="K110" i="18" s="1"/>
  <c r="V108" i="18"/>
  <c r="X108" i="18" s="1"/>
  <c r="S108" i="18"/>
  <c r="U108" i="18" s="1"/>
  <c r="P108" i="18"/>
  <c r="R108" i="18" s="1"/>
  <c r="M108" i="18"/>
  <c r="N108" i="18" s="1"/>
  <c r="J108" i="18"/>
  <c r="L108" i="18" s="1"/>
  <c r="V107" i="18"/>
  <c r="W107" i="18" s="1"/>
  <c r="S107" i="18"/>
  <c r="T107" i="18" s="1"/>
  <c r="P107" i="18"/>
  <c r="Q107" i="18" s="1"/>
  <c r="M107" i="18"/>
  <c r="N107" i="18" s="1"/>
  <c r="J107" i="18"/>
  <c r="L107" i="18" s="1"/>
  <c r="V106" i="18"/>
  <c r="W106" i="18" s="1"/>
  <c r="S106" i="18"/>
  <c r="U106" i="18" s="1"/>
  <c r="P106" i="18"/>
  <c r="R106" i="18" s="1"/>
  <c r="M106" i="18"/>
  <c r="N106" i="18" s="1"/>
  <c r="J106" i="18"/>
  <c r="L106" i="18" s="1"/>
  <c r="V105" i="18"/>
  <c r="X105" i="18" s="1"/>
  <c r="S105" i="18"/>
  <c r="U105" i="18" s="1"/>
  <c r="P105" i="18"/>
  <c r="Q105" i="18" s="1"/>
  <c r="M105" i="18"/>
  <c r="O105" i="18" s="1"/>
  <c r="J105" i="18"/>
  <c r="L105" i="18" s="1"/>
  <c r="V104" i="18"/>
  <c r="W104" i="18" s="1"/>
  <c r="S104" i="18"/>
  <c r="T104" i="18" s="1"/>
  <c r="P104" i="18"/>
  <c r="Q104" i="18" s="1"/>
  <c r="M104" i="18"/>
  <c r="N104" i="18" s="1"/>
  <c r="J104" i="18"/>
  <c r="L104" i="18" s="1"/>
  <c r="V103" i="18"/>
  <c r="X103" i="18" s="1"/>
  <c r="S103" i="18"/>
  <c r="U103" i="18" s="1"/>
  <c r="P103" i="18"/>
  <c r="Q103" i="18" s="1"/>
  <c r="M103" i="18"/>
  <c r="O103" i="18" s="1"/>
  <c r="J103" i="18"/>
  <c r="L103" i="18" s="1"/>
  <c r="V102" i="18"/>
  <c r="X102" i="18" s="1"/>
  <c r="S102" i="18"/>
  <c r="T102" i="18" s="1"/>
  <c r="P102" i="18"/>
  <c r="R102" i="18" s="1"/>
  <c r="M102" i="18"/>
  <c r="O102" i="18" s="1"/>
  <c r="J102" i="18"/>
  <c r="L102" i="18" s="1"/>
  <c r="V101" i="18"/>
  <c r="X101" i="18" s="1"/>
  <c r="S101" i="18"/>
  <c r="T101" i="18" s="1"/>
  <c r="P101" i="18"/>
  <c r="Q101" i="18" s="1"/>
  <c r="M101" i="18"/>
  <c r="O101" i="18" s="1"/>
  <c r="J101" i="18"/>
  <c r="K101" i="18" s="1"/>
  <c r="V100" i="18"/>
  <c r="X100" i="18" s="1"/>
  <c r="S100" i="18"/>
  <c r="T100" i="18" s="1"/>
  <c r="P100" i="18"/>
  <c r="R100" i="18" s="1"/>
  <c r="M100" i="18"/>
  <c r="O100" i="18" s="1"/>
  <c r="J100" i="18"/>
  <c r="L100" i="18" s="1"/>
  <c r="V99" i="18"/>
  <c r="X99" i="18" s="1"/>
  <c r="S99" i="18"/>
  <c r="U99" i="18" s="1"/>
  <c r="P99" i="18"/>
  <c r="R99" i="18" s="1"/>
  <c r="M99" i="18"/>
  <c r="O99" i="18" s="1"/>
  <c r="J99" i="18"/>
  <c r="L99" i="18" s="1"/>
  <c r="V98" i="18"/>
  <c r="W98" i="18" s="1"/>
  <c r="S98" i="18"/>
  <c r="T98" i="18" s="1"/>
  <c r="P98" i="18"/>
  <c r="R98" i="18" s="1"/>
  <c r="M98" i="18"/>
  <c r="N98" i="18" s="1"/>
  <c r="J98" i="18"/>
  <c r="K98" i="18" s="1"/>
  <c r="V97" i="18"/>
  <c r="W97" i="18" s="1"/>
  <c r="S97" i="18"/>
  <c r="U97" i="18" s="1"/>
  <c r="P97" i="18"/>
  <c r="R97" i="18" s="1"/>
  <c r="M97" i="18"/>
  <c r="O97" i="18" s="1"/>
  <c r="J97" i="18"/>
  <c r="K97" i="18" s="1"/>
  <c r="V96" i="18"/>
  <c r="X96" i="18" s="1"/>
  <c r="S96" i="18"/>
  <c r="U96" i="18" s="1"/>
  <c r="P96" i="18"/>
  <c r="R96" i="18" s="1"/>
  <c r="M96" i="18"/>
  <c r="O96" i="18" s="1"/>
  <c r="J96" i="18"/>
  <c r="L96" i="18" s="1"/>
  <c r="V95" i="18"/>
  <c r="W95" i="18" s="1"/>
  <c r="S95" i="18"/>
  <c r="U95" i="18" s="1"/>
  <c r="P95" i="18"/>
  <c r="Q95" i="18" s="1"/>
  <c r="M95" i="18"/>
  <c r="N95" i="18" s="1"/>
  <c r="J95" i="18"/>
  <c r="L95" i="18" s="1"/>
  <c r="V94" i="18"/>
  <c r="X94" i="18" s="1"/>
  <c r="S94" i="18"/>
  <c r="U94" i="18" s="1"/>
  <c r="P94" i="18"/>
  <c r="Q94" i="18" s="1"/>
  <c r="M94" i="18"/>
  <c r="N94" i="18" s="1"/>
  <c r="J94" i="18"/>
  <c r="L94" i="18" s="1"/>
  <c r="V93" i="18"/>
  <c r="X93" i="18" s="1"/>
  <c r="S93" i="18"/>
  <c r="U93" i="18" s="1"/>
  <c r="P93" i="18"/>
  <c r="R93" i="18" s="1"/>
  <c r="M93" i="18"/>
  <c r="O93" i="18" s="1"/>
  <c r="J93" i="18"/>
  <c r="L93" i="18" s="1"/>
  <c r="V92" i="18"/>
  <c r="X92" i="18" s="1"/>
  <c r="S92" i="18"/>
  <c r="T92" i="18" s="1"/>
  <c r="P92" i="18"/>
  <c r="Q92" i="18" s="1"/>
  <c r="M92" i="18"/>
  <c r="N92" i="18" s="1"/>
  <c r="J92" i="18"/>
  <c r="K92" i="18" s="1"/>
  <c r="V91" i="18"/>
  <c r="W91" i="18" s="1"/>
  <c r="S91" i="18"/>
  <c r="T91" i="18" s="1"/>
  <c r="P91" i="18"/>
  <c r="Q91" i="18" s="1"/>
  <c r="M91" i="18"/>
  <c r="N91" i="18" s="1"/>
  <c r="J91" i="18"/>
  <c r="L91" i="18" s="1"/>
  <c r="V90" i="18"/>
  <c r="X90" i="18" s="1"/>
  <c r="S90" i="18"/>
  <c r="U90" i="18" s="1"/>
  <c r="P90" i="18"/>
  <c r="R90" i="18" s="1"/>
  <c r="M90" i="18"/>
  <c r="O90" i="18" s="1"/>
  <c r="J90" i="18"/>
  <c r="L90" i="18" s="1"/>
  <c r="V89" i="18"/>
  <c r="W89" i="18" s="1"/>
  <c r="S89" i="18"/>
  <c r="T89" i="18" s="1"/>
  <c r="P89" i="18"/>
  <c r="Q89" i="18" s="1"/>
  <c r="M89" i="18"/>
  <c r="O89" i="18" s="1"/>
  <c r="J89" i="18"/>
  <c r="K89" i="18" s="1"/>
  <c r="V87" i="18"/>
  <c r="X87" i="18" s="1"/>
  <c r="S87" i="18"/>
  <c r="U87" i="18" s="1"/>
  <c r="P87" i="18"/>
  <c r="R87" i="18" s="1"/>
  <c r="M87" i="18"/>
  <c r="O87" i="18" s="1"/>
  <c r="J87" i="18"/>
  <c r="L87" i="18" s="1"/>
  <c r="V86" i="18"/>
  <c r="W86" i="18" s="1"/>
  <c r="S86" i="18"/>
  <c r="U86" i="18" s="1"/>
  <c r="P86" i="18"/>
  <c r="Q86" i="18" s="1"/>
  <c r="M86" i="18"/>
  <c r="N86" i="18" s="1"/>
  <c r="J86" i="18"/>
  <c r="L86" i="18" s="1"/>
  <c r="V85" i="18"/>
  <c r="X85" i="18" s="1"/>
  <c r="S85" i="18"/>
  <c r="U85" i="18" s="1"/>
  <c r="P85" i="18"/>
  <c r="R85" i="18" s="1"/>
  <c r="M85" i="18"/>
  <c r="O85" i="18" s="1"/>
  <c r="J85" i="18"/>
  <c r="K85" i="18" s="1"/>
  <c r="V84" i="18"/>
  <c r="X84" i="18" s="1"/>
  <c r="S84" i="18"/>
  <c r="U84" i="18" s="1"/>
  <c r="P84" i="18"/>
  <c r="R84" i="18" s="1"/>
  <c r="M84" i="18"/>
  <c r="O84" i="18" s="1"/>
  <c r="J84" i="18"/>
  <c r="L84" i="18" s="1"/>
  <c r="V83" i="18"/>
  <c r="X83" i="18" s="1"/>
  <c r="S83" i="18"/>
  <c r="T83" i="18" s="1"/>
  <c r="P83" i="18"/>
  <c r="Q83" i="18" s="1"/>
  <c r="M83" i="18"/>
  <c r="N83" i="18" s="1"/>
  <c r="J83" i="18"/>
  <c r="L83" i="18" s="1"/>
  <c r="V82" i="18"/>
  <c r="X82" i="18" s="1"/>
  <c r="S82" i="18"/>
  <c r="U82" i="18" s="1"/>
  <c r="P82" i="18"/>
  <c r="R82" i="18" s="1"/>
  <c r="M82" i="18"/>
  <c r="N82" i="18" s="1"/>
  <c r="J82" i="18"/>
  <c r="L82" i="18" s="1"/>
  <c r="V81" i="18"/>
  <c r="X81" i="18" s="1"/>
  <c r="S81" i="18"/>
  <c r="U81" i="18" s="1"/>
  <c r="P81" i="18"/>
  <c r="R81" i="18" s="1"/>
  <c r="M81" i="18"/>
  <c r="O81" i="18" s="1"/>
  <c r="J81" i="18"/>
  <c r="L81" i="18" s="1"/>
  <c r="V80" i="18"/>
  <c r="W80" i="18" s="1"/>
  <c r="S80" i="18"/>
  <c r="T80" i="18" s="1"/>
  <c r="P80" i="18"/>
  <c r="Q80" i="18" s="1"/>
  <c r="M80" i="18"/>
  <c r="O80" i="18" s="1"/>
  <c r="J80" i="18"/>
  <c r="K80" i="18" s="1"/>
  <c r="V79" i="18"/>
  <c r="X79" i="18" s="1"/>
  <c r="S79" i="18"/>
  <c r="U79" i="18" s="1"/>
  <c r="P79" i="18"/>
  <c r="R79" i="18" s="1"/>
  <c r="M79" i="18"/>
  <c r="O79" i="18" s="1"/>
  <c r="J79" i="18"/>
  <c r="L79" i="18" s="1"/>
  <c r="V78" i="18"/>
  <c r="X78" i="18" s="1"/>
  <c r="S78" i="18"/>
  <c r="U78" i="18" s="1"/>
  <c r="P78" i="18"/>
  <c r="R78" i="18" s="1"/>
  <c r="M78" i="18"/>
  <c r="O78" i="18" s="1"/>
  <c r="J78" i="18"/>
  <c r="L78" i="18" s="1"/>
  <c r="V77" i="18"/>
  <c r="W77" i="18" s="1"/>
  <c r="S77" i="18"/>
  <c r="T77" i="18" s="1"/>
  <c r="P77" i="18"/>
  <c r="Q77" i="18" s="1"/>
  <c r="M77" i="18"/>
  <c r="N77" i="18" s="1"/>
  <c r="J77" i="18"/>
  <c r="K77" i="18" s="1"/>
  <c r="V76" i="18"/>
  <c r="X76" i="18" s="1"/>
  <c r="S76" i="18"/>
  <c r="U76" i="18" s="1"/>
  <c r="P76" i="18"/>
  <c r="R76" i="18" s="1"/>
  <c r="M76" i="18"/>
  <c r="O76" i="18" s="1"/>
  <c r="J76" i="18"/>
  <c r="L76" i="18" s="1"/>
  <c r="V75" i="18"/>
  <c r="X75" i="18" s="1"/>
  <c r="S75" i="18"/>
  <c r="U75" i="18" s="1"/>
  <c r="P75" i="18"/>
  <c r="R75" i="18" s="1"/>
  <c r="M75" i="18"/>
  <c r="O75" i="18" s="1"/>
  <c r="J75" i="18"/>
  <c r="L75" i="18" s="1"/>
  <c r="V74" i="18"/>
  <c r="W74" i="18" s="1"/>
  <c r="S74" i="18"/>
  <c r="U74" i="18" s="1"/>
  <c r="P74" i="18"/>
  <c r="Q74" i="18" s="1"/>
  <c r="M74" i="18"/>
  <c r="N74" i="18" s="1"/>
  <c r="J74" i="18"/>
  <c r="K74" i="18" s="1"/>
  <c r="V73" i="18"/>
  <c r="X73" i="18" s="1"/>
  <c r="S73" i="18"/>
  <c r="U73" i="18" s="1"/>
  <c r="P73" i="18"/>
  <c r="R73" i="18" s="1"/>
  <c r="M73" i="18"/>
  <c r="O73" i="18" s="1"/>
  <c r="J73" i="18"/>
  <c r="L73" i="18" s="1"/>
  <c r="V72" i="18"/>
  <c r="X72" i="18" s="1"/>
  <c r="S72" i="18"/>
  <c r="U72" i="18" s="1"/>
  <c r="P72" i="18"/>
  <c r="R72" i="18" s="1"/>
  <c r="M72" i="18"/>
  <c r="O72" i="18" s="1"/>
  <c r="J72" i="18"/>
  <c r="L72" i="18" s="1"/>
  <c r="V71" i="18"/>
  <c r="X71" i="18" s="1"/>
  <c r="S71" i="18"/>
  <c r="T71" i="18" s="1"/>
  <c r="P71" i="18"/>
  <c r="Q71" i="18" s="1"/>
  <c r="M71" i="18"/>
  <c r="N71" i="18" s="1"/>
  <c r="J71" i="18"/>
  <c r="L71" i="18" s="1"/>
  <c r="V70" i="18"/>
  <c r="W70" i="18" s="1"/>
  <c r="S70" i="18"/>
  <c r="U70" i="18" s="1"/>
  <c r="P70" i="18"/>
  <c r="R70" i="18" s="1"/>
  <c r="M70" i="18"/>
  <c r="N70" i="18" s="1"/>
  <c r="J70" i="18"/>
  <c r="L70" i="18" s="1"/>
  <c r="V69" i="18"/>
  <c r="X69" i="18" s="1"/>
  <c r="S69" i="18"/>
  <c r="U69" i="18" s="1"/>
  <c r="P69" i="18"/>
  <c r="R69" i="18" s="1"/>
  <c r="M69" i="18"/>
  <c r="O69" i="18" s="1"/>
  <c r="J69" i="18"/>
  <c r="L69" i="18" s="1"/>
  <c r="V68" i="18"/>
  <c r="W68" i="18" s="1"/>
  <c r="S68" i="18"/>
  <c r="T68" i="18" s="1"/>
  <c r="P68" i="18"/>
  <c r="Q68" i="18" s="1"/>
  <c r="M68" i="18"/>
  <c r="O68" i="18" s="1"/>
  <c r="J68" i="18"/>
  <c r="K68" i="18" s="1"/>
  <c r="V66" i="18"/>
  <c r="X66" i="18" s="1"/>
  <c r="S66" i="18"/>
  <c r="U66" i="18" s="1"/>
  <c r="P66" i="18"/>
  <c r="R66" i="18" s="1"/>
  <c r="M66" i="18"/>
  <c r="O66" i="18" s="1"/>
  <c r="J66" i="18"/>
  <c r="L66" i="18" s="1"/>
  <c r="V65" i="18"/>
  <c r="W65" i="18" s="1"/>
  <c r="S65" i="18"/>
  <c r="U65" i="18" s="1"/>
  <c r="P65" i="18"/>
  <c r="Q65" i="18" s="1"/>
  <c r="M65" i="18"/>
  <c r="N65" i="18" s="1"/>
  <c r="J65" i="18"/>
  <c r="L65" i="18" s="1"/>
  <c r="V64" i="18"/>
  <c r="X64" i="18" s="1"/>
  <c r="S64" i="18"/>
  <c r="T64" i="18" s="1"/>
  <c r="P64" i="18"/>
  <c r="R64" i="18" s="1"/>
  <c r="M64" i="18"/>
  <c r="O64" i="18" s="1"/>
  <c r="J64" i="18"/>
  <c r="L64" i="18" s="1"/>
  <c r="V63" i="18"/>
  <c r="X63" i="18" s="1"/>
  <c r="S63" i="18"/>
  <c r="U63" i="18" s="1"/>
  <c r="P63" i="18"/>
  <c r="Q63" i="18" s="1"/>
  <c r="M63" i="18"/>
  <c r="O63" i="18" s="1"/>
  <c r="J63" i="18"/>
  <c r="L63" i="18" s="1"/>
  <c r="V62" i="18"/>
  <c r="X62" i="18" s="1"/>
  <c r="S62" i="18"/>
  <c r="T62" i="18" s="1"/>
  <c r="P62" i="18"/>
  <c r="Q62" i="18" s="1"/>
  <c r="M62" i="18"/>
  <c r="N62" i="18" s="1"/>
  <c r="J62" i="18"/>
  <c r="L62" i="18" s="1"/>
  <c r="V61" i="18"/>
  <c r="W61" i="18" s="1"/>
  <c r="S61" i="18"/>
  <c r="U61" i="18" s="1"/>
  <c r="P61" i="18"/>
  <c r="R61" i="18" s="1"/>
  <c r="M61" i="18"/>
  <c r="N61" i="18" s="1"/>
  <c r="J61" i="18"/>
  <c r="L61" i="18" s="1"/>
  <c r="V60" i="18"/>
  <c r="X60" i="18" s="1"/>
  <c r="S60" i="18"/>
  <c r="T60" i="18" s="1"/>
  <c r="P60" i="18"/>
  <c r="R60" i="18" s="1"/>
  <c r="M60" i="18"/>
  <c r="O60" i="18" s="1"/>
  <c r="J60" i="18"/>
  <c r="L60" i="18" s="1"/>
  <c r="V59" i="18"/>
  <c r="W59" i="18" s="1"/>
  <c r="S59" i="18"/>
  <c r="T59" i="18" s="1"/>
  <c r="P59" i="18"/>
  <c r="Q59" i="18" s="1"/>
  <c r="M59" i="18"/>
  <c r="O59" i="18" s="1"/>
  <c r="J59" i="18"/>
  <c r="K59" i="18" s="1"/>
  <c r="V58" i="18"/>
  <c r="X58" i="18" s="1"/>
  <c r="S58" i="18"/>
  <c r="T58" i="18" s="1"/>
  <c r="P58" i="18"/>
  <c r="R58" i="18" s="1"/>
  <c r="M58" i="18"/>
  <c r="N58" i="18" s="1"/>
  <c r="J58" i="18"/>
  <c r="L58" i="18" s="1"/>
  <c r="V57" i="18"/>
  <c r="W57" i="18" s="1"/>
  <c r="S57" i="18"/>
  <c r="U57" i="18" s="1"/>
  <c r="P57" i="18"/>
  <c r="R57" i="18" s="1"/>
  <c r="M57" i="18"/>
  <c r="O57" i="18" s="1"/>
  <c r="J57" i="18"/>
  <c r="K57" i="18" s="1"/>
  <c r="V56" i="18"/>
  <c r="W56" i="18" s="1"/>
  <c r="S56" i="18"/>
  <c r="T56" i="18" s="1"/>
  <c r="P56" i="18"/>
  <c r="R56" i="18" s="1"/>
  <c r="M56" i="18"/>
  <c r="N56" i="18" s="1"/>
  <c r="J56" i="18"/>
  <c r="K56" i="18" s="1"/>
  <c r="V55" i="18"/>
  <c r="X55" i="18" s="1"/>
  <c r="S55" i="18"/>
  <c r="U55" i="18" s="1"/>
  <c r="P55" i="18"/>
  <c r="Q55" i="18" s="1"/>
  <c r="M55" i="18"/>
  <c r="O55" i="18" s="1"/>
  <c r="J55" i="18"/>
  <c r="K55" i="18" s="1"/>
  <c r="V54" i="18"/>
  <c r="X54" i="18" s="1"/>
  <c r="S54" i="18"/>
  <c r="U54" i="18" s="1"/>
  <c r="P54" i="18"/>
  <c r="R54" i="18" s="1"/>
  <c r="M54" i="18"/>
  <c r="N54" i="18" s="1"/>
  <c r="J54" i="18"/>
  <c r="L54" i="18" s="1"/>
  <c r="V53" i="18"/>
  <c r="W53" i="18" s="1"/>
  <c r="S53" i="18"/>
  <c r="U53" i="18" s="1"/>
  <c r="P53" i="18"/>
  <c r="Q53" i="18" s="1"/>
  <c r="M53" i="18"/>
  <c r="N53" i="18" s="1"/>
  <c r="J53" i="18"/>
  <c r="L53" i="18" s="1"/>
  <c r="V52" i="18"/>
  <c r="X52" i="18" s="1"/>
  <c r="S52" i="18"/>
  <c r="U52" i="18" s="1"/>
  <c r="P52" i="18"/>
  <c r="R52" i="18" s="1"/>
  <c r="M52" i="18"/>
  <c r="N52" i="18" s="1"/>
  <c r="J52" i="18"/>
  <c r="L52" i="18" s="1"/>
  <c r="V51" i="18"/>
  <c r="X51" i="18" s="1"/>
  <c r="S51" i="18"/>
  <c r="U51" i="18" s="1"/>
  <c r="P51" i="18"/>
  <c r="Q51" i="18" s="1"/>
  <c r="M51" i="18"/>
  <c r="O51" i="18" s="1"/>
  <c r="J51" i="18"/>
  <c r="L51" i="18" s="1"/>
  <c r="V50" i="18"/>
  <c r="X50" i="18" s="1"/>
  <c r="S50" i="18"/>
  <c r="T50" i="18" s="1"/>
  <c r="P50" i="18"/>
  <c r="Q50" i="18" s="1"/>
  <c r="M50" i="18"/>
  <c r="N50" i="18" s="1"/>
  <c r="J50" i="18"/>
  <c r="L50" i="18" s="1"/>
  <c r="V49" i="18"/>
  <c r="X49" i="18" s="1"/>
  <c r="S49" i="18"/>
  <c r="U49" i="18" s="1"/>
  <c r="P49" i="18"/>
  <c r="Q49" i="18" s="1"/>
  <c r="M49" i="18"/>
  <c r="O49" i="18" s="1"/>
  <c r="J49" i="18"/>
  <c r="K49" i="18" s="1"/>
  <c r="V48" i="18"/>
  <c r="X48" i="18" s="1"/>
  <c r="S48" i="18"/>
  <c r="T48" i="18" s="1"/>
  <c r="P48" i="18"/>
  <c r="R48" i="18" s="1"/>
  <c r="M48" i="18"/>
  <c r="O48" i="18" s="1"/>
  <c r="J48" i="18"/>
  <c r="L48" i="18" s="1"/>
  <c r="V47" i="18"/>
  <c r="W47" i="18" s="1"/>
  <c r="S47" i="18"/>
  <c r="T47" i="18" s="1"/>
  <c r="P47" i="18"/>
  <c r="Q47" i="18" s="1"/>
  <c r="M47" i="18"/>
  <c r="O47" i="18" s="1"/>
  <c r="J47" i="18"/>
  <c r="K47" i="18" s="1"/>
  <c r="G129" i="18"/>
  <c r="I129" i="18" s="1"/>
  <c r="F129" i="18"/>
  <c r="E129" i="18"/>
  <c r="D129" i="18"/>
  <c r="G128" i="18"/>
  <c r="I128" i="18" s="1"/>
  <c r="F128" i="18"/>
  <c r="E128" i="18"/>
  <c r="D128" i="18"/>
  <c r="G127" i="18"/>
  <c r="I127" i="18" s="1"/>
  <c r="F127" i="18"/>
  <c r="E127" i="18"/>
  <c r="D127" i="18"/>
  <c r="G126" i="18"/>
  <c r="I126" i="18" s="1"/>
  <c r="F126" i="18"/>
  <c r="E126" i="18"/>
  <c r="D126" i="18"/>
  <c r="G125" i="18"/>
  <c r="H125" i="18" s="1"/>
  <c r="F125" i="18"/>
  <c r="E125" i="18"/>
  <c r="D125" i="18"/>
  <c r="G124" i="18"/>
  <c r="I124" i="18" s="1"/>
  <c r="F124" i="18"/>
  <c r="E124" i="18"/>
  <c r="D124" i="18"/>
  <c r="G123" i="18"/>
  <c r="I123" i="18" s="1"/>
  <c r="F123" i="18"/>
  <c r="E123" i="18"/>
  <c r="D123" i="18"/>
  <c r="G122" i="18"/>
  <c r="I122" i="18" s="1"/>
  <c r="F122" i="18"/>
  <c r="E122" i="18"/>
  <c r="D122" i="18"/>
  <c r="G121" i="18"/>
  <c r="I121" i="18" s="1"/>
  <c r="F121" i="18"/>
  <c r="E121" i="18"/>
  <c r="D121" i="18"/>
  <c r="G120" i="18"/>
  <c r="I120" i="18" s="1"/>
  <c r="F120" i="18"/>
  <c r="E120" i="18"/>
  <c r="D120" i="18"/>
  <c r="G119" i="18"/>
  <c r="I119" i="18" s="1"/>
  <c r="F119" i="18"/>
  <c r="E119" i="18"/>
  <c r="D119" i="18"/>
  <c r="G118" i="18"/>
  <c r="H118" i="18" s="1"/>
  <c r="F118" i="18"/>
  <c r="E118" i="18"/>
  <c r="D118" i="18"/>
  <c r="G117" i="18"/>
  <c r="I117" i="18" s="1"/>
  <c r="F117" i="18"/>
  <c r="E117" i="18"/>
  <c r="D117" i="18"/>
  <c r="G116" i="18"/>
  <c r="I116" i="18" s="1"/>
  <c r="F116" i="18"/>
  <c r="E116" i="18"/>
  <c r="D116" i="18"/>
  <c r="G115" i="18"/>
  <c r="I115" i="18" s="1"/>
  <c r="F115" i="18"/>
  <c r="E115" i="18"/>
  <c r="D115" i="18"/>
  <c r="G114" i="18"/>
  <c r="I114" i="18" s="1"/>
  <c r="F114" i="18"/>
  <c r="E114" i="18"/>
  <c r="D114" i="18"/>
  <c r="G113" i="18"/>
  <c r="I113" i="18" s="1"/>
  <c r="F113" i="18"/>
  <c r="E113" i="18"/>
  <c r="D113" i="18"/>
  <c r="G112" i="18"/>
  <c r="I112" i="18" s="1"/>
  <c r="F112" i="18"/>
  <c r="E112" i="18"/>
  <c r="D112" i="18"/>
  <c r="G111" i="18"/>
  <c r="H111" i="18" s="1"/>
  <c r="F111" i="18"/>
  <c r="E111" i="18"/>
  <c r="D111" i="18"/>
  <c r="G110" i="18"/>
  <c r="H110" i="18" s="1"/>
  <c r="F110" i="18"/>
  <c r="E110" i="18"/>
  <c r="D110" i="18"/>
  <c r="G108" i="18"/>
  <c r="I108" i="18" s="1"/>
  <c r="F108" i="18"/>
  <c r="E108" i="18"/>
  <c r="D108" i="18"/>
  <c r="G107" i="18"/>
  <c r="I107" i="18" s="1"/>
  <c r="F107" i="18"/>
  <c r="E107" i="18"/>
  <c r="D107" i="18"/>
  <c r="G106" i="18"/>
  <c r="I106" i="18" s="1"/>
  <c r="F106" i="18"/>
  <c r="E106" i="18"/>
  <c r="D106" i="18"/>
  <c r="G105" i="18"/>
  <c r="I105" i="18" s="1"/>
  <c r="F105" i="18"/>
  <c r="E105" i="18"/>
  <c r="D105" i="18"/>
  <c r="G104" i="18"/>
  <c r="I104" i="18" s="1"/>
  <c r="F104" i="18"/>
  <c r="E104" i="18"/>
  <c r="D104" i="18"/>
  <c r="G103" i="18"/>
  <c r="I103" i="18" s="1"/>
  <c r="F103" i="18"/>
  <c r="E103" i="18"/>
  <c r="D103" i="18"/>
  <c r="G102" i="18"/>
  <c r="I102" i="18" s="1"/>
  <c r="F102" i="18"/>
  <c r="E102" i="18"/>
  <c r="D102" i="18"/>
  <c r="G101" i="18"/>
  <c r="I101" i="18" s="1"/>
  <c r="F101" i="18"/>
  <c r="E101" i="18"/>
  <c r="D101" i="18"/>
  <c r="G100" i="18"/>
  <c r="I100" i="18" s="1"/>
  <c r="F100" i="18"/>
  <c r="E100" i="18"/>
  <c r="D100" i="18"/>
  <c r="G99" i="18"/>
  <c r="H99" i="18" s="1"/>
  <c r="F99" i="18"/>
  <c r="E99" i="18"/>
  <c r="D99" i="18"/>
  <c r="G98" i="18"/>
  <c r="I98" i="18" s="1"/>
  <c r="F98" i="18"/>
  <c r="E98" i="18"/>
  <c r="D98" i="18"/>
  <c r="G97" i="18"/>
  <c r="H97" i="18" s="1"/>
  <c r="F97" i="18"/>
  <c r="E97" i="18"/>
  <c r="D97" i="18"/>
  <c r="G96" i="18"/>
  <c r="I96" i="18" s="1"/>
  <c r="F96" i="18"/>
  <c r="E96" i="18"/>
  <c r="D96" i="18"/>
  <c r="G95" i="18"/>
  <c r="I95" i="18" s="1"/>
  <c r="F95" i="18"/>
  <c r="E95" i="18"/>
  <c r="D95" i="18"/>
  <c r="G94" i="18"/>
  <c r="I94" i="18" s="1"/>
  <c r="F94" i="18"/>
  <c r="E94" i="18"/>
  <c r="D94" i="18"/>
  <c r="G93" i="18"/>
  <c r="I93" i="18" s="1"/>
  <c r="F93" i="18"/>
  <c r="E93" i="18"/>
  <c r="D93" i="18"/>
  <c r="G92" i="18"/>
  <c r="I92" i="18" s="1"/>
  <c r="F92" i="18"/>
  <c r="E92" i="18"/>
  <c r="D92" i="18"/>
  <c r="G91" i="18"/>
  <c r="I91" i="18" s="1"/>
  <c r="F91" i="18"/>
  <c r="E91" i="18"/>
  <c r="D91" i="18"/>
  <c r="G90" i="18"/>
  <c r="I90" i="18" s="1"/>
  <c r="F90" i="18"/>
  <c r="E90" i="18"/>
  <c r="D90" i="18"/>
  <c r="G89" i="18"/>
  <c r="I89" i="18" s="1"/>
  <c r="F89" i="18"/>
  <c r="E89" i="18"/>
  <c r="D89" i="18"/>
  <c r="G87" i="18"/>
  <c r="I87" i="18" s="1"/>
  <c r="F87" i="18"/>
  <c r="E87" i="18"/>
  <c r="D87" i="18"/>
  <c r="G86" i="18"/>
  <c r="H86" i="18" s="1"/>
  <c r="F86" i="18"/>
  <c r="E86" i="18"/>
  <c r="D86" i="18"/>
  <c r="G85" i="18"/>
  <c r="I85" i="18" s="1"/>
  <c r="F85" i="18"/>
  <c r="E85" i="18"/>
  <c r="D85" i="18"/>
  <c r="G84" i="18"/>
  <c r="I84" i="18" s="1"/>
  <c r="F84" i="18"/>
  <c r="E84" i="18"/>
  <c r="D84" i="18"/>
  <c r="G83" i="18"/>
  <c r="I83" i="18" s="1"/>
  <c r="F83" i="18"/>
  <c r="E83" i="18"/>
  <c r="D83" i="18"/>
  <c r="G82" i="18"/>
  <c r="H82" i="18" s="1"/>
  <c r="F82" i="18"/>
  <c r="E82" i="18"/>
  <c r="D82" i="18"/>
  <c r="G81" i="18"/>
  <c r="I81" i="18" s="1"/>
  <c r="F81" i="18"/>
  <c r="E81" i="18"/>
  <c r="D81" i="18"/>
  <c r="G80" i="18"/>
  <c r="I80" i="18" s="1"/>
  <c r="F80" i="18"/>
  <c r="E80" i="18"/>
  <c r="D80" i="18"/>
  <c r="G79" i="18"/>
  <c r="I79" i="18" s="1"/>
  <c r="F79" i="18"/>
  <c r="E79" i="18"/>
  <c r="D79" i="18"/>
  <c r="G78" i="18"/>
  <c r="I78" i="18" s="1"/>
  <c r="F78" i="18"/>
  <c r="E78" i="18"/>
  <c r="D78" i="18"/>
  <c r="G77" i="18"/>
  <c r="I77" i="18" s="1"/>
  <c r="F77" i="18"/>
  <c r="E77" i="18"/>
  <c r="D77" i="18"/>
  <c r="G76" i="18"/>
  <c r="I76" i="18" s="1"/>
  <c r="F76" i="18"/>
  <c r="E76" i="18"/>
  <c r="D76" i="18"/>
  <c r="G75" i="18"/>
  <c r="H75" i="18" s="1"/>
  <c r="F75" i="18"/>
  <c r="E75" i="18"/>
  <c r="D75" i="18"/>
  <c r="G74" i="18"/>
  <c r="I74" i="18" s="1"/>
  <c r="F74" i="18"/>
  <c r="E74" i="18"/>
  <c r="D74" i="18"/>
  <c r="G73" i="18"/>
  <c r="I73" i="18" s="1"/>
  <c r="F73" i="18"/>
  <c r="E73" i="18"/>
  <c r="D73" i="18"/>
  <c r="G72" i="18"/>
  <c r="I72" i="18" s="1"/>
  <c r="F72" i="18"/>
  <c r="E72" i="18"/>
  <c r="D72" i="18"/>
  <c r="G71" i="18"/>
  <c r="H71" i="18" s="1"/>
  <c r="F71" i="18"/>
  <c r="E71" i="18"/>
  <c r="D71" i="18"/>
  <c r="G70" i="18"/>
  <c r="H70" i="18" s="1"/>
  <c r="F70" i="18"/>
  <c r="E70" i="18"/>
  <c r="D70" i="18"/>
  <c r="G69" i="18"/>
  <c r="I69" i="18" s="1"/>
  <c r="F69" i="18"/>
  <c r="E69" i="18"/>
  <c r="D69" i="18"/>
  <c r="G68" i="18"/>
  <c r="I68" i="18" s="1"/>
  <c r="F68" i="18"/>
  <c r="E68" i="18"/>
  <c r="D68" i="18"/>
  <c r="G66" i="18"/>
  <c r="I66" i="18" s="1"/>
  <c r="F66" i="18"/>
  <c r="E66" i="18"/>
  <c r="D66" i="18"/>
  <c r="G65" i="18"/>
  <c r="I65" i="18" s="1"/>
  <c r="F65" i="18"/>
  <c r="E65" i="18"/>
  <c r="D65" i="18"/>
  <c r="G64" i="18"/>
  <c r="I64" i="18" s="1"/>
  <c r="F64" i="18"/>
  <c r="E64" i="18"/>
  <c r="D64" i="18"/>
  <c r="G63" i="18"/>
  <c r="H63" i="18" s="1"/>
  <c r="F63" i="18"/>
  <c r="E63" i="18"/>
  <c r="D63" i="18"/>
  <c r="G62" i="18"/>
  <c r="H62" i="18" s="1"/>
  <c r="F62" i="18"/>
  <c r="E62" i="18"/>
  <c r="D62" i="18"/>
  <c r="G61" i="18"/>
  <c r="I61" i="18" s="1"/>
  <c r="F61" i="18"/>
  <c r="E61" i="18"/>
  <c r="D61" i="18"/>
  <c r="G60" i="18"/>
  <c r="I60" i="18" s="1"/>
  <c r="F60" i="18"/>
  <c r="E60" i="18"/>
  <c r="D60" i="18"/>
  <c r="G59" i="18"/>
  <c r="I59" i="18" s="1"/>
  <c r="F59" i="18"/>
  <c r="E59" i="18"/>
  <c r="D59" i="18"/>
  <c r="G58" i="18"/>
  <c r="I58" i="18" s="1"/>
  <c r="F58" i="18"/>
  <c r="E58" i="18"/>
  <c r="D58" i="18"/>
  <c r="G57" i="18"/>
  <c r="I57" i="18" s="1"/>
  <c r="F57" i="18"/>
  <c r="E57" i="18"/>
  <c r="D57" i="18"/>
  <c r="G56" i="18"/>
  <c r="I56" i="18" s="1"/>
  <c r="F56" i="18"/>
  <c r="E56" i="18"/>
  <c r="D56" i="18"/>
  <c r="G55" i="18"/>
  <c r="I55" i="18" s="1"/>
  <c r="F55" i="18"/>
  <c r="E55" i="18"/>
  <c r="D55" i="18"/>
  <c r="G54" i="18"/>
  <c r="I54" i="18" s="1"/>
  <c r="F54" i="18"/>
  <c r="E54" i="18"/>
  <c r="D54" i="18"/>
  <c r="G53" i="18"/>
  <c r="I53" i="18" s="1"/>
  <c r="F53" i="18"/>
  <c r="E53" i="18"/>
  <c r="D53" i="18"/>
  <c r="G52" i="18"/>
  <c r="I52" i="18" s="1"/>
  <c r="F52" i="18"/>
  <c r="E52" i="18"/>
  <c r="D52" i="18"/>
  <c r="G51" i="18"/>
  <c r="I51" i="18" s="1"/>
  <c r="F51" i="18"/>
  <c r="E51" i="18"/>
  <c r="D51" i="18"/>
  <c r="G50" i="18"/>
  <c r="I50" i="18" s="1"/>
  <c r="F50" i="18"/>
  <c r="E50" i="18"/>
  <c r="D50" i="18"/>
  <c r="G49" i="18"/>
  <c r="I49" i="18" s="1"/>
  <c r="F49" i="18"/>
  <c r="E49" i="18"/>
  <c r="D49" i="18"/>
  <c r="G48" i="18"/>
  <c r="H48" i="18" s="1"/>
  <c r="F48" i="18"/>
  <c r="E48" i="18"/>
  <c r="D48" i="18"/>
  <c r="G47" i="18"/>
  <c r="I47" i="18" s="1"/>
  <c r="F47" i="18"/>
  <c r="E47" i="18"/>
  <c r="D47" i="18"/>
  <c r="B129" i="18"/>
  <c r="B128" i="18"/>
  <c r="B127" i="18"/>
  <c r="B126" i="18"/>
  <c r="B125" i="18"/>
  <c r="B124" i="18"/>
  <c r="B123" i="18"/>
  <c r="B122" i="18"/>
  <c r="B121" i="18"/>
  <c r="B120" i="18"/>
  <c r="B119" i="18"/>
  <c r="B118" i="18"/>
  <c r="B117" i="18"/>
  <c r="B116" i="18"/>
  <c r="B115" i="18"/>
  <c r="B114" i="18"/>
  <c r="B113" i="18"/>
  <c r="B112" i="18"/>
  <c r="B111" i="18"/>
  <c r="B110" i="18"/>
  <c r="B108" i="18"/>
  <c r="B107" i="18"/>
  <c r="B106" i="18"/>
  <c r="B105" i="18"/>
  <c r="B104" i="18"/>
  <c r="B103" i="18"/>
  <c r="B102" i="18"/>
  <c r="B101" i="18"/>
  <c r="B100" i="18"/>
  <c r="B99" i="18"/>
  <c r="B98" i="18"/>
  <c r="B97" i="18"/>
  <c r="B96" i="18"/>
  <c r="B95" i="18"/>
  <c r="B94" i="18"/>
  <c r="B93" i="18"/>
  <c r="B92" i="18"/>
  <c r="B91" i="18"/>
  <c r="B90" i="18"/>
  <c r="B89" i="18"/>
  <c r="B87" i="18"/>
  <c r="B86" i="18"/>
  <c r="B85" i="18"/>
  <c r="B84" i="18"/>
  <c r="B83" i="18"/>
  <c r="B82" i="18"/>
  <c r="B81" i="18"/>
  <c r="B80" i="18"/>
  <c r="B79" i="18"/>
  <c r="B78" i="18"/>
  <c r="B77" i="18"/>
  <c r="B76" i="18"/>
  <c r="B75" i="18"/>
  <c r="B74" i="18"/>
  <c r="B73" i="18"/>
  <c r="B72" i="18"/>
  <c r="B71" i="18"/>
  <c r="B70" i="18"/>
  <c r="B69" i="18"/>
  <c r="B68" i="18"/>
  <c r="B66" i="18"/>
  <c r="B65" i="18"/>
  <c r="B64" i="18"/>
  <c r="B63" i="18"/>
  <c r="B62" i="18"/>
  <c r="B61" i="18"/>
  <c r="B60" i="18"/>
  <c r="B59" i="18"/>
  <c r="B58" i="18"/>
  <c r="B57" i="18"/>
  <c r="B56" i="18"/>
  <c r="B55" i="18"/>
  <c r="B54" i="18"/>
  <c r="B53" i="18"/>
  <c r="B52" i="18"/>
  <c r="B51" i="18"/>
  <c r="B50" i="18"/>
  <c r="B49" i="18"/>
  <c r="B48" i="18"/>
  <c r="B47" i="18"/>
  <c r="V45" i="18"/>
  <c r="X45" i="18" s="1"/>
  <c r="S45" i="18"/>
  <c r="U45" i="18" s="1"/>
  <c r="P45" i="18"/>
  <c r="R45" i="18" s="1"/>
  <c r="M45" i="18"/>
  <c r="N45" i="18" s="1"/>
  <c r="J45" i="18"/>
  <c r="L45" i="18" s="1"/>
  <c r="V44" i="18"/>
  <c r="X44" i="18" s="1"/>
  <c r="S44" i="18"/>
  <c r="U44" i="18" s="1"/>
  <c r="P44" i="18"/>
  <c r="Q44" i="18" s="1"/>
  <c r="M44" i="18"/>
  <c r="O44" i="18" s="1"/>
  <c r="J44" i="18"/>
  <c r="L44" i="18" s="1"/>
  <c r="V43" i="18"/>
  <c r="X43" i="18" s="1"/>
  <c r="S43" i="18"/>
  <c r="T43" i="18" s="1"/>
  <c r="P43" i="18"/>
  <c r="R43" i="18" s="1"/>
  <c r="M43" i="18"/>
  <c r="O43" i="18" s="1"/>
  <c r="J43" i="18"/>
  <c r="L43" i="18" s="1"/>
  <c r="V42" i="18"/>
  <c r="W42" i="18" s="1"/>
  <c r="S42" i="18"/>
  <c r="U42" i="18" s="1"/>
  <c r="P42" i="18"/>
  <c r="R42" i="18" s="1"/>
  <c r="M42" i="18"/>
  <c r="O42" i="18" s="1"/>
  <c r="J42" i="18"/>
  <c r="K42" i="18" s="1"/>
  <c r="V41" i="18"/>
  <c r="X41" i="18" s="1"/>
  <c r="S41" i="18"/>
  <c r="U41" i="18" s="1"/>
  <c r="P41" i="18"/>
  <c r="R41" i="18" s="1"/>
  <c r="M41" i="18"/>
  <c r="N41" i="18" s="1"/>
  <c r="J41" i="18"/>
  <c r="L41" i="18" s="1"/>
  <c r="V40" i="18"/>
  <c r="X40" i="18" s="1"/>
  <c r="S40" i="18"/>
  <c r="U40" i="18" s="1"/>
  <c r="P40" i="18"/>
  <c r="Q40" i="18" s="1"/>
  <c r="M40" i="18"/>
  <c r="O40" i="18" s="1"/>
  <c r="J40" i="18"/>
  <c r="L40" i="18" s="1"/>
  <c r="V39" i="18"/>
  <c r="X39" i="18" s="1"/>
  <c r="S39" i="18"/>
  <c r="T39" i="18" s="1"/>
  <c r="P39" i="18"/>
  <c r="R39" i="18" s="1"/>
  <c r="M39" i="18"/>
  <c r="O39" i="18" s="1"/>
  <c r="J39" i="18"/>
  <c r="L39" i="18" s="1"/>
  <c r="V38" i="18"/>
  <c r="W38" i="18" s="1"/>
  <c r="S38" i="18"/>
  <c r="U38" i="18" s="1"/>
  <c r="P38" i="18"/>
  <c r="R38" i="18" s="1"/>
  <c r="M38" i="18"/>
  <c r="O38" i="18" s="1"/>
  <c r="J38" i="18"/>
  <c r="K38" i="18" s="1"/>
  <c r="V37" i="18"/>
  <c r="X37" i="18" s="1"/>
  <c r="S37" i="18"/>
  <c r="U37" i="18" s="1"/>
  <c r="P37" i="18"/>
  <c r="R37" i="18" s="1"/>
  <c r="M37" i="18"/>
  <c r="N37" i="18" s="1"/>
  <c r="J37" i="18"/>
  <c r="L37" i="18" s="1"/>
  <c r="V36" i="18"/>
  <c r="X36" i="18" s="1"/>
  <c r="S36" i="18"/>
  <c r="U36" i="18" s="1"/>
  <c r="P36" i="18"/>
  <c r="Q36" i="18" s="1"/>
  <c r="M36" i="18"/>
  <c r="O36" i="18" s="1"/>
  <c r="J36" i="18"/>
  <c r="L36" i="18" s="1"/>
  <c r="V35" i="18"/>
  <c r="X35" i="18" s="1"/>
  <c r="S35" i="18"/>
  <c r="T35" i="18" s="1"/>
  <c r="P35" i="18"/>
  <c r="R35" i="18" s="1"/>
  <c r="M35" i="18"/>
  <c r="O35" i="18" s="1"/>
  <c r="J35" i="18"/>
  <c r="L35" i="18" s="1"/>
  <c r="V34" i="18"/>
  <c r="W34" i="18" s="1"/>
  <c r="S34" i="18"/>
  <c r="U34" i="18" s="1"/>
  <c r="P34" i="18"/>
  <c r="R34" i="18" s="1"/>
  <c r="M34" i="18"/>
  <c r="O34" i="18" s="1"/>
  <c r="J34" i="18"/>
  <c r="K34" i="18" s="1"/>
  <c r="V33" i="18"/>
  <c r="X33" i="18" s="1"/>
  <c r="S33" i="18"/>
  <c r="U33" i="18" s="1"/>
  <c r="P33" i="18"/>
  <c r="R33" i="18" s="1"/>
  <c r="M33" i="18"/>
  <c r="N33" i="18" s="1"/>
  <c r="J33" i="18"/>
  <c r="L33" i="18" s="1"/>
  <c r="V32" i="18"/>
  <c r="X32" i="18" s="1"/>
  <c r="S32" i="18"/>
  <c r="U32" i="18" s="1"/>
  <c r="P32" i="18"/>
  <c r="Q32" i="18" s="1"/>
  <c r="M32" i="18"/>
  <c r="O32" i="18" s="1"/>
  <c r="J32" i="18"/>
  <c r="L32" i="18" s="1"/>
  <c r="V31" i="18"/>
  <c r="X31" i="18" s="1"/>
  <c r="S31" i="18"/>
  <c r="T31" i="18" s="1"/>
  <c r="P31" i="18"/>
  <c r="R31" i="18" s="1"/>
  <c r="M31" i="18"/>
  <c r="O31" i="18" s="1"/>
  <c r="J31" i="18"/>
  <c r="L31" i="18" s="1"/>
  <c r="V30" i="18"/>
  <c r="W30" i="18" s="1"/>
  <c r="S30" i="18"/>
  <c r="U30" i="18" s="1"/>
  <c r="P30" i="18"/>
  <c r="R30" i="18" s="1"/>
  <c r="M30" i="18"/>
  <c r="O30" i="18" s="1"/>
  <c r="J30" i="18"/>
  <c r="K30" i="18" s="1"/>
  <c r="V29" i="18"/>
  <c r="X29" i="18" s="1"/>
  <c r="S29" i="18"/>
  <c r="U29" i="18" s="1"/>
  <c r="P29" i="18"/>
  <c r="R29" i="18" s="1"/>
  <c r="M29" i="18"/>
  <c r="O29" i="18" s="1"/>
  <c r="J29" i="18"/>
  <c r="L29" i="18" s="1"/>
  <c r="V28" i="18"/>
  <c r="X28" i="18" s="1"/>
  <c r="S28" i="18"/>
  <c r="U28" i="18" s="1"/>
  <c r="P28" i="18"/>
  <c r="R28" i="18" s="1"/>
  <c r="M28" i="18"/>
  <c r="O28" i="18" s="1"/>
  <c r="J28" i="18"/>
  <c r="L28" i="18" s="1"/>
  <c r="V27" i="18"/>
  <c r="X27" i="18" s="1"/>
  <c r="S27" i="18"/>
  <c r="U27" i="18" s="1"/>
  <c r="P27" i="18"/>
  <c r="R27" i="18" s="1"/>
  <c r="M27" i="18"/>
  <c r="O27" i="18" s="1"/>
  <c r="J27" i="18"/>
  <c r="L27" i="18" s="1"/>
  <c r="V26" i="18"/>
  <c r="X26" i="18" s="1"/>
  <c r="S26" i="18"/>
  <c r="U26" i="18" s="1"/>
  <c r="P26" i="18"/>
  <c r="R26" i="18" s="1"/>
  <c r="M26" i="18"/>
  <c r="O26" i="18" s="1"/>
  <c r="J26" i="18"/>
  <c r="L26" i="18" s="1"/>
  <c r="V25" i="18"/>
  <c r="X25" i="18" s="1"/>
  <c r="S25" i="18"/>
  <c r="U25" i="18" s="1"/>
  <c r="P25" i="18"/>
  <c r="R25" i="18" s="1"/>
  <c r="M25" i="18"/>
  <c r="O25" i="18" s="1"/>
  <c r="J25" i="18"/>
  <c r="L25" i="18" s="1"/>
  <c r="V24" i="18"/>
  <c r="X24" i="18" s="1"/>
  <c r="S24" i="18"/>
  <c r="U24" i="18" s="1"/>
  <c r="P24" i="18"/>
  <c r="R24" i="18" s="1"/>
  <c r="M24" i="18"/>
  <c r="O24" i="18" s="1"/>
  <c r="J24" i="18"/>
  <c r="L24" i="18" s="1"/>
  <c r="V23" i="18"/>
  <c r="X23" i="18" s="1"/>
  <c r="S23" i="18"/>
  <c r="U23" i="18" s="1"/>
  <c r="P23" i="18"/>
  <c r="R23" i="18" s="1"/>
  <c r="M23" i="18"/>
  <c r="O23" i="18" s="1"/>
  <c r="J23" i="18"/>
  <c r="L23" i="18" s="1"/>
  <c r="V22" i="18"/>
  <c r="X22" i="18" s="1"/>
  <c r="S22" i="18"/>
  <c r="U22" i="18" s="1"/>
  <c r="P22" i="18"/>
  <c r="R22" i="18" s="1"/>
  <c r="M22" i="18"/>
  <c r="O22" i="18" s="1"/>
  <c r="J22" i="18"/>
  <c r="L22" i="18" s="1"/>
  <c r="V21" i="18"/>
  <c r="X21" i="18" s="1"/>
  <c r="S21" i="18"/>
  <c r="U21" i="18" s="1"/>
  <c r="P21" i="18"/>
  <c r="R21" i="18" s="1"/>
  <c r="M21" i="18"/>
  <c r="O21" i="18" s="1"/>
  <c r="J21" i="18"/>
  <c r="L21" i="18" s="1"/>
  <c r="V20" i="18"/>
  <c r="X20" i="18" s="1"/>
  <c r="S20" i="18"/>
  <c r="U20" i="18" s="1"/>
  <c r="P20" i="18"/>
  <c r="R20" i="18" s="1"/>
  <c r="M20" i="18"/>
  <c r="O20" i="18" s="1"/>
  <c r="J20" i="18"/>
  <c r="L20" i="18" s="1"/>
  <c r="V19" i="18"/>
  <c r="X19" i="18" s="1"/>
  <c r="S19" i="18"/>
  <c r="U19" i="18" s="1"/>
  <c r="P19" i="18"/>
  <c r="R19" i="18" s="1"/>
  <c r="M19" i="18"/>
  <c r="O19" i="18" s="1"/>
  <c r="J19" i="18"/>
  <c r="L19" i="18" s="1"/>
  <c r="V18" i="18"/>
  <c r="X18" i="18" s="1"/>
  <c r="S18" i="18"/>
  <c r="U18" i="18" s="1"/>
  <c r="P18" i="18"/>
  <c r="R18" i="18" s="1"/>
  <c r="M18" i="18"/>
  <c r="O18" i="18" s="1"/>
  <c r="J18" i="18"/>
  <c r="L18" i="18" s="1"/>
  <c r="V17" i="18"/>
  <c r="X17" i="18" s="1"/>
  <c r="S17" i="18"/>
  <c r="U17" i="18" s="1"/>
  <c r="P17" i="18"/>
  <c r="R17" i="18" s="1"/>
  <c r="M17" i="18"/>
  <c r="O17" i="18" s="1"/>
  <c r="J17" i="18"/>
  <c r="L17" i="18" s="1"/>
  <c r="G45" i="18"/>
  <c r="H45" i="18" s="1"/>
  <c r="F45" i="18"/>
  <c r="G44" i="18"/>
  <c r="I44" i="18" s="1"/>
  <c r="F44" i="18"/>
  <c r="G43" i="18"/>
  <c r="I43" i="18" s="1"/>
  <c r="F43" i="18"/>
  <c r="G42" i="18"/>
  <c r="I42" i="18" s="1"/>
  <c r="F42" i="18"/>
  <c r="G41" i="18"/>
  <c r="H41" i="18" s="1"/>
  <c r="F41" i="18"/>
  <c r="G40" i="18"/>
  <c r="H40" i="18" s="1"/>
  <c r="F40" i="18"/>
  <c r="G39" i="18"/>
  <c r="H39" i="18" s="1"/>
  <c r="F39" i="18"/>
  <c r="G38" i="18"/>
  <c r="I38" i="18" s="1"/>
  <c r="F38" i="18"/>
  <c r="G37" i="18"/>
  <c r="I37" i="18" s="1"/>
  <c r="F37" i="18"/>
  <c r="G36" i="18"/>
  <c r="I36" i="18" s="1"/>
  <c r="F36" i="18"/>
  <c r="G35" i="18"/>
  <c r="I35" i="18" s="1"/>
  <c r="F35" i="18"/>
  <c r="G34" i="18"/>
  <c r="H34" i="18" s="1"/>
  <c r="F34" i="18"/>
  <c r="G33" i="18"/>
  <c r="H33" i="18" s="1"/>
  <c r="F33" i="18"/>
  <c r="G32" i="18"/>
  <c r="I32" i="18" s="1"/>
  <c r="F32" i="18"/>
  <c r="G31" i="18"/>
  <c r="I31" i="18" s="1"/>
  <c r="F31" i="18"/>
  <c r="G30" i="18"/>
  <c r="I30" i="18" s="1"/>
  <c r="F30" i="18"/>
  <c r="G29" i="18"/>
  <c r="I29" i="18" s="1"/>
  <c r="F29" i="18"/>
  <c r="G28" i="18"/>
  <c r="H28" i="18" s="1"/>
  <c r="F28" i="18"/>
  <c r="G27" i="18"/>
  <c r="H27" i="18" s="1"/>
  <c r="F27" i="18"/>
  <c r="G26" i="18"/>
  <c r="I26" i="18" s="1"/>
  <c r="F26" i="18"/>
  <c r="G25" i="18"/>
  <c r="I25" i="18" s="1"/>
  <c r="F25" i="18"/>
  <c r="G24" i="18"/>
  <c r="I24" i="18" s="1"/>
  <c r="F24" i="18"/>
  <c r="G23" i="18"/>
  <c r="I23" i="18" s="1"/>
  <c r="F23" i="18"/>
  <c r="G22" i="18"/>
  <c r="H22" i="18" s="1"/>
  <c r="F22" i="18"/>
  <c r="G21" i="18"/>
  <c r="H21" i="18" s="1"/>
  <c r="F21" i="18"/>
  <c r="G20" i="18"/>
  <c r="I20" i="18" s="1"/>
  <c r="F20" i="18"/>
  <c r="G19" i="18"/>
  <c r="I19" i="18" s="1"/>
  <c r="F19" i="18"/>
  <c r="G18" i="18"/>
  <c r="I18" i="18" s="1"/>
  <c r="F18" i="18"/>
  <c r="G17" i="18"/>
  <c r="I17" i="18" s="1"/>
  <c r="F17" i="18"/>
  <c r="E45" i="18"/>
  <c r="E44" i="18"/>
  <c r="E43" i="18"/>
  <c r="E42" i="18"/>
  <c r="E41" i="18"/>
  <c r="E40" i="18"/>
  <c r="E39" i="18"/>
  <c r="E38" i="18"/>
  <c r="E37" i="18"/>
  <c r="E36" i="18"/>
  <c r="E35" i="18"/>
  <c r="E34" i="18"/>
  <c r="E33" i="18"/>
  <c r="E32" i="18"/>
  <c r="E31" i="18"/>
  <c r="E30" i="18"/>
  <c r="E29" i="18"/>
  <c r="E28" i="18"/>
  <c r="E27" i="18"/>
  <c r="E26" i="18"/>
  <c r="E25" i="18"/>
  <c r="E24" i="18"/>
  <c r="E23" i="18"/>
  <c r="E22" i="18"/>
  <c r="E21" i="18"/>
  <c r="E20" i="18"/>
  <c r="E19" i="18"/>
  <c r="E18" i="18"/>
  <c r="E17" i="18"/>
  <c r="D45" i="18"/>
  <c r="D44" i="18"/>
  <c r="D43" i="18"/>
  <c r="D42" i="18"/>
  <c r="D41" i="18"/>
  <c r="D40" i="18"/>
  <c r="D39" i="18"/>
  <c r="D38" i="18"/>
  <c r="D37" i="18"/>
  <c r="D36" i="18"/>
  <c r="D35" i="18"/>
  <c r="D34" i="18"/>
  <c r="D33" i="18"/>
  <c r="D32" i="18"/>
  <c r="D31" i="18"/>
  <c r="D30" i="18"/>
  <c r="D29" i="18"/>
  <c r="D28" i="18"/>
  <c r="D27" i="18"/>
  <c r="D26" i="18"/>
  <c r="D25" i="18"/>
  <c r="D24" i="18"/>
  <c r="D23" i="18"/>
  <c r="D22" i="18"/>
  <c r="D21" i="18"/>
  <c r="D20" i="18"/>
  <c r="D19" i="18"/>
  <c r="D18" i="18"/>
  <c r="D17" i="18"/>
  <c r="B45" i="18"/>
  <c r="B44" i="18"/>
  <c r="B43" i="18"/>
  <c r="B42" i="18"/>
  <c r="B41" i="18"/>
  <c r="B40" i="18"/>
  <c r="B39" i="18"/>
  <c r="B38" i="18"/>
  <c r="B37" i="18"/>
  <c r="B36" i="18"/>
  <c r="B35" i="18"/>
  <c r="B34" i="18"/>
  <c r="B33" i="18"/>
  <c r="B32" i="18"/>
  <c r="B31" i="18"/>
  <c r="B30" i="18"/>
  <c r="B29" i="18"/>
  <c r="B28" i="18"/>
  <c r="B27" i="18"/>
  <c r="B26" i="18"/>
  <c r="B25" i="18"/>
  <c r="B24" i="18"/>
  <c r="B23" i="18"/>
  <c r="B22" i="18"/>
  <c r="B21" i="18"/>
  <c r="B20" i="18"/>
  <c r="B19" i="18"/>
  <c r="B18" i="18"/>
  <c r="B17" i="18"/>
  <c r="S16" i="18"/>
  <c r="T16" i="18" s="1"/>
  <c r="V16" i="18"/>
  <c r="W16" i="18" s="1"/>
  <c r="P16" i="18"/>
  <c r="R16" i="18" s="1"/>
  <c r="M16" i="18"/>
  <c r="O16" i="18" s="1"/>
  <c r="J16" i="18"/>
  <c r="L16" i="18" s="1"/>
  <c r="G16" i="18"/>
  <c r="H16" i="18" s="1"/>
  <c r="F16" i="18"/>
  <c r="E16" i="18"/>
  <c r="D16" i="18"/>
  <c r="B16" i="18"/>
  <c r="B379" i="18"/>
  <c r="I338" i="18" l="1"/>
  <c r="I266" i="18"/>
  <c r="I269" i="18"/>
  <c r="I335" i="18"/>
  <c r="I272" i="18"/>
  <c r="I320" i="18"/>
  <c r="I302" i="18"/>
  <c r="I317" i="18"/>
  <c r="I284" i="18"/>
  <c r="I290" i="18"/>
  <c r="I308" i="18"/>
  <c r="I326" i="18"/>
  <c r="I344" i="18"/>
  <c r="I275" i="18"/>
  <c r="I314" i="18"/>
  <c r="I332" i="18"/>
  <c r="I350" i="18"/>
  <c r="I281" i="18"/>
  <c r="I299" i="18"/>
  <c r="I356" i="18"/>
  <c r="I287" i="18"/>
  <c r="I305" i="18"/>
  <c r="I323" i="18"/>
  <c r="I341" i="18"/>
  <c r="I293" i="18"/>
  <c r="I311" i="18"/>
  <c r="I329" i="18"/>
  <c r="I347" i="18"/>
  <c r="I278" i="18"/>
  <c r="I296" i="18"/>
  <c r="I365" i="18"/>
  <c r="I371" i="18"/>
  <c r="G377" i="18"/>
  <c r="I362" i="18"/>
  <c r="I368" i="18"/>
  <c r="G374" i="18"/>
  <c r="I359" i="18"/>
  <c r="G265" i="18"/>
  <c r="G268" i="18"/>
  <c r="G271" i="18"/>
  <c r="G274" i="18"/>
  <c r="G277" i="18"/>
  <c r="G280" i="18"/>
  <c r="G283" i="18"/>
  <c r="G286" i="18"/>
  <c r="G289" i="18"/>
  <c r="G292" i="18"/>
  <c r="G295" i="18"/>
  <c r="G298" i="18"/>
  <c r="G301" i="18"/>
  <c r="G304" i="18"/>
  <c r="G307" i="18"/>
  <c r="G310" i="18"/>
  <c r="G313" i="18"/>
  <c r="G316" i="18"/>
  <c r="G319" i="18"/>
  <c r="G322" i="18"/>
  <c r="G325" i="18"/>
  <c r="G328" i="18"/>
  <c r="G331" i="18"/>
  <c r="G334" i="18"/>
  <c r="G337" i="18"/>
  <c r="G340" i="18"/>
  <c r="G343" i="18"/>
  <c r="G346" i="18"/>
  <c r="G349" i="18"/>
  <c r="G352" i="18"/>
  <c r="G355" i="18"/>
  <c r="G358" i="18"/>
  <c r="G361" i="18"/>
  <c r="G364" i="18"/>
  <c r="G367" i="18"/>
  <c r="G370" i="18"/>
  <c r="G373" i="18"/>
  <c r="G376" i="18"/>
  <c r="G267" i="18"/>
  <c r="G270" i="18"/>
  <c r="G273" i="18"/>
  <c r="G276" i="18"/>
  <c r="G279" i="18"/>
  <c r="G282" i="18"/>
  <c r="G285" i="18"/>
  <c r="G288" i="18"/>
  <c r="G291" i="18"/>
  <c r="G297" i="18"/>
  <c r="G300" i="18"/>
  <c r="G303" i="18"/>
  <c r="G306" i="18"/>
  <c r="G309" i="18"/>
  <c r="G312" i="18"/>
  <c r="G318" i="18"/>
  <c r="G321" i="18"/>
  <c r="G324" i="18"/>
  <c r="G327" i="18"/>
  <c r="G330" i="18"/>
  <c r="G333" i="18"/>
  <c r="G339" i="18"/>
  <c r="G342" i="18"/>
  <c r="G345" i="18"/>
  <c r="G348" i="18"/>
  <c r="G351" i="18"/>
  <c r="G354" i="18"/>
  <c r="G360" i="18"/>
  <c r="G363" i="18"/>
  <c r="G366" i="18"/>
  <c r="G369" i="18"/>
  <c r="G372" i="18"/>
  <c r="G375" i="18"/>
  <c r="X119" i="18"/>
  <c r="U77" i="18"/>
  <c r="U50" i="18"/>
  <c r="R55" i="18"/>
  <c r="O86" i="18"/>
  <c r="T94" i="18"/>
  <c r="L68" i="18"/>
  <c r="O70" i="18"/>
  <c r="X74" i="18"/>
  <c r="T86" i="18"/>
  <c r="Q118" i="18"/>
  <c r="I16" i="18"/>
  <c r="I110" i="18"/>
  <c r="K16" i="18"/>
  <c r="K119" i="18"/>
  <c r="K52" i="18"/>
  <c r="Q16" i="18"/>
  <c r="K91" i="18"/>
  <c r="X104" i="18"/>
  <c r="K115" i="18"/>
  <c r="I40" i="18"/>
  <c r="X95" i="18"/>
  <c r="I41" i="18"/>
  <c r="X30" i="18"/>
  <c r="R49" i="18"/>
  <c r="X61" i="18"/>
  <c r="I86" i="18"/>
  <c r="W92" i="18"/>
  <c r="O98" i="18"/>
  <c r="N112" i="18"/>
  <c r="O127" i="18"/>
  <c r="I45" i="18"/>
  <c r="X47" i="18"/>
  <c r="X53" i="18"/>
  <c r="I48" i="18"/>
  <c r="U107" i="18"/>
  <c r="H17" i="18"/>
  <c r="W58" i="18"/>
  <c r="R95" i="18"/>
  <c r="N97" i="18"/>
  <c r="R117" i="18"/>
  <c r="I27" i="18"/>
  <c r="Q52" i="18"/>
  <c r="H59" i="18"/>
  <c r="K106" i="18"/>
  <c r="H29" i="18"/>
  <c r="T95" i="18"/>
  <c r="U115" i="18"/>
  <c r="H122" i="18"/>
  <c r="K124" i="18"/>
  <c r="I33" i="18"/>
  <c r="Q61" i="18"/>
  <c r="T97" i="18"/>
  <c r="I34" i="18"/>
  <c r="U39" i="18"/>
  <c r="R94" i="18"/>
  <c r="H35" i="18"/>
  <c r="U92" i="18"/>
  <c r="T106" i="18"/>
  <c r="U35" i="18"/>
  <c r="L42" i="18"/>
  <c r="T49" i="18"/>
  <c r="H58" i="18"/>
  <c r="L59" i="18"/>
  <c r="Q79" i="18"/>
  <c r="H83" i="18"/>
  <c r="X91" i="18"/>
  <c r="W94" i="18"/>
  <c r="H98" i="18"/>
  <c r="U101" i="18"/>
  <c r="T103" i="18"/>
  <c r="N115" i="18"/>
  <c r="H47" i="18"/>
  <c r="W52" i="18"/>
  <c r="K61" i="18"/>
  <c r="X70" i="18"/>
  <c r="R74" i="18"/>
  <c r="N76" i="18"/>
  <c r="H85" i="18"/>
  <c r="U113" i="18"/>
  <c r="X118" i="18"/>
  <c r="O120" i="18"/>
  <c r="U16" i="18"/>
  <c r="W49" i="18"/>
  <c r="H55" i="18"/>
  <c r="U64" i="18"/>
  <c r="I71" i="18"/>
  <c r="K83" i="18"/>
  <c r="L92" i="18"/>
  <c r="W101" i="18"/>
  <c r="O110" i="18"/>
  <c r="K112" i="18"/>
  <c r="H119" i="18"/>
  <c r="O122" i="18"/>
  <c r="W127" i="18"/>
  <c r="N64" i="18"/>
  <c r="R40" i="18"/>
  <c r="O58" i="18"/>
  <c r="I63" i="18"/>
  <c r="H68" i="18"/>
  <c r="Q76" i="18"/>
  <c r="X77" i="18"/>
  <c r="R86" i="18"/>
  <c r="O95" i="18"/>
  <c r="X113" i="18"/>
  <c r="H31" i="18"/>
  <c r="H37" i="18"/>
  <c r="H50" i="18"/>
  <c r="I70" i="18"/>
  <c r="L80" i="18"/>
  <c r="L89" i="18"/>
  <c r="O92" i="18"/>
  <c r="K94" i="18"/>
  <c r="I97" i="18"/>
  <c r="O104" i="18"/>
  <c r="I21" i="18"/>
  <c r="I39" i="18"/>
  <c r="L30" i="18"/>
  <c r="X38" i="18"/>
  <c r="O45" i="18"/>
  <c r="L49" i="18"/>
  <c r="L55" i="18"/>
  <c r="U56" i="18"/>
  <c r="Q58" i="18"/>
  <c r="H60" i="18"/>
  <c r="I75" i="18"/>
  <c r="I82" i="18"/>
  <c r="H121" i="18"/>
  <c r="T122" i="18"/>
  <c r="N124" i="18"/>
  <c r="I22" i="18"/>
  <c r="O65" i="18"/>
  <c r="K70" i="18"/>
  <c r="T76" i="18"/>
  <c r="N80" i="18"/>
  <c r="N89" i="18"/>
  <c r="U98" i="18"/>
  <c r="R104" i="18"/>
  <c r="X110" i="18"/>
  <c r="I118" i="18"/>
  <c r="X80" i="18"/>
  <c r="H23" i="18"/>
  <c r="R32" i="18"/>
  <c r="U47" i="18"/>
  <c r="N49" i="18"/>
  <c r="N55" i="18"/>
  <c r="U58" i="18"/>
  <c r="N68" i="18"/>
  <c r="W73" i="18"/>
  <c r="W85" i="18"/>
  <c r="O91" i="18"/>
  <c r="I111" i="18"/>
  <c r="R50" i="18"/>
  <c r="O52" i="18"/>
  <c r="H72" i="18"/>
  <c r="O82" i="18"/>
  <c r="H87" i="18"/>
  <c r="X98" i="18"/>
  <c r="Q106" i="18"/>
  <c r="W112" i="18"/>
  <c r="N116" i="18"/>
  <c r="H123" i="18"/>
  <c r="I28" i="18"/>
  <c r="H43" i="18"/>
  <c r="I62" i="18"/>
  <c r="H74" i="18"/>
  <c r="I99" i="18"/>
  <c r="I125" i="18"/>
  <c r="X16" i="18"/>
  <c r="X34" i="18"/>
  <c r="R44" i="18"/>
  <c r="O53" i="18"/>
  <c r="T55" i="18"/>
  <c r="X59" i="18"/>
  <c r="U68" i="18"/>
  <c r="W71" i="18"/>
  <c r="K73" i="18"/>
  <c r="O77" i="18"/>
  <c r="R80" i="18"/>
  <c r="W82" i="18"/>
  <c r="U83" i="18"/>
  <c r="X86" i="18"/>
  <c r="N100" i="18"/>
  <c r="N101" i="18"/>
  <c r="R105" i="18"/>
  <c r="R116" i="18"/>
  <c r="R128" i="18"/>
  <c r="W83" i="18"/>
  <c r="O37" i="18"/>
  <c r="O50" i="18"/>
  <c r="T52" i="18"/>
  <c r="W55" i="18"/>
  <c r="X56" i="18"/>
  <c r="O61" i="18"/>
  <c r="R65" i="18"/>
  <c r="H69" i="18"/>
  <c r="K71" i="18"/>
  <c r="R77" i="18"/>
  <c r="H79" i="18"/>
  <c r="W79" i="18"/>
  <c r="K82" i="18"/>
  <c r="L85" i="18"/>
  <c r="U91" i="18"/>
  <c r="R92" i="18"/>
  <c r="Q100" i="18"/>
  <c r="R101" i="18"/>
  <c r="U102" i="18"/>
  <c r="W103" i="18"/>
  <c r="U104" i="18"/>
  <c r="H106" i="18"/>
  <c r="X106" i="18"/>
  <c r="X107" i="18"/>
  <c r="L110" i="18"/>
  <c r="Q112" i="18"/>
  <c r="R113" i="18"/>
  <c r="K118" i="18"/>
  <c r="H120" i="18"/>
  <c r="N121" i="18"/>
  <c r="Q124" i="18"/>
  <c r="Q125" i="18"/>
  <c r="T126" i="18"/>
  <c r="U127" i="18"/>
  <c r="X128" i="18"/>
  <c r="T114" i="18"/>
  <c r="U116" i="18"/>
  <c r="N16" i="18"/>
  <c r="H18" i="18"/>
  <c r="H24" i="18"/>
  <c r="H30" i="18"/>
  <c r="H36" i="18"/>
  <c r="H42" i="18"/>
  <c r="U31" i="18"/>
  <c r="O41" i="18"/>
  <c r="L47" i="18"/>
  <c r="H52" i="18"/>
  <c r="H57" i="18"/>
  <c r="O62" i="18"/>
  <c r="Q73" i="18"/>
  <c r="O74" i="18"/>
  <c r="H80" i="18"/>
  <c r="H84" i="18"/>
  <c r="R89" i="18"/>
  <c r="H91" i="18"/>
  <c r="H94" i="18"/>
  <c r="H107" i="18"/>
  <c r="H108" i="18"/>
  <c r="H115" i="18"/>
  <c r="W115" i="18"/>
  <c r="H117" i="18"/>
  <c r="H129" i="18"/>
  <c r="Q64" i="18"/>
  <c r="H56" i="18"/>
  <c r="H64" i="18"/>
  <c r="H81" i="18"/>
  <c r="H95" i="18"/>
  <c r="H96" i="18"/>
  <c r="H103" i="18"/>
  <c r="H104" i="18"/>
  <c r="H116" i="18"/>
  <c r="H127" i="18"/>
  <c r="U80" i="18"/>
  <c r="H19" i="18"/>
  <c r="H25" i="18"/>
  <c r="H54" i="18"/>
  <c r="R62" i="18"/>
  <c r="X65" i="18"/>
  <c r="O71" i="18"/>
  <c r="T73" i="18"/>
  <c r="K79" i="18"/>
  <c r="Q85" i="18"/>
  <c r="U89" i="18"/>
  <c r="Q97" i="18"/>
  <c r="Q98" i="18"/>
  <c r="W100" i="18"/>
  <c r="Q121" i="18"/>
  <c r="W123" i="18"/>
  <c r="T124" i="18"/>
  <c r="U125" i="18"/>
  <c r="H128" i="18"/>
  <c r="X42" i="18"/>
  <c r="X68" i="18"/>
  <c r="L34" i="18"/>
  <c r="U43" i="18"/>
  <c r="R47" i="18"/>
  <c r="H49" i="18"/>
  <c r="W64" i="18"/>
  <c r="H66" i="18"/>
  <c r="H76" i="18"/>
  <c r="H77" i="18"/>
  <c r="H92" i="18"/>
  <c r="H100" i="18"/>
  <c r="H101" i="18"/>
  <c r="H105" i="18"/>
  <c r="W111" i="18"/>
  <c r="L74" i="18"/>
  <c r="L98" i="18"/>
  <c r="H20" i="18"/>
  <c r="H26" i="18"/>
  <c r="H32" i="18"/>
  <c r="H38" i="18"/>
  <c r="H44" i="18"/>
  <c r="L38" i="18"/>
  <c r="H53" i="18"/>
  <c r="L56" i="18"/>
  <c r="R59" i="18"/>
  <c r="H61" i="18"/>
  <c r="T61" i="18"/>
  <c r="U62" i="18"/>
  <c r="K64" i="18"/>
  <c r="T70" i="18"/>
  <c r="R71" i="18"/>
  <c r="T74" i="18"/>
  <c r="H78" i="18"/>
  <c r="N79" i="18"/>
  <c r="O83" i="18"/>
  <c r="T85" i="18"/>
  <c r="H89" i="18"/>
  <c r="X89" i="18"/>
  <c r="K103" i="18"/>
  <c r="K104" i="18"/>
  <c r="O107" i="18"/>
  <c r="O108" i="18"/>
  <c r="T110" i="18"/>
  <c r="H112" i="18"/>
  <c r="H114" i="18"/>
  <c r="O119" i="18"/>
  <c r="T121" i="18"/>
  <c r="H124" i="18"/>
  <c r="W124" i="18"/>
  <c r="X125" i="18"/>
  <c r="K127" i="18"/>
  <c r="R53" i="18"/>
  <c r="K58" i="18"/>
  <c r="H51" i="18"/>
  <c r="H65" i="18"/>
  <c r="H73" i="18"/>
  <c r="H90" i="18"/>
  <c r="H93" i="18"/>
  <c r="H102" i="18"/>
  <c r="H113" i="18"/>
  <c r="H126" i="18"/>
  <c r="O33" i="18"/>
  <c r="L122" i="18"/>
  <c r="R36" i="18"/>
  <c r="O56" i="18"/>
  <c r="U59" i="18"/>
  <c r="R68" i="18"/>
  <c r="U71" i="18"/>
  <c r="L77" i="18"/>
  <c r="T82" i="18"/>
  <c r="R83" i="18"/>
  <c r="K100" i="18"/>
  <c r="L101" i="18"/>
  <c r="N103" i="18"/>
  <c r="R107" i="18"/>
  <c r="T118" i="18"/>
  <c r="R119" i="18"/>
  <c r="X122" i="18"/>
  <c r="O128" i="18"/>
  <c r="T111" i="18"/>
  <c r="Q114" i="18"/>
  <c r="N117" i="18"/>
  <c r="K120" i="18"/>
  <c r="W120" i="18"/>
  <c r="T123" i="18"/>
  <c r="Q126" i="18"/>
  <c r="N129" i="18"/>
  <c r="K113" i="18"/>
  <c r="K125" i="18"/>
  <c r="T128" i="18"/>
  <c r="K111" i="18"/>
  <c r="K123" i="18"/>
  <c r="Q129" i="18"/>
  <c r="Q110" i="18"/>
  <c r="N113" i="18"/>
  <c r="K116" i="18"/>
  <c r="W116" i="18"/>
  <c r="T119" i="18"/>
  <c r="Q122" i="18"/>
  <c r="N125" i="18"/>
  <c r="K128" i="18"/>
  <c r="T112" i="18"/>
  <c r="Q115" i="18"/>
  <c r="N118" i="18"/>
  <c r="K121" i="18"/>
  <c r="W121" i="18"/>
  <c r="Q127" i="18"/>
  <c r="N111" i="18"/>
  <c r="K114" i="18"/>
  <c r="W114" i="18"/>
  <c r="T117" i="18"/>
  <c r="Q120" i="18"/>
  <c r="N123" i="18"/>
  <c r="K126" i="18"/>
  <c r="W126" i="18"/>
  <c r="T129" i="18"/>
  <c r="Q111" i="18"/>
  <c r="N114" i="18"/>
  <c r="K117" i="18"/>
  <c r="W117" i="18"/>
  <c r="T120" i="18"/>
  <c r="Q123" i="18"/>
  <c r="N126" i="18"/>
  <c r="K129" i="18"/>
  <c r="W129" i="18"/>
  <c r="T90" i="18"/>
  <c r="Q93" i="18"/>
  <c r="N96" i="18"/>
  <c r="K99" i="18"/>
  <c r="W99" i="18"/>
  <c r="K90" i="18"/>
  <c r="W90" i="18"/>
  <c r="R91" i="18"/>
  <c r="T93" i="18"/>
  <c r="O94" i="18"/>
  <c r="Q96" i="18"/>
  <c r="L97" i="18"/>
  <c r="X97" i="18"/>
  <c r="N99" i="18"/>
  <c r="U100" i="18"/>
  <c r="K102" i="18"/>
  <c r="W102" i="18"/>
  <c r="R103" i="18"/>
  <c r="T105" i="18"/>
  <c r="O106" i="18"/>
  <c r="Q108" i="18"/>
  <c r="K95" i="18"/>
  <c r="K107" i="18"/>
  <c r="N90" i="18"/>
  <c r="K93" i="18"/>
  <c r="W93" i="18"/>
  <c r="T96" i="18"/>
  <c r="Q99" i="18"/>
  <c r="N102" i="18"/>
  <c r="K105" i="18"/>
  <c r="W105" i="18"/>
  <c r="T108" i="18"/>
  <c r="Q90" i="18"/>
  <c r="N93" i="18"/>
  <c r="K96" i="18"/>
  <c r="W96" i="18"/>
  <c r="T99" i="18"/>
  <c r="Q102" i="18"/>
  <c r="N105" i="18"/>
  <c r="K108" i="18"/>
  <c r="W108" i="18"/>
  <c r="T69" i="18"/>
  <c r="Q72" i="18"/>
  <c r="N75" i="18"/>
  <c r="K78" i="18"/>
  <c r="W78" i="18"/>
  <c r="T81" i="18"/>
  <c r="Q84" i="18"/>
  <c r="N87" i="18"/>
  <c r="Q70" i="18"/>
  <c r="N73" i="18"/>
  <c r="K76" i="18"/>
  <c r="W76" i="18"/>
  <c r="T79" i="18"/>
  <c r="Q82" i="18"/>
  <c r="N85" i="18"/>
  <c r="K69" i="18"/>
  <c r="W69" i="18"/>
  <c r="T72" i="18"/>
  <c r="Q75" i="18"/>
  <c r="N78" i="18"/>
  <c r="K81" i="18"/>
  <c r="W81" i="18"/>
  <c r="T84" i="18"/>
  <c r="Q87" i="18"/>
  <c r="K86" i="18"/>
  <c r="N69" i="18"/>
  <c r="K72" i="18"/>
  <c r="W72" i="18"/>
  <c r="T75" i="18"/>
  <c r="Q78" i="18"/>
  <c r="N81" i="18"/>
  <c r="K84" i="18"/>
  <c r="W84" i="18"/>
  <c r="T87" i="18"/>
  <c r="Q69" i="18"/>
  <c r="N72" i="18"/>
  <c r="K75" i="18"/>
  <c r="W75" i="18"/>
  <c r="T78" i="18"/>
  <c r="Q81" i="18"/>
  <c r="N84" i="18"/>
  <c r="K87" i="18"/>
  <c r="W87" i="18"/>
  <c r="N66" i="18"/>
  <c r="N47" i="18"/>
  <c r="U48" i="18"/>
  <c r="K50" i="18"/>
  <c r="W50" i="18"/>
  <c r="R51" i="18"/>
  <c r="T53" i="18"/>
  <c r="O54" i="18"/>
  <c r="Q56" i="18"/>
  <c r="L57" i="18"/>
  <c r="X57" i="18"/>
  <c r="N59" i="18"/>
  <c r="U60" i="18"/>
  <c r="K62" i="18"/>
  <c r="W62" i="18"/>
  <c r="R63" i="18"/>
  <c r="T65" i="18"/>
  <c r="K48" i="18"/>
  <c r="W48" i="18"/>
  <c r="T51" i="18"/>
  <c r="Q54" i="18"/>
  <c r="N57" i="18"/>
  <c r="K60" i="18"/>
  <c r="W60" i="18"/>
  <c r="T63" i="18"/>
  <c r="Q66" i="18"/>
  <c r="K53" i="18"/>
  <c r="K65" i="18"/>
  <c r="N48" i="18"/>
  <c r="K51" i="18"/>
  <c r="W51" i="18"/>
  <c r="T54" i="18"/>
  <c r="Q57" i="18"/>
  <c r="N60" i="18"/>
  <c r="K63" i="18"/>
  <c r="W63" i="18"/>
  <c r="T66" i="18"/>
  <c r="Q48" i="18"/>
  <c r="N51" i="18"/>
  <c r="K54" i="18"/>
  <c r="W54" i="18"/>
  <c r="T57" i="18"/>
  <c r="Q60" i="18"/>
  <c r="N63" i="18"/>
  <c r="K66" i="18"/>
  <c r="W66" i="18"/>
  <c r="N17" i="18"/>
  <c r="K18" i="18"/>
  <c r="W18" i="18"/>
  <c r="T19" i="18"/>
  <c r="Q20" i="18"/>
  <c r="N21" i="18"/>
  <c r="K22" i="18"/>
  <c r="W22" i="18"/>
  <c r="T23" i="18"/>
  <c r="Q24" i="18"/>
  <c r="N25" i="18"/>
  <c r="K26" i="18"/>
  <c r="W26" i="18"/>
  <c r="T27" i="18"/>
  <c r="Q28" i="18"/>
  <c r="N29" i="18"/>
  <c r="Q17" i="18"/>
  <c r="N18" i="18"/>
  <c r="K19" i="18"/>
  <c r="W19" i="18"/>
  <c r="T20" i="18"/>
  <c r="Q21" i="18"/>
  <c r="N22" i="18"/>
  <c r="K23" i="18"/>
  <c r="W23" i="18"/>
  <c r="T24" i="18"/>
  <c r="Q25" i="18"/>
  <c r="N26" i="18"/>
  <c r="K27" i="18"/>
  <c r="W27" i="18"/>
  <c r="T28" i="18"/>
  <c r="Q29" i="18"/>
  <c r="N30" i="18"/>
  <c r="K31" i="18"/>
  <c r="W31" i="18"/>
  <c r="T32" i="18"/>
  <c r="Q33" i="18"/>
  <c r="N34" i="18"/>
  <c r="K35" i="18"/>
  <c r="W35" i="18"/>
  <c r="T36" i="18"/>
  <c r="Q37" i="18"/>
  <c r="N38" i="18"/>
  <c r="K39" i="18"/>
  <c r="W39" i="18"/>
  <c r="T40" i="18"/>
  <c r="Q41" i="18"/>
  <c r="N42" i="18"/>
  <c r="K43" i="18"/>
  <c r="W43" i="18"/>
  <c r="T44" i="18"/>
  <c r="Q45" i="18"/>
  <c r="T17" i="18"/>
  <c r="Q18" i="18"/>
  <c r="N19" i="18"/>
  <c r="K20" i="18"/>
  <c r="W20" i="18"/>
  <c r="T21" i="18"/>
  <c r="Q22" i="18"/>
  <c r="N23" i="18"/>
  <c r="K24" i="18"/>
  <c r="W24" i="18"/>
  <c r="T25" i="18"/>
  <c r="Q26" i="18"/>
  <c r="N27" i="18"/>
  <c r="K28" i="18"/>
  <c r="W28" i="18"/>
  <c r="T29" i="18"/>
  <c r="Q30" i="18"/>
  <c r="N31" i="18"/>
  <c r="K32" i="18"/>
  <c r="W32" i="18"/>
  <c r="T33" i="18"/>
  <c r="Q34" i="18"/>
  <c r="N35" i="18"/>
  <c r="K36" i="18"/>
  <c r="W36" i="18"/>
  <c r="T37" i="18"/>
  <c r="Q38" i="18"/>
  <c r="N39" i="18"/>
  <c r="K40" i="18"/>
  <c r="W40" i="18"/>
  <c r="T41" i="18"/>
  <c r="Q42" i="18"/>
  <c r="N43" i="18"/>
  <c r="K44" i="18"/>
  <c r="W44" i="18"/>
  <c r="T45" i="18"/>
  <c r="K17" i="18"/>
  <c r="W17" i="18"/>
  <c r="T18" i="18"/>
  <c r="Q19" i="18"/>
  <c r="N20" i="18"/>
  <c r="K21" i="18"/>
  <c r="W21" i="18"/>
  <c r="T22" i="18"/>
  <c r="Q23" i="18"/>
  <c r="N24" i="18"/>
  <c r="K25" i="18"/>
  <c r="W25" i="18"/>
  <c r="T26" i="18"/>
  <c r="Q27" i="18"/>
  <c r="N28" i="18"/>
  <c r="K29" i="18"/>
  <c r="W29" i="18"/>
  <c r="T30" i="18"/>
  <c r="Q31" i="18"/>
  <c r="N32" i="18"/>
  <c r="K33" i="18"/>
  <c r="W33" i="18"/>
  <c r="T34" i="18"/>
  <c r="Q35" i="18"/>
  <c r="N36" i="18"/>
  <c r="K37" i="18"/>
  <c r="W37" i="18"/>
  <c r="T38" i="18"/>
  <c r="Q39" i="18"/>
  <c r="N40" i="18"/>
  <c r="K41" i="18"/>
  <c r="W41" i="18"/>
  <c r="T42" i="18"/>
  <c r="Q43" i="18"/>
  <c r="N44" i="18"/>
  <c r="K45" i="18"/>
  <c r="W45" i="18"/>
  <c r="C12" i="9"/>
  <c r="C11" i="9"/>
  <c r="C10" i="9"/>
  <c r="C9" i="9"/>
  <c r="B380" i="18"/>
  <c r="B255" i="18"/>
  <c r="B254" i="18"/>
  <c r="B376" i="11"/>
  <c r="B253" i="11"/>
  <c r="AD191" i="11" l="1"/>
  <c r="AD252" i="11"/>
  <c r="AD231" i="11"/>
  <c r="AD210" i="11"/>
  <c r="AD189" i="11"/>
  <c r="AD168" i="11"/>
  <c r="AA137" i="11"/>
  <c r="AA260" i="11"/>
  <c r="W260" i="11"/>
  <c r="W137" i="11"/>
  <c r="J385" i="18" l="1"/>
  <c r="H385" i="18"/>
  <c r="G385" i="18"/>
  <c r="F385" i="18"/>
  <c r="E385" i="18"/>
  <c r="D385" i="18"/>
  <c r="AB137" i="11" l="1"/>
  <c r="Z137" i="11"/>
  <c r="Y137" i="11"/>
  <c r="X137" i="11"/>
  <c r="V137" i="11"/>
  <c r="U137" i="11"/>
  <c r="AB260" i="11"/>
  <c r="Z260" i="11"/>
  <c r="Y260" i="11"/>
  <c r="X260" i="11"/>
  <c r="V260" i="11"/>
  <c r="U260" i="11"/>
  <c r="AH263" i="18"/>
  <c r="AC263" i="18"/>
  <c r="AU138" i="18"/>
  <c r="AP138" i="18"/>
  <c r="AQ138" i="18" l="1"/>
  <c r="AO138" i="18"/>
  <c r="AD263" i="18"/>
  <c r="AB263" i="18"/>
  <c r="AI263" i="18" l="1"/>
  <c r="AG263" i="18"/>
  <c r="AT138" i="18"/>
  <c r="AV138" i="18"/>
  <c r="I252" i="18" l="1"/>
  <c r="I251" i="18"/>
  <c r="I251" i="11" s="1"/>
  <c r="I250" i="18"/>
  <c r="I250" i="11" s="1"/>
  <c r="I249" i="18"/>
  <c r="I249" i="11" s="1"/>
  <c r="I248" i="18"/>
  <c r="I248" i="11" s="1"/>
  <c r="I247" i="18"/>
  <c r="I247" i="11" s="1"/>
  <c r="I246" i="18"/>
  <c r="I246" i="11" s="1"/>
  <c r="I245" i="18"/>
  <c r="I245" i="11" s="1"/>
  <c r="I244" i="18"/>
  <c r="I244" i="11" s="1"/>
  <c r="I243" i="18"/>
  <c r="I243" i="11" s="1"/>
  <c r="I242" i="18"/>
  <c r="I242" i="11" s="1"/>
  <c r="I241" i="18"/>
  <c r="I241" i="11" s="1"/>
  <c r="I240" i="18"/>
  <c r="I240" i="11" s="1"/>
  <c r="I239" i="18"/>
  <c r="I239" i="11" s="1"/>
  <c r="I238" i="18"/>
  <c r="I238" i="11" s="1"/>
  <c r="I237" i="18"/>
  <c r="I237" i="11" s="1"/>
  <c r="I236" i="18"/>
  <c r="I236" i="11" s="1"/>
  <c r="I235" i="18"/>
  <c r="I235" i="11" s="1"/>
  <c r="I234" i="18"/>
  <c r="I233" i="18"/>
  <c r="I232" i="11" s="1"/>
  <c r="I231" i="18"/>
  <c r="I210" i="18"/>
  <c r="I168" i="18"/>
  <c r="I167" i="11" s="1"/>
  <c r="I167" i="18"/>
  <c r="I166" i="11" s="1"/>
  <c r="I166" i="18"/>
  <c r="I165" i="11" s="1"/>
  <c r="I165" i="18"/>
  <c r="I164" i="11" s="1"/>
  <c r="I164" i="18"/>
  <c r="I163" i="11" s="1"/>
  <c r="I163" i="18"/>
  <c r="I162" i="11" s="1"/>
  <c r="I162" i="18"/>
  <c r="I161" i="11" s="1"/>
  <c r="I161" i="18"/>
  <c r="I160" i="11" s="1"/>
  <c r="I160" i="18"/>
  <c r="I159" i="11" s="1"/>
  <c r="I159" i="18"/>
  <c r="I158" i="11" s="1"/>
  <c r="I158" i="18"/>
  <c r="I157" i="11" s="1"/>
  <c r="I157" i="18"/>
  <c r="I156" i="11" s="1"/>
  <c r="I156" i="18"/>
  <c r="I155" i="11" s="1"/>
  <c r="I155" i="18"/>
  <c r="I154" i="11" s="1"/>
  <c r="I154" i="18"/>
  <c r="I153" i="11" s="1"/>
  <c r="I153" i="18"/>
  <c r="I152" i="11" s="1"/>
  <c r="I152" i="18"/>
  <c r="I151" i="11" s="1"/>
  <c r="I151" i="18"/>
  <c r="I150" i="11" s="1"/>
  <c r="I150" i="18"/>
  <c r="I149" i="11" s="1"/>
  <c r="I149" i="18"/>
  <c r="I148" i="11" s="1"/>
  <c r="I148" i="18"/>
  <c r="I147" i="11" s="1"/>
  <c r="I147" i="18"/>
  <c r="I146" i="11" s="1"/>
  <c r="I146" i="18"/>
  <c r="I145" i="11" s="1"/>
  <c r="I145" i="18"/>
  <c r="I144" i="11" s="1"/>
  <c r="I144" i="18"/>
  <c r="I143" i="11" s="1"/>
  <c r="I143" i="18"/>
  <c r="I142" i="11" s="1"/>
  <c r="I142" i="18"/>
  <c r="I141" i="11" s="1"/>
  <c r="I141" i="18"/>
  <c r="I140" i="11" s="1"/>
  <c r="I140" i="18"/>
  <c r="I139" i="11" s="1"/>
  <c r="AD375" i="11"/>
  <c r="AD354" i="11"/>
  <c r="AD333" i="11"/>
  <c r="AD312" i="11"/>
  <c r="AD291" i="11"/>
  <c r="I262" i="11"/>
  <c r="I263" i="11"/>
  <c r="I264" i="11"/>
  <c r="I265" i="11"/>
  <c r="I266" i="11"/>
  <c r="I267" i="11"/>
  <c r="I268" i="11"/>
  <c r="G271" i="11"/>
  <c r="I274" i="11"/>
  <c r="I275" i="11"/>
  <c r="I276" i="11"/>
  <c r="I277" i="11"/>
  <c r="I278" i="11"/>
  <c r="I279" i="11"/>
  <c r="G280" i="11"/>
  <c r="I283" i="11"/>
  <c r="I286" i="11"/>
  <c r="I287" i="11"/>
  <c r="I288" i="11"/>
  <c r="I289" i="11"/>
  <c r="I290" i="11"/>
  <c r="I292" i="11"/>
  <c r="I293" i="11"/>
  <c r="I294" i="11"/>
  <c r="I295" i="11"/>
  <c r="I296" i="11"/>
  <c r="I297" i="11"/>
  <c r="I299" i="11"/>
  <c r="I300" i="11"/>
  <c r="I301" i="11"/>
  <c r="I302" i="11"/>
  <c r="I303" i="11"/>
  <c r="I304" i="11"/>
  <c r="I305" i="11"/>
  <c r="I306" i="11"/>
  <c r="I308" i="11"/>
  <c r="I309" i="11"/>
  <c r="G310" i="11"/>
  <c r="I311" i="11"/>
  <c r="I313" i="11"/>
  <c r="I314" i="11"/>
  <c r="I315" i="11"/>
  <c r="I316" i="11"/>
  <c r="I317" i="11"/>
  <c r="I318" i="11"/>
  <c r="I319" i="11"/>
  <c r="I321" i="11"/>
  <c r="I324" i="11"/>
  <c r="I325" i="11"/>
  <c r="G326" i="11"/>
  <c r="I327" i="11"/>
  <c r="I328" i="11"/>
  <c r="I329" i="11"/>
  <c r="I330" i="11"/>
  <c r="I331" i="11"/>
  <c r="G334" i="11"/>
  <c r="G335" i="11"/>
  <c r="G336" i="11"/>
  <c r="I337" i="11"/>
  <c r="I338" i="11"/>
  <c r="I339" i="11"/>
  <c r="I340" i="11"/>
  <c r="I341" i="11"/>
  <c r="I342" i="11"/>
  <c r="G343" i="11"/>
  <c r="I344" i="11"/>
  <c r="I346" i="11"/>
  <c r="I349" i="11"/>
  <c r="I350" i="11"/>
  <c r="I351" i="11"/>
  <c r="I352" i="11"/>
  <c r="I353" i="11"/>
  <c r="I355" i="11"/>
  <c r="I356" i="11"/>
  <c r="I357" i="11"/>
  <c r="I358" i="11"/>
  <c r="I359" i="11"/>
  <c r="I360" i="11"/>
  <c r="I362" i="11"/>
  <c r="I363" i="11"/>
  <c r="I364" i="11"/>
  <c r="I365" i="11"/>
  <c r="I366" i="11"/>
  <c r="I367" i="11"/>
  <c r="I368" i="11"/>
  <c r="I369" i="11"/>
  <c r="I371" i="11"/>
  <c r="I374" i="11"/>
  <c r="I233" i="11" l="1"/>
  <c r="I234" i="11"/>
  <c r="AP148" i="18"/>
  <c r="AO148" i="18"/>
  <c r="AN148" i="18"/>
  <c r="U147" i="11" s="1"/>
  <c r="AP147" i="18"/>
  <c r="W146" i="11" s="1"/>
  <c r="AN147" i="18"/>
  <c r="U146" i="11" s="1"/>
  <c r="AO147" i="18"/>
  <c r="V146" i="11" s="1"/>
  <c r="AP146" i="18"/>
  <c r="AO146" i="18"/>
  <c r="V145" i="11" s="1"/>
  <c r="AN146" i="18"/>
  <c r="U145" i="11" s="1"/>
  <c r="AO173" i="18"/>
  <c r="V172" i="11" s="1"/>
  <c r="AN173" i="18"/>
  <c r="AP173" i="18"/>
  <c r="W172" i="11" s="1"/>
  <c r="AO185" i="18"/>
  <c r="V184" i="11" s="1"/>
  <c r="AN185" i="18"/>
  <c r="U184" i="11" s="1"/>
  <c r="AP185" i="18"/>
  <c r="AO198" i="18"/>
  <c r="V198" i="11" s="1"/>
  <c r="AN198" i="18"/>
  <c r="U198" i="11" s="1"/>
  <c r="AP198" i="18"/>
  <c r="W198" i="11" s="1"/>
  <c r="AP223" i="18"/>
  <c r="W223" i="11" s="1"/>
  <c r="AO223" i="18"/>
  <c r="V223" i="11" s="1"/>
  <c r="AN223" i="18"/>
  <c r="U223" i="11" s="1"/>
  <c r="AP203" i="18"/>
  <c r="W203" i="11" s="1"/>
  <c r="AO203" i="18"/>
  <c r="AN203" i="18"/>
  <c r="U203" i="11" s="1"/>
  <c r="AP180" i="18"/>
  <c r="W179" i="11" s="1"/>
  <c r="AO180" i="18"/>
  <c r="AN180" i="18"/>
  <c r="AP193" i="18"/>
  <c r="W193" i="11" s="1"/>
  <c r="AO193" i="18"/>
  <c r="V193" i="11" s="1"/>
  <c r="AN193" i="18"/>
  <c r="U193" i="11" s="1"/>
  <c r="AP205" i="18"/>
  <c r="W205" i="11" s="1"/>
  <c r="AO205" i="18"/>
  <c r="V205" i="11" s="1"/>
  <c r="AN205" i="18"/>
  <c r="U205" i="11" s="1"/>
  <c r="AP218" i="18"/>
  <c r="W218" i="11" s="1"/>
  <c r="AO218" i="18"/>
  <c r="V218" i="11" s="1"/>
  <c r="AN218" i="18"/>
  <c r="U218" i="11" s="1"/>
  <c r="AP230" i="18"/>
  <c r="W230" i="11" s="1"/>
  <c r="AO230" i="18"/>
  <c r="V230" i="11" s="1"/>
  <c r="AN230" i="18"/>
  <c r="U230" i="11" s="1"/>
  <c r="AP216" i="18"/>
  <c r="W216" i="11" s="1"/>
  <c r="AO216" i="18"/>
  <c r="V216" i="11" s="1"/>
  <c r="AN216" i="18"/>
  <c r="U216" i="11" s="1"/>
  <c r="AN175" i="18"/>
  <c r="U174" i="11" s="1"/>
  <c r="AO175" i="18"/>
  <c r="V174" i="11" s="1"/>
  <c r="AP175" i="18"/>
  <c r="W174" i="11" s="1"/>
  <c r="AN187" i="18"/>
  <c r="U186" i="11" s="1"/>
  <c r="AO187" i="18"/>
  <c r="AP187" i="18"/>
  <c r="W186" i="11" s="1"/>
  <c r="AN200" i="18"/>
  <c r="U200" i="11" s="1"/>
  <c r="AP200" i="18"/>
  <c r="AO200" i="18"/>
  <c r="V200" i="11" s="1"/>
  <c r="AO213" i="18"/>
  <c r="AN213" i="18"/>
  <c r="AP213" i="18"/>
  <c r="AO225" i="18"/>
  <c r="V225" i="11" s="1"/>
  <c r="AN225" i="18"/>
  <c r="U225" i="11" s="1"/>
  <c r="AP225" i="18"/>
  <c r="W225" i="11" s="1"/>
  <c r="AP170" i="18"/>
  <c r="W169" i="11" s="1"/>
  <c r="AO170" i="18"/>
  <c r="AN170" i="18"/>
  <c r="AP182" i="18"/>
  <c r="W181" i="11" s="1"/>
  <c r="AO182" i="18"/>
  <c r="AN182" i="18"/>
  <c r="AP195" i="18"/>
  <c r="W195" i="11" s="1"/>
  <c r="AO195" i="18"/>
  <c r="V195" i="11" s="1"/>
  <c r="AN195" i="18"/>
  <c r="U195" i="11" s="1"/>
  <c r="AP207" i="18"/>
  <c r="W207" i="11" s="1"/>
  <c r="AO207" i="18"/>
  <c r="V207" i="11" s="1"/>
  <c r="AN207" i="18"/>
  <c r="U207" i="11" s="1"/>
  <c r="AP220" i="18"/>
  <c r="W220" i="11" s="1"/>
  <c r="AN220" i="18"/>
  <c r="U220" i="11" s="1"/>
  <c r="AO220" i="18"/>
  <c r="V220" i="11" s="1"/>
  <c r="AP177" i="18"/>
  <c r="AO177" i="18"/>
  <c r="AN177" i="18"/>
  <c r="AP189" i="18"/>
  <c r="W188" i="11" s="1"/>
  <c r="AO189" i="18"/>
  <c r="V188" i="11" s="1"/>
  <c r="AN189" i="18"/>
  <c r="U188" i="11" s="1"/>
  <c r="AP202" i="18"/>
  <c r="W202" i="11" s="1"/>
  <c r="AO202" i="18"/>
  <c r="V202" i="11" s="1"/>
  <c r="AN202" i="18"/>
  <c r="U202" i="11" s="1"/>
  <c r="AO215" i="18"/>
  <c r="V215" i="11" s="1"/>
  <c r="AP215" i="18"/>
  <c r="W215" i="11" s="1"/>
  <c r="AN215" i="18"/>
  <c r="U215" i="11" s="1"/>
  <c r="AO227" i="18"/>
  <c r="V227" i="11" s="1"/>
  <c r="AP227" i="18"/>
  <c r="W227" i="11" s="1"/>
  <c r="AN227" i="18"/>
  <c r="U227" i="11" s="1"/>
  <c r="AO172" i="18"/>
  <c r="V171" i="11" s="1"/>
  <c r="AN172" i="18"/>
  <c r="U171" i="11" s="1"/>
  <c r="AP172" i="18"/>
  <c r="W171" i="11" s="1"/>
  <c r="AP184" i="18"/>
  <c r="W183" i="11" s="1"/>
  <c r="AO184" i="18"/>
  <c r="V183" i="11" s="1"/>
  <c r="AN184" i="18"/>
  <c r="U183" i="11" s="1"/>
  <c r="AP197" i="18"/>
  <c r="W197" i="11" s="1"/>
  <c r="AO197" i="18"/>
  <c r="AN197" i="18"/>
  <c r="U197" i="11" s="1"/>
  <c r="AP209" i="18"/>
  <c r="W209" i="11" s="1"/>
  <c r="AO209" i="18"/>
  <c r="AN209" i="18"/>
  <c r="U209" i="11" s="1"/>
  <c r="AO222" i="18"/>
  <c r="V222" i="11" s="1"/>
  <c r="AN222" i="18"/>
  <c r="U222" i="11" s="1"/>
  <c r="AP222" i="18"/>
  <c r="W222" i="11" s="1"/>
  <c r="AP179" i="18"/>
  <c r="W178" i="11" s="1"/>
  <c r="AO179" i="18"/>
  <c r="V178" i="11" s="1"/>
  <c r="AN179" i="18"/>
  <c r="U178" i="11" s="1"/>
  <c r="AP192" i="18"/>
  <c r="W191" i="11" s="1"/>
  <c r="AO192" i="18"/>
  <c r="V191" i="11" s="1"/>
  <c r="AN192" i="18"/>
  <c r="U191" i="11" s="1"/>
  <c r="AP204" i="18"/>
  <c r="W204" i="11" s="1"/>
  <c r="AO204" i="18"/>
  <c r="V204" i="11" s="1"/>
  <c r="AN204" i="18"/>
  <c r="U204" i="11" s="1"/>
  <c r="AP217" i="18"/>
  <c r="W217" i="11" s="1"/>
  <c r="AO217" i="18"/>
  <c r="V217" i="11" s="1"/>
  <c r="AN217" i="18"/>
  <c r="U217" i="11" s="1"/>
  <c r="AP229" i="18"/>
  <c r="W229" i="11" s="1"/>
  <c r="AO229" i="18"/>
  <c r="V229" i="11" s="1"/>
  <c r="AN229" i="18"/>
  <c r="U229" i="11" s="1"/>
  <c r="AO174" i="18"/>
  <c r="V173" i="11" s="1"/>
  <c r="AN174" i="18"/>
  <c r="AP174" i="18"/>
  <c r="AO186" i="18"/>
  <c r="AN186" i="18"/>
  <c r="AP186" i="18"/>
  <c r="W185" i="11" s="1"/>
  <c r="AO199" i="18"/>
  <c r="V199" i="11" s="1"/>
  <c r="AN199" i="18"/>
  <c r="U199" i="11" s="1"/>
  <c r="AP199" i="18"/>
  <c r="W199" i="11" s="1"/>
  <c r="AO212" i="18"/>
  <c r="V211" i="11" s="1"/>
  <c r="AN212" i="18"/>
  <c r="U211" i="11" s="1"/>
  <c r="AP212" i="18"/>
  <c r="W211" i="11" s="1"/>
  <c r="AO224" i="18"/>
  <c r="V224" i="11" s="1"/>
  <c r="AN224" i="18"/>
  <c r="U224" i="11" s="1"/>
  <c r="AP224" i="18"/>
  <c r="W224" i="11" s="1"/>
  <c r="AP228" i="18"/>
  <c r="W228" i="11" s="1"/>
  <c r="AO228" i="18"/>
  <c r="V228" i="11" s="1"/>
  <c r="AN228" i="18"/>
  <c r="U228" i="11" s="1"/>
  <c r="AP181" i="18"/>
  <c r="W180" i="11" s="1"/>
  <c r="AN181" i="18"/>
  <c r="U180" i="11" s="1"/>
  <c r="AO181" i="18"/>
  <c r="V180" i="11" s="1"/>
  <c r="AP194" i="18"/>
  <c r="W194" i="11" s="1"/>
  <c r="AN194" i="18"/>
  <c r="U194" i="11" s="1"/>
  <c r="AO194" i="18"/>
  <c r="V194" i="11" s="1"/>
  <c r="AP206" i="18"/>
  <c r="W206" i="11" s="1"/>
  <c r="AN206" i="18"/>
  <c r="U206" i="11" s="1"/>
  <c r="AO206" i="18"/>
  <c r="V206" i="11" s="1"/>
  <c r="AP219" i="18"/>
  <c r="W219" i="11" s="1"/>
  <c r="AO219" i="18"/>
  <c r="V219" i="11" s="1"/>
  <c r="AN219" i="18"/>
  <c r="U219" i="11" s="1"/>
  <c r="AP178" i="18"/>
  <c r="W177" i="11" s="1"/>
  <c r="AO178" i="18"/>
  <c r="AN178" i="18"/>
  <c r="U177" i="11" s="1"/>
  <c r="AO176" i="18"/>
  <c r="V175" i="11" s="1"/>
  <c r="AP176" i="18"/>
  <c r="W175" i="11" s="1"/>
  <c r="AN176" i="18"/>
  <c r="U175" i="11" s="1"/>
  <c r="AO188" i="18"/>
  <c r="V187" i="11" s="1"/>
  <c r="AP188" i="18"/>
  <c r="W187" i="11" s="1"/>
  <c r="AN188" i="18"/>
  <c r="U187" i="11" s="1"/>
  <c r="AO201" i="18"/>
  <c r="V201" i="11" s="1"/>
  <c r="AP201" i="18"/>
  <c r="W201" i="11" s="1"/>
  <c r="AN201" i="18"/>
  <c r="U201" i="11" s="1"/>
  <c r="AN214" i="18"/>
  <c r="U214" i="11" s="1"/>
  <c r="AO214" i="18"/>
  <c r="V214" i="11" s="1"/>
  <c r="AP214" i="18"/>
  <c r="W214" i="11" s="1"/>
  <c r="AN226" i="18"/>
  <c r="U226" i="11" s="1"/>
  <c r="AO226" i="18"/>
  <c r="V226" i="11" s="1"/>
  <c r="AP226" i="18"/>
  <c r="W226" i="11" s="1"/>
  <c r="AP191" i="18"/>
  <c r="W190" i="11" s="1"/>
  <c r="AO191" i="18"/>
  <c r="V190" i="11" s="1"/>
  <c r="AN191" i="18"/>
  <c r="U190" i="11" s="1"/>
  <c r="AO171" i="18"/>
  <c r="V170" i="11" s="1"/>
  <c r="AN171" i="18"/>
  <c r="U170" i="11" s="1"/>
  <c r="AP171" i="18"/>
  <c r="W170" i="11" s="1"/>
  <c r="AO183" i="18"/>
  <c r="V182" i="11" s="1"/>
  <c r="AN183" i="18"/>
  <c r="U182" i="11" s="1"/>
  <c r="AP183" i="18"/>
  <c r="W182" i="11" s="1"/>
  <c r="AO196" i="18"/>
  <c r="V196" i="11" s="1"/>
  <c r="AN196" i="18"/>
  <c r="U196" i="11" s="1"/>
  <c r="AP196" i="18"/>
  <c r="W196" i="11" s="1"/>
  <c r="AO208" i="18"/>
  <c r="V208" i="11" s="1"/>
  <c r="AN208" i="18"/>
  <c r="U208" i="11" s="1"/>
  <c r="AP208" i="18"/>
  <c r="W208" i="11" s="1"/>
  <c r="AP221" i="18"/>
  <c r="W221" i="11" s="1"/>
  <c r="AO221" i="18"/>
  <c r="V221" i="11" s="1"/>
  <c r="AN221" i="18"/>
  <c r="U221" i="11" s="1"/>
  <c r="AP243" i="18"/>
  <c r="W243" i="11" s="1"/>
  <c r="AO243" i="18"/>
  <c r="V243" i="11" s="1"/>
  <c r="AN243" i="18"/>
  <c r="U243" i="11" s="1"/>
  <c r="AO241" i="18"/>
  <c r="V241" i="11" s="1"/>
  <c r="AP241" i="18"/>
  <c r="W241" i="11" s="1"/>
  <c r="AN241" i="18"/>
  <c r="U241" i="11" s="1"/>
  <c r="AO238" i="18"/>
  <c r="V238" i="11" s="1"/>
  <c r="AN238" i="18"/>
  <c r="U238" i="11" s="1"/>
  <c r="AP238" i="18"/>
  <c r="W238" i="11" s="1"/>
  <c r="AO250" i="18"/>
  <c r="V250" i="11" s="1"/>
  <c r="AN250" i="18"/>
  <c r="U250" i="11" s="1"/>
  <c r="AP250" i="18"/>
  <c r="W250" i="11" s="1"/>
  <c r="AO236" i="18"/>
  <c r="V236" i="11" s="1"/>
  <c r="AP236" i="18"/>
  <c r="W236" i="11" s="1"/>
  <c r="AN236" i="18"/>
  <c r="U236" i="11" s="1"/>
  <c r="AP233" i="18"/>
  <c r="W232" i="11" s="1"/>
  <c r="AO233" i="18"/>
  <c r="V232" i="11" s="1"/>
  <c r="AN233" i="18"/>
  <c r="U232" i="11" s="1"/>
  <c r="AP245" i="18"/>
  <c r="W245" i="11" s="1"/>
  <c r="AO245" i="18"/>
  <c r="V245" i="11" s="1"/>
  <c r="AN245" i="18"/>
  <c r="U245" i="11" s="1"/>
  <c r="AO240" i="18"/>
  <c r="V240" i="11" s="1"/>
  <c r="AN240" i="18"/>
  <c r="U240" i="11" s="1"/>
  <c r="AP240" i="18"/>
  <c r="W240" i="11" s="1"/>
  <c r="AP235" i="18"/>
  <c r="W235" i="11" s="1"/>
  <c r="AN235" i="18"/>
  <c r="U235" i="11" s="1"/>
  <c r="AO235" i="18"/>
  <c r="V235" i="11" s="1"/>
  <c r="AO247" i="18"/>
  <c r="V247" i="11" s="1"/>
  <c r="AP247" i="18"/>
  <c r="W247" i="11" s="1"/>
  <c r="AN247" i="18"/>
  <c r="U247" i="11" s="1"/>
  <c r="AP242" i="18"/>
  <c r="W242" i="11" s="1"/>
  <c r="AO242" i="18"/>
  <c r="V242" i="11" s="1"/>
  <c r="AN242" i="18"/>
  <c r="U242" i="11" s="1"/>
  <c r="AO248" i="18"/>
  <c r="V248" i="11" s="1"/>
  <c r="AP248" i="18"/>
  <c r="W248" i="11" s="1"/>
  <c r="AN248" i="18"/>
  <c r="U248" i="11" s="1"/>
  <c r="AO237" i="18"/>
  <c r="V237" i="11" s="1"/>
  <c r="AN237" i="18"/>
  <c r="U237" i="11" s="1"/>
  <c r="AP237" i="18"/>
  <c r="W237" i="11" s="1"/>
  <c r="AO249" i="18"/>
  <c r="V249" i="11" s="1"/>
  <c r="AN249" i="18"/>
  <c r="U249" i="11" s="1"/>
  <c r="AP249" i="18"/>
  <c r="W249" i="11" s="1"/>
  <c r="AP244" i="18"/>
  <c r="W244" i="11" s="1"/>
  <c r="AO244" i="18"/>
  <c r="V244" i="11" s="1"/>
  <c r="AN244" i="18"/>
  <c r="U244" i="11" s="1"/>
  <c r="AO239" i="18"/>
  <c r="V239" i="11" s="1"/>
  <c r="AN239" i="18"/>
  <c r="U239" i="11" s="1"/>
  <c r="AP239" i="18"/>
  <c r="W239" i="11" s="1"/>
  <c r="AO251" i="18"/>
  <c r="V251" i="11" s="1"/>
  <c r="AN251" i="18"/>
  <c r="U251" i="11" s="1"/>
  <c r="AP251" i="18"/>
  <c r="W251" i="11" s="1"/>
  <c r="AO234" i="18"/>
  <c r="AN234" i="18"/>
  <c r="AP234" i="18"/>
  <c r="AO246" i="18"/>
  <c r="V246" i="11" s="1"/>
  <c r="AN246" i="18"/>
  <c r="U246" i="11" s="1"/>
  <c r="AP246" i="18"/>
  <c r="W246" i="11" s="1"/>
  <c r="AO153" i="18"/>
  <c r="V152" i="11" s="1"/>
  <c r="AN153" i="18"/>
  <c r="U152" i="11" s="1"/>
  <c r="AP153" i="18"/>
  <c r="W152" i="11" s="1"/>
  <c r="AO165" i="18"/>
  <c r="V164" i="11" s="1"/>
  <c r="AN165" i="18"/>
  <c r="U164" i="11" s="1"/>
  <c r="AP165" i="18"/>
  <c r="W164" i="11" s="1"/>
  <c r="AO160" i="18"/>
  <c r="V159" i="11" s="1"/>
  <c r="AP160" i="18"/>
  <c r="W159" i="11" s="1"/>
  <c r="AN160" i="18"/>
  <c r="U159" i="11" s="1"/>
  <c r="AO210" i="18"/>
  <c r="AP210" i="18"/>
  <c r="AN210" i="18"/>
  <c r="AN155" i="18"/>
  <c r="U154" i="11" s="1"/>
  <c r="AO155" i="18"/>
  <c r="V154" i="11" s="1"/>
  <c r="AP155" i="18"/>
  <c r="W154" i="11" s="1"/>
  <c r="AP162" i="18"/>
  <c r="W161" i="11" s="1"/>
  <c r="AO162" i="18"/>
  <c r="V161" i="11" s="1"/>
  <c r="AN162" i="18"/>
  <c r="U161" i="11" s="1"/>
  <c r="AP157" i="18"/>
  <c r="W156" i="11" s="1"/>
  <c r="AO157" i="18"/>
  <c r="V156" i="11" s="1"/>
  <c r="AN157" i="18"/>
  <c r="U156" i="11" s="1"/>
  <c r="AP152" i="18"/>
  <c r="W151" i="11" s="1"/>
  <c r="AO152" i="18"/>
  <c r="V151" i="11" s="1"/>
  <c r="AN152" i="18"/>
  <c r="U151" i="11" s="1"/>
  <c r="AP164" i="18"/>
  <c r="W163" i="11" s="1"/>
  <c r="AO164" i="18"/>
  <c r="V163" i="11" s="1"/>
  <c r="AN164" i="18"/>
  <c r="U163" i="11" s="1"/>
  <c r="AO252" i="18"/>
  <c r="AP252" i="18"/>
  <c r="AN252" i="18"/>
  <c r="AN167" i="18"/>
  <c r="U166" i="11" s="1"/>
  <c r="AO167" i="18"/>
  <c r="V166" i="11" s="1"/>
  <c r="AP167" i="18"/>
  <c r="W166" i="11" s="1"/>
  <c r="AP159" i="18"/>
  <c r="W158" i="11" s="1"/>
  <c r="AO159" i="18"/>
  <c r="V158" i="11" s="1"/>
  <c r="AN159" i="18"/>
  <c r="U158" i="11" s="1"/>
  <c r="AO154" i="18"/>
  <c r="V153" i="11" s="1"/>
  <c r="AN154" i="18"/>
  <c r="U153" i="11" s="1"/>
  <c r="AP154" i="18"/>
  <c r="W153" i="11" s="1"/>
  <c r="AO166" i="18"/>
  <c r="V165" i="11" s="1"/>
  <c r="AN166" i="18"/>
  <c r="U165" i="11" s="1"/>
  <c r="AP166" i="18"/>
  <c r="W165" i="11" s="1"/>
  <c r="AN149" i="18"/>
  <c r="U148" i="11" s="1"/>
  <c r="AP149" i="18"/>
  <c r="W148" i="11" s="1"/>
  <c r="AO149" i="18"/>
  <c r="V148" i="11" s="1"/>
  <c r="AN161" i="18"/>
  <c r="U160" i="11" s="1"/>
  <c r="AP161" i="18"/>
  <c r="W160" i="11" s="1"/>
  <c r="AO161" i="18"/>
  <c r="V160" i="11" s="1"/>
  <c r="AP150" i="18"/>
  <c r="W149" i="11" s="1"/>
  <c r="AO150" i="18"/>
  <c r="V149" i="11" s="1"/>
  <c r="AN150" i="18"/>
  <c r="U149" i="11" s="1"/>
  <c r="AO156" i="18"/>
  <c r="V155" i="11" s="1"/>
  <c r="AN156" i="18"/>
  <c r="U155" i="11" s="1"/>
  <c r="AP156" i="18"/>
  <c r="W155" i="11" s="1"/>
  <c r="AN168" i="18"/>
  <c r="U167" i="11" s="1"/>
  <c r="AP168" i="18"/>
  <c r="W167" i="11" s="1"/>
  <c r="AO168" i="18"/>
  <c r="V167" i="11" s="1"/>
  <c r="AO231" i="18"/>
  <c r="AP231" i="18"/>
  <c r="AN231" i="18"/>
  <c r="AO151" i="18"/>
  <c r="V150" i="11" s="1"/>
  <c r="AP151" i="18"/>
  <c r="W150" i="11" s="1"/>
  <c r="AN151" i="18"/>
  <c r="U150" i="11" s="1"/>
  <c r="AO163" i="18"/>
  <c r="V162" i="11" s="1"/>
  <c r="AN163" i="18"/>
  <c r="U162" i="11" s="1"/>
  <c r="AP163" i="18"/>
  <c r="W162" i="11" s="1"/>
  <c r="AP158" i="18"/>
  <c r="W157" i="11" s="1"/>
  <c r="AO158" i="18"/>
  <c r="V157" i="11" s="1"/>
  <c r="AN158" i="18"/>
  <c r="U157" i="11" s="1"/>
  <c r="AE148" i="18"/>
  <c r="S148" i="18"/>
  <c r="AD148" i="18"/>
  <c r="R148" i="18"/>
  <c r="AC148" i="18"/>
  <c r="P147" i="11" s="1"/>
  <c r="Q148" i="18"/>
  <c r="M147" i="11" s="1"/>
  <c r="AB148" i="18"/>
  <c r="P148" i="18"/>
  <c r="AA148" i="18"/>
  <c r="O148" i="18"/>
  <c r="AI148" i="18"/>
  <c r="Z148" i="18"/>
  <c r="N148" i="18"/>
  <c r="Y148" i="18"/>
  <c r="O147" i="11" s="1"/>
  <c r="M148" i="18"/>
  <c r="S147" i="11"/>
  <c r="AJ148" i="18"/>
  <c r="X148" i="18"/>
  <c r="W148" i="18"/>
  <c r="AR148" i="18"/>
  <c r="AH148" i="18"/>
  <c r="V148" i="18"/>
  <c r="AQ148" i="18"/>
  <c r="X147" i="11" s="1"/>
  <c r="AG148" i="18"/>
  <c r="Q147" i="11" s="1"/>
  <c r="U148" i="18"/>
  <c r="N147" i="11" s="1"/>
  <c r="AF148" i="18"/>
  <c r="T148" i="18"/>
  <c r="AE147" i="18"/>
  <c r="S147" i="18"/>
  <c r="AD147" i="18"/>
  <c r="R147" i="18"/>
  <c r="AC147" i="18"/>
  <c r="P146" i="11" s="1"/>
  <c r="Q147" i="18"/>
  <c r="M146" i="11" s="1"/>
  <c r="AB147" i="18"/>
  <c r="P147" i="18"/>
  <c r="AA147" i="18"/>
  <c r="O147" i="18"/>
  <c r="W147" i="18"/>
  <c r="AR147" i="18"/>
  <c r="Z147" i="18"/>
  <c r="N147" i="18"/>
  <c r="AQ147" i="18"/>
  <c r="X146" i="11" s="1"/>
  <c r="Y147" i="18"/>
  <c r="O146" i="11" s="1"/>
  <c r="M147" i="18"/>
  <c r="AI147" i="18"/>
  <c r="AJ147" i="18"/>
  <c r="X147" i="18"/>
  <c r="S146" i="11"/>
  <c r="AH147" i="18"/>
  <c r="V147" i="18"/>
  <c r="AG147" i="18"/>
  <c r="Q146" i="11" s="1"/>
  <c r="U147" i="18"/>
  <c r="N146" i="11" s="1"/>
  <c r="AF147" i="18"/>
  <c r="T147" i="18"/>
  <c r="AQ146" i="18"/>
  <c r="X145" i="11" s="1"/>
  <c r="AE146" i="18"/>
  <c r="S146" i="18"/>
  <c r="W145" i="11"/>
  <c r="AD146" i="18"/>
  <c r="R146" i="18"/>
  <c r="AC146" i="18"/>
  <c r="P145" i="11" s="1"/>
  <c r="Q146" i="18"/>
  <c r="M145" i="11" s="1"/>
  <c r="AB146" i="18"/>
  <c r="P146" i="18"/>
  <c r="AA146" i="18"/>
  <c r="O146" i="18"/>
  <c r="W146" i="18"/>
  <c r="Z146" i="18"/>
  <c r="N146" i="18"/>
  <c r="Y146" i="18"/>
  <c r="O145" i="11" s="1"/>
  <c r="M146" i="18"/>
  <c r="AI146" i="18"/>
  <c r="AJ146" i="18"/>
  <c r="X146" i="18"/>
  <c r="AH146" i="18"/>
  <c r="V146" i="18"/>
  <c r="S145" i="11"/>
  <c r="AG146" i="18"/>
  <c r="Q145" i="11" s="1"/>
  <c r="U146" i="18"/>
  <c r="N145" i="11" s="1"/>
  <c r="T146" i="18"/>
  <c r="AR146" i="18"/>
  <c r="AF146" i="18"/>
  <c r="AD167" i="18"/>
  <c r="R167" i="18"/>
  <c r="AC167" i="18"/>
  <c r="P166" i="11" s="1"/>
  <c r="Q167" i="18"/>
  <c r="M166" i="11" s="1"/>
  <c r="S166" i="11"/>
  <c r="AB167" i="18"/>
  <c r="P167" i="18"/>
  <c r="T167" i="18"/>
  <c r="AA167" i="18"/>
  <c r="O167" i="18"/>
  <c r="U167" i="18"/>
  <c r="N166" i="11" s="1"/>
  <c r="Z167" i="18"/>
  <c r="N167" i="18"/>
  <c r="AG167" i="18"/>
  <c r="Q166" i="11" s="1"/>
  <c r="AR167" i="18"/>
  <c r="Y167" i="18"/>
  <c r="O166" i="11" s="1"/>
  <c r="M167" i="18"/>
  <c r="AQ167" i="18"/>
  <c r="X166" i="11" s="1"/>
  <c r="AJ167" i="18"/>
  <c r="X167" i="18"/>
  <c r="AI167" i="18"/>
  <c r="W167" i="18"/>
  <c r="AF167" i="18"/>
  <c r="AH167" i="18"/>
  <c r="V167" i="18"/>
  <c r="AE167" i="18"/>
  <c r="S167" i="18"/>
  <c r="AD153" i="18"/>
  <c r="R153" i="18"/>
  <c r="AC153" i="18"/>
  <c r="P152" i="11" s="1"/>
  <c r="Q153" i="18"/>
  <c r="M152" i="11" s="1"/>
  <c r="AG153" i="18"/>
  <c r="Q152" i="11" s="1"/>
  <c r="AB153" i="18"/>
  <c r="P153" i="18"/>
  <c r="T153" i="18"/>
  <c r="AA153" i="18"/>
  <c r="O153" i="18"/>
  <c r="U153" i="18"/>
  <c r="N152" i="11" s="1"/>
  <c r="AR153" i="18"/>
  <c r="S152" i="11"/>
  <c r="Z153" i="18"/>
  <c r="N153" i="18"/>
  <c r="AF153" i="18"/>
  <c r="AQ153" i="18"/>
  <c r="X152" i="11" s="1"/>
  <c r="Y153" i="18"/>
  <c r="O152" i="11" s="1"/>
  <c r="M153" i="18"/>
  <c r="AJ153" i="18"/>
  <c r="X153" i="18"/>
  <c r="AI153" i="18"/>
  <c r="W153" i="18"/>
  <c r="AH153" i="18"/>
  <c r="V153" i="18"/>
  <c r="S153" i="18"/>
  <c r="AE153" i="18"/>
  <c r="AD165" i="18"/>
  <c r="R165" i="18"/>
  <c r="AC165" i="18"/>
  <c r="P164" i="11" s="1"/>
  <c r="Q165" i="18"/>
  <c r="M164" i="11" s="1"/>
  <c r="AB165" i="18"/>
  <c r="P165" i="18"/>
  <c r="AA165" i="18"/>
  <c r="O165" i="18"/>
  <c r="AR165" i="18"/>
  <c r="S164" i="11"/>
  <c r="Z165" i="18"/>
  <c r="N165" i="18"/>
  <c r="AQ165" i="18"/>
  <c r="X164" i="11" s="1"/>
  <c r="Y165" i="18"/>
  <c r="O164" i="11" s="1"/>
  <c r="M165" i="18"/>
  <c r="T165" i="18"/>
  <c r="AJ165" i="18"/>
  <c r="X165" i="18"/>
  <c r="U165" i="18"/>
  <c r="N164" i="11" s="1"/>
  <c r="AI165" i="18"/>
  <c r="W165" i="18"/>
  <c r="AF165" i="18"/>
  <c r="AH165" i="18"/>
  <c r="V165" i="18"/>
  <c r="AG165" i="18"/>
  <c r="Q164" i="11" s="1"/>
  <c r="S165" i="18"/>
  <c r="AE165" i="18"/>
  <c r="AD160" i="18"/>
  <c r="R160" i="18"/>
  <c r="AC160" i="18"/>
  <c r="P159" i="11" s="1"/>
  <c r="Q160" i="18"/>
  <c r="M159" i="11" s="1"/>
  <c r="AR160" i="18"/>
  <c r="AG160" i="18"/>
  <c r="Q159" i="11" s="1"/>
  <c r="AB160" i="18"/>
  <c r="P160" i="18"/>
  <c r="AA160" i="18"/>
  <c r="O160" i="18"/>
  <c r="T160" i="18"/>
  <c r="Z160" i="18"/>
  <c r="N160" i="18"/>
  <c r="Y160" i="18"/>
  <c r="O159" i="11" s="1"/>
  <c r="M160" i="18"/>
  <c r="AQ160" i="18"/>
  <c r="X159" i="11" s="1"/>
  <c r="AF160" i="18"/>
  <c r="AJ160" i="18"/>
  <c r="X160" i="18"/>
  <c r="S159" i="11"/>
  <c r="U160" i="18"/>
  <c r="N159" i="11" s="1"/>
  <c r="AI160" i="18"/>
  <c r="W160" i="18"/>
  <c r="AH160" i="18"/>
  <c r="V160" i="18"/>
  <c r="S160" i="18"/>
  <c r="AE160" i="18"/>
  <c r="AQ150" i="18"/>
  <c r="X149" i="11" s="1"/>
  <c r="AD150" i="18"/>
  <c r="R150" i="18"/>
  <c r="AC150" i="18"/>
  <c r="P149" i="11" s="1"/>
  <c r="Q150" i="18"/>
  <c r="M149" i="11" s="1"/>
  <c r="AB150" i="18"/>
  <c r="P150" i="18"/>
  <c r="AA150" i="18"/>
  <c r="O150" i="18"/>
  <c r="U150" i="18"/>
  <c r="N149" i="11" s="1"/>
  <c r="AF150" i="18"/>
  <c r="Z150" i="18"/>
  <c r="N150" i="18"/>
  <c r="AG150" i="18"/>
  <c r="Q149" i="11" s="1"/>
  <c r="Y150" i="18"/>
  <c r="O149" i="11" s="1"/>
  <c r="M150" i="18"/>
  <c r="AJ150" i="18"/>
  <c r="X150" i="18"/>
  <c r="S149" i="11"/>
  <c r="AI150" i="18"/>
  <c r="W150" i="18"/>
  <c r="AH150" i="18"/>
  <c r="V150" i="18"/>
  <c r="AE150" i="18"/>
  <c r="AR150" i="18"/>
  <c r="T150" i="18"/>
  <c r="S150" i="18"/>
  <c r="AQ162" i="18"/>
  <c r="X161" i="11" s="1"/>
  <c r="AD162" i="18"/>
  <c r="R162" i="18"/>
  <c r="AC162" i="18"/>
  <c r="P161" i="11" s="1"/>
  <c r="Q162" i="18"/>
  <c r="M161" i="11" s="1"/>
  <c r="AG162" i="18"/>
  <c r="Q161" i="11" s="1"/>
  <c r="AB162" i="18"/>
  <c r="P162" i="18"/>
  <c r="AA162" i="18"/>
  <c r="O162" i="18"/>
  <c r="Z162" i="18"/>
  <c r="N162" i="18"/>
  <c r="Y162" i="18"/>
  <c r="O161" i="11" s="1"/>
  <c r="M162" i="18"/>
  <c r="AJ162" i="18"/>
  <c r="X162" i="18"/>
  <c r="U162" i="18"/>
  <c r="N161" i="11" s="1"/>
  <c r="AF162" i="18"/>
  <c r="S161" i="11"/>
  <c r="AI162" i="18"/>
  <c r="W162" i="18"/>
  <c r="T162" i="18"/>
  <c r="AH162" i="18"/>
  <c r="V162" i="18"/>
  <c r="S162" i="18"/>
  <c r="AE162" i="18"/>
  <c r="AR162" i="18"/>
  <c r="S156" i="11"/>
  <c r="AD157" i="18"/>
  <c r="R157" i="18"/>
  <c r="AC157" i="18"/>
  <c r="P156" i="11" s="1"/>
  <c r="Q157" i="18"/>
  <c r="M156" i="11" s="1"/>
  <c r="AG157" i="18"/>
  <c r="Q156" i="11" s="1"/>
  <c r="AB157" i="18"/>
  <c r="P157" i="18"/>
  <c r="AA157" i="18"/>
  <c r="O157" i="18"/>
  <c r="T157" i="18"/>
  <c r="AR157" i="18"/>
  <c r="Z157" i="18"/>
  <c r="N157" i="18"/>
  <c r="AQ157" i="18"/>
  <c r="X156" i="11" s="1"/>
  <c r="Y157" i="18"/>
  <c r="O156" i="11" s="1"/>
  <c r="M157" i="18"/>
  <c r="AF157" i="18"/>
  <c r="AJ157" i="18"/>
  <c r="X157" i="18"/>
  <c r="AI157" i="18"/>
  <c r="W157" i="18"/>
  <c r="U157" i="18"/>
  <c r="N156" i="11" s="1"/>
  <c r="AH157" i="18"/>
  <c r="V157" i="18"/>
  <c r="AE157" i="18"/>
  <c r="S157" i="18"/>
  <c r="AD152" i="18"/>
  <c r="R152" i="18"/>
  <c r="AC152" i="18"/>
  <c r="P151" i="11" s="1"/>
  <c r="Q152" i="18"/>
  <c r="M151" i="11" s="1"/>
  <c r="AB152" i="18"/>
  <c r="P152" i="18"/>
  <c r="AR152" i="18"/>
  <c r="AG152" i="18"/>
  <c r="Q151" i="11" s="1"/>
  <c r="AA152" i="18"/>
  <c r="O152" i="18"/>
  <c r="AQ152" i="18"/>
  <c r="X151" i="11" s="1"/>
  <c r="Z152" i="18"/>
  <c r="N152" i="18"/>
  <c r="S151" i="11"/>
  <c r="Y152" i="18"/>
  <c r="O151" i="11" s="1"/>
  <c r="M152" i="18"/>
  <c r="U152" i="18"/>
  <c r="N151" i="11" s="1"/>
  <c r="AF152" i="18"/>
  <c r="AJ152" i="18"/>
  <c r="X152" i="18"/>
  <c r="AI152" i="18"/>
  <c r="W152" i="18"/>
  <c r="T152" i="18"/>
  <c r="AH152" i="18"/>
  <c r="V152" i="18"/>
  <c r="AE152" i="18"/>
  <c r="S152" i="18"/>
  <c r="AD164" i="18"/>
  <c r="R164" i="18"/>
  <c r="AC164" i="18"/>
  <c r="P163" i="11" s="1"/>
  <c r="Q164" i="18"/>
  <c r="M163" i="11" s="1"/>
  <c r="AF164" i="18"/>
  <c r="AB164" i="18"/>
  <c r="P164" i="18"/>
  <c r="AQ164" i="18"/>
  <c r="X163" i="11" s="1"/>
  <c r="AA164" i="18"/>
  <c r="O164" i="18"/>
  <c r="Z164" i="18"/>
  <c r="N164" i="18"/>
  <c r="U164" i="18"/>
  <c r="N163" i="11" s="1"/>
  <c r="T164" i="18"/>
  <c r="S163" i="11"/>
  <c r="Y164" i="18"/>
  <c r="O163" i="11" s="1"/>
  <c r="M164" i="18"/>
  <c r="AG164" i="18"/>
  <c r="Q163" i="11" s="1"/>
  <c r="AJ164" i="18"/>
  <c r="X164" i="18"/>
  <c r="AI164" i="18"/>
  <c r="W164" i="18"/>
  <c r="AR164" i="18"/>
  <c r="AH164" i="18"/>
  <c r="V164" i="18"/>
  <c r="AE164" i="18"/>
  <c r="S164" i="18"/>
  <c r="AD252" i="18"/>
  <c r="R252" i="18"/>
  <c r="AC252" i="18"/>
  <c r="Q252" i="18"/>
  <c r="AB252" i="18"/>
  <c r="P252" i="18"/>
  <c r="AA252" i="18"/>
  <c r="O252" i="18"/>
  <c r="AF252" i="18"/>
  <c r="AR252" i="18"/>
  <c r="Z252" i="18"/>
  <c r="N252" i="18"/>
  <c r="U252" i="18"/>
  <c r="AQ252" i="18"/>
  <c r="Y252" i="18"/>
  <c r="M252" i="18"/>
  <c r="AJ252" i="18"/>
  <c r="X252" i="18"/>
  <c r="AG252" i="18"/>
  <c r="AI252" i="18"/>
  <c r="W252" i="18"/>
  <c r="T252" i="18"/>
  <c r="AH252" i="18"/>
  <c r="V252" i="18"/>
  <c r="AE252" i="18"/>
  <c r="S252" i="18"/>
  <c r="AD155" i="18"/>
  <c r="R155" i="18"/>
  <c r="AC155" i="18"/>
  <c r="P154" i="11" s="1"/>
  <c r="Q155" i="18"/>
  <c r="M154" i="11" s="1"/>
  <c r="S154" i="11"/>
  <c r="AB155" i="18"/>
  <c r="P155" i="18"/>
  <c r="AA155" i="18"/>
  <c r="O155" i="18"/>
  <c r="Z155" i="18"/>
  <c r="N155" i="18"/>
  <c r="AR155" i="18"/>
  <c r="Y155" i="18"/>
  <c r="O154" i="11" s="1"/>
  <c r="M155" i="18"/>
  <c r="U155" i="18"/>
  <c r="N154" i="11" s="1"/>
  <c r="T155" i="18"/>
  <c r="AQ155" i="18"/>
  <c r="X154" i="11" s="1"/>
  <c r="AJ155" i="18"/>
  <c r="X155" i="18"/>
  <c r="AI155" i="18"/>
  <c r="W155" i="18"/>
  <c r="AF155" i="18"/>
  <c r="AH155" i="18"/>
  <c r="V155" i="18"/>
  <c r="AG155" i="18"/>
  <c r="Q154" i="11" s="1"/>
  <c r="AE155" i="18"/>
  <c r="S155" i="18"/>
  <c r="AD159" i="18"/>
  <c r="R159" i="18"/>
  <c r="AC159" i="18"/>
  <c r="P158" i="11" s="1"/>
  <c r="Q159" i="18"/>
  <c r="M158" i="11" s="1"/>
  <c r="AB159" i="18"/>
  <c r="P159" i="18"/>
  <c r="AF159" i="18"/>
  <c r="AA159" i="18"/>
  <c r="O159" i="18"/>
  <c r="AG159" i="18"/>
  <c r="Q158" i="11" s="1"/>
  <c r="S158" i="11"/>
  <c r="Z159" i="18"/>
  <c r="N159" i="18"/>
  <c r="AR159" i="18"/>
  <c r="Y159" i="18"/>
  <c r="O158" i="11" s="1"/>
  <c r="M159" i="18"/>
  <c r="U159" i="18"/>
  <c r="N158" i="11" s="1"/>
  <c r="AQ159" i="18"/>
  <c r="X158" i="11" s="1"/>
  <c r="AJ159" i="18"/>
  <c r="X159" i="18"/>
  <c r="AI159" i="18"/>
  <c r="W159" i="18"/>
  <c r="T159" i="18"/>
  <c r="AH159" i="18"/>
  <c r="V159" i="18"/>
  <c r="S159" i="18"/>
  <c r="AE159" i="18"/>
  <c r="AQ154" i="18"/>
  <c r="X153" i="11" s="1"/>
  <c r="AD154" i="18"/>
  <c r="R154" i="18"/>
  <c r="AC154" i="18"/>
  <c r="P153" i="11" s="1"/>
  <c r="Q154" i="18"/>
  <c r="M153" i="11" s="1"/>
  <c r="AB154" i="18"/>
  <c r="P154" i="18"/>
  <c r="S153" i="11"/>
  <c r="AA154" i="18"/>
  <c r="O154" i="18"/>
  <c r="T154" i="18"/>
  <c r="Z154" i="18"/>
  <c r="N154" i="18"/>
  <c r="U154" i="18"/>
  <c r="N153" i="11" s="1"/>
  <c r="Y154" i="18"/>
  <c r="O153" i="11" s="1"/>
  <c r="M154" i="18"/>
  <c r="AJ154" i="18"/>
  <c r="X154" i="18"/>
  <c r="AG154" i="18"/>
  <c r="Q153" i="11" s="1"/>
  <c r="AF154" i="18"/>
  <c r="AI154" i="18"/>
  <c r="W154" i="18"/>
  <c r="AH154" i="18"/>
  <c r="V154" i="18"/>
  <c r="AE154" i="18"/>
  <c r="S154" i="18"/>
  <c r="AR154" i="18"/>
  <c r="AQ166" i="18"/>
  <c r="X165" i="11" s="1"/>
  <c r="AD166" i="18"/>
  <c r="R166" i="18"/>
  <c r="AC166" i="18"/>
  <c r="P165" i="11" s="1"/>
  <c r="Q166" i="18"/>
  <c r="M165" i="11" s="1"/>
  <c r="AG166" i="18"/>
  <c r="Q165" i="11" s="1"/>
  <c r="AF166" i="18"/>
  <c r="AB166" i="18"/>
  <c r="P166" i="18"/>
  <c r="S165" i="11"/>
  <c r="AA166" i="18"/>
  <c r="O166" i="18"/>
  <c r="T166" i="18"/>
  <c r="Z166" i="18"/>
  <c r="N166" i="18"/>
  <c r="Y166" i="18"/>
  <c r="O165" i="11" s="1"/>
  <c r="M166" i="18"/>
  <c r="AJ166" i="18"/>
  <c r="X166" i="18"/>
  <c r="U166" i="18"/>
  <c r="N165" i="11" s="1"/>
  <c r="AI166" i="18"/>
  <c r="W166" i="18"/>
  <c r="AH166" i="18"/>
  <c r="V166" i="18"/>
  <c r="AR166" i="18"/>
  <c r="AE166" i="18"/>
  <c r="S166" i="18"/>
  <c r="AD149" i="18"/>
  <c r="R149" i="18"/>
  <c r="AC149" i="18"/>
  <c r="P148" i="11" s="1"/>
  <c r="Q149" i="18"/>
  <c r="M148" i="11" s="1"/>
  <c r="AB149" i="18"/>
  <c r="P149" i="18"/>
  <c r="AA149" i="18"/>
  <c r="O149" i="18"/>
  <c r="AR149" i="18"/>
  <c r="Z149" i="18"/>
  <c r="N149" i="18"/>
  <c r="AQ149" i="18"/>
  <c r="X148" i="11" s="1"/>
  <c r="Y149" i="18"/>
  <c r="O148" i="11" s="1"/>
  <c r="M149" i="18"/>
  <c r="AG149" i="18"/>
  <c r="Q148" i="11" s="1"/>
  <c r="AF149" i="18"/>
  <c r="AJ149" i="18"/>
  <c r="X149" i="18"/>
  <c r="U149" i="18"/>
  <c r="N148" i="11" s="1"/>
  <c r="AI149" i="18"/>
  <c r="W149" i="18"/>
  <c r="S148" i="11"/>
  <c r="AH149" i="18"/>
  <c r="V149" i="18"/>
  <c r="AE149" i="18"/>
  <c r="S149" i="18"/>
  <c r="T149" i="18"/>
  <c r="AD161" i="18"/>
  <c r="R161" i="18"/>
  <c r="AC161" i="18"/>
  <c r="P160" i="11" s="1"/>
  <c r="Q161" i="18"/>
  <c r="M160" i="11" s="1"/>
  <c r="AF161" i="18"/>
  <c r="AB161" i="18"/>
  <c r="P161" i="18"/>
  <c r="AA161" i="18"/>
  <c r="O161" i="18"/>
  <c r="AR161" i="18"/>
  <c r="Z161" i="18"/>
  <c r="N161" i="18"/>
  <c r="U161" i="18"/>
  <c r="N160" i="11" s="1"/>
  <c r="AQ161" i="18"/>
  <c r="X160" i="11" s="1"/>
  <c r="Y161" i="18"/>
  <c r="O160" i="11" s="1"/>
  <c r="M161" i="18"/>
  <c r="AG161" i="18"/>
  <c r="Q160" i="11" s="1"/>
  <c r="AJ161" i="18"/>
  <c r="X161" i="18"/>
  <c r="AI161" i="18"/>
  <c r="W161" i="18"/>
  <c r="S160" i="11"/>
  <c r="AH161" i="18"/>
  <c r="V161" i="18"/>
  <c r="T161" i="18"/>
  <c r="AE161" i="18"/>
  <c r="S161" i="18"/>
  <c r="AD156" i="18"/>
  <c r="R156" i="18"/>
  <c r="S155" i="11"/>
  <c r="AC156" i="18"/>
  <c r="P155" i="11" s="1"/>
  <c r="Q156" i="18"/>
  <c r="M155" i="11" s="1"/>
  <c r="T156" i="18"/>
  <c r="AB156" i="18"/>
  <c r="P156" i="18"/>
  <c r="AG156" i="18"/>
  <c r="Q155" i="11" s="1"/>
  <c r="AF156" i="18"/>
  <c r="AA156" i="18"/>
  <c r="O156" i="18"/>
  <c r="U156" i="18"/>
  <c r="N155" i="11" s="1"/>
  <c r="AQ156" i="18"/>
  <c r="X155" i="11" s="1"/>
  <c r="Z156" i="18"/>
  <c r="N156" i="18"/>
  <c r="Y156" i="18"/>
  <c r="O155" i="11" s="1"/>
  <c r="M156" i="18"/>
  <c r="AR156" i="18"/>
  <c r="AJ156" i="18"/>
  <c r="X156" i="18"/>
  <c r="AI156" i="18"/>
  <c r="W156" i="18"/>
  <c r="AH156" i="18"/>
  <c r="V156" i="18"/>
  <c r="AE156" i="18"/>
  <c r="S156" i="18"/>
  <c r="AD168" i="18"/>
  <c r="R168" i="18"/>
  <c r="S167" i="11"/>
  <c r="AC168" i="18"/>
  <c r="P167" i="11" s="1"/>
  <c r="Q168" i="18"/>
  <c r="M167" i="11" s="1"/>
  <c r="AB168" i="18"/>
  <c r="P168" i="18"/>
  <c r="AA168" i="18"/>
  <c r="O168" i="18"/>
  <c r="Z168" i="18"/>
  <c r="N168" i="18"/>
  <c r="Y168" i="18"/>
  <c r="O167" i="11" s="1"/>
  <c r="M168" i="18"/>
  <c r="U168" i="18"/>
  <c r="N167" i="11" s="1"/>
  <c r="AF168" i="18"/>
  <c r="AJ168" i="18"/>
  <c r="X168" i="18"/>
  <c r="AG168" i="18"/>
  <c r="Q167" i="11" s="1"/>
  <c r="T168" i="18"/>
  <c r="AI168" i="18"/>
  <c r="W168" i="18"/>
  <c r="AQ168" i="18"/>
  <c r="X167" i="11" s="1"/>
  <c r="AH168" i="18"/>
  <c r="V168" i="18"/>
  <c r="AR168" i="18"/>
  <c r="AE168" i="18"/>
  <c r="S168" i="18"/>
  <c r="AD151" i="18"/>
  <c r="R151" i="18"/>
  <c r="AC151" i="18"/>
  <c r="P150" i="11" s="1"/>
  <c r="Q151" i="18"/>
  <c r="M150" i="11" s="1"/>
  <c r="AF151" i="18"/>
  <c r="AB151" i="18"/>
  <c r="P151" i="18"/>
  <c r="AA151" i="18"/>
  <c r="O151" i="18"/>
  <c r="Z151" i="18"/>
  <c r="N151" i="18"/>
  <c r="AR151" i="18"/>
  <c r="Y151" i="18"/>
  <c r="O150" i="11" s="1"/>
  <c r="M151" i="18"/>
  <c r="AQ151" i="18"/>
  <c r="X150" i="11" s="1"/>
  <c r="S150" i="11"/>
  <c r="AJ151" i="18"/>
  <c r="X151" i="18"/>
  <c r="AG151" i="18"/>
  <c r="Q150" i="11" s="1"/>
  <c r="AI151" i="18"/>
  <c r="W151" i="18"/>
  <c r="AH151" i="18"/>
  <c r="V151" i="18"/>
  <c r="U151" i="18"/>
  <c r="N150" i="11" s="1"/>
  <c r="AE151" i="18"/>
  <c r="T151" i="18"/>
  <c r="S151" i="18"/>
  <c r="AD163" i="18"/>
  <c r="R163" i="18"/>
  <c r="AC163" i="18"/>
  <c r="P162" i="11" s="1"/>
  <c r="Q163" i="18"/>
  <c r="M162" i="11" s="1"/>
  <c r="AB163" i="18"/>
  <c r="P163" i="18"/>
  <c r="AG163" i="18"/>
  <c r="Q162" i="11" s="1"/>
  <c r="T163" i="18"/>
  <c r="AA163" i="18"/>
  <c r="O163" i="18"/>
  <c r="U163" i="18"/>
  <c r="N162" i="11" s="1"/>
  <c r="AF163" i="18"/>
  <c r="Z163" i="18"/>
  <c r="N163" i="18"/>
  <c r="AR163" i="18"/>
  <c r="Y163" i="18"/>
  <c r="O162" i="11" s="1"/>
  <c r="M163" i="18"/>
  <c r="AQ163" i="18"/>
  <c r="X162" i="11" s="1"/>
  <c r="S162" i="11"/>
  <c r="AJ163" i="18"/>
  <c r="X163" i="18"/>
  <c r="AI163" i="18"/>
  <c r="W163" i="18"/>
  <c r="AH163" i="18"/>
  <c r="V163" i="18"/>
  <c r="AE163" i="18"/>
  <c r="S163" i="18"/>
  <c r="AQ158" i="18"/>
  <c r="X157" i="11" s="1"/>
  <c r="AD158" i="18"/>
  <c r="R158" i="18"/>
  <c r="AC158" i="18"/>
  <c r="P157" i="11" s="1"/>
  <c r="Q158" i="18"/>
  <c r="M157" i="11" s="1"/>
  <c r="AF158" i="18"/>
  <c r="AB158" i="18"/>
  <c r="P158" i="18"/>
  <c r="AA158" i="18"/>
  <c r="O158" i="18"/>
  <c r="Z158" i="18"/>
  <c r="N158" i="18"/>
  <c r="AG158" i="18"/>
  <c r="Q157" i="11" s="1"/>
  <c r="Y158" i="18"/>
  <c r="O157" i="11" s="1"/>
  <c r="M158" i="18"/>
  <c r="AJ158" i="18"/>
  <c r="X158" i="18"/>
  <c r="U158" i="18"/>
  <c r="N157" i="11" s="1"/>
  <c r="T158" i="18"/>
  <c r="AI158" i="18"/>
  <c r="W158" i="18"/>
  <c r="AH158" i="18"/>
  <c r="V158" i="18"/>
  <c r="AE158" i="18"/>
  <c r="S158" i="18"/>
  <c r="S157" i="11"/>
  <c r="AR158" i="18"/>
  <c r="I178" i="18"/>
  <c r="I177" i="11" s="1"/>
  <c r="Z180" i="18"/>
  <c r="N180" i="18"/>
  <c r="AR180" i="18"/>
  <c r="Y180" i="18"/>
  <c r="O179" i="11" s="1"/>
  <c r="M180" i="18"/>
  <c r="AJ180" i="18"/>
  <c r="X180" i="18"/>
  <c r="AI180" i="18"/>
  <c r="W180" i="18"/>
  <c r="S179" i="11"/>
  <c r="AH180" i="18"/>
  <c r="V180" i="18"/>
  <c r="Q180" i="18"/>
  <c r="M179" i="11" s="1"/>
  <c r="AG180" i="18"/>
  <c r="Q179" i="11" s="1"/>
  <c r="U180" i="18"/>
  <c r="N179" i="11" s="1"/>
  <c r="AF180" i="18"/>
  <c r="T180" i="18"/>
  <c r="AE180" i="18"/>
  <c r="S180" i="18"/>
  <c r="AC180" i="18"/>
  <c r="P179" i="11" s="1"/>
  <c r="AD180" i="18"/>
  <c r="R180" i="18"/>
  <c r="AQ180" i="18"/>
  <c r="X179" i="11" s="1"/>
  <c r="AB180" i="18"/>
  <c r="P180" i="18"/>
  <c r="AA180" i="18"/>
  <c r="O180" i="18"/>
  <c r="I176" i="18"/>
  <c r="I175" i="11" s="1"/>
  <c r="I173" i="18"/>
  <c r="I172" i="11" s="1"/>
  <c r="Z175" i="18"/>
  <c r="N175" i="18"/>
  <c r="Y175" i="18"/>
  <c r="O174" i="11" s="1"/>
  <c r="M175" i="18"/>
  <c r="S174" i="11"/>
  <c r="AJ175" i="18"/>
  <c r="X175" i="18"/>
  <c r="AI175" i="18"/>
  <c r="W175" i="18"/>
  <c r="AH175" i="18"/>
  <c r="V175" i="18"/>
  <c r="AC175" i="18"/>
  <c r="P174" i="11" s="1"/>
  <c r="AR175" i="18"/>
  <c r="AG175" i="18"/>
  <c r="Q174" i="11" s="1"/>
  <c r="U175" i="18"/>
  <c r="N174" i="11" s="1"/>
  <c r="AQ175" i="18"/>
  <c r="X174" i="11" s="1"/>
  <c r="AF175" i="18"/>
  <c r="T175" i="18"/>
  <c r="AE175" i="18"/>
  <c r="S175" i="18"/>
  <c r="AD175" i="18"/>
  <c r="R175" i="18"/>
  <c r="AB175" i="18"/>
  <c r="P175" i="18"/>
  <c r="Q175" i="18"/>
  <c r="M174" i="11" s="1"/>
  <c r="AA175" i="18"/>
  <c r="O175" i="18"/>
  <c r="I185" i="18"/>
  <c r="I184" i="11" s="1"/>
  <c r="Z187" i="18"/>
  <c r="N187" i="18"/>
  <c r="Y187" i="18"/>
  <c r="O186" i="11" s="1"/>
  <c r="M187" i="18"/>
  <c r="Q187" i="18"/>
  <c r="M186" i="11" s="1"/>
  <c r="S186" i="11"/>
  <c r="AJ187" i="18"/>
  <c r="X187" i="18"/>
  <c r="AC187" i="18"/>
  <c r="P186" i="11" s="1"/>
  <c r="AI187" i="18"/>
  <c r="W187" i="18"/>
  <c r="AH187" i="18"/>
  <c r="V187" i="18"/>
  <c r="AR187" i="18"/>
  <c r="AG187" i="18"/>
  <c r="Q186" i="11" s="1"/>
  <c r="U187" i="18"/>
  <c r="N186" i="11" s="1"/>
  <c r="AQ187" i="18"/>
  <c r="X186" i="11" s="1"/>
  <c r="AF187" i="18"/>
  <c r="T187" i="18"/>
  <c r="AE187" i="18"/>
  <c r="S187" i="18"/>
  <c r="V186" i="11"/>
  <c r="AD187" i="18"/>
  <c r="R187" i="18"/>
  <c r="AB187" i="18"/>
  <c r="P187" i="18"/>
  <c r="AA187" i="18"/>
  <c r="O187" i="18"/>
  <c r="I188" i="18"/>
  <c r="I187" i="11" s="1"/>
  <c r="Z173" i="18"/>
  <c r="N173" i="18"/>
  <c r="Y173" i="18"/>
  <c r="O172" i="11" s="1"/>
  <c r="M173" i="18"/>
  <c r="AC173" i="18"/>
  <c r="P172" i="11" s="1"/>
  <c r="AJ173" i="18"/>
  <c r="X173" i="18"/>
  <c r="AI173" i="18"/>
  <c r="W173" i="18"/>
  <c r="Q173" i="18"/>
  <c r="M172" i="11" s="1"/>
  <c r="AR173" i="18"/>
  <c r="S172" i="11"/>
  <c r="AH173" i="18"/>
  <c r="V173" i="18"/>
  <c r="AQ173" i="18"/>
  <c r="X172" i="11" s="1"/>
  <c r="AG173" i="18"/>
  <c r="Q172" i="11" s="1"/>
  <c r="U173" i="18"/>
  <c r="N172" i="11" s="1"/>
  <c r="AF173" i="18"/>
  <c r="T173" i="18"/>
  <c r="AE173" i="18"/>
  <c r="S173" i="18"/>
  <c r="AD173" i="18"/>
  <c r="R173" i="18"/>
  <c r="AB173" i="18"/>
  <c r="P173" i="18"/>
  <c r="AA173" i="18"/>
  <c r="O173" i="18"/>
  <c r="AQ170" i="18"/>
  <c r="X169" i="11" s="1"/>
  <c r="Z170" i="18"/>
  <c r="N170" i="18"/>
  <c r="Y170" i="18"/>
  <c r="O169" i="11" s="1"/>
  <c r="M170" i="18"/>
  <c r="AJ170" i="18"/>
  <c r="X170" i="18"/>
  <c r="AI170" i="18"/>
  <c r="W170" i="18"/>
  <c r="AH170" i="18"/>
  <c r="V170" i="18"/>
  <c r="AC170" i="18"/>
  <c r="P169" i="11" s="1"/>
  <c r="AG170" i="18"/>
  <c r="Q169" i="11" s="1"/>
  <c r="U170" i="18"/>
  <c r="N169" i="11" s="1"/>
  <c r="Q170" i="18"/>
  <c r="M169" i="11" s="1"/>
  <c r="AF170" i="18"/>
  <c r="T170" i="18"/>
  <c r="S169" i="11"/>
  <c r="AE170" i="18"/>
  <c r="S170" i="18"/>
  <c r="AD170" i="18"/>
  <c r="R170" i="18"/>
  <c r="AB170" i="18"/>
  <c r="P170" i="18"/>
  <c r="AR170" i="18"/>
  <c r="AA170" i="18"/>
  <c r="O170" i="18"/>
  <c r="I180" i="18"/>
  <c r="I179" i="11" s="1"/>
  <c r="AQ182" i="18"/>
  <c r="X181" i="11" s="1"/>
  <c r="Z182" i="18"/>
  <c r="N182" i="18"/>
  <c r="Q182" i="18"/>
  <c r="M181" i="11" s="1"/>
  <c r="Y182" i="18"/>
  <c r="O181" i="11" s="1"/>
  <c r="M182" i="18"/>
  <c r="AJ182" i="18"/>
  <c r="X182" i="18"/>
  <c r="AI182" i="18"/>
  <c r="W182" i="18"/>
  <c r="AH182" i="18"/>
  <c r="V182" i="18"/>
  <c r="AG182" i="18"/>
  <c r="Q181" i="11" s="1"/>
  <c r="U182" i="18"/>
  <c r="N181" i="11" s="1"/>
  <c r="AF182" i="18"/>
  <c r="T182" i="18"/>
  <c r="AC182" i="18"/>
  <c r="P181" i="11" s="1"/>
  <c r="S181" i="11"/>
  <c r="AE182" i="18"/>
  <c r="S182" i="18"/>
  <c r="AD182" i="18"/>
  <c r="R182" i="18"/>
  <c r="AB182" i="18"/>
  <c r="P182" i="18"/>
  <c r="AR182" i="18"/>
  <c r="AA182" i="18"/>
  <c r="O182" i="18"/>
  <c r="I175" i="18"/>
  <c r="I174" i="11" s="1"/>
  <c r="S176" i="11"/>
  <c r="Z177" i="18"/>
  <c r="N177" i="18"/>
  <c r="Q177" i="18"/>
  <c r="M176" i="11" s="1"/>
  <c r="Y177" i="18"/>
  <c r="O176" i="11" s="1"/>
  <c r="M177" i="18"/>
  <c r="AJ177" i="18"/>
  <c r="X177" i="18"/>
  <c r="AI177" i="18"/>
  <c r="W177" i="18"/>
  <c r="AR177" i="18"/>
  <c r="AH177" i="18"/>
  <c r="V177" i="18"/>
  <c r="AQ177" i="18"/>
  <c r="X176" i="11" s="1"/>
  <c r="AG177" i="18"/>
  <c r="Q176" i="11" s="1"/>
  <c r="U177" i="18"/>
  <c r="N176" i="11" s="1"/>
  <c r="AF177" i="18"/>
  <c r="T177" i="18"/>
  <c r="V176" i="11"/>
  <c r="AE177" i="18"/>
  <c r="S177" i="18"/>
  <c r="AD177" i="18"/>
  <c r="R177" i="18"/>
  <c r="AC177" i="18"/>
  <c r="P176" i="11" s="1"/>
  <c r="AB177" i="18"/>
  <c r="P177" i="18"/>
  <c r="AA177" i="18"/>
  <c r="O177" i="18"/>
  <c r="I187" i="18"/>
  <c r="I186" i="11" s="1"/>
  <c r="S188" i="11"/>
  <c r="Z189" i="18"/>
  <c r="N189" i="18"/>
  <c r="Q189" i="18"/>
  <c r="M188" i="11" s="1"/>
  <c r="Y189" i="18"/>
  <c r="O188" i="11" s="1"/>
  <c r="M189" i="18"/>
  <c r="AJ189" i="18"/>
  <c r="X189" i="18"/>
  <c r="AI189" i="18"/>
  <c r="W189" i="18"/>
  <c r="AR189" i="18"/>
  <c r="AH189" i="18"/>
  <c r="V189" i="18"/>
  <c r="AC189" i="18"/>
  <c r="P188" i="11" s="1"/>
  <c r="AQ189" i="18"/>
  <c r="AG189" i="18"/>
  <c r="Q188" i="11" s="1"/>
  <c r="U189" i="18"/>
  <c r="N188" i="11" s="1"/>
  <c r="AF189" i="18"/>
  <c r="T189" i="18"/>
  <c r="AE189" i="18"/>
  <c r="S189" i="18"/>
  <c r="AD189" i="18"/>
  <c r="R189" i="18"/>
  <c r="AB189" i="18"/>
  <c r="P189" i="18"/>
  <c r="AA189" i="18"/>
  <c r="O189" i="18"/>
  <c r="I170" i="18"/>
  <c r="I169" i="11" s="1"/>
  <c r="Z172" i="18"/>
  <c r="N172" i="18"/>
  <c r="Y172" i="18"/>
  <c r="O171" i="11" s="1"/>
  <c r="M172" i="18"/>
  <c r="AJ172" i="18"/>
  <c r="X172" i="18"/>
  <c r="Q172" i="18"/>
  <c r="M171" i="11" s="1"/>
  <c r="AI172" i="18"/>
  <c r="W172" i="18"/>
  <c r="AH172" i="18"/>
  <c r="V172" i="18"/>
  <c r="S171" i="11"/>
  <c r="AG172" i="18"/>
  <c r="Q171" i="11" s="1"/>
  <c r="U172" i="18"/>
  <c r="N171" i="11" s="1"/>
  <c r="AF172" i="18"/>
  <c r="T172" i="18"/>
  <c r="AE172" i="18"/>
  <c r="S172" i="18"/>
  <c r="AC172" i="18"/>
  <c r="P171" i="11" s="1"/>
  <c r="AD172" i="18"/>
  <c r="R172" i="18"/>
  <c r="AQ172" i="18"/>
  <c r="X171" i="11" s="1"/>
  <c r="AB172" i="18"/>
  <c r="P172" i="18"/>
  <c r="AA172" i="18"/>
  <c r="O172" i="18"/>
  <c r="AR172" i="18"/>
  <c r="I182" i="18"/>
  <c r="I181" i="11" s="1"/>
  <c r="Z184" i="18"/>
  <c r="N184" i="18"/>
  <c r="Y184" i="18"/>
  <c r="O183" i="11" s="1"/>
  <c r="M184" i="18"/>
  <c r="AJ184" i="18"/>
  <c r="X184" i="18"/>
  <c r="AI184" i="18"/>
  <c r="W184" i="18"/>
  <c r="AH184" i="18"/>
  <c r="V184" i="18"/>
  <c r="Q184" i="18"/>
  <c r="M183" i="11" s="1"/>
  <c r="S183" i="11"/>
  <c r="AG184" i="18"/>
  <c r="Q183" i="11" s="1"/>
  <c r="U184" i="18"/>
  <c r="N183" i="11" s="1"/>
  <c r="AR184" i="18"/>
  <c r="AF184" i="18"/>
  <c r="T184" i="18"/>
  <c r="AE184" i="18"/>
  <c r="S184" i="18"/>
  <c r="AD184" i="18"/>
  <c r="R184" i="18"/>
  <c r="AC184" i="18"/>
  <c r="P183" i="11" s="1"/>
  <c r="AQ184" i="18"/>
  <c r="X183" i="11" s="1"/>
  <c r="AB184" i="18"/>
  <c r="P184" i="18"/>
  <c r="AA184" i="18"/>
  <c r="O184" i="18"/>
  <c r="I177" i="18"/>
  <c r="I176" i="11" s="1"/>
  <c r="Z179" i="18"/>
  <c r="N179" i="18"/>
  <c r="Y179" i="18"/>
  <c r="O178" i="11" s="1"/>
  <c r="M179" i="18"/>
  <c r="AC179" i="18"/>
  <c r="P178" i="11" s="1"/>
  <c r="AJ179" i="18"/>
  <c r="X179" i="18"/>
  <c r="Q179" i="18"/>
  <c r="M178" i="11" s="1"/>
  <c r="AI179" i="18"/>
  <c r="W179" i="18"/>
  <c r="AH179" i="18"/>
  <c r="V179" i="18"/>
  <c r="AR179" i="18"/>
  <c r="AG179" i="18"/>
  <c r="Q178" i="11" s="1"/>
  <c r="U179" i="18"/>
  <c r="N178" i="11" s="1"/>
  <c r="AQ179" i="18"/>
  <c r="X178" i="11" s="1"/>
  <c r="AF179" i="18"/>
  <c r="T179" i="18"/>
  <c r="AE179" i="18"/>
  <c r="S179" i="18"/>
  <c r="AD179" i="18"/>
  <c r="R179" i="18"/>
  <c r="S178" i="11"/>
  <c r="AB179" i="18"/>
  <c r="P179" i="18"/>
  <c r="AA179" i="18"/>
  <c r="O179" i="18"/>
  <c r="I189" i="18"/>
  <c r="I188" i="11" s="1"/>
  <c r="AQ178" i="18"/>
  <c r="X177" i="11" s="1"/>
  <c r="Z178" i="18"/>
  <c r="N178" i="18"/>
  <c r="Y178" i="18"/>
  <c r="O177" i="11" s="1"/>
  <c r="M178" i="18"/>
  <c r="AJ178" i="18"/>
  <c r="X178" i="18"/>
  <c r="AI178" i="18"/>
  <c r="W178" i="18"/>
  <c r="AC178" i="18"/>
  <c r="P177" i="11" s="1"/>
  <c r="AH178" i="18"/>
  <c r="V178" i="18"/>
  <c r="AG178" i="18"/>
  <c r="Q177" i="11" s="1"/>
  <c r="U178" i="18"/>
  <c r="N177" i="11" s="1"/>
  <c r="AF178" i="18"/>
  <c r="T178" i="18"/>
  <c r="Q178" i="18"/>
  <c r="M177" i="11" s="1"/>
  <c r="AE178" i="18"/>
  <c r="S178" i="18"/>
  <c r="AD178" i="18"/>
  <c r="R178" i="18"/>
  <c r="AB178" i="18"/>
  <c r="P178" i="18"/>
  <c r="AR178" i="18"/>
  <c r="S177" i="11"/>
  <c r="AA178" i="18"/>
  <c r="O178" i="18"/>
  <c r="I183" i="18"/>
  <c r="I182" i="11" s="1"/>
  <c r="I172" i="18"/>
  <c r="I171" i="11" s="1"/>
  <c r="AQ174" i="18"/>
  <c r="X173" i="11" s="1"/>
  <c r="Z174" i="18"/>
  <c r="N174" i="18"/>
  <c r="Q174" i="18"/>
  <c r="M173" i="11" s="1"/>
  <c r="Y174" i="18"/>
  <c r="O173" i="11" s="1"/>
  <c r="M174" i="18"/>
  <c r="AJ174" i="18"/>
  <c r="X174" i="18"/>
  <c r="S173" i="11"/>
  <c r="AI174" i="18"/>
  <c r="W174" i="18"/>
  <c r="AH174" i="18"/>
  <c r="V174" i="18"/>
  <c r="AG174" i="18"/>
  <c r="Q173" i="11" s="1"/>
  <c r="U174" i="18"/>
  <c r="N173" i="11" s="1"/>
  <c r="AF174" i="18"/>
  <c r="T174" i="18"/>
  <c r="AC174" i="18"/>
  <c r="P173" i="11" s="1"/>
  <c r="AE174" i="18"/>
  <c r="S174" i="18"/>
  <c r="AD174" i="18"/>
  <c r="R174" i="18"/>
  <c r="AB174" i="18"/>
  <c r="P174" i="18"/>
  <c r="AR174" i="18"/>
  <c r="AA174" i="18"/>
  <c r="O174" i="18"/>
  <c r="I184" i="18"/>
  <c r="I183" i="11" s="1"/>
  <c r="AQ186" i="18"/>
  <c r="X185" i="11" s="1"/>
  <c r="Z186" i="18"/>
  <c r="N186" i="18"/>
  <c r="Y186" i="18"/>
  <c r="O185" i="11" s="1"/>
  <c r="M186" i="18"/>
  <c r="AJ186" i="18"/>
  <c r="X186" i="18"/>
  <c r="U185" i="11"/>
  <c r="S185" i="11"/>
  <c r="AI186" i="18"/>
  <c r="W186" i="18"/>
  <c r="AH186" i="18"/>
  <c r="V186" i="18"/>
  <c r="AG186" i="18"/>
  <c r="Q185" i="11" s="1"/>
  <c r="U186" i="18"/>
  <c r="N185" i="11" s="1"/>
  <c r="Q186" i="18"/>
  <c r="M185" i="11" s="1"/>
  <c r="AF186" i="18"/>
  <c r="T186" i="18"/>
  <c r="AC186" i="18"/>
  <c r="P185" i="11" s="1"/>
  <c r="AE186" i="18"/>
  <c r="S186" i="18"/>
  <c r="AD186" i="18"/>
  <c r="R186" i="18"/>
  <c r="AB186" i="18"/>
  <c r="P186" i="18"/>
  <c r="AR186" i="18"/>
  <c r="AA186" i="18"/>
  <c r="O186" i="18"/>
  <c r="I171" i="18"/>
  <c r="I170" i="11" s="1"/>
  <c r="Z185" i="18"/>
  <c r="N185" i="18"/>
  <c r="AC185" i="18"/>
  <c r="P184" i="11" s="1"/>
  <c r="Y185" i="18"/>
  <c r="O184" i="11" s="1"/>
  <c r="M185" i="18"/>
  <c r="AJ185" i="18"/>
  <c r="X185" i="18"/>
  <c r="AI185" i="18"/>
  <c r="W185" i="18"/>
  <c r="Q185" i="18"/>
  <c r="M184" i="11" s="1"/>
  <c r="AR185" i="18"/>
  <c r="S184" i="11"/>
  <c r="AH185" i="18"/>
  <c r="V185" i="18"/>
  <c r="AQ185" i="18"/>
  <c r="X184" i="11" s="1"/>
  <c r="AG185" i="18"/>
  <c r="Q184" i="11" s="1"/>
  <c r="U185" i="18"/>
  <c r="N184" i="11" s="1"/>
  <c r="W184" i="11"/>
  <c r="AF185" i="18"/>
  <c r="T185" i="18"/>
  <c r="AE185" i="18"/>
  <c r="S185" i="18"/>
  <c r="AD185" i="18"/>
  <c r="R185" i="18"/>
  <c r="AB185" i="18"/>
  <c r="P185" i="18"/>
  <c r="AA185" i="18"/>
  <c r="O185" i="18"/>
  <c r="I179" i="18"/>
  <c r="I178" i="11" s="1"/>
  <c r="Z181" i="18"/>
  <c r="N181" i="18"/>
  <c r="Y181" i="18"/>
  <c r="O180" i="11" s="1"/>
  <c r="M181" i="18"/>
  <c r="AJ181" i="18"/>
  <c r="X181" i="18"/>
  <c r="AI181" i="18"/>
  <c r="W181" i="18"/>
  <c r="AR181" i="18"/>
  <c r="AH181" i="18"/>
  <c r="V181" i="18"/>
  <c r="AQ181" i="18"/>
  <c r="AG181" i="18"/>
  <c r="Q180" i="11" s="1"/>
  <c r="U181" i="18"/>
  <c r="N180" i="11" s="1"/>
  <c r="Q181" i="18"/>
  <c r="M180" i="11" s="1"/>
  <c r="AF181" i="18"/>
  <c r="T181" i="18"/>
  <c r="AE181" i="18"/>
  <c r="S181" i="18"/>
  <c r="S180" i="11"/>
  <c r="AD181" i="18"/>
  <c r="R181" i="18"/>
  <c r="AC181" i="18"/>
  <c r="P180" i="11" s="1"/>
  <c r="AB181" i="18"/>
  <c r="P181" i="18"/>
  <c r="AA181" i="18"/>
  <c r="O181" i="18"/>
  <c r="I174" i="18"/>
  <c r="I173" i="11" s="1"/>
  <c r="Z176" i="18"/>
  <c r="N176" i="18"/>
  <c r="S175" i="11"/>
  <c r="Y176" i="18"/>
  <c r="O175" i="11" s="1"/>
  <c r="M176" i="18"/>
  <c r="AJ176" i="18"/>
  <c r="X176" i="18"/>
  <c r="AR176" i="18"/>
  <c r="AI176" i="18"/>
  <c r="W176" i="18"/>
  <c r="AH176" i="18"/>
  <c r="V176" i="18"/>
  <c r="AG176" i="18"/>
  <c r="Q175" i="11" s="1"/>
  <c r="U176" i="18"/>
  <c r="N175" i="11" s="1"/>
  <c r="Q176" i="18"/>
  <c r="M175" i="11" s="1"/>
  <c r="AF176" i="18"/>
  <c r="T176" i="18"/>
  <c r="AE176" i="18"/>
  <c r="S176" i="18"/>
  <c r="AC176" i="18"/>
  <c r="P175" i="11" s="1"/>
  <c r="AD176" i="18"/>
  <c r="R176" i="18"/>
  <c r="AQ176" i="18"/>
  <c r="X175" i="11" s="1"/>
  <c r="AB176" i="18"/>
  <c r="P176" i="18"/>
  <c r="AA176" i="18"/>
  <c r="O176" i="18"/>
  <c r="I186" i="18"/>
  <c r="I185" i="11" s="1"/>
  <c r="Z188" i="18"/>
  <c r="N188" i="18"/>
  <c r="S187" i="11"/>
  <c r="Y188" i="18"/>
  <c r="O187" i="11" s="1"/>
  <c r="M188" i="18"/>
  <c r="AJ188" i="18"/>
  <c r="X188" i="18"/>
  <c r="AI188" i="18"/>
  <c r="W188" i="18"/>
  <c r="AH188" i="18"/>
  <c r="V188" i="18"/>
  <c r="AG188" i="18"/>
  <c r="Q187" i="11" s="1"/>
  <c r="U188" i="18"/>
  <c r="N187" i="11" s="1"/>
  <c r="AF188" i="18"/>
  <c r="T188" i="18"/>
  <c r="AR188" i="18"/>
  <c r="AE188" i="18"/>
  <c r="S188" i="18"/>
  <c r="AC188" i="18"/>
  <c r="P187" i="11" s="1"/>
  <c r="AD188" i="18"/>
  <c r="R188" i="18"/>
  <c r="Q188" i="18"/>
  <c r="M187" i="11" s="1"/>
  <c r="AQ188" i="18"/>
  <c r="X187" i="11" s="1"/>
  <c r="AB188" i="18"/>
  <c r="P188" i="18"/>
  <c r="AA188" i="18"/>
  <c r="O188" i="18"/>
  <c r="Z171" i="18"/>
  <c r="N171" i="18"/>
  <c r="Q171" i="18"/>
  <c r="M170" i="11" s="1"/>
  <c r="Y171" i="18"/>
  <c r="O170" i="11" s="1"/>
  <c r="M171" i="18"/>
  <c r="AJ171" i="18"/>
  <c r="X171" i="18"/>
  <c r="AI171" i="18"/>
  <c r="W171" i="18"/>
  <c r="AH171" i="18"/>
  <c r="V171" i="18"/>
  <c r="AR171" i="18"/>
  <c r="AG171" i="18"/>
  <c r="Q170" i="11" s="1"/>
  <c r="U171" i="18"/>
  <c r="N170" i="11" s="1"/>
  <c r="AQ171" i="18"/>
  <c r="X170" i="11" s="1"/>
  <c r="S170" i="11"/>
  <c r="AF171" i="18"/>
  <c r="T171" i="18"/>
  <c r="AE171" i="18"/>
  <c r="S171" i="18"/>
  <c r="AD171" i="18"/>
  <c r="R171" i="18"/>
  <c r="AC171" i="18"/>
  <c r="P170" i="11" s="1"/>
  <c r="AB171" i="18"/>
  <c r="P171" i="18"/>
  <c r="AA171" i="18"/>
  <c r="O171" i="18"/>
  <c r="I181" i="18"/>
  <c r="I180" i="11" s="1"/>
  <c r="Z183" i="18"/>
  <c r="N183" i="18"/>
  <c r="Y183" i="18"/>
  <c r="O182" i="11" s="1"/>
  <c r="M183" i="18"/>
  <c r="Q183" i="18"/>
  <c r="M182" i="11" s="1"/>
  <c r="AJ183" i="18"/>
  <c r="X183" i="18"/>
  <c r="AI183" i="18"/>
  <c r="W183" i="18"/>
  <c r="AH183" i="18"/>
  <c r="V183" i="18"/>
  <c r="AR183" i="18"/>
  <c r="AG183" i="18"/>
  <c r="Q182" i="11" s="1"/>
  <c r="U183" i="18"/>
  <c r="N182" i="11" s="1"/>
  <c r="AQ183" i="18"/>
  <c r="X182" i="11" s="1"/>
  <c r="S182" i="11"/>
  <c r="AF183" i="18"/>
  <c r="T183" i="18"/>
  <c r="AE183" i="18"/>
  <c r="S183" i="18"/>
  <c r="AC183" i="18"/>
  <c r="P182" i="11" s="1"/>
  <c r="AD183" i="18"/>
  <c r="R183" i="18"/>
  <c r="AB183" i="18"/>
  <c r="P183" i="18"/>
  <c r="AA183" i="18"/>
  <c r="O183" i="18"/>
  <c r="AQ191" i="18"/>
  <c r="X190" i="11" s="1"/>
  <c r="AA191" i="18"/>
  <c r="O191" i="18"/>
  <c r="Z191" i="18"/>
  <c r="N191" i="18"/>
  <c r="P191" i="18"/>
  <c r="Y191" i="18"/>
  <c r="O190" i="11" s="1"/>
  <c r="M191" i="18"/>
  <c r="AJ191" i="18"/>
  <c r="X191" i="18"/>
  <c r="AI191" i="18"/>
  <c r="W191" i="18"/>
  <c r="S190" i="11"/>
  <c r="AH191" i="18"/>
  <c r="V191" i="18"/>
  <c r="AG191" i="18"/>
  <c r="Q190" i="11" s="1"/>
  <c r="U191" i="18"/>
  <c r="N190" i="11" s="1"/>
  <c r="AF191" i="18"/>
  <c r="T191" i="18"/>
  <c r="AB191" i="18"/>
  <c r="AE191" i="18"/>
  <c r="S191" i="18"/>
  <c r="AD191" i="18"/>
  <c r="R191" i="18"/>
  <c r="AC191" i="18"/>
  <c r="P190" i="11" s="1"/>
  <c r="Q191" i="18"/>
  <c r="M190" i="11" s="1"/>
  <c r="AR191" i="18"/>
  <c r="I201" i="18"/>
  <c r="I201" i="11" s="1"/>
  <c r="AQ203" i="18"/>
  <c r="X203" i="11" s="1"/>
  <c r="AA203" i="18"/>
  <c r="O203" i="18"/>
  <c r="Z203" i="18"/>
  <c r="N203" i="18"/>
  <c r="Y203" i="18"/>
  <c r="O203" i="11" s="1"/>
  <c r="M203" i="18"/>
  <c r="AB203" i="18"/>
  <c r="AJ203" i="18"/>
  <c r="X203" i="18"/>
  <c r="P203" i="18"/>
  <c r="AI203" i="18"/>
  <c r="W203" i="18"/>
  <c r="AH203" i="18"/>
  <c r="V203" i="18"/>
  <c r="AG203" i="18"/>
  <c r="Q203" i="11" s="1"/>
  <c r="U203" i="18"/>
  <c r="N203" i="11" s="1"/>
  <c r="AR203" i="18"/>
  <c r="AF203" i="18"/>
  <c r="T203" i="18"/>
  <c r="AE203" i="18"/>
  <c r="S203" i="18"/>
  <c r="AD203" i="18"/>
  <c r="R203" i="18"/>
  <c r="S203" i="11"/>
  <c r="AC203" i="18"/>
  <c r="P203" i="11" s="1"/>
  <c r="Q203" i="18"/>
  <c r="M203" i="11" s="1"/>
  <c r="I196" i="18"/>
  <c r="I196" i="11" s="1"/>
  <c r="AA198" i="18"/>
  <c r="O198" i="18"/>
  <c r="Z198" i="18"/>
  <c r="N198" i="18"/>
  <c r="Y198" i="18"/>
  <c r="O198" i="11" s="1"/>
  <c r="M198" i="18"/>
  <c r="AJ198" i="18"/>
  <c r="X198" i="18"/>
  <c r="AB198" i="18"/>
  <c r="S198" i="11"/>
  <c r="AI198" i="18"/>
  <c r="W198" i="18"/>
  <c r="P198" i="18"/>
  <c r="AR198" i="18"/>
  <c r="AH198" i="18"/>
  <c r="V198" i="18"/>
  <c r="AQ198" i="18"/>
  <c r="X198" i="11" s="1"/>
  <c r="AG198" i="18"/>
  <c r="Q198" i="11" s="1"/>
  <c r="U198" i="18"/>
  <c r="N198" i="11" s="1"/>
  <c r="AF198" i="18"/>
  <c r="T198" i="18"/>
  <c r="AE198" i="18"/>
  <c r="S198" i="18"/>
  <c r="AD198" i="18"/>
  <c r="R198" i="18"/>
  <c r="AC198" i="18"/>
  <c r="P198" i="11" s="1"/>
  <c r="Q198" i="18"/>
  <c r="M198" i="11" s="1"/>
  <c r="I208" i="18"/>
  <c r="I208" i="11" s="1"/>
  <c r="I198" i="18"/>
  <c r="I198" i="11" s="1"/>
  <c r="AA200" i="18"/>
  <c r="O200" i="18"/>
  <c r="AB200" i="18"/>
  <c r="Z200" i="18"/>
  <c r="N200" i="18"/>
  <c r="S200" i="11"/>
  <c r="Y200" i="18"/>
  <c r="O200" i="11" s="1"/>
  <c r="M200" i="18"/>
  <c r="AR200" i="18"/>
  <c r="AJ200" i="18"/>
  <c r="X200" i="18"/>
  <c r="AQ200" i="18"/>
  <c r="AI200" i="18"/>
  <c r="W200" i="18"/>
  <c r="AH200" i="18"/>
  <c r="V200" i="18"/>
  <c r="AG200" i="18"/>
  <c r="Q200" i="11" s="1"/>
  <c r="U200" i="18"/>
  <c r="N200" i="11" s="1"/>
  <c r="AF200" i="18"/>
  <c r="T200" i="18"/>
  <c r="AE200" i="18"/>
  <c r="S200" i="18"/>
  <c r="AD200" i="18"/>
  <c r="R200" i="18"/>
  <c r="AC200" i="18"/>
  <c r="P200" i="11" s="1"/>
  <c r="Q200" i="18"/>
  <c r="M200" i="11" s="1"/>
  <c r="P200" i="18"/>
  <c r="I193" i="18"/>
  <c r="I193" i="11" s="1"/>
  <c r="AQ195" i="18"/>
  <c r="X195" i="11" s="1"/>
  <c r="AA195" i="18"/>
  <c r="O195" i="18"/>
  <c r="AR195" i="18"/>
  <c r="Z195" i="18"/>
  <c r="N195" i="18"/>
  <c r="Y195" i="18"/>
  <c r="O195" i="11" s="1"/>
  <c r="M195" i="18"/>
  <c r="P195" i="18"/>
  <c r="AJ195" i="18"/>
  <c r="X195" i="18"/>
  <c r="AI195" i="18"/>
  <c r="W195" i="18"/>
  <c r="AH195" i="18"/>
  <c r="V195" i="18"/>
  <c r="AG195" i="18"/>
  <c r="Q195" i="11" s="1"/>
  <c r="U195" i="18"/>
  <c r="N195" i="11" s="1"/>
  <c r="S195" i="11"/>
  <c r="AF195" i="18"/>
  <c r="T195" i="18"/>
  <c r="AE195" i="18"/>
  <c r="S195" i="18"/>
  <c r="AD195" i="18"/>
  <c r="R195" i="18"/>
  <c r="AC195" i="18"/>
  <c r="P195" i="11" s="1"/>
  <c r="Q195" i="18"/>
  <c r="M195" i="11" s="1"/>
  <c r="AB195" i="18"/>
  <c r="I205" i="18"/>
  <c r="I205" i="11" s="1"/>
  <c r="AQ207" i="18"/>
  <c r="X207" i="11" s="1"/>
  <c r="AA207" i="18"/>
  <c r="O207" i="18"/>
  <c r="Z207" i="18"/>
  <c r="N207" i="18"/>
  <c r="AB207" i="18"/>
  <c r="Y207" i="18"/>
  <c r="O207" i="11" s="1"/>
  <c r="M207" i="18"/>
  <c r="P207" i="18"/>
  <c r="AJ207" i="18"/>
  <c r="X207" i="18"/>
  <c r="AI207" i="18"/>
  <c r="W207" i="18"/>
  <c r="AR207" i="18"/>
  <c r="AH207" i="18"/>
  <c r="V207" i="18"/>
  <c r="AG207" i="18"/>
  <c r="Q207" i="11" s="1"/>
  <c r="U207" i="18"/>
  <c r="N207" i="11" s="1"/>
  <c r="S207" i="11"/>
  <c r="AF207" i="18"/>
  <c r="T207" i="18"/>
  <c r="AE207" i="18"/>
  <c r="S207" i="18"/>
  <c r="AD207" i="18"/>
  <c r="R207" i="18"/>
  <c r="AC207" i="18"/>
  <c r="P207" i="11" s="1"/>
  <c r="Q207" i="18"/>
  <c r="M207" i="11" s="1"/>
  <c r="I200" i="18"/>
  <c r="I200" i="11" s="1"/>
  <c r="S202" i="11"/>
  <c r="AA202" i="18"/>
  <c r="O202" i="18"/>
  <c r="Z202" i="18"/>
  <c r="N202" i="18"/>
  <c r="Y202" i="18"/>
  <c r="O202" i="11" s="1"/>
  <c r="M202" i="18"/>
  <c r="AJ202" i="18"/>
  <c r="X202" i="18"/>
  <c r="AI202" i="18"/>
  <c r="W202" i="18"/>
  <c r="P202" i="18"/>
  <c r="AR202" i="18"/>
  <c r="AH202" i="18"/>
  <c r="V202" i="18"/>
  <c r="AB202" i="18"/>
  <c r="AQ202" i="18"/>
  <c r="X202" i="11" s="1"/>
  <c r="AG202" i="18"/>
  <c r="Q202" i="11" s="1"/>
  <c r="U202" i="18"/>
  <c r="N202" i="11" s="1"/>
  <c r="AF202" i="18"/>
  <c r="T202" i="18"/>
  <c r="AE202" i="18"/>
  <c r="S202" i="18"/>
  <c r="AD202" i="18"/>
  <c r="R202" i="18"/>
  <c r="AC202" i="18"/>
  <c r="P202" i="11" s="1"/>
  <c r="Q202" i="18"/>
  <c r="M202" i="11" s="1"/>
  <c r="I191" i="18"/>
  <c r="I190" i="11" s="1"/>
  <c r="I195" i="18"/>
  <c r="I195" i="11" s="1"/>
  <c r="AA197" i="18"/>
  <c r="O197" i="18"/>
  <c r="AB197" i="18"/>
  <c r="V197" i="11"/>
  <c r="Z197" i="18"/>
  <c r="N197" i="18"/>
  <c r="AQ197" i="18"/>
  <c r="X197" i="11" s="1"/>
  <c r="Y197" i="18"/>
  <c r="O197" i="11" s="1"/>
  <c r="M197" i="18"/>
  <c r="AJ197" i="18"/>
  <c r="X197" i="18"/>
  <c r="AI197" i="18"/>
  <c r="W197" i="18"/>
  <c r="S197" i="11"/>
  <c r="AH197" i="18"/>
  <c r="V197" i="18"/>
  <c r="AG197" i="18"/>
  <c r="Q197" i="11" s="1"/>
  <c r="U197" i="18"/>
  <c r="N197" i="11" s="1"/>
  <c r="AF197" i="18"/>
  <c r="T197" i="18"/>
  <c r="P197" i="18"/>
  <c r="AE197" i="18"/>
  <c r="S197" i="18"/>
  <c r="AD197" i="18"/>
  <c r="R197" i="18"/>
  <c r="AR197" i="18"/>
  <c r="AC197" i="18"/>
  <c r="P197" i="11" s="1"/>
  <c r="Q197" i="18"/>
  <c r="M197" i="11" s="1"/>
  <c r="I207" i="18"/>
  <c r="I207" i="11" s="1"/>
  <c r="AA209" i="18"/>
  <c r="O209" i="18"/>
  <c r="AB209" i="18"/>
  <c r="Z209" i="18"/>
  <c r="N209" i="18"/>
  <c r="Y209" i="18"/>
  <c r="O209" i="11" s="1"/>
  <c r="M209" i="18"/>
  <c r="AJ209" i="18"/>
  <c r="X209" i="18"/>
  <c r="AI209" i="18"/>
  <c r="W209" i="18"/>
  <c r="S209" i="11"/>
  <c r="AH209" i="18"/>
  <c r="V209" i="18"/>
  <c r="P209" i="18"/>
  <c r="AG209" i="18"/>
  <c r="Q209" i="11" s="1"/>
  <c r="U209" i="18"/>
  <c r="N209" i="11" s="1"/>
  <c r="AF209" i="18"/>
  <c r="T209" i="18"/>
  <c r="AE209" i="18"/>
  <c r="S209" i="18"/>
  <c r="AD209" i="18"/>
  <c r="R209" i="18"/>
  <c r="AQ209" i="18"/>
  <c r="X209" i="11" s="1"/>
  <c r="AR209" i="18"/>
  <c r="AC209" i="18"/>
  <c r="P209" i="11" s="1"/>
  <c r="Q209" i="18"/>
  <c r="M209" i="11" s="1"/>
  <c r="AA192" i="18"/>
  <c r="O192" i="18"/>
  <c r="AB192" i="18"/>
  <c r="Z192" i="18"/>
  <c r="N192" i="18"/>
  <c r="Y192" i="18"/>
  <c r="M192" i="18"/>
  <c r="AR192" i="18"/>
  <c r="AJ192" i="18"/>
  <c r="X192" i="18"/>
  <c r="AQ192" i="18"/>
  <c r="AI192" i="18"/>
  <c r="W192" i="18"/>
  <c r="AH192" i="18"/>
  <c r="V192" i="18"/>
  <c r="AG192" i="18"/>
  <c r="U192" i="18"/>
  <c r="P192" i="18"/>
  <c r="AF192" i="18"/>
  <c r="T192" i="18"/>
  <c r="AE192" i="18"/>
  <c r="S192" i="18"/>
  <c r="AD192" i="18"/>
  <c r="R192" i="18"/>
  <c r="AC192" i="18"/>
  <c r="Q192" i="18"/>
  <c r="I202" i="18"/>
  <c r="I202" i="11" s="1"/>
  <c r="AA204" i="18"/>
  <c r="O204" i="18"/>
  <c r="Z204" i="18"/>
  <c r="N204" i="18"/>
  <c r="Y204" i="18"/>
  <c r="O204" i="11" s="1"/>
  <c r="M204" i="18"/>
  <c r="AR204" i="18"/>
  <c r="AJ204" i="18"/>
  <c r="X204" i="18"/>
  <c r="AQ204" i="18"/>
  <c r="X204" i="11" s="1"/>
  <c r="AI204" i="18"/>
  <c r="W204" i="18"/>
  <c r="AH204" i="18"/>
  <c r="V204" i="18"/>
  <c r="AG204" i="18"/>
  <c r="Q204" i="11" s="1"/>
  <c r="U204" i="18"/>
  <c r="N204" i="11" s="1"/>
  <c r="AF204" i="18"/>
  <c r="T204" i="18"/>
  <c r="AE204" i="18"/>
  <c r="S204" i="18"/>
  <c r="AD204" i="18"/>
  <c r="R204" i="18"/>
  <c r="P204" i="18"/>
  <c r="S204" i="11"/>
  <c r="AC204" i="18"/>
  <c r="P204" i="11" s="1"/>
  <c r="Q204" i="18"/>
  <c r="M204" i="11" s="1"/>
  <c r="AB204" i="18"/>
  <c r="I197" i="18"/>
  <c r="I197" i="11" s="1"/>
  <c r="AQ199" i="18"/>
  <c r="X199" i="11" s="1"/>
  <c r="AA199" i="18"/>
  <c r="O199" i="18"/>
  <c r="Z199" i="18"/>
  <c r="N199" i="18"/>
  <c r="Y199" i="18"/>
  <c r="O199" i="11" s="1"/>
  <c r="M199" i="18"/>
  <c r="AR199" i="18"/>
  <c r="AB199" i="18"/>
  <c r="S199" i="11"/>
  <c r="AJ199" i="18"/>
  <c r="X199" i="18"/>
  <c r="AI199" i="18"/>
  <c r="W199" i="18"/>
  <c r="AH199" i="18"/>
  <c r="V199" i="18"/>
  <c r="AG199" i="18"/>
  <c r="Q199" i="11" s="1"/>
  <c r="U199" i="18"/>
  <c r="N199" i="11" s="1"/>
  <c r="AF199" i="18"/>
  <c r="T199" i="18"/>
  <c r="AE199" i="18"/>
  <c r="S199" i="18"/>
  <c r="AD199" i="18"/>
  <c r="R199" i="18"/>
  <c r="P199" i="18"/>
  <c r="AC199" i="18"/>
  <c r="P199" i="11" s="1"/>
  <c r="Q199" i="18"/>
  <c r="M199" i="11" s="1"/>
  <c r="I209" i="18"/>
  <c r="I209" i="11" s="1"/>
  <c r="AA193" i="18"/>
  <c r="O193" i="18"/>
  <c r="Z193" i="18"/>
  <c r="N193" i="18"/>
  <c r="Y193" i="18"/>
  <c r="O193" i="11" s="1"/>
  <c r="M193" i="18"/>
  <c r="AJ193" i="18"/>
  <c r="X193" i="18"/>
  <c r="AQ193" i="18"/>
  <c r="X193" i="11" s="1"/>
  <c r="AI193" i="18"/>
  <c r="W193" i="18"/>
  <c r="P193" i="18"/>
  <c r="AH193" i="18"/>
  <c r="V193" i="18"/>
  <c r="AG193" i="18"/>
  <c r="Q193" i="11" s="1"/>
  <c r="U193" i="18"/>
  <c r="N193" i="11" s="1"/>
  <c r="AF193" i="18"/>
  <c r="T193" i="18"/>
  <c r="AE193" i="18"/>
  <c r="S193" i="18"/>
  <c r="S193" i="11"/>
  <c r="AD193" i="18"/>
  <c r="R193" i="18"/>
  <c r="AB193" i="18"/>
  <c r="AR193" i="18"/>
  <c r="AC193" i="18"/>
  <c r="P193" i="11" s="1"/>
  <c r="Q193" i="18"/>
  <c r="M193" i="11" s="1"/>
  <c r="I203" i="18"/>
  <c r="I203" i="11" s="1"/>
  <c r="I192" i="18"/>
  <c r="AA194" i="18"/>
  <c r="O194" i="18"/>
  <c r="Z194" i="18"/>
  <c r="N194" i="18"/>
  <c r="Y194" i="18"/>
  <c r="O194" i="11" s="1"/>
  <c r="M194" i="18"/>
  <c r="AJ194" i="18"/>
  <c r="X194" i="18"/>
  <c r="P194" i="18"/>
  <c r="AI194" i="18"/>
  <c r="W194" i="18"/>
  <c r="AR194" i="18"/>
  <c r="AH194" i="18"/>
  <c r="V194" i="18"/>
  <c r="AQ194" i="18"/>
  <c r="X194" i="11" s="1"/>
  <c r="AG194" i="18"/>
  <c r="Q194" i="11" s="1"/>
  <c r="U194" i="18"/>
  <c r="N194" i="11" s="1"/>
  <c r="AF194" i="18"/>
  <c r="T194" i="18"/>
  <c r="S194" i="11"/>
  <c r="AE194" i="18"/>
  <c r="S194" i="18"/>
  <c r="AB194" i="18"/>
  <c r="AD194" i="18"/>
  <c r="R194" i="18"/>
  <c r="AC194" i="18"/>
  <c r="P194" i="11" s="1"/>
  <c r="Q194" i="18"/>
  <c r="M194" i="11" s="1"/>
  <c r="I204" i="18"/>
  <c r="I204" i="11" s="1"/>
  <c r="AA206" i="18"/>
  <c r="O206" i="18"/>
  <c r="Z206" i="18"/>
  <c r="N206" i="18"/>
  <c r="Y206" i="18"/>
  <c r="O206" i="11" s="1"/>
  <c r="M206" i="18"/>
  <c r="AJ206" i="18"/>
  <c r="X206" i="18"/>
  <c r="AI206" i="18"/>
  <c r="W206" i="18"/>
  <c r="AR206" i="18"/>
  <c r="AH206" i="18"/>
  <c r="V206" i="18"/>
  <c r="AQ206" i="18"/>
  <c r="X206" i="11" s="1"/>
  <c r="AG206" i="18"/>
  <c r="Q206" i="11" s="1"/>
  <c r="U206" i="18"/>
  <c r="N206" i="11" s="1"/>
  <c r="P206" i="18"/>
  <c r="AF206" i="18"/>
  <c r="T206" i="18"/>
  <c r="AB206" i="18"/>
  <c r="S206" i="11"/>
  <c r="AE206" i="18"/>
  <c r="S206" i="18"/>
  <c r="AD206" i="18"/>
  <c r="R206" i="18"/>
  <c r="AC206" i="18"/>
  <c r="P206" i="11" s="1"/>
  <c r="Q206" i="18"/>
  <c r="M206" i="11" s="1"/>
  <c r="I199" i="18"/>
  <c r="I199" i="11" s="1"/>
  <c r="AA201" i="18"/>
  <c r="O201" i="18"/>
  <c r="S201" i="11"/>
  <c r="Z201" i="18"/>
  <c r="N201" i="18"/>
  <c r="P201" i="18"/>
  <c r="Y201" i="18"/>
  <c r="O201" i="11" s="1"/>
  <c r="M201" i="18"/>
  <c r="AJ201" i="18"/>
  <c r="X201" i="18"/>
  <c r="AI201" i="18"/>
  <c r="W201" i="18"/>
  <c r="AH201" i="18"/>
  <c r="V201" i="18"/>
  <c r="AG201" i="18"/>
  <c r="Q201" i="11" s="1"/>
  <c r="U201" i="18"/>
  <c r="N201" i="11" s="1"/>
  <c r="AF201" i="18"/>
  <c r="T201" i="18"/>
  <c r="AQ201" i="18"/>
  <c r="X201" i="11" s="1"/>
  <c r="AB201" i="18"/>
  <c r="AE201" i="18"/>
  <c r="S201" i="18"/>
  <c r="AD201" i="18"/>
  <c r="R201" i="18"/>
  <c r="AR201" i="18"/>
  <c r="AC201" i="18"/>
  <c r="P201" i="11" s="1"/>
  <c r="Q201" i="18"/>
  <c r="M201" i="11" s="1"/>
  <c r="AA205" i="18"/>
  <c r="O205" i="18"/>
  <c r="P205" i="18"/>
  <c r="Z205" i="18"/>
  <c r="N205" i="18"/>
  <c r="Y205" i="18"/>
  <c r="O205" i="11" s="1"/>
  <c r="M205" i="18"/>
  <c r="AJ205" i="18"/>
  <c r="X205" i="18"/>
  <c r="AI205" i="18"/>
  <c r="W205" i="18"/>
  <c r="AB205" i="18"/>
  <c r="AH205" i="18"/>
  <c r="V205" i="18"/>
  <c r="AQ205" i="18"/>
  <c r="X205" i="11" s="1"/>
  <c r="AG205" i="18"/>
  <c r="Q205" i="11" s="1"/>
  <c r="U205" i="18"/>
  <c r="N205" i="11" s="1"/>
  <c r="AF205" i="18"/>
  <c r="T205" i="18"/>
  <c r="AE205" i="18"/>
  <c r="S205" i="18"/>
  <c r="S205" i="11"/>
  <c r="AD205" i="18"/>
  <c r="R205" i="18"/>
  <c r="AR205" i="18"/>
  <c r="AC205" i="18"/>
  <c r="P205" i="11" s="1"/>
  <c r="Q205" i="18"/>
  <c r="M205" i="11" s="1"/>
  <c r="I194" i="18"/>
  <c r="I194" i="11" s="1"/>
  <c r="AA196" i="18"/>
  <c r="O196" i="18"/>
  <c r="Z196" i="18"/>
  <c r="N196" i="18"/>
  <c r="P196" i="18"/>
  <c r="Y196" i="18"/>
  <c r="O196" i="11" s="1"/>
  <c r="M196" i="18"/>
  <c r="AR196" i="18"/>
  <c r="AJ196" i="18"/>
  <c r="X196" i="18"/>
  <c r="AQ196" i="18"/>
  <c r="X196" i="11" s="1"/>
  <c r="AI196" i="18"/>
  <c r="W196" i="18"/>
  <c r="AH196" i="18"/>
  <c r="V196" i="18"/>
  <c r="AB196" i="18"/>
  <c r="S196" i="11"/>
  <c r="AG196" i="18"/>
  <c r="Q196" i="11" s="1"/>
  <c r="U196" i="18"/>
  <c r="N196" i="11" s="1"/>
  <c r="AF196" i="18"/>
  <c r="T196" i="18"/>
  <c r="AE196" i="18"/>
  <c r="S196" i="18"/>
  <c r="AD196" i="18"/>
  <c r="R196" i="18"/>
  <c r="AC196" i="18"/>
  <c r="P196" i="11" s="1"/>
  <c r="Q196" i="18"/>
  <c r="M196" i="11" s="1"/>
  <c r="I206" i="18"/>
  <c r="I206" i="11" s="1"/>
  <c r="AA208" i="18"/>
  <c r="O208" i="18"/>
  <c r="Z208" i="18"/>
  <c r="N208" i="18"/>
  <c r="Y208" i="18"/>
  <c r="O208" i="11" s="1"/>
  <c r="M208" i="18"/>
  <c r="AR208" i="18"/>
  <c r="AJ208" i="18"/>
  <c r="X208" i="18"/>
  <c r="AQ208" i="18"/>
  <c r="X208" i="11" s="1"/>
  <c r="AI208" i="18"/>
  <c r="W208" i="18"/>
  <c r="AH208" i="18"/>
  <c r="V208" i="18"/>
  <c r="S208" i="11"/>
  <c r="AG208" i="18"/>
  <c r="Q208" i="11" s="1"/>
  <c r="U208" i="18"/>
  <c r="N208" i="11" s="1"/>
  <c r="AF208" i="18"/>
  <c r="T208" i="18"/>
  <c r="AE208" i="18"/>
  <c r="S208" i="18"/>
  <c r="AD208" i="18"/>
  <c r="R208" i="18"/>
  <c r="AB208" i="18"/>
  <c r="AC208" i="18"/>
  <c r="P208" i="11" s="1"/>
  <c r="Q208" i="18"/>
  <c r="M208" i="11" s="1"/>
  <c r="P208" i="18"/>
  <c r="I214" i="18"/>
  <c r="I214" i="11" s="1"/>
  <c r="Z216" i="18"/>
  <c r="N216" i="18"/>
  <c r="AR216" i="18"/>
  <c r="Y216" i="18"/>
  <c r="O216" i="11" s="1"/>
  <c r="M216" i="18"/>
  <c r="AQ216" i="18"/>
  <c r="X216" i="11" s="1"/>
  <c r="AJ216" i="18"/>
  <c r="X216" i="18"/>
  <c r="AI216" i="18"/>
  <c r="W216" i="18"/>
  <c r="AH216" i="18"/>
  <c r="V216" i="18"/>
  <c r="AG216" i="18"/>
  <c r="Q216" i="11" s="1"/>
  <c r="U216" i="18"/>
  <c r="N216" i="11" s="1"/>
  <c r="AE216" i="18"/>
  <c r="AF216" i="18"/>
  <c r="T216" i="18"/>
  <c r="S216" i="18"/>
  <c r="AD216" i="18"/>
  <c r="R216" i="18"/>
  <c r="S216" i="11"/>
  <c r="Q216" i="18"/>
  <c r="M216" i="11" s="1"/>
  <c r="P216" i="18"/>
  <c r="O216" i="18"/>
  <c r="AC216" i="18"/>
  <c r="P216" i="11" s="1"/>
  <c r="AB216" i="18"/>
  <c r="AA216" i="18"/>
  <c r="I226" i="18"/>
  <c r="I226" i="11" s="1"/>
  <c r="Z228" i="18"/>
  <c r="N228" i="18"/>
  <c r="S228" i="18"/>
  <c r="AR228" i="18"/>
  <c r="Y228" i="18"/>
  <c r="O228" i="11" s="1"/>
  <c r="M228" i="18"/>
  <c r="AQ228" i="18"/>
  <c r="X228" i="11" s="1"/>
  <c r="AJ228" i="18"/>
  <c r="X228" i="18"/>
  <c r="AI228" i="18"/>
  <c r="W228" i="18"/>
  <c r="AH228" i="18"/>
  <c r="V228" i="18"/>
  <c r="AG228" i="18"/>
  <c r="Q228" i="11" s="1"/>
  <c r="U228" i="18"/>
  <c r="N228" i="11" s="1"/>
  <c r="AF228" i="18"/>
  <c r="T228" i="18"/>
  <c r="AE228" i="18"/>
  <c r="AD228" i="18"/>
  <c r="R228" i="18"/>
  <c r="AC228" i="18"/>
  <c r="P228" i="11" s="1"/>
  <c r="Q228" i="18"/>
  <c r="M228" i="11" s="1"/>
  <c r="O228" i="18"/>
  <c r="P228" i="18"/>
  <c r="AB228" i="18"/>
  <c r="S228" i="11"/>
  <c r="AA228" i="18"/>
  <c r="I221" i="18"/>
  <c r="I221" i="11" s="1"/>
  <c r="Z223" i="18"/>
  <c r="N223" i="18"/>
  <c r="Y223" i="18"/>
  <c r="O223" i="11" s="1"/>
  <c r="M223" i="18"/>
  <c r="AE223" i="18"/>
  <c r="AJ223" i="18"/>
  <c r="X223" i="18"/>
  <c r="S223" i="11"/>
  <c r="AI223" i="18"/>
  <c r="W223" i="18"/>
  <c r="AH223" i="18"/>
  <c r="V223" i="18"/>
  <c r="AG223" i="18"/>
  <c r="Q223" i="11" s="1"/>
  <c r="U223" i="18"/>
  <c r="N223" i="11" s="1"/>
  <c r="AF223" i="18"/>
  <c r="T223" i="18"/>
  <c r="S223" i="18"/>
  <c r="AD223" i="18"/>
  <c r="R223" i="18"/>
  <c r="AR223" i="18"/>
  <c r="AC223" i="18"/>
  <c r="P223" i="11" s="1"/>
  <c r="Q223" i="18"/>
  <c r="M223" i="11" s="1"/>
  <c r="AB223" i="18"/>
  <c r="AA223" i="18"/>
  <c r="P223" i="18"/>
  <c r="AQ223" i="18"/>
  <c r="X223" i="11" s="1"/>
  <c r="O223" i="18"/>
  <c r="I216" i="18"/>
  <c r="I216" i="11" s="1"/>
  <c r="Z218" i="18"/>
  <c r="N218" i="18"/>
  <c r="AE218" i="18"/>
  <c r="Y218" i="18"/>
  <c r="O218" i="11" s="1"/>
  <c r="M218" i="18"/>
  <c r="AJ218" i="18"/>
  <c r="X218" i="18"/>
  <c r="AR218" i="18"/>
  <c r="AI218" i="18"/>
  <c r="W218" i="18"/>
  <c r="S218" i="18"/>
  <c r="AQ218" i="18"/>
  <c r="X218" i="11" s="1"/>
  <c r="AH218" i="18"/>
  <c r="V218" i="18"/>
  <c r="AG218" i="18"/>
  <c r="Q218" i="11" s="1"/>
  <c r="U218" i="18"/>
  <c r="N218" i="11" s="1"/>
  <c r="AF218" i="18"/>
  <c r="T218" i="18"/>
  <c r="S218" i="11"/>
  <c r="AD218" i="18"/>
  <c r="R218" i="18"/>
  <c r="Q218" i="18"/>
  <c r="M218" i="11" s="1"/>
  <c r="P218" i="18"/>
  <c r="O218" i="18"/>
  <c r="AA218" i="18"/>
  <c r="AC218" i="18"/>
  <c r="P218" i="11" s="1"/>
  <c r="AB218" i="18"/>
  <c r="I228" i="18"/>
  <c r="I228" i="11" s="1"/>
  <c r="Z230" i="18"/>
  <c r="N230" i="18"/>
  <c r="Y230" i="18"/>
  <c r="O230" i="11" s="1"/>
  <c r="M230" i="18"/>
  <c r="AE230" i="18"/>
  <c r="AJ230" i="18"/>
  <c r="X230" i="18"/>
  <c r="AR230" i="18"/>
  <c r="AI230" i="18"/>
  <c r="W230" i="18"/>
  <c r="AQ230" i="18"/>
  <c r="X230" i="11" s="1"/>
  <c r="AH230" i="18"/>
  <c r="V230" i="18"/>
  <c r="S230" i="18"/>
  <c r="AG230" i="18"/>
  <c r="Q230" i="11" s="1"/>
  <c r="U230" i="18"/>
  <c r="N230" i="11" s="1"/>
  <c r="AF230" i="18"/>
  <c r="T230" i="18"/>
  <c r="S230" i="11"/>
  <c r="AD230" i="18"/>
  <c r="R230" i="18"/>
  <c r="AC230" i="18"/>
  <c r="P230" i="11" s="1"/>
  <c r="Q230" i="18"/>
  <c r="M230" i="11" s="1"/>
  <c r="AB230" i="18"/>
  <c r="AA230" i="18"/>
  <c r="P230" i="18"/>
  <c r="O230" i="18"/>
  <c r="Z213" i="18"/>
  <c r="N213" i="18"/>
  <c r="Y213" i="18"/>
  <c r="M213" i="18"/>
  <c r="AJ213" i="18"/>
  <c r="X213" i="18"/>
  <c r="AE213" i="18"/>
  <c r="AI213" i="18"/>
  <c r="W213" i="18"/>
  <c r="AH213" i="18"/>
  <c r="V213" i="18"/>
  <c r="AG213" i="18"/>
  <c r="U213" i="18"/>
  <c r="S213" i="18"/>
  <c r="AF213" i="18"/>
  <c r="T213" i="18"/>
  <c r="AR213" i="18"/>
  <c r="AD213" i="18"/>
  <c r="R213" i="18"/>
  <c r="AQ213" i="18"/>
  <c r="AC213" i="18"/>
  <c r="AB213" i="18"/>
  <c r="AA213" i="18"/>
  <c r="Q213" i="18"/>
  <c r="P213" i="18"/>
  <c r="O213" i="18"/>
  <c r="I223" i="18"/>
  <c r="I223" i="11" s="1"/>
  <c r="Z225" i="18"/>
  <c r="N225" i="18"/>
  <c r="S225" i="18"/>
  <c r="S225" i="11"/>
  <c r="Y225" i="18"/>
  <c r="O225" i="11" s="1"/>
  <c r="M225" i="18"/>
  <c r="AJ225" i="18"/>
  <c r="X225" i="18"/>
  <c r="AI225" i="18"/>
  <c r="W225" i="18"/>
  <c r="AH225" i="18"/>
  <c r="V225" i="18"/>
  <c r="AG225" i="18"/>
  <c r="Q225" i="11" s="1"/>
  <c r="U225" i="18"/>
  <c r="N225" i="11" s="1"/>
  <c r="AF225" i="18"/>
  <c r="T225" i="18"/>
  <c r="AE225" i="18"/>
  <c r="AR225" i="18"/>
  <c r="AD225" i="18"/>
  <c r="R225" i="18"/>
  <c r="AQ225" i="18"/>
  <c r="X225" i="11" s="1"/>
  <c r="AC225" i="18"/>
  <c r="P225" i="11" s="1"/>
  <c r="Q225" i="18"/>
  <c r="M225" i="11" s="1"/>
  <c r="O225" i="18"/>
  <c r="AB225" i="18"/>
  <c r="AA225" i="18"/>
  <c r="P225" i="18"/>
  <c r="I218" i="18"/>
  <c r="I218" i="11" s="1"/>
  <c r="Z220" i="18"/>
  <c r="N220" i="18"/>
  <c r="AR220" i="18"/>
  <c r="Y220" i="18"/>
  <c r="O220" i="11" s="1"/>
  <c r="M220" i="18"/>
  <c r="AE220" i="18"/>
  <c r="AQ220" i="18"/>
  <c r="X220" i="11" s="1"/>
  <c r="AJ220" i="18"/>
  <c r="X220" i="18"/>
  <c r="AI220" i="18"/>
  <c r="W220" i="18"/>
  <c r="AH220" i="18"/>
  <c r="V220" i="18"/>
  <c r="AG220" i="18"/>
  <c r="Q220" i="11" s="1"/>
  <c r="U220" i="18"/>
  <c r="N220" i="11" s="1"/>
  <c r="S220" i="18"/>
  <c r="S220" i="11"/>
  <c r="AF220" i="18"/>
  <c r="T220" i="18"/>
  <c r="AD220" i="18"/>
  <c r="R220" i="18"/>
  <c r="Q220" i="18"/>
  <c r="M220" i="11" s="1"/>
  <c r="P220" i="18"/>
  <c r="O220" i="18"/>
  <c r="AC220" i="18"/>
  <c r="P220" i="11" s="1"/>
  <c r="AA220" i="18"/>
  <c r="AB220" i="18"/>
  <c r="I230" i="18"/>
  <c r="I230" i="11" s="1"/>
  <c r="I213" i="18"/>
  <c r="Z215" i="18"/>
  <c r="N215" i="18"/>
  <c r="S215" i="18"/>
  <c r="Y215" i="18"/>
  <c r="O215" i="11" s="1"/>
  <c r="M215" i="18"/>
  <c r="AJ215" i="18"/>
  <c r="X215" i="18"/>
  <c r="AI215" i="18"/>
  <c r="W215" i="18"/>
  <c r="AH215" i="18"/>
  <c r="V215" i="18"/>
  <c r="AE215" i="18"/>
  <c r="AG215" i="18"/>
  <c r="Q215" i="11" s="1"/>
  <c r="U215" i="18"/>
  <c r="N215" i="11" s="1"/>
  <c r="AF215" i="18"/>
  <c r="T215" i="18"/>
  <c r="AD215" i="18"/>
  <c r="R215" i="18"/>
  <c r="AR215" i="18"/>
  <c r="S215" i="11"/>
  <c r="AC215" i="18"/>
  <c r="P215" i="11" s="1"/>
  <c r="AQ215" i="18"/>
  <c r="X215" i="11" s="1"/>
  <c r="AB215" i="18"/>
  <c r="AA215" i="18"/>
  <c r="Q215" i="18"/>
  <c r="M215" i="11" s="1"/>
  <c r="P215" i="18"/>
  <c r="O215" i="18"/>
  <c r="I225" i="18"/>
  <c r="I225" i="11" s="1"/>
  <c r="Z227" i="18"/>
  <c r="N227" i="18"/>
  <c r="Y227" i="18"/>
  <c r="O227" i="11" s="1"/>
  <c r="M227" i="18"/>
  <c r="AJ227" i="18"/>
  <c r="X227" i="18"/>
  <c r="AE227" i="18"/>
  <c r="AI227" i="18"/>
  <c r="W227" i="18"/>
  <c r="S227" i="18"/>
  <c r="AH227" i="18"/>
  <c r="V227" i="18"/>
  <c r="AG227" i="18"/>
  <c r="Q227" i="11" s="1"/>
  <c r="U227" i="18"/>
  <c r="N227" i="11" s="1"/>
  <c r="AF227" i="18"/>
  <c r="T227" i="18"/>
  <c r="AD227" i="18"/>
  <c r="R227" i="18"/>
  <c r="AR227" i="18"/>
  <c r="AC227" i="18"/>
  <c r="P227" i="11" s="1"/>
  <c r="Q227" i="18"/>
  <c r="M227" i="11" s="1"/>
  <c r="AB227" i="18"/>
  <c r="AA227" i="18"/>
  <c r="P227" i="18"/>
  <c r="AQ227" i="18"/>
  <c r="X227" i="11" s="1"/>
  <c r="O227" i="18"/>
  <c r="S227" i="11"/>
  <c r="I220" i="18"/>
  <c r="I220" i="11" s="1"/>
  <c r="Z222" i="18"/>
  <c r="N222" i="18"/>
  <c r="S222" i="18"/>
  <c r="Y222" i="18"/>
  <c r="O222" i="11" s="1"/>
  <c r="M222" i="18"/>
  <c r="AJ222" i="18"/>
  <c r="X222" i="18"/>
  <c r="AR222" i="18"/>
  <c r="AI222" i="18"/>
  <c r="W222" i="18"/>
  <c r="AQ222" i="18"/>
  <c r="X222" i="11" s="1"/>
  <c r="S222" i="11"/>
  <c r="AH222" i="18"/>
  <c r="V222" i="18"/>
  <c r="AE222" i="18"/>
  <c r="AG222" i="18"/>
  <c r="Q222" i="11" s="1"/>
  <c r="U222" i="18"/>
  <c r="N222" i="11" s="1"/>
  <c r="AF222" i="18"/>
  <c r="T222" i="18"/>
  <c r="AD222" i="18"/>
  <c r="R222" i="18"/>
  <c r="Q222" i="18"/>
  <c r="M222" i="11" s="1"/>
  <c r="P222" i="18"/>
  <c r="O222" i="18"/>
  <c r="AA222" i="18"/>
  <c r="AC222" i="18"/>
  <c r="P222" i="11" s="1"/>
  <c r="AB222" i="18"/>
  <c r="I215" i="18"/>
  <c r="I215" i="11" s="1"/>
  <c r="Z217" i="18"/>
  <c r="N217" i="18"/>
  <c r="Y217" i="18"/>
  <c r="O217" i="11" s="1"/>
  <c r="M217" i="18"/>
  <c r="S217" i="18"/>
  <c r="AJ217" i="18"/>
  <c r="X217" i="18"/>
  <c r="AE217" i="18"/>
  <c r="AI217" i="18"/>
  <c r="W217" i="18"/>
  <c r="AH217" i="18"/>
  <c r="V217" i="18"/>
  <c r="AG217" i="18"/>
  <c r="Q217" i="11" s="1"/>
  <c r="U217" i="18"/>
  <c r="N217" i="11" s="1"/>
  <c r="AF217" i="18"/>
  <c r="T217" i="18"/>
  <c r="AR217" i="18"/>
  <c r="AD217" i="18"/>
  <c r="R217" i="18"/>
  <c r="AQ217" i="18"/>
  <c r="X217" i="11" s="1"/>
  <c r="S217" i="11"/>
  <c r="AC217" i="18"/>
  <c r="P217" i="11" s="1"/>
  <c r="AB217" i="18"/>
  <c r="AA217" i="18"/>
  <c r="Q217" i="18"/>
  <c r="M217" i="11" s="1"/>
  <c r="P217" i="18"/>
  <c r="O217" i="18"/>
  <c r="I227" i="18"/>
  <c r="I227" i="11" s="1"/>
  <c r="Z229" i="18"/>
  <c r="N229" i="18"/>
  <c r="Y229" i="18"/>
  <c r="O229" i="11" s="1"/>
  <c r="M229" i="18"/>
  <c r="AJ229" i="18"/>
  <c r="X229" i="18"/>
  <c r="AI229" i="18"/>
  <c r="W229" i="18"/>
  <c r="AE229" i="18"/>
  <c r="AH229" i="18"/>
  <c r="V229" i="18"/>
  <c r="AG229" i="18"/>
  <c r="Q229" i="11" s="1"/>
  <c r="U229" i="18"/>
  <c r="N229" i="11" s="1"/>
  <c r="S229" i="18"/>
  <c r="AF229" i="18"/>
  <c r="T229" i="18"/>
  <c r="AR229" i="18"/>
  <c r="AD229" i="18"/>
  <c r="R229" i="18"/>
  <c r="AQ229" i="18"/>
  <c r="X229" i="11" s="1"/>
  <c r="S229" i="11"/>
  <c r="AC229" i="18"/>
  <c r="P229" i="11" s="1"/>
  <c r="Q229" i="18"/>
  <c r="M229" i="11" s="1"/>
  <c r="AB229" i="18"/>
  <c r="AA229" i="18"/>
  <c r="P229" i="18"/>
  <c r="O229" i="18"/>
  <c r="Z212" i="18"/>
  <c r="N212" i="18"/>
  <c r="S212" i="18"/>
  <c r="AR212" i="18"/>
  <c r="Y212" i="18"/>
  <c r="O211" i="11" s="1"/>
  <c r="M212" i="18"/>
  <c r="AQ212" i="18"/>
  <c r="X211" i="11" s="1"/>
  <c r="S211" i="11"/>
  <c r="AJ212" i="18"/>
  <c r="X212" i="18"/>
  <c r="AI212" i="18"/>
  <c r="W212" i="18"/>
  <c r="AH212" i="18"/>
  <c r="V212" i="18"/>
  <c r="AG212" i="18"/>
  <c r="Q211" i="11" s="1"/>
  <c r="U212" i="18"/>
  <c r="N211" i="11" s="1"/>
  <c r="AF212" i="18"/>
  <c r="T212" i="18"/>
  <c r="AE212" i="18"/>
  <c r="AD212" i="18"/>
  <c r="R212" i="18"/>
  <c r="Q212" i="18"/>
  <c r="M211" i="11" s="1"/>
  <c r="P212" i="18"/>
  <c r="O212" i="18"/>
  <c r="AA212" i="18"/>
  <c r="AC212" i="18"/>
  <c r="P211" i="11" s="1"/>
  <c r="AB212" i="18"/>
  <c r="I222" i="18"/>
  <c r="I222" i="11" s="1"/>
  <c r="Z224" i="18"/>
  <c r="N224" i="18"/>
  <c r="AR224" i="18"/>
  <c r="Y224" i="18"/>
  <c r="O224" i="11" s="1"/>
  <c r="M224" i="18"/>
  <c r="AQ224" i="18"/>
  <c r="X224" i="11" s="1"/>
  <c r="S224" i="11"/>
  <c r="AJ224" i="18"/>
  <c r="X224" i="18"/>
  <c r="AI224" i="18"/>
  <c r="W224" i="18"/>
  <c r="S224" i="18"/>
  <c r="AH224" i="18"/>
  <c r="V224" i="18"/>
  <c r="AG224" i="18"/>
  <c r="Q224" i="11" s="1"/>
  <c r="U224" i="18"/>
  <c r="N224" i="11" s="1"/>
  <c r="AE224" i="18"/>
  <c r="AF224" i="18"/>
  <c r="T224" i="18"/>
  <c r="AD224" i="18"/>
  <c r="R224" i="18"/>
  <c r="AC224" i="18"/>
  <c r="P224" i="11" s="1"/>
  <c r="Q224" i="18"/>
  <c r="M224" i="11" s="1"/>
  <c r="AB224" i="18"/>
  <c r="AA224" i="18"/>
  <c r="P224" i="18"/>
  <c r="O224" i="18"/>
  <c r="I217" i="18"/>
  <c r="I217" i="11" s="1"/>
  <c r="Z219" i="18"/>
  <c r="N219" i="18"/>
  <c r="Y219" i="18"/>
  <c r="O219" i="11" s="1"/>
  <c r="M219" i="18"/>
  <c r="AJ219" i="18"/>
  <c r="X219" i="18"/>
  <c r="AI219" i="18"/>
  <c r="W219" i="18"/>
  <c r="S219" i="11"/>
  <c r="AH219" i="18"/>
  <c r="V219" i="18"/>
  <c r="S219" i="18"/>
  <c r="AG219" i="18"/>
  <c r="Q219" i="11" s="1"/>
  <c r="U219" i="18"/>
  <c r="N219" i="11" s="1"/>
  <c r="AF219" i="18"/>
  <c r="T219" i="18"/>
  <c r="AE219" i="18"/>
  <c r="AD219" i="18"/>
  <c r="R219" i="18"/>
  <c r="AR219" i="18"/>
  <c r="AQ219" i="18"/>
  <c r="X219" i="11" s="1"/>
  <c r="AC219" i="18"/>
  <c r="P219" i="11" s="1"/>
  <c r="AB219" i="18"/>
  <c r="AA219" i="18"/>
  <c r="Q219" i="18"/>
  <c r="M219" i="11" s="1"/>
  <c r="P219" i="18"/>
  <c r="O219" i="18"/>
  <c r="I229" i="18"/>
  <c r="I229" i="11" s="1"/>
  <c r="I212" i="18"/>
  <c r="I211" i="11" s="1"/>
  <c r="S214" i="11"/>
  <c r="Z214" i="18"/>
  <c r="N214" i="18"/>
  <c r="Y214" i="18"/>
  <c r="O214" i="11" s="1"/>
  <c r="M214" i="18"/>
  <c r="S214" i="18"/>
  <c r="AJ214" i="18"/>
  <c r="X214" i="18"/>
  <c r="AR214" i="18"/>
  <c r="AI214" i="18"/>
  <c r="W214" i="18"/>
  <c r="AE214" i="18"/>
  <c r="AQ214" i="18"/>
  <c r="X214" i="11" s="1"/>
  <c r="AH214" i="18"/>
  <c r="V214" i="18"/>
  <c r="AG214" i="18"/>
  <c r="Q214" i="11" s="1"/>
  <c r="U214" i="18"/>
  <c r="N214" i="11" s="1"/>
  <c r="AF214" i="18"/>
  <c r="T214" i="18"/>
  <c r="AD214" i="18"/>
  <c r="R214" i="18"/>
  <c r="Q214" i="18"/>
  <c r="M214" i="11" s="1"/>
  <c r="P214" i="18"/>
  <c r="AA214" i="18"/>
  <c r="O214" i="18"/>
  <c r="AC214" i="18"/>
  <c r="P214" i="11" s="1"/>
  <c r="AB214" i="18"/>
  <c r="I224" i="18"/>
  <c r="I224" i="11" s="1"/>
  <c r="S226" i="11"/>
  <c r="Z226" i="18"/>
  <c r="N226" i="18"/>
  <c r="Y226" i="18"/>
  <c r="O226" i="11" s="1"/>
  <c r="M226" i="18"/>
  <c r="AE226" i="18"/>
  <c r="AJ226" i="18"/>
  <c r="X226" i="18"/>
  <c r="AR226" i="18"/>
  <c r="AI226" i="18"/>
  <c r="W226" i="18"/>
  <c r="AQ226" i="18"/>
  <c r="X226" i="11" s="1"/>
  <c r="AH226" i="18"/>
  <c r="V226" i="18"/>
  <c r="S226" i="18"/>
  <c r="AG226" i="18"/>
  <c r="Q226" i="11" s="1"/>
  <c r="U226" i="18"/>
  <c r="N226" i="11" s="1"/>
  <c r="AF226" i="18"/>
  <c r="T226" i="18"/>
  <c r="AD226" i="18"/>
  <c r="R226" i="18"/>
  <c r="AC226" i="18"/>
  <c r="P226" i="11" s="1"/>
  <c r="Q226" i="18"/>
  <c r="M226" i="11" s="1"/>
  <c r="AB226" i="18"/>
  <c r="AA226" i="18"/>
  <c r="P226" i="18"/>
  <c r="O226" i="18"/>
  <c r="I219" i="18"/>
  <c r="I219" i="11" s="1"/>
  <c r="Z221" i="18"/>
  <c r="N221" i="18"/>
  <c r="Y221" i="18"/>
  <c r="O221" i="11" s="1"/>
  <c r="M221" i="18"/>
  <c r="AJ221" i="18"/>
  <c r="X221" i="18"/>
  <c r="AE221" i="18"/>
  <c r="AI221" i="18"/>
  <c r="W221" i="18"/>
  <c r="S221" i="18"/>
  <c r="AH221" i="18"/>
  <c r="V221" i="18"/>
  <c r="S221" i="11"/>
  <c r="AG221" i="18"/>
  <c r="Q221" i="11" s="1"/>
  <c r="U221" i="18"/>
  <c r="N221" i="11" s="1"/>
  <c r="AF221" i="18"/>
  <c r="T221" i="18"/>
  <c r="AR221" i="18"/>
  <c r="AD221" i="18"/>
  <c r="R221" i="18"/>
  <c r="AQ221" i="18"/>
  <c r="X221" i="11" s="1"/>
  <c r="AC221" i="18"/>
  <c r="P221" i="11" s="1"/>
  <c r="AB221" i="18"/>
  <c r="AA221" i="18"/>
  <c r="Q221" i="18"/>
  <c r="M221" i="11" s="1"/>
  <c r="P221" i="18"/>
  <c r="O221" i="18"/>
  <c r="AQ241" i="18"/>
  <c r="X241" i="11" s="1"/>
  <c r="S241" i="11"/>
  <c r="AB241" i="18"/>
  <c r="P241" i="18"/>
  <c r="AA241" i="18"/>
  <c r="O241" i="18"/>
  <c r="Z241" i="18"/>
  <c r="N241" i="18"/>
  <c r="AR241" i="18"/>
  <c r="Y241" i="18"/>
  <c r="O241" i="11" s="1"/>
  <c r="M241" i="18"/>
  <c r="AC241" i="18"/>
  <c r="P241" i="11" s="1"/>
  <c r="AJ241" i="18"/>
  <c r="X241" i="18"/>
  <c r="AI241" i="18"/>
  <c r="W241" i="18"/>
  <c r="AD241" i="18"/>
  <c r="Q241" i="18"/>
  <c r="M241" i="11" s="1"/>
  <c r="AH241" i="18"/>
  <c r="V241" i="18"/>
  <c r="AG241" i="18"/>
  <c r="Q241" i="11" s="1"/>
  <c r="U241" i="18"/>
  <c r="N241" i="11" s="1"/>
  <c r="AF241" i="18"/>
  <c r="T241" i="18"/>
  <c r="R241" i="18"/>
  <c r="AE241" i="18"/>
  <c r="S241" i="18"/>
  <c r="AB236" i="18"/>
  <c r="P236" i="18"/>
  <c r="R236" i="18"/>
  <c r="AA236" i="18"/>
  <c r="O236" i="18"/>
  <c r="Z236" i="18"/>
  <c r="N236" i="18"/>
  <c r="Y236" i="18"/>
  <c r="O236" i="11" s="1"/>
  <c r="M236" i="18"/>
  <c r="AC236" i="18"/>
  <c r="P236" i="11" s="1"/>
  <c r="AR236" i="18"/>
  <c r="AJ236" i="18"/>
  <c r="X236" i="18"/>
  <c r="AQ236" i="18"/>
  <c r="X236" i="11" s="1"/>
  <c r="S236" i="11"/>
  <c r="AI236" i="18"/>
  <c r="W236" i="18"/>
  <c r="AD236" i="18"/>
  <c r="AH236" i="18"/>
  <c r="V236" i="18"/>
  <c r="AG236" i="18"/>
  <c r="Q236" i="11" s="1"/>
  <c r="U236" i="18"/>
  <c r="N236" i="11" s="1"/>
  <c r="Q236" i="18"/>
  <c r="M236" i="11" s="1"/>
  <c r="AF236" i="18"/>
  <c r="T236" i="18"/>
  <c r="AE236" i="18"/>
  <c r="S236" i="18"/>
  <c r="AB248" i="18"/>
  <c r="P248" i="18"/>
  <c r="AA248" i="18"/>
  <c r="O248" i="18"/>
  <c r="Z248" i="18"/>
  <c r="N248" i="18"/>
  <c r="AD248" i="18"/>
  <c r="AC248" i="18"/>
  <c r="P248" i="11" s="1"/>
  <c r="Y248" i="18"/>
  <c r="O248" i="11" s="1"/>
  <c r="M248" i="18"/>
  <c r="AR248" i="18"/>
  <c r="AJ248" i="18"/>
  <c r="X248" i="18"/>
  <c r="AQ248" i="18"/>
  <c r="X248" i="11" s="1"/>
  <c r="S248" i="11"/>
  <c r="AI248" i="18"/>
  <c r="W248" i="18"/>
  <c r="AH248" i="18"/>
  <c r="V248" i="18"/>
  <c r="AG248" i="18"/>
  <c r="Q248" i="11" s="1"/>
  <c r="U248" i="18"/>
  <c r="N248" i="11" s="1"/>
  <c r="Q248" i="18"/>
  <c r="M248" i="11" s="1"/>
  <c r="AF248" i="18"/>
  <c r="T248" i="18"/>
  <c r="AE248" i="18"/>
  <c r="S248" i="18"/>
  <c r="R248" i="18"/>
  <c r="AB238" i="18"/>
  <c r="P238" i="18"/>
  <c r="AC238" i="18"/>
  <c r="P238" i="11" s="1"/>
  <c r="AA238" i="18"/>
  <c r="O238" i="18"/>
  <c r="Q238" i="18"/>
  <c r="M238" i="11" s="1"/>
  <c r="Z238" i="18"/>
  <c r="N238" i="18"/>
  <c r="S238" i="11"/>
  <c r="Y238" i="18"/>
  <c r="O238" i="11" s="1"/>
  <c r="M238" i="18"/>
  <c r="AJ238" i="18"/>
  <c r="X238" i="18"/>
  <c r="AI238" i="18"/>
  <c r="W238" i="18"/>
  <c r="AR238" i="18"/>
  <c r="AH238" i="18"/>
  <c r="V238" i="18"/>
  <c r="AD238" i="18"/>
  <c r="AQ238" i="18"/>
  <c r="X238" i="11" s="1"/>
  <c r="AG238" i="18"/>
  <c r="Q238" i="11" s="1"/>
  <c r="U238" i="18"/>
  <c r="N238" i="11" s="1"/>
  <c r="AF238" i="18"/>
  <c r="T238" i="18"/>
  <c r="R238" i="18"/>
  <c r="AE238" i="18"/>
  <c r="S238" i="18"/>
  <c r="AB250" i="18"/>
  <c r="P250" i="18"/>
  <c r="AA250" i="18"/>
  <c r="O250" i="18"/>
  <c r="Z250" i="18"/>
  <c r="N250" i="18"/>
  <c r="S250" i="11"/>
  <c r="Y250" i="18"/>
  <c r="O250" i="11" s="1"/>
  <c r="M250" i="18"/>
  <c r="AD250" i="18"/>
  <c r="AC250" i="18"/>
  <c r="P250" i="11" s="1"/>
  <c r="AJ250" i="18"/>
  <c r="X250" i="18"/>
  <c r="AI250" i="18"/>
  <c r="W250" i="18"/>
  <c r="R250" i="18"/>
  <c r="AR250" i="18"/>
  <c r="AH250" i="18"/>
  <c r="V250" i="18"/>
  <c r="Q250" i="18"/>
  <c r="M250" i="11" s="1"/>
  <c r="AQ250" i="18"/>
  <c r="X250" i="11" s="1"/>
  <c r="AG250" i="18"/>
  <c r="Q250" i="11" s="1"/>
  <c r="U250" i="18"/>
  <c r="N250" i="11" s="1"/>
  <c r="AF250" i="18"/>
  <c r="T250" i="18"/>
  <c r="AE250" i="18"/>
  <c r="S250" i="18"/>
  <c r="AQ233" i="18"/>
  <c r="X232" i="11" s="1"/>
  <c r="AB233" i="18"/>
  <c r="P233" i="18"/>
  <c r="AA233" i="18"/>
  <c r="O233" i="18"/>
  <c r="Z233" i="18"/>
  <c r="N233" i="18"/>
  <c r="AC233" i="18"/>
  <c r="P232" i="11" s="1"/>
  <c r="Y233" i="18"/>
  <c r="O232" i="11" s="1"/>
  <c r="M233" i="18"/>
  <c r="AJ233" i="18"/>
  <c r="X233" i="18"/>
  <c r="AI233" i="18"/>
  <c r="W233" i="18"/>
  <c r="AD233" i="18"/>
  <c r="AR233" i="18"/>
  <c r="AH233" i="18"/>
  <c r="V233" i="18"/>
  <c r="R233" i="18"/>
  <c r="AG233" i="18"/>
  <c r="Q232" i="11" s="1"/>
  <c r="U233" i="18"/>
  <c r="N232" i="11" s="1"/>
  <c r="Q233" i="18"/>
  <c r="M232" i="11" s="1"/>
  <c r="S232" i="11"/>
  <c r="AF233" i="18"/>
  <c r="T233" i="18"/>
  <c r="AE233" i="18"/>
  <c r="S233" i="18"/>
  <c r="AQ245" i="18"/>
  <c r="X245" i="11" s="1"/>
  <c r="AB245" i="18"/>
  <c r="P245" i="18"/>
  <c r="Q245" i="18"/>
  <c r="M245" i="11" s="1"/>
  <c r="AA245" i="18"/>
  <c r="O245" i="18"/>
  <c r="Z245" i="18"/>
  <c r="N245" i="18"/>
  <c r="AD245" i="18"/>
  <c r="Y245" i="18"/>
  <c r="O245" i="11" s="1"/>
  <c r="M245" i="18"/>
  <c r="R245" i="18"/>
  <c r="AR245" i="18"/>
  <c r="AJ245" i="18"/>
  <c r="X245" i="18"/>
  <c r="AI245" i="18"/>
  <c r="W245" i="18"/>
  <c r="AH245" i="18"/>
  <c r="V245" i="18"/>
  <c r="AG245" i="18"/>
  <c r="Q245" i="11" s="1"/>
  <c r="U245" i="18"/>
  <c r="N245" i="11" s="1"/>
  <c r="AC245" i="18"/>
  <c r="P245" i="11" s="1"/>
  <c r="S245" i="11"/>
  <c r="AF245" i="18"/>
  <c r="T245" i="18"/>
  <c r="AE245" i="18"/>
  <c r="S245" i="18"/>
  <c r="AB240" i="18"/>
  <c r="P240" i="18"/>
  <c r="S240" i="11"/>
  <c r="AA240" i="18"/>
  <c r="O240" i="18"/>
  <c r="Z240" i="18"/>
  <c r="N240" i="18"/>
  <c r="AD240" i="18"/>
  <c r="Q240" i="18"/>
  <c r="M240" i="11" s="1"/>
  <c r="Y240" i="18"/>
  <c r="O240" i="11" s="1"/>
  <c r="M240" i="18"/>
  <c r="R240" i="18"/>
  <c r="AR240" i="18"/>
  <c r="AJ240" i="18"/>
  <c r="X240" i="18"/>
  <c r="AQ240" i="18"/>
  <c r="X240" i="11" s="1"/>
  <c r="AI240" i="18"/>
  <c r="W240" i="18"/>
  <c r="AH240" i="18"/>
  <c r="V240" i="18"/>
  <c r="AC240" i="18"/>
  <c r="P240" i="11" s="1"/>
  <c r="AG240" i="18"/>
  <c r="Q240" i="11" s="1"/>
  <c r="U240" i="18"/>
  <c r="N240" i="11" s="1"/>
  <c r="AF240" i="18"/>
  <c r="T240" i="18"/>
  <c r="AE240" i="18"/>
  <c r="S240" i="18"/>
  <c r="AR235" i="18"/>
  <c r="AB235" i="18"/>
  <c r="P235" i="18"/>
  <c r="Q235" i="18"/>
  <c r="M235" i="11" s="1"/>
  <c r="AQ235" i="18"/>
  <c r="X235" i="11" s="1"/>
  <c r="AA235" i="18"/>
  <c r="O235" i="18"/>
  <c r="Z235" i="18"/>
  <c r="N235" i="18"/>
  <c r="Y235" i="18"/>
  <c r="O235" i="11" s="1"/>
  <c r="M235" i="18"/>
  <c r="AJ235" i="18"/>
  <c r="X235" i="18"/>
  <c r="AC235" i="18"/>
  <c r="P235" i="11" s="1"/>
  <c r="AI235" i="18"/>
  <c r="W235" i="18"/>
  <c r="S235" i="11"/>
  <c r="AH235" i="18"/>
  <c r="V235" i="18"/>
  <c r="AD235" i="18"/>
  <c r="AG235" i="18"/>
  <c r="Q235" i="11" s="1"/>
  <c r="U235" i="18"/>
  <c r="N235" i="11" s="1"/>
  <c r="AF235" i="18"/>
  <c r="T235" i="18"/>
  <c r="R235" i="18"/>
  <c r="AE235" i="18"/>
  <c r="S235" i="18"/>
  <c r="AR247" i="18"/>
  <c r="AB247" i="18"/>
  <c r="P247" i="18"/>
  <c r="Q247" i="18"/>
  <c r="M247" i="11" s="1"/>
  <c r="AQ247" i="18"/>
  <c r="X247" i="11" s="1"/>
  <c r="AA247" i="18"/>
  <c r="O247" i="18"/>
  <c r="Z247" i="18"/>
  <c r="N247" i="18"/>
  <c r="R247" i="18"/>
  <c r="Y247" i="18"/>
  <c r="O247" i="11" s="1"/>
  <c r="M247" i="18"/>
  <c r="AD247" i="18"/>
  <c r="AC247" i="18"/>
  <c r="P247" i="11" s="1"/>
  <c r="AJ247" i="18"/>
  <c r="X247" i="18"/>
  <c r="AI247" i="18"/>
  <c r="W247" i="18"/>
  <c r="S247" i="11"/>
  <c r="AH247" i="18"/>
  <c r="V247" i="18"/>
  <c r="AG247" i="18"/>
  <c r="Q247" i="11" s="1"/>
  <c r="U247" i="18"/>
  <c r="N247" i="11" s="1"/>
  <c r="AF247" i="18"/>
  <c r="T247" i="18"/>
  <c r="AE247" i="18"/>
  <c r="S247" i="18"/>
  <c r="AB242" i="18"/>
  <c r="P242" i="18"/>
  <c r="Q242" i="18"/>
  <c r="M242" i="11" s="1"/>
  <c r="AA242" i="18"/>
  <c r="O242" i="18"/>
  <c r="Z242" i="18"/>
  <c r="N242" i="18"/>
  <c r="AD242" i="18"/>
  <c r="Y242" i="18"/>
  <c r="O242" i="11" s="1"/>
  <c r="M242" i="18"/>
  <c r="R242" i="18"/>
  <c r="AJ242" i="18"/>
  <c r="X242" i="18"/>
  <c r="AI242" i="18"/>
  <c r="W242" i="18"/>
  <c r="AR242" i="18"/>
  <c r="AH242" i="18"/>
  <c r="V242" i="18"/>
  <c r="AQ242" i="18"/>
  <c r="X242" i="11" s="1"/>
  <c r="AG242" i="18"/>
  <c r="Q242" i="11" s="1"/>
  <c r="U242" i="18"/>
  <c r="N242" i="11" s="1"/>
  <c r="S242" i="11"/>
  <c r="AC242" i="18"/>
  <c r="P242" i="11" s="1"/>
  <c r="AF242" i="18"/>
  <c r="T242" i="18"/>
  <c r="AE242" i="18"/>
  <c r="S242" i="18"/>
  <c r="AQ237" i="18"/>
  <c r="X237" i="11" s="1"/>
  <c r="AB237" i="18"/>
  <c r="P237" i="18"/>
  <c r="AA237" i="18"/>
  <c r="O237" i="18"/>
  <c r="AR237" i="18"/>
  <c r="Z237" i="18"/>
  <c r="N237" i="18"/>
  <c r="AD237" i="18"/>
  <c r="Q237" i="18"/>
  <c r="M237" i="11" s="1"/>
  <c r="Y237" i="18"/>
  <c r="O237" i="11" s="1"/>
  <c r="M237" i="18"/>
  <c r="R237" i="18"/>
  <c r="S237" i="11"/>
  <c r="AJ237" i="18"/>
  <c r="X237" i="18"/>
  <c r="AI237" i="18"/>
  <c r="W237" i="18"/>
  <c r="AH237" i="18"/>
  <c r="V237" i="18"/>
  <c r="AC237" i="18"/>
  <c r="P237" i="11" s="1"/>
  <c r="AG237" i="18"/>
  <c r="Q237" i="11" s="1"/>
  <c r="U237" i="18"/>
  <c r="N237" i="11" s="1"/>
  <c r="AF237" i="18"/>
  <c r="T237" i="18"/>
  <c r="AE237" i="18"/>
  <c r="S237" i="18"/>
  <c r="AQ249" i="18"/>
  <c r="X249" i="11" s="1"/>
  <c r="AB249" i="18"/>
  <c r="P249" i="18"/>
  <c r="R249" i="18"/>
  <c r="AR249" i="18"/>
  <c r="Q249" i="18"/>
  <c r="M249" i="11" s="1"/>
  <c r="AA249" i="18"/>
  <c r="O249" i="18"/>
  <c r="Z249" i="18"/>
  <c r="N249" i="18"/>
  <c r="AD249" i="18"/>
  <c r="Y249" i="18"/>
  <c r="O249" i="11" s="1"/>
  <c r="M249" i="18"/>
  <c r="S249" i="11"/>
  <c r="AJ249" i="18"/>
  <c r="X249" i="18"/>
  <c r="AC249" i="18"/>
  <c r="P249" i="11" s="1"/>
  <c r="AI249" i="18"/>
  <c r="W249" i="18"/>
  <c r="AH249" i="18"/>
  <c r="V249" i="18"/>
  <c r="AG249" i="18"/>
  <c r="Q249" i="11" s="1"/>
  <c r="U249" i="18"/>
  <c r="N249" i="11" s="1"/>
  <c r="AF249" i="18"/>
  <c r="T249" i="18"/>
  <c r="AE249" i="18"/>
  <c r="S249" i="18"/>
  <c r="AR243" i="18"/>
  <c r="AB243" i="18"/>
  <c r="P243" i="18"/>
  <c r="AQ243" i="18"/>
  <c r="X243" i="11" s="1"/>
  <c r="AA243" i="18"/>
  <c r="O243" i="18"/>
  <c r="Z243" i="18"/>
  <c r="N243" i="18"/>
  <c r="S243" i="11"/>
  <c r="AC243" i="18"/>
  <c r="P243" i="11" s="1"/>
  <c r="Y243" i="18"/>
  <c r="O243" i="11" s="1"/>
  <c r="M243" i="18"/>
  <c r="AJ243" i="18"/>
  <c r="X243" i="18"/>
  <c r="AI243" i="18"/>
  <c r="W243" i="18"/>
  <c r="AH243" i="18"/>
  <c r="V243" i="18"/>
  <c r="R243" i="18"/>
  <c r="AG243" i="18"/>
  <c r="Q243" i="11" s="1"/>
  <c r="U243" i="18"/>
  <c r="N243" i="11" s="1"/>
  <c r="AF243" i="18"/>
  <c r="T243" i="18"/>
  <c r="AD243" i="18"/>
  <c r="Q243" i="18"/>
  <c r="M243" i="11" s="1"/>
  <c r="AE243" i="18"/>
  <c r="S243" i="18"/>
  <c r="AB244" i="18"/>
  <c r="P244" i="18"/>
  <c r="AA244" i="18"/>
  <c r="O244" i="18"/>
  <c r="Z244" i="18"/>
  <c r="N244" i="18"/>
  <c r="Y244" i="18"/>
  <c r="O244" i="11" s="1"/>
  <c r="M244" i="18"/>
  <c r="Q244" i="18"/>
  <c r="M244" i="11" s="1"/>
  <c r="AR244" i="18"/>
  <c r="AJ244" i="18"/>
  <c r="X244" i="18"/>
  <c r="R244" i="18"/>
  <c r="AQ244" i="18"/>
  <c r="X244" i="11" s="1"/>
  <c r="AI244" i="18"/>
  <c r="W244" i="18"/>
  <c r="AD244" i="18"/>
  <c r="AH244" i="18"/>
  <c r="V244" i="18"/>
  <c r="AC244" i="18"/>
  <c r="P244" i="11" s="1"/>
  <c r="AG244" i="18"/>
  <c r="Q244" i="11" s="1"/>
  <c r="U244" i="18"/>
  <c r="N244" i="11" s="1"/>
  <c r="AF244" i="18"/>
  <c r="T244" i="18"/>
  <c r="S244" i="11"/>
  <c r="AE244" i="18"/>
  <c r="S244" i="18"/>
  <c r="AR239" i="18"/>
  <c r="AB239" i="18"/>
  <c r="P239" i="18"/>
  <c r="AQ239" i="18"/>
  <c r="X239" i="11" s="1"/>
  <c r="AA239" i="18"/>
  <c r="O239" i="18"/>
  <c r="AD239" i="18"/>
  <c r="S239" i="11"/>
  <c r="Z239" i="18"/>
  <c r="N239" i="18"/>
  <c r="Y239" i="18"/>
  <c r="O239" i="11" s="1"/>
  <c r="M239" i="18"/>
  <c r="Q239" i="18"/>
  <c r="M239" i="11" s="1"/>
  <c r="AJ239" i="18"/>
  <c r="X239" i="18"/>
  <c r="AI239" i="18"/>
  <c r="W239" i="18"/>
  <c r="R239" i="18"/>
  <c r="AH239" i="18"/>
  <c r="V239" i="18"/>
  <c r="AG239" i="18"/>
  <c r="Q239" i="11" s="1"/>
  <c r="U239" i="18"/>
  <c r="N239" i="11" s="1"/>
  <c r="AC239" i="18"/>
  <c r="P239" i="11" s="1"/>
  <c r="AF239" i="18"/>
  <c r="T239" i="18"/>
  <c r="AE239" i="18"/>
  <c r="S239" i="18"/>
  <c r="AR251" i="18"/>
  <c r="AB251" i="18"/>
  <c r="P251" i="18"/>
  <c r="AC251" i="18"/>
  <c r="P251" i="11" s="1"/>
  <c r="AQ251" i="18"/>
  <c r="X251" i="11" s="1"/>
  <c r="AA251" i="18"/>
  <c r="O251" i="18"/>
  <c r="S251" i="11"/>
  <c r="Z251" i="18"/>
  <c r="N251" i="18"/>
  <c r="R251" i="18"/>
  <c r="Y251" i="18"/>
  <c r="O251" i="11" s="1"/>
  <c r="M251" i="18"/>
  <c r="AJ251" i="18"/>
  <c r="X251" i="18"/>
  <c r="AI251" i="18"/>
  <c r="W251" i="18"/>
  <c r="AH251" i="18"/>
  <c r="V251" i="18"/>
  <c r="AG251" i="18"/>
  <c r="Q251" i="11" s="1"/>
  <c r="U251" i="18"/>
  <c r="N251" i="11" s="1"/>
  <c r="Q251" i="18"/>
  <c r="M251" i="11" s="1"/>
  <c r="AF251" i="18"/>
  <c r="T251" i="18"/>
  <c r="AD251" i="18"/>
  <c r="AE251" i="18"/>
  <c r="S251" i="18"/>
  <c r="AB234" i="18"/>
  <c r="P234" i="18"/>
  <c r="AA234" i="18"/>
  <c r="O234" i="18"/>
  <c r="Z234" i="18"/>
  <c r="N234" i="18"/>
  <c r="AD234" i="18"/>
  <c r="Y234" i="18"/>
  <c r="M234" i="18"/>
  <c r="R234" i="18"/>
  <c r="Q234" i="18"/>
  <c r="AJ234" i="18"/>
  <c r="X234" i="18"/>
  <c r="AI234" i="18"/>
  <c r="W234" i="18"/>
  <c r="AR234" i="18"/>
  <c r="AH234" i="18"/>
  <c r="V234" i="18"/>
  <c r="AC234" i="18"/>
  <c r="AQ234" i="18"/>
  <c r="AG234" i="18"/>
  <c r="U234" i="18"/>
  <c r="AF234" i="18"/>
  <c r="T234" i="18"/>
  <c r="AE234" i="18"/>
  <c r="S234" i="18"/>
  <c r="AB246" i="18"/>
  <c r="P246" i="18"/>
  <c r="AA246" i="18"/>
  <c r="O246" i="18"/>
  <c r="Z246" i="18"/>
  <c r="N246" i="18"/>
  <c r="Y246" i="18"/>
  <c r="O246" i="11" s="1"/>
  <c r="M246" i="18"/>
  <c r="Q246" i="18"/>
  <c r="M246" i="11" s="1"/>
  <c r="AJ246" i="18"/>
  <c r="X246" i="18"/>
  <c r="AI246" i="18"/>
  <c r="W246" i="18"/>
  <c r="AR246" i="18"/>
  <c r="AH246" i="18"/>
  <c r="V246" i="18"/>
  <c r="AQ246" i="18"/>
  <c r="X246" i="11" s="1"/>
  <c r="S246" i="11"/>
  <c r="AG246" i="18"/>
  <c r="Q246" i="11" s="1"/>
  <c r="U246" i="18"/>
  <c r="N246" i="11" s="1"/>
  <c r="R246" i="18"/>
  <c r="AC246" i="18"/>
  <c r="P246" i="11" s="1"/>
  <c r="AF246" i="18"/>
  <c r="T246" i="18"/>
  <c r="AD246" i="18"/>
  <c r="AE246" i="18"/>
  <c r="S246" i="18"/>
  <c r="AG210" i="18"/>
  <c r="U210" i="18"/>
  <c r="AF210" i="18"/>
  <c r="T210" i="18"/>
  <c r="AE210" i="18"/>
  <c r="S210" i="18"/>
  <c r="AQ210" i="18"/>
  <c r="X210" i="18"/>
  <c r="AD210" i="18"/>
  <c r="R210" i="18"/>
  <c r="AJ210" i="18"/>
  <c r="AC210" i="18"/>
  <c r="Q210" i="18"/>
  <c r="AB210" i="18"/>
  <c r="P210" i="18"/>
  <c r="AA210" i="18"/>
  <c r="O210" i="18"/>
  <c r="Z210" i="18"/>
  <c r="N210" i="18"/>
  <c r="AR210" i="18"/>
  <c r="Y210" i="18"/>
  <c r="M210" i="18"/>
  <c r="AI210" i="18"/>
  <c r="W210" i="18"/>
  <c r="AH210" i="18"/>
  <c r="V210" i="18"/>
  <c r="AC231" i="18"/>
  <c r="Q231" i="18"/>
  <c r="S231" i="18"/>
  <c r="R231" i="18"/>
  <c r="AB231" i="18"/>
  <c r="P231" i="18"/>
  <c r="AA231" i="18"/>
  <c r="O231" i="18"/>
  <c r="AE231" i="18"/>
  <c r="Z231" i="18"/>
  <c r="N231" i="18"/>
  <c r="Y231" i="18"/>
  <c r="M231" i="18"/>
  <c r="AJ231" i="18"/>
  <c r="X231" i="18"/>
  <c r="AD231" i="18"/>
  <c r="AI231" i="18"/>
  <c r="W231" i="18"/>
  <c r="AH231" i="18"/>
  <c r="V231" i="18"/>
  <c r="AG231" i="18"/>
  <c r="U231" i="18"/>
  <c r="AR231" i="18"/>
  <c r="AF231" i="18"/>
  <c r="T231" i="18"/>
  <c r="AQ231" i="18"/>
  <c r="U172" i="11"/>
  <c r="U176" i="11"/>
  <c r="V179" i="11"/>
  <c r="V203" i="11"/>
  <c r="W200" i="11"/>
  <c r="V209" i="11"/>
  <c r="U179" i="11"/>
  <c r="U181" i="11"/>
  <c r="W176" i="11"/>
  <c r="V147" i="11"/>
  <c r="W147" i="11"/>
  <c r="G297" i="11"/>
  <c r="G263" i="11"/>
  <c r="G262" i="11"/>
  <c r="G283" i="11"/>
  <c r="G325" i="11"/>
  <c r="G301" i="11"/>
  <c r="G287" i="11"/>
  <c r="G286" i="11"/>
  <c r="G264" i="11"/>
  <c r="G292" i="11"/>
  <c r="G374" i="11"/>
  <c r="G350" i="11"/>
  <c r="G275" i="11"/>
  <c r="G339" i="11"/>
  <c r="G274" i="11"/>
  <c r="G338" i="11"/>
  <c r="G329" i="11"/>
  <c r="G327" i="11"/>
  <c r="G367" i="11"/>
  <c r="G279" i="11"/>
  <c r="G366" i="11"/>
  <c r="G317" i="11"/>
  <c r="G278" i="11"/>
  <c r="G359" i="11"/>
  <c r="G316" i="11"/>
  <c r="G355" i="11"/>
  <c r="G304" i="11"/>
  <c r="G352" i="11"/>
  <c r="G303" i="11"/>
  <c r="G267" i="11"/>
  <c r="G266" i="11"/>
  <c r="G342" i="11"/>
  <c r="G341" i="11"/>
  <c r="G296" i="11"/>
  <c r="G349" i="11"/>
  <c r="G324" i="11"/>
  <c r="G302" i="11"/>
  <c r="G344" i="11"/>
  <c r="G319" i="11"/>
  <c r="I336" i="11"/>
  <c r="G277" i="11"/>
  <c r="G294" i="11"/>
  <c r="G318" i="11"/>
  <c r="G365" i="11"/>
  <c r="G315" i="11"/>
  <c r="G293" i="11"/>
  <c r="G364" i="11"/>
  <c r="G337" i="11"/>
  <c r="G313" i="11"/>
  <c r="G363" i="11"/>
  <c r="G331" i="11"/>
  <c r="G311" i="11"/>
  <c r="G290" i="11"/>
  <c r="G330" i="11"/>
  <c r="G306" i="11"/>
  <c r="G289" i="11"/>
  <c r="G265" i="11"/>
  <c r="G305" i="11"/>
  <c r="G288" i="11"/>
  <c r="I335" i="11"/>
  <c r="G295" i="11"/>
  <c r="G360" i="11"/>
  <c r="G358" i="11"/>
  <c r="G309" i="11"/>
  <c r="I372" i="11"/>
  <c r="G372" i="11"/>
  <c r="I347" i="11"/>
  <c r="G347" i="11"/>
  <c r="I322" i="11"/>
  <c r="G322" i="11"/>
  <c r="I284" i="11"/>
  <c r="G284" i="11"/>
  <c r="G272" i="11"/>
  <c r="I272" i="11"/>
  <c r="I370" i="11"/>
  <c r="G370" i="11"/>
  <c r="I345" i="11"/>
  <c r="G345" i="11"/>
  <c r="I332" i="11"/>
  <c r="G332" i="11"/>
  <c r="I320" i="11"/>
  <c r="G320" i="11"/>
  <c r="I307" i="11"/>
  <c r="G307" i="11"/>
  <c r="I282" i="11"/>
  <c r="G282" i="11"/>
  <c r="G270" i="11"/>
  <c r="I270" i="11"/>
  <c r="G308" i="11"/>
  <c r="I334" i="11"/>
  <c r="G371" i="11"/>
  <c r="G321" i="11"/>
  <c r="I271" i="11"/>
  <c r="G351" i="11"/>
  <c r="G276" i="11"/>
  <c r="I310" i="11"/>
  <c r="G346" i="11"/>
  <c r="G362" i="11"/>
  <c r="G328" i="11"/>
  <c r="G314" i="11"/>
  <c r="G300" i="11"/>
  <c r="I281" i="11"/>
  <c r="G281" i="11"/>
  <c r="G269" i="11"/>
  <c r="I269" i="11"/>
  <c r="I343" i="11"/>
  <c r="G357" i="11"/>
  <c r="G369" i="11"/>
  <c r="G356" i="11"/>
  <c r="G368" i="11"/>
  <c r="I326" i="11"/>
  <c r="G353" i="11"/>
  <c r="G340" i="11"/>
  <c r="G299" i="11"/>
  <c r="G268" i="11"/>
  <c r="I280" i="11"/>
  <c r="I373" i="11"/>
  <c r="G373" i="11"/>
  <c r="I361" i="11"/>
  <c r="G361" i="11"/>
  <c r="I348" i="11"/>
  <c r="G348" i="11"/>
  <c r="I323" i="11"/>
  <c r="G323" i="11"/>
  <c r="I298" i="11"/>
  <c r="G298" i="11"/>
  <c r="I285" i="11"/>
  <c r="G285" i="11"/>
  <c r="I273" i="11"/>
  <c r="G273" i="11"/>
  <c r="V192" i="11" l="1"/>
  <c r="W192" i="11"/>
  <c r="N234" i="11"/>
  <c r="N233" i="11"/>
  <c r="M233" i="11"/>
  <c r="M234" i="11"/>
  <c r="Q234" i="11"/>
  <c r="Q233" i="11"/>
  <c r="O234" i="11"/>
  <c r="O233" i="11"/>
  <c r="P234" i="11"/>
  <c r="P233" i="11"/>
  <c r="O213" i="11"/>
  <c r="O212" i="11"/>
  <c r="I212" i="11"/>
  <c r="I213" i="11"/>
  <c r="M212" i="11"/>
  <c r="M213" i="11"/>
  <c r="Q213" i="11"/>
  <c r="Q212" i="11"/>
  <c r="N212" i="11"/>
  <c r="N213" i="11"/>
  <c r="P213" i="11"/>
  <c r="P212" i="11"/>
  <c r="U192" i="11"/>
  <c r="U233" i="11"/>
  <c r="U234" i="11"/>
  <c r="S233" i="11"/>
  <c r="S234" i="11"/>
  <c r="V233" i="11"/>
  <c r="V234" i="11"/>
  <c r="X234" i="11"/>
  <c r="X233" i="11"/>
  <c r="W234" i="11"/>
  <c r="W233" i="11"/>
  <c r="X212" i="11"/>
  <c r="X213" i="11"/>
  <c r="W212" i="11"/>
  <c r="W213" i="11"/>
  <c r="U212" i="11"/>
  <c r="U213" i="11"/>
  <c r="V212" i="11"/>
  <c r="V213" i="11"/>
  <c r="S213" i="11"/>
  <c r="S212" i="11"/>
  <c r="I192" i="11"/>
  <c r="I191" i="11"/>
  <c r="X192" i="11"/>
  <c r="X191" i="11"/>
  <c r="N192" i="11"/>
  <c r="N191" i="11"/>
  <c r="Q192" i="11"/>
  <c r="Q191" i="11"/>
  <c r="O192" i="11"/>
  <c r="O191" i="11"/>
  <c r="M192" i="11"/>
  <c r="M191" i="11"/>
  <c r="S192" i="11"/>
  <c r="S191" i="11"/>
  <c r="P192" i="11"/>
  <c r="P191" i="11"/>
  <c r="AV148" i="18"/>
  <c r="AB147" i="11" s="1"/>
  <c r="AS148" i="18"/>
  <c r="Y147" i="11" s="1"/>
  <c r="AT148" i="18"/>
  <c r="Z147" i="11" s="1"/>
  <c r="AU148" i="18"/>
  <c r="AA147" i="11" s="1"/>
  <c r="AS147" i="18"/>
  <c r="Y146" i="11" s="1"/>
  <c r="AV147" i="18"/>
  <c r="AB146" i="11" s="1"/>
  <c r="AU147" i="18"/>
  <c r="AA146" i="11" s="1"/>
  <c r="AT147" i="18"/>
  <c r="Z146" i="11" s="1"/>
  <c r="AV146" i="18"/>
  <c r="AB145" i="11" s="1"/>
  <c r="AS146" i="18"/>
  <c r="Y145" i="11" s="1"/>
  <c r="AT146" i="18"/>
  <c r="Z145" i="11" s="1"/>
  <c r="AU146" i="18"/>
  <c r="AA145" i="11" s="1"/>
  <c r="AS151" i="18"/>
  <c r="Y150" i="11" s="1"/>
  <c r="AV151" i="18"/>
  <c r="AB150" i="11" s="1"/>
  <c r="AU151" i="18"/>
  <c r="AA150" i="11" s="1"/>
  <c r="AT151" i="18"/>
  <c r="Z150" i="11" s="1"/>
  <c r="AS155" i="18"/>
  <c r="Y154" i="11" s="1"/>
  <c r="AV155" i="18"/>
  <c r="AB154" i="11" s="1"/>
  <c r="AU155" i="18"/>
  <c r="AA154" i="11" s="1"/>
  <c r="AT155" i="18"/>
  <c r="Z154" i="11" s="1"/>
  <c r="AV157" i="18"/>
  <c r="AB156" i="11" s="1"/>
  <c r="AU157" i="18"/>
  <c r="AA156" i="11" s="1"/>
  <c r="AS157" i="18"/>
  <c r="Y156" i="11" s="1"/>
  <c r="AT157" i="18"/>
  <c r="Z156" i="11" s="1"/>
  <c r="AV162" i="18"/>
  <c r="AB161" i="11" s="1"/>
  <c r="AS162" i="18"/>
  <c r="Y161" i="11" s="1"/>
  <c r="AU162" i="18"/>
  <c r="AA161" i="11" s="1"/>
  <c r="AT162" i="18"/>
  <c r="Z161" i="11" s="1"/>
  <c r="AS163" i="18"/>
  <c r="Y162" i="11" s="1"/>
  <c r="AV163" i="18"/>
  <c r="AB162" i="11" s="1"/>
  <c r="AU163" i="18"/>
  <c r="AA162" i="11" s="1"/>
  <c r="AT163" i="18"/>
  <c r="Z162" i="11" s="1"/>
  <c r="AV166" i="18"/>
  <c r="AB165" i="11" s="1"/>
  <c r="AS166" i="18"/>
  <c r="Y165" i="11" s="1"/>
  <c r="AU166" i="18"/>
  <c r="AA165" i="11" s="1"/>
  <c r="AT166" i="18"/>
  <c r="Z165" i="11" s="1"/>
  <c r="AV168" i="18"/>
  <c r="AB167" i="11" s="1"/>
  <c r="AT168" i="18"/>
  <c r="Z167" i="11" s="1"/>
  <c r="AU168" i="18"/>
  <c r="AA167" i="11" s="1"/>
  <c r="AS168" i="18"/>
  <c r="Y167" i="11" s="1"/>
  <c r="AV156" i="18"/>
  <c r="AB155" i="11" s="1"/>
  <c r="AU156" i="18"/>
  <c r="AA155" i="11" s="1"/>
  <c r="AT156" i="18"/>
  <c r="Z155" i="11" s="1"/>
  <c r="AS156" i="18"/>
  <c r="Y155" i="11" s="1"/>
  <c r="AV149" i="18"/>
  <c r="AB148" i="11" s="1"/>
  <c r="AT149" i="18"/>
  <c r="Z148" i="11" s="1"/>
  <c r="AS149" i="18"/>
  <c r="Y148" i="11" s="1"/>
  <c r="AU149" i="18"/>
  <c r="AA148" i="11" s="1"/>
  <c r="AS159" i="18"/>
  <c r="Y158" i="11" s="1"/>
  <c r="AV159" i="18"/>
  <c r="AB158" i="11" s="1"/>
  <c r="AU159" i="18"/>
  <c r="AA158" i="11" s="1"/>
  <c r="AT159" i="18"/>
  <c r="Z158" i="11" s="1"/>
  <c r="AV165" i="18"/>
  <c r="AB164" i="11" s="1"/>
  <c r="AU165" i="18"/>
  <c r="AA164" i="11" s="1"/>
  <c r="AT165" i="18"/>
  <c r="Z164" i="11" s="1"/>
  <c r="AS165" i="18"/>
  <c r="Y164" i="11" s="1"/>
  <c r="AV158" i="18"/>
  <c r="AB157" i="11" s="1"/>
  <c r="AS158" i="18"/>
  <c r="Y157" i="11" s="1"/>
  <c r="AT158" i="18"/>
  <c r="Z157" i="11" s="1"/>
  <c r="AU158" i="18"/>
  <c r="AA157" i="11" s="1"/>
  <c r="AV154" i="18"/>
  <c r="AB153" i="11" s="1"/>
  <c r="AS154" i="18"/>
  <c r="Y153" i="11" s="1"/>
  <c r="AU154" i="18"/>
  <c r="AA153" i="11" s="1"/>
  <c r="AT154" i="18"/>
  <c r="Z153" i="11" s="1"/>
  <c r="AV153" i="18"/>
  <c r="AB152" i="11" s="1"/>
  <c r="AS153" i="18"/>
  <c r="Y152" i="11" s="1"/>
  <c r="AU153" i="18"/>
  <c r="AA152" i="11" s="1"/>
  <c r="AT153" i="18"/>
  <c r="Z152" i="11" s="1"/>
  <c r="AV161" i="18"/>
  <c r="AB160" i="11" s="1"/>
  <c r="AT161" i="18"/>
  <c r="Z160" i="11" s="1"/>
  <c r="AU161" i="18"/>
  <c r="AA160" i="11" s="1"/>
  <c r="AS161" i="18"/>
  <c r="Y160" i="11" s="1"/>
  <c r="AV252" i="18"/>
  <c r="AS252" i="18"/>
  <c r="AT252" i="18"/>
  <c r="AU252" i="18"/>
  <c r="AV150" i="18"/>
  <c r="AB149" i="11" s="1"/>
  <c r="AS150" i="18"/>
  <c r="Y149" i="11" s="1"/>
  <c r="AT150" i="18"/>
  <c r="Z149" i="11" s="1"/>
  <c r="AU150" i="18"/>
  <c r="AA149" i="11" s="1"/>
  <c r="AS167" i="18"/>
  <c r="Y166" i="11" s="1"/>
  <c r="AV167" i="18"/>
  <c r="AB166" i="11" s="1"/>
  <c r="AU167" i="18"/>
  <c r="AA166" i="11" s="1"/>
  <c r="AT167" i="18"/>
  <c r="Z166" i="11" s="1"/>
  <c r="AV152" i="18"/>
  <c r="AB151" i="11" s="1"/>
  <c r="AT152" i="18"/>
  <c r="Z151" i="11" s="1"/>
  <c r="AU152" i="18"/>
  <c r="AA151" i="11" s="1"/>
  <c r="AS152" i="18"/>
  <c r="Y151" i="11" s="1"/>
  <c r="AV164" i="18"/>
  <c r="AB163" i="11" s="1"/>
  <c r="AS164" i="18"/>
  <c r="Y163" i="11" s="1"/>
  <c r="AU164" i="18"/>
  <c r="AA163" i="11" s="1"/>
  <c r="AT164" i="18"/>
  <c r="Z163" i="11" s="1"/>
  <c r="AV160" i="18"/>
  <c r="AB159" i="11" s="1"/>
  <c r="AU160" i="18"/>
  <c r="AA159" i="11" s="1"/>
  <c r="AT160" i="18"/>
  <c r="Z159" i="11" s="1"/>
  <c r="AS160" i="18"/>
  <c r="Y159" i="11" s="1"/>
  <c r="AV176" i="18"/>
  <c r="AB175" i="11" s="1"/>
  <c r="AS176" i="18"/>
  <c r="Y175" i="11" s="1"/>
  <c r="AU176" i="18"/>
  <c r="AA175" i="11" s="1"/>
  <c r="AT176" i="18"/>
  <c r="Z175" i="11" s="1"/>
  <c r="AV188" i="18"/>
  <c r="AB187" i="11" s="1"/>
  <c r="AU188" i="18"/>
  <c r="AA187" i="11" s="1"/>
  <c r="AS188" i="18"/>
  <c r="Y187" i="11" s="1"/>
  <c r="AT188" i="18"/>
  <c r="Z187" i="11" s="1"/>
  <c r="AV170" i="18"/>
  <c r="AB169" i="11" s="1"/>
  <c r="AS170" i="18"/>
  <c r="Y169" i="11" s="1"/>
  <c r="AT170" i="18"/>
  <c r="Z169" i="11" s="1"/>
  <c r="AU170" i="18"/>
  <c r="AA169" i="11" s="1"/>
  <c r="AS179" i="18"/>
  <c r="Y178" i="11" s="1"/>
  <c r="AV179" i="18"/>
  <c r="AB178" i="11" s="1"/>
  <c r="AU179" i="18"/>
  <c r="AA178" i="11" s="1"/>
  <c r="AT179" i="18"/>
  <c r="Z178" i="11" s="1"/>
  <c r="AV172" i="18"/>
  <c r="AB171" i="11" s="1"/>
  <c r="AS172" i="18"/>
  <c r="Y171" i="11" s="1"/>
  <c r="AT172" i="18"/>
  <c r="Z171" i="11" s="1"/>
  <c r="AU172" i="18"/>
  <c r="AA171" i="11" s="1"/>
  <c r="AS183" i="18"/>
  <c r="Y182" i="11" s="1"/>
  <c r="AV183" i="18"/>
  <c r="AB182" i="11" s="1"/>
  <c r="AU183" i="18"/>
  <c r="AA182" i="11" s="1"/>
  <c r="AT183" i="18"/>
  <c r="Z182" i="11" s="1"/>
  <c r="AS187" i="18"/>
  <c r="Y186" i="11" s="1"/>
  <c r="AV187" i="18"/>
  <c r="AB186" i="11" s="1"/>
  <c r="AU187" i="18"/>
  <c r="AA186" i="11" s="1"/>
  <c r="AT187" i="18"/>
  <c r="Z186" i="11" s="1"/>
  <c r="AV174" i="18"/>
  <c r="AB173" i="11" s="1"/>
  <c r="AS174" i="18"/>
  <c r="Y173" i="11" s="1"/>
  <c r="AT174" i="18"/>
  <c r="Z173" i="11" s="1"/>
  <c r="AU174" i="18"/>
  <c r="AA173" i="11" s="1"/>
  <c r="AV182" i="18"/>
  <c r="AB181" i="11" s="1"/>
  <c r="AS182" i="18"/>
  <c r="Y181" i="11" s="1"/>
  <c r="AT182" i="18"/>
  <c r="Z181" i="11" s="1"/>
  <c r="AU182" i="18"/>
  <c r="AA181" i="11" s="1"/>
  <c r="AV185" i="18"/>
  <c r="AB184" i="11" s="1"/>
  <c r="AT185" i="18"/>
  <c r="Z184" i="11" s="1"/>
  <c r="AU185" i="18"/>
  <c r="AA184" i="11" s="1"/>
  <c r="AS185" i="18"/>
  <c r="Y184" i="11" s="1"/>
  <c r="AV184" i="18"/>
  <c r="AB183" i="11" s="1"/>
  <c r="AS184" i="18"/>
  <c r="Y183" i="11" s="1"/>
  <c r="AU184" i="18"/>
  <c r="AA183" i="11" s="1"/>
  <c r="AT184" i="18"/>
  <c r="Z183" i="11" s="1"/>
  <c r="AV178" i="18"/>
  <c r="AB177" i="11" s="1"/>
  <c r="AS178" i="18"/>
  <c r="Y177" i="11" s="1"/>
  <c r="AT178" i="18"/>
  <c r="Z177" i="11" s="1"/>
  <c r="AU178" i="18"/>
  <c r="AA177" i="11" s="1"/>
  <c r="AV189" i="18"/>
  <c r="AB188" i="11" s="1"/>
  <c r="AT189" i="18"/>
  <c r="Z188" i="11" s="1"/>
  <c r="AS189" i="18"/>
  <c r="Y188" i="11" s="1"/>
  <c r="AU189" i="18"/>
  <c r="AA188" i="11" s="1"/>
  <c r="AV180" i="18"/>
  <c r="AB179" i="11" s="1"/>
  <c r="AS180" i="18"/>
  <c r="Y179" i="11" s="1"/>
  <c r="AT180" i="18"/>
  <c r="Z179" i="11" s="1"/>
  <c r="AU180" i="18"/>
  <c r="AA179" i="11" s="1"/>
  <c r="AV186" i="18"/>
  <c r="AB185" i="11" s="1"/>
  <c r="AS186" i="18"/>
  <c r="Y185" i="11" s="1"/>
  <c r="AU186" i="18"/>
  <c r="AA185" i="11" s="1"/>
  <c r="AT186" i="18"/>
  <c r="Z185" i="11" s="1"/>
  <c r="AS171" i="18"/>
  <c r="Y170" i="11" s="1"/>
  <c r="AV171" i="18"/>
  <c r="AB170" i="11" s="1"/>
  <c r="AU171" i="18"/>
  <c r="AA170" i="11" s="1"/>
  <c r="AT171" i="18"/>
  <c r="Z170" i="11" s="1"/>
  <c r="AV173" i="18"/>
  <c r="AB172" i="11" s="1"/>
  <c r="AT173" i="18"/>
  <c r="Z172" i="11" s="1"/>
  <c r="AU173" i="18"/>
  <c r="AA172" i="11" s="1"/>
  <c r="AS173" i="18"/>
  <c r="Y172" i="11" s="1"/>
  <c r="AV181" i="18"/>
  <c r="AB180" i="11" s="1"/>
  <c r="AT181" i="18"/>
  <c r="Z180" i="11" s="1"/>
  <c r="AU181" i="18"/>
  <c r="AA180" i="11" s="1"/>
  <c r="AS181" i="18"/>
  <c r="Y180" i="11" s="1"/>
  <c r="AV177" i="18"/>
  <c r="AB176" i="11" s="1"/>
  <c r="AS177" i="18"/>
  <c r="Y176" i="11" s="1"/>
  <c r="AU177" i="18"/>
  <c r="AA176" i="11" s="1"/>
  <c r="AT177" i="18"/>
  <c r="Z176" i="11" s="1"/>
  <c r="AS175" i="18"/>
  <c r="Y174" i="11" s="1"/>
  <c r="AV175" i="18"/>
  <c r="AB174" i="11" s="1"/>
  <c r="AU175" i="18"/>
  <c r="AA174" i="11" s="1"/>
  <c r="AT175" i="18"/>
  <c r="Z174" i="11" s="1"/>
  <c r="AV194" i="18"/>
  <c r="AB194" i="11" s="1"/>
  <c r="AS194" i="18"/>
  <c r="Y194" i="11" s="1"/>
  <c r="AT194" i="18"/>
  <c r="Z194" i="11" s="1"/>
  <c r="AU194" i="18"/>
  <c r="AA194" i="11" s="1"/>
  <c r="AV209" i="18"/>
  <c r="AB209" i="11" s="1"/>
  <c r="AS209" i="18"/>
  <c r="Y209" i="11" s="1"/>
  <c r="AU209" i="18"/>
  <c r="AA209" i="11" s="1"/>
  <c r="AT209" i="18"/>
  <c r="Z209" i="11" s="1"/>
  <c r="AS207" i="18"/>
  <c r="Y207" i="11" s="1"/>
  <c r="AV207" i="18"/>
  <c r="AB207" i="11" s="1"/>
  <c r="AU207" i="18"/>
  <c r="AA207" i="11" s="1"/>
  <c r="AT207" i="18"/>
  <c r="Z207" i="11" s="1"/>
  <c r="AV200" i="18"/>
  <c r="AB200" i="11" s="1"/>
  <c r="AU200" i="18"/>
  <c r="AA200" i="11" s="1"/>
  <c r="AT200" i="18"/>
  <c r="Z200" i="11" s="1"/>
  <c r="AS200" i="18"/>
  <c r="Y200" i="11" s="1"/>
  <c r="AV208" i="18"/>
  <c r="AB208" i="11" s="1"/>
  <c r="AU208" i="18"/>
  <c r="AA208" i="11" s="1"/>
  <c r="AT208" i="18"/>
  <c r="Z208" i="11" s="1"/>
  <c r="AS208" i="18"/>
  <c r="Y208" i="11" s="1"/>
  <c r="AV201" i="18"/>
  <c r="AB201" i="11" s="1"/>
  <c r="AS201" i="18"/>
  <c r="Y201" i="11" s="1"/>
  <c r="AU201" i="18"/>
  <c r="AA201" i="11" s="1"/>
  <c r="AT201" i="18"/>
  <c r="Z201" i="11" s="1"/>
  <c r="AV192" i="18"/>
  <c r="AT192" i="18"/>
  <c r="AS192" i="18"/>
  <c r="AU192" i="18"/>
  <c r="AV206" i="18"/>
  <c r="AB206" i="11" s="1"/>
  <c r="AS206" i="18"/>
  <c r="Y206" i="11" s="1"/>
  <c r="AT206" i="18"/>
  <c r="Z206" i="11" s="1"/>
  <c r="AU206" i="18"/>
  <c r="AA206" i="11" s="1"/>
  <c r="AV193" i="18"/>
  <c r="AB193" i="11" s="1"/>
  <c r="AS193" i="18"/>
  <c r="Y193" i="11" s="1"/>
  <c r="AU193" i="18"/>
  <c r="AA193" i="11" s="1"/>
  <c r="AT193" i="18"/>
  <c r="Z193" i="11" s="1"/>
  <c r="AV198" i="18"/>
  <c r="AB198" i="11" s="1"/>
  <c r="AS198" i="18"/>
  <c r="Y198" i="11" s="1"/>
  <c r="AT198" i="18"/>
  <c r="Z198" i="11" s="1"/>
  <c r="AU198" i="18"/>
  <c r="AA198" i="11" s="1"/>
  <c r="AS191" i="18"/>
  <c r="Y190" i="11" s="1"/>
  <c r="AV191" i="18"/>
  <c r="AB190" i="11" s="1"/>
  <c r="AU191" i="18"/>
  <c r="AA190" i="11" s="1"/>
  <c r="AT191" i="18"/>
  <c r="Z190" i="11" s="1"/>
  <c r="AV204" i="18"/>
  <c r="AB204" i="11" s="1"/>
  <c r="AU204" i="18"/>
  <c r="AA204" i="11" s="1"/>
  <c r="AT204" i="18"/>
  <c r="Z204" i="11" s="1"/>
  <c r="AS204" i="18"/>
  <c r="Y204" i="11" s="1"/>
  <c r="AS203" i="18"/>
  <c r="Y203" i="11" s="1"/>
  <c r="AV203" i="18"/>
  <c r="AB203" i="11" s="1"/>
  <c r="AU203" i="18"/>
  <c r="AA203" i="11" s="1"/>
  <c r="AT203" i="18"/>
  <c r="Z203" i="11" s="1"/>
  <c r="AS199" i="18"/>
  <c r="Y199" i="11" s="1"/>
  <c r="AV199" i="18"/>
  <c r="AB199" i="11" s="1"/>
  <c r="AU199" i="18"/>
  <c r="AA199" i="11" s="1"/>
  <c r="AT199" i="18"/>
  <c r="Z199" i="11" s="1"/>
  <c r="AV197" i="18"/>
  <c r="AB197" i="11" s="1"/>
  <c r="AS197" i="18"/>
  <c r="Y197" i="11" s="1"/>
  <c r="AU197" i="18"/>
  <c r="AA197" i="11" s="1"/>
  <c r="AT197" i="18"/>
  <c r="Z197" i="11" s="1"/>
  <c r="AV202" i="18"/>
  <c r="AB202" i="11" s="1"/>
  <c r="AS202" i="18"/>
  <c r="Y202" i="11" s="1"/>
  <c r="AT202" i="18"/>
  <c r="Z202" i="11" s="1"/>
  <c r="AU202" i="18"/>
  <c r="AA202" i="11" s="1"/>
  <c r="AV196" i="18"/>
  <c r="AB196" i="11" s="1"/>
  <c r="AT196" i="18"/>
  <c r="Z196" i="11" s="1"/>
  <c r="AS196" i="18"/>
  <c r="Y196" i="11" s="1"/>
  <c r="AU196" i="18"/>
  <c r="AA196" i="11" s="1"/>
  <c r="AV205" i="18"/>
  <c r="AB205" i="11" s="1"/>
  <c r="AS205" i="18"/>
  <c r="Y205" i="11" s="1"/>
  <c r="AT205" i="18"/>
  <c r="Z205" i="11" s="1"/>
  <c r="AU205" i="18"/>
  <c r="AA205" i="11" s="1"/>
  <c r="AS195" i="18"/>
  <c r="Y195" i="11" s="1"/>
  <c r="AV195" i="18"/>
  <c r="AB195" i="11" s="1"/>
  <c r="AU195" i="18"/>
  <c r="AA195" i="11" s="1"/>
  <c r="AT195" i="18"/>
  <c r="Z195" i="11" s="1"/>
  <c r="AV212" i="18"/>
  <c r="AB211" i="11" s="1"/>
  <c r="AT212" i="18"/>
  <c r="Z211" i="11" s="1"/>
  <c r="AU212" i="18"/>
  <c r="AA211" i="11" s="1"/>
  <c r="AS212" i="18"/>
  <c r="Y211" i="11" s="1"/>
  <c r="AV217" i="18"/>
  <c r="AB217" i="11" s="1"/>
  <c r="AU217" i="18"/>
  <c r="AA217" i="11" s="1"/>
  <c r="AT217" i="18"/>
  <c r="Z217" i="11" s="1"/>
  <c r="AS217" i="18"/>
  <c r="Y217" i="11" s="1"/>
  <c r="AS227" i="18"/>
  <c r="Y227" i="11" s="1"/>
  <c r="AU227" i="18"/>
  <c r="AA227" i="11" s="1"/>
  <c r="AV227" i="18"/>
  <c r="AB227" i="11" s="1"/>
  <c r="AT227" i="18"/>
  <c r="Z227" i="11" s="1"/>
  <c r="AV220" i="18"/>
  <c r="AB220" i="11" s="1"/>
  <c r="AS220" i="18"/>
  <c r="Y220" i="11" s="1"/>
  <c r="AT220" i="18"/>
  <c r="Z220" i="11" s="1"/>
  <c r="AU220" i="18"/>
  <c r="AA220" i="11" s="1"/>
  <c r="AV213" i="18"/>
  <c r="AU213" i="18"/>
  <c r="AS213" i="18"/>
  <c r="AT213" i="18"/>
  <c r="AV218" i="18"/>
  <c r="AB218" i="11" s="1"/>
  <c r="AS218" i="18"/>
  <c r="Y218" i="11" s="1"/>
  <c r="AU218" i="18"/>
  <c r="AA218" i="11" s="1"/>
  <c r="AT218" i="18"/>
  <c r="Z218" i="11" s="1"/>
  <c r="AS219" i="18"/>
  <c r="Y219" i="11" s="1"/>
  <c r="AV219" i="18"/>
  <c r="AB219" i="11" s="1"/>
  <c r="AU219" i="18"/>
  <c r="AA219" i="11" s="1"/>
  <c r="AT219" i="18"/>
  <c r="Z219" i="11" s="1"/>
  <c r="AV221" i="18"/>
  <c r="AB221" i="11" s="1"/>
  <c r="AT221" i="18"/>
  <c r="Z221" i="11" s="1"/>
  <c r="AU221" i="18"/>
  <c r="AA221" i="11" s="1"/>
  <c r="AS221" i="18"/>
  <c r="Y221" i="11" s="1"/>
  <c r="AV214" i="18"/>
  <c r="AB214" i="11" s="1"/>
  <c r="AS214" i="18"/>
  <c r="Y214" i="11" s="1"/>
  <c r="AU214" i="18"/>
  <c r="AA214" i="11" s="1"/>
  <c r="AT214" i="18"/>
  <c r="Z214" i="11" s="1"/>
  <c r="AV229" i="18"/>
  <c r="AB229" i="11" s="1"/>
  <c r="AT229" i="18"/>
  <c r="Z229" i="11" s="1"/>
  <c r="AS229" i="18"/>
  <c r="Y229" i="11" s="1"/>
  <c r="AU229" i="18"/>
  <c r="AA229" i="11" s="1"/>
  <c r="AV224" i="18"/>
  <c r="AB224" i="11" s="1"/>
  <c r="AS224" i="18"/>
  <c r="Y224" i="11" s="1"/>
  <c r="AT224" i="18"/>
  <c r="Z224" i="11" s="1"/>
  <c r="AU224" i="18"/>
  <c r="AA224" i="11" s="1"/>
  <c r="AV225" i="18"/>
  <c r="AB225" i="11" s="1"/>
  <c r="AT225" i="18"/>
  <c r="Z225" i="11" s="1"/>
  <c r="AU225" i="18"/>
  <c r="AA225" i="11" s="1"/>
  <c r="AS225" i="18"/>
  <c r="Y225" i="11" s="1"/>
  <c r="AV230" i="18"/>
  <c r="AB230" i="11" s="1"/>
  <c r="AS230" i="18"/>
  <c r="Y230" i="11" s="1"/>
  <c r="AU230" i="18"/>
  <c r="AA230" i="11" s="1"/>
  <c r="AT230" i="18"/>
  <c r="Z230" i="11" s="1"/>
  <c r="AV222" i="18"/>
  <c r="AB222" i="11" s="1"/>
  <c r="AS222" i="18"/>
  <c r="Y222" i="11" s="1"/>
  <c r="AU222" i="18"/>
  <c r="AA222" i="11" s="1"/>
  <c r="AT222" i="18"/>
  <c r="Z222" i="11" s="1"/>
  <c r="AV216" i="18"/>
  <c r="AB216" i="11" s="1"/>
  <c r="AS216" i="18"/>
  <c r="Y216" i="11" s="1"/>
  <c r="AT216" i="18"/>
  <c r="Z216" i="11" s="1"/>
  <c r="AU216" i="18"/>
  <c r="AA216" i="11" s="1"/>
  <c r="AS223" i="18"/>
  <c r="Y223" i="11" s="1"/>
  <c r="AU223" i="18"/>
  <c r="AA223" i="11" s="1"/>
  <c r="AV223" i="18"/>
  <c r="AB223" i="11" s="1"/>
  <c r="AT223" i="18"/>
  <c r="Z223" i="11" s="1"/>
  <c r="AV226" i="18"/>
  <c r="AB226" i="11" s="1"/>
  <c r="AS226" i="18"/>
  <c r="Y226" i="11" s="1"/>
  <c r="AT226" i="18"/>
  <c r="Z226" i="11" s="1"/>
  <c r="AU226" i="18"/>
  <c r="AA226" i="11" s="1"/>
  <c r="AS215" i="18"/>
  <c r="Y215" i="11" s="1"/>
  <c r="AU215" i="18"/>
  <c r="AA215" i="11" s="1"/>
  <c r="AV215" i="18"/>
  <c r="AB215" i="11" s="1"/>
  <c r="AT215" i="18"/>
  <c r="Z215" i="11" s="1"/>
  <c r="AV228" i="18"/>
  <c r="AB228" i="11" s="1"/>
  <c r="AS228" i="18"/>
  <c r="Y228" i="11" s="1"/>
  <c r="AT228" i="18"/>
  <c r="Z228" i="11" s="1"/>
  <c r="AU228" i="18"/>
  <c r="AA228" i="11" s="1"/>
  <c r="AV234" i="18"/>
  <c r="AS234" i="18"/>
  <c r="AU234" i="18"/>
  <c r="AT234" i="18"/>
  <c r="AV238" i="18"/>
  <c r="AB238" i="11" s="1"/>
  <c r="AS238" i="18"/>
  <c r="Y238" i="11" s="1"/>
  <c r="AU238" i="18"/>
  <c r="AA238" i="11" s="1"/>
  <c r="AT238" i="18"/>
  <c r="Z238" i="11" s="1"/>
  <c r="AV248" i="18"/>
  <c r="AB248" i="11" s="1"/>
  <c r="AT248" i="18"/>
  <c r="Z248" i="11" s="1"/>
  <c r="AS248" i="18"/>
  <c r="Y248" i="11" s="1"/>
  <c r="AU248" i="18"/>
  <c r="AA248" i="11" s="1"/>
  <c r="AV241" i="18"/>
  <c r="AB241" i="11" s="1"/>
  <c r="AT241" i="18"/>
  <c r="Z241" i="11" s="1"/>
  <c r="AU241" i="18"/>
  <c r="AA241" i="11" s="1"/>
  <c r="AS241" i="18"/>
  <c r="Y241" i="11" s="1"/>
  <c r="AS239" i="18"/>
  <c r="Y239" i="11" s="1"/>
  <c r="AU239" i="18"/>
  <c r="AA239" i="11" s="1"/>
  <c r="AT239" i="18"/>
  <c r="Z239" i="11" s="1"/>
  <c r="AV239" i="18"/>
  <c r="AB239" i="11" s="1"/>
  <c r="AS243" i="18"/>
  <c r="Y243" i="11" s="1"/>
  <c r="AU243" i="18"/>
  <c r="AA243" i="11" s="1"/>
  <c r="AV243" i="18"/>
  <c r="AB243" i="11" s="1"/>
  <c r="AT243" i="18"/>
  <c r="Z243" i="11" s="1"/>
  <c r="AS247" i="18"/>
  <c r="Y247" i="11" s="1"/>
  <c r="AU247" i="18"/>
  <c r="AA247" i="11" s="1"/>
  <c r="AT247" i="18"/>
  <c r="Z247" i="11" s="1"/>
  <c r="AV247" i="18"/>
  <c r="AB247" i="11" s="1"/>
  <c r="AV240" i="18"/>
  <c r="AB240" i="11" s="1"/>
  <c r="AT240" i="18"/>
  <c r="Z240" i="11" s="1"/>
  <c r="AS240" i="18"/>
  <c r="Y240" i="11" s="1"/>
  <c r="AU240" i="18"/>
  <c r="AA240" i="11" s="1"/>
  <c r="AV249" i="18"/>
  <c r="AB249" i="11" s="1"/>
  <c r="AT249" i="18"/>
  <c r="Z249" i="11" s="1"/>
  <c r="AU249" i="18"/>
  <c r="AA249" i="11" s="1"/>
  <c r="AS249" i="18"/>
  <c r="Y249" i="11" s="1"/>
  <c r="AV242" i="18"/>
  <c r="AB242" i="11" s="1"/>
  <c r="AS242" i="18"/>
  <c r="Y242" i="11" s="1"/>
  <c r="AT242" i="18"/>
  <c r="Z242" i="11" s="1"/>
  <c r="AU242" i="18"/>
  <c r="AA242" i="11" s="1"/>
  <c r="AV250" i="18"/>
  <c r="AB250" i="11" s="1"/>
  <c r="AS250" i="18"/>
  <c r="Y250" i="11" s="1"/>
  <c r="AT250" i="18"/>
  <c r="Z250" i="11" s="1"/>
  <c r="AU250" i="18"/>
  <c r="AA250" i="11" s="1"/>
  <c r="AV236" i="18"/>
  <c r="AB236" i="11" s="1"/>
  <c r="AT236" i="18"/>
  <c r="Z236" i="11" s="1"/>
  <c r="AU236" i="18"/>
  <c r="AA236" i="11" s="1"/>
  <c r="AS236" i="18"/>
  <c r="Y236" i="11" s="1"/>
  <c r="AV244" i="18"/>
  <c r="AB244" i="11" s="1"/>
  <c r="AT244" i="18"/>
  <c r="Z244" i="11" s="1"/>
  <c r="AU244" i="18"/>
  <c r="AA244" i="11" s="1"/>
  <c r="AS244" i="18"/>
  <c r="Y244" i="11" s="1"/>
  <c r="AV245" i="18"/>
  <c r="AB245" i="11" s="1"/>
  <c r="AT245" i="18"/>
  <c r="Z245" i="11" s="1"/>
  <c r="AU245" i="18"/>
  <c r="AA245" i="11" s="1"/>
  <c r="AS245" i="18"/>
  <c r="Y245" i="11" s="1"/>
  <c r="AV246" i="18"/>
  <c r="AB246" i="11" s="1"/>
  <c r="AS246" i="18"/>
  <c r="Y246" i="11" s="1"/>
  <c r="AT246" i="18"/>
  <c r="Z246" i="11" s="1"/>
  <c r="AU246" i="18"/>
  <c r="AA246" i="11" s="1"/>
  <c r="AS251" i="18"/>
  <c r="Y251" i="11" s="1"/>
  <c r="AT251" i="18"/>
  <c r="Z251" i="11" s="1"/>
  <c r="AV251" i="18"/>
  <c r="AB251" i="11" s="1"/>
  <c r="AU251" i="18"/>
  <c r="AA251" i="11" s="1"/>
  <c r="AV237" i="18"/>
  <c r="AB237" i="11" s="1"/>
  <c r="AU237" i="18"/>
  <c r="AA237" i="11" s="1"/>
  <c r="AS237" i="18"/>
  <c r="Y237" i="11" s="1"/>
  <c r="AT237" i="18"/>
  <c r="Z237" i="11" s="1"/>
  <c r="AS235" i="18"/>
  <c r="Y235" i="11" s="1"/>
  <c r="AU235" i="18"/>
  <c r="AA235" i="11" s="1"/>
  <c r="AT235" i="18"/>
  <c r="Z235" i="11" s="1"/>
  <c r="AV235" i="18"/>
  <c r="AB235" i="11" s="1"/>
  <c r="AV233" i="18"/>
  <c r="AB232" i="11" s="1"/>
  <c r="AU233" i="18"/>
  <c r="AA232" i="11" s="1"/>
  <c r="AS233" i="18"/>
  <c r="Y232" i="11" s="1"/>
  <c r="AT233" i="18"/>
  <c r="Z232" i="11" s="1"/>
  <c r="AV210" i="18"/>
  <c r="AS210" i="18"/>
  <c r="AT210" i="18"/>
  <c r="AU210" i="18"/>
  <c r="AS231" i="18"/>
  <c r="AV231" i="18"/>
  <c r="AU231" i="18"/>
  <c r="AT231" i="18"/>
  <c r="U169" i="11"/>
  <c r="V181" i="11"/>
  <c r="U173" i="11"/>
  <c r="V185" i="11"/>
  <c r="V169" i="11"/>
  <c r="V177" i="11"/>
  <c r="X188" i="11"/>
  <c r="X180" i="11"/>
  <c r="W173" i="11"/>
  <c r="X200" i="11"/>
  <c r="J260" i="11"/>
  <c r="I260" i="11"/>
  <c r="AD251" i="11"/>
  <c r="AD250" i="11"/>
  <c r="AD249" i="11"/>
  <c r="AD248" i="11"/>
  <c r="AD247" i="11"/>
  <c r="AD246" i="11"/>
  <c r="AD245" i="11"/>
  <c r="AD244" i="11"/>
  <c r="AD243" i="11"/>
  <c r="AD242" i="11"/>
  <c r="AD241" i="11"/>
  <c r="AD240" i="11"/>
  <c r="AD239" i="11"/>
  <c r="AD238" i="11"/>
  <c r="AD237" i="11"/>
  <c r="AD236" i="11"/>
  <c r="AD235" i="11"/>
  <c r="AD234" i="11"/>
  <c r="AD233" i="11"/>
  <c r="AD232" i="11"/>
  <c r="AD230" i="11"/>
  <c r="AD229" i="11"/>
  <c r="AD228" i="11"/>
  <c r="AD227" i="11"/>
  <c r="AD226" i="11"/>
  <c r="AD225" i="11"/>
  <c r="AD224" i="11"/>
  <c r="AD223" i="11"/>
  <c r="AD222" i="11"/>
  <c r="AD221" i="11"/>
  <c r="AD220" i="11"/>
  <c r="AD219" i="11"/>
  <c r="AD218" i="11"/>
  <c r="AD217" i="11"/>
  <c r="AD216" i="11"/>
  <c r="AD215" i="11"/>
  <c r="AD214" i="11"/>
  <c r="AD213" i="11"/>
  <c r="AD212" i="11"/>
  <c r="AD211" i="11"/>
  <c r="AD209" i="11"/>
  <c r="AD208" i="11"/>
  <c r="AD207" i="11"/>
  <c r="AD206" i="11"/>
  <c r="AD205" i="11"/>
  <c r="AD204" i="11"/>
  <c r="AD203" i="11"/>
  <c r="AD202" i="11"/>
  <c r="AD201" i="11"/>
  <c r="AD200" i="11"/>
  <c r="AD199" i="11"/>
  <c r="AD198" i="11"/>
  <c r="AD197" i="11"/>
  <c r="AD196" i="11"/>
  <c r="AD195" i="11"/>
  <c r="AD194" i="11"/>
  <c r="AD193" i="11"/>
  <c r="AD192" i="11"/>
  <c r="AD190" i="11"/>
  <c r="AD188" i="11"/>
  <c r="AD187" i="11"/>
  <c r="AD186" i="11"/>
  <c r="AD185" i="11"/>
  <c r="AD184" i="11"/>
  <c r="AD183" i="11"/>
  <c r="AD182" i="11"/>
  <c r="AD181" i="11"/>
  <c r="AD180" i="11"/>
  <c r="AD179" i="11"/>
  <c r="AD178" i="11"/>
  <c r="AD177" i="11"/>
  <c r="AD176" i="11"/>
  <c r="AD175" i="11"/>
  <c r="AD174" i="11"/>
  <c r="AD173" i="11"/>
  <c r="AD172" i="11"/>
  <c r="AD171" i="11"/>
  <c r="AD170" i="11"/>
  <c r="AD169" i="11"/>
  <c r="AD167" i="11"/>
  <c r="AD166" i="11"/>
  <c r="AD165" i="11"/>
  <c r="AD164" i="11"/>
  <c r="AD163" i="11"/>
  <c r="AD162" i="11"/>
  <c r="AD161" i="11"/>
  <c r="AD160" i="11"/>
  <c r="AD159" i="11"/>
  <c r="AD158" i="11"/>
  <c r="AD157" i="11"/>
  <c r="AD156" i="11"/>
  <c r="AD155" i="11"/>
  <c r="AD154" i="11"/>
  <c r="AD153" i="11"/>
  <c r="AD152" i="11"/>
  <c r="AD151" i="11"/>
  <c r="AD150" i="11"/>
  <c r="AD149" i="11"/>
  <c r="AD148" i="11"/>
  <c r="AD147" i="11"/>
  <c r="AD146" i="11"/>
  <c r="AD145" i="11"/>
  <c r="AD144" i="11"/>
  <c r="AD143" i="11"/>
  <c r="AD142" i="11"/>
  <c r="AD141" i="11"/>
  <c r="AD140" i="11"/>
  <c r="AD139" i="11"/>
  <c r="AD138" i="11"/>
  <c r="J137" i="11"/>
  <c r="I137" i="11"/>
  <c r="AA263" i="18"/>
  <c r="AN138" i="18"/>
  <c r="AS138" i="18"/>
  <c r="AF263" i="18"/>
  <c r="J263" i="18"/>
  <c r="I263" i="18"/>
  <c r="J138" i="18"/>
  <c r="I138" i="18"/>
  <c r="Z233" i="11" l="1"/>
  <c r="Z234" i="11"/>
  <c r="AA233" i="11"/>
  <c r="AA234" i="11"/>
  <c r="Y234" i="11"/>
  <c r="Y233" i="11"/>
  <c r="AB234" i="11"/>
  <c r="AB233" i="11"/>
  <c r="Z213" i="11"/>
  <c r="Z212" i="11"/>
  <c r="Y213" i="11"/>
  <c r="Y212" i="11"/>
  <c r="AA213" i="11"/>
  <c r="AA212" i="11"/>
  <c r="AB213" i="11"/>
  <c r="AB212" i="11"/>
  <c r="AA302" i="18"/>
  <c r="AB302" i="18"/>
  <c r="AB337" i="18"/>
  <c r="AA337" i="18"/>
  <c r="U334" i="11" s="1"/>
  <c r="AB298" i="18"/>
  <c r="V295" i="11" s="1"/>
  <c r="AA298" i="18"/>
  <c r="U295" i="11" s="1"/>
  <c r="AB332" i="18"/>
  <c r="V329" i="11" s="1"/>
  <c r="AA332" i="18"/>
  <c r="U329" i="11" s="1"/>
  <c r="AB356" i="18"/>
  <c r="AA356" i="18"/>
  <c r="AB331" i="18"/>
  <c r="V328" i="11" s="1"/>
  <c r="AA331" i="18"/>
  <c r="AB319" i="18"/>
  <c r="AA319" i="18"/>
  <c r="AB306" i="18"/>
  <c r="V303" i="11" s="1"/>
  <c r="AA306" i="18"/>
  <c r="U303" i="11" s="1"/>
  <c r="AA349" i="18"/>
  <c r="U346" i="11" s="1"/>
  <c r="AB349" i="18"/>
  <c r="V346" i="11" s="1"/>
  <c r="AA335" i="18"/>
  <c r="U332" i="11" s="1"/>
  <c r="AB335" i="18"/>
  <c r="V332" i="11" s="1"/>
  <c r="AA323" i="18"/>
  <c r="AB323" i="18"/>
  <c r="V320" i="11" s="1"/>
  <c r="AB345" i="18"/>
  <c r="V342" i="11" s="1"/>
  <c r="AA345" i="18"/>
  <c r="U342" i="11" s="1"/>
  <c r="AB307" i="18"/>
  <c r="AA307" i="18"/>
  <c r="AB270" i="18"/>
  <c r="AA270" i="18"/>
  <c r="U267" i="11" s="1"/>
  <c r="AB344" i="18"/>
  <c r="V341" i="11" s="1"/>
  <c r="AA344" i="18"/>
  <c r="U341" i="11" s="1"/>
  <c r="AB330" i="18"/>
  <c r="V327" i="11" s="1"/>
  <c r="AA330" i="18"/>
  <c r="U327" i="11" s="1"/>
  <c r="AB305" i="18"/>
  <c r="AA305" i="18"/>
  <c r="AA355" i="18"/>
  <c r="AB355" i="18"/>
  <c r="AA343" i="18"/>
  <c r="U340" i="11" s="1"/>
  <c r="AB343" i="18"/>
  <c r="V340" i="11" s="1"/>
  <c r="AB318" i="18"/>
  <c r="V315" i="11" s="1"/>
  <c r="AA318" i="18"/>
  <c r="U315" i="11" s="1"/>
  <c r="AA354" i="18"/>
  <c r="U351" i="11" s="1"/>
  <c r="AB354" i="18"/>
  <c r="V351" i="11" s="1"/>
  <c r="AA342" i="18"/>
  <c r="U339" i="11" s="1"/>
  <c r="AB342" i="18"/>
  <c r="V339" i="11" s="1"/>
  <c r="AA329" i="18"/>
  <c r="U326" i="11" s="1"/>
  <c r="AB329" i="18"/>
  <c r="V326" i="11" s="1"/>
  <c r="AB304" i="18"/>
  <c r="V301" i="11" s="1"/>
  <c r="AA304" i="18"/>
  <c r="U301" i="11" s="1"/>
  <c r="AA352" i="18"/>
  <c r="AB352" i="18"/>
  <c r="AA314" i="18"/>
  <c r="U311" i="11" s="1"/>
  <c r="AB314" i="18"/>
  <c r="V311" i="11" s="1"/>
  <c r="AA324" i="18"/>
  <c r="U321" i="11" s="1"/>
  <c r="AB324" i="18"/>
  <c r="V321" i="11" s="1"/>
  <c r="AA353" i="18"/>
  <c r="U350" i="11" s="1"/>
  <c r="AB353" i="18"/>
  <c r="V350" i="11" s="1"/>
  <c r="AA341" i="18"/>
  <c r="AB341" i="18"/>
  <c r="AA328" i="18"/>
  <c r="AB328" i="18"/>
  <c r="V325" i="11" s="1"/>
  <c r="AA316" i="18"/>
  <c r="U313" i="11" s="1"/>
  <c r="AB316" i="18"/>
  <c r="V313" i="11" s="1"/>
  <c r="AA303" i="18"/>
  <c r="U300" i="11" s="1"/>
  <c r="AB303" i="18"/>
  <c r="V300" i="11" s="1"/>
  <c r="AA351" i="18"/>
  <c r="U348" i="11" s="1"/>
  <c r="AB351" i="18"/>
  <c r="V348" i="11" s="1"/>
  <c r="AA326" i="18"/>
  <c r="U323" i="11" s="1"/>
  <c r="AB326" i="18"/>
  <c r="V323" i="11" s="1"/>
  <c r="AA313" i="18"/>
  <c r="AB313" i="18"/>
  <c r="V310" i="11" s="1"/>
  <c r="AA301" i="18"/>
  <c r="U298" i="11" s="1"/>
  <c r="AB301" i="18"/>
  <c r="V298" i="11" s="1"/>
  <c r="AA340" i="18"/>
  <c r="AB340" i="18"/>
  <c r="AA312" i="18"/>
  <c r="AB312" i="18"/>
  <c r="V309" i="11" s="1"/>
  <c r="AA338" i="18"/>
  <c r="U335" i="11" s="1"/>
  <c r="AB338" i="18"/>
  <c r="V335" i="11" s="1"/>
  <c r="AA299" i="18"/>
  <c r="U296" i="11" s="1"/>
  <c r="AB299" i="18"/>
  <c r="V296" i="11" s="1"/>
  <c r="AB273" i="18"/>
  <c r="AA273" i="18"/>
  <c r="AA327" i="18"/>
  <c r="U324" i="11" s="1"/>
  <c r="AB327" i="18"/>
  <c r="V324" i="11" s="1"/>
  <c r="AA325" i="18"/>
  <c r="U322" i="11" s="1"/>
  <c r="AB325" i="18"/>
  <c r="V322" i="11" s="1"/>
  <c r="AA311" i="18"/>
  <c r="U308" i="11" s="1"/>
  <c r="AB311" i="18"/>
  <c r="V308" i="11" s="1"/>
  <c r="AA192" i="11"/>
  <c r="AA191" i="11"/>
  <c r="AB360" i="18"/>
  <c r="V357" i="11" s="1"/>
  <c r="AA360" i="18"/>
  <c r="U357" i="11" s="1"/>
  <c r="AB347" i="18"/>
  <c r="V344" i="11" s="1"/>
  <c r="AA347" i="18"/>
  <c r="U344" i="11" s="1"/>
  <c r="AA334" i="18"/>
  <c r="U331" i="11" s="1"/>
  <c r="AB334" i="18"/>
  <c r="V331" i="11" s="1"/>
  <c r="AA322" i="18"/>
  <c r="AB322" i="18"/>
  <c r="AA309" i="18"/>
  <c r="U306" i="11" s="1"/>
  <c r="AB309" i="18"/>
  <c r="V306" i="11" s="1"/>
  <c r="AA297" i="18"/>
  <c r="U294" i="11" s="1"/>
  <c r="AB297" i="18"/>
  <c r="V294" i="11" s="1"/>
  <c r="AB272" i="18"/>
  <c r="V269" i="11" s="1"/>
  <c r="AA272" i="18"/>
  <c r="U269" i="11" s="1"/>
  <c r="Y192" i="11"/>
  <c r="Y191" i="11"/>
  <c r="AC265" i="18"/>
  <c r="W262" i="11" s="1"/>
  <c r="AB359" i="18"/>
  <c r="V356" i="11" s="1"/>
  <c r="AA359" i="18"/>
  <c r="U356" i="11" s="1"/>
  <c r="AB346" i="18"/>
  <c r="V343" i="11" s="1"/>
  <c r="AA346" i="18"/>
  <c r="U343" i="11" s="1"/>
  <c r="AB333" i="18"/>
  <c r="V330" i="11" s="1"/>
  <c r="AA333" i="18"/>
  <c r="U330" i="11" s="1"/>
  <c r="AB321" i="18"/>
  <c r="V318" i="11" s="1"/>
  <c r="AA321" i="18"/>
  <c r="U318" i="11" s="1"/>
  <c r="AA308" i="18"/>
  <c r="U305" i="11" s="1"/>
  <c r="AB308" i="18"/>
  <c r="AA296" i="18"/>
  <c r="U293" i="11" s="1"/>
  <c r="AB296" i="18"/>
  <c r="V293" i="11" s="1"/>
  <c r="AB271" i="18"/>
  <c r="V268" i="11" s="1"/>
  <c r="AA271" i="18"/>
  <c r="Z192" i="11"/>
  <c r="Z191" i="11"/>
  <c r="AB350" i="18"/>
  <c r="V347" i="11" s="1"/>
  <c r="AA350" i="18"/>
  <c r="U347" i="11" s="1"/>
  <c r="AA300" i="18"/>
  <c r="U297" i="11" s="1"/>
  <c r="AB300" i="18"/>
  <c r="V297" i="11" s="1"/>
  <c r="AA348" i="18"/>
  <c r="U345" i="11" s="1"/>
  <c r="AB348" i="18"/>
  <c r="AA310" i="18"/>
  <c r="AB310" i="18"/>
  <c r="V307" i="11" s="1"/>
  <c r="AB358" i="18"/>
  <c r="V355" i="11" s="1"/>
  <c r="AA358" i="18"/>
  <c r="U355" i="11" s="1"/>
  <c r="AB320" i="18"/>
  <c r="AA320" i="18"/>
  <c r="U317" i="11" s="1"/>
  <c r="AB192" i="11"/>
  <c r="AB191" i="11"/>
  <c r="AB372" i="18"/>
  <c r="V369" i="11" s="1"/>
  <c r="AA372" i="18"/>
  <c r="U369" i="11" s="1"/>
  <c r="AB371" i="18"/>
  <c r="V368" i="11" s="1"/>
  <c r="AA371" i="18"/>
  <c r="U368" i="11" s="1"/>
  <c r="AB370" i="18"/>
  <c r="V367" i="11" s="1"/>
  <c r="AA370" i="18"/>
  <c r="U367" i="11" s="1"/>
  <c r="AB373" i="18"/>
  <c r="V370" i="11" s="1"/>
  <c r="AA373" i="18"/>
  <c r="AB369" i="18"/>
  <c r="AA369" i="18"/>
  <c r="AB368" i="18"/>
  <c r="V365" i="11" s="1"/>
  <c r="AA368" i="18"/>
  <c r="U365" i="11" s="1"/>
  <c r="AA367" i="18"/>
  <c r="U364" i="11" s="1"/>
  <c r="AB367" i="18"/>
  <c r="V364" i="11" s="1"/>
  <c r="AA366" i="18"/>
  <c r="U363" i="11" s="1"/>
  <c r="AB366" i="18"/>
  <c r="AB377" i="18"/>
  <c r="V374" i="11" s="1"/>
  <c r="AA377" i="18"/>
  <c r="U374" i="11" s="1"/>
  <c r="AB376" i="18"/>
  <c r="V373" i="11" s="1"/>
  <c r="AA376" i="18"/>
  <c r="AB364" i="18"/>
  <c r="V361" i="11" s="1"/>
  <c r="AA364" i="18"/>
  <c r="U361" i="11" s="1"/>
  <c r="AB365" i="18"/>
  <c r="V362" i="11" s="1"/>
  <c r="AA365" i="18"/>
  <c r="U362" i="11" s="1"/>
  <c r="AB375" i="18"/>
  <c r="V372" i="11" s="1"/>
  <c r="AA375" i="18"/>
  <c r="U372" i="11" s="1"/>
  <c r="AB363" i="18"/>
  <c r="V360" i="11" s="1"/>
  <c r="AA363" i="18"/>
  <c r="U360" i="11" s="1"/>
  <c r="AB374" i="18"/>
  <c r="V371" i="11" s="1"/>
  <c r="AA374" i="18"/>
  <c r="U371" i="11" s="1"/>
  <c r="AB362" i="18"/>
  <c r="V359" i="11" s="1"/>
  <c r="AA362" i="18"/>
  <c r="AB361" i="18"/>
  <c r="V358" i="11" s="1"/>
  <c r="AA361" i="18"/>
  <c r="U358" i="11" s="1"/>
  <c r="AB285" i="18"/>
  <c r="V282" i="11" s="1"/>
  <c r="AA285" i="18"/>
  <c r="U282" i="11" s="1"/>
  <c r="AB284" i="18"/>
  <c r="V281" i="11" s="1"/>
  <c r="AA284" i="18"/>
  <c r="U281" i="11" s="1"/>
  <c r="AB280" i="18"/>
  <c r="V277" i="11" s="1"/>
  <c r="AA280" i="18"/>
  <c r="AB281" i="18"/>
  <c r="AA281" i="18"/>
  <c r="U278" i="11" s="1"/>
  <c r="AB279" i="18"/>
  <c r="V276" i="11" s="1"/>
  <c r="AA279" i="18"/>
  <c r="U276" i="11" s="1"/>
  <c r="AB283" i="18"/>
  <c r="AA283" i="18"/>
  <c r="U280" i="11" s="1"/>
  <c r="AA317" i="18"/>
  <c r="U314" i="11" s="1"/>
  <c r="AB317" i="18"/>
  <c r="V314" i="11" s="1"/>
  <c r="AB290" i="18"/>
  <c r="V287" i="11" s="1"/>
  <c r="AA290" i="18"/>
  <c r="U287" i="11" s="1"/>
  <c r="AB278" i="18"/>
  <c r="V275" i="11" s="1"/>
  <c r="AA278" i="18"/>
  <c r="U275" i="11" s="1"/>
  <c r="AA293" i="18"/>
  <c r="U290" i="11" s="1"/>
  <c r="AB293" i="18"/>
  <c r="V290" i="11" s="1"/>
  <c r="AA277" i="18"/>
  <c r="U274" i="11" s="1"/>
  <c r="AB277" i="18"/>
  <c r="V274" i="11" s="1"/>
  <c r="AA295" i="18"/>
  <c r="AB295" i="18"/>
  <c r="AA276" i="18"/>
  <c r="U273" i="11" s="1"/>
  <c r="AB276" i="18"/>
  <c r="V273" i="11" s="1"/>
  <c r="AA292" i="18"/>
  <c r="U289" i="11" s="1"/>
  <c r="AB292" i="18"/>
  <c r="V289" i="11" s="1"/>
  <c r="AA289" i="18"/>
  <c r="U286" i="11" s="1"/>
  <c r="AB289" i="18"/>
  <c r="AB275" i="18"/>
  <c r="AA275" i="18"/>
  <c r="U272" i="11" s="1"/>
  <c r="AB282" i="18"/>
  <c r="V279" i="11" s="1"/>
  <c r="AA282" i="18"/>
  <c r="U279" i="11" s="1"/>
  <c r="AB291" i="18"/>
  <c r="V288" i="11" s="1"/>
  <c r="AA291" i="18"/>
  <c r="U288" i="11" s="1"/>
  <c r="AB339" i="18"/>
  <c r="V336" i="11" s="1"/>
  <c r="AA339" i="18"/>
  <c r="U336" i="11" s="1"/>
  <c r="AB288" i="18"/>
  <c r="V285" i="11" s="1"/>
  <c r="AA288" i="18"/>
  <c r="U285" i="11" s="1"/>
  <c r="AB287" i="18"/>
  <c r="V284" i="11" s="1"/>
  <c r="AA287" i="18"/>
  <c r="U284" i="11" s="1"/>
  <c r="AB286" i="18"/>
  <c r="V283" i="11" s="1"/>
  <c r="AA286" i="18"/>
  <c r="U283" i="11" s="1"/>
  <c r="AB274" i="18"/>
  <c r="V271" i="11" s="1"/>
  <c r="AA274" i="18"/>
  <c r="U271" i="11" s="1"/>
  <c r="R306" i="18"/>
  <c r="O303" i="11" s="1"/>
  <c r="Q306" i="18"/>
  <c r="P306" i="18"/>
  <c r="N303" i="11" s="1"/>
  <c r="O306" i="18"/>
  <c r="N306" i="18"/>
  <c r="M303" i="11" s="1"/>
  <c r="S303" i="11"/>
  <c r="S306" i="18"/>
  <c r="T306" i="18"/>
  <c r="P303" i="11" s="1"/>
  <c r="M306" i="18"/>
  <c r="W306" i="18"/>
  <c r="V306" i="18"/>
  <c r="Q303" i="11" s="1"/>
  <c r="U306" i="18"/>
  <c r="S325" i="11"/>
  <c r="O328" i="18"/>
  <c r="N328" i="18"/>
  <c r="M325" i="11" s="1"/>
  <c r="M328" i="18"/>
  <c r="W328" i="18"/>
  <c r="U328" i="18"/>
  <c r="T328" i="18"/>
  <c r="P325" i="11" s="1"/>
  <c r="S328" i="18"/>
  <c r="R328" i="18"/>
  <c r="O325" i="11" s="1"/>
  <c r="V328" i="18"/>
  <c r="Q325" i="11" s="1"/>
  <c r="Q328" i="18"/>
  <c r="P328" i="18"/>
  <c r="N325" i="11" s="1"/>
  <c r="S286" i="11"/>
  <c r="S289" i="18"/>
  <c r="R289" i="18"/>
  <c r="O286" i="11" s="1"/>
  <c r="Q289" i="18"/>
  <c r="P289" i="18"/>
  <c r="N286" i="11" s="1"/>
  <c r="O289" i="18"/>
  <c r="N289" i="18"/>
  <c r="M286" i="11" s="1"/>
  <c r="M289" i="18"/>
  <c r="W289" i="18"/>
  <c r="V289" i="18"/>
  <c r="Q286" i="11" s="1"/>
  <c r="U289" i="18"/>
  <c r="T289" i="18"/>
  <c r="P286" i="11" s="1"/>
  <c r="S278" i="11"/>
  <c r="W281" i="18"/>
  <c r="V281" i="18"/>
  <c r="Q278" i="11" s="1"/>
  <c r="U281" i="18"/>
  <c r="T281" i="18"/>
  <c r="P278" i="11" s="1"/>
  <c r="S281" i="18"/>
  <c r="R281" i="18"/>
  <c r="O278" i="11" s="1"/>
  <c r="Q281" i="18"/>
  <c r="P281" i="18"/>
  <c r="N278" i="11" s="1"/>
  <c r="O281" i="18"/>
  <c r="N281" i="18"/>
  <c r="M278" i="11" s="1"/>
  <c r="M281" i="18"/>
  <c r="Q368" i="18"/>
  <c r="P368" i="18"/>
  <c r="N365" i="11" s="1"/>
  <c r="O368" i="18"/>
  <c r="N368" i="18"/>
  <c r="M365" i="11" s="1"/>
  <c r="M368" i="18"/>
  <c r="W368" i="18"/>
  <c r="V368" i="18"/>
  <c r="Q365" i="11" s="1"/>
  <c r="U368" i="18"/>
  <c r="T368" i="18"/>
  <c r="P365" i="11" s="1"/>
  <c r="S365" i="11"/>
  <c r="S368" i="18"/>
  <c r="R368" i="18"/>
  <c r="O365" i="11" s="1"/>
  <c r="S339" i="11"/>
  <c r="P342" i="18"/>
  <c r="N339" i="11" s="1"/>
  <c r="O342" i="18"/>
  <c r="N342" i="18"/>
  <c r="M339" i="11" s="1"/>
  <c r="M342" i="18"/>
  <c r="V342" i="18"/>
  <c r="Q339" i="11" s="1"/>
  <c r="U342" i="18"/>
  <c r="T342" i="18"/>
  <c r="P339" i="11" s="1"/>
  <c r="S342" i="18"/>
  <c r="W342" i="18"/>
  <c r="R342" i="18"/>
  <c r="O339" i="11" s="1"/>
  <c r="Q342" i="18"/>
  <c r="S363" i="11"/>
  <c r="O366" i="18"/>
  <c r="N366" i="18"/>
  <c r="M363" i="11" s="1"/>
  <c r="M366" i="18"/>
  <c r="W366" i="18"/>
  <c r="U366" i="18"/>
  <c r="T366" i="18"/>
  <c r="P363" i="11" s="1"/>
  <c r="S366" i="18"/>
  <c r="R366" i="18"/>
  <c r="O363" i="11" s="1"/>
  <c r="V366" i="18"/>
  <c r="Q363" i="11" s="1"/>
  <c r="Q366" i="18"/>
  <c r="P366" i="18"/>
  <c r="N363" i="11" s="1"/>
  <c r="S275" i="11"/>
  <c r="T278" i="18"/>
  <c r="P275" i="11" s="1"/>
  <c r="S278" i="18"/>
  <c r="R278" i="18"/>
  <c r="O275" i="11" s="1"/>
  <c r="Q278" i="18"/>
  <c r="P278" i="18"/>
  <c r="N275" i="11" s="1"/>
  <c r="O278" i="18"/>
  <c r="N278" i="18"/>
  <c r="M275" i="11" s="1"/>
  <c r="M278" i="18"/>
  <c r="W278" i="18"/>
  <c r="V278" i="18"/>
  <c r="Q275" i="11" s="1"/>
  <c r="U278" i="18"/>
  <c r="M376" i="18"/>
  <c r="S373" i="11"/>
  <c r="W376" i="18"/>
  <c r="V376" i="18"/>
  <c r="Q373" i="11" s="1"/>
  <c r="U376" i="18"/>
  <c r="T376" i="18"/>
  <c r="P373" i="11" s="1"/>
  <c r="S376" i="18"/>
  <c r="R376" i="18"/>
  <c r="O373" i="11" s="1"/>
  <c r="Q376" i="18"/>
  <c r="P376" i="18"/>
  <c r="N373" i="11" s="1"/>
  <c r="O376" i="18"/>
  <c r="N376" i="18"/>
  <c r="M373" i="11" s="1"/>
  <c r="M364" i="18"/>
  <c r="S361" i="11"/>
  <c r="W364" i="18"/>
  <c r="V364" i="18"/>
  <c r="Q361" i="11" s="1"/>
  <c r="U364" i="18"/>
  <c r="S364" i="18"/>
  <c r="R364" i="18"/>
  <c r="O361" i="11" s="1"/>
  <c r="Q364" i="18"/>
  <c r="P364" i="18"/>
  <c r="N361" i="11" s="1"/>
  <c r="T364" i="18"/>
  <c r="P361" i="11" s="1"/>
  <c r="O364" i="18"/>
  <c r="N364" i="18"/>
  <c r="M361" i="11" s="1"/>
  <c r="M351" i="18"/>
  <c r="S348" i="11"/>
  <c r="W351" i="18"/>
  <c r="V351" i="18"/>
  <c r="Q348" i="11" s="1"/>
  <c r="U351" i="18"/>
  <c r="S351" i="18"/>
  <c r="R351" i="18"/>
  <c r="O348" i="11" s="1"/>
  <c r="Q351" i="18"/>
  <c r="P351" i="18"/>
  <c r="N348" i="11" s="1"/>
  <c r="T351" i="18"/>
  <c r="P348" i="11" s="1"/>
  <c r="O351" i="18"/>
  <c r="N351" i="18"/>
  <c r="M348" i="11" s="1"/>
  <c r="M339" i="18"/>
  <c r="S336" i="11"/>
  <c r="W339" i="18"/>
  <c r="V339" i="18"/>
  <c r="Q336" i="11" s="1"/>
  <c r="U339" i="18"/>
  <c r="S339" i="18"/>
  <c r="R339" i="18"/>
  <c r="O336" i="11" s="1"/>
  <c r="Q339" i="18"/>
  <c r="P339" i="18"/>
  <c r="N336" i="11" s="1"/>
  <c r="T339" i="18"/>
  <c r="P336" i="11" s="1"/>
  <c r="O339" i="18"/>
  <c r="N339" i="18"/>
  <c r="M336" i="11" s="1"/>
  <c r="M326" i="18"/>
  <c r="S323" i="11"/>
  <c r="W326" i="18"/>
  <c r="V326" i="18"/>
  <c r="Q323" i="11" s="1"/>
  <c r="U326" i="18"/>
  <c r="S326" i="18"/>
  <c r="R326" i="18"/>
  <c r="O323" i="11" s="1"/>
  <c r="Q326" i="18"/>
  <c r="P326" i="18"/>
  <c r="N323" i="11" s="1"/>
  <c r="O326" i="18"/>
  <c r="T326" i="18"/>
  <c r="P323" i="11" s="1"/>
  <c r="N326" i="18"/>
  <c r="M323" i="11" s="1"/>
  <c r="M313" i="18"/>
  <c r="S310" i="11"/>
  <c r="W313" i="18"/>
  <c r="V313" i="18"/>
  <c r="Q310" i="11" s="1"/>
  <c r="U313" i="18"/>
  <c r="S313" i="18"/>
  <c r="P313" i="18"/>
  <c r="N310" i="11" s="1"/>
  <c r="T313" i="18"/>
  <c r="P310" i="11" s="1"/>
  <c r="R313" i="18"/>
  <c r="O310" i="11" s="1"/>
  <c r="Q313" i="18"/>
  <c r="O313" i="18"/>
  <c r="N313" i="18"/>
  <c r="M310" i="11" s="1"/>
  <c r="M301" i="18"/>
  <c r="S298" i="11"/>
  <c r="W301" i="18"/>
  <c r="V301" i="18"/>
  <c r="Q298" i="11" s="1"/>
  <c r="U301" i="18"/>
  <c r="T301" i="18"/>
  <c r="P298" i="11" s="1"/>
  <c r="S301" i="18"/>
  <c r="R301" i="18"/>
  <c r="O298" i="11" s="1"/>
  <c r="Q301" i="18"/>
  <c r="P301" i="18"/>
  <c r="N298" i="11" s="1"/>
  <c r="O301" i="18"/>
  <c r="N301" i="18"/>
  <c r="M298" i="11" s="1"/>
  <c r="S285" i="11"/>
  <c r="R288" i="18"/>
  <c r="O285" i="11" s="1"/>
  <c r="Q288" i="18"/>
  <c r="P288" i="18"/>
  <c r="N285" i="11" s="1"/>
  <c r="O288" i="18"/>
  <c r="N288" i="18"/>
  <c r="M285" i="11" s="1"/>
  <c r="M288" i="18"/>
  <c r="W288" i="18"/>
  <c r="V288" i="18"/>
  <c r="Q285" i="11" s="1"/>
  <c r="U288" i="18"/>
  <c r="T288" i="18"/>
  <c r="P285" i="11" s="1"/>
  <c r="S288" i="18"/>
  <c r="S273" i="11"/>
  <c r="R276" i="18"/>
  <c r="O273" i="11" s="1"/>
  <c r="Q276" i="18"/>
  <c r="P276" i="18"/>
  <c r="N273" i="11" s="1"/>
  <c r="O276" i="18"/>
  <c r="N276" i="18"/>
  <c r="M273" i="11" s="1"/>
  <c r="M276" i="18"/>
  <c r="W276" i="18"/>
  <c r="V276" i="18"/>
  <c r="Q273" i="11" s="1"/>
  <c r="U276" i="18"/>
  <c r="T276" i="18"/>
  <c r="P273" i="11" s="1"/>
  <c r="S276" i="18"/>
  <c r="R369" i="18"/>
  <c r="O366" i="11" s="1"/>
  <c r="Q369" i="18"/>
  <c r="P369" i="18"/>
  <c r="N366" i="11" s="1"/>
  <c r="O369" i="18"/>
  <c r="N369" i="18"/>
  <c r="M366" i="11" s="1"/>
  <c r="W369" i="18"/>
  <c r="V369" i="18"/>
  <c r="Q366" i="11" s="1"/>
  <c r="S366" i="11"/>
  <c r="U369" i="18"/>
  <c r="T369" i="18"/>
  <c r="P366" i="11" s="1"/>
  <c r="S369" i="18"/>
  <c r="M369" i="18"/>
  <c r="S351" i="11"/>
  <c r="P354" i="18"/>
  <c r="N351" i="11" s="1"/>
  <c r="O354" i="18"/>
  <c r="N354" i="18"/>
  <c r="M351" i="11" s="1"/>
  <c r="M354" i="18"/>
  <c r="V354" i="18"/>
  <c r="Q351" i="11" s="1"/>
  <c r="U354" i="18"/>
  <c r="T354" i="18"/>
  <c r="P351" i="11" s="1"/>
  <c r="S354" i="18"/>
  <c r="W354" i="18"/>
  <c r="R354" i="18"/>
  <c r="O351" i="11" s="1"/>
  <c r="Q354" i="18"/>
  <c r="S300" i="11"/>
  <c r="O303" i="18"/>
  <c r="N303" i="18"/>
  <c r="M300" i="11" s="1"/>
  <c r="M303" i="18"/>
  <c r="W303" i="18"/>
  <c r="V303" i="18"/>
  <c r="Q300" i="11" s="1"/>
  <c r="U303" i="18"/>
  <c r="T303" i="18"/>
  <c r="P300" i="11" s="1"/>
  <c r="S303" i="18"/>
  <c r="R303" i="18"/>
  <c r="O300" i="11" s="1"/>
  <c r="Q303" i="18"/>
  <c r="P303" i="18"/>
  <c r="N300" i="11" s="1"/>
  <c r="S274" i="11"/>
  <c r="S277" i="18"/>
  <c r="R277" i="18"/>
  <c r="O274" i="11" s="1"/>
  <c r="Q277" i="18"/>
  <c r="P277" i="18"/>
  <c r="N274" i="11" s="1"/>
  <c r="O277" i="18"/>
  <c r="N277" i="18"/>
  <c r="M274" i="11" s="1"/>
  <c r="M277" i="18"/>
  <c r="W277" i="18"/>
  <c r="V277" i="18"/>
  <c r="Q274" i="11" s="1"/>
  <c r="U277" i="18"/>
  <c r="T277" i="18"/>
  <c r="P274" i="11" s="1"/>
  <c r="W374" i="18"/>
  <c r="V374" i="18"/>
  <c r="Q371" i="11" s="1"/>
  <c r="U374" i="18"/>
  <c r="T374" i="18"/>
  <c r="P371" i="11" s="1"/>
  <c r="S371" i="11"/>
  <c r="S374" i="18"/>
  <c r="Q374" i="18"/>
  <c r="P374" i="18"/>
  <c r="N371" i="11" s="1"/>
  <c r="O374" i="18"/>
  <c r="N374" i="18"/>
  <c r="M371" i="11" s="1"/>
  <c r="R374" i="18"/>
  <c r="O371" i="11" s="1"/>
  <c r="M374" i="18"/>
  <c r="W362" i="18"/>
  <c r="V362" i="18"/>
  <c r="Q359" i="11" s="1"/>
  <c r="U362" i="18"/>
  <c r="T362" i="18"/>
  <c r="P359" i="11" s="1"/>
  <c r="S359" i="11"/>
  <c r="S362" i="18"/>
  <c r="Q362" i="18"/>
  <c r="P362" i="18"/>
  <c r="N359" i="11" s="1"/>
  <c r="O362" i="18"/>
  <c r="N362" i="18"/>
  <c r="M359" i="11" s="1"/>
  <c r="R362" i="18"/>
  <c r="O359" i="11" s="1"/>
  <c r="M362" i="18"/>
  <c r="W349" i="18"/>
  <c r="V349" i="18"/>
  <c r="Q346" i="11" s="1"/>
  <c r="U349" i="18"/>
  <c r="T349" i="18"/>
  <c r="P346" i="11" s="1"/>
  <c r="S346" i="11"/>
  <c r="S349" i="18"/>
  <c r="Q349" i="18"/>
  <c r="P349" i="18"/>
  <c r="N346" i="11" s="1"/>
  <c r="O349" i="18"/>
  <c r="N349" i="18"/>
  <c r="M346" i="11" s="1"/>
  <c r="M349" i="18"/>
  <c r="R349" i="18"/>
  <c r="O346" i="11" s="1"/>
  <c r="W337" i="18"/>
  <c r="V337" i="18"/>
  <c r="Q334" i="11" s="1"/>
  <c r="U337" i="18"/>
  <c r="T337" i="18"/>
  <c r="P334" i="11" s="1"/>
  <c r="S334" i="11"/>
  <c r="S337" i="18"/>
  <c r="Q337" i="18"/>
  <c r="P337" i="18"/>
  <c r="N334" i="11" s="1"/>
  <c r="O337" i="18"/>
  <c r="N337" i="18"/>
  <c r="M334" i="11" s="1"/>
  <c r="R337" i="18"/>
  <c r="O334" i="11" s="1"/>
  <c r="M337" i="18"/>
  <c r="W324" i="18"/>
  <c r="V324" i="18"/>
  <c r="Q321" i="11" s="1"/>
  <c r="U324" i="18"/>
  <c r="T324" i="18"/>
  <c r="P321" i="11" s="1"/>
  <c r="S321" i="11"/>
  <c r="S324" i="18"/>
  <c r="Q324" i="18"/>
  <c r="P324" i="18"/>
  <c r="N321" i="11" s="1"/>
  <c r="O324" i="18"/>
  <c r="N324" i="18"/>
  <c r="M321" i="11" s="1"/>
  <c r="R324" i="18"/>
  <c r="O321" i="11" s="1"/>
  <c r="M324" i="18"/>
  <c r="W311" i="18"/>
  <c r="V311" i="18"/>
  <c r="Q308" i="11" s="1"/>
  <c r="U311" i="18"/>
  <c r="T311" i="18"/>
  <c r="P308" i="11" s="1"/>
  <c r="S308" i="11"/>
  <c r="S311" i="18"/>
  <c r="Q311" i="18"/>
  <c r="R311" i="18"/>
  <c r="O308" i="11" s="1"/>
  <c r="P311" i="18"/>
  <c r="N308" i="11" s="1"/>
  <c r="O311" i="18"/>
  <c r="N311" i="18"/>
  <c r="M308" i="11" s="1"/>
  <c r="M311" i="18"/>
  <c r="W299" i="18"/>
  <c r="V299" i="18"/>
  <c r="Q296" i="11" s="1"/>
  <c r="U299" i="18"/>
  <c r="T299" i="18"/>
  <c r="P296" i="11" s="1"/>
  <c r="S296" i="11"/>
  <c r="S299" i="18"/>
  <c r="M299" i="18"/>
  <c r="R299" i="18"/>
  <c r="O296" i="11" s="1"/>
  <c r="Q299" i="18"/>
  <c r="P299" i="18"/>
  <c r="N296" i="11" s="1"/>
  <c r="O299" i="18"/>
  <c r="N299" i="18"/>
  <c r="M296" i="11" s="1"/>
  <c r="S283" i="11"/>
  <c r="P286" i="18"/>
  <c r="N283" i="11" s="1"/>
  <c r="O286" i="18"/>
  <c r="N286" i="18"/>
  <c r="M283" i="11" s="1"/>
  <c r="M286" i="18"/>
  <c r="W286" i="18"/>
  <c r="V286" i="18"/>
  <c r="Q283" i="11" s="1"/>
  <c r="U286" i="18"/>
  <c r="T286" i="18"/>
  <c r="P283" i="11" s="1"/>
  <c r="S286" i="18"/>
  <c r="R286" i="18"/>
  <c r="O283" i="11" s="1"/>
  <c r="Q286" i="18"/>
  <c r="S271" i="11"/>
  <c r="P274" i="18"/>
  <c r="N271" i="11" s="1"/>
  <c r="O274" i="18"/>
  <c r="N274" i="18"/>
  <c r="M271" i="11" s="1"/>
  <c r="M274" i="18"/>
  <c r="W274" i="18"/>
  <c r="V274" i="18"/>
  <c r="Q271" i="11" s="1"/>
  <c r="U274" i="18"/>
  <c r="T274" i="18"/>
  <c r="P271" i="11" s="1"/>
  <c r="S274" i="18"/>
  <c r="R274" i="18"/>
  <c r="O271" i="11" s="1"/>
  <c r="Q274" i="18"/>
  <c r="R331" i="18"/>
  <c r="O328" i="11" s="1"/>
  <c r="Q331" i="18"/>
  <c r="P331" i="18"/>
  <c r="N328" i="11" s="1"/>
  <c r="O331" i="18"/>
  <c r="N331" i="18"/>
  <c r="M328" i="11" s="1"/>
  <c r="W331" i="18"/>
  <c r="V331" i="18"/>
  <c r="Q328" i="11" s="1"/>
  <c r="S328" i="11"/>
  <c r="U331" i="18"/>
  <c r="M331" i="18"/>
  <c r="T331" i="18"/>
  <c r="P328" i="11" s="1"/>
  <c r="S331" i="18"/>
  <c r="Q305" i="18"/>
  <c r="P305" i="18"/>
  <c r="N302" i="11" s="1"/>
  <c r="O305" i="18"/>
  <c r="N305" i="18"/>
  <c r="M302" i="11" s="1"/>
  <c r="M305" i="18"/>
  <c r="W305" i="18"/>
  <c r="V305" i="18"/>
  <c r="Q302" i="11" s="1"/>
  <c r="U305" i="18"/>
  <c r="T305" i="18"/>
  <c r="P302" i="11" s="1"/>
  <c r="S305" i="18"/>
  <c r="S302" i="11"/>
  <c r="R305" i="18"/>
  <c r="O302" i="11" s="1"/>
  <c r="S338" i="11"/>
  <c r="O341" i="18"/>
  <c r="N341" i="18"/>
  <c r="M338" i="11" s="1"/>
  <c r="M341" i="18"/>
  <c r="W341" i="18"/>
  <c r="U341" i="18"/>
  <c r="T341" i="18"/>
  <c r="P338" i="11" s="1"/>
  <c r="S341" i="18"/>
  <c r="R341" i="18"/>
  <c r="O338" i="11" s="1"/>
  <c r="V341" i="18"/>
  <c r="Q338" i="11" s="1"/>
  <c r="Q341" i="18"/>
  <c r="P341" i="18"/>
  <c r="N338" i="11" s="1"/>
  <c r="S313" i="11"/>
  <c r="O316" i="18"/>
  <c r="N316" i="18"/>
  <c r="M313" i="11" s="1"/>
  <c r="M316" i="18"/>
  <c r="W316" i="18"/>
  <c r="U316" i="18"/>
  <c r="R316" i="18"/>
  <c r="O313" i="11" s="1"/>
  <c r="P316" i="18"/>
  <c r="N313" i="11" s="1"/>
  <c r="Q316" i="18"/>
  <c r="V316" i="18"/>
  <c r="Q313" i="11" s="1"/>
  <c r="T316" i="18"/>
  <c r="P313" i="11" s="1"/>
  <c r="S316" i="18"/>
  <c r="S287" i="11"/>
  <c r="T290" i="18"/>
  <c r="P287" i="11" s="1"/>
  <c r="S290" i="18"/>
  <c r="R290" i="18"/>
  <c r="O287" i="11" s="1"/>
  <c r="Q290" i="18"/>
  <c r="P290" i="18"/>
  <c r="N287" i="11" s="1"/>
  <c r="O290" i="18"/>
  <c r="N290" i="18"/>
  <c r="M287" i="11" s="1"/>
  <c r="M290" i="18"/>
  <c r="W290" i="18"/>
  <c r="V290" i="18"/>
  <c r="Q287" i="11" s="1"/>
  <c r="U290" i="18"/>
  <c r="N302" i="18"/>
  <c r="M299" i="11" s="1"/>
  <c r="S299" i="11"/>
  <c r="M302" i="18"/>
  <c r="W302" i="18"/>
  <c r="V302" i="18"/>
  <c r="Q299" i="11" s="1"/>
  <c r="S302" i="18"/>
  <c r="R302" i="18"/>
  <c r="O299" i="11" s="1"/>
  <c r="Q302" i="18"/>
  <c r="P302" i="18"/>
  <c r="N299" i="11" s="1"/>
  <c r="O302" i="18"/>
  <c r="T302" i="18"/>
  <c r="P299" i="11" s="1"/>
  <c r="U302" i="18"/>
  <c r="W350" i="18"/>
  <c r="V350" i="18"/>
  <c r="Q347" i="11" s="1"/>
  <c r="S347" i="11"/>
  <c r="U350" i="18"/>
  <c r="T350" i="18"/>
  <c r="P347" i="11" s="1"/>
  <c r="R350" i="18"/>
  <c r="O347" i="11" s="1"/>
  <c r="Q350" i="18"/>
  <c r="P350" i="18"/>
  <c r="N347" i="11" s="1"/>
  <c r="O350" i="18"/>
  <c r="S350" i="18"/>
  <c r="N350" i="18"/>
  <c r="M347" i="11" s="1"/>
  <c r="M350" i="18"/>
  <c r="W312" i="18"/>
  <c r="V312" i="18"/>
  <c r="Q309" i="11" s="1"/>
  <c r="S309" i="11"/>
  <c r="U312" i="18"/>
  <c r="T312" i="18"/>
  <c r="P309" i="11" s="1"/>
  <c r="R312" i="18"/>
  <c r="O309" i="11" s="1"/>
  <c r="O312" i="18"/>
  <c r="Q312" i="18"/>
  <c r="P312" i="18"/>
  <c r="N309" i="11" s="1"/>
  <c r="N312" i="18"/>
  <c r="M309" i="11" s="1"/>
  <c r="M312" i="18"/>
  <c r="S312" i="18"/>
  <c r="S284" i="11"/>
  <c r="Q287" i="18"/>
  <c r="P287" i="18"/>
  <c r="N284" i="11" s="1"/>
  <c r="O287" i="18"/>
  <c r="N287" i="18"/>
  <c r="M284" i="11" s="1"/>
  <c r="M287" i="18"/>
  <c r="W287" i="18"/>
  <c r="V287" i="18"/>
  <c r="Q284" i="11" s="1"/>
  <c r="U287" i="18"/>
  <c r="T287" i="18"/>
  <c r="P284" i="11" s="1"/>
  <c r="S287" i="18"/>
  <c r="R287" i="18"/>
  <c r="O284" i="11" s="1"/>
  <c r="V310" i="18"/>
  <c r="Q307" i="11" s="1"/>
  <c r="U310" i="18"/>
  <c r="T310" i="18"/>
  <c r="P307" i="11" s="1"/>
  <c r="S310" i="18"/>
  <c r="R310" i="18"/>
  <c r="O307" i="11" s="1"/>
  <c r="S307" i="11"/>
  <c r="P310" i="18"/>
  <c r="N307" i="11" s="1"/>
  <c r="N310" i="18"/>
  <c r="M307" i="11" s="1"/>
  <c r="M310" i="18"/>
  <c r="O310" i="18"/>
  <c r="W310" i="18"/>
  <c r="Q310" i="18"/>
  <c r="R356" i="18"/>
  <c r="O353" i="11" s="1"/>
  <c r="Q356" i="18"/>
  <c r="P356" i="18"/>
  <c r="N353" i="11" s="1"/>
  <c r="O356" i="18"/>
  <c r="N356" i="18"/>
  <c r="M353" i="11" s="1"/>
  <c r="W356" i="18"/>
  <c r="V356" i="18"/>
  <c r="Q353" i="11" s="1"/>
  <c r="S353" i="11"/>
  <c r="U356" i="18"/>
  <c r="T356" i="18"/>
  <c r="P353" i="11" s="1"/>
  <c r="S356" i="18"/>
  <c r="M356" i="18"/>
  <c r="R319" i="18"/>
  <c r="O316" i="11" s="1"/>
  <c r="Q319" i="18"/>
  <c r="P319" i="18"/>
  <c r="N316" i="11" s="1"/>
  <c r="O319" i="18"/>
  <c r="N319" i="18"/>
  <c r="M316" i="11" s="1"/>
  <c r="S316" i="11"/>
  <c r="U319" i="18"/>
  <c r="W319" i="18"/>
  <c r="V319" i="18"/>
  <c r="Q316" i="11" s="1"/>
  <c r="T319" i="18"/>
  <c r="P316" i="11" s="1"/>
  <c r="S319" i="18"/>
  <c r="M319" i="18"/>
  <c r="Q355" i="18"/>
  <c r="P355" i="18"/>
  <c r="N352" i="11" s="1"/>
  <c r="O355" i="18"/>
  <c r="N355" i="18"/>
  <c r="M352" i="11" s="1"/>
  <c r="M355" i="18"/>
  <c r="W355" i="18"/>
  <c r="V355" i="18"/>
  <c r="Q352" i="11" s="1"/>
  <c r="U355" i="18"/>
  <c r="T355" i="18"/>
  <c r="P352" i="11" s="1"/>
  <c r="S352" i="11"/>
  <c r="S355" i="18"/>
  <c r="R355" i="18"/>
  <c r="O352" i="11" s="1"/>
  <c r="Q292" i="18"/>
  <c r="P292" i="18"/>
  <c r="N289" i="11" s="1"/>
  <c r="O292" i="18"/>
  <c r="N292" i="18"/>
  <c r="M289" i="11" s="1"/>
  <c r="M292" i="18"/>
  <c r="R292" i="18"/>
  <c r="O289" i="11" s="1"/>
  <c r="W292" i="18"/>
  <c r="S289" i="11"/>
  <c r="V292" i="18"/>
  <c r="Q289" i="11" s="1"/>
  <c r="U292" i="18"/>
  <c r="T292" i="18"/>
  <c r="P289" i="11" s="1"/>
  <c r="S292" i="18"/>
  <c r="N340" i="18"/>
  <c r="M337" i="11" s="1"/>
  <c r="S337" i="11"/>
  <c r="M340" i="18"/>
  <c r="W340" i="18"/>
  <c r="V340" i="18"/>
  <c r="Q337" i="11" s="1"/>
  <c r="T340" i="18"/>
  <c r="P337" i="11" s="1"/>
  <c r="S340" i="18"/>
  <c r="R340" i="18"/>
  <c r="O337" i="11" s="1"/>
  <c r="Q340" i="18"/>
  <c r="P340" i="18"/>
  <c r="N337" i="11" s="1"/>
  <c r="U340" i="18"/>
  <c r="O340" i="18"/>
  <c r="W363" i="18"/>
  <c r="V363" i="18"/>
  <c r="Q360" i="11" s="1"/>
  <c r="S360" i="11"/>
  <c r="U363" i="18"/>
  <c r="T363" i="18"/>
  <c r="P360" i="11" s="1"/>
  <c r="R363" i="18"/>
  <c r="O360" i="11" s="1"/>
  <c r="Q363" i="18"/>
  <c r="P363" i="18"/>
  <c r="N360" i="11" s="1"/>
  <c r="O363" i="18"/>
  <c r="N363" i="18"/>
  <c r="M360" i="11" s="1"/>
  <c r="M363" i="18"/>
  <c r="S363" i="18"/>
  <c r="W325" i="18"/>
  <c r="V325" i="18"/>
  <c r="Q322" i="11" s="1"/>
  <c r="S322" i="11"/>
  <c r="U325" i="18"/>
  <c r="T325" i="18"/>
  <c r="P322" i="11" s="1"/>
  <c r="R325" i="18"/>
  <c r="O322" i="11" s="1"/>
  <c r="Q325" i="18"/>
  <c r="P325" i="18"/>
  <c r="N322" i="11" s="1"/>
  <c r="O325" i="18"/>
  <c r="S325" i="18"/>
  <c r="N325" i="18"/>
  <c r="M322" i="11" s="1"/>
  <c r="M325" i="18"/>
  <c r="S272" i="11"/>
  <c r="Q275" i="18"/>
  <c r="P275" i="18"/>
  <c r="N272" i="11" s="1"/>
  <c r="O275" i="18"/>
  <c r="N275" i="18"/>
  <c r="M272" i="11" s="1"/>
  <c r="M275" i="18"/>
  <c r="W275" i="18"/>
  <c r="V275" i="18"/>
  <c r="Q272" i="11" s="1"/>
  <c r="U275" i="18"/>
  <c r="T275" i="18"/>
  <c r="P272" i="11" s="1"/>
  <c r="S275" i="18"/>
  <c r="R275" i="18"/>
  <c r="O272" i="11" s="1"/>
  <c r="V373" i="18"/>
  <c r="Q370" i="11" s="1"/>
  <c r="U373" i="18"/>
  <c r="T373" i="18"/>
  <c r="P370" i="11" s="1"/>
  <c r="S373" i="18"/>
  <c r="R373" i="18"/>
  <c r="O370" i="11" s="1"/>
  <c r="S370" i="11"/>
  <c r="P373" i="18"/>
  <c r="N370" i="11" s="1"/>
  <c r="O373" i="18"/>
  <c r="N373" i="18"/>
  <c r="M370" i="11" s="1"/>
  <c r="M373" i="18"/>
  <c r="W373" i="18"/>
  <c r="Q373" i="18"/>
  <c r="V348" i="18"/>
  <c r="Q345" i="11" s="1"/>
  <c r="U348" i="18"/>
  <c r="T348" i="18"/>
  <c r="P345" i="11" s="1"/>
  <c r="S348" i="18"/>
  <c r="R348" i="18"/>
  <c r="O345" i="11" s="1"/>
  <c r="S345" i="11"/>
  <c r="P348" i="18"/>
  <c r="N345" i="11" s="1"/>
  <c r="O348" i="18"/>
  <c r="N348" i="18"/>
  <c r="M345" i="11" s="1"/>
  <c r="M348" i="18"/>
  <c r="W348" i="18"/>
  <c r="Q348" i="18"/>
  <c r="V323" i="18"/>
  <c r="Q320" i="11" s="1"/>
  <c r="U323" i="18"/>
  <c r="T323" i="18"/>
  <c r="P320" i="11" s="1"/>
  <c r="S323" i="18"/>
  <c r="R323" i="18"/>
  <c r="O320" i="11" s="1"/>
  <c r="S320" i="11"/>
  <c r="P323" i="18"/>
  <c r="N320" i="11" s="1"/>
  <c r="O323" i="18"/>
  <c r="N323" i="18"/>
  <c r="M320" i="11" s="1"/>
  <c r="M323" i="18"/>
  <c r="W323" i="18"/>
  <c r="Q323" i="18"/>
  <c r="S282" i="11"/>
  <c r="O285" i="18"/>
  <c r="N285" i="18"/>
  <c r="M282" i="11" s="1"/>
  <c r="M285" i="18"/>
  <c r="W285" i="18"/>
  <c r="V285" i="18"/>
  <c r="Q282" i="11" s="1"/>
  <c r="U285" i="18"/>
  <c r="T285" i="18"/>
  <c r="P282" i="11" s="1"/>
  <c r="S285" i="18"/>
  <c r="R285" i="18"/>
  <c r="O282" i="11" s="1"/>
  <c r="Q285" i="18"/>
  <c r="P285" i="18"/>
  <c r="N282" i="11" s="1"/>
  <c r="U360" i="18"/>
  <c r="T360" i="18"/>
  <c r="P357" i="11" s="1"/>
  <c r="S360" i="18"/>
  <c r="R360" i="18"/>
  <c r="O357" i="11" s="1"/>
  <c r="Q360" i="18"/>
  <c r="S357" i="11"/>
  <c r="O360" i="18"/>
  <c r="N360" i="18"/>
  <c r="M357" i="11" s="1"/>
  <c r="M360" i="18"/>
  <c r="W360" i="18"/>
  <c r="V360" i="18"/>
  <c r="Q357" i="11" s="1"/>
  <c r="P360" i="18"/>
  <c r="N357" i="11" s="1"/>
  <c r="U322" i="18"/>
  <c r="T322" i="18"/>
  <c r="P319" i="11" s="1"/>
  <c r="S322" i="18"/>
  <c r="R322" i="18"/>
  <c r="O319" i="11" s="1"/>
  <c r="Q322" i="18"/>
  <c r="S319" i="11"/>
  <c r="O322" i="18"/>
  <c r="N322" i="18"/>
  <c r="M319" i="11" s="1"/>
  <c r="M322" i="18"/>
  <c r="P322" i="18"/>
  <c r="N319" i="11" s="1"/>
  <c r="W322" i="18"/>
  <c r="V322" i="18"/>
  <c r="Q319" i="11" s="1"/>
  <c r="R344" i="18"/>
  <c r="O341" i="11" s="1"/>
  <c r="Q344" i="18"/>
  <c r="P344" i="18"/>
  <c r="N341" i="11" s="1"/>
  <c r="O344" i="18"/>
  <c r="N344" i="18"/>
  <c r="M341" i="11" s="1"/>
  <c r="W344" i="18"/>
  <c r="V344" i="18"/>
  <c r="Q341" i="11" s="1"/>
  <c r="S341" i="11"/>
  <c r="U344" i="18"/>
  <c r="T344" i="18"/>
  <c r="P341" i="11" s="1"/>
  <c r="S344" i="18"/>
  <c r="M344" i="18"/>
  <c r="Q330" i="18"/>
  <c r="P330" i="18"/>
  <c r="N327" i="11" s="1"/>
  <c r="O330" i="18"/>
  <c r="N330" i="18"/>
  <c r="M327" i="11" s="1"/>
  <c r="M330" i="18"/>
  <c r="W330" i="18"/>
  <c r="V330" i="18"/>
  <c r="Q327" i="11" s="1"/>
  <c r="U330" i="18"/>
  <c r="T330" i="18"/>
  <c r="P327" i="11" s="1"/>
  <c r="S330" i="18"/>
  <c r="R330" i="18"/>
  <c r="O327" i="11" s="1"/>
  <c r="S327" i="11"/>
  <c r="O377" i="18"/>
  <c r="N377" i="18"/>
  <c r="M374" i="11" s="1"/>
  <c r="S374" i="11"/>
  <c r="M377" i="18"/>
  <c r="W377" i="18"/>
  <c r="V377" i="18"/>
  <c r="Q374" i="11" s="1"/>
  <c r="U377" i="18"/>
  <c r="T377" i="18"/>
  <c r="P374" i="11" s="1"/>
  <c r="S377" i="18"/>
  <c r="R377" i="18"/>
  <c r="O374" i="11" s="1"/>
  <c r="Q377" i="18"/>
  <c r="P377" i="18"/>
  <c r="N374" i="11" s="1"/>
  <c r="N352" i="18"/>
  <c r="M349" i="11" s="1"/>
  <c r="S349" i="11"/>
  <c r="M352" i="18"/>
  <c r="W352" i="18"/>
  <c r="V352" i="18"/>
  <c r="Q349" i="11" s="1"/>
  <c r="T352" i="18"/>
  <c r="P349" i="11" s="1"/>
  <c r="S352" i="18"/>
  <c r="R352" i="18"/>
  <c r="O349" i="11" s="1"/>
  <c r="Q352" i="18"/>
  <c r="U352" i="18"/>
  <c r="P352" i="18"/>
  <c r="N349" i="11" s="1"/>
  <c r="O352" i="18"/>
  <c r="N314" i="18"/>
  <c r="M311" i="11" s="1"/>
  <c r="S311" i="11"/>
  <c r="M314" i="18"/>
  <c r="W314" i="18"/>
  <c r="V314" i="18"/>
  <c r="Q311" i="11" s="1"/>
  <c r="T314" i="18"/>
  <c r="P311" i="11" s="1"/>
  <c r="Q314" i="18"/>
  <c r="U314" i="18"/>
  <c r="S314" i="18"/>
  <c r="R314" i="18"/>
  <c r="O311" i="11" s="1"/>
  <c r="P314" i="18"/>
  <c r="N311" i="11" s="1"/>
  <c r="O314" i="18"/>
  <c r="W338" i="18"/>
  <c r="V338" i="18"/>
  <c r="Q335" i="11" s="1"/>
  <c r="S335" i="11"/>
  <c r="U338" i="18"/>
  <c r="T338" i="18"/>
  <c r="P335" i="11" s="1"/>
  <c r="R338" i="18"/>
  <c r="O335" i="11" s="1"/>
  <c r="Q338" i="18"/>
  <c r="P338" i="18"/>
  <c r="N335" i="11" s="1"/>
  <c r="O338" i="18"/>
  <c r="S338" i="18"/>
  <c r="N338" i="18"/>
  <c r="M335" i="11" s="1"/>
  <c r="M338" i="18"/>
  <c r="V361" i="18"/>
  <c r="Q358" i="11" s="1"/>
  <c r="U361" i="18"/>
  <c r="T361" i="18"/>
  <c r="P358" i="11" s="1"/>
  <c r="S361" i="18"/>
  <c r="R361" i="18"/>
  <c r="O358" i="11" s="1"/>
  <c r="S358" i="11"/>
  <c r="P361" i="18"/>
  <c r="N358" i="11" s="1"/>
  <c r="O361" i="18"/>
  <c r="N361" i="18"/>
  <c r="M358" i="11" s="1"/>
  <c r="M361" i="18"/>
  <c r="W361" i="18"/>
  <c r="Q361" i="18"/>
  <c r="V335" i="18"/>
  <c r="Q332" i="11" s="1"/>
  <c r="U335" i="18"/>
  <c r="T335" i="18"/>
  <c r="P332" i="11" s="1"/>
  <c r="S335" i="18"/>
  <c r="R335" i="18"/>
  <c r="O332" i="11" s="1"/>
  <c r="S332" i="11"/>
  <c r="P335" i="18"/>
  <c r="N332" i="11" s="1"/>
  <c r="O335" i="18"/>
  <c r="N335" i="18"/>
  <c r="M332" i="11" s="1"/>
  <c r="M335" i="18"/>
  <c r="Q335" i="18"/>
  <c r="W335" i="18"/>
  <c r="V298" i="18"/>
  <c r="Q295" i="11" s="1"/>
  <c r="U298" i="18"/>
  <c r="T298" i="18"/>
  <c r="P295" i="11" s="1"/>
  <c r="S298" i="18"/>
  <c r="R298" i="18"/>
  <c r="O295" i="11" s="1"/>
  <c r="S295" i="11"/>
  <c r="W298" i="18"/>
  <c r="Q298" i="18"/>
  <c r="P298" i="18"/>
  <c r="N295" i="11" s="1"/>
  <c r="O298" i="18"/>
  <c r="N298" i="18"/>
  <c r="M295" i="11" s="1"/>
  <c r="M298" i="18"/>
  <c r="S270" i="11"/>
  <c r="O273" i="18"/>
  <c r="N273" i="18"/>
  <c r="M270" i="11" s="1"/>
  <c r="M273" i="18"/>
  <c r="W273" i="18"/>
  <c r="V273" i="18"/>
  <c r="Q270" i="11" s="1"/>
  <c r="U273" i="18"/>
  <c r="T273" i="18"/>
  <c r="P270" i="11" s="1"/>
  <c r="S273" i="18"/>
  <c r="R273" i="18"/>
  <c r="O270" i="11" s="1"/>
  <c r="Q273" i="18"/>
  <c r="P273" i="18"/>
  <c r="N270" i="11" s="1"/>
  <c r="U372" i="18"/>
  <c r="T372" i="18"/>
  <c r="P369" i="11" s="1"/>
  <c r="S372" i="18"/>
  <c r="R372" i="18"/>
  <c r="O369" i="11" s="1"/>
  <c r="Q372" i="18"/>
  <c r="S369" i="11"/>
  <c r="O372" i="18"/>
  <c r="N372" i="18"/>
  <c r="M369" i="11" s="1"/>
  <c r="M372" i="18"/>
  <c r="P372" i="18"/>
  <c r="N369" i="11" s="1"/>
  <c r="W372" i="18"/>
  <c r="V372" i="18"/>
  <c r="Q369" i="11" s="1"/>
  <c r="U347" i="18"/>
  <c r="T347" i="18"/>
  <c r="P344" i="11" s="1"/>
  <c r="S347" i="18"/>
  <c r="R347" i="18"/>
  <c r="O344" i="11" s="1"/>
  <c r="Q347" i="18"/>
  <c r="S344" i="11"/>
  <c r="O347" i="18"/>
  <c r="N347" i="18"/>
  <c r="M344" i="11" s="1"/>
  <c r="M347" i="18"/>
  <c r="W347" i="18"/>
  <c r="V347" i="18"/>
  <c r="Q344" i="11" s="1"/>
  <c r="P347" i="18"/>
  <c r="N344" i="11" s="1"/>
  <c r="U334" i="18"/>
  <c r="T334" i="18"/>
  <c r="P331" i="11" s="1"/>
  <c r="S334" i="18"/>
  <c r="R334" i="18"/>
  <c r="O331" i="11" s="1"/>
  <c r="Q334" i="18"/>
  <c r="S331" i="11"/>
  <c r="O334" i="18"/>
  <c r="N334" i="18"/>
  <c r="M331" i="11" s="1"/>
  <c r="M334" i="18"/>
  <c r="W334" i="18"/>
  <c r="V334" i="18"/>
  <c r="Q331" i="11" s="1"/>
  <c r="P334" i="18"/>
  <c r="N331" i="11" s="1"/>
  <c r="U309" i="18"/>
  <c r="T309" i="18"/>
  <c r="P306" i="11" s="1"/>
  <c r="S309" i="18"/>
  <c r="R309" i="18"/>
  <c r="O306" i="11" s="1"/>
  <c r="Q309" i="18"/>
  <c r="S306" i="11"/>
  <c r="W309" i="18"/>
  <c r="V309" i="18"/>
  <c r="Q306" i="11" s="1"/>
  <c r="P309" i="18"/>
  <c r="N306" i="11" s="1"/>
  <c r="O309" i="18"/>
  <c r="N309" i="18"/>
  <c r="M306" i="11" s="1"/>
  <c r="M309" i="18"/>
  <c r="U297" i="18"/>
  <c r="T297" i="18"/>
  <c r="P294" i="11" s="1"/>
  <c r="S297" i="18"/>
  <c r="R297" i="18"/>
  <c r="O294" i="11" s="1"/>
  <c r="Q297" i="18"/>
  <c r="S294" i="11"/>
  <c r="M297" i="18"/>
  <c r="N297" i="18"/>
  <c r="M294" i="11" s="1"/>
  <c r="W297" i="18"/>
  <c r="V297" i="18"/>
  <c r="Q294" i="11" s="1"/>
  <c r="P297" i="18"/>
  <c r="N294" i="11" s="1"/>
  <c r="O297" i="18"/>
  <c r="S281" i="11"/>
  <c r="N284" i="18"/>
  <c r="M281" i="11" s="1"/>
  <c r="M284" i="18"/>
  <c r="W284" i="18"/>
  <c r="V284" i="18"/>
  <c r="Q281" i="11" s="1"/>
  <c r="U284" i="18"/>
  <c r="T284" i="18"/>
  <c r="P281" i="11" s="1"/>
  <c r="S284" i="18"/>
  <c r="R284" i="18"/>
  <c r="O281" i="11" s="1"/>
  <c r="Q284" i="18"/>
  <c r="P284" i="18"/>
  <c r="N281" i="11" s="1"/>
  <c r="O284" i="18"/>
  <c r="S269" i="11"/>
  <c r="N272" i="18"/>
  <c r="M269" i="11" s="1"/>
  <c r="M272" i="18"/>
  <c r="W272" i="18"/>
  <c r="V272" i="18"/>
  <c r="Q269" i="11" s="1"/>
  <c r="U272" i="18"/>
  <c r="T272" i="18"/>
  <c r="P269" i="11" s="1"/>
  <c r="S272" i="18"/>
  <c r="R272" i="18"/>
  <c r="O269" i="11" s="1"/>
  <c r="Q272" i="18"/>
  <c r="P272" i="18"/>
  <c r="N269" i="11" s="1"/>
  <c r="O272" i="18"/>
  <c r="T371" i="18"/>
  <c r="P368" i="11" s="1"/>
  <c r="S371" i="18"/>
  <c r="R371" i="18"/>
  <c r="O368" i="11" s="1"/>
  <c r="Q371" i="18"/>
  <c r="P371" i="18"/>
  <c r="N368" i="11" s="1"/>
  <c r="N371" i="18"/>
  <c r="M368" i="11" s="1"/>
  <c r="S368" i="11"/>
  <c r="M371" i="18"/>
  <c r="W371" i="18"/>
  <c r="V371" i="18"/>
  <c r="Q368" i="11" s="1"/>
  <c r="U371" i="18"/>
  <c r="O371" i="18"/>
  <c r="T359" i="18"/>
  <c r="P356" i="11" s="1"/>
  <c r="S359" i="18"/>
  <c r="R359" i="18"/>
  <c r="O356" i="11" s="1"/>
  <c r="Q359" i="18"/>
  <c r="P359" i="18"/>
  <c r="N356" i="11" s="1"/>
  <c r="N359" i="18"/>
  <c r="M356" i="11" s="1"/>
  <c r="S356" i="11"/>
  <c r="M359" i="18"/>
  <c r="W359" i="18"/>
  <c r="O359" i="18"/>
  <c r="V359" i="18"/>
  <c r="Q356" i="11" s="1"/>
  <c r="U359" i="18"/>
  <c r="T346" i="18"/>
  <c r="P343" i="11" s="1"/>
  <c r="S346" i="18"/>
  <c r="R346" i="18"/>
  <c r="O343" i="11" s="1"/>
  <c r="Q346" i="18"/>
  <c r="P346" i="18"/>
  <c r="N343" i="11" s="1"/>
  <c r="N346" i="18"/>
  <c r="M343" i="11" s="1"/>
  <c r="S343" i="11"/>
  <c r="M346" i="18"/>
  <c r="W346" i="18"/>
  <c r="V346" i="18"/>
  <c r="Q343" i="11" s="1"/>
  <c r="U346" i="18"/>
  <c r="O346" i="18"/>
  <c r="T333" i="18"/>
  <c r="P330" i="11" s="1"/>
  <c r="S333" i="18"/>
  <c r="R333" i="18"/>
  <c r="O330" i="11" s="1"/>
  <c r="Q333" i="18"/>
  <c r="P333" i="18"/>
  <c r="N330" i="11" s="1"/>
  <c r="N333" i="18"/>
  <c r="M330" i="11" s="1"/>
  <c r="S330" i="11"/>
  <c r="M333" i="18"/>
  <c r="W333" i="18"/>
  <c r="V333" i="18"/>
  <c r="Q330" i="11" s="1"/>
  <c r="U333" i="18"/>
  <c r="O333" i="18"/>
  <c r="T321" i="18"/>
  <c r="P318" i="11" s="1"/>
  <c r="S321" i="18"/>
  <c r="R321" i="18"/>
  <c r="O318" i="11" s="1"/>
  <c r="Q321" i="18"/>
  <c r="P321" i="18"/>
  <c r="N318" i="11" s="1"/>
  <c r="N321" i="18"/>
  <c r="M318" i="11" s="1"/>
  <c r="S318" i="11"/>
  <c r="M321" i="18"/>
  <c r="W321" i="18"/>
  <c r="V321" i="18"/>
  <c r="Q318" i="11" s="1"/>
  <c r="U321" i="18"/>
  <c r="O321" i="18"/>
  <c r="T308" i="18"/>
  <c r="P305" i="11" s="1"/>
  <c r="S308" i="18"/>
  <c r="R308" i="18"/>
  <c r="O305" i="11" s="1"/>
  <c r="Q308" i="18"/>
  <c r="P308" i="18"/>
  <c r="N305" i="11" s="1"/>
  <c r="S305" i="11"/>
  <c r="N308" i="18"/>
  <c r="M305" i="11" s="1"/>
  <c r="M308" i="18"/>
  <c r="O308" i="18"/>
  <c r="W308" i="18"/>
  <c r="V308" i="18"/>
  <c r="Q305" i="11" s="1"/>
  <c r="U308" i="18"/>
  <c r="T296" i="18"/>
  <c r="P293" i="11" s="1"/>
  <c r="S296" i="18"/>
  <c r="R296" i="18"/>
  <c r="O293" i="11" s="1"/>
  <c r="Q296" i="18"/>
  <c r="P296" i="18"/>
  <c r="N293" i="11" s="1"/>
  <c r="S293" i="11"/>
  <c r="W296" i="18"/>
  <c r="V296" i="18"/>
  <c r="Q293" i="11" s="1"/>
  <c r="U296" i="18"/>
  <c r="O296" i="18"/>
  <c r="N296" i="18"/>
  <c r="M293" i="11" s="1"/>
  <c r="M296" i="18"/>
  <c r="S280" i="11"/>
  <c r="M283" i="18"/>
  <c r="W283" i="18"/>
  <c r="V283" i="18"/>
  <c r="Q280" i="11" s="1"/>
  <c r="U283" i="18"/>
  <c r="T283" i="18"/>
  <c r="P280" i="11" s="1"/>
  <c r="S283" i="18"/>
  <c r="R283" i="18"/>
  <c r="O280" i="11" s="1"/>
  <c r="Q283" i="18"/>
  <c r="P283" i="18"/>
  <c r="N280" i="11" s="1"/>
  <c r="O283" i="18"/>
  <c r="N283" i="18"/>
  <c r="M280" i="11" s="1"/>
  <c r="S268" i="11"/>
  <c r="M271" i="18"/>
  <c r="W271" i="18"/>
  <c r="V271" i="18"/>
  <c r="Q268" i="11" s="1"/>
  <c r="U271" i="18"/>
  <c r="T271" i="18"/>
  <c r="P268" i="11" s="1"/>
  <c r="S271" i="18"/>
  <c r="R271" i="18"/>
  <c r="O268" i="11" s="1"/>
  <c r="Q271" i="18"/>
  <c r="P271" i="18"/>
  <c r="N268" i="11" s="1"/>
  <c r="O271" i="18"/>
  <c r="N271" i="18"/>
  <c r="M268" i="11" s="1"/>
  <c r="Q343" i="18"/>
  <c r="P343" i="18"/>
  <c r="N340" i="11" s="1"/>
  <c r="O343" i="18"/>
  <c r="N343" i="18"/>
  <c r="M340" i="11" s="1"/>
  <c r="M343" i="18"/>
  <c r="W343" i="18"/>
  <c r="V343" i="18"/>
  <c r="Q340" i="11" s="1"/>
  <c r="U343" i="18"/>
  <c r="T343" i="18"/>
  <c r="P340" i="11" s="1"/>
  <c r="S343" i="18"/>
  <c r="S340" i="11"/>
  <c r="R343" i="18"/>
  <c r="O340" i="11" s="1"/>
  <c r="S364" i="11"/>
  <c r="P367" i="18"/>
  <c r="N364" i="11" s="1"/>
  <c r="O367" i="18"/>
  <c r="N367" i="18"/>
  <c r="M364" i="11" s="1"/>
  <c r="M367" i="18"/>
  <c r="V367" i="18"/>
  <c r="Q364" i="11" s="1"/>
  <c r="U367" i="18"/>
  <c r="T367" i="18"/>
  <c r="P364" i="11" s="1"/>
  <c r="S367" i="18"/>
  <c r="R367" i="18"/>
  <c r="O364" i="11" s="1"/>
  <c r="Q367" i="18"/>
  <c r="W367" i="18"/>
  <c r="S350" i="11"/>
  <c r="O353" i="18"/>
  <c r="N353" i="18"/>
  <c r="M350" i="11" s="1"/>
  <c r="M353" i="18"/>
  <c r="W353" i="18"/>
  <c r="U353" i="18"/>
  <c r="T353" i="18"/>
  <c r="P350" i="11" s="1"/>
  <c r="S353" i="18"/>
  <c r="R353" i="18"/>
  <c r="O350" i="11" s="1"/>
  <c r="Q353" i="18"/>
  <c r="P353" i="18"/>
  <c r="N350" i="11" s="1"/>
  <c r="V353" i="18"/>
  <c r="Q350" i="11" s="1"/>
  <c r="N365" i="18"/>
  <c r="M362" i="11" s="1"/>
  <c r="S362" i="11"/>
  <c r="M365" i="18"/>
  <c r="W365" i="18"/>
  <c r="V365" i="18"/>
  <c r="Q362" i="11" s="1"/>
  <c r="T365" i="18"/>
  <c r="P362" i="11" s="1"/>
  <c r="S365" i="18"/>
  <c r="R365" i="18"/>
  <c r="O362" i="11" s="1"/>
  <c r="Q365" i="18"/>
  <c r="U365" i="18"/>
  <c r="P365" i="18"/>
  <c r="N362" i="11" s="1"/>
  <c r="O365" i="18"/>
  <c r="N327" i="18"/>
  <c r="M324" i="11" s="1"/>
  <c r="S324" i="11"/>
  <c r="M327" i="18"/>
  <c r="W327" i="18"/>
  <c r="V327" i="18"/>
  <c r="Q324" i="11" s="1"/>
  <c r="T327" i="18"/>
  <c r="P324" i="11" s="1"/>
  <c r="S327" i="18"/>
  <c r="R327" i="18"/>
  <c r="O324" i="11" s="1"/>
  <c r="Q327" i="18"/>
  <c r="U327" i="18"/>
  <c r="P327" i="18"/>
  <c r="N324" i="11" s="1"/>
  <c r="O327" i="18"/>
  <c r="W375" i="18"/>
  <c r="V375" i="18"/>
  <c r="Q372" i="11" s="1"/>
  <c r="S372" i="11"/>
  <c r="U375" i="18"/>
  <c r="T375" i="18"/>
  <c r="P372" i="11" s="1"/>
  <c r="R375" i="18"/>
  <c r="O372" i="11" s="1"/>
  <c r="Q375" i="18"/>
  <c r="P375" i="18"/>
  <c r="N372" i="11" s="1"/>
  <c r="O375" i="18"/>
  <c r="S375" i="18"/>
  <c r="N375" i="18"/>
  <c r="M372" i="11" s="1"/>
  <c r="M375" i="18"/>
  <c r="W300" i="18"/>
  <c r="V300" i="18"/>
  <c r="Q297" i="11" s="1"/>
  <c r="S297" i="11"/>
  <c r="U300" i="18"/>
  <c r="T300" i="18"/>
  <c r="P297" i="11" s="1"/>
  <c r="S300" i="18"/>
  <c r="R300" i="18"/>
  <c r="O297" i="11" s="1"/>
  <c r="Q300" i="18"/>
  <c r="P300" i="18"/>
  <c r="N297" i="11" s="1"/>
  <c r="O300" i="18"/>
  <c r="N300" i="18"/>
  <c r="M297" i="11" s="1"/>
  <c r="M300" i="18"/>
  <c r="S370" i="18"/>
  <c r="R370" i="18"/>
  <c r="O367" i="11" s="1"/>
  <c r="Q370" i="18"/>
  <c r="P370" i="18"/>
  <c r="N367" i="11" s="1"/>
  <c r="O370" i="18"/>
  <c r="M370" i="18"/>
  <c r="S367" i="11"/>
  <c r="W370" i="18"/>
  <c r="V370" i="18"/>
  <c r="Q367" i="11" s="1"/>
  <c r="U370" i="18"/>
  <c r="T370" i="18"/>
  <c r="P367" i="11" s="1"/>
  <c r="N370" i="18"/>
  <c r="M367" i="11" s="1"/>
  <c r="S358" i="18"/>
  <c r="R358" i="18"/>
  <c r="O355" i="11" s="1"/>
  <c r="Q358" i="18"/>
  <c r="P358" i="18"/>
  <c r="N355" i="11" s="1"/>
  <c r="O358" i="18"/>
  <c r="M358" i="18"/>
  <c r="S355" i="11"/>
  <c r="W358" i="18"/>
  <c r="V358" i="18"/>
  <c r="Q355" i="11" s="1"/>
  <c r="U358" i="18"/>
  <c r="T358" i="18"/>
  <c r="P355" i="11" s="1"/>
  <c r="N358" i="18"/>
  <c r="M355" i="11" s="1"/>
  <c r="S345" i="18"/>
  <c r="R345" i="18"/>
  <c r="O342" i="11" s="1"/>
  <c r="Q345" i="18"/>
  <c r="P345" i="18"/>
  <c r="N342" i="11" s="1"/>
  <c r="O345" i="18"/>
  <c r="M345" i="18"/>
  <c r="S342" i="11"/>
  <c r="W345" i="18"/>
  <c r="V345" i="18"/>
  <c r="Q342" i="11" s="1"/>
  <c r="N345" i="18"/>
  <c r="M342" i="11" s="1"/>
  <c r="U345" i="18"/>
  <c r="T345" i="18"/>
  <c r="P342" i="11" s="1"/>
  <c r="S332" i="18"/>
  <c r="R332" i="18"/>
  <c r="O329" i="11" s="1"/>
  <c r="Q332" i="18"/>
  <c r="P332" i="18"/>
  <c r="N329" i="11" s="1"/>
  <c r="O332" i="18"/>
  <c r="M332" i="18"/>
  <c r="S329" i="11"/>
  <c r="W332" i="18"/>
  <c r="V332" i="18"/>
  <c r="Q329" i="11" s="1"/>
  <c r="U332" i="18"/>
  <c r="T332" i="18"/>
  <c r="P329" i="11" s="1"/>
  <c r="N332" i="18"/>
  <c r="M329" i="11" s="1"/>
  <c r="S320" i="18"/>
  <c r="R320" i="18"/>
  <c r="O317" i="11" s="1"/>
  <c r="Q320" i="18"/>
  <c r="P320" i="18"/>
  <c r="N317" i="11" s="1"/>
  <c r="O320" i="18"/>
  <c r="M320" i="18"/>
  <c r="S317" i="11"/>
  <c r="W320" i="18"/>
  <c r="V320" i="18"/>
  <c r="Q317" i="11" s="1"/>
  <c r="U320" i="18"/>
  <c r="T320" i="18"/>
  <c r="P317" i="11" s="1"/>
  <c r="N320" i="18"/>
  <c r="M317" i="11" s="1"/>
  <c r="S307" i="18"/>
  <c r="R307" i="18"/>
  <c r="O304" i="11" s="1"/>
  <c r="Q307" i="18"/>
  <c r="P307" i="18"/>
  <c r="N304" i="11" s="1"/>
  <c r="O307" i="18"/>
  <c r="S304" i="11"/>
  <c r="W307" i="18"/>
  <c r="V307" i="18"/>
  <c r="Q304" i="11" s="1"/>
  <c r="U307" i="18"/>
  <c r="T307" i="18"/>
  <c r="P304" i="11" s="1"/>
  <c r="N307" i="18"/>
  <c r="M304" i="11" s="1"/>
  <c r="M307" i="18"/>
  <c r="S295" i="18"/>
  <c r="R295" i="18"/>
  <c r="O292" i="11" s="1"/>
  <c r="Q295" i="18"/>
  <c r="P295" i="18"/>
  <c r="N292" i="11" s="1"/>
  <c r="O295" i="18"/>
  <c r="S292" i="11"/>
  <c r="M295" i="18"/>
  <c r="W295" i="18"/>
  <c r="V295" i="18"/>
  <c r="Q292" i="11" s="1"/>
  <c r="U295" i="18"/>
  <c r="T295" i="18"/>
  <c r="P292" i="11" s="1"/>
  <c r="N295" i="18"/>
  <c r="M292" i="11" s="1"/>
  <c r="S279" i="11"/>
  <c r="W282" i="18"/>
  <c r="V282" i="18"/>
  <c r="Q279" i="11" s="1"/>
  <c r="U282" i="18"/>
  <c r="T282" i="18"/>
  <c r="P279" i="11" s="1"/>
  <c r="S282" i="18"/>
  <c r="R282" i="18"/>
  <c r="O279" i="11" s="1"/>
  <c r="Q282" i="18"/>
  <c r="P282" i="18"/>
  <c r="N279" i="11" s="1"/>
  <c r="O282" i="18"/>
  <c r="N282" i="18"/>
  <c r="M279" i="11" s="1"/>
  <c r="M282" i="18"/>
  <c r="S267" i="11"/>
  <c r="W270" i="18"/>
  <c r="V270" i="18"/>
  <c r="Q267" i="11" s="1"/>
  <c r="U270" i="18"/>
  <c r="T270" i="18"/>
  <c r="P267" i="11" s="1"/>
  <c r="S270" i="18"/>
  <c r="R270" i="18"/>
  <c r="O267" i="11" s="1"/>
  <c r="Q270" i="18"/>
  <c r="P270" i="18"/>
  <c r="N267" i="11" s="1"/>
  <c r="O270" i="18"/>
  <c r="N270" i="18"/>
  <c r="M267" i="11" s="1"/>
  <c r="M270" i="18"/>
  <c r="R293" i="18"/>
  <c r="O290" i="11" s="1"/>
  <c r="Q293" i="18"/>
  <c r="P293" i="18"/>
  <c r="N290" i="11" s="1"/>
  <c r="O293" i="18"/>
  <c r="N293" i="18"/>
  <c r="M290" i="11" s="1"/>
  <c r="S290" i="11"/>
  <c r="W293" i="18"/>
  <c r="V293" i="18"/>
  <c r="Q290" i="11" s="1"/>
  <c r="U293" i="18"/>
  <c r="T293" i="18"/>
  <c r="P290" i="11" s="1"/>
  <c r="S293" i="18"/>
  <c r="M293" i="18"/>
  <c r="V280" i="18"/>
  <c r="Q277" i="11" s="1"/>
  <c r="U280" i="18"/>
  <c r="T280" i="18"/>
  <c r="P277" i="11" s="1"/>
  <c r="S280" i="18"/>
  <c r="R280" i="18"/>
  <c r="O277" i="11" s="1"/>
  <c r="Q280" i="18"/>
  <c r="P280" i="18"/>
  <c r="N277" i="11" s="1"/>
  <c r="O280" i="18"/>
  <c r="N280" i="18"/>
  <c r="M277" i="11" s="1"/>
  <c r="S277" i="11"/>
  <c r="M280" i="18"/>
  <c r="W280" i="18"/>
  <c r="Q318" i="18"/>
  <c r="P318" i="18"/>
  <c r="N315" i="11" s="1"/>
  <c r="O318" i="18"/>
  <c r="N318" i="18"/>
  <c r="M315" i="11" s="1"/>
  <c r="M318" i="18"/>
  <c r="W318" i="18"/>
  <c r="T318" i="18"/>
  <c r="P315" i="11" s="1"/>
  <c r="U318" i="18"/>
  <c r="V318" i="18"/>
  <c r="Q315" i="11" s="1"/>
  <c r="S318" i="18"/>
  <c r="R318" i="18"/>
  <c r="O315" i="11" s="1"/>
  <c r="S315" i="11"/>
  <c r="S326" i="11"/>
  <c r="P329" i="18"/>
  <c r="N326" i="11" s="1"/>
  <c r="O329" i="18"/>
  <c r="N329" i="18"/>
  <c r="M326" i="11" s="1"/>
  <c r="M329" i="18"/>
  <c r="V329" i="18"/>
  <c r="Q326" i="11" s="1"/>
  <c r="U329" i="18"/>
  <c r="T329" i="18"/>
  <c r="P326" i="11" s="1"/>
  <c r="S329" i="18"/>
  <c r="W329" i="18"/>
  <c r="R329" i="18"/>
  <c r="O326" i="11" s="1"/>
  <c r="Q329" i="18"/>
  <c r="S314" i="11"/>
  <c r="P317" i="18"/>
  <c r="N314" i="11" s="1"/>
  <c r="O317" i="18"/>
  <c r="N317" i="18"/>
  <c r="M314" i="11" s="1"/>
  <c r="M317" i="18"/>
  <c r="V317" i="18"/>
  <c r="Q314" i="11" s="1"/>
  <c r="S317" i="18"/>
  <c r="W317" i="18"/>
  <c r="U317" i="18"/>
  <c r="T317" i="18"/>
  <c r="P314" i="11" s="1"/>
  <c r="R317" i="18"/>
  <c r="O314" i="11" s="1"/>
  <c r="Q317" i="18"/>
  <c r="S301" i="11"/>
  <c r="P304" i="18"/>
  <c r="N301" i="11" s="1"/>
  <c r="O304" i="18"/>
  <c r="N304" i="18"/>
  <c r="M301" i="11" s="1"/>
  <c r="M304" i="18"/>
  <c r="S304" i="18"/>
  <c r="R304" i="18"/>
  <c r="O301" i="11" s="1"/>
  <c r="Q304" i="18"/>
  <c r="T304" i="18"/>
  <c r="P301" i="11" s="1"/>
  <c r="W304" i="18"/>
  <c r="V304" i="18"/>
  <c r="Q301" i="11" s="1"/>
  <c r="U304" i="18"/>
  <c r="S288" i="11"/>
  <c r="P291" i="18"/>
  <c r="N288" i="11" s="1"/>
  <c r="O291" i="18"/>
  <c r="N291" i="18"/>
  <c r="M288" i="11" s="1"/>
  <c r="W291" i="18"/>
  <c r="V291" i="18"/>
  <c r="Q288" i="11" s="1"/>
  <c r="U291" i="18"/>
  <c r="T291" i="18"/>
  <c r="P288" i="11" s="1"/>
  <c r="S291" i="18"/>
  <c r="R291" i="18"/>
  <c r="O288" i="11" s="1"/>
  <c r="Q291" i="18"/>
  <c r="M291" i="18"/>
  <c r="S276" i="11"/>
  <c r="U279" i="18"/>
  <c r="T279" i="18"/>
  <c r="P276" i="11" s="1"/>
  <c r="S279" i="18"/>
  <c r="R279" i="18"/>
  <c r="O276" i="11" s="1"/>
  <c r="Q279" i="18"/>
  <c r="P279" i="18"/>
  <c r="N276" i="11" s="1"/>
  <c r="O279" i="18"/>
  <c r="N279" i="18"/>
  <c r="M276" i="11" s="1"/>
  <c r="M279" i="18"/>
  <c r="W279" i="18"/>
  <c r="V279" i="18"/>
  <c r="Q276" i="11" s="1"/>
  <c r="AC266" i="18"/>
  <c r="W263" i="11" s="1"/>
  <c r="AC368" i="18"/>
  <c r="W365" i="11" s="1"/>
  <c r="AE368" i="18"/>
  <c r="AD368" i="18"/>
  <c r="AD355" i="18"/>
  <c r="X352" i="11" s="1"/>
  <c r="V352" i="11"/>
  <c r="U352" i="11"/>
  <c r="AE355" i="18"/>
  <c r="AC355" i="18"/>
  <c r="W352" i="11" s="1"/>
  <c r="AD343" i="18"/>
  <c r="X340" i="11" s="1"/>
  <c r="AE343" i="18"/>
  <c r="AC343" i="18"/>
  <c r="W340" i="11" s="1"/>
  <c r="AD330" i="18"/>
  <c r="X327" i="11" s="1"/>
  <c r="AE330" i="18"/>
  <c r="AC330" i="18"/>
  <c r="W327" i="11" s="1"/>
  <c r="AD318" i="18"/>
  <c r="X315" i="11" s="1"/>
  <c r="AE318" i="18"/>
  <c r="AC318" i="18"/>
  <c r="W315" i="11" s="1"/>
  <c r="AE305" i="18"/>
  <c r="AD305" i="18"/>
  <c r="X302" i="11" s="1"/>
  <c r="AC305" i="18"/>
  <c r="W302" i="11" s="1"/>
  <c r="U302" i="11"/>
  <c r="V302" i="11"/>
  <c r="AC292" i="18"/>
  <c r="W289" i="11" s="1"/>
  <c r="AE292" i="18"/>
  <c r="AD292" i="18"/>
  <c r="X289" i="11" s="1"/>
  <c r="AC280" i="18"/>
  <c r="W277" i="11" s="1"/>
  <c r="U277" i="11"/>
  <c r="AE280" i="18"/>
  <c r="AD280" i="18"/>
  <c r="X277" i="11" s="1"/>
  <c r="AC268" i="18"/>
  <c r="W265" i="11" s="1"/>
  <c r="AD366" i="18"/>
  <c r="X363" i="11" s="1"/>
  <c r="AC366" i="18"/>
  <c r="W363" i="11" s="1"/>
  <c r="V363" i="11"/>
  <c r="AE366" i="18"/>
  <c r="AD367" i="18"/>
  <c r="X364" i="11" s="1"/>
  <c r="AC367" i="18"/>
  <c r="W364" i="11" s="1"/>
  <c r="AE367" i="18"/>
  <c r="AE354" i="18"/>
  <c r="AD354" i="18"/>
  <c r="X351" i="11" s="1"/>
  <c r="AC354" i="18"/>
  <c r="W351" i="11" s="1"/>
  <c r="AE342" i="18"/>
  <c r="AD342" i="18"/>
  <c r="X339" i="11" s="1"/>
  <c r="AC342" i="18"/>
  <c r="W339" i="11" s="1"/>
  <c r="AE329" i="18"/>
  <c r="AD329" i="18"/>
  <c r="X326" i="11" s="1"/>
  <c r="AC329" i="18"/>
  <c r="W326" i="11" s="1"/>
  <c r="AE317" i="18"/>
  <c r="AD317" i="18"/>
  <c r="X314" i="11" s="1"/>
  <c r="AC317" i="18"/>
  <c r="W314" i="11" s="1"/>
  <c r="AC304" i="18"/>
  <c r="W301" i="11" s="1"/>
  <c r="AE304" i="18"/>
  <c r="AD304" i="18"/>
  <c r="X301" i="11" s="1"/>
  <c r="AD291" i="18"/>
  <c r="X288" i="11" s="1"/>
  <c r="AE291" i="18"/>
  <c r="AC291" i="18"/>
  <c r="W288" i="11" s="1"/>
  <c r="AD279" i="18"/>
  <c r="X276" i="11" s="1"/>
  <c r="AC279" i="18"/>
  <c r="W276" i="11" s="1"/>
  <c r="AE279" i="18"/>
  <c r="AC267" i="18"/>
  <c r="W264" i="11" s="1"/>
  <c r="AD316" i="18"/>
  <c r="X313" i="11" s="1"/>
  <c r="AC316" i="18"/>
  <c r="W313" i="11" s="1"/>
  <c r="AE316" i="18"/>
  <c r="AC377" i="18"/>
  <c r="W374" i="11" s="1"/>
  <c r="AE377" i="18"/>
  <c r="AD377" i="18"/>
  <c r="X374" i="11" s="1"/>
  <c r="AE365" i="18"/>
  <c r="AC365" i="18"/>
  <c r="W362" i="11" s="1"/>
  <c r="AD365" i="18"/>
  <c r="X362" i="11" s="1"/>
  <c r="AE352" i="18"/>
  <c r="AD352" i="18"/>
  <c r="X349" i="11" s="1"/>
  <c r="AC352" i="18"/>
  <c r="W349" i="11" s="1"/>
  <c r="V349" i="11"/>
  <c r="U349" i="11"/>
  <c r="AE340" i="18"/>
  <c r="AD340" i="18"/>
  <c r="X337" i="11" s="1"/>
  <c r="AC340" i="18"/>
  <c r="W337" i="11" s="1"/>
  <c r="V337" i="11"/>
  <c r="U337" i="11"/>
  <c r="AE327" i="18"/>
  <c r="AD327" i="18"/>
  <c r="X324" i="11" s="1"/>
  <c r="AC327" i="18"/>
  <c r="W324" i="11" s="1"/>
  <c r="AE314" i="18"/>
  <c r="AD314" i="18"/>
  <c r="X311" i="11" s="1"/>
  <c r="AC314" i="18"/>
  <c r="W311" i="11" s="1"/>
  <c r="V299" i="11"/>
  <c r="AE302" i="18"/>
  <c r="AD302" i="18"/>
  <c r="X299" i="11" s="1"/>
  <c r="U299" i="11"/>
  <c r="AC302" i="18"/>
  <c r="W299" i="11" s="1"/>
  <c r="AC289" i="18"/>
  <c r="W286" i="11" s="1"/>
  <c r="V286" i="11"/>
  <c r="AE289" i="18"/>
  <c r="AD289" i="18"/>
  <c r="X286" i="11" s="1"/>
  <c r="AC277" i="18"/>
  <c r="W274" i="11" s="1"/>
  <c r="AE277" i="18"/>
  <c r="AD277" i="18"/>
  <c r="X274" i="11" s="1"/>
  <c r="AD376" i="18"/>
  <c r="X373" i="11" s="1"/>
  <c r="AC376" i="18"/>
  <c r="W373" i="11" s="1"/>
  <c r="U373" i="11"/>
  <c r="AE376" i="18"/>
  <c r="AE364" i="18"/>
  <c r="AC364" i="18"/>
  <c r="W361" i="11" s="1"/>
  <c r="AD364" i="18"/>
  <c r="X361" i="11" s="1"/>
  <c r="AE351" i="18"/>
  <c r="AD351" i="18"/>
  <c r="X348" i="11" s="1"/>
  <c r="AC351" i="18"/>
  <c r="W348" i="11" s="1"/>
  <c r="AE339" i="18"/>
  <c r="AD339" i="18"/>
  <c r="X336" i="11" s="1"/>
  <c r="AC339" i="18"/>
  <c r="W336" i="11" s="1"/>
  <c r="AE326" i="18"/>
  <c r="AD326" i="18"/>
  <c r="X323" i="11" s="1"/>
  <c r="AC326" i="18"/>
  <c r="W323" i="11" s="1"/>
  <c r="AC313" i="18"/>
  <c r="W310" i="11" s="1"/>
  <c r="U310" i="11"/>
  <c r="AE313" i="18"/>
  <c r="AD313" i="18"/>
  <c r="X310" i="11" s="1"/>
  <c r="AE301" i="18"/>
  <c r="AC301" i="18"/>
  <c r="W298" i="11" s="1"/>
  <c r="AD301" i="18"/>
  <c r="X298" i="11" s="1"/>
  <c r="AC288" i="18"/>
  <c r="W285" i="11" s="1"/>
  <c r="AD288" i="18"/>
  <c r="X285" i="11" s="1"/>
  <c r="AE288" i="18"/>
  <c r="AC276" i="18"/>
  <c r="W273" i="11" s="1"/>
  <c r="AD276" i="18"/>
  <c r="X273" i="11" s="1"/>
  <c r="AE276" i="18"/>
  <c r="AD353" i="18"/>
  <c r="X350" i="11" s="1"/>
  <c r="AC353" i="18"/>
  <c r="W350" i="11" s="1"/>
  <c r="AE353" i="18"/>
  <c r="AD375" i="18"/>
  <c r="X372" i="11" s="1"/>
  <c r="AC375" i="18"/>
  <c r="W372" i="11" s="1"/>
  <c r="AE375" i="18"/>
  <c r="AE363" i="18"/>
  <c r="AC363" i="18"/>
  <c r="W360" i="11" s="1"/>
  <c r="AD363" i="18"/>
  <c r="X360" i="11" s="1"/>
  <c r="AE350" i="18"/>
  <c r="AC350" i="18"/>
  <c r="W347" i="11" s="1"/>
  <c r="AD350" i="18"/>
  <c r="X347" i="11" s="1"/>
  <c r="AE338" i="18"/>
  <c r="AC338" i="18"/>
  <c r="W335" i="11" s="1"/>
  <c r="AD338" i="18"/>
  <c r="X335" i="11" s="1"/>
  <c r="AE325" i="18"/>
  <c r="AC325" i="18"/>
  <c r="W322" i="11" s="1"/>
  <c r="AD325" i="18"/>
  <c r="X322" i="11" s="1"/>
  <c r="AD312" i="18"/>
  <c r="X309" i="11" s="1"/>
  <c r="AC312" i="18"/>
  <c r="W309" i="11" s="1"/>
  <c r="U309" i="11"/>
  <c r="AE312" i="18"/>
  <c r="AE300" i="18"/>
  <c r="AC300" i="18"/>
  <c r="W297" i="11" s="1"/>
  <c r="AD300" i="18"/>
  <c r="X297" i="11" s="1"/>
  <c r="AE287" i="18"/>
  <c r="AC287" i="18"/>
  <c r="W284" i="11" s="1"/>
  <c r="AD287" i="18"/>
  <c r="X284" i="11" s="1"/>
  <c r="AE275" i="18"/>
  <c r="V272" i="11"/>
  <c r="AD275" i="18"/>
  <c r="X272" i="11" s="1"/>
  <c r="AC275" i="18"/>
  <c r="W272" i="11" s="1"/>
  <c r="AE374" i="18"/>
  <c r="AC374" i="18"/>
  <c r="W371" i="11" s="1"/>
  <c r="AD374" i="18"/>
  <c r="X371" i="11" s="1"/>
  <c r="AE362" i="18"/>
  <c r="AD362" i="18"/>
  <c r="X359" i="11" s="1"/>
  <c r="U359" i="11"/>
  <c r="AC362" i="18"/>
  <c r="W359" i="11" s="1"/>
  <c r="AE349" i="18"/>
  <c r="AC349" i="18"/>
  <c r="W346" i="11" s="1"/>
  <c r="AD349" i="18"/>
  <c r="X346" i="11" s="1"/>
  <c r="AE337" i="18"/>
  <c r="AC337" i="18"/>
  <c r="W334" i="11" s="1"/>
  <c r="V334" i="11"/>
  <c r="AD337" i="18"/>
  <c r="X334" i="11" s="1"/>
  <c r="AE324" i="18"/>
  <c r="AC324" i="18"/>
  <c r="W321" i="11" s="1"/>
  <c r="AD324" i="18"/>
  <c r="X321" i="11" s="1"/>
  <c r="AE311" i="18"/>
  <c r="AD311" i="18"/>
  <c r="X308" i="11" s="1"/>
  <c r="AC311" i="18"/>
  <c r="W308" i="11" s="1"/>
  <c r="AD299" i="18"/>
  <c r="X296" i="11" s="1"/>
  <c r="AE299" i="18"/>
  <c r="AC299" i="18"/>
  <c r="W296" i="11" s="1"/>
  <c r="AD286" i="18"/>
  <c r="X283" i="11" s="1"/>
  <c r="AC286" i="18"/>
  <c r="W283" i="11" s="1"/>
  <c r="AE286" i="18"/>
  <c r="AD274" i="18"/>
  <c r="X271" i="11" s="1"/>
  <c r="AC274" i="18"/>
  <c r="W271" i="11" s="1"/>
  <c r="AE274" i="18"/>
  <c r="AD341" i="18"/>
  <c r="X338" i="11" s="1"/>
  <c r="V338" i="11"/>
  <c r="AC341" i="18"/>
  <c r="W338" i="11" s="1"/>
  <c r="AE341" i="18"/>
  <c r="U338" i="11"/>
  <c r="AE373" i="18"/>
  <c r="AC373" i="18"/>
  <c r="W370" i="11" s="1"/>
  <c r="U370" i="11"/>
  <c r="AD373" i="18"/>
  <c r="X370" i="11" s="1"/>
  <c r="AD361" i="18"/>
  <c r="X358" i="11" s="1"/>
  <c r="AC361" i="18"/>
  <c r="W358" i="11" s="1"/>
  <c r="AE361" i="18"/>
  <c r="AE348" i="18"/>
  <c r="AC348" i="18"/>
  <c r="W345" i="11" s="1"/>
  <c r="AD348" i="18"/>
  <c r="X345" i="11" s="1"/>
  <c r="V345" i="11"/>
  <c r="AE335" i="18"/>
  <c r="AC335" i="18"/>
  <c r="W332" i="11" s="1"/>
  <c r="AD335" i="18"/>
  <c r="X332" i="11" s="1"/>
  <c r="AE323" i="18"/>
  <c r="AC323" i="18"/>
  <c r="W320" i="11" s="1"/>
  <c r="U320" i="11"/>
  <c r="AD323" i="18"/>
  <c r="X320" i="11" s="1"/>
  <c r="AE310" i="18"/>
  <c r="AC310" i="18"/>
  <c r="W307" i="11" s="1"/>
  <c r="U307" i="11"/>
  <c r="AD310" i="18"/>
  <c r="X307" i="11" s="1"/>
  <c r="AE298" i="18"/>
  <c r="AD298" i="18"/>
  <c r="X295" i="11" s="1"/>
  <c r="AC298" i="18"/>
  <c r="W295" i="11" s="1"/>
  <c r="AC285" i="18"/>
  <c r="W282" i="11" s="1"/>
  <c r="AD285" i="18"/>
  <c r="X282" i="11" s="1"/>
  <c r="AE285" i="18"/>
  <c r="AC273" i="18"/>
  <c r="W270" i="11" s="1"/>
  <c r="V270" i="11"/>
  <c r="U270" i="11"/>
  <c r="AD273" i="18"/>
  <c r="X270" i="11" s="1"/>
  <c r="AE273" i="18"/>
  <c r="AD303" i="18"/>
  <c r="X300" i="11" s="1"/>
  <c r="AC303" i="18"/>
  <c r="W300" i="11" s="1"/>
  <c r="AE303" i="18"/>
  <c r="AE372" i="18"/>
  <c r="AC372" i="18"/>
  <c r="W369" i="11" s="1"/>
  <c r="AD372" i="18"/>
  <c r="X369" i="11" s="1"/>
  <c r="AE360" i="18"/>
  <c r="AD360" i="18"/>
  <c r="X357" i="11" s="1"/>
  <c r="AC360" i="18"/>
  <c r="W357" i="11" s="1"/>
  <c r="AE347" i="18"/>
  <c r="AD347" i="18"/>
  <c r="X344" i="11" s="1"/>
  <c r="AC347" i="18"/>
  <c r="W344" i="11" s="1"/>
  <c r="AE334" i="18"/>
  <c r="AD334" i="18"/>
  <c r="X331" i="11" s="1"/>
  <c r="AC334" i="18"/>
  <c r="W331" i="11" s="1"/>
  <c r="AE322" i="18"/>
  <c r="AD322" i="18"/>
  <c r="X319" i="11" s="1"/>
  <c r="AC322" i="18"/>
  <c r="W319" i="11" s="1"/>
  <c r="U319" i="11"/>
  <c r="V319" i="11"/>
  <c r="AE309" i="18"/>
  <c r="AC309" i="18"/>
  <c r="W306" i="11" s="1"/>
  <c r="AD309" i="18"/>
  <c r="X306" i="11" s="1"/>
  <c r="AD297" i="18"/>
  <c r="X294" i="11" s="1"/>
  <c r="AC297" i="18"/>
  <c r="W294" i="11" s="1"/>
  <c r="AE297" i="18"/>
  <c r="AC284" i="18"/>
  <c r="W281" i="11" s="1"/>
  <c r="AD284" i="18"/>
  <c r="X281" i="11" s="1"/>
  <c r="AE284" i="18"/>
  <c r="AC272" i="18"/>
  <c r="W269" i="11" s="1"/>
  <c r="AD272" i="18"/>
  <c r="X269" i="11" s="1"/>
  <c r="AE272" i="18"/>
  <c r="AD290" i="18"/>
  <c r="X287" i="11" s="1"/>
  <c r="AC290" i="18"/>
  <c r="W287" i="11" s="1"/>
  <c r="AE290" i="18"/>
  <c r="AE371" i="18"/>
  <c r="AD371" i="18"/>
  <c r="X368" i="11" s="1"/>
  <c r="AC371" i="18"/>
  <c r="W368" i="11" s="1"/>
  <c r="AC359" i="18"/>
  <c r="W356" i="11" s="1"/>
  <c r="AE359" i="18"/>
  <c r="AD359" i="18"/>
  <c r="X356" i="11" s="1"/>
  <c r="AC346" i="18"/>
  <c r="W343" i="11" s="1"/>
  <c r="AE346" i="18"/>
  <c r="AD346" i="18"/>
  <c r="X343" i="11" s="1"/>
  <c r="AC333" i="18"/>
  <c r="W330" i="11" s="1"/>
  <c r="AE333" i="18"/>
  <c r="AD333" i="18"/>
  <c r="X330" i="11" s="1"/>
  <c r="AC321" i="18"/>
  <c r="W318" i="11" s="1"/>
  <c r="AE321" i="18"/>
  <c r="AD321" i="18"/>
  <c r="X318" i="11" s="1"/>
  <c r="AD308" i="18"/>
  <c r="X305" i="11" s="1"/>
  <c r="V305" i="11"/>
  <c r="AE308" i="18"/>
  <c r="AC308" i="18"/>
  <c r="W305" i="11" s="1"/>
  <c r="AE296" i="18"/>
  <c r="AD296" i="18"/>
  <c r="X293" i="11" s="1"/>
  <c r="AC296" i="18"/>
  <c r="W293" i="11" s="1"/>
  <c r="AE283" i="18"/>
  <c r="AC283" i="18"/>
  <c r="W280" i="11" s="1"/>
  <c r="AD283" i="18"/>
  <c r="X280" i="11" s="1"/>
  <c r="AE271" i="18"/>
  <c r="U268" i="11"/>
  <c r="AC271" i="18"/>
  <c r="W268" i="11" s="1"/>
  <c r="AD271" i="18"/>
  <c r="X268" i="11" s="1"/>
  <c r="AD278" i="18"/>
  <c r="X275" i="11" s="1"/>
  <c r="AC278" i="18"/>
  <c r="W275" i="11" s="1"/>
  <c r="AE278" i="18"/>
  <c r="AD370" i="18"/>
  <c r="X367" i="11" s="1"/>
  <c r="AC370" i="18"/>
  <c r="W367" i="11" s="1"/>
  <c r="AE370" i="18"/>
  <c r="AD358" i="18"/>
  <c r="X355" i="11" s="1"/>
  <c r="AC358" i="18"/>
  <c r="W355" i="11" s="1"/>
  <c r="AE358" i="18"/>
  <c r="AD345" i="18"/>
  <c r="X342" i="11" s="1"/>
  <c r="AC345" i="18"/>
  <c r="W342" i="11" s="1"/>
  <c r="AE345" i="18"/>
  <c r="AD332" i="18"/>
  <c r="X329" i="11" s="1"/>
  <c r="AC332" i="18"/>
  <c r="W329" i="11" s="1"/>
  <c r="AE332" i="18"/>
  <c r="AD320" i="18"/>
  <c r="X317" i="11" s="1"/>
  <c r="AC320" i="18"/>
  <c r="W317" i="11" s="1"/>
  <c r="V317" i="11"/>
  <c r="AE320" i="18"/>
  <c r="AE307" i="18"/>
  <c r="AD307" i="18"/>
  <c r="X304" i="11" s="1"/>
  <c r="V304" i="11"/>
  <c r="U304" i="11"/>
  <c r="AC307" i="18"/>
  <c r="W304" i="11" s="1"/>
  <c r="AC295" i="18"/>
  <c r="W292" i="11" s="1"/>
  <c r="U292" i="11"/>
  <c r="AE295" i="18"/>
  <c r="AD295" i="18"/>
  <c r="X292" i="11" s="1"/>
  <c r="V292" i="11"/>
  <c r="AD282" i="18"/>
  <c r="X279" i="11" s="1"/>
  <c r="AE282" i="18"/>
  <c r="AC282" i="18"/>
  <c r="W279" i="11" s="1"/>
  <c r="AD270" i="18"/>
  <c r="X267" i="11" s="1"/>
  <c r="AE270" i="18"/>
  <c r="AC270" i="18"/>
  <c r="W267" i="11" s="1"/>
  <c r="V267" i="11"/>
  <c r="AD328" i="18"/>
  <c r="X325" i="11" s="1"/>
  <c r="AC328" i="18"/>
  <c r="W325" i="11" s="1"/>
  <c r="AE328" i="18"/>
  <c r="U325" i="11"/>
  <c r="AE369" i="18"/>
  <c r="AD369" i="18"/>
  <c r="X366" i="11" s="1"/>
  <c r="AC369" i="18"/>
  <c r="W366" i="11" s="1"/>
  <c r="V366" i="11"/>
  <c r="U366" i="11"/>
  <c r="U353" i="11"/>
  <c r="AD356" i="18"/>
  <c r="X353" i="11" s="1"/>
  <c r="AC356" i="18"/>
  <c r="W353" i="11" s="1"/>
  <c r="V353" i="11"/>
  <c r="AE356" i="18"/>
  <c r="AD344" i="18"/>
  <c r="X341" i="11" s="1"/>
  <c r="AC344" i="18"/>
  <c r="W341" i="11" s="1"/>
  <c r="AE344" i="18"/>
  <c r="U328" i="11"/>
  <c r="AD331" i="18"/>
  <c r="X328" i="11" s="1"/>
  <c r="AC331" i="18"/>
  <c r="W328" i="11" s="1"/>
  <c r="AE331" i="18"/>
  <c r="U316" i="11"/>
  <c r="AD319" i="18"/>
  <c r="X316" i="11" s="1"/>
  <c r="AC319" i="18"/>
  <c r="W316" i="11" s="1"/>
  <c r="V316" i="11"/>
  <c r="AE319" i="18"/>
  <c r="AD306" i="18"/>
  <c r="X303" i="11" s="1"/>
  <c r="AC306" i="18"/>
  <c r="W303" i="11" s="1"/>
  <c r="AE306" i="18"/>
  <c r="AE293" i="18"/>
  <c r="AC293" i="18"/>
  <c r="W290" i="11" s="1"/>
  <c r="AD293" i="18"/>
  <c r="X290" i="11" s="1"/>
  <c r="AE281" i="18"/>
  <c r="AC281" i="18"/>
  <c r="W278" i="11" s="1"/>
  <c r="V278" i="11"/>
  <c r="AD281" i="18"/>
  <c r="X278" i="11" s="1"/>
  <c r="AC269" i="18"/>
  <c r="W266" i="11" s="1"/>
  <c r="D5" i="9"/>
  <c r="C19" i="9" l="1"/>
  <c r="C13" i="9"/>
  <c r="AI368" i="18"/>
  <c r="AB365" i="11" s="1"/>
  <c r="X365" i="11"/>
  <c r="AG283" i="18"/>
  <c r="Z280" i="11" s="1"/>
  <c r="V280" i="11"/>
  <c r="AG286" i="18"/>
  <c r="Z283" i="11" s="1"/>
  <c r="AF371" i="18"/>
  <c r="Y368" i="11" s="1"/>
  <c r="AI371" i="18"/>
  <c r="AB368" i="11" s="1"/>
  <c r="AF286" i="18"/>
  <c r="Y283" i="11" s="1"/>
  <c r="AG290" i="18"/>
  <c r="Z287" i="11" s="1"/>
  <c r="AF359" i="18"/>
  <c r="Y356" i="11" s="1"/>
  <c r="AH274" i="18"/>
  <c r="AA271" i="11" s="1"/>
  <c r="AF362" i="18"/>
  <c r="Y359" i="11" s="1"/>
  <c r="AG287" i="18"/>
  <c r="Z284" i="11" s="1"/>
  <c r="AH287" i="18"/>
  <c r="AA284" i="11" s="1"/>
  <c r="AF287" i="18"/>
  <c r="Y284" i="11" s="1"/>
  <c r="AG289" i="18"/>
  <c r="Z286" i="11" s="1"/>
  <c r="AH289" i="18"/>
  <c r="AA286" i="11" s="1"/>
  <c r="AF289" i="18"/>
  <c r="Y286" i="11" s="1"/>
  <c r="AI319" i="18"/>
  <c r="AB316" i="11" s="1"/>
  <c r="AH319" i="18"/>
  <c r="AA316" i="11" s="1"/>
  <c r="AG319" i="18"/>
  <c r="Z316" i="11" s="1"/>
  <c r="AF319" i="18"/>
  <c r="Y316" i="11" s="1"/>
  <c r="AI369" i="18"/>
  <c r="AB366" i="11" s="1"/>
  <c r="AH369" i="18"/>
  <c r="AA366" i="11" s="1"/>
  <c r="AF369" i="18"/>
  <c r="Y366" i="11" s="1"/>
  <c r="AG369" i="18"/>
  <c r="Z366" i="11" s="1"/>
  <c r="AI345" i="18"/>
  <c r="AB342" i="11" s="1"/>
  <c r="AH345" i="18"/>
  <c r="AA342" i="11" s="1"/>
  <c r="AG345" i="18"/>
  <c r="Z342" i="11" s="1"/>
  <c r="AF345" i="18"/>
  <c r="Y342" i="11" s="1"/>
  <c r="AI308" i="18"/>
  <c r="AB305" i="11" s="1"/>
  <c r="AG308" i="18"/>
  <c r="Z305" i="11" s="1"/>
  <c r="AH308" i="18"/>
  <c r="AA305" i="11" s="1"/>
  <c r="AF308" i="18"/>
  <c r="Y305" i="11" s="1"/>
  <c r="AH273" i="18"/>
  <c r="AA270" i="11" s="1"/>
  <c r="AF273" i="18"/>
  <c r="Y270" i="11" s="1"/>
  <c r="AG273" i="18"/>
  <c r="Z270" i="11" s="1"/>
  <c r="AI323" i="18"/>
  <c r="AB320" i="11" s="1"/>
  <c r="AH323" i="18"/>
  <c r="AA320" i="11" s="1"/>
  <c r="AG323" i="18"/>
  <c r="Z320" i="11" s="1"/>
  <c r="AF323" i="18"/>
  <c r="Y320" i="11" s="1"/>
  <c r="AI361" i="18"/>
  <c r="AB358" i="11" s="1"/>
  <c r="AH361" i="18"/>
  <c r="AA358" i="11" s="1"/>
  <c r="AF361" i="18"/>
  <c r="Y358" i="11" s="1"/>
  <c r="AG361" i="18"/>
  <c r="Z358" i="11" s="1"/>
  <c r="AI349" i="18"/>
  <c r="AB346" i="11" s="1"/>
  <c r="AH349" i="18"/>
  <c r="AA346" i="11" s="1"/>
  <c r="AG349" i="18"/>
  <c r="Z346" i="11" s="1"/>
  <c r="AF349" i="18"/>
  <c r="Y346" i="11" s="1"/>
  <c r="AI350" i="18"/>
  <c r="AB347" i="11" s="1"/>
  <c r="AH350" i="18"/>
  <c r="AA347" i="11" s="1"/>
  <c r="AG350" i="18"/>
  <c r="Z347" i="11" s="1"/>
  <c r="AF350" i="18"/>
  <c r="Y347" i="11" s="1"/>
  <c r="AI353" i="18"/>
  <c r="AB350" i="11" s="1"/>
  <c r="AH353" i="18"/>
  <c r="AA350" i="11" s="1"/>
  <c r="AG353" i="18"/>
  <c r="Z350" i="11" s="1"/>
  <c r="AF353" i="18"/>
  <c r="Y350" i="11" s="1"/>
  <c r="AI314" i="18"/>
  <c r="AB311" i="11" s="1"/>
  <c r="AG314" i="18"/>
  <c r="Z311" i="11" s="1"/>
  <c r="AH314" i="18"/>
  <c r="AA311" i="11" s="1"/>
  <c r="AF314" i="18"/>
  <c r="Y311" i="11" s="1"/>
  <c r="AF377" i="18"/>
  <c r="Y374" i="11" s="1"/>
  <c r="AF279" i="18"/>
  <c r="Y276" i="11" s="1"/>
  <c r="AH279" i="18"/>
  <c r="AA276" i="11" s="1"/>
  <c r="AG279" i="18"/>
  <c r="Z276" i="11" s="1"/>
  <c r="AI329" i="18"/>
  <c r="AB326" i="11" s="1"/>
  <c r="AH329" i="18"/>
  <c r="AA326" i="11" s="1"/>
  <c r="AF329" i="18"/>
  <c r="Y326" i="11" s="1"/>
  <c r="AG329" i="18"/>
  <c r="Z326" i="11" s="1"/>
  <c r="AI333" i="18"/>
  <c r="AB330" i="11" s="1"/>
  <c r="AH333" i="18"/>
  <c r="AA330" i="11" s="1"/>
  <c r="AF333" i="18"/>
  <c r="Y330" i="11" s="1"/>
  <c r="AG333" i="18"/>
  <c r="Z330" i="11" s="1"/>
  <c r="AF281" i="18"/>
  <c r="Y278" i="11" s="1"/>
  <c r="AG281" i="18"/>
  <c r="Z278" i="11" s="1"/>
  <c r="AH281" i="18"/>
  <c r="AA278" i="11" s="1"/>
  <c r="AH282" i="18"/>
  <c r="AA279" i="11" s="1"/>
  <c r="AG282" i="18"/>
  <c r="Z279" i="11" s="1"/>
  <c r="AF282" i="18"/>
  <c r="Y279" i="11" s="1"/>
  <c r="AI307" i="18"/>
  <c r="AB304" i="11" s="1"/>
  <c r="AH307" i="18"/>
  <c r="AA304" i="11" s="1"/>
  <c r="AF307" i="18"/>
  <c r="Y304" i="11" s="1"/>
  <c r="AG307" i="18"/>
  <c r="Z304" i="11" s="1"/>
  <c r="AI360" i="18"/>
  <c r="AB357" i="11" s="1"/>
  <c r="AH360" i="18"/>
  <c r="AA357" i="11" s="1"/>
  <c r="AF360" i="18"/>
  <c r="Y357" i="11" s="1"/>
  <c r="AG360" i="18"/>
  <c r="Z357" i="11" s="1"/>
  <c r="AI299" i="18"/>
  <c r="AB296" i="11" s="1"/>
  <c r="AG299" i="18"/>
  <c r="Z296" i="11" s="1"/>
  <c r="AH299" i="18"/>
  <c r="AA296" i="11" s="1"/>
  <c r="AF299" i="18"/>
  <c r="Y296" i="11" s="1"/>
  <c r="AI351" i="18"/>
  <c r="AB348" i="11" s="1"/>
  <c r="AH351" i="18"/>
  <c r="AA348" i="11" s="1"/>
  <c r="AG351" i="18"/>
  <c r="Z348" i="11" s="1"/>
  <c r="AF351" i="18"/>
  <c r="Y348" i="11" s="1"/>
  <c r="AF271" i="18"/>
  <c r="Y268" i="11" s="1"/>
  <c r="AG271" i="18"/>
  <c r="Z268" i="11" s="1"/>
  <c r="AH271" i="18"/>
  <c r="AA268" i="11" s="1"/>
  <c r="AI367" i="18"/>
  <c r="AB364" i="11" s="1"/>
  <c r="AH367" i="18"/>
  <c r="AA364" i="11" s="1"/>
  <c r="AF367" i="18"/>
  <c r="Y364" i="11" s="1"/>
  <c r="AG367" i="18"/>
  <c r="Z364" i="11" s="1"/>
  <c r="AI328" i="18"/>
  <c r="AB325" i="11" s="1"/>
  <c r="AH328" i="18"/>
  <c r="AA325" i="11" s="1"/>
  <c r="AF328" i="18"/>
  <c r="Y325" i="11" s="1"/>
  <c r="AG328" i="18"/>
  <c r="Z325" i="11" s="1"/>
  <c r="AI320" i="18"/>
  <c r="AB317" i="11" s="1"/>
  <c r="AH320" i="18"/>
  <c r="AA317" i="11" s="1"/>
  <c r="AG320" i="18"/>
  <c r="Z317" i="11" s="1"/>
  <c r="AF320" i="18"/>
  <c r="Y317" i="11" s="1"/>
  <c r="AF272" i="18"/>
  <c r="Y269" i="11" s="1"/>
  <c r="AI298" i="18"/>
  <c r="AB295" i="11" s="1"/>
  <c r="AH298" i="18"/>
  <c r="AA295" i="11" s="1"/>
  <c r="AG298" i="18"/>
  <c r="Z295" i="11" s="1"/>
  <c r="AF298" i="18"/>
  <c r="Y295" i="11" s="1"/>
  <c r="AI324" i="18"/>
  <c r="AB321" i="11" s="1"/>
  <c r="AH324" i="18"/>
  <c r="AA321" i="11" s="1"/>
  <c r="AF324" i="18"/>
  <c r="Y321" i="11" s="1"/>
  <c r="AG324" i="18"/>
  <c r="Z321" i="11" s="1"/>
  <c r="AI325" i="18"/>
  <c r="AB322" i="11" s="1"/>
  <c r="AH325" i="18"/>
  <c r="AA322" i="11" s="1"/>
  <c r="AG325" i="18"/>
  <c r="Z322" i="11" s="1"/>
  <c r="AF325" i="18"/>
  <c r="Y322" i="11" s="1"/>
  <c r="AI330" i="18"/>
  <c r="AB327" i="11" s="1"/>
  <c r="AH330" i="18"/>
  <c r="AA327" i="11" s="1"/>
  <c r="AF330" i="18"/>
  <c r="Y327" i="11" s="1"/>
  <c r="AG330" i="18"/>
  <c r="Z327" i="11" s="1"/>
  <c r="AI356" i="18"/>
  <c r="AB353" i="11" s="1"/>
  <c r="AH356" i="18"/>
  <c r="AA353" i="11" s="1"/>
  <c r="AF356" i="18"/>
  <c r="Y353" i="11" s="1"/>
  <c r="AG356" i="18"/>
  <c r="Z353" i="11" s="1"/>
  <c r="AF278" i="18"/>
  <c r="Y275" i="11" s="1"/>
  <c r="AH278" i="18"/>
  <c r="AA275" i="11" s="1"/>
  <c r="AI346" i="18"/>
  <c r="AB343" i="11" s="1"/>
  <c r="AH346" i="18"/>
  <c r="AA343" i="11" s="1"/>
  <c r="AG346" i="18"/>
  <c r="Z343" i="11" s="1"/>
  <c r="AF346" i="18"/>
  <c r="Y343" i="11" s="1"/>
  <c r="AH284" i="18"/>
  <c r="AA281" i="11" s="1"/>
  <c r="AG284" i="18"/>
  <c r="Z281" i="11" s="1"/>
  <c r="AI334" i="18"/>
  <c r="AB331" i="11" s="1"/>
  <c r="AH334" i="18"/>
  <c r="AA331" i="11" s="1"/>
  <c r="AF334" i="18"/>
  <c r="Y331" i="11" s="1"/>
  <c r="AG334" i="18"/>
  <c r="Z331" i="11" s="1"/>
  <c r="AF274" i="18"/>
  <c r="Y271" i="11" s="1"/>
  <c r="AI326" i="18"/>
  <c r="AB323" i="11" s="1"/>
  <c r="AH326" i="18"/>
  <c r="AA323" i="11" s="1"/>
  <c r="AF326" i="18"/>
  <c r="Y323" i="11" s="1"/>
  <c r="AG326" i="18"/>
  <c r="Z323" i="11" s="1"/>
  <c r="AI352" i="18"/>
  <c r="AB349" i="11" s="1"/>
  <c r="AH352" i="18"/>
  <c r="AA349" i="11" s="1"/>
  <c r="AG352" i="18"/>
  <c r="Z349" i="11" s="1"/>
  <c r="AF352" i="18"/>
  <c r="Y349" i="11" s="1"/>
  <c r="AI316" i="18"/>
  <c r="AB313" i="11" s="1"/>
  <c r="AH316" i="18"/>
  <c r="AA313" i="11" s="1"/>
  <c r="AG316" i="18"/>
  <c r="Z313" i="11" s="1"/>
  <c r="AF316" i="18"/>
  <c r="Y313" i="11" s="1"/>
  <c r="AH368" i="18"/>
  <c r="AA365" i="11" s="1"/>
  <c r="AG368" i="18"/>
  <c r="Z365" i="11" s="1"/>
  <c r="AI347" i="18"/>
  <c r="AB344" i="11" s="1"/>
  <c r="AH347" i="18"/>
  <c r="AA344" i="11" s="1"/>
  <c r="AG347" i="18"/>
  <c r="Z344" i="11" s="1"/>
  <c r="AF347" i="18"/>
  <c r="Y344" i="11" s="1"/>
  <c r="AI370" i="18"/>
  <c r="AB367" i="11" s="1"/>
  <c r="AH370" i="18"/>
  <c r="AA367" i="11" s="1"/>
  <c r="AG370" i="18"/>
  <c r="Z367" i="11" s="1"/>
  <c r="AF370" i="18"/>
  <c r="Y367" i="11" s="1"/>
  <c r="AI304" i="18"/>
  <c r="AB301" i="11" s="1"/>
  <c r="AH304" i="18"/>
  <c r="AA301" i="11" s="1"/>
  <c r="AF304" i="18"/>
  <c r="Y301" i="11" s="1"/>
  <c r="AG304" i="18"/>
  <c r="Z301" i="11" s="1"/>
  <c r="AG278" i="18"/>
  <c r="Z275" i="11" s="1"/>
  <c r="AF283" i="18"/>
  <c r="Y280" i="11" s="1"/>
  <c r="AH283" i="18"/>
  <c r="AA280" i="11" s="1"/>
  <c r="AG371" i="18"/>
  <c r="Z368" i="11" s="1"/>
  <c r="AH371" i="18"/>
  <c r="AA368" i="11" s="1"/>
  <c r="AG274" i="18"/>
  <c r="Z271" i="11" s="1"/>
  <c r="AI362" i="18"/>
  <c r="AB359" i="11" s="1"/>
  <c r="AI300" i="18"/>
  <c r="AB297" i="11" s="1"/>
  <c r="AH300" i="18"/>
  <c r="AA297" i="11" s="1"/>
  <c r="AF300" i="18"/>
  <c r="Y297" i="11" s="1"/>
  <c r="AG300" i="18"/>
  <c r="Z297" i="11" s="1"/>
  <c r="AI365" i="18"/>
  <c r="AB362" i="11" s="1"/>
  <c r="AI366" i="18"/>
  <c r="AB363" i="11" s="1"/>
  <c r="AH366" i="18"/>
  <c r="AA363" i="11" s="1"/>
  <c r="AG366" i="18"/>
  <c r="Z363" i="11" s="1"/>
  <c r="AF366" i="18"/>
  <c r="Y363" i="11" s="1"/>
  <c r="AH280" i="18"/>
  <c r="AA277" i="11" s="1"/>
  <c r="AF280" i="18"/>
  <c r="Y277" i="11" s="1"/>
  <c r="AG280" i="18"/>
  <c r="Z277" i="11" s="1"/>
  <c r="AI305" i="18"/>
  <c r="AB302" i="11" s="1"/>
  <c r="AH305" i="18"/>
  <c r="AA302" i="11" s="1"/>
  <c r="AG305" i="18"/>
  <c r="Z302" i="11" s="1"/>
  <c r="AF305" i="18"/>
  <c r="Y302" i="11" s="1"/>
  <c r="AI343" i="18"/>
  <c r="AB340" i="11" s="1"/>
  <c r="AH343" i="18"/>
  <c r="AA340" i="11" s="1"/>
  <c r="AF343" i="18"/>
  <c r="Y340" i="11" s="1"/>
  <c r="AG343" i="18"/>
  <c r="Z340" i="11" s="1"/>
  <c r="AF368" i="18"/>
  <c r="Y365" i="11" s="1"/>
  <c r="AI331" i="18"/>
  <c r="AB328" i="11" s="1"/>
  <c r="AH331" i="18"/>
  <c r="AA328" i="11" s="1"/>
  <c r="AF331" i="18"/>
  <c r="Y328" i="11" s="1"/>
  <c r="AG331" i="18"/>
  <c r="Z328" i="11" s="1"/>
  <c r="AI358" i="18"/>
  <c r="AB355" i="11" s="1"/>
  <c r="AH358" i="18"/>
  <c r="AA355" i="11" s="1"/>
  <c r="AF358" i="18"/>
  <c r="Y355" i="11" s="1"/>
  <c r="AG358" i="18"/>
  <c r="Z355" i="11" s="1"/>
  <c r="AF290" i="18"/>
  <c r="Y287" i="11" s="1"/>
  <c r="AH290" i="18"/>
  <c r="AA287" i="11" s="1"/>
  <c r="AI309" i="18"/>
  <c r="AB306" i="11" s="1"/>
  <c r="AH309" i="18"/>
  <c r="AA306" i="11" s="1"/>
  <c r="AF309" i="18"/>
  <c r="Y306" i="11" s="1"/>
  <c r="AG309" i="18"/>
  <c r="Z306" i="11" s="1"/>
  <c r="AF285" i="18"/>
  <c r="Y282" i="11" s="1"/>
  <c r="AG285" i="18"/>
  <c r="Z282" i="11" s="1"/>
  <c r="AH285" i="18"/>
  <c r="AA282" i="11" s="1"/>
  <c r="AI335" i="18"/>
  <c r="AB332" i="11" s="1"/>
  <c r="AH335" i="18"/>
  <c r="AA332" i="11" s="1"/>
  <c r="AF335" i="18"/>
  <c r="Y332" i="11" s="1"/>
  <c r="AG335" i="18"/>
  <c r="Z332" i="11" s="1"/>
  <c r="AG362" i="18"/>
  <c r="Z359" i="11" s="1"/>
  <c r="AH362" i="18"/>
  <c r="AA359" i="11" s="1"/>
  <c r="AI312" i="18"/>
  <c r="AB309" i="11" s="1"/>
  <c r="AH312" i="18"/>
  <c r="AA309" i="11" s="1"/>
  <c r="AG312" i="18"/>
  <c r="Z309" i="11" s="1"/>
  <c r="AF312" i="18"/>
  <c r="Y309" i="11" s="1"/>
  <c r="AI363" i="18"/>
  <c r="AB360" i="11" s="1"/>
  <c r="AH363" i="18"/>
  <c r="AA360" i="11" s="1"/>
  <c r="AF363" i="18"/>
  <c r="Y360" i="11" s="1"/>
  <c r="AG363" i="18"/>
  <c r="Z360" i="11" s="1"/>
  <c r="AF276" i="18"/>
  <c r="Y273" i="11" s="1"/>
  <c r="AG276" i="18"/>
  <c r="Z273" i="11" s="1"/>
  <c r="AH276" i="18"/>
  <c r="AA273" i="11" s="1"/>
  <c r="AI327" i="18"/>
  <c r="AB324" i="11" s="1"/>
  <c r="AH327" i="18"/>
  <c r="AA324" i="11" s="1"/>
  <c r="AF327" i="18"/>
  <c r="Y324" i="11" s="1"/>
  <c r="AG327" i="18"/>
  <c r="Z324" i="11" s="1"/>
  <c r="AF365" i="18"/>
  <c r="Y362" i="11" s="1"/>
  <c r="AI342" i="18"/>
  <c r="AB339" i="11" s="1"/>
  <c r="AH342" i="18"/>
  <c r="AA339" i="11" s="1"/>
  <c r="AG342" i="18"/>
  <c r="Z339" i="11" s="1"/>
  <c r="AF342" i="18"/>
  <c r="Y339" i="11" s="1"/>
  <c r="AI306" i="18"/>
  <c r="AB303" i="11" s="1"/>
  <c r="AH306" i="18"/>
  <c r="AA303" i="11" s="1"/>
  <c r="AF306" i="18"/>
  <c r="Y303" i="11" s="1"/>
  <c r="AG306" i="18"/>
  <c r="Z303" i="11" s="1"/>
  <c r="AF293" i="18"/>
  <c r="Y290" i="11" s="1"/>
  <c r="AH293" i="18"/>
  <c r="AA290" i="11" s="1"/>
  <c r="AG293" i="18"/>
  <c r="Z290" i="11" s="1"/>
  <c r="AI295" i="18"/>
  <c r="AB292" i="11" s="1"/>
  <c r="AH295" i="18"/>
  <c r="AA292" i="11" s="1"/>
  <c r="AF295" i="18"/>
  <c r="Y292" i="11" s="1"/>
  <c r="AG295" i="18"/>
  <c r="Z292" i="11" s="1"/>
  <c r="AI321" i="18"/>
  <c r="AB318" i="11" s="1"/>
  <c r="AH321" i="18"/>
  <c r="AA318" i="11" s="1"/>
  <c r="AG321" i="18"/>
  <c r="Z318" i="11" s="1"/>
  <c r="AF321" i="18"/>
  <c r="Y318" i="11" s="1"/>
  <c r="AI372" i="18"/>
  <c r="AB369" i="11" s="1"/>
  <c r="AH372" i="18"/>
  <c r="AA369" i="11" s="1"/>
  <c r="AG372" i="18"/>
  <c r="Z369" i="11" s="1"/>
  <c r="AF372" i="18"/>
  <c r="Y369" i="11" s="1"/>
  <c r="AI374" i="18"/>
  <c r="AB371" i="11" s="1"/>
  <c r="AH275" i="18"/>
  <c r="AA272" i="11" s="1"/>
  <c r="AF275" i="18"/>
  <c r="Y272" i="11" s="1"/>
  <c r="AG275" i="18"/>
  <c r="Z272" i="11" s="1"/>
  <c r="AI375" i="18"/>
  <c r="AB372" i="11" s="1"/>
  <c r="AH375" i="18"/>
  <c r="AA372" i="11" s="1"/>
  <c r="AG375" i="18"/>
  <c r="Z372" i="11" s="1"/>
  <c r="AF375" i="18"/>
  <c r="Y372" i="11" s="1"/>
  <c r="AI301" i="18"/>
  <c r="AB298" i="11" s="1"/>
  <c r="AH301" i="18"/>
  <c r="AA298" i="11" s="1"/>
  <c r="AF301" i="18"/>
  <c r="Y298" i="11" s="1"/>
  <c r="AG301" i="18"/>
  <c r="Z298" i="11" s="1"/>
  <c r="AG277" i="18"/>
  <c r="Z274" i="11" s="1"/>
  <c r="AH277" i="18"/>
  <c r="AA274" i="11" s="1"/>
  <c r="AF277" i="18"/>
  <c r="Y274" i="11" s="1"/>
  <c r="AI302" i="18"/>
  <c r="AB299" i="11" s="1"/>
  <c r="AH302" i="18"/>
  <c r="AA299" i="11" s="1"/>
  <c r="AG302" i="18"/>
  <c r="Z299" i="11" s="1"/>
  <c r="AF302" i="18"/>
  <c r="Y299" i="11" s="1"/>
  <c r="AF291" i="18"/>
  <c r="Y288" i="11" s="1"/>
  <c r="AH291" i="18"/>
  <c r="AA288" i="11" s="1"/>
  <c r="AG291" i="18"/>
  <c r="Z288" i="11" s="1"/>
  <c r="AI318" i="18"/>
  <c r="AB315" i="11" s="1"/>
  <c r="AH318" i="18"/>
  <c r="AA315" i="11" s="1"/>
  <c r="AG318" i="18"/>
  <c r="Z315" i="11" s="1"/>
  <c r="AF318" i="18"/>
  <c r="Y315" i="11" s="1"/>
  <c r="AI332" i="18"/>
  <c r="AB329" i="11" s="1"/>
  <c r="AH332" i="18"/>
  <c r="AA329" i="11" s="1"/>
  <c r="AF332" i="18"/>
  <c r="Y329" i="11" s="1"/>
  <c r="AG332" i="18"/>
  <c r="Z329" i="11" s="1"/>
  <c r="AI359" i="18"/>
  <c r="AB356" i="11" s="1"/>
  <c r="AF284" i="18"/>
  <c r="Y281" i="11" s="1"/>
  <c r="AI303" i="18"/>
  <c r="AB300" i="11" s="1"/>
  <c r="AH303" i="18"/>
  <c r="AA300" i="11" s="1"/>
  <c r="AF303" i="18"/>
  <c r="Y300" i="11" s="1"/>
  <c r="AG303" i="18"/>
  <c r="Z300" i="11" s="1"/>
  <c r="AI310" i="18"/>
  <c r="AB307" i="11" s="1"/>
  <c r="AH310" i="18"/>
  <c r="AA307" i="11" s="1"/>
  <c r="AG310" i="18"/>
  <c r="Z307" i="11" s="1"/>
  <c r="AF310" i="18"/>
  <c r="Y307" i="11" s="1"/>
  <c r="AH286" i="18"/>
  <c r="AA283" i="11" s="1"/>
  <c r="AI337" i="18"/>
  <c r="AB334" i="11" s="1"/>
  <c r="AH337" i="18"/>
  <c r="AA334" i="11" s="1"/>
  <c r="AG337" i="18"/>
  <c r="Z334" i="11" s="1"/>
  <c r="AF337" i="18"/>
  <c r="Y334" i="11" s="1"/>
  <c r="AF374" i="18"/>
  <c r="Y371" i="11" s="1"/>
  <c r="AI338" i="18"/>
  <c r="AB335" i="11" s="1"/>
  <c r="AH338" i="18"/>
  <c r="AA335" i="11" s="1"/>
  <c r="AF338" i="18"/>
  <c r="Y335" i="11" s="1"/>
  <c r="AG338" i="18"/>
  <c r="Z335" i="11" s="1"/>
  <c r="AI364" i="18"/>
  <c r="AB361" i="11" s="1"/>
  <c r="AH364" i="18"/>
  <c r="AA361" i="11" s="1"/>
  <c r="AF364" i="18"/>
  <c r="Y361" i="11" s="1"/>
  <c r="AG364" i="18"/>
  <c r="Z361" i="11" s="1"/>
  <c r="AI317" i="18"/>
  <c r="AB314" i="11" s="1"/>
  <c r="AH317" i="18"/>
  <c r="AA314" i="11" s="1"/>
  <c r="AG317" i="18"/>
  <c r="Z314" i="11" s="1"/>
  <c r="AF317" i="18"/>
  <c r="Y314" i="11" s="1"/>
  <c r="AH270" i="18"/>
  <c r="AA267" i="11" s="1"/>
  <c r="AG270" i="18"/>
  <c r="Z267" i="11" s="1"/>
  <c r="AF270" i="18"/>
  <c r="Y267" i="11" s="1"/>
  <c r="AI313" i="18"/>
  <c r="AB310" i="11" s="1"/>
  <c r="AH313" i="18"/>
  <c r="AA310" i="11" s="1"/>
  <c r="AF313" i="18"/>
  <c r="Y310" i="11" s="1"/>
  <c r="AG313" i="18"/>
  <c r="Z310" i="11" s="1"/>
  <c r="AI339" i="18"/>
  <c r="AB336" i="11" s="1"/>
  <c r="AH339" i="18"/>
  <c r="AA336" i="11" s="1"/>
  <c r="AG339" i="18"/>
  <c r="Z336" i="11" s="1"/>
  <c r="AF339" i="18"/>
  <c r="Y336" i="11" s="1"/>
  <c r="AI376" i="18"/>
  <c r="AB373" i="11" s="1"/>
  <c r="AH376" i="18"/>
  <c r="AA373" i="11" s="1"/>
  <c r="AG376" i="18"/>
  <c r="Z373" i="11" s="1"/>
  <c r="AF376" i="18"/>
  <c r="Y373" i="11" s="1"/>
  <c r="AH365" i="18"/>
  <c r="AA362" i="11" s="1"/>
  <c r="AG365" i="18"/>
  <c r="Z362" i="11" s="1"/>
  <c r="AG359" i="18"/>
  <c r="Z356" i="11" s="1"/>
  <c r="AH359" i="18"/>
  <c r="AA356" i="11" s="1"/>
  <c r="AI297" i="18"/>
  <c r="AB294" i="11" s="1"/>
  <c r="AH297" i="18"/>
  <c r="AA294" i="11" s="1"/>
  <c r="AF297" i="18"/>
  <c r="Y294" i="11" s="1"/>
  <c r="AG297" i="18"/>
  <c r="Z294" i="11" s="1"/>
  <c r="AI377" i="18"/>
  <c r="AB374" i="11" s="1"/>
  <c r="AF292" i="18"/>
  <c r="Y289" i="11" s="1"/>
  <c r="AH292" i="18"/>
  <c r="AA289" i="11" s="1"/>
  <c r="AG292" i="18"/>
  <c r="Z289" i="11" s="1"/>
  <c r="AI355" i="18"/>
  <c r="AB352" i="11" s="1"/>
  <c r="AH355" i="18"/>
  <c r="AA352" i="11" s="1"/>
  <c r="AG355" i="18"/>
  <c r="Z352" i="11" s="1"/>
  <c r="AF355" i="18"/>
  <c r="Y352" i="11" s="1"/>
  <c r="AI373" i="18"/>
  <c r="AB370" i="11" s="1"/>
  <c r="AH373" i="18"/>
  <c r="AA370" i="11" s="1"/>
  <c r="AG373" i="18"/>
  <c r="Z370" i="11" s="1"/>
  <c r="AF373" i="18"/>
  <c r="Y370" i="11" s="1"/>
  <c r="AI311" i="18"/>
  <c r="AB308" i="11" s="1"/>
  <c r="AH311" i="18"/>
  <c r="AA308" i="11" s="1"/>
  <c r="AG311" i="18"/>
  <c r="Z308" i="11" s="1"/>
  <c r="AF311" i="18"/>
  <c r="Y308" i="11" s="1"/>
  <c r="AI344" i="18"/>
  <c r="AB341" i="11" s="1"/>
  <c r="AH344" i="18"/>
  <c r="AA341" i="11" s="1"/>
  <c r="AG344" i="18"/>
  <c r="Z341" i="11" s="1"/>
  <c r="AF344" i="18"/>
  <c r="Y341" i="11" s="1"/>
  <c r="AI296" i="18"/>
  <c r="AB293" i="11" s="1"/>
  <c r="AG296" i="18"/>
  <c r="Z293" i="11" s="1"/>
  <c r="AH296" i="18"/>
  <c r="AA293" i="11" s="1"/>
  <c r="AF296" i="18"/>
  <c r="Y293" i="11" s="1"/>
  <c r="AH272" i="18"/>
  <c r="AA269" i="11" s="1"/>
  <c r="AG272" i="18"/>
  <c r="Z269" i="11" s="1"/>
  <c r="AI322" i="18"/>
  <c r="AB319" i="11" s="1"/>
  <c r="AH322" i="18"/>
  <c r="AA319" i="11" s="1"/>
  <c r="AG322" i="18"/>
  <c r="Z319" i="11" s="1"/>
  <c r="AF322" i="18"/>
  <c r="Y319" i="11" s="1"/>
  <c r="AI348" i="18"/>
  <c r="AB345" i="11" s="1"/>
  <c r="AH348" i="18"/>
  <c r="AA345" i="11" s="1"/>
  <c r="AG348" i="18"/>
  <c r="Z345" i="11" s="1"/>
  <c r="AF348" i="18"/>
  <c r="Y345" i="11" s="1"/>
  <c r="AI341" i="18"/>
  <c r="AB338" i="11" s="1"/>
  <c r="AH341" i="18"/>
  <c r="AA338" i="11" s="1"/>
  <c r="AG341" i="18"/>
  <c r="Z338" i="11" s="1"/>
  <c r="AF341" i="18"/>
  <c r="Y338" i="11" s="1"/>
  <c r="AG374" i="18"/>
  <c r="Z371" i="11" s="1"/>
  <c r="AH374" i="18"/>
  <c r="AA371" i="11" s="1"/>
  <c r="AG288" i="18"/>
  <c r="Z285" i="11" s="1"/>
  <c r="AF288" i="18"/>
  <c r="Y285" i="11" s="1"/>
  <c r="AH288" i="18"/>
  <c r="AA285" i="11" s="1"/>
  <c r="AI340" i="18"/>
  <c r="AB337" i="11" s="1"/>
  <c r="AH340" i="18"/>
  <c r="AA337" i="11" s="1"/>
  <c r="AF340" i="18"/>
  <c r="Y337" i="11" s="1"/>
  <c r="AG340" i="18"/>
  <c r="Z337" i="11" s="1"/>
  <c r="AH377" i="18"/>
  <c r="AA374" i="11" s="1"/>
  <c r="AG377" i="18"/>
  <c r="Z374" i="11" s="1"/>
  <c r="AI354" i="18"/>
  <c r="AB351" i="11" s="1"/>
  <c r="AH354" i="18"/>
  <c r="AA351" i="11" s="1"/>
  <c r="AG354" i="18"/>
  <c r="Z351" i="11" s="1"/>
  <c r="AF354" i="18"/>
  <c r="Y351" i="11" s="1"/>
  <c r="H24" i="9" a="1"/>
  <c r="H24" i="9" s="1"/>
  <c r="H25" i="9" a="1"/>
  <c r="H25" i="9" s="1"/>
  <c r="H26" i="9" a="1"/>
  <c r="H26" i="9" s="1"/>
  <c r="H23" i="9" a="1"/>
  <c r="H23" i="9" s="1"/>
  <c r="H21" i="9" a="1"/>
  <c r="H21" i="9" s="1"/>
  <c r="H22" i="9" l="1" a="1"/>
  <c r="H22" i="9" s="1"/>
  <c r="H20" i="9" a="1"/>
  <c r="H20" i="9" s="1"/>
  <c r="T141" i="18" l="1"/>
  <c r="AB141" i="18"/>
  <c r="AE143" i="18"/>
  <c r="X143" i="18"/>
  <c r="M145" i="18"/>
  <c r="T145" i="18"/>
  <c r="AH140" i="18"/>
  <c r="AE142" i="18"/>
  <c r="O142" i="18"/>
  <c r="T144" i="18"/>
  <c r="M144" i="18"/>
  <c r="N141" i="18"/>
  <c r="Q141" i="18" s="1"/>
  <c r="M140" i="11" s="1"/>
  <c r="O143" i="18"/>
  <c r="V143" i="18"/>
  <c r="AA145" i="18"/>
  <c r="AI145" i="18"/>
  <c r="Z140" i="18"/>
  <c r="R140" i="18"/>
  <c r="AI142" i="18"/>
  <c r="AI144" i="18"/>
  <c r="AR144" i="18"/>
  <c r="AH141" i="18"/>
  <c r="AA141" i="18"/>
  <c r="AR143" i="18"/>
  <c r="W143" i="18"/>
  <c r="Z145" i="18"/>
  <c r="AH145" i="18"/>
  <c r="AJ140" i="18"/>
  <c r="AF140" i="18"/>
  <c r="T142" i="18"/>
  <c r="AB142" i="18"/>
  <c r="S144" i="18"/>
  <c r="S141" i="18"/>
  <c r="M141" i="18"/>
  <c r="AD143" i="18"/>
  <c r="AG143" i="18" s="1"/>
  <c r="Q142" i="11" s="1"/>
  <c r="AJ143" i="18"/>
  <c r="AR145" i="18"/>
  <c r="R145" i="18"/>
  <c r="P140" i="18"/>
  <c r="P142" i="18"/>
  <c r="N142" i="18"/>
  <c r="Q142" i="18" s="1"/>
  <c r="M141" i="11" s="1"/>
  <c r="AH144" i="18"/>
  <c r="AA144" i="18"/>
  <c r="Z141" i="18"/>
  <c r="AC141" i="18" s="1"/>
  <c r="P140" i="11" s="1"/>
  <c r="N143" i="18"/>
  <c r="T143" i="18"/>
  <c r="X145" i="18"/>
  <c r="AF145" i="18"/>
  <c r="AE140" i="18"/>
  <c r="X140" i="18"/>
  <c r="AH142" i="18"/>
  <c r="R144" i="18"/>
  <c r="AI143" i="18"/>
  <c r="P145" i="18"/>
  <c r="O140" i="18"/>
  <c r="Z142" i="18"/>
  <c r="AC142" i="18" s="1"/>
  <c r="P141" i="11" s="1"/>
  <c r="S142" i="18"/>
  <c r="AA142" i="18"/>
  <c r="AB144" i="18"/>
  <c r="Z144" i="18"/>
  <c r="AC144" i="18" s="1"/>
  <c r="P143" i="11" s="1"/>
  <c r="AF141" i="18"/>
  <c r="X141" i="18"/>
  <c r="AB143" i="18"/>
  <c r="S143" i="18"/>
  <c r="W145" i="18"/>
  <c r="AE145" i="18"/>
  <c r="AD140" i="18"/>
  <c r="AG140" i="18" s="1"/>
  <c r="Q139" i="11" s="1"/>
  <c r="W140" i="18"/>
  <c r="AR142" i="18"/>
  <c r="M142" i="18"/>
  <c r="AF144" i="18"/>
  <c r="X144" i="18"/>
  <c r="AR141" i="18"/>
  <c r="R141" i="18"/>
  <c r="U141" i="18" s="1"/>
  <c r="N140" i="11" s="1"/>
  <c r="W141" i="18"/>
  <c r="M143" i="18"/>
  <c r="Y143" i="18" s="1"/>
  <c r="O142" i="11" s="1"/>
  <c r="AH143" i="18"/>
  <c r="O145" i="18"/>
  <c r="N140" i="18"/>
  <c r="T140" i="18"/>
  <c r="AF142" i="18"/>
  <c r="P144" i="18"/>
  <c r="AJ141" i="18"/>
  <c r="AE141" i="18"/>
  <c r="R143" i="18"/>
  <c r="V145" i="18"/>
  <c r="AB140" i="18"/>
  <c r="X142" i="18"/>
  <c r="R142" i="18"/>
  <c r="U142" i="18" s="1"/>
  <c r="N141" i="11" s="1"/>
  <c r="AE144" i="18"/>
  <c r="V141" i="18"/>
  <c r="Y141" i="18" s="1"/>
  <c r="O140" i="11" s="1"/>
  <c r="P141" i="18"/>
  <c r="AF143" i="18"/>
  <c r="AA143" i="18"/>
  <c r="AD145" i="18"/>
  <c r="AG145" i="18" s="1"/>
  <c r="Q144" i="11" s="1"/>
  <c r="S145" i="18"/>
  <c r="M140" i="18"/>
  <c r="V140" i="18"/>
  <c r="W142" i="18"/>
  <c r="W144" i="18"/>
  <c r="O144" i="18"/>
  <c r="AI141" i="18"/>
  <c r="AJ145" i="18"/>
  <c r="AR140" i="18"/>
  <c r="S140" i="18"/>
  <c r="AD142" i="18"/>
  <c r="AG142" i="18" s="1"/>
  <c r="Q141" i="11" s="1"/>
  <c r="AJ144" i="18"/>
  <c r="AD141" i="18"/>
  <c r="AG141" i="18" s="1"/>
  <c r="Q140" i="11" s="1"/>
  <c r="P143" i="18"/>
  <c r="N145" i="18"/>
  <c r="AA140" i="18"/>
  <c r="AI140" i="18"/>
  <c r="AJ142" i="18"/>
  <c r="V144" i="18"/>
  <c r="AD144" i="18"/>
  <c r="AG144" i="18" s="1"/>
  <c r="Q143" i="11" s="1"/>
  <c r="O141" i="18"/>
  <c r="Z143" i="18"/>
  <c r="AB145" i="18"/>
  <c r="V142" i="18"/>
  <c r="Y142" i="18" s="1"/>
  <c r="O141" i="11" s="1"/>
  <c r="N144" i="18"/>
  <c r="Q144" i="18" s="1"/>
  <c r="M143" i="11" s="1"/>
  <c r="W268" i="18"/>
  <c r="Q266" i="18"/>
  <c r="R266" i="18" s="1"/>
  <c r="O263" i="11" s="1"/>
  <c r="M269" i="18"/>
  <c r="S265" i="18"/>
  <c r="T265" i="18" s="1"/>
  <c r="P262" i="11" s="1"/>
  <c r="U264" i="18"/>
  <c r="V264" i="18" s="1"/>
  <c r="W269" i="18"/>
  <c r="Q265" i="18"/>
  <c r="R265" i="18" s="1"/>
  <c r="O262" i="11" s="1"/>
  <c r="U268" i="18"/>
  <c r="V268" i="18" s="1"/>
  <c r="Q265" i="11" s="1"/>
  <c r="O265" i="18"/>
  <c r="P265" i="18" s="1"/>
  <c r="N262" i="11" s="1"/>
  <c r="S264" i="18"/>
  <c r="T264" i="18" s="1"/>
  <c r="Q267" i="18"/>
  <c r="R267" i="18" s="1"/>
  <c r="O264" i="11" s="1"/>
  <c r="M265" i="18"/>
  <c r="M266" i="18"/>
  <c r="U267" i="18"/>
  <c r="V267" i="18" s="1"/>
  <c r="Q264" i="11" s="1"/>
  <c r="W265" i="18"/>
  <c r="S268" i="18"/>
  <c r="T268" i="18" s="1"/>
  <c r="P265" i="11" s="1"/>
  <c r="Q264" i="18"/>
  <c r="R264" i="18" s="1"/>
  <c r="W266" i="18"/>
  <c r="S267" i="18"/>
  <c r="T267" i="18" s="1"/>
  <c r="P264" i="11" s="1"/>
  <c r="U265" i="18"/>
  <c r="V265" i="18" s="1"/>
  <c r="Q262" i="11" s="1"/>
  <c r="Q268" i="18"/>
  <c r="R268" i="18" s="1"/>
  <c r="O265" i="11" s="1"/>
  <c r="O264" i="18"/>
  <c r="P264" i="18" s="1"/>
  <c r="U266" i="18"/>
  <c r="V266" i="18" s="1"/>
  <c r="Q263" i="11" s="1"/>
  <c r="U269" i="18"/>
  <c r="V269" i="18" s="1"/>
  <c r="Q266" i="11" s="1"/>
  <c r="M267" i="18"/>
  <c r="S269" i="18"/>
  <c r="T269" i="18" s="1"/>
  <c r="P266" i="11" s="1"/>
  <c r="O268" i="18"/>
  <c r="P268" i="18" s="1"/>
  <c r="N265" i="11" s="1"/>
  <c r="M264" i="18"/>
  <c r="S266" i="18"/>
  <c r="T266" i="18" s="1"/>
  <c r="P263" i="11" s="1"/>
  <c r="Q269" i="18"/>
  <c r="R269" i="18" s="1"/>
  <c r="O266" i="11" s="1"/>
  <c r="O266" i="18"/>
  <c r="P266" i="18" s="1"/>
  <c r="N263" i="11" s="1"/>
  <c r="M268" i="18"/>
  <c r="W264" i="18"/>
  <c r="O269" i="18"/>
  <c r="P269" i="18" s="1"/>
  <c r="N266" i="11" s="1"/>
  <c r="W267" i="18"/>
  <c r="O267" i="18"/>
  <c r="P267" i="18" s="1"/>
  <c r="N264" i="11" s="1"/>
  <c r="AE267" i="18"/>
  <c r="AE266" i="18"/>
  <c r="AE269" i="18"/>
  <c r="AE265" i="18"/>
  <c r="AE264" i="18"/>
  <c r="AE268" i="18"/>
  <c r="AR139" i="18"/>
  <c r="AD139" i="18"/>
  <c r="AG139" i="18" s="1"/>
  <c r="M139" i="18"/>
  <c r="AF139" i="18"/>
  <c r="AI139" i="18"/>
  <c r="T139" i="18"/>
  <c r="AA139" i="18"/>
  <c r="N139" i="18"/>
  <c r="AE139" i="18"/>
  <c r="Z139" i="18"/>
  <c r="S139" i="18"/>
  <c r="AJ139" i="18"/>
  <c r="O139" i="18"/>
  <c r="V139" i="18"/>
  <c r="P139" i="18"/>
  <c r="R139" i="18"/>
  <c r="AH139" i="18"/>
  <c r="AB139" i="18"/>
  <c r="AC143" i="18" l="1"/>
  <c r="P142" i="11" s="1"/>
  <c r="Q143" i="18"/>
  <c r="M142" i="11" s="1"/>
  <c r="Q140" i="18"/>
  <c r="M139" i="11" s="1"/>
  <c r="Q145" i="18"/>
  <c r="M144" i="11" s="1"/>
  <c r="Y144" i="18"/>
  <c r="O143" i="11" s="1"/>
  <c r="N268" i="18"/>
  <c r="M265" i="11" s="1"/>
  <c r="U140" i="18"/>
  <c r="N139" i="11" s="1"/>
  <c r="AC140" i="18"/>
  <c r="P139" i="11" s="1"/>
  <c r="Y145" i="18"/>
  <c r="O144" i="11" s="1"/>
  <c r="U144" i="18"/>
  <c r="N143" i="11" s="1"/>
  <c r="N265" i="18"/>
  <c r="M262" i="11" s="1"/>
  <c r="N264" i="18"/>
  <c r="M261" i="11" s="1"/>
  <c r="N269" i="18"/>
  <c r="M266" i="11" s="1"/>
  <c r="U145" i="18"/>
  <c r="N144" i="11" s="1"/>
  <c r="AC145" i="18"/>
  <c r="P144" i="11" s="1"/>
  <c r="N267" i="18"/>
  <c r="M264" i="11" s="1"/>
  <c r="N266" i="18"/>
  <c r="M263" i="11" s="1"/>
  <c r="Y140" i="18"/>
  <c r="O139" i="11" s="1"/>
  <c r="U143" i="18"/>
  <c r="N142" i="11" s="1"/>
  <c r="AH268" i="18"/>
  <c r="AA265" i="11" s="1"/>
  <c r="AH265" i="18"/>
  <c r="AA262" i="11" s="1"/>
  <c r="AH269" i="18"/>
  <c r="AA266" i="11" s="1"/>
  <c r="AH266" i="18"/>
  <c r="AA263" i="11" s="1"/>
  <c r="AH267" i="18"/>
  <c r="AA264" i="11" s="1"/>
  <c r="Q139" i="18"/>
  <c r="AC139" i="18"/>
  <c r="U139" i="18"/>
  <c r="Y139" i="18"/>
  <c r="AI271" i="18"/>
  <c r="AB268" i="11" s="1"/>
  <c r="AI290" i="18"/>
  <c r="AB287" i="11" s="1"/>
  <c r="AI273" i="18"/>
  <c r="AB270" i="11" s="1"/>
  <c r="AI289" i="18"/>
  <c r="AB286" i="11" s="1"/>
  <c r="AI280" i="18"/>
  <c r="AB277" i="11" s="1"/>
  <c r="AI275" i="18"/>
  <c r="AB272" i="11" s="1"/>
  <c r="AI279" i="18"/>
  <c r="AB276" i="11" s="1"/>
  <c r="AI283" i="18"/>
  <c r="AB280" i="11" s="1"/>
  <c r="AI281" i="18"/>
  <c r="AB278" i="11" s="1"/>
  <c r="AI270" i="18"/>
  <c r="AB267" i="11" s="1"/>
  <c r="AI285" i="18"/>
  <c r="AB282" i="11" s="1"/>
  <c r="AI292" i="18"/>
  <c r="AB289" i="11" s="1"/>
  <c r="AI277" i="18"/>
  <c r="AB274" i="11" s="1"/>
  <c r="AI288" i="18"/>
  <c r="AB285" i="11" s="1"/>
  <c r="AI293" i="18"/>
  <c r="AB290" i="11" s="1"/>
  <c r="AI286" i="18"/>
  <c r="AB283" i="11" s="1"/>
  <c r="AI291" i="18"/>
  <c r="AB288" i="11" s="1"/>
  <c r="AI284" i="18"/>
  <c r="AB281" i="11" s="1"/>
  <c r="AI282" i="18"/>
  <c r="AB279" i="11" s="1"/>
  <c r="AI274" i="18"/>
  <c r="AB271" i="11" s="1"/>
  <c r="AI278" i="18"/>
  <c r="AB275" i="11" s="1"/>
  <c r="AI272" i="18"/>
  <c r="AB269" i="11" s="1"/>
  <c r="AI287" i="18"/>
  <c r="AB284" i="11" s="1"/>
  <c r="AI276" i="18"/>
  <c r="AB273" i="11" s="1"/>
  <c r="G264" i="18"/>
  <c r="I139" i="18"/>
  <c r="I264" i="18"/>
  <c r="I261" i="11" s="1"/>
  <c r="AP141" i="18" l="1"/>
  <c r="AO141" i="18"/>
  <c r="AN141" i="18"/>
  <c r="AS141" i="18" s="1"/>
  <c r="Y140" i="11" s="1"/>
  <c r="AO142" i="18"/>
  <c r="AP142" i="18"/>
  <c r="AN142" i="18"/>
  <c r="AS142" i="18" s="1"/>
  <c r="Y141" i="11" s="1"/>
  <c r="Y264" i="18"/>
  <c r="I138" i="11"/>
  <c r="G261" i="11"/>
  <c r="P261" i="11"/>
  <c r="N261" i="11"/>
  <c r="O261" i="11"/>
  <c r="Q261" i="11"/>
  <c r="Q138" i="11"/>
  <c r="AA266" i="18" l="1"/>
  <c r="U263" i="11" s="1"/>
  <c r="AB266" i="18"/>
  <c r="V263" i="11" s="1"/>
  <c r="AA265" i="18"/>
  <c r="AF265" i="18" s="1"/>
  <c r="Y262" i="11" s="1"/>
  <c r="AB265" i="18"/>
  <c r="V262" i="11" s="1"/>
  <c r="S264" i="11"/>
  <c r="AA267" i="18"/>
  <c r="AF267" i="18" s="1"/>
  <c r="Y264" i="11" s="1"/>
  <c r="AB267" i="18"/>
  <c r="V264" i="11" s="1"/>
  <c r="S266" i="11"/>
  <c r="AA269" i="18"/>
  <c r="AF269" i="18" s="1"/>
  <c r="Y266" i="11" s="1"/>
  <c r="AB269" i="18"/>
  <c r="V266" i="11" s="1"/>
  <c r="S265" i="11"/>
  <c r="AA268" i="18"/>
  <c r="AF268" i="18" s="1"/>
  <c r="Y265" i="11" s="1"/>
  <c r="AB268" i="18"/>
  <c r="V265" i="11" s="1"/>
  <c r="AN144" i="18"/>
  <c r="AS144" i="18" s="1"/>
  <c r="Y143" i="11" s="1"/>
  <c r="AP144" i="18"/>
  <c r="AO144" i="18"/>
  <c r="AO140" i="18"/>
  <c r="AP140" i="18"/>
  <c r="AN140" i="18"/>
  <c r="AS140" i="18" s="1"/>
  <c r="Y139" i="11" s="1"/>
  <c r="AP145" i="18"/>
  <c r="AN145" i="18"/>
  <c r="AS145" i="18" s="1"/>
  <c r="Y144" i="11" s="1"/>
  <c r="AO145" i="18"/>
  <c r="AO143" i="18"/>
  <c r="AQ143" i="18" s="1"/>
  <c r="AV143" i="18" s="1"/>
  <c r="AB142" i="11" s="1"/>
  <c r="AN143" i="18"/>
  <c r="AS143" i="18" s="1"/>
  <c r="Y142" i="11" s="1"/>
  <c r="AP143" i="18"/>
  <c r="W141" i="11"/>
  <c r="AU142" i="18"/>
  <c r="AA141" i="11" s="1"/>
  <c r="W140" i="11"/>
  <c r="AU141" i="18"/>
  <c r="AA140" i="11" s="1"/>
  <c r="AB264" i="18"/>
  <c r="V261" i="11" s="1"/>
  <c r="AA264" i="18"/>
  <c r="AF264" i="18" s="1"/>
  <c r="Y261" i="11" s="1"/>
  <c r="S263" i="11"/>
  <c r="S262" i="11"/>
  <c r="AQ142" i="18"/>
  <c r="AV142" i="18" s="1"/>
  <c r="AB141" i="11" s="1"/>
  <c r="AT142" i="18"/>
  <c r="Z141" i="11" s="1"/>
  <c r="AQ141" i="18"/>
  <c r="AV141" i="18" s="1"/>
  <c r="AB140" i="11" s="1"/>
  <c r="AT141" i="18"/>
  <c r="Z140" i="11" s="1"/>
  <c r="N138" i="11"/>
  <c r="P138" i="11"/>
  <c r="M138" i="11"/>
  <c r="O138" i="11"/>
  <c r="U264" i="11" l="1"/>
  <c r="AF266" i="18"/>
  <c r="Y263" i="11" s="1"/>
  <c r="AQ140" i="18"/>
  <c r="AV140" i="18" s="1"/>
  <c r="AB139" i="11" s="1"/>
  <c r="AD267" i="18"/>
  <c r="X264" i="11" s="1"/>
  <c r="AG267" i="18"/>
  <c r="Z264" i="11" s="1"/>
  <c r="W142" i="11"/>
  <c r="AU143" i="18"/>
  <c r="AA142" i="11" s="1"/>
  <c r="W144" i="11"/>
  <c r="AU145" i="18"/>
  <c r="AA144" i="11" s="1"/>
  <c r="AT143" i="18"/>
  <c r="Z142" i="11" s="1"/>
  <c r="W139" i="11"/>
  <c r="AU140" i="18"/>
  <c r="AA139" i="11" s="1"/>
  <c r="AT140" i="18"/>
  <c r="Z139" i="11" s="1"/>
  <c r="W143" i="11"/>
  <c r="AU144" i="18"/>
  <c r="AA143" i="11" s="1"/>
  <c r="AG264" i="18"/>
  <c r="Z261" i="11" s="1"/>
  <c r="AC264" i="18"/>
  <c r="AH264" i="18" s="1"/>
  <c r="AA261" i="11" s="1"/>
  <c r="U262" i="11"/>
  <c r="AD266" i="18"/>
  <c r="X263" i="11" s="1"/>
  <c r="AG266" i="18"/>
  <c r="Z263" i="11" s="1"/>
  <c r="AD265" i="18"/>
  <c r="AI265" i="18" s="1"/>
  <c r="AB262" i="11" s="1"/>
  <c r="AG265" i="18"/>
  <c r="Z262" i="11" s="1"/>
  <c r="U265" i="11"/>
  <c r="AG268" i="18"/>
  <c r="Z265" i="11" s="1"/>
  <c r="AD268" i="18"/>
  <c r="X265" i="11" s="1"/>
  <c r="U266" i="11"/>
  <c r="AD269" i="18"/>
  <c r="X266" i="11" s="1"/>
  <c r="AQ144" i="18"/>
  <c r="AV144" i="18" s="1"/>
  <c r="AB143" i="11" s="1"/>
  <c r="AT144" i="18"/>
  <c r="Z143" i="11" s="1"/>
  <c r="AG269" i="18"/>
  <c r="Z266" i="11" s="1"/>
  <c r="AQ145" i="18"/>
  <c r="AV145" i="18" s="1"/>
  <c r="AB144" i="11" s="1"/>
  <c r="AT145" i="18"/>
  <c r="Z144" i="11" s="1"/>
  <c r="AB379" i="18"/>
  <c r="E387" i="18" s="1"/>
  <c r="S261" i="11"/>
  <c r="AI267" i="18" l="1"/>
  <c r="AB264" i="11" s="1"/>
  <c r="X262" i="11"/>
  <c r="W261" i="11"/>
  <c r="AD264" i="18"/>
  <c r="AI264" i="18" s="1"/>
  <c r="AB261" i="11" s="1"/>
  <c r="AI266" i="18"/>
  <c r="AB263" i="11" s="1"/>
  <c r="AI268" i="18"/>
  <c r="AB265" i="11" s="1"/>
  <c r="AI269" i="18"/>
  <c r="AB266" i="11" s="1"/>
  <c r="AF380" i="18"/>
  <c r="AG380" i="18"/>
  <c r="AC379" i="18"/>
  <c r="F387" i="18" s="1"/>
  <c r="U261" i="11"/>
  <c r="X261" i="11" l="1"/>
  <c r="Z376" i="11"/>
  <c r="E390" i="18"/>
  <c r="Y376" i="11"/>
  <c r="D390" i="18"/>
  <c r="AH380" i="18"/>
  <c r="AD379" i="18"/>
  <c r="G387" i="18" s="1"/>
  <c r="AA379" i="18"/>
  <c r="D387" i="18" s="1"/>
  <c r="H387" i="18" s="1"/>
  <c r="I387" i="18" s="1"/>
  <c r="H390" i="18" l="1"/>
  <c r="I390" i="18" s="1"/>
  <c r="AA376" i="11"/>
  <c r="F390" i="18"/>
  <c r="AI380" i="18"/>
  <c r="AB376" i="11" l="1"/>
  <c r="G390" i="18"/>
  <c r="J387" i="18"/>
  <c r="K387" i="18" s="1"/>
  <c r="J390" i="18" l="1"/>
  <c r="K390" i="18" l="1"/>
  <c r="W139" i="18" l="1"/>
  <c r="AN139" i="18" l="1"/>
  <c r="AS139" i="18" s="1"/>
  <c r="Y138" i="11" s="1"/>
  <c r="AO139" i="18"/>
  <c r="AT139" i="18" s="1"/>
  <c r="Z138" i="11" s="1"/>
  <c r="AP139" i="18"/>
  <c r="AU139" i="18" s="1"/>
  <c r="AA138" i="11" s="1"/>
  <c r="S144" i="11"/>
  <c r="S143" i="11"/>
  <c r="S140" i="11"/>
  <c r="V142" i="11"/>
  <c r="S142" i="11"/>
  <c r="S139" i="11"/>
  <c r="V143" i="11"/>
  <c r="X139" i="18"/>
  <c r="AL139" i="18" s="1"/>
  <c r="S138" i="11" s="1"/>
  <c r="V138" i="11" l="1"/>
  <c r="W138" i="11"/>
  <c r="S141" i="11"/>
  <c r="V140" i="11"/>
  <c r="U139" i="11"/>
  <c r="V139" i="11"/>
  <c r="V144" i="11"/>
  <c r="U144" i="11"/>
  <c r="U142" i="11"/>
  <c r="U143" i="11"/>
  <c r="U140" i="11"/>
  <c r="AP254" i="18"/>
  <c r="F386" i="18" s="1"/>
  <c r="F388" i="18" s="1"/>
  <c r="AQ139" i="18"/>
  <c r="AV139" i="18" s="1"/>
  <c r="AB138" i="11" s="1"/>
  <c r="AO254" i="18"/>
  <c r="E386" i="18" s="1"/>
  <c r="E388" i="18" s="1"/>
  <c r="U138" i="11"/>
  <c r="X143" i="11" l="1"/>
  <c r="X144" i="11"/>
  <c r="X140" i="11"/>
  <c r="X142" i="11"/>
  <c r="X139" i="11"/>
  <c r="V141" i="11"/>
  <c r="AV255" i="18"/>
  <c r="X138" i="11"/>
  <c r="AU255" i="18"/>
  <c r="AQ254" i="18"/>
  <c r="G386" i="18" s="1"/>
  <c r="G388" i="18" s="1"/>
  <c r="X141" i="11"/>
  <c r="U141" i="11"/>
  <c r="AT255" i="18"/>
  <c r="AN254" i="18"/>
  <c r="D386" i="18" s="1"/>
  <c r="J386" i="18" l="1"/>
  <c r="K386" i="18" s="1"/>
  <c r="H386" i="18"/>
  <c r="I386" i="18" s="1"/>
  <c r="AA253" i="11"/>
  <c r="F389" i="18"/>
  <c r="F391" i="18" s="1"/>
  <c r="H10" i="9" s="1"/>
  <c r="D388" i="18"/>
  <c r="Z253" i="11"/>
  <c r="E389" i="18"/>
  <c r="E391" i="18" s="1"/>
  <c r="H11" i="9" s="1"/>
  <c r="AB253" i="11"/>
  <c r="G389" i="18"/>
  <c r="G391" i="18" s="1"/>
  <c r="H12" i="9" s="1"/>
  <c r="AS255" i="18"/>
  <c r="J388" i="18" l="1"/>
  <c r="K388" i="18" s="1"/>
  <c r="H388" i="18"/>
  <c r="I388" i="18" s="1"/>
  <c r="Y253" i="11"/>
  <c r="D389" i="18"/>
  <c r="H389" i="18" l="1"/>
  <c r="I389" i="18" s="1"/>
  <c r="D391" i="18"/>
  <c r="J389" i="18"/>
  <c r="K389" i="18" s="1"/>
  <c r="H9" i="9" l="1"/>
  <c r="H391" i="18"/>
  <c r="I391" i="18" s="1"/>
  <c r="H13" i="9" s="1"/>
  <c r="J391" i="18"/>
  <c r="K391" i="18" s="1"/>
  <c r="H14" i="9"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Connell, Gioia</author>
  </authors>
  <commentList>
    <comment ref="O11" authorId="0" shapeId="0" xr:uid="{F39BB151-F98D-423F-9F4D-D8BB5F067502}">
      <text>
        <r>
          <rPr>
            <b/>
            <sz val="9"/>
            <color indexed="81"/>
            <rFont val="Tahoma"/>
            <family val="2"/>
          </rPr>
          <t xml:space="preserve">Note
</t>
        </r>
        <r>
          <rPr>
            <sz val="9"/>
            <color indexed="81"/>
            <rFont val="Tahoma"/>
            <family val="2"/>
          </rPr>
          <t>Projects with extremely complex occupancy and/or fixture usage patterns (such as where different types of occupants have different annual days of operation and use fixtures with differing flush and flow rates within the building) may create a separate Group to represent the usage for complex scenarios.</t>
        </r>
      </text>
    </comment>
    <comment ref="B14" authorId="0" shapeId="0" xr:uid="{7A9ACF04-E573-4498-AD22-23649018702C}">
      <text>
        <r>
          <rPr>
            <b/>
            <sz val="9"/>
            <color indexed="81"/>
            <rFont val="Tahoma"/>
            <family val="2"/>
          </rPr>
          <t>Note</t>
        </r>
        <r>
          <rPr>
            <sz val="9"/>
            <color indexed="81"/>
            <rFont val="Tahoma"/>
            <family val="2"/>
          </rPr>
          <t xml:space="preserve">
Manual input.
If all occupants have access to all fixtures and fittings within the project, only one Group is needed.</t>
        </r>
      </text>
    </comment>
    <comment ref="D14" authorId="0" shapeId="0" xr:uid="{19AFB79B-D3C4-42CD-B8F3-A3B3F7071EF3}">
      <text>
        <r>
          <rPr>
            <b/>
            <sz val="9"/>
            <color indexed="81"/>
            <rFont val="Tahoma"/>
            <family val="2"/>
          </rPr>
          <t>Note</t>
        </r>
        <r>
          <rPr>
            <sz val="9"/>
            <color indexed="81"/>
            <rFont val="Tahoma"/>
            <family val="2"/>
          </rPr>
          <t xml:space="preserve">
Dropdown input. 
Default: The default gender mix is half male and half female.  
Non-Default: If necessary, modify the Male and Female occupant type columns for non-default gender mix if the project is specifically designed for an alternative gender ratio or the project is expected to have alternative gender usage rates for the life of the building.</t>
        </r>
      </text>
    </comment>
    <comment ref="G14" authorId="0" shapeId="0" xr:uid="{1D33B6D7-14E8-46BF-912E-9139351E8E25}">
      <text>
        <r>
          <rPr>
            <b/>
            <sz val="9"/>
            <color indexed="81"/>
            <rFont val="Tahoma"/>
            <family val="2"/>
          </rPr>
          <t>Note</t>
        </r>
        <r>
          <rPr>
            <sz val="9"/>
            <color indexed="81"/>
            <rFont val="Tahoma"/>
            <family val="2"/>
          </rPr>
          <t xml:space="preserve">
Dropdown Input. 
Yes: project includes separate gender neutral and/or ADA
No: project does NOT include separate gender neutral and/or ADA
If the project includes separate gender neutral and/or ADA restrooms without urinals, the LEED default assumption is that 5% of male occupants and 5% of female occupants use these restrooms. Enter 95% into the percent of males expected to use restrooms with urinals below. Alternately, the project team can estimate this percentage based on the project's restroom layout/anticipated usage patterns or weighted fixture counts.</t>
        </r>
      </text>
    </comment>
    <comment ref="H14" authorId="0" shapeId="0" xr:uid="{C30CDA1E-1537-48D3-B4EE-CABF4F56E099}">
      <text>
        <r>
          <rPr>
            <b/>
            <sz val="9"/>
            <color indexed="81"/>
            <rFont val="Tahoma"/>
            <family val="2"/>
          </rPr>
          <t>Note</t>
        </r>
        <r>
          <rPr>
            <sz val="9"/>
            <color indexed="81"/>
            <rFont val="Tahoma"/>
            <family val="2"/>
          </rPr>
          <t xml:space="preserve">
Manual Input. Must be a positive percentage.
To determine the percent of males expected to use restrooms with urinals, check the project floor plans to determine whether urinals are present in all male restrooms and in all gender-neutral/ADA restrooms. Enter 100% if all male and gender-neutral/ADA restrooms have urinals. Enter 0% if the project contains no urinals.  
If the project includes separate all-gender/ADA restrooms without urinals, enter the default value of 95%, or a project-specific estimate based on the project's restroom layout and anticipated usage patterns or weighted fixture counts.</t>
        </r>
      </text>
    </comment>
    <comment ref="I14" authorId="0" shapeId="0" xr:uid="{8F3E1446-F2D7-4370-9DE4-69AFE3698AEA}">
      <text>
        <r>
          <rPr>
            <b/>
            <sz val="9"/>
            <color indexed="81"/>
            <rFont val="Tahoma"/>
            <family val="2"/>
          </rPr>
          <t>Note</t>
        </r>
        <r>
          <rPr>
            <sz val="9"/>
            <color indexed="81"/>
            <rFont val="Tahoma"/>
            <family val="2"/>
          </rPr>
          <t xml:space="preserve">
Manual input. Must be a positive whole number. 
Enter the number of days of operation for each group. Must be consistent with the building’s operating schedule and occupancy patterns.
K–12 schools that close on weekends, holidays, and for eight weeks of school vacation, may assume 195 days of operation.</t>
        </r>
      </text>
    </comment>
    <comment ref="D15" authorId="0" shapeId="0" xr:uid="{0C3291AA-3612-4DB5-ADE0-8F55FA305197}">
      <text>
        <r>
          <rPr>
            <b/>
            <sz val="9"/>
            <color indexed="81"/>
            <rFont val="Tahoma"/>
            <family val="2"/>
          </rPr>
          <t>Note</t>
        </r>
        <r>
          <rPr>
            <sz val="9"/>
            <color indexed="81"/>
            <rFont val="Tahoma"/>
            <family val="2"/>
          </rPr>
          <t xml:space="preserve">
Dropdown input.
</t>
        </r>
      </text>
    </comment>
    <comment ref="E15" authorId="0" shapeId="0" xr:uid="{3E4A80EE-5B7C-4411-9D23-DE444543948A}">
      <text>
        <r>
          <rPr>
            <b/>
            <sz val="9"/>
            <color indexed="81"/>
            <rFont val="Tahoma"/>
            <family val="2"/>
          </rPr>
          <t xml:space="preserve">Note
</t>
        </r>
        <r>
          <rPr>
            <sz val="9"/>
            <color indexed="81"/>
            <rFont val="Tahoma"/>
            <family val="2"/>
          </rPr>
          <t>Manual input if non-default selected. Must be a positive percentage if included.</t>
        </r>
      </text>
    </comment>
    <comment ref="F15" authorId="0" shapeId="0" xr:uid="{022086EF-4AE7-417C-B607-EEDA48406958}">
      <text>
        <r>
          <rPr>
            <b/>
            <sz val="9"/>
            <color indexed="81"/>
            <rFont val="Tahoma"/>
            <family val="2"/>
          </rPr>
          <t xml:space="preserve">Note
</t>
        </r>
        <r>
          <rPr>
            <sz val="9"/>
            <color indexed="81"/>
            <rFont val="Tahoma"/>
            <family val="2"/>
          </rPr>
          <t>Manual input if non-default selected. Must be a positive percentage if included.</t>
        </r>
      </text>
    </comment>
    <comment ref="J15" authorId="0" shapeId="0" xr:uid="{448E8906-3383-40C8-B392-F79724B4EB4D}">
      <text>
        <r>
          <rPr>
            <b/>
            <sz val="9"/>
            <color indexed="81"/>
            <rFont val="Tahoma"/>
            <family val="2"/>
          </rPr>
          <t xml:space="preserve">Note
</t>
        </r>
        <r>
          <rPr>
            <sz val="9"/>
            <color indexed="81"/>
            <rFont val="Tahoma"/>
            <family val="2"/>
          </rPr>
          <t>Manual input. Must be a positive number.
Include only if project has this occupancy type. If occupancy type is not part of project, no input needed. 
Note at least one occupancy type must be included.</t>
        </r>
      </text>
    </comment>
    <comment ref="K15" authorId="0" shapeId="0" xr:uid="{39556EB4-260E-4179-A698-8137C0909F6B}">
      <text>
        <r>
          <rPr>
            <b/>
            <sz val="9"/>
            <color indexed="81"/>
            <rFont val="Tahoma"/>
            <family val="2"/>
          </rPr>
          <t xml:space="preserve">Note
</t>
        </r>
        <r>
          <rPr>
            <sz val="9"/>
            <color indexed="81"/>
            <rFont val="Tahoma"/>
            <family val="2"/>
          </rPr>
          <t>Manual input. Must be a positive number.
Include only if project has this occupancy type. If occupancy type is not part of project, no input needed. 
Note at least one occupancy type must be included.</t>
        </r>
      </text>
    </comment>
    <comment ref="L15" authorId="0" shapeId="0" xr:uid="{A6ACE989-D9E1-4117-95AE-1736D9069DAE}">
      <text>
        <r>
          <rPr>
            <b/>
            <sz val="9"/>
            <color indexed="81"/>
            <rFont val="Tahoma"/>
            <family val="2"/>
          </rPr>
          <t xml:space="preserve">Note
</t>
        </r>
        <r>
          <rPr>
            <sz val="9"/>
            <color indexed="81"/>
            <rFont val="Tahoma"/>
            <family val="2"/>
          </rPr>
          <t>Manual input. Must be a positive number.
Include only if project has this occupancy type. If occupancy type is not part of project, no input needed. 
Note at least one occupancy type must be included.</t>
        </r>
      </text>
    </comment>
    <comment ref="M15" authorId="0" shapeId="0" xr:uid="{1B0547C9-1C68-4D64-9415-F90666A1A0CC}">
      <text>
        <r>
          <rPr>
            <b/>
            <sz val="9"/>
            <color indexed="81"/>
            <rFont val="Tahoma"/>
            <family val="2"/>
          </rPr>
          <t xml:space="preserve">Note
</t>
        </r>
        <r>
          <rPr>
            <sz val="9"/>
            <color indexed="81"/>
            <rFont val="Tahoma"/>
            <family val="2"/>
          </rPr>
          <t>Manual input. Must be a positive number.
Include only if project has this occupancy type. If occupancy type is not part of project, no input needed. 
Note at least one occupancy type must be included.</t>
        </r>
      </text>
    </comment>
    <comment ref="N15" authorId="0" shapeId="0" xr:uid="{09FAAE10-0A9D-4034-A7BE-BB2092B624F0}">
      <text>
        <r>
          <rPr>
            <b/>
            <sz val="9"/>
            <color indexed="81"/>
            <rFont val="Tahoma"/>
            <family val="2"/>
          </rPr>
          <t xml:space="preserve">Note
</t>
        </r>
        <r>
          <rPr>
            <sz val="9"/>
            <color indexed="81"/>
            <rFont val="Tahoma"/>
            <family val="2"/>
          </rPr>
          <t>Manual input. Must be a positive number.
Include only if project has this occupancy type. If occupancy type is not part of project, no input needed. 
Note at least one occupancy type must be included.</t>
        </r>
      </text>
    </comment>
    <comment ref="O15" authorId="0" shapeId="0" xr:uid="{232C482D-F5AE-4060-AE96-76A869CD3BAA}">
      <text>
        <r>
          <rPr>
            <b/>
            <sz val="9"/>
            <color indexed="81"/>
            <rFont val="Tahoma"/>
            <family val="2"/>
          </rPr>
          <t xml:space="preserve">Note
</t>
        </r>
        <r>
          <rPr>
            <sz val="9"/>
            <color indexed="81"/>
            <rFont val="Tahoma"/>
            <family val="2"/>
          </rPr>
          <t>Manual input. Must be a positive number.
Include only if project has this occupancy type. If occupancy type is not part of project, no input needed. 
Note at least one occupancy type must be included.</t>
        </r>
      </text>
    </comment>
    <comment ref="AB133" authorId="0" shapeId="0" xr:uid="{63EA45EB-443F-42E5-AFDD-8748791E7DDE}">
      <text>
        <r>
          <rPr>
            <b/>
            <sz val="9"/>
            <color indexed="81"/>
            <rFont val="Tahoma"/>
            <family val="2"/>
          </rPr>
          <t xml:space="preserve">Note
</t>
        </r>
        <r>
          <rPr>
            <sz val="9"/>
            <color indexed="81"/>
            <rFont val="Tahoma"/>
            <family val="2"/>
          </rPr>
          <t xml:space="preserve">Projects with extremely complex occupancy and/or fixture usage patterns (such as where different types of occupants have different annual days of operation and use fixtures with differing flush and flow rates within the building) may complete a separate calculation to represent the usage for complex scenarios. 
</t>
        </r>
      </text>
    </comment>
    <comment ref="B136" authorId="0" shapeId="0" xr:uid="{DCDB629D-B1C7-416E-86A1-A9FEC9361716}">
      <text>
        <r>
          <rPr>
            <b/>
            <sz val="9"/>
            <color indexed="81"/>
            <rFont val="Tahoma"/>
            <family val="2"/>
          </rPr>
          <t>Note</t>
        </r>
        <r>
          <rPr>
            <sz val="9"/>
            <color indexed="81"/>
            <rFont val="Tahoma"/>
            <family val="2"/>
          </rPr>
          <t xml:space="preserve">
Dropdown input. From Project Info tab. </t>
        </r>
      </text>
    </comment>
    <comment ref="D136" authorId="0" shapeId="0" xr:uid="{881F08BF-F717-47E5-9F8F-2DFF36C48417}">
      <text>
        <r>
          <rPr>
            <b/>
            <sz val="9"/>
            <color indexed="81"/>
            <rFont val="Tahoma"/>
            <family val="2"/>
          </rPr>
          <t xml:space="preserve">Note
</t>
        </r>
        <r>
          <rPr>
            <sz val="9"/>
            <color indexed="81"/>
            <rFont val="Tahoma"/>
            <family val="2"/>
          </rPr>
          <t>For WEc2 credit calculations, projects must include the fixtures and fittings necessary to meet the occupants’ needs, whether they will be installed as part of the project’s scope of work or not. Include at a minimum all necessary restroom fixtures (toilets, urinals, and lavatories) to meet the project occupants’ needs, and showers when seeking LT Credit Transportation Demand Management. Upload a separate calculator for the credit, as applicable.</t>
        </r>
      </text>
    </comment>
    <comment ref="D137" authorId="0" shapeId="0" xr:uid="{293F7464-F253-4ED8-BEFA-86E783B5E9FD}">
      <text>
        <r>
          <rPr>
            <b/>
            <sz val="9"/>
            <color indexed="81"/>
            <rFont val="Tahoma"/>
            <family val="2"/>
          </rPr>
          <t>Note</t>
        </r>
        <r>
          <rPr>
            <sz val="9"/>
            <color indexed="81"/>
            <rFont val="Tahoma"/>
            <family val="2"/>
          </rPr>
          <t xml:space="preserve">
Indicate the Fixture ID that matches the information provided in the plumbing schedule.</t>
        </r>
      </text>
    </comment>
    <comment ref="E137" authorId="0" shapeId="0" xr:uid="{F4D6D44A-150B-4B04-B044-4D7306FC0372}">
      <text>
        <r>
          <rPr>
            <b/>
            <sz val="9"/>
            <color indexed="81"/>
            <rFont val="Tahoma"/>
            <family val="2"/>
          </rPr>
          <t xml:space="preserve">Note
</t>
        </r>
        <r>
          <rPr>
            <sz val="9"/>
            <color indexed="81"/>
            <rFont val="Tahoma"/>
            <family val="2"/>
          </rPr>
          <t xml:space="preserve">Dropdown selection. Select the Fixture Family installed on the project.
</t>
        </r>
      </text>
    </comment>
    <comment ref="G137" authorId="0" shapeId="0" xr:uid="{E6508F94-A0E1-454E-B268-679A3AAA5459}">
      <text>
        <r>
          <rPr>
            <b/>
            <sz val="9"/>
            <color indexed="81"/>
            <rFont val="Tahoma"/>
            <family val="2"/>
          </rPr>
          <t xml:space="preserve">Note
</t>
        </r>
        <r>
          <rPr>
            <sz val="9"/>
            <color indexed="81"/>
            <rFont val="Tahoma"/>
            <family val="2"/>
          </rPr>
          <t xml:space="preserve">Dropdown selection. Select the Fixture Type installed on the project.
The WaterSense label is available for the following fixture types. WaterSense-labeled fixtures are recommended for projects located in the U.S. and Canada.
- Toilet (water closet)
- Urinal
For projects that install dual-flush toilets, the volume of the full-flush must be used when calculating the flush rate. The full-flush rate must not exceed 1.28 gpf (4.8 lpf). A weighted average may not be used.
</t>
        </r>
      </text>
    </comment>
    <comment ref="I137" authorId="0" shapeId="0" xr:uid="{8444C51B-7B81-49D4-9F72-EF26C3D59CF0}">
      <text>
        <r>
          <rPr>
            <b/>
            <sz val="9"/>
            <color indexed="81"/>
            <rFont val="Tahoma"/>
            <family val="2"/>
          </rPr>
          <t>Note</t>
        </r>
        <r>
          <rPr>
            <sz val="9"/>
            <color indexed="81"/>
            <rFont val="Tahoma"/>
            <family val="2"/>
          </rPr>
          <t xml:space="preserve">
Automatic input based on values from LEED v5 Reference Guide.
</t>
        </r>
      </text>
    </comment>
    <comment ref="J137" authorId="0" shapeId="0" xr:uid="{2A390199-18D2-43DB-8FD4-412BFCE70A9A}">
      <text>
        <r>
          <rPr>
            <b/>
            <sz val="9"/>
            <color indexed="81"/>
            <rFont val="Tahoma"/>
            <family val="2"/>
          </rPr>
          <t xml:space="preserve">Note
</t>
        </r>
        <r>
          <rPr>
            <sz val="9"/>
            <color indexed="81"/>
            <rFont val="Tahoma"/>
            <family val="2"/>
          </rPr>
          <t xml:space="preserve">Enter the Design Flush Rate identified by the manufacturer. For projects that have dual flush toilets, use the full-flush volume in the design case calculations. </t>
        </r>
      </text>
    </comment>
    <comment ref="K137" authorId="0" shapeId="0" xr:uid="{475529F3-96BD-4B60-9F31-BEDBC9609ACC}">
      <text>
        <r>
          <rPr>
            <b/>
            <sz val="9"/>
            <color indexed="81"/>
            <rFont val="Tahoma"/>
            <family val="2"/>
          </rPr>
          <t>Note</t>
        </r>
        <r>
          <rPr>
            <sz val="9"/>
            <color indexed="81"/>
            <rFont val="Tahoma"/>
            <family val="2"/>
          </rPr>
          <t xml:space="preserve">
Alternative Water Information for projects pursuing WEc2: Enhanced Water Efficiency Option 2. Fixtures and Fittings using alternative water sources. Enter the annual quantity of alternative water that is used for the design flush fixture water consumption and/or for the design flow fixture water consumption, if applicable.
Alternative water sources include on-site reclaimed water, off-site supplied reclaimed wastewater, graywater, rainwater, stormwater, treated seawater, condensate, nuisance water, treated blowdown from process water, reject water from reverse osmosis, and other recycled water sources.
Potable water sources include municipally supplied potable water, well water, groundwater, and water from naturally occurring surface bodies of water (such as streams, lakes, or rivers), even if not treated to potable drinking water standards.</t>
        </r>
      </text>
    </comment>
    <comment ref="L137" authorId="0" shapeId="0" xr:uid="{39C60E4C-621B-4A13-9B3B-10AAF897657D}">
      <text>
        <r>
          <rPr>
            <b/>
            <sz val="9"/>
            <color indexed="81"/>
            <rFont val="Tahoma"/>
            <family val="2"/>
          </rPr>
          <t>Note</t>
        </r>
        <r>
          <rPr>
            <sz val="9"/>
            <color indexed="81"/>
            <rFont val="Tahoma"/>
            <family val="2"/>
          </rPr>
          <t xml:space="preserve">
If all fixtures within same fixture family have the same type and flush rate, then the percent of occupants value for that fixture is 100%.
If the project has a mix of fixtures with different flush rates within the same fixture family, then the percent of occupants value assigned to each of those fixtures may vary, but the sum for the fixture family must be 100%. For gender-neutral or ADA restrooms with different flush rates, the default percent of occupants that use these restrooms is 5% of males and 5% of females.
Do not reduce the percent of Occupants for urinals if the project includes separate gender-neutral or ADA restrooms without urinals. The calculator will account for urinal usage based on the Percent of males expected to use restrooms with urinals entered in Calculator.</t>
        </r>
        <r>
          <rPr>
            <b/>
            <sz val="9"/>
            <color indexed="81"/>
            <rFont val="Tahoma"/>
            <family val="2"/>
          </rPr>
          <t xml:space="preserve">
</t>
        </r>
      </text>
    </comment>
    <comment ref="T137" authorId="0" shapeId="0" xr:uid="{5EFF5467-4EC6-4B5C-9F21-DB9A9C6D563B}">
      <text>
        <r>
          <rPr>
            <b/>
            <sz val="9"/>
            <color indexed="81"/>
            <rFont val="Tahoma"/>
            <family val="2"/>
          </rPr>
          <t>Note</t>
        </r>
        <r>
          <rPr>
            <sz val="9"/>
            <color indexed="81"/>
            <rFont val="Tahoma"/>
            <family val="2"/>
          </rPr>
          <t xml:space="preserve">
If necessary, modify the Total Uses per Day column for non-default uses.
The default use value may be modified for special circumstances.  Provide a narrative and supporting documentation/calculations to justify any modifications.</t>
        </r>
        <r>
          <rPr>
            <sz val="9"/>
            <color indexed="81"/>
            <rFont val="Tahoma"/>
            <family val="2"/>
          </rPr>
          <t xml:space="preserve">
</t>
        </r>
      </text>
    </comment>
    <comment ref="AB256" authorId="0" shapeId="0" xr:uid="{FB682491-80BB-4485-8BB2-8A4E57C130E1}">
      <text>
        <r>
          <rPr>
            <b/>
            <sz val="9"/>
            <color indexed="81"/>
            <rFont val="Tahoma"/>
            <family val="2"/>
          </rPr>
          <t xml:space="preserve">Note
</t>
        </r>
        <r>
          <rPr>
            <sz val="9"/>
            <color indexed="81"/>
            <rFont val="Tahoma"/>
            <family val="2"/>
          </rPr>
          <t xml:space="preserve">Projects with extremely complex occupancy and/or fixture usage patterns (such as where different types of occupants have different annual days of operation and use fixtures with differing flush and flow rates within the building) may complete a separate calculation to represent the usage for complex scenarios. 
</t>
        </r>
      </text>
    </comment>
    <comment ref="B259" authorId="0" shapeId="0" xr:uid="{9B5C5450-219F-4268-8444-3BCFAF466D0F}">
      <text>
        <r>
          <rPr>
            <b/>
            <sz val="9"/>
            <color indexed="81"/>
            <rFont val="Tahoma"/>
            <family val="2"/>
          </rPr>
          <t>Note</t>
        </r>
        <r>
          <rPr>
            <sz val="9"/>
            <color indexed="81"/>
            <rFont val="Tahoma"/>
            <family val="2"/>
          </rPr>
          <t xml:space="preserve">
Dropdown input. From Project Info tab. </t>
        </r>
      </text>
    </comment>
    <comment ref="D259" authorId="0" shapeId="0" xr:uid="{3F2150F1-208E-4562-8838-BCB97CD3C283}">
      <text>
        <r>
          <rPr>
            <b/>
            <sz val="9"/>
            <color indexed="81"/>
            <rFont val="Tahoma"/>
            <family val="2"/>
          </rPr>
          <t xml:space="preserve">Note
</t>
        </r>
        <r>
          <rPr>
            <sz val="9"/>
            <color indexed="81"/>
            <rFont val="Tahoma"/>
            <family val="2"/>
          </rPr>
          <t>For WEc2 credit calculations, projects must include the fixtures and fittings necessary to meet the occupants’ needs, whether they will be installed as part of the project’s scope of work or not. Include at a minimum all necessary restroom fixtures (toilets, urinals, and lavatories) to meet the project occupants’ needs, and showers when seeking LT Credit Transportation Demand Management. Upload a separate calculator for the credit, as applicable.</t>
        </r>
      </text>
    </comment>
    <comment ref="D260" authorId="0" shapeId="0" xr:uid="{1E6074D9-4287-4F99-A40A-E9610085D2C0}">
      <text>
        <r>
          <rPr>
            <b/>
            <sz val="9"/>
            <color indexed="81"/>
            <rFont val="Tahoma"/>
            <family val="2"/>
          </rPr>
          <t>Note</t>
        </r>
        <r>
          <rPr>
            <sz val="9"/>
            <color indexed="81"/>
            <rFont val="Tahoma"/>
            <family val="2"/>
          </rPr>
          <t xml:space="preserve">
Indicate the Fixture ID that matches the information provided in the plumbing schedule.</t>
        </r>
      </text>
    </comment>
    <comment ref="E260" authorId="0" shapeId="0" xr:uid="{D7571DB3-49DC-4300-B6B5-CD380F3DC2F7}">
      <text>
        <r>
          <rPr>
            <b/>
            <sz val="9"/>
            <color indexed="81"/>
            <rFont val="Tahoma"/>
            <family val="2"/>
          </rPr>
          <t xml:space="preserve">Note
</t>
        </r>
        <r>
          <rPr>
            <sz val="9"/>
            <color indexed="81"/>
            <rFont val="Tahoma"/>
            <family val="2"/>
          </rPr>
          <t>Dropdown selection. Select the Fixture Type installed on the project.
The WaterSense label is available for the following fixture types. WaterSense-labeled fixtures are recommended for projects located in the U.S. and Canada.
- Private lavatory (restroom) faucets 
- Showerhead</t>
        </r>
      </text>
    </comment>
    <comment ref="G260" authorId="0" shapeId="0" xr:uid="{325EFA55-5C53-4B6D-8B9D-9FB50DFF0168}">
      <text>
        <r>
          <rPr>
            <b/>
            <sz val="9"/>
            <color indexed="81"/>
            <rFont val="Tahoma"/>
            <family val="2"/>
          </rPr>
          <t>Note</t>
        </r>
        <r>
          <rPr>
            <sz val="9"/>
            <color indexed="81"/>
            <rFont val="Tahoma"/>
            <family val="2"/>
          </rPr>
          <t xml:space="preserve">
Automatic input based on values from LEED v5 calculation methodology.
</t>
        </r>
      </text>
    </comment>
    <comment ref="H260" authorId="0" shapeId="0" xr:uid="{0E8BD41A-E81F-4EB5-8EBB-589C814C52D0}">
      <text>
        <r>
          <rPr>
            <b/>
            <sz val="9"/>
            <color indexed="81"/>
            <rFont val="Tahoma"/>
            <family val="2"/>
          </rPr>
          <t>Note</t>
        </r>
        <r>
          <rPr>
            <sz val="9"/>
            <color indexed="81"/>
            <rFont val="Tahoma"/>
            <family val="2"/>
          </rPr>
          <t xml:space="preserve">
Manual input. Must be a positive number. 
The default duration value may be modified for special circumstances.  Provide a narrative and supporting documentation/calculations to justify any modifications.
Note: The default duration lavatory faucets may be modified for special circumstances if there is published data or studies justifying an alternate usage duration. This value may not be modified for durations specified by a manufacturer, which may be preset to any duration, as the manufacturer’s duration setting may not reflect typical usage given variability in occupant behavior.
</t>
        </r>
      </text>
    </comment>
    <comment ref="I260" authorId="0" shapeId="0" xr:uid="{5664F54F-9EC6-457D-B4E2-4538E0F2B5A5}">
      <text>
        <r>
          <rPr>
            <b/>
            <sz val="9"/>
            <color indexed="81"/>
            <rFont val="Tahoma"/>
            <family val="2"/>
          </rPr>
          <t>Note</t>
        </r>
        <r>
          <rPr>
            <sz val="9"/>
            <color indexed="81"/>
            <rFont val="Tahoma"/>
            <family val="2"/>
          </rPr>
          <t xml:space="preserve">
Automatic input based on values from LEED v5 Reference Guide.
</t>
        </r>
      </text>
    </comment>
    <comment ref="J260" authorId="0" shapeId="0" xr:uid="{C23AE2C8-009B-446C-98BE-1BECA5977B61}">
      <text>
        <r>
          <rPr>
            <b/>
            <sz val="9"/>
            <color indexed="81"/>
            <rFont val="Tahoma"/>
            <family val="2"/>
          </rPr>
          <t>Note</t>
        </r>
        <r>
          <rPr>
            <sz val="9"/>
            <color indexed="81"/>
            <rFont val="Tahoma"/>
            <family val="2"/>
          </rPr>
          <t xml:space="preserve">
Manual input. Must be a positive number.
Enter the Design Flow Rate identified by the manufacturer.
</t>
        </r>
      </text>
    </comment>
    <comment ref="K260" authorId="0" shapeId="0" xr:uid="{4610D638-5B3B-4AD6-9138-BFCD36F82949}">
      <text>
        <r>
          <rPr>
            <b/>
            <sz val="9"/>
            <color indexed="81"/>
            <rFont val="Tahoma"/>
            <family val="2"/>
          </rPr>
          <t>Note</t>
        </r>
        <r>
          <rPr>
            <sz val="9"/>
            <color indexed="81"/>
            <rFont val="Tahoma"/>
            <family val="2"/>
          </rPr>
          <t xml:space="preserve">
Alternative Water Information for projects pursuing WEc2: Enhanced Water Efficiency Option 2. Fixtures and Fittings using alternative water sources. Enter the annual quantity of alternative water that is used for the design flush fixture water consumption and/or for the design flow fixture water consumption, if applicable.
Alternative water sources include on-site reclaimed water, off-site supplied reclaimed wastewater, graywater, rainwater, stormwater, treated seawater, condensate, nuisance water, treated blowdown from process water, reject water from reverse osmosis, and other recycled water sources.
Potable water sources include municipally supplied potable water, well water, groundwater, and water from naturally occurring surface bodies of water (such as streams, lakes, or rivers), even if not treated to potable drinking water standards.</t>
        </r>
      </text>
    </comment>
    <comment ref="L260" authorId="0" shapeId="0" xr:uid="{27321F60-0B89-489D-A86F-57A68C7A6763}">
      <text>
        <r>
          <rPr>
            <b/>
            <sz val="9"/>
            <color indexed="81"/>
            <rFont val="Tahoma"/>
            <family val="2"/>
          </rPr>
          <t>Note</t>
        </r>
        <r>
          <rPr>
            <sz val="9"/>
            <color indexed="81"/>
            <rFont val="Tahoma"/>
            <family val="2"/>
          </rPr>
          <t xml:space="preserve">
If all fixtures within same fixture family have the same type and flow rate, then the percent of occupants value for that fixture is 100%.
If the project has a mix of fixtures with different flow rates within the same fixture family, then the percent of occupants value assigned to each of those fixtures may vary, but the sum for the fixture family must be 100%. For gender-neutral or ADA restrooms with different flow rates, the default percent of occupants that use these restrooms is 5% of males and 5% of females.
</t>
        </r>
        <r>
          <rPr>
            <b/>
            <sz val="9"/>
            <color indexed="81"/>
            <rFont val="Tahoma"/>
            <family val="2"/>
          </rPr>
          <t xml:space="preserve">
</t>
        </r>
      </text>
    </comment>
    <comment ref="T260" authorId="0" shapeId="0" xr:uid="{DBDF6D99-EF64-4867-BFAF-4CAF330277FF}">
      <text>
        <r>
          <rPr>
            <b/>
            <sz val="9"/>
            <color indexed="81"/>
            <rFont val="Tahoma"/>
            <family val="2"/>
          </rPr>
          <t>Note</t>
        </r>
        <r>
          <rPr>
            <sz val="9"/>
            <color indexed="81"/>
            <rFont val="Tahoma"/>
            <family val="2"/>
          </rPr>
          <t xml:space="preserve">
If necessary, modify the Total Uses per Day column for non-default uses.
The default use value may be modified for special circumstances.  Provide a narrative and supporting documentation/calculations to justify any modifications.</t>
        </r>
        <r>
          <rPr>
            <sz val="9"/>
            <color indexed="81"/>
            <rFont val="Tahoma"/>
            <family val="2"/>
          </rPr>
          <t xml:space="preserve">
</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<sst xmlns="http://schemas.openxmlformats.org/spreadsheetml/2006/main" count="669" uniqueCount="318">
  <si>
    <t>No</t>
  </si>
  <si>
    <t>Date</t>
  </si>
  <si>
    <t xml:space="preserve">  </t>
  </si>
  <si>
    <t>Summary</t>
  </si>
  <si>
    <t>Related TASK No.</t>
  </si>
  <si>
    <t>No.</t>
  </si>
  <si>
    <t>Draft Calculator Revision History</t>
  </si>
  <si>
    <t>TASKS</t>
  </si>
  <si>
    <t>Party</t>
  </si>
  <si>
    <t>Tab Edited</t>
  </si>
  <si>
    <t>Field Edited</t>
  </si>
  <si>
    <t>Description</t>
  </si>
  <si>
    <t>Date Complete</t>
  </si>
  <si>
    <t>Source File</t>
  </si>
  <si>
    <t>WSP</t>
  </si>
  <si>
    <t>ALL</t>
  </si>
  <si>
    <t xml:space="preserve">Templatized </t>
  </si>
  <si>
    <t>NA</t>
  </si>
  <si>
    <t>Make sure to create named fields (Formulas &gt; Name Manager) and use formulas using named field values (note be sure to delete unused names from the template document)</t>
  </si>
  <si>
    <t>Draft completed</t>
  </si>
  <si>
    <t>Make sure all credit calculation requirements are included</t>
  </si>
  <si>
    <t>Make sure formulas work, values correct, validation included where needed (i.e. positive numbers only, etc.)</t>
  </si>
  <si>
    <t>Make sure labels are correct (including make explicit where inputs are required or optional)</t>
  </si>
  <si>
    <t>QC Cell Formatting (see internal style guide)</t>
  </si>
  <si>
    <t>Add Notes where needed</t>
  </si>
  <si>
    <t>Add summary "Point calculation" tab</t>
  </si>
  <si>
    <t>Update instructions tab</t>
  </si>
  <si>
    <t>Add flags as needed (i.e. for CFCs, IDC BDC &gt;700 GWP)</t>
  </si>
  <si>
    <t>Allow Add rows without macros, include instructions (NOTE prior calculator drafts have used Groups, welcome other recommendations)</t>
  </si>
  <si>
    <t>Update formatting per USGBC (including If required create named fields; If guidance says use tables, convert to tables)</t>
  </si>
  <si>
    <t>Spell Check</t>
  </si>
  <si>
    <t>Final Lock Settings and QC</t>
  </si>
  <si>
    <t>Internal Style Guide</t>
  </si>
  <si>
    <t>TEMP LOCK PASSWORD</t>
  </si>
  <si>
    <t>LEEDv5</t>
  </si>
  <si>
    <t>Workbook Structure</t>
  </si>
  <si>
    <t>Inputs Tab: User input AND final summary values only, can have some automatic input cells IF important for user data, can have multiple inputs tabs if needed</t>
  </si>
  <si>
    <t xml:space="preserve">Logic Tab: Calculations for values needed for LEED Performance, no user input, will be hidden from users </t>
  </si>
  <si>
    <t xml:space="preserve">Database Tab: Constants, values for logic calculations, points, limit to static values no formulas where possible, will be hidden from users </t>
  </si>
  <si>
    <t>Summary Tab: Points, values needed for LEED performance (see Reference Guide Documentation requirements for what needs to be included)</t>
  </si>
  <si>
    <t>Note calculators must use Formula &gt; Name Manager to name fields and cells that are used for calculations or pulled into other cells. Recommend developing full calculator structure and initial formulas before naming fields and updating formulas.</t>
  </si>
  <si>
    <t>General Sheet Formating</t>
  </si>
  <si>
    <t>Turn-off view gridlines</t>
  </si>
  <si>
    <t>Columns to left and right of boarder to be Width of 3.5 (42 pxl)</t>
  </si>
  <si>
    <t>Rows above and below boarder to be Height of 20 (34 pxl)</t>
  </si>
  <si>
    <t>Sheet Background Fill</t>
  </si>
  <si>
    <t>#F7F8F6;  fill up to row 300, 600, or 900 as needed; fill up to column Z</t>
  </si>
  <si>
    <t>Instructions + Summary Background Fill</t>
  </si>
  <si>
    <t>#FFFFFF</t>
  </si>
  <si>
    <t>Title Fill</t>
  </si>
  <si>
    <t>IP</t>
  </si>
  <si>
    <t>#952713</t>
  </si>
  <si>
    <t>LT</t>
  </si>
  <si>
    <t>#B87400</t>
  </si>
  <si>
    <t>SS</t>
  </si>
  <si>
    <t>#536426</t>
  </si>
  <si>
    <t>WE</t>
  </si>
  <si>
    <t>#006570</t>
  </si>
  <si>
    <t>EA</t>
  </si>
  <si>
    <t>#C75127</t>
  </si>
  <si>
    <t>MR</t>
  </si>
  <si>
    <t>#7C4901</t>
  </si>
  <si>
    <t>EQ</t>
  </si>
  <si>
    <t>#684659</t>
  </si>
  <si>
    <t>PR</t>
  </si>
  <si>
    <t>#7E8AA2</t>
  </si>
  <si>
    <t>Title Format</t>
  </si>
  <si>
    <t xml:space="preserve">Use downloadable PNG logo w and maintain aspect ratio in all cases. Logo must never be more than 1 inch (72 pixels) wide. </t>
  </si>
  <si>
    <t xml:space="preserve">Suggest standard header height of 90.0 (150 pxl) with an increase to 95.0 (160 pxl) prerequisite and credit combo. </t>
  </si>
  <si>
    <t xml:space="preserve">Note naming convention (see below for example): </t>
  </si>
  <si>
    <r>
      <t xml:space="preserve">USGBC Calculator || LEED for Building Operations and Maintenance [14 point font, bold]
</t>
    </r>
    <r>
      <rPr>
        <b/>
        <sz val="12"/>
        <color theme="0"/>
        <rFont val="Arial"/>
        <family val="2"/>
      </rPr>
      <t>LEED v5 EAp4: Fundamental Refigerant Management  [12 point font, bold]
LEED v5 EAc3: Enhanced Refrigerant Management Performance [12 point font, bold]
SHEET NAME (I.E. INPUTS, LOGIC, DATABASE, SUMMARY) [12 point font, bold]</t>
    </r>
  </si>
  <si>
    <t>Cell Outline</t>
  </si>
  <si>
    <t>Automatic, Default Weight</t>
  </si>
  <si>
    <t>Standard Row Width</t>
  </si>
  <si>
    <t>18.0 (30 pxls)</t>
  </si>
  <si>
    <t>Text Alignment</t>
  </si>
  <si>
    <t>Subheadings</t>
  </si>
  <si>
    <t>Center justified, Vertical Center</t>
  </si>
  <si>
    <t>Text</t>
  </si>
  <si>
    <t>Left justified, Vertical Center</t>
  </si>
  <si>
    <t>Numbers</t>
  </si>
  <si>
    <t>Right justified, Vertical Center</t>
  </si>
  <si>
    <t>Number Formatting</t>
  </si>
  <si>
    <t>CONFIRM WHICH DATA USES THIS FORMAT</t>
  </si>
  <si>
    <t>Font</t>
  </si>
  <si>
    <t>Headings</t>
  </si>
  <si>
    <t>Arial 11 Bold UPPERCASE</t>
  </si>
  <si>
    <t>Subheading</t>
  </si>
  <si>
    <t>Arial 10 Bold</t>
  </si>
  <si>
    <t>Arial 10</t>
  </si>
  <si>
    <t>HEADING</t>
  </si>
  <si>
    <t xml:space="preserve">FILL HEX #353434, TEXT HEX # F7F8F6 </t>
  </si>
  <si>
    <t>FILL FOR SUBHEADING CELLS HEX #B6B7B8 CENTER ALL HEADERS</t>
  </si>
  <si>
    <t>Manual input</t>
  </si>
  <si>
    <t>FILL FOR USER INPUT CELLS HEX #000000</t>
  </si>
  <si>
    <t>Auto input</t>
  </si>
  <si>
    <t>FILL FOR AUTOMATIC CELLS HEX #F2F2F2</t>
  </si>
  <si>
    <t>Calculation</t>
  </si>
  <si>
    <t>FILL FOR AUTOMATIC CELLS HEX #D9D9D9 Database and logic only</t>
  </si>
  <si>
    <t>Supplemental instructions</t>
  </si>
  <si>
    <t>Formulas</t>
  </si>
  <si>
    <t>Use Formulas &gt; Name Manager to name arrays and cells where possible</t>
  </si>
  <si>
    <r>
      <t xml:space="preserve">LEED v5 Fixture and Fittings Water Use Calculator 
</t>
    </r>
    <r>
      <rPr>
        <b/>
        <sz val="12"/>
        <color theme="0"/>
        <rFont val="Arial"/>
        <family val="2"/>
      </rPr>
      <t>LEED for Building Design and Construction | Interior Design and Construction
Instructions</t>
    </r>
  </si>
  <si>
    <t>CREDIT INSTRUCTIONS</t>
  </si>
  <si>
    <t>LEED v5 BD+C WEp2 | ID+C WEp1: Minimum Water Efficiency | Minimum Fixture and Fittings Option 2 Performance Path
LEED v5 BD+C WEc2 | ID+C WEc2: Enhanced Water Efficiency | Option 2 Fixtures and Fittings</t>
  </si>
  <si>
    <t>▪</t>
  </si>
  <si>
    <t>This calculator serves as a Baseline and Design Water Consumption for Fixtures and Fittings model for compliance with WEp2: Minimum Water Efficiency, Option 2. Performance Path – Calculated Reduction and WEc2: Enhanced Water Efficiency, Option 2. Fixtures and Fittings – Calculated Reduction.</t>
  </si>
  <si>
    <t>Teams pursuing points under WEc2: Enhanced Water Efficiency should consider Option 2. Performance Path – Calculated Reduction to show prerequisite compliance. Using the performance-based approach, teams can maximize water conservation across all applicable fixtures and fittings within the project boundary.</t>
  </si>
  <si>
    <t xml:space="preserve">Teams must determine the project’s baseline water consumption. The baseline flush and flow rates must use values from the LEED Reference Guide, representing the maximum allowed flush and flow rates. </t>
  </si>
  <si>
    <t>The design case must use designed values that represent the fixtures and fittings installed in the project. For projects that have dual flush toilets, use the full-flush volume in the design case calculations. Do not use the weighted average.</t>
  </si>
  <si>
    <t xml:space="preserve">The total number of uses for each fixture and fitting remains the same in the baseline and design case calculations. </t>
  </si>
  <si>
    <t xml:space="preserve">Total annual consumption depends on project-specific data, including fitting and fixture types, flush and flow rates, the number of full-time equivalents and visitors, annual days of operation, and gender ratios. This data must remain consistent across all LEED BD+C: New Construction and LEED BD+C: Core and Shell credits to maintain the integrity of the submission. </t>
  </si>
  <si>
    <t>Teams must prove a reduction of 20% from the baseline water use for the fixtures and fittings located within the LEED project boundary to meet the minimum prerequisite requirements.</t>
  </si>
  <si>
    <t>For WEc2 credit calculations, projects must include the fixtures and fittings necessary to meet the occupants’ needs, whether they will be installed as part of the project’s scope of work or not. Include at a minimum all necessary restroom fixtures (toilets, urinals, and lavatories) to meet the project occupants’ needs, and showers when seeking LT Credit Transportation Demand Management. Upload a separate calculator for the credit, as applicable.</t>
  </si>
  <si>
    <t>Teams should always prioritize water efficiency first in the prerequisite to reduce consumption and demand before applying alternative water solutions in the credit. For any seasonally dependent sources, such as rainwater, calculations must reflect annual, seasonal totals to confirm the available quantity of the alternative water source.</t>
  </si>
  <si>
    <t>If the alternative water is used for multiple applications in the project – for example, flush fixtures, irrigation, and/or process water – or is shared by multiple buildings, teams must provide supply and demand calculations to confirm the available quantity of alternative water and demonstrate that a sufficient quantity is available to meet the demands of all uses. Monthly supply and demand calculations are typically provided for seasonally dependent sources of alternative water, such as harvested rainwater, and for projects with seasonal occupancy variations, such as schools.</t>
  </si>
  <si>
    <t xml:space="preserve">Alternative water sources include on-site reclaimed water, off-site supplied reclaimed wastewater, graywater, rainwater, stormwater, treated seawater, condensate, nuisance water, treated blowdown from process water, reject water from reverse osmosis, and other recycled water sources. </t>
  </si>
  <si>
    <t>Potable water sources include municipally supplied potable water, well water, groundwater, and water from naturally occurring surface bodies of water (such as streams, lakes, or rivers), even if not treated to potable drinking water standards.</t>
  </si>
  <si>
    <t>INPUT INSTRUCTIONS</t>
  </si>
  <si>
    <t>User input cell formatting.</t>
  </si>
  <si>
    <t>Automatic input cell formatting.</t>
  </si>
  <si>
    <t>Calculation cell formatting.</t>
  </si>
  <si>
    <t>All input cells are required unless otherwise noted.</t>
  </si>
  <si>
    <t>Input general information for the project, including project type and units.</t>
  </si>
  <si>
    <t>Input Group names, types, and functions.</t>
  </si>
  <si>
    <t>Fill in values from the top of the list. Do not leave blank rows above filled rows.</t>
  </si>
  <si>
    <t>Projects with extremely complex occupancy and/or fixture usage patterns (such as where different types of occupants have different annual days of operation and use fixtures with differing flush and flow rates within the building) may create a separate Group to represent the usage for complex scenarios.</t>
  </si>
  <si>
    <t>Required fields for each category:</t>
  </si>
  <si>
    <r>
      <rPr>
        <b/>
        <i/>
        <sz val="10"/>
        <color theme="1"/>
        <rFont val="Arial"/>
        <family val="2"/>
      </rPr>
      <t xml:space="preserve">Group Name. </t>
    </r>
    <r>
      <rPr>
        <sz val="10"/>
        <color theme="1"/>
        <rFont val="Arial"/>
        <family val="2"/>
      </rPr>
      <t>Used to define group and allow for separate user groups when identifying fixture and fittings design. If there is only one occupancy group, only one Group Name needs to be input.</t>
    </r>
  </si>
  <si>
    <r>
      <rPr>
        <b/>
        <i/>
        <sz val="10"/>
        <color theme="1"/>
        <rFont val="Arial"/>
        <family val="2"/>
      </rPr>
      <t xml:space="preserve">Gender Mix | Default/Non-default. 
</t>
    </r>
    <r>
      <rPr>
        <sz val="10"/>
        <color theme="1"/>
        <rFont val="Arial"/>
        <family val="2"/>
      </rPr>
      <t>Default: Select if the default gender mix is half male and half female.  
Non-Default: Select if the project is specifically designed for an alternative gender ratio or the project is expected to have alternative gender usage rates for the life of the building.</t>
    </r>
  </si>
  <si>
    <r>
      <rPr>
        <b/>
        <i/>
        <sz val="10"/>
        <color theme="1"/>
        <rFont val="Arial"/>
        <family val="2"/>
      </rPr>
      <t xml:space="preserve">Gender Mix | Non-default Male. </t>
    </r>
    <r>
      <rPr>
        <i/>
        <u/>
        <sz val="10"/>
        <color theme="1"/>
        <rFont val="Arial"/>
        <family val="2"/>
      </rPr>
      <t>Only required if Non-default selected above.</t>
    </r>
    <r>
      <rPr>
        <sz val="10"/>
        <color theme="1"/>
        <rFont val="Arial"/>
        <family val="2"/>
      </rPr>
      <t xml:space="preserve"> Must be a positive percentage.</t>
    </r>
  </si>
  <si>
    <r>
      <rPr>
        <b/>
        <i/>
        <sz val="10"/>
        <color theme="1"/>
        <rFont val="Arial"/>
        <family val="2"/>
      </rPr>
      <t xml:space="preserve">Gender Mix | Non-default Female. </t>
    </r>
    <r>
      <rPr>
        <i/>
        <u/>
        <sz val="10"/>
        <color theme="1"/>
        <rFont val="Arial"/>
        <family val="2"/>
      </rPr>
      <t>Only required if Non-default selected above.</t>
    </r>
    <r>
      <rPr>
        <sz val="10"/>
        <color theme="1"/>
        <rFont val="Arial"/>
        <family val="2"/>
      </rPr>
      <t xml:space="preserve"> Must be a positive percentage.</t>
    </r>
  </si>
  <si>
    <r>
      <rPr>
        <b/>
        <i/>
        <sz val="10"/>
        <color theme="1"/>
        <rFont val="Arial"/>
        <family val="2"/>
      </rPr>
      <t>Contains ADA / Gender-Neutral Restrooms.</t>
    </r>
    <r>
      <rPr>
        <sz val="10"/>
        <color theme="1"/>
        <rFont val="Arial"/>
        <family val="2"/>
      </rPr>
      <t xml:space="preserve"> If the project includes separate gender neutral and/or ADA restrooms without urinals, the LEED default assumption is that 5% of male occupants and 5% of female occupants use these restrooms. Enter 95% into the percent of males expected to use restrooms with urinals below. Alternately, the project team can estimate this percentage based on the project's restroom layout/anticipated usage patterns or weighted fixture counts.</t>
    </r>
  </si>
  <si>
    <r>
      <rPr>
        <b/>
        <i/>
        <sz val="10"/>
        <color theme="1"/>
        <rFont val="Arial"/>
        <family val="2"/>
      </rPr>
      <t>Percent of Males Expected to Use Restrooms with Urinals.</t>
    </r>
    <r>
      <rPr>
        <sz val="10"/>
        <color theme="1"/>
        <rFont val="Arial"/>
        <family val="2"/>
      </rPr>
      <t xml:space="preserve"> To determine the percent of males expected to use restrooms with urinals, check the project floor plans to determine whether urinals are present in all male restrooms and in all gender-neutral/ADA restrooms. Enter 100% if all male and gender-neutral/ADA restrooms have urinals. Enter 0% if the project contains no urinals.  
If the project includes separate all-gender/ADA restrooms without urinals, enter the default value of 95%, or a project-specific estimate based on the project's restroom layout and anticipated usage patterns or weighted fixture counts.</t>
    </r>
  </si>
  <si>
    <r>
      <rPr>
        <b/>
        <i/>
        <sz val="10"/>
        <color theme="1"/>
        <rFont val="Arial"/>
        <family val="2"/>
      </rPr>
      <t xml:space="preserve">Annual Days of Operation. </t>
    </r>
    <r>
      <rPr>
        <sz val="10"/>
        <color theme="1"/>
        <rFont val="Arial"/>
        <family val="2"/>
      </rPr>
      <t xml:space="preserve">Enter the number of days of operation for each group. Must be consistent with the building’s operating schedule and occupancy patterns. Must be a positive whole number. </t>
    </r>
  </si>
  <si>
    <t>▪   K–12 schools that close on weekends, holidays, and for eight weeks of school vacation, may assume 195 days of operation.</t>
  </si>
  <si>
    <r>
      <rPr>
        <b/>
        <i/>
        <sz val="10"/>
        <color theme="1"/>
        <rFont val="Arial"/>
        <family val="2"/>
      </rPr>
      <t xml:space="preserve">Occupancy Type. </t>
    </r>
    <r>
      <rPr>
        <sz val="10"/>
        <color theme="1"/>
        <rFont val="Arial"/>
        <family val="2"/>
      </rPr>
      <t>Include the daily average number of building occupants by type for each group. Values are only needed if project includes the occupancy type. Note at least one occupancy type must be included. Values must be a positive whole number. Fill in for the following occupancy types.</t>
    </r>
  </si>
  <si>
    <t>▪   Employees (FTE)</t>
  </si>
  <si>
    <t>▪   Visitors</t>
  </si>
  <si>
    <t>▪   Retail Customers</t>
  </si>
  <si>
    <t>▪   Students (K-12)</t>
  </si>
  <si>
    <t>▪   Residential</t>
  </si>
  <si>
    <t>Note: Residential occupants include dormitory, apartment, condo residents, overnight hotel guests, medical inpatients, prisoners, and any other people who use the building for sleeping accommodations.</t>
  </si>
  <si>
    <t>▪   Other (Specify)</t>
  </si>
  <si>
    <t>Input flush fixture design and use values by Group.</t>
  </si>
  <si>
    <t>If all occupants have access to all fixtures and fittings within the project, only one Group is needed.</t>
  </si>
  <si>
    <t>Input flow fixture design and use values by Group.</t>
  </si>
  <si>
    <t>The following instructions apply to Steps 3 and 4.</t>
  </si>
  <si>
    <t>Optional fields for each category:</t>
  </si>
  <si>
    <r>
      <rPr>
        <b/>
        <i/>
        <sz val="10"/>
        <color theme="1"/>
        <rFont val="Arial"/>
        <family val="2"/>
      </rPr>
      <t>Duration.</t>
    </r>
    <r>
      <rPr>
        <b/>
        <sz val="10"/>
        <color theme="1"/>
        <rFont val="Arial"/>
        <family val="2"/>
      </rPr>
      <t xml:space="preserve"> </t>
    </r>
    <r>
      <rPr>
        <u/>
        <sz val="10"/>
        <color theme="1"/>
        <rFont val="Arial"/>
        <family val="2"/>
      </rPr>
      <t>Flow Fixtures Only.</t>
    </r>
    <r>
      <rPr>
        <sz val="10"/>
        <color theme="1"/>
        <rFont val="Arial"/>
        <family val="2"/>
      </rPr>
      <t xml:space="preserve"> The default duration value may be modified for special circumstances.  Provide a narrative and supporting documentation/calculations to justify any modifications.
The default duration lavatory faucets may be modified for special circumstances if there is published data or studies justifying an alternate usage duration. This value may not be modified for durations specified by a manufacturer, which may be preset to any duration, as the manufacturer’s duration setting may not reflect typical usage given variability in occupant behavior. 
Must be a positive number. </t>
    </r>
  </si>
  <si>
    <r>
      <t>Percent Alternative Water.</t>
    </r>
    <r>
      <rPr>
        <sz val="10"/>
        <color theme="1"/>
        <rFont val="Arial"/>
        <family val="2"/>
      </rPr>
      <t xml:space="preserve"> Alternative Water Information for projects pursuing WEc2: Enhanced Water Efficiency Option 2. Fixtures and Fittings using alternative water sources.</t>
    </r>
    <r>
      <rPr>
        <b/>
        <i/>
        <sz val="10"/>
        <color theme="1"/>
        <rFont val="Arial"/>
        <family val="2"/>
      </rPr>
      <t xml:space="preserve"> </t>
    </r>
    <r>
      <rPr>
        <sz val="10"/>
        <color theme="1"/>
        <rFont val="Arial"/>
        <family val="2"/>
      </rPr>
      <t>Enter the annual quantity of alternative water that is used for the design flush fixture water consumption and/or for the design flow fixture water consumption, if applicable.</t>
    </r>
  </si>
  <si>
    <r>
      <rPr>
        <b/>
        <i/>
        <sz val="10"/>
        <color theme="1"/>
        <rFont val="Arial"/>
        <family val="2"/>
      </rPr>
      <t>Other Uses per Day.</t>
    </r>
    <r>
      <rPr>
        <b/>
        <sz val="10"/>
        <color theme="1"/>
        <rFont val="Arial"/>
        <family val="2"/>
      </rPr>
      <t xml:space="preserve"> </t>
    </r>
    <r>
      <rPr>
        <sz val="10"/>
        <color theme="1"/>
        <rFont val="Arial"/>
        <family val="2"/>
      </rPr>
      <t>Put in uses per day for Other user group types. Must be a positive number.</t>
    </r>
  </si>
  <si>
    <r>
      <rPr>
        <b/>
        <i/>
        <sz val="10"/>
        <color theme="1"/>
        <rFont val="Arial"/>
        <family val="2"/>
      </rPr>
      <t>Total Daily Uses.</t>
    </r>
    <r>
      <rPr>
        <sz val="10"/>
        <color theme="1"/>
        <rFont val="Arial"/>
        <family val="2"/>
      </rPr>
      <t xml:space="preserve"> If necessary, modify the Total Uses per Day column for non-default uses. 
The default use value may be modified for special circumstances. Provide a narrative and supporting documentation/calculations to justify any modifications.</t>
    </r>
  </si>
  <si>
    <r>
      <rPr>
        <b/>
        <i/>
        <sz val="10"/>
        <color theme="1"/>
        <rFont val="Arial"/>
        <family val="2"/>
      </rPr>
      <t xml:space="preserve">Group Name. </t>
    </r>
    <r>
      <rPr>
        <sz val="10"/>
        <color theme="1"/>
        <rFont val="Arial"/>
        <family val="2"/>
      </rPr>
      <t>Dropdown input from Project Info tab. Allows for adding multiple fixtures to a single group.</t>
    </r>
  </si>
  <si>
    <r>
      <rPr>
        <b/>
        <i/>
        <sz val="10"/>
        <color theme="1"/>
        <rFont val="Arial"/>
        <family val="2"/>
      </rPr>
      <t>Fixture ID.</t>
    </r>
    <r>
      <rPr>
        <b/>
        <sz val="10"/>
        <color theme="1"/>
        <rFont val="Arial"/>
        <family val="2"/>
      </rPr>
      <t xml:space="preserve"> </t>
    </r>
    <r>
      <rPr>
        <sz val="10"/>
        <color theme="1"/>
        <rFont val="Arial"/>
        <family val="2"/>
      </rPr>
      <t>Indicate the Fixture ID that matches the information provided in the plumbing schedule.</t>
    </r>
  </si>
  <si>
    <r>
      <rPr>
        <b/>
        <i/>
        <sz val="10"/>
        <color theme="1"/>
        <rFont val="Arial"/>
        <family val="2"/>
      </rPr>
      <t>Fixture Family.</t>
    </r>
    <r>
      <rPr>
        <b/>
        <sz val="10"/>
        <color theme="1"/>
        <rFont val="Arial"/>
        <family val="2"/>
      </rPr>
      <t xml:space="preserve"> </t>
    </r>
    <r>
      <rPr>
        <u/>
        <sz val="10"/>
        <color theme="1"/>
        <rFont val="Arial"/>
        <family val="2"/>
      </rPr>
      <t>Flush Fixtures Only.</t>
    </r>
    <r>
      <rPr>
        <sz val="10"/>
        <color theme="1"/>
        <rFont val="Arial"/>
        <family val="2"/>
      </rPr>
      <t xml:space="preserve"> Dropdown selection. Select the Fixture Family installed on the project.</t>
    </r>
  </si>
  <si>
    <r>
      <rPr>
        <b/>
        <i/>
        <sz val="10"/>
        <color theme="1"/>
        <rFont val="Arial"/>
        <family val="2"/>
      </rPr>
      <t>Fixture Type.</t>
    </r>
    <r>
      <rPr>
        <b/>
        <sz val="10"/>
        <color theme="1"/>
        <rFont val="Arial"/>
        <family val="2"/>
      </rPr>
      <t xml:space="preserve"> </t>
    </r>
    <r>
      <rPr>
        <sz val="10"/>
        <color theme="1"/>
        <rFont val="Arial"/>
        <family val="2"/>
      </rPr>
      <t>Dropdown selection. Select the Fixture Type installed on the project.</t>
    </r>
  </si>
  <si>
    <r>
      <rPr>
        <b/>
        <i/>
        <sz val="10"/>
        <color theme="1"/>
        <rFont val="Arial"/>
        <family val="2"/>
      </rPr>
      <t>Design Flush Rate.</t>
    </r>
    <r>
      <rPr>
        <b/>
        <sz val="10"/>
        <color theme="1"/>
        <rFont val="Arial"/>
        <family val="2"/>
      </rPr>
      <t xml:space="preserve"> </t>
    </r>
    <r>
      <rPr>
        <u/>
        <sz val="10"/>
        <color theme="1"/>
        <rFont val="Arial"/>
        <family val="2"/>
      </rPr>
      <t>Flush Fixtures Only.</t>
    </r>
    <r>
      <rPr>
        <sz val="10"/>
        <color theme="1"/>
        <rFont val="Arial"/>
        <family val="2"/>
      </rPr>
      <t xml:space="preserve"> Enter the Design Flush Rate identified by the manufacturer. For projects that have dual flush toilets, use the full-flush volume in the design case calculations. Must be a positive number.</t>
    </r>
  </si>
  <si>
    <r>
      <rPr>
        <b/>
        <i/>
        <sz val="10"/>
        <color theme="1"/>
        <rFont val="Arial"/>
        <family val="2"/>
      </rPr>
      <t>Design Flow Rate.</t>
    </r>
    <r>
      <rPr>
        <b/>
        <sz val="10"/>
        <color theme="1"/>
        <rFont val="Arial"/>
        <family val="2"/>
      </rPr>
      <t xml:space="preserve"> </t>
    </r>
    <r>
      <rPr>
        <u/>
        <sz val="10"/>
        <color theme="1"/>
        <rFont val="Arial"/>
        <family val="2"/>
      </rPr>
      <t>Flow Fixtures Only.</t>
    </r>
    <r>
      <rPr>
        <sz val="10"/>
        <color theme="1"/>
        <rFont val="Arial"/>
        <family val="2"/>
      </rPr>
      <t xml:space="preserve"> Enter the Design Flow Rate identified by the manufacturer. Must be a positive number.</t>
    </r>
  </si>
  <si>
    <r>
      <rPr>
        <b/>
        <i/>
        <sz val="10"/>
        <color theme="1"/>
        <rFont val="Arial"/>
        <family val="2"/>
      </rPr>
      <t xml:space="preserve">Percent of Occupants. </t>
    </r>
    <r>
      <rPr>
        <sz val="10"/>
        <color theme="1"/>
        <rFont val="Arial"/>
        <family val="2"/>
      </rPr>
      <t>Enter the percent of occupants with access to the fixture. If all fixtures within the same fixture family have the same type and flush rate or flow rate, then the percent of occupants value for that fixture is 100%.
If the project has a mix of fixtures with different flush rates or flow rates within the same fixture family, then the percent of occupants value assigned to each of those fixtures may vary based on occupants’ estimated use, but the sum for the fixture family must be 100%. For gender-neutral or ADA restrooms with different flush rates, the default percent of occupants that use these restrooms is 5% of males and 5% of females.
Do not reduce the percent of Occupants for urinals if the project includes separate gender-neutral or ADA restrooms without urinals. The calculator will account for urinal usage based on the Percent of males expected to use restrooms with urinals entered in Calculator.</t>
    </r>
  </si>
  <si>
    <r>
      <rPr>
        <b/>
        <i/>
        <sz val="10"/>
        <color theme="1"/>
        <rFont val="Arial"/>
        <family val="2"/>
      </rPr>
      <t>Total Daily Uses.</t>
    </r>
    <r>
      <rPr>
        <sz val="10"/>
        <color theme="1"/>
        <rFont val="Arial"/>
        <family val="2"/>
      </rPr>
      <t xml:space="preserve"> If necessary, modify the Total Uses per Day column for non-default uses. 
The default use value may be modified for special circumstances.  Provide a narrative and supporting documentation/calculations to justify any modifications.</t>
    </r>
  </si>
  <si>
    <r>
      <t xml:space="preserve">LEED v5 Fixture and Fittings Water Use Calculator </t>
    </r>
    <r>
      <rPr>
        <b/>
        <sz val="12"/>
        <color theme="0"/>
        <rFont val="Arial"/>
        <family val="2"/>
      </rPr>
      <t xml:space="preserve">
LEED for Building Design and Construction | Interior Design and Construction 
Inputs Fixture and Fittings</t>
    </r>
  </si>
  <si>
    <t xml:space="preserve">STEP 1: GENERAL INFORMATION </t>
  </si>
  <si>
    <t>Project Type</t>
  </si>
  <si>
    <t>Unit of Measurement</t>
  </si>
  <si>
    <t>STEP 2: GROUP NAMES AND TYPES</t>
  </si>
  <si>
    <t>Click + to the left to add additional rows. Click - to the left to collapse (content will be saved).</t>
  </si>
  <si>
    <t>Group Name</t>
  </si>
  <si>
    <t xml:space="preserve">Gender Mix </t>
  </si>
  <si>
    <t>Contains ADA / Gender-Neutral Restrooms</t>
  </si>
  <si>
    <t xml:space="preserve">Percent of Males Expected to Use Restrooms with Urinals </t>
  </si>
  <si>
    <t>Annual Days of Operation</t>
  </si>
  <si>
    <t>Occupancy Type</t>
  </si>
  <si>
    <t>Default or Non-Default</t>
  </si>
  <si>
    <t>Non-Default Male</t>
  </si>
  <si>
    <t>Non-Default Female</t>
  </si>
  <si>
    <t>Employees 
(FTE)</t>
  </si>
  <si>
    <t>Vistors</t>
  </si>
  <si>
    <t>Retail Customers</t>
  </si>
  <si>
    <t>Students 
(K-12)</t>
  </si>
  <si>
    <t>Residential</t>
  </si>
  <si>
    <t>Other 
(Specify)</t>
  </si>
  <si>
    <t>Click + to left for additional rows</t>
  </si>
  <si>
    <t>STEP 3: FLUSH FIXTURE INFORMATION</t>
  </si>
  <si>
    <t>Fixture Information</t>
  </si>
  <si>
    <t>Flush Rate</t>
  </si>
  <si>
    <t>Use Information</t>
  </si>
  <si>
    <t>Uses per Day</t>
  </si>
  <si>
    <t>Total Daily Uses</t>
  </si>
  <si>
    <t>Total Daily Water Use</t>
  </si>
  <si>
    <t>Total Annual Water Use</t>
  </si>
  <si>
    <t>Helper Column</t>
  </si>
  <si>
    <t>Fixture ID</t>
  </si>
  <si>
    <t>Fixture Family</t>
  </si>
  <si>
    <t>Fixture Type</t>
  </si>
  <si>
    <r>
      <t>Percent Alternative Water</t>
    </r>
    <r>
      <rPr>
        <sz val="10"/>
        <color theme="1"/>
        <rFont val="Arial"/>
        <family val="2"/>
      </rPr>
      <t xml:space="preserve">
(Optional)</t>
    </r>
  </si>
  <si>
    <t>Percent of Occupants</t>
  </si>
  <si>
    <t>Employees (FTE)</t>
  </si>
  <si>
    <t>Visitors</t>
  </si>
  <si>
    <t>Students (K-12)</t>
  </si>
  <si>
    <r>
      <t>Other</t>
    </r>
    <r>
      <rPr>
        <sz val="10"/>
        <color theme="1"/>
        <rFont val="Arial"/>
        <family val="2"/>
      </rPr>
      <t xml:space="preserve"> 
(Optional)</t>
    </r>
  </si>
  <si>
    <t>Default</t>
  </si>
  <si>
    <r>
      <t>Non-default</t>
    </r>
    <r>
      <rPr>
        <sz val="10"/>
        <color theme="1"/>
        <rFont val="Arial"/>
        <family val="2"/>
      </rPr>
      <t xml:space="preserve"> (Optional)</t>
    </r>
  </si>
  <si>
    <t>STEP 4: FLOW FIXTURE INFORMATION</t>
  </si>
  <si>
    <t>Duration</t>
  </si>
  <si>
    <t>Flow Rate</t>
  </si>
  <si>
    <t>Default (sec)</t>
  </si>
  <si>
    <r>
      <t xml:space="preserve">Non-default (sec)
</t>
    </r>
    <r>
      <rPr>
        <sz val="10"/>
        <color theme="1"/>
        <rFont val="Arial"/>
        <family val="2"/>
      </rPr>
      <t>(Optional)</t>
    </r>
  </si>
  <si>
    <r>
      <t xml:space="preserve">LEED v5 Fixture and Fittings Water Use Calculator </t>
    </r>
    <r>
      <rPr>
        <b/>
        <sz val="12"/>
        <color theme="0"/>
        <rFont val="Arial"/>
        <family val="2"/>
      </rPr>
      <t xml:space="preserve">
LEED for Building Design and Construction | Interior Design and Construction
Logic</t>
    </r>
  </si>
  <si>
    <t xml:space="preserve">LOGIC 1: GENERAL INFORMATION </t>
  </si>
  <si>
    <t>LOGIC 2: GROUP PROJECT AND OCCUPANCY INFORMATION</t>
  </si>
  <si>
    <r>
      <t xml:space="preserve">Other </t>
    </r>
    <r>
      <rPr>
        <b/>
        <i/>
        <sz val="10"/>
        <color theme="1"/>
        <rFont val="Arial"/>
        <family val="2"/>
      </rPr>
      <t xml:space="preserve">
(Specify)</t>
    </r>
  </si>
  <si>
    <t>Total</t>
  </si>
  <si>
    <t>Male</t>
  </si>
  <si>
    <t>Female</t>
  </si>
  <si>
    <t>LOGIC 3: FLUSH FIXTURE INFORMATION</t>
  </si>
  <si>
    <t/>
  </si>
  <si>
    <t>Urinal Values</t>
  </si>
  <si>
    <t>Other</t>
  </si>
  <si>
    <t>Fixture 
ID</t>
  </si>
  <si>
    <t>LOGIC 4: FLOW FIXTURE INFORMATION</t>
  </si>
  <si>
    <t>LOGIC 5: TOTAL FIXTURE INFORMATION AND SAVINGS</t>
  </si>
  <si>
    <t>Savings without Alternative Water (%)</t>
  </si>
  <si>
    <t>Savings with Alternative Water (%)</t>
  </si>
  <si>
    <t>Daily Flush Volume (unit/day)</t>
  </si>
  <si>
    <t>Daily Flow Volume (unit/day)</t>
  </si>
  <si>
    <t>Total Daily Volume (unit/day)</t>
  </si>
  <si>
    <t>Annual Flush Volume (unit/year)</t>
  </si>
  <si>
    <t>Annual Flow Volume (unit/year)</t>
  </si>
  <si>
    <t>Total Annual Volume (unit/year)</t>
  </si>
  <si>
    <r>
      <t xml:space="preserve">LEED v5 Fixture and Fittings Water Use Calculator </t>
    </r>
    <r>
      <rPr>
        <b/>
        <sz val="12"/>
        <color theme="0"/>
        <rFont val="Arial"/>
        <family val="2"/>
      </rPr>
      <t xml:space="preserve">
LEED for Building Design and Construction | Interior Design and Construction 
Database</t>
    </r>
  </si>
  <si>
    <t>GENERAL INFORMATION</t>
  </si>
  <si>
    <t>Options</t>
  </si>
  <si>
    <t>Select</t>
  </si>
  <si>
    <t>BD+C New Construction (NC)</t>
  </si>
  <si>
    <t>BD+C Core and Shell (CS)</t>
  </si>
  <si>
    <t>ID+C</t>
  </si>
  <si>
    <t>Unit systems</t>
  </si>
  <si>
    <t>Amount</t>
  </si>
  <si>
    <t>IP Units</t>
  </si>
  <si>
    <t>gals</t>
  </si>
  <si>
    <t>gpm</t>
  </si>
  <si>
    <t>gpf</t>
  </si>
  <si>
    <t>gal/year</t>
  </si>
  <si>
    <t>SI Units</t>
  </si>
  <si>
    <t>liters</t>
  </si>
  <si>
    <t>lpm</t>
  </si>
  <si>
    <t>lpf</t>
  </si>
  <si>
    <t>l/year</t>
  </si>
  <si>
    <t>PROJECT INFORMATION</t>
  </si>
  <si>
    <t>Gender Mix</t>
  </si>
  <si>
    <t>Non-Default</t>
  </si>
  <si>
    <t>ADA / Gender-neutral</t>
  </si>
  <si>
    <t>Yes</t>
  </si>
  <si>
    <t>FIXTURE FITTINGS SELECTION</t>
  </si>
  <si>
    <t>Flush Fixture Family</t>
  </si>
  <si>
    <t>Toilet (male)</t>
  </si>
  <si>
    <t>Toilet (female)</t>
  </si>
  <si>
    <t>Urinal</t>
  </si>
  <si>
    <t>Flow Fixture Type</t>
  </si>
  <si>
    <t>Helper</t>
  </si>
  <si>
    <t>Toilet</t>
  </si>
  <si>
    <t>Conventional Water Closet</t>
  </si>
  <si>
    <t>Conventional Urinal</t>
  </si>
  <si>
    <t>Low-Flow Water Closet</t>
  </si>
  <si>
    <t>Low-Flow Urinal</t>
  </si>
  <si>
    <t>Dual-Flush Water Closet</t>
  </si>
  <si>
    <t>Non-Water Urinal</t>
  </si>
  <si>
    <t>Composting Toilet</t>
  </si>
  <si>
    <t>Public lavatory (restroom) faucet</t>
  </si>
  <si>
    <t>Private (residential) lavatory faucet</t>
  </si>
  <si>
    <t>Kitchen faucet</t>
  </si>
  <si>
    <t>Residential kitchen faucet</t>
  </si>
  <si>
    <t>Showerhead</t>
  </si>
  <si>
    <t>Residential showerhead</t>
  </si>
  <si>
    <t>FIXTURE FITTINGS INFORMATION</t>
  </si>
  <si>
    <t>Fixture Family / Fixture Type</t>
  </si>
  <si>
    <t>Maximum Baseline Installed Flush/Flow Rate</t>
  </si>
  <si>
    <t>Duration
(sec)</t>
  </si>
  <si>
    <t>Default Uses per Day</t>
  </si>
  <si>
    <t>units</t>
  </si>
  <si>
    <t>SI</t>
  </si>
  <si>
    <t>Employees
(FTE)</t>
  </si>
  <si>
    <t>Students
(K-12)</t>
  </si>
  <si>
    <t>data_ffiff</t>
  </si>
  <si>
    <t>data_ffiffft</t>
  </si>
  <si>
    <t>data_maxipr</t>
  </si>
  <si>
    <t>data_maxipu</t>
  </si>
  <si>
    <t>data_maxsir</t>
  </si>
  <si>
    <t>data_maxsiu</t>
  </si>
  <si>
    <t>data_dur</t>
  </si>
  <si>
    <t>data_dude</t>
  </si>
  <si>
    <t>data_dudv</t>
  </si>
  <si>
    <t>data_dudrc</t>
  </si>
  <si>
    <t>data_duds</t>
  </si>
  <si>
    <t>data_dudr</t>
  </si>
  <si>
    <t>Flush</t>
  </si>
  <si>
    <t>n/a</t>
  </si>
  <si>
    <t>Flow</t>
  </si>
  <si>
    <t>POINTS</t>
  </si>
  <si>
    <t>Percent Reduction</t>
  </si>
  <si>
    <t>Dropbown</t>
  </si>
  <si>
    <t>BD+C New Construction</t>
  </si>
  <si>
    <t>BD+C Core and Shell</t>
  </si>
  <si>
    <t>Interior Design + Construction</t>
  </si>
  <si>
    <t>Points</t>
  </si>
  <si>
    <t xml:space="preserve"> </t>
  </si>
  <si>
    <t>Prerequisite</t>
  </si>
  <si>
    <r>
      <t xml:space="preserve">LEED v5 Fixture and Fittings Water Use Calculator </t>
    </r>
    <r>
      <rPr>
        <b/>
        <sz val="12"/>
        <color theme="0"/>
        <rFont val="Arial"/>
        <family val="2"/>
      </rPr>
      <t xml:space="preserve">
LEED for Building Design and Construction | Interior Design and Construction
Summary</t>
    </r>
  </si>
  <si>
    <t>PROJECT WATER USE BASELINE AND DESIGN</t>
  </si>
  <si>
    <t>Total Percent Reduction for WEc2: Enhanced Water Efficiency (includes alternative water)</t>
  </si>
  <si>
    <t>Positive values indicate savings, negative values indicate increase from baseline</t>
  </si>
  <si>
    <t>FIXTURE AND FITTINGS WATER EFFICIENCY CREDIT THRESHOLDS</t>
  </si>
  <si>
    <t>V01</t>
  </si>
  <si>
    <r>
      <t xml:space="preserve">Copyright </t>
    </r>
    <r>
      <rPr>
        <sz val="9"/>
        <color theme="0" tint="-0.499984740745262"/>
        <rFont val="Arial"/>
        <family val="2"/>
      </rPr>
      <t>©</t>
    </r>
    <r>
      <rPr>
        <sz val="8"/>
        <color theme="0" tint="-0.499984740745262"/>
        <rFont val="Arial"/>
        <family val="2"/>
      </rPr>
      <t xml:space="preserve"> 2025</t>
    </r>
  </si>
  <si>
    <t>U.S. Green Building Council</t>
  </si>
  <si>
    <t>All Rights Reserved</t>
  </si>
  <si>
    <t>Last Updated: 10/31/2025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</si>
</sst>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_(* #,##0_);_(* \(#,##0\);_(* &quot;-&quot;??_);_(@_)"/>
    <numFmt numFmtId="165" formatCode="0.0%"/>
    <numFmt numFmtId="166" formatCode="0."/>
    <numFmt numFmtId="167" formatCode="#,##0.0_);\(#,##0.0\)"/>
  </numFmts>
  <fonts count="48" x14ac:knownFonts="1">
    <font>
      <sz val="12"/>
      <color theme="1"/>
      <name val="Aptos Narrow"/>
      <family val="2"/>
      <scheme val="minor"/>
    </font>
    <font>
      <sz val="11"/>
      <color theme="1"/>
      <name val="Aptos Narrow"/>
      <family val="2"/>
      <scheme val="minor"/>
    </font>
    <font>
      <sz val="11"/>
      <color theme="1"/>
      <name val="Aptos Narrow"/>
      <family val="2"/>
      <scheme val="minor"/>
    </font>
    <font>
      <u/>
      <sz val="12"/>
      <color theme="10"/>
      <name val="Aptos Narrow"/>
      <family val="2"/>
      <scheme val="minor"/>
    </font>
    <font>
      <b/>
      <sz val="10"/>
      <name val="Arial"/>
      <family val="2"/>
    </font>
    <font>
      <b/>
      <sz val="10"/>
      <color theme="1"/>
      <name val="Arial"/>
      <family val="2"/>
    </font>
    <font>
      <sz val="10"/>
      <color theme="1"/>
      <name val="Arial"/>
      <family val="2"/>
    </font>
    <font>
      <b/>
      <sz val="12"/>
      <color theme="1"/>
      <name val="Arial"/>
      <family val="2"/>
    </font>
    <font>
      <b/>
      <sz val="14"/>
      <color theme="1"/>
      <name val="Arial"/>
      <family val="2"/>
    </font>
    <font>
      <sz val="10"/>
      <name val="Arial"/>
      <family val="2"/>
    </font>
    <font>
      <sz val="12"/>
      <color theme="1"/>
      <name val="Arial"/>
      <family val="2"/>
    </font>
    <font>
      <sz val="11"/>
      <color theme="1"/>
      <name val="Arial"/>
      <family val="2"/>
    </font>
    <font>
      <b/>
      <sz val="11"/>
      <color theme="1"/>
      <name val="Arial"/>
      <family val="2"/>
    </font>
    <font>
      <sz val="9"/>
      <color theme="1"/>
      <name val="Arial"/>
      <family val="2"/>
    </font>
    <font>
      <b/>
      <sz val="12"/>
      <name val="Arial"/>
      <family val="2"/>
    </font>
    <font>
      <sz val="12"/>
      <color rgb="FFFF0000"/>
      <name val="Arial"/>
      <family val="2"/>
    </font>
    <font>
      <u/>
      <sz val="10"/>
      <name val="Arial"/>
      <family val="2"/>
    </font>
    <font>
      <b/>
      <sz val="9"/>
      <color indexed="81"/>
      <name val="Tahoma"/>
      <family val="2"/>
    </font>
    <font>
      <sz val="12"/>
      <color theme="1"/>
      <name val="Arial"/>
      <family val="2"/>
    </font>
    <font>
      <i/>
      <sz val="10"/>
      <color theme="0" tint="-0.499984740745262"/>
      <name val="Arial"/>
      <family val="2"/>
    </font>
    <font>
      <i/>
      <sz val="10"/>
      <color theme="1"/>
      <name val="Arial"/>
      <family val="2"/>
    </font>
    <font>
      <b/>
      <sz val="11"/>
      <name val="Arial"/>
      <family val="2"/>
    </font>
    <font>
      <b/>
      <sz val="9"/>
      <color theme="1"/>
      <name val="Arial"/>
      <family val="2"/>
    </font>
    <font>
      <b/>
      <u/>
      <sz val="10"/>
      <color theme="1"/>
      <name val="Arial"/>
      <family val="2"/>
    </font>
    <font>
      <sz val="9"/>
      <color indexed="81"/>
      <name val="Tahoma"/>
      <family val="2"/>
    </font>
    <font>
      <b/>
      <sz val="11"/>
      <color theme="0"/>
      <name val="Arial"/>
      <family val="2"/>
    </font>
    <font>
      <sz val="14"/>
      <color theme="1"/>
      <name val="Arial"/>
      <family val="2"/>
    </font>
    <font>
      <b/>
      <sz val="14"/>
      <color theme="0"/>
      <name val="Arial"/>
      <family val="2"/>
    </font>
    <font>
      <b/>
      <sz val="12"/>
      <color theme="0"/>
      <name val="Arial"/>
      <family val="2"/>
    </font>
    <font>
      <sz val="10"/>
      <color theme="0" tint="-0.249977111117893"/>
      <name val="Arial"/>
      <family val="2"/>
    </font>
    <font>
      <b/>
      <i/>
      <sz val="10"/>
      <color theme="1"/>
      <name val="Arial"/>
      <family val="2"/>
    </font>
    <font>
      <b/>
      <sz val="10"/>
      <color rgb="FF000000"/>
      <name val="Arial"/>
      <family val="2"/>
    </font>
    <font>
      <sz val="10"/>
      <color rgb="FF000000"/>
      <name val="Arial"/>
      <family val="2"/>
    </font>
    <font>
      <sz val="10"/>
      <color theme="0" tint="-0.499984740745262"/>
      <name val="Arial"/>
      <family val="2"/>
    </font>
    <font>
      <i/>
      <sz val="10"/>
      <name val="Arial"/>
      <family val="2"/>
    </font>
    <font>
      <sz val="10"/>
      <color theme="1"/>
      <name val="Arial"/>
      <family val="2"/>
    </font>
    <font>
      <sz val="12"/>
      <color theme="1"/>
      <name val="Aptos Narrow"/>
      <family val="2"/>
      <scheme val="minor"/>
    </font>
    <font>
      <b/>
      <sz val="9"/>
      <name val="Arial"/>
      <family val="2"/>
    </font>
    <font>
      <sz val="11"/>
      <color theme="0"/>
      <name val="Arial"/>
      <family val="2"/>
    </font>
    <font>
      <u/>
      <sz val="10"/>
      <color theme="1"/>
      <name val="Arial"/>
      <family val="2"/>
    </font>
    <font>
      <sz val="11"/>
      <color rgb="FF000000"/>
      <name val="Arial"/>
      <family val="2"/>
    </font>
    <font>
      <b/>
      <i/>
      <sz val="10"/>
      <color rgb="FF000000"/>
      <name val="Arial"/>
      <family val="2"/>
    </font>
    <font>
      <i/>
      <u/>
      <sz val="10"/>
      <color theme="1"/>
      <name val="Arial"/>
      <family val="2"/>
    </font>
    <font>
      <sz val="11"/>
      <name val="Arial"/>
      <family val="2"/>
    </font>
    <font>
      <sz val="8"/>
      <name val="Aptos Narrow"/>
      <family val="2"/>
      <scheme val="minor"/>
    </font>
    <font>
      <sz val="9"/>
      <color theme="0" tint="-0.34998626667073579"/>
      <name val="Arial"/>
      <family val="2"/>
    </font>
    <font>
      <sz val="8"/>
      <color theme="0" tint="-0.499984740745262"/>
      <name val="Arial"/>
      <family val="2"/>
    </font>
    <font>
      <sz val="9"/>
      <color theme="0" tint="-0.499984740745262"/>
      <name val="Arial"/>
      <family val="2"/>
    </font>
  </fonts>
  <fills count="25">
    <fill>
      <patternFill patternType="none"/>
    </fill>
    <fill>
      <patternFill patternType="gray125"/>
    </fill>
    <fill>
      <patternFill patternType="solid">
        <fgColor theme="0" tint="-0.14999847407452621"/>
        <bgColor indexed="64"/>
      </patternFill>
    </fill>
    <fill>
      <patternFill patternType="solid">
        <fgColor theme="0"/>
        <bgColor indexed="64"/>
      </patternFill>
    </fill>
    <fill>
      <patternFill patternType="solid">
        <fgColor theme="0" tint="-4.9989318521683403E-2"/>
        <bgColor indexed="64"/>
      </patternFill>
    </fill>
    <fill>
      <patternFill patternType="solid">
        <fgColor theme="0" tint="-4.9989318521683403E-2"/>
        <bgColor rgb="FFF2F2F2"/>
      </patternFill>
    </fill>
    <fill>
      <patternFill patternType="solid">
        <fgColor theme="0"/>
        <bgColor rgb="FFF2F2F2"/>
      </patternFill>
    </fill>
    <fill>
      <patternFill patternType="solid">
        <fgColor theme="0" tint="-4.9989318521683403E-2"/>
        <bgColor theme="0"/>
      </patternFill>
    </fill>
    <fill>
      <patternFill patternType="solid">
        <fgColor theme="0"/>
        <bgColor rgb="FFFFFFFF"/>
      </patternFill>
    </fill>
    <fill>
      <patternFill patternType="solid">
        <fgColor theme="1"/>
        <bgColor rgb="FFBFBFBF"/>
      </patternFill>
    </fill>
    <fill>
      <patternFill patternType="solid">
        <fgColor rgb="FFB6B7B8"/>
        <bgColor indexed="64"/>
      </patternFill>
    </fill>
    <fill>
      <patternFill patternType="solid">
        <fgColor theme="1"/>
        <bgColor rgb="FFF8F8F6"/>
      </patternFill>
    </fill>
    <fill>
      <patternFill patternType="solid">
        <fgColor rgb="FFC75127"/>
        <bgColor indexed="64"/>
      </patternFill>
    </fill>
    <fill>
      <patternFill patternType="solid">
        <fgColor rgb="FFF7F8F6"/>
        <bgColor indexed="64"/>
      </patternFill>
    </fill>
    <fill>
      <patternFill patternType="solid">
        <fgColor theme="1"/>
        <bgColor indexed="64"/>
      </patternFill>
    </fill>
    <fill>
      <patternFill patternType="solid">
        <fgColor rgb="FF006570"/>
        <bgColor rgb="FFF8F8F6"/>
      </patternFill>
    </fill>
    <fill>
      <patternFill patternType="solid">
        <fgColor rgb="FFF7F8F6"/>
        <bgColor rgb="FFF2F2F2"/>
      </patternFill>
    </fill>
    <fill>
      <patternFill patternType="darkUp">
        <fgColor theme="0" tint="-0.34998626667073579"/>
        <bgColor theme="0"/>
      </patternFill>
    </fill>
    <fill>
      <patternFill patternType="solid">
        <fgColor rgb="FFB6B7B8"/>
        <bgColor rgb="FFF2F2F2"/>
      </patternFill>
    </fill>
    <fill>
      <patternFill patternType="solid">
        <fgColor theme="1"/>
        <bgColor rgb="FFF2F2F2"/>
      </patternFill>
    </fill>
    <fill>
      <patternFill patternType="solid">
        <fgColor rgb="FFFFFFFF"/>
        <bgColor rgb="FF000000"/>
      </patternFill>
    </fill>
    <fill>
      <patternFill patternType="solid">
        <fgColor rgb="FFFFFFFF"/>
        <bgColor rgb="FFF2F2F2"/>
      </patternFill>
    </fill>
    <fill>
      <patternFill patternType="solid">
        <fgColor rgb="FFF7F8F6"/>
        <bgColor rgb="FF000000"/>
      </patternFill>
    </fill>
    <fill>
      <patternFill patternType="solid">
        <fgColor theme="0" tint="-0.14999847407452621"/>
        <bgColor rgb="FFF2F2F2"/>
      </patternFill>
    </fill>
    <fill>
      <patternFill patternType="solid">
        <fgColor theme="0" tint="-4.9989318521683403E-2"/>
        <bgColor rgb="FFFFFFFF"/>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style="thin">
        <color indexed="64"/>
      </top>
      <bottom/>
      <diagonal/>
    </border>
    <border>
      <left/>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indexed="64"/>
      </left>
      <right/>
      <top/>
      <bottom/>
      <diagonal/>
    </border>
    <border>
      <left/>
      <right/>
      <top style="thin">
        <color rgb="FF000000"/>
      </top>
      <bottom style="thin">
        <color rgb="FF000000"/>
      </bottom>
      <diagonal/>
    </border>
    <border>
      <left style="thin">
        <color indexed="64"/>
      </left>
      <right style="thin">
        <color indexed="64"/>
      </right>
      <top style="thin">
        <color indexed="64"/>
      </top>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s>
  <cellStyleXfs count="12">
    <xf numFmtId="0" fontId="0" fillId="0" borderId="0"/>
    <xf numFmtId="0" fontId="3" fillId="0" borderId="0" applyNumberFormat="0" applyFill="0" applyBorder="0" applyAlignment="0" applyProtection="0"/>
    <xf numFmtId="0" fontId="25" fillId="9" borderId="0">
      <alignment vertical="center"/>
    </xf>
    <xf numFmtId="0" fontId="6" fillId="4" borderId="0">
      <alignment vertical="center"/>
    </xf>
    <xf numFmtId="0" fontId="6" fillId="2" borderId="0">
      <alignment vertical="center"/>
    </xf>
    <xf numFmtId="0" fontId="5" fillId="10" borderId="0">
      <alignment horizontal="center" vertical="center"/>
    </xf>
    <xf numFmtId="0" fontId="6" fillId="0" borderId="0">
      <alignment vertical="center"/>
    </xf>
    <xf numFmtId="0" fontId="1" fillId="0" borderId="0"/>
    <xf numFmtId="9" fontId="36" fillId="0" borderId="0" applyFont="0" applyFill="0" applyBorder="0" applyAlignment="0" applyProtection="0"/>
    <xf numFmtId="0" fontId="36" fillId="0" borderId="0"/>
    <xf numFmtId="0" fontId="1" fillId="0" borderId="0"/>
    <xf numFmtId="0" fontId="9" fillId="0" borderId="0"/>
  </cellStyleXfs>
  <cellXfs count="389">
    <xf numFmtId="0" fontId="0" fillId="0" borderId="0" xfId="0"/>
    <xf numFmtId="0" fontId="11" fillId="0" borderId="0" xfId="0" applyFont="1" applyAlignment="1">
      <alignment vertical="center"/>
    </xf>
    <xf numFmtId="0" fontId="11" fillId="6" borderId="9" xfId="0" applyFont="1" applyFill="1" applyBorder="1" applyAlignment="1">
      <alignment vertical="center"/>
    </xf>
    <xf numFmtId="0" fontId="5" fillId="6" borderId="12" xfId="0" applyFont="1" applyFill="1" applyBorder="1" applyAlignment="1">
      <alignment vertical="center"/>
    </xf>
    <xf numFmtId="0" fontId="23" fillId="3" borderId="0" xfId="0" applyFont="1" applyFill="1" applyAlignment="1">
      <alignment vertical="center"/>
    </xf>
    <xf numFmtId="0" fontId="6" fillId="0" borderId="0" xfId="0" applyFont="1" applyAlignment="1">
      <alignment vertical="top"/>
    </xf>
    <xf numFmtId="0" fontId="6" fillId="3" borderId="0" xfId="0" applyFont="1" applyFill="1" applyAlignment="1">
      <alignment vertical="center"/>
    </xf>
    <xf numFmtId="0" fontId="6" fillId="0" borderId="0" xfId="0" applyFont="1" applyAlignment="1">
      <alignment vertical="center"/>
    </xf>
    <xf numFmtId="0" fontId="6" fillId="3" borderId="16" xfId="0" applyFont="1" applyFill="1" applyBorder="1" applyAlignment="1">
      <alignment vertical="center"/>
    </xf>
    <xf numFmtId="0" fontId="6" fillId="3" borderId="0" xfId="0" applyFont="1" applyFill="1" applyAlignment="1">
      <alignment vertical="center" wrapText="1"/>
    </xf>
    <xf numFmtId="0" fontId="20" fillId="0" borderId="0" xfId="0" applyFont="1" applyAlignment="1">
      <alignment vertical="center"/>
    </xf>
    <xf numFmtId="0" fontId="10" fillId="3" borderId="7" xfId="0" applyFont="1" applyFill="1" applyBorder="1" applyAlignment="1">
      <alignment vertical="center"/>
    </xf>
    <xf numFmtId="0" fontId="10" fillId="3" borderId="7" xfId="0" applyFont="1" applyFill="1" applyBorder="1" applyAlignment="1">
      <alignment vertical="center" wrapText="1"/>
    </xf>
    <xf numFmtId="0" fontId="10" fillId="3" borderId="11" xfId="0" applyFont="1" applyFill="1" applyBorder="1" applyAlignment="1">
      <alignment vertical="center"/>
    </xf>
    <xf numFmtId="0" fontId="10" fillId="0" borderId="0" xfId="0" applyFont="1" applyAlignment="1">
      <alignment vertical="center"/>
    </xf>
    <xf numFmtId="0" fontId="10" fillId="0" borderId="0" xfId="0" applyFont="1" applyAlignment="1">
      <alignment vertical="center" wrapText="1"/>
    </xf>
    <xf numFmtId="0" fontId="11" fillId="0" borderId="0" xfId="0" applyFont="1"/>
    <xf numFmtId="0" fontId="6" fillId="0" borderId="0" xfId="0" applyFont="1"/>
    <xf numFmtId="0" fontId="10" fillId="0" borderId="0" xfId="0" applyFont="1"/>
    <xf numFmtId="0" fontId="6" fillId="4" borderId="1" xfId="0" applyFont="1" applyFill="1" applyBorder="1" applyAlignment="1">
      <alignment vertical="center"/>
    </xf>
    <xf numFmtId="0" fontId="7" fillId="0" borderId="0" xfId="0" applyFont="1" applyAlignment="1" applyProtection="1">
      <alignment vertical="top"/>
      <protection locked="0"/>
    </xf>
    <xf numFmtId="0" fontId="7" fillId="0" borderId="0" xfId="0" applyFont="1" applyAlignment="1" applyProtection="1">
      <alignment vertical="top" wrapText="1"/>
      <protection locked="0"/>
    </xf>
    <xf numFmtId="0" fontId="10" fillId="0" borderId="0" xfId="0" applyFont="1" applyAlignment="1" applyProtection="1">
      <alignment vertical="top" wrapText="1"/>
      <protection locked="0"/>
    </xf>
    <xf numFmtId="0" fontId="10" fillId="0" borderId="0" xfId="0" applyFont="1" applyAlignment="1" applyProtection="1">
      <alignment horizontal="center" vertical="top" wrapText="1"/>
      <protection locked="0"/>
    </xf>
    <xf numFmtId="0" fontId="14" fillId="4" borderId="0" xfId="0" applyFont="1" applyFill="1" applyAlignment="1" applyProtection="1">
      <alignment horizontal="left" vertical="top" wrapText="1"/>
      <protection locked="0"/>
    </xf>
    <xf numFmtId="14" fontId="14" fillId="4" borderId="0" xfId="0" applyNumberFormat="1" applyFont="1" applyFill="1" applyAlignment="1" applyProtection="1">
      <alignment horizontal="center" vertical="top" wrapText="1"/>
      <protection locked="0"/>
    </xf>
    <xf numFmtId="0" fontId="10" fillId="4" borderId="0" xfId="0" applyFont="1" applyFill="1" applyAlignment="1" applyProtection="1">
      <alignment vertical="top" wrapText="1"/>
      <protection locked="0"/>
    </xf>
    <xf numFmtId="0" fontId="10" fillId="4" borderId="0" xfId="0" applyFont="1" applyFill="1" applyAlignment="1" applyProtection="1">
      <alignment vertical="top"/>
      <protection locked="0"/>
    </xf>
    <xf numFmtId="0" fontId="15" fillId="4" borderId="0" xfId="0" applyFont="1" applyFill="1" applyAlignment="1" applyProtection="1">
      <alignment horizontal="center" vertical="top" wrapText="1"/>
      <protection locked="0"/>
    </xf>
    <xf numFmtId="14" fontId="15" fillId="4" borderId="0" xfId="0" applyNumberFormat="1" applyFont="1" applyFill="1" applyAlignment="1" applyProtection="1">
      <alignment horizontal="center" vertical="top" wrapText="1"/>
      <protection locked="0"/>
    </xf>
    <xf numFmtId="0" fontId="12" fillId="2" borderId="1" xfId="0" applyFont="1" applyFill="1" applyBorder="1" applyAlignment="1" applyProtection="1">
      <alignment vertical="top" wrapText="1"/>
      <protection locked="0"/>
    </xf>
    <xf numFmtId="0" fontId="12" fillId="2" borderId="1" xfId="0" applyFont="1" applyFill="1" applyBorder="1" applyAlignment="1" applyProtection="1">
      <alignment horizontal="left" vertical="top" wrapText="1"/>
      <protection locked="0"/>
    </xf>
    <xf numFmtId="0" fontId="11" fillId="0" borderId="0" xfId="0" applyFont="1" applyAlignment="1" applyProtection="1">
      <alignment vertical="top" wrapText="1"/>
      <protection locked="0"/>
    </xf>
    <xf numFmtId="0" fontId="12" fillId="2" borderId="1" xfId="0" applyFont="1" applyFill="1" applyBorder="1" applyAlignment="1" applyProtection="1">
      <alignment horizontal="center" vertical="top" wrapText="1"/>
      <protection locked="0"/>
    </xf>
    <xf numFmtId="14" fontId="12" fillId="2" borderId="1" xfId="0" applyNumberFormat="1" applyFont="1" applyFill="1" applyBorder="1" applyAlignment="1" applyProtection="1">
      <alignment horizontal="center" vertical="top" wrapText="1"/>
      <protection locked="0"/>
    </xf>
    <xf numFmtId="0" fontId="12" fillId="2" borderId="1" xfId="0" applyFont="1" applyFill="1" applyBorder="1" applyAlignment="1" applyProtection="1">
      <alignment vertical="top"/>
      <protection locked="0"/>
    </xf>
    <xf numFmtId="14" fontId="6" fillId="0" borderId="1" xfId="0" applyNumberFormat="1" applyFont="1" applyBorder="1" applyAlignment="1" applyProtection="1">
      <alignment vertical="top" wrapText="1"/>
      <protection locked="0"/>
    </xf>
    <xf numFmtId="0" fontId="6" fillId="0" borderId="1" xfId="0" applyFont="1" applyBorder="1" applyAlignment="1" applyProtection="1">
      <alignment vertical="top" wrapText="1"/>
      <protection locked="0"/>
    </xf>
    <xf numFmtId="0" fontId="6" fillId="0" borderId="1" xfId="0" applyFont="1" applyBorder="1" applyAlignment="1" applyProtection="1">
      <alignment horizontal="center" vertical="top" wrapText="1"/>
      <protection locked="0"/>
    </xf>
    <xf numFmtId="0" fontId="6" fillId="0" borderId="0" xfId="0" applyFont="1" applyAlignment="1" applyProtection="1">
      <alignment vertical="top" wrapText="1"/>
      <protection locked="0"/>
    </xf>
    <xf numFmtId="0" fontId="9" fillId="4" borderId="1" xfId="0" applyFont="1" applyFill="1" applyBorder="1" applyAlignment="1" applyProtection="1">
      <alignment horizontal="center" vertical="top" wrapText="1"/>
      <protection locked="0"/>
    </xf>
    <xf numFmtId="14" fontId="9" fillId="4" borderId="1" xfId="0" applyNumberFormat="1" applyFont="1" applyFill="1" applyBorder="1" applyAlignment="1" applyProtection="1">
      <alignment horizontal="center" vertical="top" wrapText="1"/>
      <protection locked="0"/>
    </xf>
    <xf numFmtId="0" fontId="9" fillId="4" borderId="1" xfId="0" applyFont="1" applyFill="1" applyBorder="1" applyAlignment="1" applyProtection="1">
      <alignment vertical="top" wrapText="1"/>
      <protection locked="0"/>
    </xf>
    <xf numFmtId="0" fontId="16" fillId="4" borderId="1" xfId="1" applyFont="1" applyFill="1" applyBorder="1" applyAlignment="1" applyProtection="1">
      <alignment vertical="top"/>
      <protection locked="0"/>
    </xf>
    <xf numFmtId="0" fontId="9" fillId="4" borderId="1" xfId="0" applyFont="1" applyFill="1" applyBorder="1" applyAlignment="1" applyProtection="1">
      <alignment vertical="top"/>
      <protection locked="0"/>
    </xf>
    <xf numFmtId="14" fontId="9" fillId="0" borderId="1" xfId="0" applyNumberFormat="1" applyFont="1" applyBorder="1" applyAlignment="1" applyProtection="1">
      <alignment vertical="top" wrapText="1"/>
      <protection locked="0"/>
    </xf>
    <xf numFmtId="0" fontId="9" fillId="0" borderId="1" xfId="0" applyFont="1" applyBorder="1" applyAlignment="1" applyProtection="1">
      <alignment vertical="top" wrapText="1"/>
      <protection locked="0"/>
    </xf>
    <xf numFmtId="0" fontId="9" fillId="0" borderId="1" xfId="0" applyFont="1" applyBorder="1" applyAlignment="1" applyProtection="1">
      <alignment horizontal="center" vertical="top" wrapText="1"/>
      <protection locked="0"/>
    </xf>
    <xf numFmtId="0" fontId="9" fillId="0" borderId="0" xfId="0" applyFont="1" applyAlignment="1" applyProtection="1">
      <alignment vertical="top" wrapText="1"/>
      <protection locked="0"/>
    </xf>
    <xf numFmtId="0" fontId="0" fillId="0" borderId="0" xfId="0" applyProtection="1">
      <protection locked="0"/>
    </xf>
    <xf numFmtId="0" fontId="11" fillId="3" borderId="16" xfId="0" applyFont="1" applyFill="1" applyBorder="1" applyAlignment="1">
      <alignment vertical="center"/>
    </xf>
    <xf numFmtId="0" fontId="11" fillId="3" borderId="12" xfId="0" applyFont="1" applyFill="1" applyBorder="1" applyAlignment="1">
      <alignment vertical="center"/>
    </xf>
    <xf numFmtId="0" fontId="21" fillId="3" borderId="0" xfId="0" applyFont="1" applyFill="1" applyAlignment="1">
      <alignment horizontal="left" vertical="center"/>
    </xf>
    <xf numFmtId="0" fontId="21" fillId="3" borderId="0" xfId="0" applyFont="1" applyFill="1" applyAlignment="1">
      <alignment horizontal="center" vertical="center" wrapText="1"/>
    </xf>
    <xf numFmtId="0" fontId="10" fillId="3" borderId="16" xfId="0" applyFont="1" applyFill="1" applyBorder="1" applyAlignment="1">
      <alignment vertical="center"/>
    </xf>
    <xf numFmtId="14" fontId="6" fillId="3" borderId="0" xfId="0" applyNumberFormat="1" applyFont="1" applyFill="1" applyAlignment="1">
      <alignment vertical="center"/>
    </xf>
    <xf numFmtId="0" fontId="10" fillId="3" borderId="12" xfId="0" applyFont="1" applyFill="1" applyBorder="1" applyAlignment="1">
      <alignment vertical="center"/>
    </xf>
    <xf numFmtId="0" fontId="7" fillId="3" borderId="10" xfId="0" applyFont="1" applyFill="1" applyBorder="1" applyAlignment="1">
      <alignment vertical="center"/>
    </xf>
    <xf numFmtId="0" fontId="6" fillId="4" borderId="1" xfId="0" applyFont="1" applyFill="1" applyBorder="1" applyAlignment="1">
      <alignment horizontal="left" vertical="center"/>
    </xf>
    <xf numFmtId="0" fontId="2" fillId="0" borderId="0" xfId="0" applyFont="1"/>
    <xf numFmtId="0" fontId="2" fillId="0" borderId="0" xfId="0" applyFont="1" applyAlignment="1">
      <alignment horizontal="left"/>
    </xf>
    <xf numFmtId="0" fontId="6" fillId="3" borderId="1" xfId="0" applyFont="1" applyFill="1" applyBorder="1" applyAlignment="1" applyProtection="1">
      <alignment horizontal="left" vertical="center"/>
      <protection locked="0"/>
    </xf>
    <xf numFmtId="37" fontId="6" fillId="3" borderId="5" xfId="0" applyNumberFormat="1" applyFont="1" applyFill="1" applyBorder="1" applyAlignment="1" applyProtection="1">
      <alignment horizontal="right" vertical="center"/>
      <protection locked="0"/>
    </xf>
    <xf numFmtId="37" fontId="6" fillId="3" borderId="1" xfId="0" applyNumberFormat="1" applyFont="1" applyFill="1" applyBorder="1" applyAlignment="1" applyProtection="1">
      <alignment horizontal="right" vertical="center"/>
      <protection locked="0"/>
    </xf>
    <xf numFmtId="0" fontId="4" fillId="3" borderId="7" xfId="0" applyFont="1" applyFill="1" applyBorder="1" applyAlignment="1">
      <alignment horizontal="left" vertical="center"/>
    </xf>
    <xf numFmtId="0" fontId="4" fillId="3" borderId="7" xfId="0" applyFont="1" applyFill="1" applyBorder="1" applyAlignment="1">
      <alignment horizontal="center" vertical="center" wrapText="1"/>
    </xf>
    <xf numFmtId="0" fontId="5" fillId="10" borderId="1" xfId="5" applyBorder="1">
      <alignment horizontal="center" vertical="center"/>
    </xf>
    <xf numFmtId="0" fontId="26" fillId="0" borderId="0" xfId="0" applyFont="1" applyAlignment="1">
      <alignment vertical="center" wrapText="1"/>
    </xf>
    <xf numFmtId="0" fontId="25" fillId="9" borderId="2" xfId="2" applyBorder="1">
      <alignment vertical="center"/>
    </xf>
    <xf numFmtId="0" fontId="25" fillId="9" borderId="3" xfId="2" applyBorder="1">
      <alignment vertical="center"/>
    </xf>
    <xf numFmtId="0" fontId="25" fillId="9" borderId="4" xfId="2" applyBorder="1">
      <alignment vertical="center"/>
    </xf>
    <xf numFmtId="0" fontId="6" fillId="3" borderId="5" xfId="0" applyFont="1" applyFill="1" applyBorder="1" applyAlignment="1" applyProtection="1">
      <alignment horizontal="left" vertical="center"/>
      <protection locked="0"/>
    </xf>
    <xf numFmtId="0" fontId="6" fillId="2" borderId="1" xfId="0" applyFont="1" applyFill="1" applyBorder="1" applyAlignment="1">
      <alignment vertical="center"/>
    </xf>
    <xf numFmtId="0" fontId="5" fillId="13" borderId="0" xfId="0" applyFont="1" applyFill="1" applyAlignment="1">
      <alignment vertical="center"/>
    </xf>
    <xf numFmtId="0" fontId="6" fillId="13" borderId="0" xfId="0" applyFont="1" applyFill="1" applyAlignment="1">
      <alignment vertical="center"/>
    </xf>
    <xf numFmtId="3" fontId="6" fillId="13" borderId="0" xfId="0" applyNumberFormat="1" applyFont="1" applyFill="1" applyAlignment="1">
      <alignment horizontal="left" vertical="center"/>
    </xf>
    <xf numFmtId="0" fontId="6" fillId="13" borderId="0" xfId="0" applyFont="1" applyFill="1" applyAlignment="1">
      <alignment horizontal="left" vertical="center"/>
    </xf>
    <xf numFmtId="165" fontId="6" fillId="13" borderId="0" xfId="0" applyNumberFormat="1" applyFont="1" applyFill="1" applyAlignment="1">
      <alignment horizontal="left" vertical="center"/>
    </xf>
    <xf numFmtId="0" fontId="10" fillId="13" borderId="0" xfId="0" applyFont="1" applyFill="1"/>
    <xf numFmtId="166" fontId="6" fillId="13" borderId="0" xfId="0" applyNumberFormat="1" applyFont="1" applyFill="1" applyAlignment="1">
      <alignment vertical="center"/>
    </xf>
    <xf numFmtId="0" fontId="11" fillId="13" borderId="0" xfId="0" applyFont="1" applyFill="1" applyAlignment="1">
      <alignment vertical="top"/>
    </xf>
    <xf numFmtId="0" fontId="6" fillId="13" borderId="0" xfId="0" applyFont="1" applyFill="1"/>
    <xf numFmtId="0" fontId="19" fillId="13" borderId="0" xfId="0" applyFont="1" applyFill="1" applyAlignment="1">
      <alignment horizontal="left" vertical="center" indent="1"/>
    </xf>
    <xf numFmtId="0" fontId="10" fillId="13" borderId="0" xfId="0" applyFont="1" applyFill="1" applyAlignment="1">
      <alignment vertical="center"/>
    </xf>
    <xf numFmtId="0" fontId="6" fillId="13" borderId="0" xfId="0" applyFont="1" applyFill="1" applyAlignment="1">
      <alignment vertical="top"/>
    </xf>
    <xf numFmtId="0" fontId="0" fillId="13" borderId="0" xfId="0" applyFill="1"/>
    <xf numFmtId="0" fontId="11" fillId="13" borderId="0" xfId="0" applyFont="1" applyFill="1"/>
    <xf numFmtId="0" fontId="26" fillId="13" borderId="0" xfId="0" applyFont="1" applyFill="1" applyAlignment="1">
      <alignment vertical="center" wrapText="1"/>
    </xf>
    <xf numFmtId="0" fontId="11" fillId="13" borderId="0" xfId="0" applyFont="1" applyFill="1" applyAlignment="1">
      <alignment horizontal="center" vertical="center"/>
    </xf>
    <xf numFmtId="0" fontId="6" fillId="13" borderId="0" xfId="0" applyFont="1" applyFill="1" applyAlignment="1">
      <alignment horizontal="center" vertical="center"/>
    </xf>
    <xf numFmtId="0" fontId="8" fillId="13" borderId="0" xfId="0" applyFont="1" applyFill="1" applyAlignment="1">
      <alignment vertical="center" wrapText="1"/>
    </xf>
    <xf numFmtId="0" fontId="6" fillId="13" borderId="0" xfId="0" quotePrefix="1" applyFont="1" applyFill="1" applyAlignment="1">
      <alignment vertical="center"/>
    </xf>
    <xf numFmtId="0" fontId="20" fillId="13" borderId="0" xfId="0" applyFont="1" applyFill="1" applyAlignment="1">
      <alignment vertical="center"/>
    </xf>
    <xf numFmtId="0" fontId="25" fillId="14" borderId="1" xfId="0" applyFont="1" applyFill="1" applyBorder="1" applyAlignment="1">
      <alignment vertical="center"/>
    </xf>
    <xf numFmtId="0" fontId="6" fillId="3" borderId="1" xfId="0" applyFont="1" applyFill="1" applyBorder="1" applyAlignment="1">
      <alignment vertical="center"/>
    </xf>
    <xf numFmtId="0" fontId="6" fillId="3" borderId="4" xfId="0" applyFont="1" applyFill="1" applyBorder="1" applyAlignment="1" applyProtection="1">
      <alignment horizontal="left" vertical="center"/>
      <protection locked="0"/>
    </xf>
    <xf numFmtId="0" fontId="20" fillId="7" borderId="14" xfId="7" applyFont="1" applyFill="1" applyBorder="1" applyAlignment="1">
      <alignment horizontal="left" vertical="center"/>
    </xf>
    <xf numFmtId="0" fontId="6" fillId="7" borderId="17" xfId="7" applyFont="1" applyFill="1" applyBorder="1" applyAlignment="1">
      <alignment vertical="center"/>
    </xf>
    <xf numFmtId="0" fontId="6" fillId="7" borderId="15" xfId="7" applyFont="1" applyFill="1" applyBorder="1" applyAlignment="1">
      <alignment vertical="center"/>
    </xf>
    <xf numFmtId="0" fontId="11" fillId="16" borderId="0" xfId="7" applyFont="1" applyFill="1" applyAlignment="1">
      <alignment horizontal="left" vertical="center"/>
    </xf>
    <xf numFmtId="0" fontId="11" fillId="16" borderId="0" xfId="7" applyFont="1" applyFill="1" applyAlignment="1">
      <alignment vertical="center"/>
    </xf>
    <xf numFmtId="0" fontId="11" fillId="0" borderId="0" xfId="7" applyFont="1" applyAlignment="1">
      <alignment vertical="center"/>
    </xf>
    <xf numFmtId="0" fontId="6" fillId="16" borderId="0" xfId="7" applyFont="1" applyFill="1" applyAlignment="1">
      <alignment vertical="center"/>
    </xf>
    <xf numFmtId="0" fontId="6" fillId="7" borderId="14" xfId="7" applyFont="1" applyFill="1" applyBorder="1" applyAlignment="1">
      <alignment horizontal="left" vertical="center"/>
    </xf>
    <xf numFmtId="0" fontId="6" fillId="16" borderId="0" xfId="7" applyFont="1" applyFill="1" applyAlignment="1">
      <alignment horizontal="left" vertical="center"/>
    </xf>
    <xf numFmtId="0" fontId="20" fillId="7" borderId="13" xfId="7" applyFont="1" applyFill="1" applyBorder="1" applyAlignment="1">
      <alignment horizontal="left" vertical="center"/>
    </xf>
    <xf numFmtId="0" fontId="20" fillId="7" borderId="1" xfId="7" applyFont="1" applyFill="1" applyBorder="1" applyAlignment="1">
      <alignment vertical="center"/>
    </xf>
    <xf numFmtId="0" fontId="6" fillId="7" borderId="13" xfId="7" applyFont="1" applyFill="1" applyBorder="1" applyAlignment="1">
      <alignment vertical="center"/>
    </xf>
    <xf numFmtId="0" fontId="9" fillId="10" borderId="14" xfId="7" applyFont="1" applyFill="1" applyBorder="1" applyAlignment="1">
      <alignment horizontal="center" vertical="center"/>
    </xf>
    <xf numFmtId="9" fontId="6" fillId="17" borderId="1" xfId="0" applyNumberFormat="1" applyFont="1" applyFill="1" applyBorder="1" applyAlignment="1" applyProtection="1">
      <alignment horizontal="right" vertical="center"/>
      <protection locked="0"/>
    </xf>
    <xf numFmtId="0" fontId="20" fillId="7" borderId="1" xfId="7" applyFont="1" applyFill="1" applyBorder="1" applyAlignment="1">
      <alignment horizontal="left" vertical="center"/>
    </xf>
    <xf numFmtId="9" fontId="6" fillId="3" borderId="5" xfId="0" applyNumberFormat="1" applyFont="1" applyFill="1" applyBorder="1" applyAlignment="1" applyProtection="1">
      <alignment horizontal="right" vertical="center"/>
      <protection locked="0"/>
    </xf>
    <xf numFmtId="9" fontId="6" fillId="3" borderId="1" xfId="0" applyNumberFormat="1" applyFont="1" applyFill="1" applyBorder="1" applyAlignment="1" applyProtection="1">
      <alignment horizontal="right" vertical="center"/>
      <protection locked="0"/>
    </xf>
    <xf numFmtId="37" fontId="6" fillId="3" borderId="1" xfId="0" applyNumberFormat="1" applyFont="1" applyFill="1" applyBorder="1" applyAlignment="1" applyProtection="1">
      <alignment horizontal="left" vertical="center"/>
      <protection locked="0"/>
    </xf>
    <xf numFmtId="37" fontId="6" fillId="3" borderId="5" xfId="0" applyNumberFormat="1" applyFont="1" applyFill="1" applyBorder="1" applyAlignment="1" applyProtection="1">
      <alignment horizontal="left" vertical="center"/>
      <protection locked="0"/>
    </xf>
    <xf numFmtId="0" fontId="6" fillId="3" borderId="11" xfId="0" applyFont="1" applyFill="1" applyBorder="1" applyAlignment="1" applyProtection="1">
      <alignment horizontal="left" vertical="center"/>
      <protection locked="0"/>
    </xf>
    <xf numFmtId="167" fontId="6" fillId="3" borderId="1" xfId="0" applyNumberFormat="1" applyFont="1" applyFill="1" applyBorder="1" applyAlignment="1" applyProtection="1">
      <alignment horizontal="right" vertical="center"/>
      <protection locked="0"/>
    </xf>
    <xf numFmtId="39" fontId="6" fillId="3" borderId="1" xfId="0" applyNumberFormat="1" applyFont="1" applyFill="1" applyBorder="1" applyAlignment="1" applyProtection="1">
      <alignment horizontal="right" vertical="center"/>
      <protection locked="0"/>
    </xf>
    <xf numFmtId="39" fontId="6" fillId="3" borderId="5" xfId="0" applyNumberFormat="1" applyFont="1" applyFill="1" applyBorder="1" applyAlignment="1" applyProtection="1">
      <alignment horizontal="right" vertical="center"/>
      <protection locked="0"/>
    </xf>
    <xf numFmtId="0" fontId="20" fillId="4" borderId="1" xfId="0" applyFont="1" applyFill="1" applyBorder="1" applyAlignment="1">
      <alignment vertical="center"/>
    </xf>
    <xf numFmtId="0" fontId="20" fillId="7" borderId="15" xfId="7" applyFont="1" applyFill="1" applyBorder="1" applyAlignment="1">
      <alignment vertical="center"/>
    </xf>
    <xf numFmtId="0" fontId="4" fillId="10" borderId="1" xfId="0" applyFont="1" applyFill="1" applyBorder="1" applyAlignment="1">
      <alignment horizontal="center" vertical="center" wrapText="1"/>
    </xf>
    <xf numFmtId="0" fontId="31" fillId="10" borderId="1" xfId="0" applyFont="1" applyFill="1" applyBorder="1" applyAlignment="1">
      <alignment horizontal="center" vertical="center" wrapText="1"/>
    </xf>
    <xf numFmtId="0" fontId="5" fillId="10" borderId="1" xfId="0" applyFont="1" applyFill="1" applyBorder="1" applyAlignment="1">
      <alignment horizontal="center" vertical="center" wrapText="1"/>
    </xf>
    <xf numFmtId="0" fontId="32" fillId="4" borderId="1" xfId="0" applyFont="1" applyFill="1" applyBorder="1" applyAlignment="1">
      <alignment vertical="center" wrapText="1"/>
    </xf>
    <xf numFmtId="0" fontId="32" fillId="4" borderId="2" xfId="0" applyFont="1" applyFill="1" applyBorder="1" applyAlignment="1">
      <alignment vertical="center"/>
    </xf>
    <xf numFmtId="0" fontId="32" fillId="4" borderId="4" xfId="0" applyFont="1" applyFill="1" applyBorder="1" applyAlignment="1">
      <alignment vertical="center" wrapText="1"/>
    </xf>
    <xf numFmtId="39" fontId="6" fillId="4" borderId="1" xfId="0" applyNumberFormat="1" applyFont="1" applyFill="1" applyBorder="1" applyAlignment="1">
      <alignment horizontal="center" vertical="center" wrapText="1"/>
    </xf>
    <xf numFmtId="0" fontId="6" fillId="4" borderId="1" xfId="0" applyFont="1" applyFill="1" applyBorder="1" applyAlignment="1">
      <alignment horizontal="center" vertical="center" wrapText="1"/>
    </xf>
    <xf numFmtId="2" fontId="6" fillId="4" borderId="1" xfId="0" applyNumberFormat="1" applyFont="1" applyFill="1" applyBorder="1" applyAlignment="1">
      <alignment horizontal="center" vertical="center" wrapText="1"/>
    </xf>
    <xf numFmtId="0" fontId="33" fillId="4" borderId="1" xfId="0" applyFont="1" applyFill="1" applyBorder="1" applyAlignment="1">
      <alignment horizontal="center" vertical="center" wrapText="1"/>
    </xf>
    <xf numFmtId="0" fontId="32" fillId="4" borderId="1" xfId="0" applyFont="1" applyFill="1" applyBorder="1" applyAlignment="1">
      <alignment horizontal="center" vertical="center" wrapText="1"/>
    </xf>
    <xf numFmtId="0" fontId="34" fillId="10" borderId="1" xfId="0" applyFont="1" applyFill="1" applyBorder="1" applyAlignment="1">
      <alignment horizontal="center" vertical="center" wrapText="1"/>
    </xf>
    <xf numFmtId="0" fontId="20" fillId="10" borderId="1" xfId="5" applyFont="1" applyBorder="1" applyAlignment="1">
      <alignment horizontal="left" vertical="center"/>
    </xf>
    <xf numFmtId="0" fontId="20" fillId="10" borderId="2" xfId="5" applyFont="1" applyBorder="1" applyAlignment="1">
      <alignment horizontal="left" vertical="center"/>
    </xf>
    <xf numFmtId="0" fontId="20" fillId="10" borderId="4" xfId="5" applyFont="1" applyBorder="1" applyAlignment="1">
      <alignment horizontal="left" vertical="center"/>
    </xf>
    <xf numFmtId="0" fontId="11" fillId="0" borderId="0" xfId="0" applyFont="1" applyAlignment="1">
      <alignment horizontal="left" vertical="center"/>
    </xf>
    <xf numFmtId="0" fontId="11" fillId="16" borderId="0" xfId="0" applyFont="1" applyFill="1" applyAlignment="1">
      <alignment horizontal="center" vertical="center"/>
    </xf>
    <xf numFmtId="0" fontId="11" fillId="16" borderId="0" xfId="0" applyFont="1" applyFill="1"/>
    <xf numFmtId="0" fontId="5" fillId="16" borderId="0" xfId="0" applyFont="1" applyFill="1" applyAlignment="1">
      <alignment vertical="center"/>
    </xf>
    <xf numFmtId="0" fontId="11" fillId="16" borderId="0" xfId="0" applyFont="1" applyFill="1" applyAlignment="1">
      <alignment vertical="center"/>
    </xf>
    <xf numFmtId="0" fontId="6" fillId="16" borderId="0" xfId="0" applyFont="1" applyFill="1"/>
    <xf numFmtId="0" fontId="5" fillId="10" borderId="18" xfId="5" applyBorder="1" applyAlignment="1">
      <alignment horizontal="center" vertical="center" wrapText="1"/>
    </xf>
    <xf numFmtId="0" fontId="13" fillId="16" borderId="0" xfId="0" applyFont="1" applyFill="1" applyAlignment="1">
      <alignment vertical="center"/>
    </xf>
    <xf numFmtId="0" fontId="13" fillId="16" borderId="0" xfId="0" applyFont="1" applyFill="1"/>
    <xf numFmtId="0" fontId="22" fillId="0" borderId="0" xfId="0" applyFont="1" applyAlignment="1">
      <alignment vertical="center"/>
    </xf>
    <xf numFmtId="0" fontId="29" fillId="13" borderId="0" xfId="0" applyFont="1" applyFill="1" applyAlignment="1">
      <alignment horizontal="center" vertical="center"/>
    </xf>
    <xf numFmtId="0" fontId="6" fillId="4" borderId="2" xfId="0" applyFont="1" applyFill="1" applyBorder="1" applyAlignment="1">
      <alignment horizontal="left" vertical="center"/>
    </xf>
    <xf numFmtId="0" fontId="6" fillId="4" borderId="4" xfId="0" applyFont="1" applyFill="1" applyBorder="1" applyAlignment="1">
      <alignment horizontal="left" vertical="center"/>
    </xf>
    <xf numFmtId="9" fontId="6" fillId="4" borderId="4" xfId="0" applyNumberFormat="1" applyFont="1" applyFill="1" applyBorder="1" applyAlignment="1">
      <alignment horizontal="right" vertical="center"/>
    </xf>
    <xf numFmtId="37" fontId="6" fillId="4" borderId="4" xfId="0" applyNumberFormat="1" applyFont="1" applyFill="1" applyBorder="1" applyAlignment="1">
      <alignment horizontal="right" vertical="center"/>
    </xf>
    <xf numFmtId="37" fontId="6" fillId="2" borderId="1" xfId="0" applyNumberFormat="1" applyFont="1" applyFill="1" applyBorder="1" applyAlignment="1">
      <alignment horizontal="right" vertical="center"/>
    </xf>
    <xf numFmtId="0" fontId="18" fillId="0" borderId="0" xfId="0" applyFont="1" applyAlignment="1">
      <alignment vertical="center"/>
    </xf>
    <xf numFmtId="0" fontId="19" fillId="16" borderId="0" xfId="0" applyFont="1" applyFill="1" applyAlignment="1">
      <alignment horizontal="left" vertical="center" indent="1"/>
    </xf>
    <xf numFmtId="0" fontId="5" fillId="10" borderId="2" xfId="5" applyBorder="1">
      <alignment horizontal="center" vertical="center"/>
    </xf>
    <xf numFmtId="0" fontId="5" fillId="10" borderId="3" xfId="5" applyBorder="1">
      <alignment horizontal="center" vertical="center"/>
    </xf>
    <xf numFmtId="0" fontId="5" fillId="10" borderId="4" xfId="5" applyBorder="1">
      <alignment horizontal="center" vertical="center"/>
    </xf>
    <xf numFmtId="37" fontId="11" fillId="16" borderId="0" xfId="0" applyNumberFormat="1" applyFont="1" applyFill="1"/>
    <xf numFmtId="0" fontId="11" fillId="16" borderId="0" xfId="0" quotePrefix="1" applyFont="1" applyFill="1"/>
    <xf numFmtId="0" fontId="5" fillId="10" borderId="1" xfId="5" applyBorder="1" applyAlignment="1">
      <alignment horizontal="center" vertical="center" wrapText="1"/>
    </xf>
    <xf numFmtId="39" fontId="6" fillId="2" borderId="1" xfId="0" applyNumberFormat="1" applyFont="1" applyFill="1" applyBorder="1" applyAlignment="1">
      <alignment horizontal="right" vertical="center"/>
    </xf>
    <xf numFmtId="39" fontId="6" fillId="4" borderId="2" xfId="0" applyNumberFormat="1" applyFont="1" applyFill="1" applyBorder="1" applyAlignment="1">
      <alignment horizontal="right" vertical="center"/>
    </xf>
    <xf numFmtId="39" fontId="6" fillId="2" borderId="1" xfId="0" quotePrefix="1" applyNumberFormat="1" applyFont="1" applyFill="1" applyBorder="1" applyAlignment="1">
      <alignment horizontal="right" vertical="center"/>
    </xf>
    <xf numFmtId="0" fontId="5" fillId="10" borderId="2" xfId="5" applyBorder="1" applyAlignment="1">
      <alignment horizontal="left" vertical="center"/>
    </xf>
    <xf numFmtId="0" fontId="12" fillId="16" borderId="0" xfId="0" applyFont="1" applyFill="1" applyAlignment="1">
      <alignment vertical="center"/>
    </xf>
    <xf numFmtId="0" fontId="11" fillId="16" borderId="0" xfId="0" quotePrefix="1" applyFont="1" applyFill="1" applyAlignment="1">
      <alignment wrapText="1"/>
    </xf>
    <xf numFmtId="39" fontId="6" fillId="2" borderId="1" xfId="0" quotePrefix="1" applyNumberFormat="1" applyFont="1" applyFill="1" applyBorder="1" applyAlignment="1">
      <alignment horizontal="right" vertical="center" wrapText="1"/>
    </xf>
    <xf numFmtId="39" fontId="6" fillId="4" borderId="1" xfId="0" applyNumberFormat="1" applyFont="1" applyFill="1" applyBorder="1" applyAlignment="1">
      <alignment horizontal="right" vertical="center"/>
    </xf>
    <xf numFmtId="39" fontId="29" fillId="4" borderId="19" xfId="0" applyNumberFormat="1" applyFont="1" applyFill="1" applyBorder="1" applyAlignment="1">
      <alignment horizontal="center" vertical="center"/>
    </xf>
    <xf numFmtId="0" fontId="6" fillId="16" borderId="0" xfId="0" applyFont="1" applyFill="1" applyAlignment="1">
      <alignment horizontal="center" vertical="center"/>
    </xf>
    <xf numFmtId="0" fontId="5" fillId="10" borderId="3" xfId="5" applyBorder="1" applyAlignment="1">
      <alignment horizontal="left" vertical="center"/>
    </xf>
    <xf numFmtId="0" fontId="10" fillId="16" borderId="0" xfId="0" applyFont="1" applyFill="1"/>
    <xf numFmtId="0" fontId="5" fillId="10" borderId="3" xfId="5" applyBorder="1" applyAlignment="1">
      <alignment vertical="center"/>
    </xf>
    <xf numFmtId="0" fontId="5" fillId="10" borderId="4" xfId="5" applyBorder="1" applyAlignment="1">
      <alignment vertical="center"/>
    </xf>
    <xf numFmtId="9" fontId="6" fillId="2" borderId="1" xfId="0" applyNumberFormat="1" applyFont="1" applyFill="1" applyBorder="1" applyAlignment="1">
      <alignment horizontal="right" vertical="center"/>
    </xf>
    <xf numFmtId="0" fontId="5" fillId="10" borderId="2" xfId="0" applyFont="1" applyFill="1" applyBorder="1" applyAlignment="1">
      <alignment vertical="center"/>
    </xf>
    <xf numFmtId="0" fontId="5" fillId="10" borderId="3" xfId="0" applyFont="1" applyFill="1" applyBorder="1" applyAlignment="1">
      <alignment vertical="center"/>
    </xf>
    <xf numFmtId="0" fontId="5" fillId="10" borderId="4" xfId="0" applyFont="1" applyFill="1" applyBorder="1" applyAlignment="1">
      <alignment horizontal="right" vertical="center"/>
    </xf>
    <xf numFmtId="0" fontId="13" fillId="16" borderId="0" xfId="7" applyFont="1" applyFill="1" applyAlignment="1">
      <alignment vertical="center"/>
    </xf>
    <xf numFmtId="0" fontId="6" fillId="7" borderId="2" xfId="0" applyFont="1" applyFill="1" applyBorder="1" applyAlignment="1">
      <alignment vertical="center"/>
    </xf>
    <xf numFmtId="0" fontId="6" fillId="7" borderId="3" xfId="0" applyFont="1" applyFill="1" applyBorder="1" applyAlignment="1">
      <alignment vertical="center"/>
    </xf>
    <xf numFmtId="0" fontId="6" fillId="7" borderId="4" xfId="0" applyFont="1" applyFill="1" applyBorder="1" applyAlignment="1">
      <alignment horizontal="right" vertical="center"/>
    </xf>
    <xf numFmtId="0" fontId="5" fillId="10" borderId="4" xfId="0" applyFont="1" applyFill="1" applyBorder="1" applyAlignment="1">
      <alignment vertical="center"/>
    </xf>
    <xf numFmtId="0" fontId="6" fillId="4" borderId="2" xfId="0" applyFont="1" applyFill="1" applyBorder="1" applyAlignment="1">
      <alignment vertical="center"/>
    </xf>
    <xf numFmtId="0" fontId="11" fillId="4" borderId="3" xfId="7" applyFont="1" applyFill="1" applyBorder="1" applyAlignment="1">
      <alignment vertical="center"/>
    </xf>
    <xf numFmtId="0" fontId="11" fillId="4" borderId="4" xfId="7" applyFont="1" applyFill="1" applyBorder="1" applyAlignment="1">
      <alignment vertical="center"/>
    </xf>
    <xf numFmtId="0" fontId="11" fillId="6" borderId="8" xfId="7" applyFont="1" applyFill="1" applyBorder="1" applyAlignment="1">
      <alignment vertical="center"/>
    </xf>
    <xf numFmtId="0" fontId="11" fillId="6" borderId="6" xfId="7" applyFont="1" applyFill="1" applyBorder="1" applyAlignment="1">
      <alignment vertical="center"/>
    </xf>
    <xf numFmtId="0" fontId="11" fillId="6" borderId="6" xfId="7" applyFont="1" applyFill="1" applyBorder="1" applyAlignment="1">
      <alignment horizontal="left" vertical="center"/>
    </xf>
    <xf numFmtId="0" fontId="11" fillId="6" borderId="16" xfId="7" applyFont="1" applyFill="1" applyBorder="1" applyAlignment="1">
      <alignment vertical="center"/>
    </xf>
    <xf numFmtId="0" fontId="5" fillId="6" borderId="0" xfId="7" applyFont="1" applyFill="1" applyAlignment="1">
      <alignment vertical="center"/>
    </xf>
    <xf numFmtId="0" fontId="11" fillId="6" borderId="0" xfId="7" applyFont="1" applyFill="1" applyAlignment="1">
      <alignment horizontal="left" vertical="center"/>
    </xf>
    <xf numFmtId="0" fontId="11" fillId="6" borderId="0" xfId="7" applyFont="1" applyFill="1" applyAlignment="1">
      <alignment vertical="center"/>
    </xf>
    <xf numFmtId="0" fontId="25" fillId="14" borderId="2" xfId="0" applyFont="1" applyFill="1" applyBorder="1" applyAlignment="1">
      <alignment horizontal="left" vertical="center"/>
    </xf>
    <xf numFmtId="0" fontId="25" fillId="14" borderId="3" xfId="0" applyFont="1" applyFill="1" applyBorder="1" applyAlignment="1">
      <alignment horizontal="center" vertical="center" wrapText="1"/>
    </xf>
    <xf numFmtId="164" fontId="25" fillId="14" borderId="4" xfId="0" applyNumberFormat="1" applyFont="1" applyFill="1" applyBorder="1" applyAlignment="1">
      <alignment horizontal="center" vertical="center" wrapText="1"/>
    </xf>
    <xf numFmtId="0" fontId="4" fillId="3" borderId="7" xfId="0" applyFont="1" applyFill="1" applyBorder="1" applyAlignment="1">
      <alignment horizontal="center" vertical="center"/>
    </xf>
    <xf numFmtId="9" fontId="9" fillId="4" borderId="8" xfId="8" applyFont="1" applyFill="1" applyBorder="1" applyAlignment="1">
      <alignment horizontal="left" vertical="center"/>
    </xf>
    <xf numFmtId="0" fontId="4" fillId="4" borderId="6" xfId="0" applyFont="1" applyFill="1" applyBorder="1" applyAlignment="1">
      <alignment horizontal="center" vertical="center" wrapText="1"/>
    </xf>
    <xf numFmtId="9" fontId="9" fillId="4" borderId="16" xfId="8" applyFont="1" applyFill="1" applyBorder="1" applyAlignment="1">
      <alignment horizontal="left" vertical="center"/>
    </xf>
    <xf numFmtId="9" fontId="9" fillId="4" borderId="10" xfId="8" applyFont="1" applyFill="1" applyBorder="1" applyAlignment="1">
      <alignment horizontal="left" vertical="center"/>
    </xf>
    <xf numFmtId="0" fontId="4" fillId="4" borderId="7" xfId="0" applyFont="1" applyFill="1" applyBorder="1" applyAlignment="1">
      <alignment horizontal="center" vertical="center" wrapText="1"/>
    </xf>
    <xf numFmtId="9" fontId="38" fillId="3" borderId="0" xfId="0" applyNumberFormat="1" applyFont="1" applyFill="1" applyAlignment="1">
      <alignment horizontal="left" vertical="center"/>
    </xf>
    <xf numFmtId="0" fontId="25" fillId="3" borderId="0" xfId="0" applyFont="1" applyFill="1" applyAlignment="1">
      <alignment horizontal="center" vertical="center" wrapText="1"/>
    </xf>
    <xf numFmtId="0" fontId="38" fillId="3" borderId="0" xfId="0" applyFont="1" applyFill="1" applyAlignment="1">
      <alignment horizontal="center" vertical="center" wrapText="1"/>
    </xf>
    <xf numFmtId="167" fontId="6" fillId="4" borderId="1" xfId="0" applyNumberFormat="1" applyFont="1" applyFill="1" applyBorder="1" applyAlignment="1">
      <alignment horizontal="center" vertical="center"/>
    </xf>
    <xf numFmtId="165" fontId="6" fillId="4" borderId="1" xfId="0" applyNumberFormat="1" applyFont="1" applyFill="1" applyBorder="1" applyAlignment="1">
      <alignment horizontal="center" vertical="center"/>
    </xf>
    <xf numFmtId="0" fontId="5" fillId="10" borderId="4" xfId="5" applyBorder="1" applyAlignment="1">
      <alignment horizontal="left" vertical="center"/>
    </xf>
    <xf numFmtId="39" fontId="6" fillId="4" borderId="1" xfId="0" quotePrefix="1" applyNumberFormat="1" applyFont="1" applyFill="1" applyBorder="1" applyAlignment="1">
      <alignment horizontal="right" vertical="center"/>
    </xf>
    <xf numFmtId="0" fontId="9" fillId="4" borderId="6" xfId="0" applyFont="1" applyFill="1" applyBorder="1" applyAlignment="1">
      <alignment horizontal="center" vertical="center"/>
    </xf>
    <xf numFmtId="0" fontId="9" fillId="4" borderId="7" xfId="0" applyFont="1" applyFill="1" applyBorder="1" applyAlignment="1">
      <alignment horizontal="center" vertical="center"/>
    </xf>
    <xf numFmtId="1" fontId="9" fillId="4" borderId="6" xfId="8" applyNumberFormat="1" applyFont="1" applyFill="1" applyBorder="1" applyAlignment="1">
      <alignment horizontal="center" vertical="center" wrapText="1"/>
    </xf>
    <xf numFmtId="1" fontId="9" fillId="4" borderId="0" xfId="8" applyNumberFormat="1" applyFont="1" applyFill="1" applyBorder="1" applyAlignment="1">
      <alignment horizontal="center" vertical="center" wrapText="1"/>
    </xf>
    <xf numFmtId="1" fontId="9" fillId="4" borderId="7" xfId="8" applyNumberFormat="1" applyFont="1" applyFill="1" applyBorder="1" applyAlignment="1">
      <alignment horizontal="center" vertical="center" wrapText="1"/>
    </xf>
    <xf numFmtId="9" fontId="9" fillId="4" borderId="9" xfId="8" applyFont="1" applyFill="1" applyBorder="1" applyAlignment="1">
      <alignment horizontal="center" vertical="center"/>
    </xf>
    <xf numFmtId="9" fontId="9" fillId="4" borderId="12" xfId="8" applyFont="1" applyFill="1" applyBorder="1" applyAlignment="1">
      <alignment horizontal="center" vertical="center"/>
    </xf>
    <xf numFmtId="9" fontId="9" fillId="4" borderId="11" xfId="8" applyFont="1" applyFill="1" applyBorder="1" applyAlignment="1">
      <alignment horizontal="center" vertical="center"/>
    </xf>
    <xf numFmtId="9" fontId="38" fillId="3" borderId="0" xfId="0" applyNumberFormat="1" applyFont="1" applyFill="1" applyAlignment="1">
      <alignment horizontal="center" vertical="center" wrapText="1"/>
    </xf>
    <xf numFmtId="0" fontId="37" fillId="10" borderId="1" xfId="0" applyFont="1" applyFill="1" applyBorder="1" applyAlignment="1">
      <alignment horizontal="center" vertical="center" wrapText="1"/>
    </xf>
    <xf numFmtId="9" fontId="6" fillId="4" borderId="1" xfId="8" applyFont="1" applyFill="1" applyBorder="1" applyAlignment="1">
      <alignment horizontal="center" vertical="center" wrapText="1"/>
    </xf>
    <xf numFmtId="1" fontId="6" fillId="4" borderId="1" xfId="0" applyNumberFormat="1" applyFont="1" applyFill="1" applyBorder="1" applyAlignment="1">
      <alignment horizontal="center" vertical="center" wrapText="1"/>
    </xf>
    <xf numFmtId="0" fontId="6" fillId="5" borderId="3" xfId="7" applyFont="1" applyFill="1" applyBorder="1" applyAlignment="1">
      <alignment horizontal="left" vertical="center"/>
    </xf>
    <xf numFmtId="1" fontId="6" fillId="7" borderId="4" xfId="0" applyNumberFormat="1" applyFont="1" applyFill="1" applyBorder="1" applyAlignment="1">
      <alignment horizontal="center" vertical="center" wrapText="1"/>
    </xf>
    <xf numFmtId="9" fontId="6" fillId="7" borderId="1" xfId="8" applyFont="1" applyFill="1" applyBorder="1" applyAlignment="1">
      <alignment horizontal="center" vertical="center" wrapText="1"/>
    </xf>
    <xf numFmtId="0" fontId="5" fillId="10" borderId="2" xfId="0" applyFont="1" applyFill="1" applyBorder="1" applyAlignment="1">
      <alignment horizontal="left" vertical="center"/>
    </xf>
    <xf numFmtId="0" fontId="5" fillId="18" borderId="3" xfId="7" applyFont="1" applyFill="1" applyBorder="1" applyAlignment="1">
      <alignment horizontal="left" vertical="center"/>
    </xf>
    <xf numFmtId="0" fontId="4" fillId="10" borderId="4" xfId="0" applyFont="1" applyFill="1" applyBorder="1" applyAlignment="1">
      <alignment horizontal="center" vertical="center" wrapText="1"/>
    </xf>
    <xf numFmtId="0" fontId="5" fillId="10" borderId="3" xfId="7" applyFont="1" applyFill="1" applyBorder="1" applyAlignment="1">
      <alignment horizontal="left" vertical="center"/>
    </xf>
    <xf numFmtId="0" fontId="11" fillId="16" borderId="0" xfId="7" applyFont="1" applyFill="1" applyAlignment="1">
      <alignment horizontal="center" vertical="center"/>
    </xf>
    <xf numFmtId="0" fontId="11" fillId="6" borderId="9" xfId="7" applyFont="1" applyFill="1" applyBorder="1" applyAlignment="1">
      <alignment vertical="center"/>
    </xf>
    <xf numFmtId="0" fontId="12" fillId="6" borderId="16" xfId="7" applyFont="1" applyFill="1" applyBorder="1" applyAlignment="1">
      <alignment vertical="center"/>
    </xf>
    <xf numFmtId="0" fontId="25" fillId="19" borderId="2" xfId="7" applyFont="1" applyFill="1" applyBorder="1" applyAlignment="1">
      <alignment vertical="center"/>
    </xf>
    <xf numFmtId="0" fontId="25" fillId="19" borderId="3" xfId="7" applyFont="1" applyFill="1" applyBorder="1" applyAlignment="1">
      <alignment vertical="center"/>
    </xf>
    <xf numFmtId="0" fontId="25" fillId="19" borderId="4" xfId="7" applyFont="1" applyFill="1" applyBorder="1" applyAlignment="1">
      <alignment vertical="center"/>
    </xf>
    <xf numFmtId="0" fontId="12" fillId="6" borderId="12" xfId="7" applyFont="1" applyFill="1" applyBorder="1" applyAlignment="1">
      <alignment vertical="center"/>
    </xf>
    <xf numFmtId="0" fontId="5" fillId="6" borderId="16" xfId="7" applyFont="1" applyFill="1" applyBorder="1" applyAlignment="1">
      <alignment vertical="center"/>
    </xf>
    <xf numFmtId="0" fontId="5" fillId="6" borderId="12" xfId="7" applyFont="1" applyFill="1" applyBorder="1" applyAlignment="1">
      <alignment vertical="center"/>
    </xf>
    <xf numFmtId="0" fontId="6" fillId="0" borderId="0" xfId="7" applyFont="1" applyAlignment="1">
      <alignment vertical="center"/>
    </xf>
    <xf numFmtId="0" fontId="23" fillId="6" borderId="16" xfId="7" applyFont="1" applyFill="1" applyBorder="1" applyAlignment="1">
      <alignment horizontal="center" vertical="center"/>
    </xf>
    <xf numFmtId="0" fontId="23" fillId="6" borderId="12" xfId="0" applyFont="1" applyFill="1" applyBorder="1" applyAlignment="1">
      <alignment vertical="center"/>
    </xf>
    <xf numFmtId="0" fontId="39" fillId="16" borderId="0" xfId="0" applyFont="1" applyFill="1" applyAlignment="1">
      <alignment vertical="center"/>
    </xf>
    <xf numFmtId="0" fontId="39" fillId="0" borderId="0" xfId="7" applyFont="1" applyAlignment="1">
      <alignment vertical="center"/>
    </xf>
    <xf numFmtId="0" fontId="39" fillId="0" borderId="0" xfId="0" applyFont="1" applyAlignment="1">
      <alignment vertical="center"/>
    </xf>
    <xf numFmtId="0" fontId="6" fillId="6" borderId="16" xfId="7" applyFont="1" applyFill="1" applyBorder="1" applyAlignment="1">
      <alignment horizontal="center" vertical="top"/>
    </xf>
    <xf numFmtId="0" fontId="6" fillId="3" borderId="0" xfId="0" applyFont="1" applyFill="1" applyAlignment="1">
      <alignment vertical="top" wrapText="1"/>
    </xf>
    <xf numFmtId="0" fontId="6" fillId="6" borderId="12" xfId="0" applyFont="1" applyFill="1" applyBorder="1" applyAlignment="1">
      <alignment vertical="top"/>
    </xf>
    <xf numFmtId="0" fontId="6" fillId="16" borderId="0" xfId="0" applyFont="1" applyFill="1" applyAlignment="1">
      <alignment vertical="top"/>
    </xf>
    <xf numFmtId="0" fontId="6" fillId="0" borderId="0" xfId="7" applyFont="1" applyAlignment="1">
      <alignment vertical="top"/>
    </xf>
    <xf numFmtId="0" fontId="6" fillId="6" borderId="16" xfId="7" applyFont="1" applyFill="1" applyBorder="1" applyAlignment="1">
      <alignment horizontal="center" vertical="center"/>
    </xf>
    <xf numFmtId="0" fontId="6" fillId="6" borderId="12" xfId="0" applyFont="1" applyFill="1" applyBorder="1" applyAlignment="1">
      <alignment vertical="center"/>
    </xf>
    <xf numFmtId="0" fontId="6" fillId="16" borderId="0" xfId="0" applyFont="1" applyFill="1" applyAlignment="1">
      <alignment vertical="center"/>
    </xf>
    <xf numFmtId="0" fontId="5" fillId="6" borderId="1" xfId="7" applyFont="1" applyFill="1" applyBorder="1" applyAlignment="1">
      <alignment vertical="center"/>
    </xf>
    <xf numFmtId="0" fontId="19" fillId="6" borderId="0" xfId="7" applyFont="1" applyFill="1" applyAlignment="1">
      <alignment vertical="top"/>
    </xf>
    <xf numFmtId="0" fontId="5" fillId="5" borderId="1" xfId="7" applyFont="1" applyFill="1" applyBorder="1" applyAlignment="1">
      <alignment vertical="center"/>
    </xf>
    <xf numFmtId="0" fontId="5" fillId="6" borderId="0" xfId="7" applyFont="1" applyFill="1" applyAlignment="1">
      <alignment vertical="top"/>
    </xf>
    <xf numFmtId="0" fontId="30" fillId="6" borderId="0" xfId="7" applyFont="1" applyFill="1" applyAlignment="1">
      <alignment vertical="center"/>
    </xf>
    <xf numFmtId="0" fontId="20" fillId="16" borderId="0" xfId="0" applyFont="1" applyFill="1" applyAlignment="1">
      <alignment vertical="center"/>
    </xf>
    <xf numFmtId="0" fontId="5" fillId="6" borderId="0" xfId="7" applyFont="1" applyFill="1" applyAlignment="1">
      <alignment horizontal="center" vertical="center"/>
    </xf>
    <xf numFmtId="0" fontId="23" fillId="3" borderId="0" xfId="0" applyFont="1" applyFill="1" applyAlignment="1">
      <alignment vertical="top"/>
    </xf>
    <xf numFmtId="0" fontId="20" fillId="6" borderId="16" xfId="7" applyFont="1" applyFill="1" applyBorder="1" applyAlignment="1">
      <alignment horizontal="center" vertical="center"/>
    </xf>
    <xf numFmtId="0" fontId="20" fillId="6" borderId="12" xfId="0" applyFont="1" applyFill="1" applyBorder="1" applyAlignment="1">
      <alignment vertical="center"/>
    </xf>
    <xf numFmtId="0" fontId="20" fillId="0" borderId="0" xfId="7" applyFont="1" applyAlignment="1">
      <alignment vertical="center"/>
    </xf>
    <xf numFmtId="0" fontId="6" fillId="6" borderId="16" xfId="7" applyFont="1" applyFill="1" applyBorder="1" applyAlignment="1">
      <alignment horizontal="left" vertical="top"/>
    </xf>
    <xf numFmtId="0" fontId="6" fillId="6" borderId="0" xfId="7" applyFont="1" applyFill="1" applyAlignment="1">
      <alignment horizontal="left" vertical="center"/>
    </xf>
    <xf numFmtId="0" fontId="6" fillId="3" borderId="0" xfId="0" applyFont="1" applyFill="1" applyAlignment="1">
      <alignment horizontal="left" vertical="top" wrapText="1"/>
    </xf>
    <xf numFmtId="0" fontId="6" fillId="3" borderId="0" xfId="0" applyFont="1" applyFill="1" applyAlignment="1">
      <alignment horizontal="left" vertical="center" wrapText="1"/>
    </xf>
    <xf numFmtId="0" fontId="6" fillId="6" borderId="12" xfId="0" applyFont="1" applyFill="1" applyBorder="1" applyAlignment="1">
      <alignment horizontal="left" vertical="top"/>
    </xf>
    <xf numFmtId="0" fontId="6" fillId="16" borderId="0" xfId="0" applyFont="1" applyFill="1" applyAlignment="1">
      <alignment horizontal="left" vertical="top"/>
    </xf>
    <xf numFmtId="0" fontId="6" fillId="0" borderId="0" xfId="7" applyFont="1" applyAlignment="1">
      <alignment horizontal="left" vertical="top"/>
    </xf>
    <xf numFmtId="0" fontId="6" fillId="0" borderId="0" xfId="0" applyFont="1" applyAlignment="1">
      <alignment horizontal="left" vertical="top"/>
    </xf>
    <xf numFmtId="0" fontId="6" fillId="6" borderId="16" xfId="7" applyFont="1" applyFill="1" applyBorder="1" applyAlignment="1">
      <alignment horizontal="left" vertical="center"/>
    </xf>
    <xf numFmtId="0" fontId="6" fillId="6" borderId="12" xfId="0" applyFont="1" applyFill="1" applyBorder="1" applyAlignment="1">
      <alignment horizontal="left" vertical="center"/>
    </xf>
    <xf numFmtId="0" fontId="6" fillId="16" borderId="0" xfId="0" applyFont="1" applyFill="1" applyAlignment="1">
      <alignment horizontal="left" vertical="center"/>
    </xf>
    <xf numFmtId="0" fontId="6" fillId="0" borderId="0" xfId="7" applyFont="1" applyAlignment="1">
      <alignment horizontal="left" vertical="center"/>
    </xf>
    <xf numFmtId="0" fontId="6" fillId="0" borderId="0" xfId="0" applyFont="1" applyAlignment="1">
      <alignment horizontal="left" vertical="center"/>
    </xf>
    <xf numFmtId="0" fontId="5" fillId="6" borderId="16" xfId="7" applyFont="1" applyFill="1" applyBorder="1" applyAlignment="1">
      <alignment horizontal="center" vertical="center"/>
    </xf>
    <xf numFmtId="0" fontId="30" fillId="3" borderId="0" xfId="0" applyFont="1" applyFill="1" applyAlignment="1">
      <alignment vertical="center"/>
    </xf>
    <xf numFmtId="0" fontId="40" fillId="16" borderId="0" xfId="0" applyFont="1" applyFill="1" applyAlignment="1">
      <alignment horizontal="center" vertical="center"/>
    </xf>
    <xf numFmtId="0" fontId="32" fillId="21" borderId="16" xfId="0" applyFont="1" applyFill="1" applyBorder="1" applyAlignment="1">
      <alignment horizontal="center" vertical="center"/>
    </xf>
    <xf numFmtId="0" fontId="41" fillId="20" borderId="0" xfId="0" applyFont="1" applyFill="1" applyAlignment="1">
      <alignment vertical="center" wrapText="1"/>
    </xf>
    <xf numFmtId="0" fontId="32" fillId="20" borderId="12" xfId="0" applyFont="1" applyFill="1" applyBorder="1" applyAlignment="1">
      <alignment vertical="center"/>
    </xf>
    <xf numFmtId="0" fontId="32" fillId="22" borderId="0" xfId="0" applyFont="1" applyFill="1" applyAlignment="1">
      <alignment vertical="center"/>
    </xf>
    <xf numFmtId="0" fontId="32" fillId="0" borderId="0" xfId="0" applyFont="1" applyAlignment="1">
      <alignment vertical="center"/>
    </xf>
    <xf numFmtId="0" fontId="32" fillId="20" borderId="0" xfId="0" applyFont="1" applyFill="1" applyAlignment="1">
      <alignment vertical="center"/>
    </xf>
    <xf numFmtId="0" fontId="32" fillId="20" borderId="0" xfId="0" applyFont="1" applyFill="1" applyAlignment="1">
      <alignment vertical="top"/>
    </xf>
    <xf numFmtId="0" fontId="20" fillId="3" borderId="0" xfId="0" applyFont="1" applyFill="1" applyAlignment="1">
      <alignment vertical="top" wrapText="1"/>
    </xf>
    <xf numFmtId="0" fontId="11" fillId="6" borderId="10" xfId="7" applyFont="1" applyFill="1" applyBorder="1" applyAlignment="1">
      <alignment horizontal="center" vertical="center"/>
    </xf>
    <xf numFmtId="0" fontId="10" fillId="6" borderId="11" xfId="0" applyFont="1" applyFill="1" applyBorder="1" applyAlignment="1">
      <alignment vertical="center"/>
    </xf>
    <xf numFmtId="0" fontId="10" fillId="16" borderId="0" xfId="0" applyFont="1" applyFill="1" applyAlignment="1">
      <alignment vertical="center"/>
    </xf>
    <xf numFmtId="0" fontId="6" fillId="6" borderId="0" xfId="0" applyFont="1" applyFill="1" applyAlignment="1">
      <alignment vertical="top"/>
    </xf>
    <xf numFmtId="0" fontId="35" fillId="0" borderId="0" xfId="0" applyFont="1" applyAlignment="1">
      <alignment vertical="top"/>
    </xf>
    <xf numFmtId="0" fontId="41" fillId="20" borderId="0" xfId="0" applyFont="1" applyFill="1" applyAlignment="1">
      <alignment horizontal="left" vertical="center" indent="1"/>
    </xf>
    <xf numFmtId="37" fontId="6" fillId="4" borderId="2" xfId="0" applyNumberFormat="1" applyFont="1" applyFill="1" applyBorder="1" applyAlignment="1">
      <alignment horizontal="left" vertical="center" indent="1"/>
    </xf>
    <xf numFmtId="0" fontId="9" fillId="4" borderId="4" xfId="0" applyFont="1" applyFill="1" applyBorder="1" applyAlignment="1">
      <alignment horizontal="left" vertical="center" indent="1"/>
    </xf>
    <xf numFmtId="0" fontId="43" fillId="13" borderId="0" xfId="0" applyFont="1" applyFill="1" applyAlignment="1">
      <alignment vertical="center"/>
    </xf>
    <xf numFmtId="0" fontId="43" fillId="16" borderId="0" xfId="0" applyFont="1" applyFill="1" applyAlignment="1">
      <alignment vertical="center"/>
    </xf>
    <xf numFmtId="0" fontId="11" fillId="16" borderId="0" xfId="0" applyFont="1" applyFill="1" applyAlignment="1">
      <alignment horizontal="left" vertical="center"/>
    </xf>
    <xf numFmtId="0" fontId="7" fillId="13" borderId="0" xfId="0" applyFont="1" applyFill="1" applyAlignment="1">
      <alignment vertical="center"/>
    </xf>
    <xf numFmtId="0" fontId="11" fillId="13" borderId="0" xfId="0" applyFont="1" applyFill="1" applyAlignment="1">
      <alignment vertical="center"/>
    </xf>
    <xf numFmtId="0" fontId="4" fillId="4" borderId="0" xfId="0" applyFont="1" applyFill="1" applyAlignment="1">
      <alignment horizontal="center" vertical="center" wrapText="1"/>
    </xf>
    <xf numFmtId="0" fontId="9" fillId="4" borderId="0" xfId="0" applyFont="1" applyFill="1" applyAlignment="1">
      <alignment horizontal="center" vertical="center"/>
    </xf>
    <xf numFmtId="0" fontId="6" fillId="4" borderId="2" xfId="0" quotePrefix="1" applyFont="1" applyFill="1" applyBorder="1" applyAlignment="1">
      <alignment vertical="center"/>
    </xf>
    <xf numFmtId="39" fontId="32" fillId="4" borderId="1" xfId="0" applyNumberFormat="1" applyFont="1" applyFill="1" applyBorder="1" applyAlignment="1">
      <alignment horizontal="center" vertical="center" wrapText="1"/>
    </xf>
    <xf numFmtId="0" fontId="22" fillId="10" borderId="1" xfId="5" applyFont="1" applyBorder="1" applyAlignment="1">
      <alignment horizontal="center" vertical="center" wrapText="1"/>
    </xf>
    <xf numFmtId="9" fontId="6" fillId="4" borderId="2" xfId="8" applyFont="1" applyFill="1" applyBorder="1" applyAlignment="1">
      <alignment horizontal="right" vertical="center"/>
    </xf>
    <xf numFmtId="9" fontId="5" fillId="10" borderId="3" xfId="8" applyFont="1" applyFill="1" applyBorder="1" applyAlignment="1">
      <alignment horizontal="center" vertical="center"/>
    </xf>
    <xf numFmtId="39" fontId="6" fillId="2" borderId="1" xfId="0" applyNumberFormat="1" applyFont="1" applyFill="1" applyBorder="1" applyAlignment="1">
      <alignment horizontal="right" vertical="center" wrapText="1"/>
    </xf>
    <xf numFmtId="0" fontId="5" fillId="23" borderId="1" xfId="7" applyFont="1" applyFill="1" applyBorder="1" applyAlignment="1">
      <alignment vertical="center"/>
    </xf>
    <xf numFmtId="0" fontId="19" fillId="6" borderId="0" xfId="7" applyFont="1" applyFill="1" applyAlignment="1">
      <alignment vertical="center"/>
    </xf>
    <xf numFmtId="0" fontId="5" fillId="16" borderId="0" xfId="7" applyFont="1" applyFill="1" applyAlignment="1">
      <alignment vertical="center"/>
    </xf>
    <xf numFmtId="0" fontId="5" fillId="0" borderId="0" xfId="7" applyFont="1" applyAlignment="1">
      <alignment vertical="center"/>
    </xf>
    <xf numFmtId="0" fontId="6" fillId="6" borderId="0" xfId="0" applyFont="1" applyFill="1" applyAlignment="1">
      <alignment vertical="top" wrapText="1"/>
    </xf>
    <xf numFmtId="167" fontId="6" fillId="4" borderId="2" xfId="0" applyNumberFormat="1" applyFont="1" applyFill="1" applyBorder="1" applyAlignment="1">
      <alignment horizontal="right" vertical="center"/>
    </xf>
    <xf numFmtId="167" fontId="5" fillId="10" borderId="3" xfId="5" applyNumberFormat="1" applyBorder="1" applyAlignment="1">
      <alignment horizontal="right" vertical="center"/>
    </xf>
    <xf numFmtId="0" fontId="6" fillId="10" borderId="3" xfId="0" applyFont="1" applyFill="1" applyBorder="1" applyAlignment="1" applyProtection="1">
      <alignment horizontal="left" vertical="center"/>
      <protection locked="0"/>
    </xf>
    <xf numFmtId="39" fontId="6" fillId="10" borderId="3" xfId="0" applyNumberFormat="1" applyFont="1" applyFill="1" applyBorder="1" applyAlignment="1">
      <alignment horizontal="right" vertical="center"/>
    </xf>
    <xf numFmtId="39" fontId="6" fillId="10" borderId="3" xfId="0" applyNumberFormat="1" applyFont="1" applyFill="1" applyBorder="1" applyAlignment="1" applyProtection="1">
      <alignment horizontal="right" vertical="center"/>
      <protection locked="0"/>
    </xf>
    <xf numFmtId="9" fontId="6" fillId="10" borderId="3" xfId="0" applyNumberFormat="1" applyFont="1" applyFill="1" applyBorder="1" applyAlignment="1" applyProtection="1">
      <alignment horizontal="right" vertical="center"/>
      <protection locked="0"/>
    </xf>
    <xf numFmtId="39" fontId="6" fillId="10" borderId="4" xfId="0" applyNumberFormat="1" applyFont="1" applyFill="1" applyBorder="1" applyAlignment="1">
      <alignment horizontal="right" vertical="center"/>
    </xf>
    <xf numFmtId="0" fontId="6" fillId="3" borderId="0" xfId="0" applyFont="1" applyFill="1" applyAlignment="1">
      <alignment vertical="top"/>
    </xf>
    <xf numFmtId="0" fontId="20" fillId="6" borderId="0" xfId="0" applyFont="1" applyFill="1" applyAlignment="1">
      <alignment horizontal="left" vertical="top" wrapText="1" indent="3"/>
    </xf>
    <xf numFmtId="0" fontId="30" fillId="3" borderId="0" xfId="0" applyFont="1" applyFill="1" applyAlignment="1">
      <alignment vertical="top" wrapText="1"/>
    </xf>
    <xf numFmtId="0" fontId="6" fillId="10" borderId="3" xfId="0" applyFont="1" applyFill="1" applyBorder="1" applyAlignment="1" applyProtection="1">
      <alignment vertical="center"/>
      <protection locked="0"/>
    </xf>
    <xf numFmtId="0" fontId="45" fillId="16" borderId="0" xfId="10" applyFont="1" applyFill="1" applyAlignment="1">
      <alignment horizontal="center" vertical="center"/>
    </xf>
    <xf numFmtId="0" fontId="4" fillId="16" borderId="0" xfId="0" applyFont="1" applyFill="1" applyAlignment="1">
      <alignment horizontal="left" vertical="center"/>
    </xf>
    <xf numFmtId="0" fontId="13" fillId="16" borderId="0" xfId="10" applyFont="1" applyFill="1" applyAlignment="1">
      <alignment vertical="center"/>
    </xf>
    <xf numFmtId="0" fontId="13" fillId="0" borderId="0" xfId="10" applyFont="1" applyAlignment="1">
      <alignment vertical="center"/>
    </xf>
    <xf numFmtId="165" fontId="6" fillId="2" borderId="1" xfId="8" quotePrefix="1" applyNumberFormat="1" applyFont="1" applyFill="1" applyBorder="1" applyAlignment="1">
      <alignment horizontal="right" vertical="center"/>
    </xf>
    <xf numFmtId="37" fontId="6" fillId="10" borderId="3" xfId="0" applyNumberFormat="1" applyFont="1" applyFill="1" applyBorder="1" applyAlignment="1" applyProtection="1">
      <alignment horizontal="right" vertical="center"/>
      <protection locked="0"/>
    </xf>
    <xf numFmtId="37" fontId="6" fillId="10" borderId="4" xfId="0" applyNumberFormat="1" applyFont="1" applyFill="1" applyBorder="1" applyAlignment="1">
      <alignment horizontal="right" vertical="center"/>
    </xf>
    <xf numFmtId="37" fontId="6" fillId="10" borderId="3" xfId="0" applyNumberFormat="1" applyFont="1" applyFill="1" applyBorder="1" applyAlignment="1">
      <alignment horizontal="right" vertical="center"/>
    </xf>
    <xf numFmtId="39" fontId="5" fillId="10" borderId="3" xfId="5" applyNumberFormat="1" applyBorder="1">
      <alignment horizontal="center" vertical="center"/>
    </xf>
    <xf numFmtId="9" fontId="6" fillId="4" borderId="2" xfId="0" applyNumberFormat="1" applyFont="1" applyFill="1" applyBorder="1" applyAlignment="1">
      <alignment horizontal="right" vertical="center"/>
    </xf>
    <xf numFmtId="0" fontId="27" fillId="11" borderId="2" xfId="0" applyFont="1" applyFill="1" applyBorder="1" applyAlignment="1">
      <alignment horizontal="left" vertical="center" wrapText="1"/>
    </xf>
    <xf numFmtId="0" fontId="27" fillId="11" borderId="3" xfId="0" applyFont="1" applyFill="1" applyBorder="1" applyAlignment="1">
      <alignment horizontal="left" vertical="center" wrapText="1"/>
    </xf>
    <xf numFmtId="0" fontId="27" fillId="11" borderId="4" xfId="0" applyFont="1" applyFill="1" applyBorder="1" applyAlignment="1">
      <alignment horizontal="left" vertical="center" wrapText="1"/>
    </xf>
    <xf numFmtId="0" fontId="27" fillId="12" borderId="2" xfId="0" applyFont="1" applyFill="1" applyBorder="1" applyAlignment="1">
      <alignment horizontal="left" vertical="center" wrapText="1"/>
    </xf>
    <xf numFmtId="0" fontId="27" fillId="12" borderId="3" xfId="0" applyFont="1" applyFill="1" applyBorder="1" applyAlignment="1">
      <alignment horizontal="left" vertical="center" wrapText="1"/>
    </xf>
    <xf numFmtId="0" fontId="27" fillId="12" borderId="4" xfId="0" applyFont="1" applyFill="1" applyBorder="1" applyAlignment="1">
      <alignment horizontal="left" vertical="center" wrapText="1"/>
    </xf>
    <xf numFmtId="0" fontId="6" fillId="3" borderId="0" xfId="0" applyFont="1" applyFill="1" applyAlignment="1">
      <alignment horizontal="left" vertical="center" wrapText="1"/>
    </xf>
    <xf numFmtId="0" fontId="27" fillId="15" borderId="2" xfId="0" applyFont="1" applyFill="1" applyBorder="1" applyAlignment="1">
      <alignment horizontal="left" vertical="center" wrapText="1"/>
    </xf>
    <xf numFmtId="0" fontId="27" fillId="15" borderId="3" xfId="0" applyFont="1" applyFill="1" applyBorder="1" applyAlignment="1">
      <alignment horizontal="left" vertical="center" wrapText="1"/>
    </xf>
    <xf numFmtId="0" fontId="27" fillId="15" borderId="4" xfId="0" applyFont="1" applyFill="1" applyBorder="1" applyAlignment="1">
      <alignment horizontal="left" vertical="center" wrapText="1"/>
    </xf>
    <xf numFmtId="0" fontId="6" fillId="3" borderId="0" xfId="0" applyFont="1" applyFill="1" applyAlignment="1">
      <alignment horizontal="left" vertical="top" wrapText="1"/>
    </xf>
    <xf numFmtId="0" fontId="23" fillId="3" borderId="0" xfId="0" applyFont="1" applyFill="1" applyAlignment="1">
      <alignment horizontal="left" vertical="center" wrapText="1"/>
    </xf>
    <xf numFmtId="0" fontId="5" fillId="10" borderId="2" xfId="5" applyBorder="1" applyAlignment="1">
      <alignment horizontal="center" vertical="center"/>
    </xf>
    <xf numFmtId="0" fontId="5" fillId="10" borderId="3" xfId="5" applyBorder="1" applyAlignment="1">
      <alignment horizontal="center" vertical="center"/>
    </xf>
    <xf numFmtId="0" fontId="5" fillId="10" borderId="4" xfId="5" applyBorder="1" applyAlignment="1">
      <alignment horizontal="center" vertical="center"/>
    </xf>
    <xf numFmtId="0" fontId="6" fillId="3" borderId="2" xfId="0" applyFont="1" applyFill="1" applyBorder="1" applyAlignment="1" applyProtection="1">
      <alignment horizontal="left" vertical="center"/>
      <protection locked="0"/>
    </xf>
    <xf numFmtId="0" fontId="6" fillId="3" borderId="4" xfId="0" applyFont="1" applyFill="1" applyBorder="1" applyAlignment="1" applyProtection="1">
      <alignment horizontal="left" vertical="center"/>
      <protection locked="0"/>
    </xf>
    <xf numFmtId="0" fontId="6" fillId="10" borderId="2" xfId="0" applyFont="1" applyFill="1" applyBorder="1" applyAlignment="1" applyProtection="1">
      <alignment horizontal="left" vertical="center"/>
      <protection locked="0"/>
    </xf>
    <xf numFmtId="0" fontId="6" fillId="10" borderId="3" xfId="0" applyFont="1" applyFill="1" applyBorder="1" applyAlignment="1" applyProtection="1">
      <alignment horizontal="left" vertical="center"/>
      <protection locked="0"/>
    </xf>
    <xf numFmtId="0" fontId="5" fillId="10" borderId="1" xfId="5" applyBorder="1" applyAlignment="1">
      <alignment horizontal="center" vertical="center"/>
    </xf>
    <xf numFmtId="39" fontId="29" fillId="4" borderId="19" xfId="0" applyNumberFormat="1" applyFont="1" applyFill="1" applyBorder="1" applyAlignment="1">
      <alignment horizontal="center" vertical="center" wrapText="1"/>
    </xf>
    <xf numFmtId="49" fontId="6" fillId="3" borderId="1" xfId="0" applyNumberFormat="1" applyFont="1" applyFill="1" applyBorder="1" applyAlignment="1" applyProtection="1">
      <alignment horizontal="left" vertical="center"/>
      <protection locked="0"/>
    </xf>
    <xf numFmtId="0" fontId="6" fillId="3" borderId="1" xfId="0" applyFont="1" applyFill="1" applyBorder="1" applyAlignment="1" applyProtection="1">
      <alignment horizontal="left" vertical="center"/>
      <protection locked="0"/>
    </xf>
    <xf numFmtId="0" fontId="27" fillId="15" borderId="16" xfId="0" applyFont="1" applyFill="1" applyBorder="1" applyAlignment="1">
      <alignment horizontal="left" vertical="center" wrapText="1"/>
    </xf>
    <xf numFmtId="0" fontId="27" fillId="15" borderId="0" xfId="0" applyFont="1" applyFill="1" applyAlignment="1">
      <alignment horizontal="left" vertical="center" wrapText="1"/>
    </xf>
    <xf numFmtId="0" fontId="22" fillId="10" borderId="1" xfId="5" applyFont="1" applyBorder="1" applyAlignment="1">
      <alignment horizontal="center" vertical="center" wrapText="1"/>
    </xf>
    <xf numFmtId="0" fontId="6" fillId="8" borderId="1" xfId="0" applyFont="1" applyFill="1" applyBorder="1" applyAlignment="1" applyProtection="1">
      <alignment horizontal="center" vertical="center" wrapText="1"/>
      <protection locked="0"/>
    </xf>
    <xf numFmtId="0" fontId="5" fillId="10" borderId="1" xfId="5" applyBorder="1" applyAlignment="1">
      <alignment horizontal="center" vertical="center" wrapText="1"/>
    </xf>
    <xf numFmtId="49" fontId="6" fillId="10" borderId="3" xfId="0" applyNumberFormat="1" applyFont="1" applyFill="1" applyBorder="1" applyAlignment="1" applyProtection="1">
      <alignment horizontal="left" vertical="center"/>
      <protection locked="0"/>
    </xf>
    <xf numFmtId="0" fontId="5" fillId="10" borderId="2" xfId="5" applyBorder="1" applyAlignment="1">
      <alignment horizontal="center" vertical="center" wrapText="1"/>
    </xf>
    <xf numFmtId="0" fontId="5" fillId="10" borderId="3" xfId="5" applyBorder="1" applyAlignment="1">
      <alignment horizontal="center" vertical="center" wrapText="1"/>
    </xf>
    <xf numFmtId="0" fontId="5" fillId="10" borderId="4" xfId="5" applyBorder="1" applyAlignment="1">
      <alignment horizontal="center" vertical="center" wrapText="1"/>
    </xf>
    <xf numFmtId="0" fontId="6" fillId="24" borderId="1" xfId="0" applyFont="1" applyFill="1" applyBorder="1" applyAlignment="1" applyProtection="1">
      <alignment horizontal="center" vertical="center" wrapText="1"/>
      <protection locked="0"/>
    </xf>
    <xf numFmtId="0" fontId="6" fillId="4" borderId="2" xfId="0" applyFont="1" applyFill="1" applyBorder="1" applyAlignment="1">
      <alignment horizontal="left" vertical="center"/>
    </xf>
    <xf numFmtId="0" fontId="6" fillId="4" borderId="4" xfId="0" applyFont="1" applyFill="1" applyBorder="1" applyAlignment="1">
      <alignment horizontal="left" vertical="center"/>
    </xf>
    <xf numFmtId="0" fontId="5" fillId="10" borderId="18" xfId="5" applyBorder="1" applyAlignment="1">
      <alignment horizontal="center" vertical="center" wrapText="1"/>
    </xf>
    <xf numFmtId="0" fontId="5" fillId="10" borderId="5" xfId="5" applyBorder="1" applyAlignment="1">
      <alignment horizontal="center" vertical="center" wrapText="1"/>
    </xf>
    <xf numFmtId="0" fontId="6" fillId="4" borderId="1" xfId="0" applyFont="1" applyFill="1" applyBorder="1" applyAlignment="1">
      <alignment horizontal="left" vertical="center"/>
    </xf>
    <xf numFmtId="0" fontId="5" fillId="10" borderId="8" xfId="5" applyBorder="1" applyAlignment="1">
      <alignment horizontal="center" vertical="center"/>
    </xf>
    <xf numFmtId="0" fontId="5" fillId="10" borderId="9" xfId="5" applyBorder="1" applyAlignment="1">
      <alignment horizontal="center" vertical="center"/>
    </xf>
    <xf numFmtId="0" fontId="5" fillId="10" borderId="10" xfId="5" applyBorder="1" applyAlignment="1">
      <alignment horizontal="center" vertical="center"/>
    </xf>
    <xf numFmtId="0" fontId="5" fillId="10" borderId="11" xfId="5" applyBorder="1" applyAlignment="1">
      <alignment horizontal="center" vertical="center"/>
    </xf>
    <xf numFmtId="0" fontId="5" fillId="10" borderId="6" xfId="5" applyBorder="1" applyAlignment="1">
      <alignment horizontal="center" vertical="center"/>
    </xf>
    <xf numFmtId="0" fontId="5" fillId="10" borderId="7" xfId="5" applyBorder="1" applyAlignment="1">
      <alignment horizontal="center" vertical="center"/>
    </xf>
    <xf numFmtId="0" fontId="31" fillId="10" borderId="1" xfId="0" applyFont="1" applyFill="1" applyBorder="1" applyAlignment="1">
      <alignment horizontal="center" vertical="center" wrapText="1"/>
    </xf>
    <xf numFmtId="0" fontId="31" fillId="10" borderId="2" xfId="0" applyFont="1" applyFill="1" applyBorder="1" applyAlignment="1">
      <alignment horizontal="center" vertical="center" wrapText="1"/>
    </xf>
    <xf numFmtId="0" fontId="31" fillId="10" borderId="3" xfId="0" applyFont="1" applyFill="1" applyBorder="1" applyAlignment="1">
      <alignment horizontal="center" vertical="center" wrapText="1"/>
    </xf>
    <xf numFmtId="0" fontId="31" fillId="10" borderId="4" xfId="0" applyFont="1" applyFill="1" applyBorder="1" applyAlignment="1">
      <alignment horizontal="center" vertical="center" wrapText="1"/>
    </xf>
    <xf numFmtId="0" fontId="4" fillId="10" borderId="14" xfId="7" applyFont="1" applyFill="1" applyBorder="1" applyAlignment="1">
      <alignment horizontal="center" vertical="center"/>
    </xf>
    <xf numFmtId="0" fontId="4" fillId="10" borderId="15" xfId="7" applyFont="1" applyFill="1" applyBorder="1" applyAlignment="1">
      <alignment horizontal="center" vertical="center"/>
    </xf>
    <xf numFmtId="0" fontId="5" fillId="10" borderId="1" xfId="0" applyFont="1" applyFill="1" applyBorder="1" applyAlignment="1">
      <alignment horizontal="center" vertical="center"/>
    </xf>
    <xf numFmtId="0" fontId="8" fillId="15" borderId="3" xfId="0" applyFont="1" applyFill="1" applyBorder="1" applyAlignment="1">
      <alignment horizontal="left" vertical="center" wrapText="1"/>
    </xf>
    <xf numFmtId="0" fontId="8" fillId="15" borderId="4" xfId="0" applyFont="1" applyFill="1" applyBorder="1" applyAlignment="1">
      <alignment horizontal="left" vertical="center" wrapText="1"/>
    </xf>
    <xf numFmtId="0" fontId="19" fillId="6" borderId="0" xfId="7" applyFont="1" applyFill="1" applyAlignment="1">
      <alignment horizontal="center" vertical="center"/>
    </xf>
    <xf numFmtId="0" fontId="46" fillId="13" borderId="0" xfId="10" applyFont="1" applyFill="1" applyAlignment="1">
      <alignment horizontal="right" vertical="center"/>
    </xf>
    <xf numFmtId="0" fontId="46" fillId="13" borderId="0" xfId="11" applyFont="1" applyFill="1" applyAlignment="1">
      <alignment horizontal="right" vertical="center"/>
    </xf>
  </cellXfs>
  <cellStyles count="12">
    <cellStyle name="Calc 0 HEADER" xfId="2" xr:uid="{3C5F2EF4-1705-4B95-821B-4AC553D653A8}"/>
    <cellStyle name="Calc 1 Subheading" xfId="5" xr:uid="{BB7CAA6B-F34E-427D-959F-D348FBAD20D9}"/>
    <cellStyle name="Calc 2 Manual" xfId="6" xr:uid="{DD617E3E-2897-44E9-AEFF-40548CC85168}"/>
    <cellStyle name="Calc 3 Auto" xfId="3" xr:uid="{01AF682D-207F-4406-801C-6EA411FCF9F1}"/>
    <cellStyle name="Calc 4 Calculation" xfId="4" xr:uid="{CBBD31ED-89AC-4274-A92D-438163EF32BE}"/>
    <cellStyle name="Hyperlink" xfId="1" builtinId="8"/>
    <cellStyle name="Normal" xfId="0" builtinId="0"/>
    <cellStyle name="Normal 2" xfId="7" xr:uid="{ADD8BCD1-2A5A-40E7-8C1C-08CB51B7E649}"/>
    <cellStyle name="Normal 2 2" xfId="11" xr:uid="{570180E4-E2D3-4FC8-914E-F3F8350A1997}"/>
    <cellStyle name="Normal 2 2 2" xfId="10" xr:uid="{DA1BD678-D5A0-45B3-B1E0-91189466AC7B}"/>
    <cellStyle name="Normal 3" xfId="9" xr:uid="{AB614D56-3FD4-4DEC-8150-CDC8FC2FB2E5}"/>
    <cellStyle name="Percent" xfId="8" builtinId="5"/>
  </cellStyles>
  <dxfs count="14">
    <dxf>
      <font>
        <color rgb="FFC00000"/>
      </font>
    </dxf>
    <dxf>
      <font>
        <color theme="0" tint="-4.9989318521683403E-2"/>
      </font>
    </dxf>
    <dxf>
      <font>
        <color theme="0"/>
      </font>
    </dxf>
    <dxf>
      <font>
        <color theme="0" tint="-4.9989318521683403E-2"/>
      </font>
    </dxf>
    <dxf>
      <font>
        <color theme="0"/>
      </font>
    </dxf>
    <dxf>
      <font>
        <strike val="0"/>
        <color theme="0" tint="-4.9989318521683403E-2"/>
      </font>
    </dxf>
    <dxf>
      <fill>
        <patternFill>
          <bgColor theme="0"/>
        </patternFill>
      </fill>
    </dxf>
    <dxf>
      <fill>
        <patternFill patternType="solid">
          <fgColor auto="1"/>
          <bgColor theme="0"/>
        </patternFill>
      </fill>
    </dxf>
    <dxf>
      <fill>
        <patternFill patternType="solid">
          <fgColor theme="0" tint="-0.34998626667073579"/>
          <bgColor theme="0"/>
        </patternFill>
      </fill>
    </dxf>
    <dxf>
      <fill>
        <patternFill>
          <bgColor rgb="FFCCECFF"/>
        </patternFill>
      </fill>
      <border>
        <left style="thin">
          <color auto="1"/>
        </left>
        <right style="thin">
          <color auto="1"/>
        </right>
        <top style="thin">
          <color auto="1"/>
        </top>
        <bottom style="thin">
          <color auto="1"/>
        </bottom>
        <vertical style="thin">
          <color auto="1"/>
        </vertical>
        <horizontal style="thin">
          <color auto="1"/>
        </horizontal>
      </border>
    </dxf>
    <dxf>
      <fill>
        <patternFill>
          <bgColor theme="0" tint="-0.14996795556505021"/>
        </patternFill>
      </fill>
      <border>
        <left style="thin">
          <color auto="1"/>
        </left>
        <right style="thin">
          <color auto="1"/>
        </right>
        <top style="thin">
          <color auto="1"/>
        </top>
        <bottom style="thin">
          <color auto="1"/>
        </bottom>
        <vertical style="thin">
          <color auto="1"/>
        </vertical>
        <horizontal style="thin">
          <color auto="1"/>
        </horizontal>
      </border>
    </dxf>
    <dxf>
      <fill>
        <patternFill patternType="none">
          <bgColor auto="1"/>
        </patternFill>
      </fill>
      <border>
        <left style="thin">
          <color auto="1"/>
        </left>
        <right style="thin">
          <color auto="1"/>
        </right>
        <top style="thin">
          <color auto="1"/>
        </top>
        <bottom style="thin">
          <color auto="1"/>
        </bottom>
        <vertical style="thin">
          <color auto="1"/>
        </vertical>
        <horizontal style="thin">
          <color auto="1"/>
        </horizontal>
      </border>
    </dxf>
    <dxf>
      <fill>
        <patternFill>
          <bgColor theme="0" tint="-0.14996795556505021"/>
        </patternFill>
      </fill>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s>
  <tableStyles count="2" defaultTableStyle="TableStyleMedium2" defaultPivotStyle="PivotStyleLight16">
    <tableStyle name="Table Style 1" pivot="0" count="2" xr9:uid="{3EA2E18B-DF56-427F-8E23-3C06AC846FF3}">
      <tableStyleElement type="wholeTable" dxfId="13"/>
      <tableStyleElement type="headerRow" dxfId="12"/>
    </tableStyle>
    <tableStyle name="Table Style 2" pivot="0" count="3" xr9:uid="{4DA85417-2B61-4B0F-B495-3E662A0E4ED9}">
      <tableStyleElement type="wholeTable" dxfId="11"/>
      <tableStyleElement type="headerRow" dxfId="10"/>
      <tableStyleElement type="lastTotalCell" dxfId="9"/>
    </tableStyle>
  </tableStyles>
  <colors>
    <mruColors>
      <color rgb="FFF7F8F6"/>
      <color rgb="FFB6B7B8"/>
      <color rgb="FF7F7F7F"/>
      <color rgb="FF006570"/>
      <color rgb="FFC75127"/>
      <color rgb="FFCCECFF"/>
      <color rgb="FFBFBFBF"/>
      <color rgb="FFFF9999"/>
      <color rgb="FFFFCC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5</xdr:col>
      <xdr:colOff>609592</xdr:colOff>
      <xdr:row>1</xdr:row>
      <xdr:rowOff>304800</xdr:rowOff>
    </xdr:from>
    <xdr:to>
      <xdr:col>6</xdr:col>
      <xdr:colOff>681982</xdr:colOff>
      <xdr:row>1</xdr:row>
      <xdr:rowOff>604350</xdr:rowOff>
    </xdr:to>
    <xdr:pic>
      <xdr:nvPicPr>
        <xdr:cNvPr id="3" name="Picture 2">
          <a:extLst>
            <a:ext uri="{FF2B5EF4-FFF2-40B4-BE49-F238E27FC236}">
              <a16:creationId xmlns:a16="http://schemas.microsoft.com/office/drawing/2014/main" id="{3CAF9843-6D48-492A-B953-A688261BD4B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284125" y="558800"/>
          <a:ext cx="910590" cy="29955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7078127</xdr:colOff>
      <xdr:row>1</xdr:row>
      <xdr:rowOff>711201</xdr:rowOff>
    </xdr:from>
    <xdr:to>
      <xdr:col>6</xdr:col>
      <xdr:colOff>148585</xdr:colOff>
      <xdr:row>1</xdr:row>
      <xdr:rowOff>1010751</xdr:rowOff>
    </xdr:to>
    <xdr:pic>
      <xdr:nvPicPr>
        <xdr:cNvPr id="2" name="Picture 1">
          <a:extLst>
            <a:ext uri="{FF2B5EF4-FFF2-40B4-BE49-F238E27FC236}">
              <a16:creationId xmlns:a16="http://schemas.microsoft.com/office/drawing/2014/main" id="{7C16561C-629D-45A6-AB74-B6FDCC70CE3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686794" y="965201"/>
          <a:ext cx="902124" cy="29955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13</xdr:col>
      <xdr:colOff>876300</xdr:colOff>
      <xdr:row>1</xdr:row>
      <xdr:rowOff>640080</xdr:rowOff>
    </xdr:from>
    <xdr:to>
      <xdr:col>14</xdr:col>
      <xdr:colOff>872490</xdr:colOff>
      <xdr:row>1</xdr:row>
      <xdr:rowOff>949155</xdr:rowOff>
    </xdr:to>
    <xdr:pic>
      <xdr:nvPicPr>
        <xdr:cNvPr id="2" name="Picture 1">
          <a:extLst>
            <a:ext uri="{FF2B5EF4-FFF2-40B4-BE49-F238E27FC236}">
              <a16:creationId xmlns:a16="http://schemas.microsoft.com/office/drawing/2014/main" id="{80B7B744-610C-45F9-8A43-064F45E8D04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3716000" y="891540"/>
          <a:ext cx="1040130" cy="30907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oneCellAnchor>
    <xdr:from>
      <xdr:col>23</xdr:col>
      <xdr:colOff>110060</xdr:colOff>
      <xdr:row>1</xdr:row>
      <xdr:rowOff>657501</xdr:rowOff>
    </xdr:from>
    <xdr:ext cx="910590" cy="299550"/>
    <xdr:pic>
      <xdr:nvPicPr>
        <xdr:cNvPr id="2" name="Picture 4">
          <a:extLst>
            <a:ext uri="{FF2B5EF4-FFF2-40B4-BE49-F238E27FC236}">
              <a16:creationId xmlns:a16="http://schemas.microsoft.com/office/drawing/2014/main" id="{E40913BF-F7D0-4D6A-8E23-3B50DD7231E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6741960" y="908961"/>
          <a:ext cx="910590" cy="299550"/>
        </a:xfrm>
        <a:prstGeom prst="rect">
          <a:avLst/>
        </a:prstGeom>
      </xdr:spPr>
    </xdr:pic>
    <xdr:clientData/>
  </xdr:oneCellAnchor>
</xdr:wsDr>
</file>

<file path=xl/drawings/drawing5.xml><?xml version="1.0" encoding="utf-8"?>
<xdr:wsDr xmlns:xdr="http://schemas.openxmlformats.org/drawingml/2006/spreadsheetDrawing" xmlns:a="http://schemas.openxmlformats.org/drawingml/2006/main">
  <xdr:twoCellAnchor editAs="oneCell">
    <xdr:from>
      <xdr:col>9</xdr:col>
      <xdr:colOff>110062</xdr:colOff>
      <xdr:row>1</xdr:row>
      <xdr:rowOff>719671</xdr:rowOff>
    </xdr:from>
    <xdr:to>
      <xdr:col>9</xdr:col>
      <xdr:colOff>1020652</xdr:colOff>
      <xdr:row>1</xdr:row>
      <xdr:rowOff>1019221</xdr:rowOff>
    </xdr:to>
    <xdr:pic>
      <xdr:nvPicPr>
        <xdr:cNvPr id="3" name="Picture 2">
          <a:extLst>
            <a:ext uri="{FF2B5EF4-FFF2-40B4-BE49-F238E27FC236}">
              <a16:creationId xmlns:a16="http://schemas.microsoft.com/office/drawing/2014/main" id="{9882489D-32AE-455C-8623-5E599ADFD0C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005176" y="970042"/>
          <a:ext cx="910590" cy="29955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7</xdr:col>
      <xdr:colOff>635001</xdr:colOff>
      <xdr:row>1</xdr:row>
      <xdr:rowOff>715433</xdr:rowOff>
    </xdr:from>
    <xdr:to>
      <xdr:col>8</xdr:col>
      <xdr:colOff>150708</xdr:colOff>
      <xdr:row>1</xdr:row>
      <xdr:rowOff>1014983</xdr:rowOff>
    </xdr:to>
    <xdr:pic>
      <xdr:nvPicPr>
        <xdr:cNvPr id="3" name="Picture 2">
          <a:extLst>
            <a:ext uri="{FF2B5EF4-FFF2-40B4-BE49-F238E27FC236}">
              <a16:creationId xmlns:a16="http://schemas.microsoft.com/office/drawing/2014/main" id="{12ED1D34-58D1-48A5-9263-1AD55281325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255001" y="958850"/>
          <a:ext cx="912707" cy="29955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3.x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958A1A-C815-47E1-9A73-82CD7C997B4A}">
  <sheetPr>
    <tabColor theme="0"/>
  </sheetPr>
  <dimension ref="A1:L60"/>
  <sheetViews>
    <sheetView showGridLines="0" zoomScale="80" zoomScaleNormal="80" workbookViewId="0">
      <selection activeCell="B2" sqref="B2:G2"/>
    </sheetView>
  </sheetViews>
  <sheetFormatPr defaultColWidth="8.59765625" defaultRowHeight="15.6" x14ac:dyDescent="0.3"/>
  <cols>
    <col min="1" max="2" width="8.59765625" style="49"/>
    <col min="3" max="3" width="26.09765625" style="49" customWidth="1"/>
    <col min="4" max="4" width="31.09765625" style="49" customWidth="1"/>
    <col min="5" max="5" width="39.59765625" style="49" customWidth="1"/>
    <col min="6" max="6" width="8.3984375" style="49" customWidth="1"/>
    <col min="7" max="7" width="8.59765625" style="49"/>
    <col min="8" max="8" width="8.09765625" style="49" bestFit="1" customWidth="1"/>
    <col min="9" max="9" width="13.3984375" style="49" customWidth="1"/>
    <col min="10" max="11" width="39.09765625" style="49" customWidth="1"/>
    <col min="12" max="16384" width="8.59765625" style="49"/>
  </cols>
  <sheetData>
    <row r="1" spans="1:12" s="22" customFormat="1" x14ac:dyDescent="0.3">
      <c r="A1" s="20" t="s">
        <v>6</v>
      </c>
      <c r="B1" s="21"/>
      <c r="F1" s="23"/>
      <c r="H1" s="24" t="s">
        <v>7</v>
      </c>
      <c r="I1" s="25"/>
      <c r="J1" s="26"/>
      <c r="K1" s="27"/>
    </row>
    <row r="2" spans="1:12" s="22" customFormat="1" x14ac:dyDescent="0.3">
      <c r="A2" s="21"/>
      <c r="B2" s="21"/>
      <c r="F2" s="23"/>
      <c r="H2" s="28"/>
      <c r="I2" s="29"/>
      <c r="J2" s="26"/>
      <c r="K2" s="27"/>
    </row>
    <row r="3" spans="1:12" s="32" customFormat="1" ht="41.4" x14ac:dyDescent="0.3">
      <c r="A3" s="30" t="s">
        <v>1</v>
      </c>
      <c r="B3" s="30" t="s">
        <v>8</v>
      </c>
      <c r="C3" s="30" t="s">
        <v>9</v>
      </c>
      <c r="D3" s="30" t="s">
        <v>10</v>
      </c>
      <c r="E3" s="30" t="s">
        <v>11</v>
      </c>
      <c r="F3" s="31" t="s">
        <v>4</v>
      </c>
      <c r="H3" s="33" t="s">
        <v>5</v>
      </c>
      <c r="I3" s="34" t="s">
        <v>12</v>
      </c>
      <c r="J3" s="30" t="s">
        <v>9</v>
      </c>
      <c r="K3" s="35" t="s">
        <v>13</v>
      </c>
    </row>
    <row r="4" spans="1:12" s="39" customFormat="1" ht="52.8" x14ac:dyDescent="0.3">
      <c r="A4" s="36">
        <v>45881</v>
      </c>
      <c r="B4" s="36" t="s">
        <v>14</v>
      </c>
      <c r="C4" s="37" t="s">
        <v>15</v>
      </c>
      <c r="D4" s="37" t="s">
        <v>15</v>
      </c>
      <c r="E4" s="37" t="s">
        <v>16</v>
      </c>
      <c r="F4" s="38" t="s">
        <v>17</v>
      </c>
      <c r="H4" s="40">
        <v>1</v>
      </c>
      <c r="I4" s="41"/>
      <c r="J4" s="42" t="s">
        <v>18</v>
      </c>
      <c r="K4" s="43"/>
      <c r="L4" s="39" t="s">
        <v>2</v>
      </c>
    </row>
    <row r="5" spans="1:12" s="39" customFormat="1" ht="26.4" x14ac:dyDescent="0.3">
      <c r="A5" s="36">
        <v>45911</v>
      </c>
      <c r="B5" s="36" t="s">
        <v>14</v>
      </c>
      <c r="C5" s="37" t="s">
        <v>15</v>
      </c>
      <c r="D5" s="37" t="s">
        <v>15</v>
      </c>
      <c r="E5" s="37" t="s">
        <v>19</v>
      </c>
      <c r="F5" s="38" t="s">
        <v>17</v>
      </c>
      <c r="H5" s="40">
        <v>2</v>
      </c>
      <c r="I5" s="41"/>
      <c r="J5" s="42" t="s">
        <v>20</v>
      </c>
      <c r="K5" s="43"/>
      <c r="L5" s="39" t="s">
        <v>2</v>
      </c>
    </row>
    <row r="6" spans="1:12" s="39" customFormat="1" ht="39.6" x14ac:dyDescent="0.3">
      <c r="A6" s="36"/>
      <c r="B6" s="36"/>
      <c r="C6" s="37"/>
      <c r="D6" s="37"/>
      <c r="E6" s="37"/>
      <c r="F6" s="38"/>
      <c r="H6" s="40">
        <v>3</v>
      </c>
      <c r="I6" s="41"/>
      <c r="J6" s="42" t="s">
        <v>21</v>
      </c>
      <c r="K6" s="43"/>
      <c r="L6" s="39" t="s">
        <v>2</v>
      </c>
    </row>
    <row r="7" spans="1:12" s="39" customFormat="1" ht="26.4" x14ac:dyDescent="0.3">
      <c r="A7" s="36"/>
      <c r="B7" s="36"/>
      <c r="C7" s="37"/>
      <c r="D7" s="37"/>
      <c r="E7" s="37"/>
      <c r="F7" s="38"/>
      <c r="H7" s="40">
        <v>4</v>
      </c>
      <c r="I7" s="41"/>
      <c r="J7" s="42" t="s">
        <v>22</v>
      </c>
      <c r="K7" s="43"/>
      <c r="L7" s="39" t="s">
        <v>2</v>
      </c>
    </row>
    <row r="8" spans="1:12" s="39" customFormat="1" ht="13.2" x14ac:dyDescent="0.3">
      <c r="A8" s="36"/>
      <c r="B8" s="36"/>
      <c r="C8" s="37"/>
      <c r="D8" s="37"/>
      <c r="E8" s="37"/>
      <c r="F8" s="38"/>
      <c r="H8" s="40">
        <v>5</v>
      </c>
      <c r="I8" s="41"/>
      <c r="J8" s="42" t="s">
        <v>23</v>
      </c>
      <c r="K8" s="43"/>
      <c r="L8" s="39" t="s">
        <v>2</v>
      </c>
    </row>
    <row r="9" spans="1:12" s="39" customFormat="1" ht="13.2" x14ac:dyDescent="0.3">
      <c r="A9" s="36"/>
      <c r="B9" s="36"/>
      <c r="C9" s="37"/>
      <c r="D9" s="37"/>
      <c r="E9" s="37"/>
      <c r="F9" s="38"/>
      <c r="H9" s="40">
        <v>6</v>
      </c>
      <c r="I9" s="41"/>
      <c r="J9" s="42" t="s">
        <v>24</v>
      </c>
      <c r="K9" s="43"/>
      <c r="L9" s="39" t="s">
        <v>2</v>
      </c>
    </row>
    <row r="10" spans="1:12" s="39" customFormat="1" ht="13.2" x14ac:dyDescent="0.3">
      <c r="A10" s="36"/>
      <c r="B10" s="36"/>
      <c r="C10" s="37"/>
      <c r="D10" s="37"/>
      <c r="E10" s="37"/>
      <c r="F10" s="38"/>
      <c r="H10" s="40">
        <v>7</v>
      </c>
      <c r="I10" s="41"/>
      <c r="J10" s="42" t="s">
        <v>25</v>
      </c>
      <c r="K10" s="43"/>
      <c r="L10" s="39" t="s">
        <v>2</v>
      </c>
    </row>
    <row r="11" spans="1:12" s="39" customFormat="1" ht="13.2" x14ac:dyDescent="0.3">
      <c r="A11" s="36"/>
      <c r="B11" s="36"/>
      <c r="C11" s="37"/>
      <c r="D11" s="37"/>
      <c r="E11" s="37"/>
      <c r="F11" s="38"/>
      <c r="H11" s="40">
        <v>8</v>
      </c>
      <c r="I11" s="41"/>
      <c r="J11" s="42" t="s">
        <v>26</v>
      </c>
      <c r="K11" s="43"/>
      <c r="L11" s="39" t="s">
        <v>2</v>
      </c>
    </row>
    <row r="12" spans="1:12" s="39" customFormat="1" ht="26.4" x14ac:dyDescent="0.3">
      <c r="A12" s="36"/>
      <c r="B12" s="36"/>
      <c r="C12" s="37"/>
      <c r="D12" s="37"/>
      <c r="E12" s="37"/>
      <c r="F12" s="38"/>
      <c r="H12" s="40">
        <v>9</v>
      </c>
      <c r="I12" s="41"/>
      <c r="J12" s="42" t="s">
        <v>27</v>
      </c>
      <c r="K12" s="43"/>
      <c r="L12" s="39" t="s">
        <v>2</v>
      </c>
    </row>
    <row r="13" spans="1:12" s="39" customFormat="1" ht="39.6" x14ac:dyDescent="0.3">
      <c r="A13" s="36"/>
      <c r="B13" s="36"/>
      <c r="C13" s="37"/>
      <c r="D13" s="37"/>
      <c r="E13" s="37"/>
      <c r="F13" s="38"/>
      <c r="H13" s="40">
        <v>10</v>
      </c>
      <c r="I13" s="41"/>
      <c r="J13" s="42" t="s">
        <v>28</v>
      </c>
      <c r="K13" s="43"/>
      <c r="L13" s="39" t="s">
        <v>2</v>
      </c>
    </row>
    <row r="14" spans="1:12" s="39" customFormat="1" ht="39.6" x14ac:dyDescent="0.3">
      <c r="A14" s="36"/>
      <c r="B14" s="36"/>
      <c r="C14" s="37"/>
      <c r="D14" s="37"/>
      <c r="E14" s="37"/>
      <c r="F14" s="38"/>
      <c r="H14" s="40">
        <v>11</v>
      </c>
      <c r="I14" s="41"/>
      <c r="J14" s="42" t="s">
        <v>29</v>
      </c>
      <c r="K14" s="43"/>
      <c r="L14" s="39" t="s">
        <v>2</v>
      </c>
    </row>
    <row r="15" spans="1:12" s="39" customFormat="1" ht="13.2" x14ac:dyDescent="0.3">
      <c r="A15" s="36"/>
      <c r="B15" s="36"/>
      <c r="C15" s="37"/>
      <c r="D15" s="37"/>
      <c r="E15" s="37"/>
      <c r="F15" s="38"/>
      <c r="H15" s="40">
        <v>12</v>
      </c>
      <c r="I15" s="41"/>
      <c r="J15" s="42" t="s">
        <v>30</v>
      </c>
      <c r="K15" s="43"/>
      <c r="L15" s="39" t="s">
        <v>2</v>
      </c>
    </row>
    <row r="16" spans="1:12" s="39" customFormat="1" ht="13.2" x14ac:dyDescent="0.3">
      <c r="A16" s="36"/>
      <c r="B16" s="36"/>
      <c r="C16" s="37"/>
      <c r="D16" s="37"/>
      <c r="E16" s="37"/>
      <c r="F16" s="38"/>
      <c r="H16" s="40">
        <v>13</v>
      </c>
      <c r="I16" s="41"/>
      <c r="J16" s="42" t="s">
        <v>31</v>
      </c>
      <c r="K16" s="43"/>
      <c r="L16" s="39" t="s">
        <v>2</v>
      </c>
    </row>
    <row r="17" spans="1:12" s="39" customFormat="1" ht="13.2" x14ac:dyDescent="0.3">
      <c r="A17" s="36"/>
      <c r="B17" s="36"/>
      <c r="C17" s="37"/>
      <c r="D17" s="37"/>
      <c r="E17" s="37"/>
      <c r="F17" s="38"/>
      <c r="H17" s="40"/>
      <c r="I17" s="41"/>
      <c r="J17" s="42"/>
      <c r="K17" s="43"/>
      <c r="L17" s="39" t="s">
        <v>2</v>
      </c>
    </row>
    <row r="18" spans="1:12" s="39" customFormat="1" ht="13.2" x14ac:dyDescent="0.3">
      <c r="A18" s="36"/>
      <c r="B18" s="36"/>
      <c r="C18" s="37"/>
      <c r="D18" s="37"/>
      <c r="E18" s="37"/>
      <c r="F18" s="38"/>
      <c r="H18" s="40"/>
      <c r="I18" s="41"/>
      <c r="J18" s="42"/>
      <c r="K18" s="44"/>
      <c r="L18" s="39" t="s">
        <v>2</v>
      </c>
    </row>
    <row r="19" spans="1:12" s="39" customFormat="1" ht="13.2" x14ac:dyDescent="0.3">
      <c r="A19" s="36"/>
      <c r="B19" s="36"/>
      <c r="C19" s="37"/>
      <c r="D19" s="37"/>
      <c r="E19" s="37"/>
      <c r="F19" s="38"/>
      <c r="H19" s="40"/>
      <c r="I19" s="41"/>
      <c r="J19" s="42"/>
      <c r="K19" s="44"/>
      <c r="L19" s="39" t="s">
        <v>2</v>
      </c>
    </row>
    <row r="20" spans="1:12" s="39" customFormat="1" ht="13.2" x14ac:dyDescent="0.3">
      <c r="A20" s="36"/>
      <c r="B20" s="36"/>
      <c r="C20" s="37"/>
      <c r="D20" s="37"/>
      <c r="E20" s="37"/>
      <c r="F20" s="38"/>
      <c r="H20" s="40"/>
      <c r="I20" s="41"/>
      <c r="J20" s="42"/>
      <c r="K20" s="44"/>
      <c r="L20" s="39" t="s">
        <v>2</v>
      </c>
    </row>
    <row r="21" spans="1:12" s="39" customFormat="1" ht="13.2" x14ac:dyDescent="0.3">
      <c r="A21" s="36"/>
      <c r="B21" s="36"/>
      <c r="C21" s="37"/>
      <c r="D21" s="37"/>
      <c r="E21" s="37"/>
      <c r="F21" s="38"/>
      <c r="H21" s="40"/>
      <c r="I21" s="41"/>
      <c r="J21" s="42"/>
      <c r="K21" s="44"/>
      <c r="L21" s="39" t="s">
        <v>2</v>
      </c>
    </row>
    <row r="22" spans="1:12" s="39" customFormat="1" ht="13.2" x14ac:dyDescent="0.3">
      <c r="A22" s="36"/>
      <c r="B22" s="36"/>
      <c r="C22" s="37"/>
      <c r="D22" s="37"/>
      <c r="E22" s="37"/>
      <c r="F22" s="38"/>
      <c r="H22" s="40"/>
      <c r="I22" s="41"/>
      <c r="J22" s="42"/>
      <c r="K22" s="44"/>
      <c r="L22" s="39" t="s">
        <v>2</v>
      </c>
    </row>
    <row r="23" spans="1:12" s="39" customFormat="1" ht="13.2" x14ac:dyDescent="0.3">
      <c r="A23" s="36"/>
      <c r="B23" s="36"/>
      <c r="C23" s="37"/>
      <c r="D23" s="37"/>
      <c r="E23" s="37"/>
      <c r="F23" s="38"/>
      <c r="H23" s="40"/>
      <c r="I23" s="41"/>
      <c r="J23" s="42"/>
      <c r="K23" s="44"/>
    </row>
    <row r="24" spans="1:12" s="39" customFormat="1" ht="13.2" x14ac:dyDescent="0.3">
      <c r="A24" s="36"/>
      <c r="B24" s="36"/>
      <c r="C24" s="37"/>
      <c r="D24" s="37"/>
      <c r="E24" s="37"/>
      <c r="F24" s="38"/>
      <c r="H24" s="40"/>
      <c r="I24" s="41"/>
      <c r="J24" s="42"/>
      <c r="K24" s="44"/>
    </row>
    <row r="25" spans="1:12" s="39" customFormat="1" ht="13.2" x14ac:dyDescent="0.3">
      <c r="A25" s="36"/>
      <c r="B25" s="36"/>
      <c r="C25" s="37"/>
      <c r="D25" s="37"/>
      <c r="E25" s="37"/>
      <c r="F25" s="38"/>
      <c r="H25" s="40"/>
      <c r="I25" s="41"/>
      <c r="J25" s="42"/>
      <c r="K25" s="44"/>
      <c r="L25" s="39" t="s">
        <v>2</v>
      </c>
    </row>
    <row r="26" spans="1:12" s="39" customFormat="1" ht="13.2" x14ac:dyDescent="0.3">
      <c r="A26" s="36"/>
      <c r="B26" s="36"/>
      <c r="C26" s="37"/>
      <c r="D26" s="37"/>
      <c r="E26" s="37"/>
      <c r="F26" s="38"/>
      <c r="H26" s="40"/>
      <c r="I26" s="41"/>
      <c r="J26" s="42"/>
      <c r="K26" s="44"/>
    </row>
    <row r="27" spans="1:12" s="39" customFormat="1" ht="13.2" x14ac:dyDescent="0.3">
      <c r="A27" s="36"/>
      <c r="B27" s="36"/>
      <c r="C27" s="37"/>
      <c r="D27" s="37"/>
      <c r="E27" s="37"/>
      <c r="F27" s="38"/>
      <c r="H27" s="40"/>
      <c r="I27" s="41"/>
      <c r="J27" s="42"/>
      <c r="K27" s="44"/>
    </row>
    <row r="28" spans="1:12" s="39" customFormat="1" ht="13.2" x14ac:dyDescent="0.3">
      <c r="A28" s="36"/>
      <c r="B28" s="36"/>
      <c r="C28" s="37"/>
      <c r="D28" s="37"/>
      <c r="E28" s="37"/>
      <c r="F28" s="38"/>
      <c r="H28" s="40"/>
      <c r="I28" s="41"/>
      <c r="J28" s="42"/>
      <c r="K28" s="44"/>
    </row>
    <row r="29" spans="1:12" s="39" customFormat="1" ht="13.2" x14ac:dyDescent="0.3">
      <c r="A29" s="36"/>
      <c r="B29" s="36"/>
      <c r="C29" s="37"/>
      <c r="D29" s="37"/>
      <c r="E29" s="37"/>
      <c r="F29" s="38"/>
      <c r="H29" s="40"/>
      <c r="I29" s="41"/>
      <c r="J29" s="42"/>
      <c r="K29" s="44"/>
    </row>
    <row r="30" spans="1:12" s="39" customFormat="1" ht="13.2" x14ac:dyDescent="0.3">
      <c r="A30" s="36"/>
      <c r="B30" s="36"/>
      <c r="C30" s="37"/>
      <c r="D30" s="37"/>
      <c r="E30" s="37"/>
      <c r="F30" s="38"/>
      <c r="H30" s="40"/>
      <c r="I30" s="41"/>
      <c r="J30" s="42"/>
      <c r="K30" s="44"/>
    </row>
    <row r="31" spans="1:12" s="39" customFormat="1" ht="13.2" x14ac:dyDescent="0.3">
      <c r="A31" s="36"/>
      <c r="B31" s="36"/>
      <c r="C31" s="37"/>
      <c r="D31" s="37"/>
      <c r="E31" s="37"/>
      <c r="F31" s="38"/>
      <c r="H31" s="40"/>
      <c r="I31" s="41"/>
      <c r="J31" s="42"/>
      <c r="K31" s="44"/>
    </row>
    <row r="32" spans="1:12" s="39" customFormat="1" ht="13.2" x14ac:dyDescent="0.3">
      <c r="A32" s="36"/>
      <c r="B32" s="36"/>
      <c r="C32" s="37"/>
      <c r="D32" s="37"/>
      <c r="E32" s="37"/>
      <c r="F32" s="38"/>
      <c r="H32" s="40"/>
      <c r="I32" s="41"/>
      <c r="J32" s="42"/>
      <c r="K32" s="44"/>
    </row>
    <row r="33" spans="1:11" s="39" customFormat="1" ht="13.2" x14ac:dyDescent="0.3">
      <c r="A33" s="36"/>
      <c r="B33" s="36"/>
      <c r="C33" s="37"/>
      <c r="D33" s="37"/>
      <c r="E33" s="37"/>
      <c r="F33" s="38"/>
      <c r="H33" s="40"/>
      <c r="I33" s="41"/>
      <c r="J33" s="42"/>
      <c r="K33" s="44"/>
    </row>
    <row r="34" spans="1:11" s="39" customFormat="1" ht="13.2" x14ac:dyDescent="0.3">
      <c r="A34" s="36"/>
      <c r="B34" s="36"/>
      <c r="C34" s="37"/>
      <c r="D34" s="37"/>
      <c r="E34" s="37"/>
      <c r="F34" s="38"/>
      <c r="H34" s="40"/>
      <c r="I34" s="41"/>
      <c r="J34" s="42"/>
      <c r="K34" s="44"/>
    </row>
    <row r="35" spans="1:11" s="39" customFormat="1" ht="13.2" x14ac:dyDescent="0.3">
      <c r="A35" s="36"/>
      <c r="B35" s="36"/>
      <c r="C35" s="37"/>
      <c r="D35" s="37"/>
      <c r="E35" s="37"/>
      <c r="F35" s="38"/>
      <c r="H35" s="40"/>
      <c r="I35" s="41"/>
      <c r="J35" s="42"/>
      <c r="K35" s="44"/>
    </row>
    <row r="36" spans="1:11" s="48" customFormat="1" ht="13.2" x14ac:dyDescent="0.3">
      <c r="A36" s="45"/>
      <c r="B36" s="45"/>
      <c r="C36" s="37"/>
      <c r="D36" s="46"/>
      <c r="E36" s="46"/>
      <c r="F36" s="47"/>
      <c r="H36" s="40"/>
      <c r="I36" s="41"/>
      <c r="J36" s="42"/>
      <c r="K36" s="44"/>
    </row>
    <row r="37" spans="1:11" s="48" customFormat="1" ht="13.2" x14ac:dyDescent="0.3">
      <c r="A37" s="45"/>
      <c r="B37" s="45"/>
      <c r="C37" s="37"/>
      <c r="D37" s="46"/>
      <c r="E37" s="46"/>
      <c r="F37" s="47"/>
      <c r="H37" s="40"/>
      <c r="I37" s="41"/>
      <c r="J37" s="42"/>
      <c r="K37" s="44"/>
    </row>
    <row r="38" spans="1:11" s="48" customFormat="1" ht="13.2" x14ac:dyDescent="0.3">
      <c r="A38" s="45"/>
      <c r="B38" s="45"/>
      <c r="C38" s="37"/>
      <c r="D38" s="46"/>
      <c r="E38" s="46"/>
      <c r="F38" s="47"/>
      <c r="H38" s="40"/>
      <c r="I38" s="41"/>
      <c r="J38" s="42"/>
      <c r="K38" s="44"/>
    </row>
    <row r="39" spans="1:11" s="48" customFormat="1" ht="13.2" x14ac:dyDescent="0.3">
      <c r="A39" s="45"/>
      <c r="B39" s="45"/>
      <c r="C39" s="37"/>
      <c r="D39" s="46"/>
      <c r="E39" s="46"/>
      <c r="F39" s="47"/>
      <c r="H39" s="40"/>
      <c r="I39" s="41"/>
      <c r="J39" s="42"/>
      <c r="K39" s="44"/>
    </row>
    <row r="40" spans="1:11" s="48" customFormat="1" ht="13.2" x14ac:dyDescent="0.3">
      <c r="A40" s="45"/>
      <c r="B40" s="45"/>
      <c r="C40" s="37"/>
      <c r="D40" s="46"/>
      <c r="E40" s="46"/>
      <c r="F40" s="47"/>
      <c r="H40" s="40"/>
      <c r="I40" s="41"/>
      <c r="J40" s="42"/>
      <c r="K40" s="44"/>
    </row>
    <row r="41" spans="1:11" s="48" customFormat="1" ht="13.2" x14ac:dyDescent="0.3">
      <c r="A41" s="45"/>
      <c r="B41" s="45"/>
      <c r="C41" s="37"/>
      <c r="D41" s="46"/>
      <c r="E41" s="46"/>
      <c r="F41" s="47"/>
      <c r="H41" s="40"/>
      <c r="I41" s="41"/>
      <c r="J41" s="42"/>
      <c r="K41" s="44"/>
    </row>
    <row r="42" spans="1:11" s="48" customFormat="1" ht="13.2" x14ac:dyDescent="0.3">
      <c r="A42" s="45"/>
      <c r="B42" s="45"/>
      <c r="C42" s="37"/>
      <c r="D42" s="46"/>
      <c r="E42" s="46"/>
      <c r="F42" s="47"/>
      <c r="H42" s="40"/>
      <c r="I42" s="41"/>
      <c r="J42" s="42"/>
      <c r="K42" s="44"/>
    </row>
    <row r="43" spans="1:11" s="48" customFormat="1" ht="13.2" x14ac:dyDescent="0.3">
      <c r="A43" s="45"/>
      <c r="B43" s="45"/>
      <c r="C43" s="37"/>
      <c r="D43" s="46"/>
      <c r="E43" s="37"/>
      <c r="F43" s="47"/>
      <c r="H43" s="40"/>
      <c r="I43" s="41"/>
      <c r="J43" s="42"/>
      <c r="K43" s="44"/>
    </row>
    <row r="44" spans="1:11" s="39" customFormat="1" ht="13.2" x14ac:dyDescent="0.3">
      <c r="A44" s="36"/>
      <c r="B44" s="36"/>
      <c r="C44" s="37"/>
      <c r="D44" s="37"/>
      <c r="E44" s="37"/>
      <c r="F44" s="38"/>
      <c r="H44" s="40"/>
      <c r="I44" s="41"/>
      <c r="J44" s="42"/>
      <c r="K44" s="44"/>
    </row>
    <row r="45" spans="1:11" s="39" customFormat="1" ht="13.2" x14ac:dyDescent="0.3">
      <c r="A45" s="36"/>
      <c r="B45" s="36"/>
      <c r="C45" s="37"/>
      <c r="D45" s="37"/>
      <c r="E45" s="37"/>
      <c r="F45" s="38"/>
      <c r="H45" s="40"/>
      <c r="I45" s="41"/>
      <c r="J45" s="42"/>
      <c r="K45" s="44"/>
    </row>
    <row r="46" spans="1:11" s="39" customFormat="1" ht="13.2" x14ac:dyDescent="0.3">
      <c r="A46" s="36"/>
      <c r="B46" s="36"/>
      <c r="C46" s="37"/>
      <c r="D46" s="37"/>
      <c r="E46" s="37"/>
      <c r="F46" s="38"/>
      <c r="H46" s="40"/>
      <c r="I46" s="41"/>
      <c r="J46" s="42"/>
      <c r="K46" s="44"/>
    </row>
    <row r="47" spans="1:11" s="39" customFormat="1" ht="13.2" x14ac:dyDescent="0.3">
      <c r="A47" s="36"/>
      <c r="B47" s="36"/>
      <c r="C47" s="37"/>
      <c r="D47" s="37"/>
      <c r="E47" s="37"/>
      <c r="F47" s="38"/>
      <c r="H47" s="40"/>
      <c r="I47" s="41"/>
      <c r="J47" s="42"/>
      <c r="K47" s="44"/>
    </row>
    <row r="48" spans="1:11" s="39" customFormat="1" ht="13.2" x14ac:dyDescent="0.3">
      <c r="A48" s="36"/>
      <c r="B48" s="36"/>
      <c r="C48" s="37"/>
      <c r="D48" s="37"/>
      <c r="E48" s="37"/>
      <c r="F48" s="38"/>
      <c r="H48" s="40"/>
      <c r="I48" s="41"/>
      <c r="J48" s="42"/>
      <c r="K48" s="44"/>
    </row>
    <row r="49" spans="1:11" s="39" customFormat="1" ht="13.2" x14ac:dyDescent="0.3">
      <c r="A49" s="36"/>
      <c r="B49" s="36"/>
      <c r="C49" s="37"/>
      <c r="D49" s="37"/>
      <c r="E49" s="37"/>
      <c r="F49" s="38"/>
      <c r="H49" s="40"/>
      <c r="I49" s="41"/>
      <c r="J49" s="42"/>
      <c r="K49" s="44"/>
    </row>
    <row r="50" spans="1:11" s="48" customFormat="1" ht="13.2" x14ac:dyDescent="0.3">
      <c r="A50" s="45"/>
      <c r="B50" s="45"/>
      <c r="C50" s="37"/>
      <c r="D50" s="46"/>
      <c r="E50" s="46"/>
      <c r="F50" s="47"/>
      <c r="H50" s="40"/>
      <c r="I50" s="41"/>
      <c r="J50" s="42"/>
      <c r="K50" s="44"/>
    </row>
    <row r="51" spans="1:11" s="48" customFormat="1" ht="13.2" x14ac:dyDescent="0.3">
      <c r="A51" s="45"/>
      <c r="B51" s="45"/>
      <c r="C51" s="37"/>
      <c r="D51" s="46"/>
      <c r="E51" s="46"/>
      <c r="F51" s="47"/>
      <c r="H51" s="40"/>
      <c r="I51" s="41"/>
      <c r="J51" s="42"/>
      <c r="K51" s="44"/>
    </row>
    <row r="52" spans="1:11" s="48" customFormat="1" ht="13.2" x14ac:dyDescent="0.3">
      <c r="A52" s="45"/>
      <c r="B52" s="45"/>
      <c r="C52" s="37"/>
      <c r="D52" s="46"/>
      <c r="E52" s="46"/>
      <c r="F52" s="47"/>
      <c r="H52" s="40"/>
      <c r="I52" s="41"/>
      <c r="J52" s="42"/>
      <c r="K52" s="44"/>
    </row>
    <row r="53" spans="1:11" s="48" customFormat="1" ht="13.2" x14ac:dyDescent="0.3">
      <c r="A53" s="45"/>
      <c r="B53" s="45"/>
      <c r="C53" s="37"/>
      <c r="D53" s="46"/>
      <c r="E53" s="46"/>
      <c r="F53" s="47"/>
      <c r="H53" s="40"/>
      <c r="I53" s="41"/>
      <c r="J53" s="42"/>
      <c r="K53" s="44"/>
    </row>
    <row r="54" spans="1:11" s="39" customFormat="1" ht="13.2" x14ac:dyDescent="0.3">
      <c r="A54" s="36"/>
      <c r="B54" s="36"/>
      <c r="C54" s="37"/>
      <c r="D54" s="46"/>
      <c r="E54" s="37"/>
      <c r="F54" s="38"/>
      <c r="H54" s="40"/>
      <c r="I54" s="41"/>
      <c r="J54" s="42"/>
      <c r="K54" s="44"/>
    </row>
    <row r="55" spans="1:11" s="39" customFormat="1" ht="13.2" x14ac:dyDescent="0.3">
      <c r="A55" s="36"/>
      <c r="B55" s="36"/>
      <c r="C55" s="37"/>
      <c r="D55" s="37"/>
      <c r="E55" s="37"/>
      <c r="F55" s="38"/>
      <c r="H55" s="40"/>
      <c r="I55" s="41"/>
      <c r="J55" s="42"/>
      <c r="K55" s="44"/>
    </row>
    <row r="56" spans="1:11" s="39" customFormat="1" ht="13.2" x14ac:dyDescent="0.3">
      <c r="A56" s="36"/>
      <c r="B56" s="36"/>
      <c r="C56" s="37"/>
      <c r="D56" s="37"/>
      <c r="E56" s="37"/>
      <c r="F56" s="38"/>
      <c r="H56" s="40"/>
      <c r="I56" s="41"/>
      <c r="J56" s="42"/>
      <c r="K56" s="44"/>
    </row>
    <row r="57" spans="1:11" s="39" customFormat="1" ht="13.2" x14ac:dyDescent="0.3">
      <c r="A57" s="36"/>
      <c r="B57" s="36"/>
      <c r="C57" s="37"/>
      <c r="D57" s="37"/>
      <c r="E57" s="37"/>
      <c r="F57" s="38"/>
      <c r="H57" s="40"/>
      <c r="I57" s="41"/>
      <c r="J57" s="42"/>
      <c r="K57" s="44"/>
    </row>
    <row r="58" spans="1:11" s="39" customFormat="1" ht="13.2" x14ac:dyDescent="0.3">
      <c r="A58" s="36"/>
      <c r="B58" s="36"/>
      <c r="C58" s="37"/>
      <c r="D58" s="37"/>
      <c r="E58" s="37"/>
      <c r="F58" s="38"/>
      <c r="H58" s="40"/>
      <c r="I58" s="41"/>
      <c r="J58" s="42"/>
      <c r="K58" s="44"/>
    </row>
    <row r="59" spans="1:11" s="39" customFormat="1" ht="13.2" x14ac:dyDescent="0.3">
      <c r="A59" s="36"/>
      <c r="B59" s="36"/>
      <c r="C59" s="37"/>
      <c r="D59" s="37"/>
      <c r="E59" s="37"/>
      <c r="F59" s="38"/>
      <c r="H59" s="40"/>
      <c r="I59" s="41"/>
      <c r="J59" s="42"/>
      <c r="K59" s="44"/>
    </row>
    <row r="60" spans="1:11" s="39" customFormat="1" ht="13.2" x14ac:dyDescent="0.3">
      <c r="A60" s="36"/>
      <c r="B60" s="36"/>
      <c r="C60" s="37"/>
      <c r="D60" s="37"/>
      <c r="E60" s="37"/>
      <c r="F60" s="38"/>
      <c r="H60" s="40"/>
      <c r="I60" s="41"/>
      <c r="J60" s="42"/>
      <c r="K60" s="44"/>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AC6B09-A9F7-4FF8-BC32-6BED79B9B7DA}">
  <sheetPr>
    <tabColor theme="0"/>
  </sheetPr>
  <dimension ref="A1:Z300"/>
  <sheetViews>
    <sheetView showGridLines="0" zoomScale="90" zoomScaleNormal="90" workbookViewId="0">
      <selection activeCell="E5" sqref="E5"/>
    </sheetView>
  </sheetViews>
  <sheetFormatPr defaultRowHeight="15.6" x14ac:dyDescent="0.3"/>
  <cols>
    <col min="1" max="1" width="4.09765625" style="18" customWidth="1"/>
    <col min="2" max="7" width="11" customWidth="1"/>
  </cols>
  <sheetData>
    <row r="1" spans="1:26" s="16" customFormat="1" ht="20.100000000000001" customHeight="1" x14ac:dyDescent="0.25">
      <c r="A1" s="88"/>
      <c r="B1" s="86"/>
      <c r="C1" s="86"/>
      <c r="D1" s="86"/>
      <c r="E1" s="86"/>
      <c r="F1" s="86"/>
      <c r="G1" s="86"/>
      <c r="H1" s="86"/>
      <c r="I1" s="86"/>
      <c r="J1" s="86"/>
      <c r="K1" s="86"/>
      <c r="L1" s="86"/>
      <c r="M1" s="86"/>
      <c r="N1" s="86"/>
      <c r="O1" s="86"/>
      <c r="P1" s="86"/>
      <c r="Q1" s="86"/>
      <c r="R1" s="86"/>
      <c r="S1" s="86"/>
      <c r="T1" s="86"/>
      <c r="U1" s="86"/>
      <c r="V1" s="86"/>
      <c r="W1" s="86"/>
      <c r="X1" s="86"/>
      <c r="Y1" s="86"/>
      <c r="Z1" s="86"/>
    </row>
    <row r="2" spans="1:26" s="16" customFormat="1" ht="72" customHeight="1" x14ac:dyDescent="0.25">
      <c r="A2" s="88"/>
      <c r="B2" s="333" t="s">
        <v>32</v>
      </c>
      <c r="C2" s="334"/>
      <c r="D2" s="334"/>
      <c r="E2" s="334"/>
      <c r="F2" s="334"/>
      <c r="G2" s="335"/>
      <c r="H2" s="86"/>
      <c r="I2" s="86"/>
      <c r="J2" s="86"/>
      <c r="K2" s="86"/>
      <c r="L2" s="86"/>
      <c r="M2" s="86"/>
      <c r="N2" s="86"/>
      <c r="O2" s="86"/>
      <c r="P2" s="86"/>
      <c r="Q2" s="86"/>
      <c r="R2" s="86"/>
      <c r="S2" s="86"/>
      <c r="T2" s="86"/>
      <c r="U2" s="86"/>
      <c r="V2" s="86"/>
      <c r="W2" s="86"/>
      <c r="X2" s="86"/>
      <c r="Y2" s="86"/>
      <c r="Z2" s="86"/>
    </row>
    <row r="3" spans="1:26" s="17" customFormat="1" ht="18" customHeight="1" x14ac:dyDescent="0.25">
      <c r="A3" s="89"/>
      <c r="B3" s="81"/>
      <c r="C3" s="81"/>
      <c r="D3" s="81"/>
      <c r="E3" s="81"/>
      <c r="F3" s="81"/>
      <c r="G3" s="81"/>
      <c r="H3" s="81"/>
      <c r="I3" s="81"/>
      <c r="J3" s="74"/>
      <c r="K3" s="74"/>
      <c r="L3" s="74"/>
      <c r="M3" s="81"/>
      <c r="N3" s="81"/>
      <c r="O3" s="81"/>
      <c r="P3" s="81"/>
      <c r="Q3" s="81"/>
      <c r="R3" s="81"/>
      <c r="S3" s="81"/>
      <c r="T3" s="81"/>
      <c r="U3" s="81"/>
      <c r="V3" s="81"/>
      <c r="W3" s="81"/>
      <c r="X3" s="81"/>
      <c r="Y3" s="81"/>
      <c r="Z3" s="81"/>
    </row>
    <row r="4" spans="1:26" s="7" customFormat="1" ht="18" customHeight="1" x14ac:dyDescent="0.3">
      <c r="A4" s="73"/>
      <c r="B4" s="73" t="s">
        <v>33</v>
      </c>
      <c r="C4" s="74"/>
      <c r="D4" s="74"/>
      <c r="E4" s="74" t="s">
        <v>34</v>
      </c>
      <c r="F4" s="74"/>
      <c r="G4" s="74"/>
      <c r="H4" s="74"/>
      <c r="I4" s="74"/>
      <c r="J4" s="74"/>
      <c r="K4" s="74"/>
      <c r="L4" s="74"/>
      <c r="M4" s="74"/>
      <c r="N4" s="74"/>
      <c r="O4" s="74"/>
      <c r="P4" s="74"/>
      <c r="Q4" s="74"/>
      <c r="R4" s="74"/>
      <c r="S4" s="74"/>
      <c r="T4" s="74"/>
      <c r="U4" s="74"/>
      <c r="V4" s="74"/>
      <c r="W4" s="74"/>
      <c r="X4" s="74"/>
      <c r="Y4" s="74"/>
      <c r="Z4" s="74"/>
    </row>
    <row r="5" spans="1:26" s="7" customFormat="1" ht="18" customHeight="1" x14ac:dyDescent="0.3">
      <c r="A5" s="73"/>
      <c r="B5" s="73" t="s">
        <v>35</v>
      </c>
      <c r="C5" s="74"/>
      <c r="D5" s="74"/>
      <c r="E5" s="74" t="s">
        <v>36</v>
      </c>
      <c r="F5" s="74"/>
      <c r="G5" s="74"/>
      <c r="H5" s="74"/>
      <c r="I5" s="74"/>
      <c r="J5" s="74"/>
      <c r="K5" s="74"/>
      <c r="L5" s="74"/>
      <c r="M5" s="74"/>
      <c r="N5" s="74"/>
      <c r="O5" s="74"/>
      <c r="P5" s="74"/>
      <c r="Q5" s="74"/>
      <c r="R5" s="74"/>
      <c r="S5" s="74"/>
      <c r="T5" s="74"/>
      <c r="U5" s="74"/>
      <c r="V5" s="74"/>
      <c r="W5" s="74"/>
      <c r="X5" s="74"/>
      <c r="Y5" s="74"/>
      <c r="Z5" s="74"/>
    </row>
    <row r="6" spans="1:26" s="7" customFormat="1" ht="18" customHeight="1" x14ac:dyDescent="0.3">
      <c r="A6" s="73"/>
      <c r="B6" s="73"/>
      <c r="C6" s="74"/>
      <c r="D6" s="74"/>
      <c r="E6" s="74" t="s">
        <v>37</v>
      </c>
      <c r="F6" s="74"/>
      <c r="G6" s="74"/>
      <c r="H6" s="74"/>
      <c r="I6" s="74"/>
      <c r="J6" s="74"/>
      <c r="K6" s="74"/>
      <c r="L6" s="74"/>
      <c r="M6" s="74"/>
      <c r="N6" s="74"/>
      <c r="O6" s="74"/>
      <c r="P6" s="74"/>
      <c r="Q6" s="74"/>
      <c r="R6" s="74"/>
      <c r="S6" s="74"/>
      <c r="T6" s="74"/>
      <c r="U6" s="74"/>
      <c r="V6" s="74"/>
      <c r="W6" s="74"/>
      <c r="X6" s="74"/>
      <c r="Y6" s="74"/>
      <c r="Z6" s="74"/>
    </row>
    <row r="7" spans="1:26" s="7" customFormat="1" ht="18" customHeight="1" x14ac:dyDescent="0.3">
      <c r="A7" s="73"/>
      <c r="B7" s="73"/>
      <c r="C7" s="74"/>
      <c r="D7" s="74"/>
      <c r="E7" s="74" t="s">
        <v>38</v>
      </c>
      <c r="F7" s="74"/>
      <c r="G7" s="74"/>
      <c r="H7" s="74"/>
      <c r="I7" s="74"/>
      <c r="J7" s="74"/>
      <c r="K7" s="74"/>
      <c r="L7" s="74"/>
      <c r="M7" s="74"/>
      <c r="N7" s="74"/>
      <c r="O7" s="74"/>
      <c r="P7" s="74"/>
      <c r="Q7" s="74"/>
      <c r="R7" s="74"/>
      <c r="S7" s="74"/>
      <c r="T7" s="74"/>
      <c r="U7" s="74"/>
      <c r="V7" s="74"/>
      <c r="W7" s="74"/>
      <c r="X7" s="74"/>
      <c r="Y7" s="74"/>
      <c r="Z7" s="74"/>
    </row>
    <row r="8" spans="1:26" s="7" customFormat="1" ht="18" customHeight="1" x14ac:dyDescent="0.3">
      <c r="A8" s="73"/>
      <c r="B8" s="73"/>
      <c r="C8" s="74"/>
      <c r="D8" s="74"/>
      <c r="E8" s="74" t="s">
        <v>39</v>
      </c>
      <c r="F8" s="74"/>
      <c r="G8" s="74"/>
      <c r="H8" s="74"/>
      <c r="I8" s="74"/>
      <c r="J8" s="74"/>
      <c r="K8" s="74"/>
      <c r="L8" s="74"/>
      <c r="M8" s="74"/>
      <c r="N8" s="74"/>
      <c r="O8" s="74"/>
      <c r="P8" s="74"/>
      <c r="Q8" s="74"/>
      <c r="R8" s="74"/>
      <c r="S8" s="74"/>
      <c r="T8" s="74"/>
      <c r="U8" s="74"/>
      <c r="V8" s="74"/>
      <c r="W8" s="74"/>
      <c r="X8" s="74"/>
      <c r="Y8" s="74"/>
      <c r="Z8" s="74"/>
    </row>
    <row r="9" spans="1:26" s="7" customFormat="1" ht="18" customHeight="1" x14ac:dyDescent="0.3">
      <c r="A9" s="73"/>
      <c r="B9" s="73"/>
      <c r="C9" s="74"/>
      <c r="D9" s="74"/>
      <c r="E9" s="92" t="s">
        <v>40</v>
      </c>
      <c r="F9" s="74"/>
      <c r="G9" s="74"/>
      <c r="H9" s="74"/>
      <c r="I9" s="74"/>
      <c r="J9" s="74"/>
      <c r="K9" s="74"/>
      <c r="L9" s="74"/>
      <c r="M9" s="74"/>
      <c r="N9" s="74"/>
      <c r="O9" s="74"/>
      <c r="P9" s="74"/>
      <c r="Q9" s="74"/>
      <c r="R9" s="74"/>
      <c r="S9" s="74"/>
      <c r="T9" s="74"/>
      <c r="U9" s="74"/>
      <c r="V9" s="74"/>
      <c r="W9" s="74"/>
      <c r="X9" s="74"/>
      <c r="Y9" s="74"/>
      <c r="Z9" s="74"/>
    </row>
    <row r="10" spans="1:26" s="7" customFormat="1" ht="18" customHeight="1" x14ac:dyDescent="0.3">
      <c r="A10" s="73"/>
      <c r="B10" s="73" t="s">
        <v>41</v>
      </c>
      <c r="C10" s="74"/>
      <c r="D10" s="74"/>
      <c r="E10" s="74" t="s">
        <v>42</v>
      </c>
      <c r="F10" s="74"/>
      <c r="G10" s="74"/>
      <c r="H10" s="74"/>
      <c r="I10" s="74"/>
      <c r="J10" s="74"/>
      <c r="K10" s="74"/>
      <c r="L10" s="74"/>
      <c r="M10" s="74"/>
      <c r="N10" s="74"/>
      <c r="O10" s="74"/>
      <c r="P10" s="74"/>
      <c r="Q10" s="74"/>
      <c r="R10" s="74"/>
      <c r="S10" s="74"/>
      <c r="T10" s="74"/>
      <c r="U10" s="74"/>
      <c r="V10" s="74"/>
      <c r="W10" s="74"/>
      <c r="X10" s="74"/>
      <c r="Y10" s="74"/>
      <c r="Z10" s="74"/>
    </row>
    <row r="11" spans="1:26" s="7" customFormat="1" ht="18" customHeight="1" x14ac:dyDescent="0.3">
      <c r="A11" s="73"/>
      <c r="B11" s="73"/>
      <c r="C11" s="74"/>
      <c r="D11" s="74"/>
      <c r="E11" s="74" t="s">
        <v>43</v>
      </c>
      <c r="F11" s="74"/>
      <c r="G11" s="74"/>
      <c r="H11" s="74"/>
      <c r="I11" s="74"/>
      <c r="J11" s="74"/>
      <c r="K11" s="74"/>
      <c r="L11" s="74"/>
      <c r="M11" s="74"/>
      <c r="N11" s="74"/>
      <c r="O11" s="74"/>
      <c r="P11" s="74"/>
      <c r="Q11" s="74"/>
      <c r="R11" s="74"/>
      <c r="S11" s="74"/>
      <c r="T11" s="74"/>
      <c r="U11" s="74"/>
      <c r="V11" s="74"/>
      <c r="W11" s="74"/>
      <c r="X11" s="74"/>
      <c r="Y11" s="74"/>
      <c r="Z11" s="74"/>
    </row>
    <row r="12" spans="1:26" s="7" customFormat="1" ht="18" customHeight="1" x14ac:dyDescent="0.3">
      <c r="A12" s="73"/>
      <c r="B12" s="73"/>
      <c r="C12" s="74"/>
      <c r="D12" s="74"/>
      <c r="E12" s="74" t="s">
        <v>44</v>
      </c>
      <c r="F12" s="74"/>
      <c r="G12" s="74"/>
      <c r="H12" s="74"/>
      <c r="I12" s="74"/>
      <c r="J12" s="74"/>
      <c r="K12" s="74"/>
      <c r="L12" s="74"/>
      <c r="M12" s="74"/>
      <c r="N12" s="74"/>
      <c r="O12" s="74"/>
      <c r="P12" s="74"/>
      <c r="Q12" s="74"/>
      <c r="R12" s="74"/>
      <c r="S12" s="74"/>
      <c r="T12" s="74"/>
      <c r="U12" s="74"/>
      <c r="V12" s="74"/>
      <c r="W12" s="74"/>
      <c r="X12" s="74"/>
      <c r="Y12" s="74"/>
      <c r="Z12" s="74"/>
    </row>
    <row r="13" spans="1:26" s="7" customFormat="1" ht="18" customHeight="1" x14ac:dyDescent="0.3">
      <c r="A13" s="73"/>
      <c r="B13" s="73" t="s">
        <v>45</v>
      </c>
      <c r="C13" s="74"/>
      <c r="D13" s="74"/>
      <c r="E13" s="74" t="s">
        <v>46</v>
      </c>
      <c r="F13" s="74"/>
      <c r="G13" s="74"/>
      <c r="H13" s="74"/>
      <c r="I13" s="74"/>
      <c r="J13" s="74"/>
      <c r="K13" s="74"/>
      <c r="L13" s="74"/>
      <c r="M13" s="74"/>
      <c r="N13" s="74"/>
      <c r="O13" s="74"/>
      <c r="P13" s="74"/>
      <c r="Q13" s="74"/>
      <c r="R13" s="74"/>
      <c r="S13" s="74"/>
      <c r="T13" s="74"/>
      <c r="U13" s="74"/>
      <c r="V13" s="74"/>
      <c r="W13" s="74"/>
      <c r="X13" s="74"/>
      <c r="Y13" s="74"/>
      <c r="Z13" s="74"/>
    </row>
    <row r="14" spans="1:26" s="7" customFormat="1" ht="18" customHeight="1" x14ac:dyDescent="0.3">
      <c r="A14" s="73"/>
      <c r="B14" s="73" t="s">
        <v>47</v>
      </c>
      <c r="C14" s="74"/>
      <c r="D14" s="74"/>
      <c r="E14" s="74" t="s">
        <v>48</v>
      </c>
      <c r="F14" s="74"/>
      <c r="G14" s="74"/>
      <c r="H14" s="74"/>
      <c r="I14" s="74"/>
      <c r="J14" s="74"/>
      <c r="K14" s="74"/>
      <c r="L14" s="74"/>
      <c r="M14" s="74"/>
      <c r="N14" s="74"/>
      <c r="O14" s="74"/>
      <c r="P14" s="74"/>
      <c r="Q14" s="74"/>
      <c r="R14" s="74"/>
      <c r="S14" s="74"/>
      <c r="T14" s="74"/>
      <c r="U14" s="74"/>
      <c r="V14" s="74"/>
      <c r="W14" s="74"/>
      <c r="X14" s="74"/>
      <c r="Y14" s="74"/>
      <c r="Z14" s="74"/>
    </row>
    <row r="15" spans="1:26" s="7" customFormat="1" ht="18" customHeight="1" x14ac:dyDescent="0.3">
      <c r="A15" s="73"/>
      <c r="B15" s="73" t="s">
        <v>49</v>
      </c>
      <c r="C15" s="74"/>
      <c r="D15" s="74"/>
      <c r="E15" s="74" t="s">
        <v>50</v>
      </c>
      <c r="F15" s="74" t="s">
        <v>51</v>
      </c>
      <c r="G15" s="74"/>
      <c r="H15" s="74"/>
      <c r="I15" s="74"/>
      <c r="J15" s="74"/>
      <c r="K15" s="74"/>
      <c r="L15" s="74"/>
      <c r="M15" s="74"/>
      <c r="N15" s="74"/>
      <c r="O15" s="74"/>
      <c r="P15" s="74"/>
      <c r="Q15" s="74"/>
      <c r="R15" s="74"/>
      <c r="S15" s="74"/>
      <c r="T15" s="74"/>
      <c r="U15" s="74"/>
      <c r="V15" s="74"/>
      <c r="W15" s="74"/>
      <c r="X15" s="74"/>
      <c r="Y15" s="74"/>
      <c r="Z15" s="74"/>
    </row>
    <row r="16" spans="1:26" s="7" customFormat="1" ht="18" customHeight="1" x14ac:dyDescent="0.3">
      <c r="A16" s="73"/>
      <c r="B16" s="73"/>
      <c r="C16" s="74"/>
      <c r="D16" s="74"/>
      <c r="E16" s="74" t="s">
        <v>52</v>
      </c>
      <c r="F16" s="74" t="s">
        <v>53</v>
      </c>
      <c r="G16" s="74"/>
      <c r="H16" s="74"/>
      <c r="I16" s="74"/>
      <c r="J16" s="74"/>
      <c r="K16" s="74"/>
      <c r="L16" s="74"/>
      <c r="M16" s="74"/>
      <c r="N16" s="74"/>
      <c r="O16" s="74"/>
      <c r="P16" s="74"/>
      <c r="Q16" s="74"/>
      <c r="R16" s="74"/>
      <c r="S16" s="74"/>
      <c r="T16" s="74"/>
      <c r="U16" s="74"/>
      <c r="V16" s="74"/>
      <c r="W16" s="74"/>
      <c r="X16" s="74"/>
      <c r="Y16" s="74"/>
      <c r="Z16" s="74"/>
    </row>
    <row r="17" spans="1:26" s="7" customFormat="1" ht="18" customHeight="1" x14ac:dyDescent="0.3">
      <c r="A17" s="73"/>
      <c r="B17" s="73"/>
      <c r="C17" s="74"/>
      <c r="D17" s="74"/>
      <c r="E17" s="74" t="s">
        <v>54</v>
      </c>
      <c r="F17" s="74" t="s">
        <v>55</v>
      </c>
      <c r="G17" s="74"/>
      <c r="H17" s="74"/>
      <c r="I17" s="74"/>
      <c r="J17" s="74"/>
      <c r="K17" s="74"/>
      <c r="L17" s="74"/>
      <c r="M17" s="74"/>
      <c r="N17" s="74"/>
      <c r="O17" s="74"/>
      <c r="P17" s="74"/>
      <c r="Q17" s="74"/>
      <c r="R17" s="74"/>
      <c r="S17" s="74"/>
      <c r="T17" s="74"/>
      <c r="U17" s="74"/>
      <c r="V17" s="74"/>
      <c r="W17" s="74"/>
      <c r="X17" s="74"/>
      <c r="Y17" s="74"/>
      <c r="Z17" s="74"/>
    </row>
    <row r="18" spans="1:26" s="7" customFormat="1" ht="18" customHeight="1" x14ac:dyDescent="0.3">
      <c r="A18" s="73"/>
      <c r="B18" s="73"/>
      <c r="C18" s="74"/>
      <c r="D18" s="74"/>
      <c r="E18" s="74" t="s">
        <v>56</v>
      </c>
      <c r="F18" s="74" t="s">
        <v>57</v>
      </c>
      <c r="G18" s="74"/>
      <c r="H18" s="74"/>
      <c r="I18" s="74"/>
      <c r="J18" s="74"/>
      <c r="K18" s="74"/>
      <c r="L18" s="74"/>
      <c r="M18" s="74"/>
      <c r="N18" s="74"/>
      <c r="O18" s="74"/>
      <c r="P18" s="74"/>
      <c r="Q18" s="74"/>
      <c r="R18" s="74"/>
      <c r="S18" s="74"/>
      <c r="T18" s="74"/>
      <c r="U18" s="74"/>
      <c r="V18" s="74"/>
      <c r="W18" s="74"/>
      <c r="X18" s="74"/>
      <c r="Y18" s="74"/>
      <c r="Z18" s="74"/>
    </row>
    <row r="19" spans="1:26" s="7" customFormat="1" ht="18" customHeight="1" x14ac:dyDescent="0.3">
      <c r="A19" s="73"/>
      <c r="B19" s="73"/>
      <c r="C19" s="74"/>
      <c r="D19" s="74"/>
      <c r="E19" s="74" t="s">
        <v>58</v>
      </c>
      <c r="F19" s="74" t="s">
        <v>59</v>
      </c>
      <c r="G19" s="74"/>
      <c r="H19" s="74"/>
      <c r="I19" s="74"/>
      <c r="J19" s="74"/>
      <c r="K19" s="74"/>
      <c r="L19" s="74"/>
      <c r="M19" s="74"/>
      <c r="N19" s="74"/>
      <c r="O19" s="74"/>
      <c r="P19" s="74"/>
      <c r="Q19" s="74"/>
      <c r="R19" s="74"/>
      <c r="S19" s="74"/>
      <c r="T19" s="74"/>
      <c r="U19" s="74"/>
      <c r="V19" s="74"/>
      <c r="W19" s="74"/>
      <c r="X19" s="74"/>
      <c r="Y19" s="74"/>
      <c r="Z19" s="74"/>
    </row>
    <row r="20" spans="1:26" s="7" customFormat="1" ht="18" customHeight="1" x14ac:dyDescent="0.3">
      <c r="A20" s="73"/>
      <c r="B20" s="73"/>
      <c r="C20" s="74"/>
      <c r="D20" s="74"/>
      <c r="E20" s="74" t="s">
        <v>60</v>
      </c>
      <c r="F20" s="74" t="s">
        <v>61</v>
      </c>
      <c r="G20" s="74"/>
      <c r="H20" s="74"/>
      <c r="I20" s="74"/>
      <c r="J20" s="74"/>
      <c r="K20" s="74"/>
      <c r="L20" s="74"/>
      <c r="M20" s="74"/>
      <c r="N20" s="74"/>
      <c r="O20" s="74"/>
      <c r="P20" s="74"/>
      <c r="Q20" s="74"/>
      <c r="R20" s="74"/>
      <c r="S20" s="74"/>
      <c r="T20" s="74"/>
      <c r="U20" s="74"/>
      <c r="V20" s="74"/>
      <c r="W20" s="74"/>
      <c r="X20" s="74"/>
      <c r="Y20" s="74"/>
      <c r="Z20" s="74"/>
    </row>
    <row r="21" spans="1:26" s="7" customFormat="1" ht="18" customHeight="1" x14ac:dyDescent="0.3">
      <c r="A21" s="73"/>
      <c r="B21" s="73"/>
      <c r="C21" s="74"/>
      <c r="D21" s="74"/>
      <c r="E21" s="74" t="s">
        <v>62</v>
      </c>
      <c r="F21" s="74" t="s">
        <v>63</v>
      </c>
      <c r="G21" s="74"/>
      <c r="H21" s="74"/>
      <c r="I21" s="74"/>
      <c r="J21" s="74"/>
      <c r="K21" s="74"/>
      <c r="L21" s="74"/>
      <c r="M21" s="74"/>
      <c r="N21" s="74"/>
      <c r="O21" s="74"/>
      <c r="P21" s="74"/>
      <c r="Q21" s="74"/>
      <c r="R21" s="74"/>
      <c r="S21" s="74"/>
      <c r="T21" s="74"/>
      <c r="U21" s="74"/>
      <c r="V21" s="74"/>
      <c r="W21" s="74"/>
      <c r="X21" s="74"/>
      <c r="Y21" s="74"/>
      <c r="Z21" s="74"/>
    </row>
    <row r="22" spans="1:26" s="7" customFormat="1" ht="18" customHeight="1" x14ac:dyDescent="0.3">
      <c r="A22" s="73"/>
      <c r="B22" s="73"/>
      <c r="C22" s="74"/>
      <c r="D22" s="74"/>
      <c r="E22" s="74" t="s">
        <v>64</v>
      </c>
      <c r="F22" s="74" t="s">
        <v>65</v>
      </c>
      <c r="G22" s="74"/>
      <c r="H22" s="74"/>
      <c r="I22" s="74"/>
      <c r="J22" s="74"/>
      <c r="K22" s="74"/>
      <c r="L22" s="74"/>
      <c r="M22" s="74"/>
      <c r="N22" s="74"/>
      <c r="O22" s="74"/>
      <c r="P22" s="74"/>
      <c r="Q22" s="74"/>
      <c r="R22" s="74"/>
      <c r="S22" s="74"/>
      <c r="T22" s="74"/>
      <c r="U22" s="74"/>
      <c r="V22" s="74"/>
      <c r="W22" s="74"/>
      <c r="X22" s="74"/>
      <c r="Y22" s="74"/>
      <c r="Z22" s="74"/>
    </row>
    <row r="23" spans="1:26" s="7" customFormat="1" ht="18" customHeight="1" x14ac:dyDescent="0.3">
      <c r="A23" s="73"/>
      <c r="B23" s="73" t="s">
        <v>66</v>
      </c>
      <c r="C23" s="74"/>
      <c r="D23" s="74"/>
      <c r="E23" s="91" t="s">
        <v>67</v>
      </c>
      <c r="F23" s="74"/>
      <c r="G23" s="74"/>
      <c r="H23" s="74"/>
      <c r="I23" s="74"/>
      <c r="J23" s="74"/>
      <c r="K23" s="74"/>
      <c r="L23" s="74"/>
      <c r="M23" s="74"/>
      <c r="N23" s="74"/>
      <c r="O23" s="74"/>
      <c r="P23" s="74"/>
      <c r="Q23" s="74"/>
      <c r="R23" s="74"/>
      <c r="S23" s="74"/>
      <c r="T23" s="74"/>
      <c r="U23" s="74"/>
      <c r="V23" s="74"/>
      <c r="W23" s="74"/>
      <c r="X23" s="74"/>
      <c r="Y23" s="74"/>
      <c r="Z23" s="74"/>
    </row>
    <row r="24" spans="1:26" s="7" customFormat="1" ht="18" customHeight="1" x14ac:dyDescent="0.3">
      <c r="A24" s="73"/>
      <c r="B24" s="73"/>
      <c r="C24" s="74"/>
      <c r="D24" s="74"/>
      <c r="E24" s="74" t="s">
        <v>68</v>
      </c>
      <c r="F24" s="74"/>
      <c r="G24" s="74"/>
      <c r="H24" s="74"/>
      <c r="I24" s="74"/>
      <c r="J24" s="74"/>
      <c r="K24" s="74"/>
      <c r="L24" s="74"/>
      <c r="M24" s="74"/>
      <c r="N24" s="74"/>
      <c r="O24" s="74"/>
      <c r="P24" s="74"/>
      <c r="Q24" s="74"/>
      <c r="R24" s="74"/>
      <c r="S24" s="74"/>
      <c r="T24" s="74"/>
      <c r="U24" s="74"/>
      <c r="V24" s="74"/>
      <c r="W24" s="74"/>
      <c r="X24" s="74"/>
      <c r="Y24" s="74"/>
      <c r="Z24" s="74"/>
    </row>
    <row r="25" spans="1:26" s="7" customFormat="1" ht="18" customHeight="1" x14ac:dyDescent="0.3">
      <c r="A25" s="73"/>
      <c r="B25" s="73"/>
      <c r="C25" s="74"/>
      <c r="D25" s="74"/>
      <c r="E25" s="74" t="s">
        <v>69</v>
      </c>
      <c r="F25" s="74"/>
      <c r="G25" s="74"/>
      <c r="H25" s="74"/>
      <c r="I25" s="74"/>
      <c r="J25" s="74"/>
      <c r="K25" s="74"/>
      <c r="L25" s="74"/>
      <c r="M25" s="74"/>
      <c r="N25" s="74"/>
      <c r="O25" s="74"/>
      <c r="P25" s="74"/>
      <c r="Q25" s="74"/>
      <c r="R25" s="74"/>
      <c r="S25" s="74"/>
      <c r="T25" s="74"/>
      <c r="U25" s="74"/>
      <c r="V25" s="74"/>
      <c r="W25" s="74"/>
      <c r="X25" s="74"/>
      <c r="Y25" s="74"/>
      <c r="Z25" s="74"/>
    </row>
    <row r="26" spans="1:26" s="67" customFormat="1" ht="95.1" customHeight="1" x14ac:dyDescent="0.3">
      <c r="A26" s="90"/>
      <c r="B26" s="90"/>
      <c r="C26" s="87"/>
      <c r="D26" s="87"/>
      <c r="E26" s="87"/>
      <c r="F26" s="336" t="s">
        <v>70</v>
      </c>
      <c r="G26" s="337"/>
      <c r="H26" s="337"/>
      <c r="I26" s="337"/>
      <c r="J26" s="337"/>
      <c r="K26" s="337"/>
      <c r="L26" s="337"/>
      <c r="M26" s="337"/>
      <c r="N26" s="337"/>
      <c r="O26" s="337"/>
      <c r="P26" s="338"/>
      <c r="Q26" s="87"/>
      <c r="R26" s="87"/>
      <c r="S26" s="87"/>
      <c r="T26" s="87"/>
      <c r="U26" s="87"/>
      <c r="V26" s="87"/>
      <c r="W26" s="87"/>
      <c r="X26" s="87"/>
      <c r="Y26" s="87"/>
      <c r="Z26" s="87"/>
    </row>
    <row r="27" spans="1:26" s="7" customFormat="1" ht="18" customHeight="1" x14ac:dyDescent="0.3">
      <c r="A27" s="73"/>
      <c r="B27" s="73" t="s">
        <v>71</v>
      </c>
      <c r="C27" s="74"/>
      <c r="D27" s="74"/>
      <c r="E27" s="74" t="s">
        <v>72</v>
      </c>
      <c r="F27" s="74"/>
      <c r="G27" s="74"/>
      <c r="H27" s="74"/>
      <c r="I27" s="74"/>
      <c r="J27" s="74"/>
      <c r="K27" s="74"/>
      <c r="L27" s="74"/>
      <c r="M27" s="74"/>
      <c r="N27" s="74"/>
      <c r="O27" s="74"/>
      <c r="P27" s="74"/>
      <c r="Q27" s="74"/>
      <c r="R27" s="74"/>
      <c r="S27" s="74"/>
      <c r="T27" s="74"/>
      <c r="U27" s="74"/>
      <c r="V27" s="74"/>
      <c r="W27" s="74"/>
      <c r="X27" s="74"/>
      <c r="Y27" s="74"/>
      <c r="Z27" s="74"/>
    </row>
    <row r="28" spans="1:26" s="7" customFormat="1" ht="18" customHeight="1" x14ac:dyDescent="0.3">
      <c r="A28" s="73"/>
      <c r="B28" s="73" t="s">
        <v>73</v>
      </c>
      <c r="C28" s="74"/>
      <c r="D28" s="74"/>
      <c r="E28" s="74" t="s">
        <v>74</v>
      </c>
      <c r="F28" s="74"/>
      <c r="G28" s="74"/>
      <c r="H28" s="74"/>
      <c r="I28" s="74"/>
      <c r="J28" s="74"/>
      <c r="K28" s="74"/>
      <c r="L28" s="74"/>
      <c r="M28" s="74"/>
      <c r="N28" s="74"/>
      <c r="O28" s="74"/>
      <c r="P28" s="74"/>
      <c r="Q28" s="74"/>
      <c r="R28" s="74"/>
      <c r="S28" s="74"/>
      <c r="T28" s="74"/>
      <c r="U28" s="74"/>
      <c r="V28" s="74"/>
      <c r="W28" s="74"/>
      <c r="X28" s="74"/>
      <c r="Y28" s="74"/>
      <c r="Z28" s="74"/>
    </row>
    <row r="29" spans="1:26" s="7" customFormat="1" ht="18" customHeight="1" x14ac:dyDescent="0.3">
      <c r="A29" s="73"/>
      <c r="B29" s="73" t="s">
        <v>75</v>
      </c>
      <c r="C29" s="74"/>
      <c r="D29" s="74" t="s">
        <v>76</v>
      </c>
      <c r="E29" s="74" t="s">
        <v>77</v>
      </c>
      <c r="F29" s="74"/>
      <c r="G29" s="74"/>
      <c r="H29" s="74"/>
      <c r="I29" s="74"/>
      <c r="J29" s="74"/>
      <c r="K29" s="74"/>
      <c r="L29" s="74"/>
      <c r="M29" s="74"/>
      <c r="N29" s="74"/>
      <c r="O29" s="74"/>
      <c r="P29" s="74"/>
      <c r="Q29" s="74"/>
      <c r="R29" s="74"/>
      <c r="S29" s="74"/>
      <c r="T29" s="74"/>
      <c r="U29" s="74"/>
      <c r="V29" s="74"/>
      <c r="W29" s="74"/>
      <c r="X29" s="74"/>
      <c r="Y29" s="74"/>
      <c r="Z29" s="74"/>
    </row>
    <row r="30" spans="1:26" s="7" customFormat="1" ht="18" customHeight="1" x14ac:dyDescent="0.3">
      <c r="A30" s="73"/>
      <c r="B30" s="73"/>
      <c r="C30" s="74"/>
      <c r="D30" s="74" t="s">
        <v>78</v>
      </c>
      <c r="E30" s="74" t="s">
        <v>79</v>
      </c>
      <c r="F30" s="74"/>
      <c r="G30" s="74"/>
      <c r="H30" s="74"/>
      <c r="I30" s="74"/>
      <c r="J30" s="74"/>
      <c r="K30" s="74"/>
      <c r="L30" s="74"/>
      <c r="M30" s="74"/>
      <c r="N30" s="74"/>
      <c r="O30" s="74"/>
      <c r="P30" s="74"/>
      <c r="Q30" s="74"/>
      <c r="R30" s="74"/>
      <c r="S30" s="74"/>
      <c r="T30" s="74"/>
      <c r="U30" s="74"/>
      <c r="V30" s="74"/>
      <c r="W30" s="74"/>
      <c r="X30" s="74"/>
      <c r="Y30" s="74"/>
      <c r="Z30" s="74"/>
    </row>
    <row r="31" spans="1:26" s="7" customFormat="1" ht="18" customHeight="1" x14ac:dyDescent="0.3">
      <c r="A31" s="73"/>
      <c r="B31" s="73"/>
      <c r="C31" s="74"/>
      <c r="D31" s="74" t="s">
        <v>80</v>
      </c>
      <c r="E31" s="74" t="s">
        <v>81</v>
      </c>
      <c r="F31" s="74"/>
      <c r="G31" s="74"/>
      <c r="H31" s="74"/>
      <c r="I31" s="74"/>
      <c r="J31" s="74"/>
      <c r="K31" s="74"/>
      <c r="L31" s="74"/>
      <c r="M31" s="74"/>
      <c r="N31" s="74"/>
      <c r="O31" s="74"/>
      <c r="P31" s="74"/>
      <c r="Q31" s="74"/>
      <c r="R31" s="74"/>
      <c r="S31" s="74"/>
      <c r="T31" s="74"/>
      <c r="U31" s="74"/>
      <c r="V31" s="74"/>
      <c r="W31" s="74"/>
      <c r="X31" s="74"/>
      <c r="Y31" s="74"/>
      <c r="Z31" s="74"/>
    </row>
    <row r="32" spans="1:26" s="7" customFormat="1" ht="18" customHeight="1" x14ac:dyDescent="0.3">
      <c r="A32" s="73"/>
      <c r="B32" s="73" t="s">
        <v>82</v>
      </c>
      <c r="C32" s="74"/>
      <c r="D32" s="75">
        <v>1000</v>
      </c>
      <c r="E32" s="74" t="s">
        <v>83</v>
      </c>
      <c r="F32" s="74"/>
      <c r="G32" s="74"/>
      <c r="H32" s="74"/>
      <c r="I32" s="74"/>
      <c r="J32" s="74"/>
      <c r="K32" s="74"/>
      <c r="L32" s="74"/>
      <c r="M32" s="74"/>
      <c r="N32" s="74"/>
      <c r="O32" s="74"/>
      <c r="P32" s="74"/>
      <c r="Q32" s="74"/>
      <c r="R32" s="74"/>
      <c r="S32" s="74"/>
      <c r="T32" s="74"/>
      <c r="U32" s="74"/>
      <c r="V32" s="74"/>
      <c r="W32" s="74"/>
      <c r="X32" s="74"/>
      <c r="Y32" s="74"/>
      <c r="Z32" s="74"/>
    </row>
    <row r="33" spans="1:26" s="7" customFormat="1" ht="18" customHeight="1" x14ac:dyDescent="0.3">
      <c r="A33" s="73"/>
      <c r="B33" s="74"/>
      <c r="C33" s="74"/>
      <c r="D33" s="76">
        <v>1.1000000000000001</v>
      </c>
      <c r="E33" s="74" t="s">
        <v>83</v>
      </c>
      <c r="F33" s="74"/>
      <c r="G33" s="74"/>
      <c r="H33" s="74"/>
      <c r="I33" s="74"/>
      <c r="J33" s="74"/>
      <c r="K33" s="74"/>
      <c r="L33" s="74"/>
      <c r="M33" s="74"/>
      <c r="N33" s="74"/>
      <c r="O33" s="74"/>
      <c r="P33" s="74"/>
      <c r="Q33" s="74"/>
      <c r="R33" s="74"/>
      <c r="S33" s="74"/>
      <c r="T33" s="74"/>
      <c r="U33" s="74"/>
      <c r="V33" s="74"/>
      <c r="W33" s="74"/>
      <c r="X33" s="74"/>
      <c r="Y33" s="74"/>
      <c r="Z33" s="74"/>
    </row>
    <row r="34" spans="1:26" s="7" customFormat="1" ht="18" customHeight="1" x14ac:dyDescent="0.25">
      <c r="A34" s="73"/>
      <c r="B34" s="74"/>
      <c r="C34" s="74"/>
      <c r="D34" s="77">
        <v>1.0999999999999999E-2</v>
      </c>
      <c r="E34" s="74" t="s">
        <v>83</v>
      </c>
      <c r="F34" s="74"/>
      <c r="G34" s="74"/>
      <c r="H34" s="74"/>
      <c r="I34" s="78"/>
      <c r="J34" s="78"/>
      <c r="K34" s="74"/>
      <c r="L34" s="74"/>
      <c r="M34" s="74"/>
      <c r="N34" s="74"/>
      <c r="O34" s="74"/>
      <c r="P34" s="74"/>
      <c r="Q34" s="74"/>
      <c r="R34" s="74"/>
      <c r="S34" s="74"/>
      <c r="T34" s="74"/>
      <c r="U34" s="74"/>
      <c r="V34" s="74"/>
      <c r="W34" s="74"/>
      <c r="X34" s="74"/>
      <c r="Y34" s="74"/>
      <c r="Z34" s="74"/>
    </row>
    <row r="35" spans="1:26" s="7" customFormat="1" ht="18" customHeight="1" x14ac:dyDescent="0.25">
      <c r="A35" s="79"/>
      <c r="B35" s="73" t="s">
        <v>84</v>
      </c>
      <c r="C35" s="73"/>
      <c r="D35" s="76" t="s">
        <v>85</v>
      </c>
      <c r="E35" s="74" t="s">
        <v>86</v>
      </c>
      <c r="F35" s="74"/>
      <c r="G35" s="74"/>
      <c r="H35" s="74"/>
      <c r="I35" s="78"/>
      <c r="J35" s="78"/>
      <c r="K35" s="74"/>
      <c r="L35" s="74"/>
      <c r="M35" s="74"/>
      <c r="N35" s="74"/>
      <c r="O35" s="74"/>
      <c r="P35" s="74"/>
      <c r="Q35" s="74"/>
      <c r="R35" s="74"/>
      <c r="S35" s="74"/>
      <c r="T35" s="74"/>
      <c r="U35" s="74"/>
      <c r="V35" s="74"/>
      <c r="W35" s="74"/>
      <c r="X35" s="74"/>
      <c r="Y35" s="74"/>
      <c r="Z35" s="74"/>
    </row>
    <row r="36" spans="1:26" s="7" customFormat="1" ht="18" customHeight="1" x14ac:dyDescent="0.25">
      <c r="A36" s="80"/>
      <c r="B36" s="74"/>
      <c r="C36" s="73"/>
      <c r="D36" s="76" t="s">
        <v>87</v>
      </c>
      <c r="E36" s="74" t="s">
        <v>88</v>
      </c>
      <c r="F36" s="74"/>
      <c r="G36" s="74"/>
      <c r="H36" s="81"/>
      <c r="I36" s="81"/>
      <c r="J36" s="81"/>
      <c r="K36" s="74"/>
      <c r="L36" s="74"/>
      <c r="M36" s="74"/>
      <c r="N36" s="74"/>
      <c r="O36" s="74"/>
      <c r="P36" s="74"/>
      <c r="Q36" s="74"/>
      <c r="R36" s="74"/>
      <c r="S36" s="74"/>
      <c r="T36" s="74"/>
      <c r="U36" s="74"/>
      <c r="V36" s="74"/>
      <c r="W36" s="74"/>
      <c r="X36" s="74"/>
      <c r="Y36" s="74"/>
      <c r="Z36" s="74"/>
    </row>
    <row r="37" spans="1:26" s="18" customFormat="1" ht="18" customHeight="1" x14ac:dyDescent="0.25">
      <c r="A37" s="80"/>
      <c r="B37" s="73"/>
      <c r="C37" s="73"/>
      <c r="D37" s="76" t="s">
        <v>78</v>
      </c>
      <c r="E37" s="74" t="s">
        <v>89</v>
      </c>
      <c r="F37" s="74"/>
      <c r="G37" s="74"/>
      <c r="H37" s="81"/>
      <c r="I37" s="81"/>
      <c r="J37" s="81"/>
      <c r="K37" s="74"/>
      <c r="L37" s="78"/>
      <c r="M37" s="78"/>
      <c r="N37" s="78"/>
      <c r="O37" s="78"/>
      <c r="P37" s="78"/>
      <c r="Q37" s="78"/>
      <c r="R37" s="78"/>
      <c r="S37" s="78"/>
      <c r="T37" s="78"/>
      <c r="U37" s="78"/>
      <c r="V37" s="78"/>
      <c r="W37" s="78"/>
      <c r="X37" s="78"/>
      <c r="Y37" s="78"/>
      <c r="Z37" s="78"/>
    </row>
    <row r="38" spans="1:26" s="18" customFormat="1" ht="18" customHeight="1" x14ac:dyDescent="0.25">
      <c r="A38" s="80"/>
      <c r="B38" s="74"/>
      <c r="C38" s="74"/>
      <c r="D38" s="76"/>
      <c r="E38" s="93" t="s">
        <v>90</v>
      </c>
      <c r="F38" s="82" t="s">
        <v>91</v>
      </c>
      <c r="G38" s="81"/>
      <c r="H38" s="81"/>
      <c r="I38" s="81"/>
      <c r="J38" s="81"/>
      <c r="K38" s="78"/>
      <c r="L38" s="78"/>
      <c r="M38" s="78"/>
      <c r="N38" s="78"/>
      <c r="O38" s="78"/>
      <c r="P38" s="78"/>
      <c r="Q38" s="78"/>
      <c r="R38" s="78"/>
      <c r="S38" s="78"/>
      <c r="T38" s="78"/>
      <c r="U38" s="78"/>
      <c r="V38" s="78"/>
      <c r="W38" s="78"/>
      <c r="X38" s="78"/>
      <c r="Y38" s="78"/>
      <c r="Z38" s="78"/>
    </row>
    <row r="39" spans="1:26" s="18" customFormat="1" ht="18" customHeight="1" x14ac:dyDescent="0.25">
      <c r="A39" s="80"/>
      <c r="B39" s="83"/>
      <c r="C39" s="83"/>
      <c r="D39" s="74"/>
      <c r="E39" s="66" t="s">
        <v>87</v>
      </c>
      <c r="F39" s="82" t="s">
        <v>92</v>
      </c>
      <c r="G39" s="81"/>
      <c r="H39" s="81"/>
      <c r="I39" s="81"/>
      <c r="J39" s="81"/>
      <c r="K39" s="78"/>
      <c r="L39" s="78"/>
      <c r="M39" s="78"/>
      <c r="N39" s="78"/>
      <c r="O39" s="78"/>
      <c r="P39" s="78"/>
      <c r="Q39" s="78"/>
      <c r="R39" s="78"/>
      <c r="S39" s="78"/>
      <c r="T39" s="78"/>
      <c r="U39" s="78"/>
      <c r="V39" s="78"/>
      <c r="W39" s="78"/>
      <c r="X39" s="78"/>
      <c r="Y39" s="78"/>
      <c r="Z39" s="78"/>
    </row>
    <row r="40" spans="1:26" s="18" customFormat="1" ht="18" customHeight="1" x14ac:dyDescent="0.25">
      <c r="A40" s="84"/>
      <c r="B40" s="83"/>
      <c r="C40" s="83"/>
      <c r="D40" s="74"/>
      <c r="E40" s="94" t="s">
        <v>93</v>
      </c>
      <c r="F40" s="82" t="s">
        <v>94</v>
      </c>
      <c r="G40" s="81"/>
      <c r="H40" s="81"/>
      <c r="I40" s="81"/>
      <c r="J40" s="81"/>
      <c r="K40" s="78"/>
      <c r="L40" s="78"/>
      <c r="M40" s="78"/>
      <c r="N40" s="78"/>
      <c r="O40" s="78"/>
      <c r="P40" s="78"/>
      <c r="Q40" s="78"/>
      <c r="R40" s="78"/>
      <c r="S40" s="78"/>
      <c r="T40" s="78"/>
      <c r="U40" s="78"/>
      <c r="V40" s="78"/>
      <c r="W40" s="78"/>
      <c r="X40" s="78"/>
      <c r="Y40" s="78"/>
      <c r="Z40" s="78"/>
    </row>
    <row r="41" spans="1:26" s="17" customFormat="1" ht="18" customHeight="1" x14ac:dyDescent="0.25">
      <c r="A41" s="84"/>
      <c r="B41" s="81"/>
      <c r="C41" s="74"/>
      <c r="D41" s="74"/>
      <c r="E41" s="19" t="s">
        <v>95</v>
      </c>
      <c r="F41" s="82" t="s">
        <v>96</v>
      </c>
      <c r="G41" s="81"/>
      <c r="H41" s="81"/>
      <c r="I41" s="81"/>
      <c r="J41" s="81"/>
      <c r="K41" s="78"/>
      <c r="L41" s="81"/>
      <c r="M41" s="81"/>
      <c r="N41" s="81"/>
      <c r="O41" s="81"/>
      <c r="P41" s="81"/>
      <c r="Q41" s="81"/>
      <c r="R41" s="81"/>
      <c r="S41" s="81"/>
      <c r="T41" s="81"/>
      <c r="U41" s="81"/>
      <c r="V41" s="81"/>
      <c r="W41" s="81"/>
      <c r="X41" s="81"/>
      <c r="Y41" s="81"/>
      <c r="Z41" s="81"/>
    </row>
    <row r="42" spans="1:26" s="17" customFormat="1" ht="18" customHeight="1" x14ac:dyDescent="0.25">
      <c r="A42" s="84"/>
      <c r="B42" s="81"/>
      <c r="C42" s="81"/>
      <c r="D42" s="74"/>
      <c r="E42" s="72" t="s">
        <v>97</v>
      </c>
      <c r="F42" s="82" t="s">
        <v>98</v>
      </c>
      <c r="G42" s="81"/>
      <c r="H42" s="81"/>
      <c r="I42" s="81"/>
      <c r="J42" s="81"/>
      <c r="K42" s="81"/>
      <c r="L42" s="81"/>
      <c r="M42" s="81"/>
      <c r="N42" s="81"/>
      <c r="O42" s="81"/>
      <c r="P42" s="81"/>
      <c r="Q42" s="81"/>
      <c r="R42" s="81"/>
      <c r="S42" s="81"/>
      <c r="T42" s="81"/>
      <c r="U42" s="81"/>
      <c r="V42" s="81"/>
      <c r="W42" s="81"/>
      <c r="X42" s="81"/>
      <c r="Y42" s="81"/>
      <c r="Z42" s="81"/>
    </row>
    <row r="43" spans="1:26" s="17" customFormat="1" ht="17.399999999999999" customHeight="1" x14ac:dyDescent="0.25">
      <c r="A43" s="84"/>
      <c r="B43" s="81"/>
      <c r="C43" s="81"/>
      <c r="D43" s="74"/>
      <c r="E43" s="82" t="s">
        <v>99</v>
      </c>
      <c r="F43" s="81"/>
      <c r="G43" s="81"/>
      <c r="H43" s="81"/>
      <c r="I43" s="81"/>
      <c r="J43" s="81"/>
      <c r="K43" s="81"/>
      <c r="L43" s="81"/>
      <c r="M43" s="81"/>
      <c r="N43" s="81"/>
      <c r="O43" s="81"/>
      <c r="P43" s="81"/>
      <c r="Q43" s="81"/>
      <c r="R43" s="81"/>
      <c r="S43" s="81"/>
      <c r="T43" s="81"/>
      <c r="U43" s="81"/>
      <c r="V43" s="81"/>
      <c r="W43" s="81"/>
      <c r="X43" s="81"/>
      <c r="Y43" s="81"/>
      <c r="Z43" s="81"/>
    </row>
    <row r="44" spans="1:26" s="7" customFormat="1" ht="18" customHeight="1" x14ac:dyDescent="0.25">
      <c r="A44" s="79"/>
      <c r="B44" s="73" t="s">
        <v>100</v>
      </c>
      <c r="C44" s="73"/>
      <c r="D44" s="76"/>
      <c r="E44" s="74" t="s">
        <v>101</v>
      </c>
      <c r="F44" s="74"/>
      <c r="G44" s="74"/>
      <c r="H44" s="74"/>
      <c r="I44" s="78"/>
      <c r="J44" s="78"/>
      <c r="K44" s="74"/>
      <c r="L44" s="74"/>
      <c r="M44" s="74"/>
      <c r="N44" s="74"/>
      <c r="O44" s="74"/>
      <c r="P44" s="74"/>
      <c r="Q44" s="74"/>
      <c r="R44" s="74"/>
      <c r="S44" s="74"/>
      <c r="T44" s="74"/>
      <c r="U44" s="74"/>
      <c r="V44" s="74"/>
      <c r="W44" s="74"/>
      <c r="X44" s="74"/>
      <c r="Y44" s="74"/>
      <c r="Z44" s="74"/>
    </row>
    <row r="45" spans="1:26" s="17" customFormat="1" ht="18" customHeight="1" x14ac:dyDescent="0.3">
      <c r="A45" s="84"/>
      <c r="B45" s="81"/>
      <c r="C45" s="81"/>
      <c r="D45" s="81"/>
      <c r="E45" s="85"/>
      <c r="F45" s="81"/>
      <c r="G45" s="81"/>
      <c r="H45" s="81"/>
      <c r="I45" s="81"/>
      <c r="J45" s="81"/>
      <c r="K45" s="81"/>
      <c r="L45" s="81"/>
      <c r="M45" s="81"/>
      <c r="N45" s="81"/>
      <c r="O45" s="81"/>
      <c r="P45" s="81"/>
      <c r="Q45" s="81"/>
      <c r="R45" s="81"/>
      <c r="S45" s="81"/>
      <c r="T45" s="81"/>
      <c r="U45" s="81"/>
      <c r="V45" s="81"/>
      <c r="W45" s="81"/>
      <c r="X45" s="81"/>
      <c r="Y45" s="81"/>
      <c r="Z45" s="81"/>
    </row>
    <row r="46" spans="1:26" s="17" customFormat="1" ht="18" customHeight="1" x14ac:dyDescent="0.3">
      <c r="A46" s="84"/>
      <c r="B46" s="85"/>
      <c r="C46" s="85"/>
      <c r="D46" s="85"/>
      <c r="E46" s="85"/>
      <c r="F46" s="85"/>
      <c r="G46" s="85"/>
      <c r="H46" s="85"/>
      <c r="I46" s="85"/>
      <c r="J46" s="81"/>
      <c r="K46" s="81"/>
      <c r="L46" s="81"/>
      <c r="M46" s="81"/>
      <c r="N46" s="81"/>
      <c r="O46" s="81"/>
      <c r="P46" s="81"/>
      <c r="Q46" s="81"/>
      <c r="R46" s="81"/>
      <c r="S46" s="81"/>
      <c r="T46" s="81"/>
      <c r="U46" s="81"/>
      <c r="V46" s="81"/>
      <c r="W46" s="81"/>
      <c r="X46" s="81"/>
      <c r="Y46" s="81"/>
      <c r="Z46" s="81"/>
    </row>
    <row r="47" spans="1:26" s="17" customFormat="1" ht="18" customHeight="1" x14ac:dyDescent="0.25">
      <c r="A47" s="84"/>
      <c r="B47" s="81"/>
      <c r="C47" s="81"/>
      <c r="D47" s="74"/>
      <c r="E47" s="82"/>
      <c r="F47" s="81"/>
      <c r="G47" s="81"/>
      <c r="H47" s="81"/>
      <c r="I47" s="81"/>
      <c r="J47" s="81"/>
      <c r="K47" s="81"/>
      <c r="L47" s="81"/>
      <c r="M47" s="81"/>
      <c r="N47" s="81"/>
      <c r="O47" s="81"/>
      <c r="P47" s="81"/>
      <c r="Q47" s="81"/>
      <c r="R47" s="81"/>
      <c r="S47" s="81"/>
      <c r="T47" s="81"/>
      <c r="U47" s="81"/>
      <c r="V47" s="81"/>
      <c r="W47" s="81"/>
      <c r="X47" s="81"/>
      <c r="Y47" s="81"/>
      <c r="Z47" s="81"/>
    </row>
    <row r="48" spans="1:26" s="17" customFormat="1" ht="18" customHeight="1" x14ac:dyDescent="0.25">
      <c r="A48" s="84"/>
      <c r="B48" s="81"/>
      <c r="C48" s="81"/>
      <c r="D48" s="81"/>
      <c r="E48" s="81"/>
      <c r="F48" s="81"/>
      <c r="G48" s="81"/>
      <c r="H48" s="81"/>
      <c r="I48" s="81"/>
      <c r="J48" s="81"/>
      <c r="K48" s="81"/>
      <c r="L48" s="81"/>
      <c r="M48" s="81"/>
      <c r="N48" s="81"/>
      <c r="O48" s="81"/>
      <c r="P48" s="81"/>
      <c r="Q48" s="81"/>
      <c r="R48" s="81"/>
      <c r="S48" s="81"/>
      <c r="T48" s="81"/>
      <c r="U48" s="81"/>
      <c r="V48" s="81"/>
      <c r="W48" s="81"/>
      <c r="X48" s="81"/>
      <c r="Y48" s="81"/>
      <c r="Z48" s="81"/>
    </row>
    <row r="49" spans="1:26" s="17" customFormat="1" ht="18" customHeight="1" x14ac:dyDescent="0.25">
      <c r="A49" s="84"/>
      <c r="B49" s="81"/>
      <c r="C49" s="81"/>
      <c r="D49" s="81"/>
      <c r="E49" s="81"/>
      <c r="F49" s="81"/>
      <c r="G49" s="81"/>
      <c r="H49" s="81"/>
      <c r="I49" s="81"/>
      <c r="J49" s="81"/>
      <c r="K49" s="81"/>
      <c r="L49" s="81"/>
      <c r="M49" s="81"/>
      <c r="N49" s="81"/>
      <c r="O49" s="81"/>
      <c r="P49" s="81"/>
      <c r="Q49" s="81"/>
      <c r="R49" s="81"/>
      <c r="S49" s="81"/>
      <c r="T49" s="81"/>
      <c r="U49" s="81"/>
      <c r="V49" s="81"/>
      <c r="W49" s="81"/>
      <c r="X49" s="81"/>
      <c r="Y49" s="81"/>
      <c r="Z49" s="81"/>
    </row>
    <row r="50" spans="1:26" s="17" customFormat="1" ht="18" customHeight="1" x14ac:dyDescent="0.3">
      <c r="A50" s="86"/>
      <c r="B50" s="85"/>
      <c r="C50" s="85"/>
      <c r="D50" s="85"/>
      <c r="E50" s="85"/>
      <c r="F50" s="85"/>
      <c r="G50" s="85"/>
      <c r="H50" s="85"/>
      <c r="I50" s="85"/>
      <c r="J50" s="81"/>
      <c r="K50" s="81"/>
      <c r="L50" s="81"/>
      <c r="M50" s="81"/>
      <c r="N50" s="81"/>
      <c r="O50" s="81"/>
      <c r="P50" s="81"/>
      <c r="Q50" s="81"/>
      <c r="R50" s="81"/>
      <c r="S50" s="81"/>
      <c r="T50" s="81"/>
      <c r="U50" s="81"/>
      <c r="V50" s="81"/>
      <c r="W50" s="81"/>
      <c r="X50" s="81"/>
      <c r="Y50" s="81"/>
      <c r="Z50" s="81"/>
    </row>
    <row r="51" spans="1:26" ht="18" customHeight="1" x14ac:dyDescent="0.3">
      <c r="A51" s="86"/>
      <c r="B51" s="85"/>
      <c r="C51" s="85"/>
      <c r="D51" s="85"/>
      <c r="E51" s="85"/>
      <c r="F51" s="85"/>
      <c r="G51" s="85"/>
      <c r="H51" s="85"/>
      <c r="I51" s="85"/>
      <c r="J51" s="85"/>
      <c r="K51" s="85"/>
      <c r="L51" s="85"/>
      <c r="M51" s="85"/>
      <c r="N51" s="85"/>
      <c r="O51" s="85"/>
      <c r="P51" s="85"/>
      <c r="Q51" s="85"/>
      <c r="R51" s="85"/>
      <c r="S51" s="85"/>
      <c r="T51" s="85"/>
      <c r="U51" s="85"/>
      <c r="V51" s="85"/>
      <c r="W51" s="85"/>
      <c r="X51" s="85"/>
      <c r="Y51" s="85"/>
      <c r="Z51" s="85"/>
    </row>
    <row r="52" spans="1:26" ht="18" customHeight="1" x14ac:dyDescent="0.3">
      <c r="A52" s="80"/>
      <c r="B52" s="85"/>
      <c r="C52" s="85"/>
      <c r="D52" s="85"/>
      <c r="E52" s="85"/>
      <c r="F52" s="85"/>
      <c r="G52" s="85"/>
      <c r="H52" s="85"/>
      <c r="I52" s="85"/>
      <c r="J52" s="85"/>
      <c r="K52" s="85"/>
      <c r="L52" s="85"/>
      <c r="M52" s="85"/>
      <c r="N52" s="85"/>
      <c r="O52" s="85"/>
      <c r="P52" s="85"/>
      <c r="Q52" s="85"/>
      <c r="R52" s="85"/>
      <c r="S52" s="85"/>
      <c r="T52" s="85"/>
      <c r="U52" s="85"/>
      <c r="V52" s="85"/>
      <c r="W52" s="85"/>
      <c r="X52" s="85"/>
      <c r="Y52" s="85"/>
      <c r="Z52" s="85"/>
    </row>
    <row r="53" spans="1:26" ht="18" customHeight="1" x14ac:dyDescent="0.3">
      <c r="A53" s="80"/>
      <c r="B53" s="85"/>
      <c r="C53" s="85"/>
      <c r="D53" s="85"/>
      <c r="E53" s="85"/>
      <c r="F53" s="85"/>
      <c r="G53" s="85"/>
      <c r="H53" s="85"/>
      <c r="I53" s="85"/>
      <c r="J53" s="85"/>
      <c r="K53" s="85"/>
      <c r="L53" s="85"/>
      <c r="M53" s="85"/>
      <c r="N53" s="85"/>
      <c r="O53" s="85"/>
      <c r="P53" s="85"/>
      <c r="Q53" s="85"/>
      <c r="R53" s="85"/>
      <c r="S53" s="85"/>
      <c r="T53" s="85"/>
      <c r="U53" s="85"/>
      <c r="V53" s="85"/>
      <c r="W53" s="85"/>
      <c r="X53" s="85"/>
      <c r="Y53" s="85"/>
      <c r="Z53" s="85"/>
    </row>
    <row r="54" spans="1:26" ht="18" customHeight="1" x14ac:dyDescent="0.3">
      <c r="A54" s="86"/>
      <c r="B54" s="85"/>
      <c r="C54" s="85"/>
      <c r="D54" s="85"/>
      <c r="E54" s="85"/>
      <c r="F54" s="85"/>
      <c r="G54" s="85"/>
      <c r="H54" s="85"/>
      <c r="I54" s="85"/>
      <c r="J54" s="85"/>
      <c r="K54" s="85"/>
      <c r="L54" s="85"/>
      <c r="M54" s="85"/>
      <c r="N54" s="85"/>
      <c r="O54" s="85"/>
      <c r="P54" s="85"/>
      <c r="Q54" s="85"/>
      <c r="R54" s="85"/>
      <c r="S54" s="85"/>
      <c r="T54" s="85"/>
      <c r="U54" s="85"/>
      <c r="V54" s="85"/>
      <c r="W54" s="85"/>
      <c r="X54" s="85"/>
      <c r="Y54" s="85"/>
      <c r="Z54" s="85"/>
    </row>
    <row r="55" spans="1:26" ht="18" customHeight="1" x14ac:dyDescent="0.3">
      <c r="A55" s="86"/>
      <c r="B55" s="85"/>
      <c r="C55" s="85"/>
      <c r="D55" s="85"/>
      <c r="E55" s="85"/>
      <c r="F55" s="85"/>
      <c r="G55" s="85"/>
      <c r="H55" s="85"/>
      <c r="I55" s="85"/>
      <c r="J55" s="85"/>
      <c r="K55" s="85"/>
      <c r="L55" s="85"/>
      <c r="M55" s="85"/>
      <c r="N55" s="85"/>
      <c r="O55" s="85"/>
      <c r="P55" s="85"/>
      <c r="Q55" s="85"/>
      <c r="R55" s="85"/>
      <c r="S55" s="85"/>
      <c r="T55" s="85"/>
      <c r="U55" s="85"/>
      <c r="V55" s="85"/>
      <c r="W55" s="85"/>
      <c r="X55" s="85"/>
      <c r="Y55" s="85"/>
      <c r="Z55" s="85"/>
    </row>
    <row r="56" spans="1:26" ht="18" customHeight="1" x14ac:dyDescent="0.3">
      <c r="A56" s="86"/>
      <c r="B56" s="85"/>
      <c r="C56" s="85"/>
      <c r="D56" s="85"/>
      <c r="E56" s="85"/>
      <c r="F56" s="85"/>
      <c r="G56" s="85"/>
      <c r="H56" s="85"/>
      <c r="I56" s="85"/>
      <c r="J56" s="85"/>
      <c r="K56" s="85"/>
      <c r="L56" s="85"/>
      <c r="M56" s="85"/>
      <c r="N56" s="85"/>
      <c r="O56" s="85"/>
      <c r="P56" s="85"/>
      <c r="Q56" s="85"/>
      <c r="R56" s="85"/>
      <c r="S56" s="85"/>
      <c r="T56" s="85"/>
      <c r="U56" s="85"/>
      <c r="V56" s="85"/>
      <c r="W56" s="85"/>
      <c r="X56" s="85"/>
      <c r="Y56" s="85"/>
      <c r="Z56" s="85"/>
    </row>
    <row r="57" spans="1:26" ht="18" customHeight="1" x14ac:dyDescent="0.3">
      <c r="A57" s="86"/>
      <c r="B57" s="85"/>
      <c r="C57" s="85"/>
      <c r="D57" s="85"/>
      <c r="E57" s="85"/>
      <c r="F57" s="85"/>
      <c r="G57" s="85"/>
      <c r="H57" s="85"/>
      <c r="I57" s="85"/>
      <c r="J57" s="85"/>
      <c r="K57" s="85"/>
      <c r="L57" s="85"/>
      <c r="M57" s="85"/>
      <c r="N57" s="85"/>
      <c r="O57" s="85"/>
      <c r="P57" s="85"/>
      <c r="Q57" s="85"/>
      <c r="R57" s="85"/>
      <c r="S57" s="85"/>
      <c r="T57" s="85"/>
      <c r="U57" s="85"/>
      <c r="V57" s="85"/>
      <c r="W57" s="85"/>
      <c r="X57" s="85"/>
      <c r="Y57" s="85"/>
      <c r="Z57" s="85"/>
    </row>
    <row r="58" spans="1:26" ht="18" customHeight="1" x14ac:dyDescent="0.3">
      <c r="A58" s="86"/>
      <c r="B58" s="85"/>
      <c r="C58" s="85"/>
      <c r="D58" s="85"/>
      <c r="E58" s="85"/>
      <c r="F58" s="85"/>
      <c r="G58" s="85"/>
      <c r="H58" s="85"/>
      <c r="I58" s="85"/>
      <c r="J58" s="85"/>
      <c r="K58" s="85"/>
      <c r="L58" s="85"/>
      <c r="M58" s="85"/>
      <c r="N58" s="85"/>
      <c r="O58" s="85"/>
      <c r="P58" s="85"/>
      <c r="Q58" s="85"/>
      <c r="R58" s="85"/>
      <c r="S58" s="85"/>
      <c r="T58" s="85"/>
      <c r="U58" s="85"/>
      <c r="V58" s="85"/>
      <c r="W58" s="85"/>
      <c r="X58" s="85"/>
      <c r="Y58" s="85"/>
      <c r="Z58" s="85"/>
    </row>
    <row r="59" spans="1:26" ht="18" customHeight="1" x14ac:dyDescent="0.3">
      <c r="A59" s="86"/>
      <c r="B59" s="85"/>
      <c r="C59" s="85"/>
      <c r="D59" s="85"/>
      <c r="E59" s="85"/>
      <c r="F59" s="85"/>
      <c r="G59" s="85"/>
      <c r="H59" s="85"/>
      <c r="I59" s="85"/>
      <c r="J59" s="85"/>
      <c r="K59" s="85"/>
      <c r="L59" s="85"/>
      <c r="M59" s="85"/>
      <c r="N59" s="85"/>
      <c r="O59" s="85"/>
      <c r="P59" s="85"/>
      <c r="Q59" s="85"/>
      <c r="R59" s="85"/>
      <c r="S59" s="85"/>
      <c r="T59" s="85"/>
      <c r="U59" s="85"/>
      <c r="V59" s="85"/>
      <c r="W59" s="85"/>
      <c r="X59" s="85"/>
      <c r="Y59" s="85"/>
      <c r="Z59" s="85"/>
    </row>
    <row r="60" spans="1:26" ht="18" customHeight="1" x14ac:dyDescent="0.3">
      <c r="A60" s="80"/>
      <c r="B60" s="85"/>
      <c r="C60" s="85"/>
      <c r="D60" s="85"/>
      <c r="E60" s="85"/>
      <c r="F60" s="85"/>
      <c r="G60" s="85"/>
      <c r="H60" s="85"/>
      <c r="I60" s="85"/>
      <c r="J60" s="85"/>
      <c r="K60" s="85"/>
      <c r="L60" s="85"/>
      <c r="M60" s="85"/>
      <c r="N60" s="85"/>
      <c r="O60" s="85"/>
      <c r="P60" s="85"/>
      <c r="Q60" s="85"/>
      <c r="R60" s="85"/>
      <c r="S60" s="85"/>
      <c r="T60" s="85"/>
      <c r="U60" s="85"/>
      <c r="V60" s="85"/>
      <c r="W60" s="85"/>
      <c r="X60" s="85"/>
      <c r="Y60" s="85"/>
      <c r="Z60" s="85"/>
    </row>
    <row r="61" spans="1:26" ht="18" customHeight="1" x14ac:dyDescent="0.3">
      <c r="A61" s="86"/>
      <c r="B61" s="85"/>
      <c r="C61" s="85"/>
      <c r="D61" s="85"/>
      <c r="E61" s="85"/>
      <c r="F61" s="85"/>
      <c r="G61" s="85"/>
      <c r="H61" s="85"/>
      <c r="I61" s="85"/>
      <c r="J61" s="85"/>
      <c r="K61" s="85"/>
      <c r="L61" s="85"/>
      <c r="M61" s="85"/>
      <c r="N61" s="85"/>
      <c r="O61" s="85"/>
      <c r="P61" s="85"/>
      <c r="Q61" s="85"/>
      <c r="R61" s="85"/>
      <c r="S61" s="85"/>
      <c r="T61" s="85"/>
      <c r="U61" s="85"/>
      <c r="V61" s="85"/>
      <c r="W61" s="85"/>
      <c r="X61" s="85"/>
      <c r="Y61" s="85"/>
      <c r="Z61" s="85"/>
    </row>
    <row r="62" spans="1:26" ht="18" customHeight="1" x14ac:dyDescent="0.3">
      <c r="A62" s="86"/>
      <c r="B62" s="85"/>
      <c r="C62" s="85"/>
      <c r="D62" s="85"/>
      <c r="E62" s="85"/>
      <c r="F62" s="85"/>
      <c r="G62" s="85"/>
      <c r="H62" s="85"/>
      <c r="I62" s="85"/>
      <c r="J62" s="85"/>
      <c r="K62" s="85"/>
      <c r="L62" s="85"/>
      <c r="M62" s="85"/>
      <c r="N62" s="85"/>
      <c r="O62" s="85"/>
      <c r="P62" s="85"/>
      <c r="Q62" s="85"/>
      <c r="R62" s="85"/>
      <c r="S62" s="85"/>
      <c r="T62" s="85"/>
      <c r="U62" s="85"/>
      <c r="V62" s="85"/>
      <c r="W62" s="85"/>
      <c r="X62" s="85"/>
      <c r="Y62" s="85"/>
      <c r="Z62" s="85"/>
    </row>
    <row r="63" spans="1:26" ht="18" customHeight="1" x14ac:dyDescent="0.3">
      <c r="A63" s="80"/>
      <c r="B63" s="85"/>
      <c r="C63" s="85"/>
      <c r="D63" s="85"/>
      <c r="E63" s="85"/>
      <c r="F63" s="85"/>
      <c r="G63" s="85"/>
      <c r="H63" s="85"/>
      <c r="I63" s="85"/>
      <c r="J63" s="85"/>
      <c r="K63" s="85"/>
      <c r="L63" s="85"/>
      <c r="M63" s="85"/>
      <c r="N63" s="85"/>
      <c r="O63" s="85"/>
      <c r="P63" s="85"/>
      <c r="Q63" s="85"/>
      <c r="R63" s="85"/>
      <c r="S63" s="85"/>
      <c r="T63" s="85"/>
      <c r="U63" s="85"/>
      <c r="V63" s="85"/>
      <c r="W63" s="85"/>
      <c r="X63" s="85"/>
      <c r="Y63" s="85"/>
      <c r="Z63" s="85"/>
    </row>
    <row r="64" spans="1:26" ht="18" customHeight="1" x14ac:dyDescent="0.3">
      <c r="A64" s="80"/>
      <c r="B64" s="85"/>
      <c r="C64" s="85"/>
      <c r="D64" s="85"/>
      <c r="E64" s="85"/>
      <c r="F64" s="85"/>
      <c r="G64" s="85"/>
      <c r="H64" s="85"/>
      <c r="I64" s="85"/>
      <c r="J64" s="85"/>
      <c r="K64" s="85"/>
      <c r="L64" s="85"/>
      <c r="M64" s="85"/>
      <c r="N64" s="85"/>
      <c r="O64" s="85"/>
      <c r="P64" s="85"/>
      <c r="Q64" s="85"/>
      <c r="R64" s="85"/>
      <c r="S64" s="85"/>
      <c r="T64" s="85"/>
      <c r="U64" s="85"/>
      <c r="V64" s="85"/>
      <c r="W64" s="85"/>
      <c r="X64" s="85"/>
      <c r="Y64" s="85"/>
      <c r="Z64" s="85"/>
    </row>
    <row r="65" spans="1:26" ht="18" customHeight="1" x14ac:dyDescent="0.3">
      <c r="A65" s="86"/>
      <c r="B65" s="85"/>
      <c r="C65" s="85"/>
      <c r="D65" s="85"/>
      <c r="E65" s="85"/>
      <c r="F65" s="85"/>
      <c r="G65" s="85"/>
      <c r="H65" s="85"/>
      <c r="I65" s="85"/>
      <c r="J65" s="85"/>
      <c r="K65" s="85"/>
      <c r="L65" s="85"/>
      <c r="M65" s="85"/>
      <c r="N65" s="85"/>
      <c r="O65" s="85"/>
      <c r="P65" s="85"/>
      <c r="Q65" s="85"/>
      <c r="R65" s="85"/>
      <c r="S65" s="85"/>
      <c r="T65" s="85"/>
      <c r="U65" s="85"/>
      <c r="V65" s="85"/>
      <c r="W65" s="85"/>
      <c r="X65" s="85"/>
      <c r="Y65" s="85"/>
      <c r="Z65" s="85"/>
    </row>
    <row r="66" spans="1:26" ht="18" customHeight="1" x14ac:dyDescent="0.3">
      <c r="A66" s="86"/>
      <c r="B66" s="85"/>
      <c r="C66" s="85"/>
      <c r="D66" s="85"/>
      <c r="E66" s="85"/>
      <c r="F66" s="85"/>
      <c r="G66" s="85"/>
      <c r="H66" s="85"/>
      <c r="I66" s="85"/>
      <c r="J66" s="85"/>
      <c r="K66" s="85"/>
      <c r="L66" s="85"/>
      <c r="M66" s="85"/>
      <c r="N66" s="85"/>
      <c r="O66" s="85"/>
      <c r="P66" s="85"/>
      <c r="Q66" s="85"/>
      <c r="R66" s="85"/>
      <c r="S66" s="85"/>
      <c r="T66" s="85"/>
      <c r="U66" s="85"/>
      <c r="V66" s="85"/>
      <c r="W66" s="85"/>
      <c r="X66" s="85"/>
      <c r="Y66" s="85"/>
      <c r="Z66" s="85"/>
    </row>
    <row r="67" spans="1:26" ht="18" customHeight="1" x14ac:dyDescent="0.3">
      <c r="A67" s="78"/>
      <c r="B67" s="85"/>
      <c r="C67" s="85"/>
      <c r="D67" s="85"/>
      <c r="E67" s="85"/>
      <c r="F67" s="85"/>
      <c r="G67" s="85"/>
      <c r="H67" s="85"/>
      <c r="I67" s="85"/>
      <c r="J67" s="85"/>
      <c r="K67" s="85"/>
      <c r="L67" s="85"/>
      <c r="M67" s="85"/>
      <c r="N67" s="85"/>
      <c r="O67" s="85"/>
      <c r="P67" s="85"/>
      <c r="Q67" s="85"/>
      <c r="R67" s="85"/>
      <c r="S67" s="85"/>
      <c r="T67" s="85"/>
      <c r="U67" s="85"/>
      <c r="V67" s="85"/>
      <c r="W67" s="85"/>
      <c r="X67" s="85"/>
      <c r="Y67" s="85"/>
      <c r="Z67" s="85"/>
    </row>
    <row r="68" spans="1:26" ht="18" customHeight="1" x14ac:dyDescent="0.3">
      <c r="A68" s="78"/>
      <c r="B68" s="85"/>
      <c r="C68" s="85"/>
      <c r="D68" s="85"/>
      <c r="E68" s="85"/>
      <c r="F68" s="85"/>
      <c r="G68" s="85"/>
      <c r="H68" s="85"/>
      <c r="I68" s="85"/>
      <c r="J68" s="85"/>
      <c r="K68" s="85"/>
      <c r="L68" s="85"/>
      <c r="M68" s="85"/>
      <c r="N68" s="85"/>
      <c r="O68" s="85"/>
      <c r="P68" s="85"/>
      <c r="Q68" s="85"/>
      <c r="R68" s="85"/>
      <c r="S68" s="85"/>
      <c r="T68" s="85"/>
      <c r="U68" s="85"/>
      <c r="V68" s="85"/>
      <c r="W68" s="85"/>
      <c r="X68" s="85"/>
      <c r="Y68" s="85"/>
      <c r="Z68" s="85"/>
    </row>
    <row r="69" spans="1:26" ht="18" customHeight="1" x14ac:dyDescent="0.3">
      <c r="A69" s="80"/>
      <c r="B69" s="85"/>
      <c r="C69" s="85"/>
      <c r="D69" s="85"/>
      <c r="E69" s="85"/>
      <c r="F69" s="85"/>
      <c r="G69" s="85"/>
      <c r="H69" s="85"/>
      <c r="I69" s="85"/>
      <c r="J69" s="85"/>
      <c r="K69" s="85"/>
      <c r="L69" s="85"/>
      <c r="M69" s="85"/>
      <c r="N69" s="85"/>
      <c r="O69" s="85"/>
      <c r="P69" s="85"/>
      <c r="Q69" s="85"/>
      <c r="R69" s="85"/>
      <c r="S69" s="85"/>
      <c r="T69" s="85"/>
      <c r="U69" s="85"/>
      <c r="V69" s="85"/>
      <c r="W69" s="85"/>
      <c r="X69" s="85"/>
      <c r="Y69" s="85"/>
      <c r="Z69" s="85"/>
    </row>
    <row r="70" spans="1:26" ht="18" customHeight="1" x14ac:dyDescent="0.3">
      <c r="A70" s="78"/>
      <c r="B70" s="85"/>
      <c r="C70" s="85"/>
      <c r="D70" s="85"/>
      <c r="E70" s="85"/>
      <c r="F70" s="85"/>
      <c r="G70" s="85"/>
      <c r="H70" s="85"/>
      <c r="I70" s="85"/>
      <c r="J70" s="85"/>
      <c r="K70" s="85"/>
      <c r="L70" s="85"/>
      <c r="M70" s="85"/>
      <c r="N70" s="85"/>
      <c r="O70" s="85"/>
      <c r="P70" s="85"/>
      <c r="Q70" s="85"/>
      <c r="R70" s="85"/>
      <c r="S70" s="85"/>
      <c r="T70" s="85"/>
      <c r="U70" s="85"/>
      <c r="V70" s="85"/>
      <c r="W70" s="85"/>
      <c r="X70" s="85"/>
      <c r="Y70" s="85"/>
      <c r="Z70" s="85"/>
    </row>
    <row r="71" spans="1:26" ht="18" customHeight="1" x14ac:dyDescent="0.3">
      <c r="A71" s="78"/>
      <c r="B71" s="85"/>
      <c r="C71" s="85"/>
      <c r="D71" s="85"/>
      <c r="E71" s="85"/>
      <c r="F71" s="85"/>
      <c r="G71" s="85"/>
      <c r="H71" s="85"/>
      <c r="I71" s="85"/>
      <c r="J71" s="85"/>
      <c r="K71" s="85"/>
      <c r="L71" s="85"/>
      <c r="M71" s="85"/>
      <c r="N71" s="85"/>
      <c r="O71" s="85"/>
      <c r="P71" s="85"/>
      <c r="Q71" s="85"/>
      <c r="R71" s="85"/>
      <c r="S71" s="85"/>
      <c r="T71" s="85"/>
      <c r="U71" s="85"/>
      <c r="V71" s="85"/>
      <c r="W71" s="85"/>
      <c r="X71" s="85"/>
      <c r="Y71" s="85"/>
      <c r="Z71" s="85"/>
    </row>
    <row r="72" spans="1:26" ht="18" customHeight="1" x14ac:dyDescent="0.3">
      <c r="A72" s="78"/>
      <c r="B72" s="85"/>
      <c r="C72" s="85"/>
      <c r="D72" s="85"/>
      <c r="E72" s="85"/>
      <c r="F72" s="85"/>
      <c r="G72" s="85"/>
      <c r="H72" s="85"/>
      <c r="I72" s="85"/>
      <c r="J72" s="85"/>
      <c r="K72" s="85"/>
      <c r="L72" s="85"/>
      <c r="M72" s="85"/>
      <c r="N72" s="85"/>
      <c r="O72" s="85"/>
      <c r="P72" s="85"/>
      <c r="Q72" s="85"/>
      <c r="R72" s="85"/>
      <c r="S72" s="85"/>
      <c r="T72" s="85"/>
      <c r="U72" s="85"/>
      <c r="V72" s="85"/>
      <c r="W72" s="85"/>
      <c r="X72" s="85"/>
      <c r="Y72" s="85"/>
      <c r="Z72" s="85"/>
    </row>
    <row r="73" spans="1:26" ht="18" customHeight="1" x14ac:dyDescent="0.3">
      <c r="A73" s="78"/>
      <c r="B73" s="85"/>
      <c r="C73" s="85"/>
      <c r="D73" s="85"/>
      <c r="E73" s="85"/>
      <c r="F73" s="85"/>
      <c r="G73" s="85"/>
      <c r="H73" s="85"/>
      <c r="I73" s="85"/>
      <c r="J73" s="85"/>
      <c r="K73" s="85"/>
      <c r="L73" s="85"/>
      <c r="M73" s="85"/>
      <c r="N73" s="85"/>
      <c r="O73" s="85"/>
      <c r="P73" s="85"/>
      <c r="Q73" s="85"/>
      <c r="R73" s="85"/>
      <c r="S73" s="85"/>
      <c r="T73" s="85"/>
      <c r="U73" s="85"/>
      <c r="V73" s="85"/>
      <c r="W73" s="85"/>
      <c r="X73" s="85"/>
      <c r="Y73" s="85"/>
      <c r="Z73" s="85"/>
    </row>
    <row r="74" spans="1:26" ht="18" customHeight="1" x14ac:dyDescent="0.3">
      <c r="A74" s="78"/>
      <c r="B74" s="85"/>
      <c r="C74" s="85"/>
      <c r="D74" s="85"/>
      <c r="E74" s="85"/>
      <c r="F74" s="85"/>
      <c r="G74" s="85"/>
      <c r="H74" s="85"/>
      <c r="I74" s="85"/>
      <c r="J74" s="85"/>
      <c r="K74" s="85"/>
      <c r="L74" s="85"/>
      <c r="M74" s="85"/>
      <c r="N74" s="85"/>
      <c r="O74" s="85"/>
      <c r="P74" s="85"/>
      <c r="Q74" s="85"/>
      <c r="R74" s="85"/>
      <c r="S74" s="85"/>
      <c r="T74" s="85"/>
      <c r="U74" s="85"/>
      <c r="V74" s="85"/>
      <c r="W74" s="85"/>
      <c r="X74" s="85"/>
      <c r="Y74" s="85"/>
      <c r="Z74" s="85"/>
    </row>
    <row r="75" spans="1:26" ht="18" customHeight="1" x14ac:dyDescent="0.3">
      <c r="A75" s="78"/>
      <c r="B75" s="85"/>
      <c r="C75" s="85"/>
      <c r="D75" s="85"/>
      <c r="E75" s="85"/>
      <c r="F75" s="85"/>
      <c r="G75" s="85"/>
      <c r="H75" s="85"/>
      <c r="I75" s="85"/>
      <c r="J75" s="85"/>
      <c r="K75" s="85"/>
      <c r="L75" s="85"/>
      <c r="M75" s="85"/>
      <c r="N75" s="85"/>
      <c r="O75" s="85"/>
      <c r="P75" s="85"/>
      <c r="Q75" s="85"/>
      <c r="R75" s="85"/>
      <c r="S75" s="85"/>
      <c r="T75" s="85"/>
      <c r="U75" s="85"/>
      <c r="V75" s="85"/>
      <c r="W75" s="85"/>
      <c r="X75" s="85"/>
      <c r="Y75" s="85"/>
      <c r="Z75" s="85"/>
    </row>
    <row r="76" spans="1:26" ht="18" customHeight="1" x14ac:dyDescent="0.3">
      <c r="A76" s="78"/>
      <c r="B76" s="85"/>
      <c r="C76" s="85"/>
      <c r="D76" s="85"/>
      <c r="E76" s="85"/>
      <c r="F76" s="85"/>
      <c r="G76" s="85"/>
      <c r="H76" s="85"/>
      <c r="I76" s="85"/>
      <c r="J76" s="85"/>
      <c r="K76" s="85"/>
      <c r="L76" s="85"/>
      <c r="M76" s="85"/>
      <c r="N76" s="85"/>
      <c r="O76" s="85"/>
      <c r="P76" s="85"/>
      <c r="Q76" s="85"/>
      <c r="R76" s="85"/>
      <c r="S76" s="85"/>
      <c r="T76" s="85"/>
      <c r="U76" s="85"/>
      <c r="V76" s="85"/>
      <c r="W76" s="85"/>
      <c r="X76" s="85"/>
      <c r="Y76" s="85"/>
      <c r="Z76" s="85"/>
    </row>
    <row r="77" spans="1:26" ht="18" customHeight="1" x14ac:dyDescent="0.3">
      <c r="A77" s="78"/>
      <c r="B77" s="85"/>
      <c r="C77" s="85"/>
      <c r="D77" s="85"/>
      <c r="E77" s="85"/>
      <c r="F77" s="85"/>
      <c r="G77" s="85"/>
      <c r="H77" s="85"/>
      <c r="I77" s="85"/>
      <c r="J77" s="85"/>
      <c r="K77" s="85"/>
      <c r="L77" s="85"/>
      <c r="M77" s="85"/>
      <c r="N77" s="85"/>
      <c r="O77" s="85"/>
      <c r="P77" s="85"/>
      <c r="Q77" s="85"/>
      <c r="R77" s="85"/>
      <c r="S77" s="85"/>
      <c r="T77" s="85"/>
      <c r="U77" s="85"/>
      <c r="V77" s="85"/>
      <c r="W77" s="85"/>
      <c r="X77" s="85"/>
      <c r="Y77" s="85"/>
      <c r="Z77" s="85"/>
    </row>
    <row r="78" spans="1:26" ht="18" customHeight="1" x14ac:dyDescent="0.3">
      <c r="A78" s="78"/>
      <c r="B78" s="85"/>
      <c r="C78" s="85"/>
      <c r="D78" s="85"/>
      <c r="E78" s="85"/>
      <c r="F78" s="85"/>
      <c r="G78" s="85"/>
      <c r="H78" s="85"/>
      <c r="I78" s="85"/>
      <c r="J78" s="85"/>
      <c r="K78" s="85"/>
      <c r="L78" s="85"/>
      <c r="M78" s="85"/>
      <c r="N78" s="85"/>
      <c r="O78" s="85"/>
      <c r="P78" s="85"/>
      <c r="Q78" s="85"/>
      <c r="R78" s="85"/>
      <c r="S78" s="85"/>
      <c r="T78" s="85"/>
      <c r="U78" s="85"/>
      <c r="V78" s="85"/>
      <c r="W78" s="85"/>
      <c r="X78" s="85"/>
      <c r="Y78" s="85"/>
      <c r="Z78" s="85"/>
    </row>
    <row r="79" spans="1:26" ht="18" customHeight="1" x14ac:dyDescent="0.3">
      <c r="A79" s="78"/>
      <c r="B79" s="85"/>
      <c r="C79" s="85"/>
      <c r="D79" s="85"/>
      <c r="E79" s="85"/>
      <c r="F79" s="85"/>
      <c r="G79" s="85"/>
      <c r="H79" s="85"/>
      <c r="I79" s="85"/>
      <c r="J79" s="85"/>
      <c r="K79" s="85"/>
      <c r="L79" s="85"/>
      <c r="M79" s="85"/>
      <c r="N79" s="85"/>
      <c r="O79" s="85"/>
      <c r="P79" s="85"/>
      <c r="Q79" s="85"/>
      <c r="R79" s="85"/>
      <c r="S79" s="85"/>
      <c r="T79" s="85"/>
      <c r="U79" s="85"/>
      <c r="V79" s="85"/>
      <c r="W79" s="85"/>
      <c r="X79" s="85"/>
      <c r="Y79" s="85"/>
      <c r="Z79" s="85"/>
    </row>
    <row r="80" spans="1:26" ht="18" customHeight="1" x14ac:dyDescent="0.3">
      <c r="A80" s="78"/>
      <c r="B80" s="85"/>
      <c r="C80" s="85"/>
      <c r="D80" s="85"/>
      <c r="E80" s="85"/>
      <c r="F80" s="85"/>
      <c r="G80" s="85"/>
      <c r="H80" s="85"/>
      <c r="I80" s="85"/>
      <c r="J80" s="85"/>
      <c r="K80" s="85"/>
      <c r="L80" s="85"/>
      <c r="M80" s="85"/>
      <c r="N80" s="85"/>
      <c r="O80" s="85"/>
      <c r="P80" s="85"/>
      <c r="Q80" s="85"/>
      <c r="R80" s="85"/>
      <c r="S80" s="85"/>
      <c r="T80" s="85"/>
      <c r="U80" s="85"/>
      <c r="V80" s="85"/>
      <c r="W80" s="85"/>
      <c r="X80" s="85"/>
      <c r="Y80" s="85"/>
      <c r="Z80" s="85"/>
    </row>
    <row r="81" spans="1:26" ht="18" customHeight="1" x14ac:dyDescent="0.3">
      <c r="A81" s="78"/>
      <c r="B81" s="85"/>
      <c r="C81" s="85"/>
      <c r="D81" s="85"/>
      <c r="E81" s="85"/>
      <c r="F81" s="85"/>
      <c r="G81" s="85"/>
      <c r="H81" s="85"/>
      <c r="I81" s="85"/>
      <c r="J81" s="85"/>
      <c r="K81" s="85"/>
      <c r="L81" s="85"/>
      <c r="M81" s="85"/>
      <c r="N81" s="85"/>
      <c r="O81" s="85"/>
      <c r="P81" s="85"/>
      <c r="Q81" s="85"/>
      <c r="R81" s="85"/>
      <c r="S81" s="85"/>
      <c r="T81" s="85"/>
      <c r="U81" s="85"/>
      <c r="V81" s="85"/>
      <c r="W81" s="85"/>
      <c r="X81" s="85"/>
      <c r="Y81" s="85"/>
      <c r="Z81" s="85"/>
    </row>
    <row r="82" spans="1:26" ht="18" customHeight="1" x14ac:dyDescent="0.3">
      <c r="A82" s="78"/>
      <c r="B82" s="85"/>
      <c r="C82" s="85"/>
      <c r="D82" s="85"/>
      <c r="E82" s="85"/>
      <c r="F82" s="85"/>
      <c r="G82" s="85"/>
      <c r="H82" s="85"/>
      <c r="I82" s="85"/>
      <c r="J82" s="85"/>
      <c r="K82" s="85"/>
      <c r="L82" s="85"/>
      <c r="M82" s="85"/>
      <c r="N82" s="85"/>
      <c r="O82" s="85"/>
      <c r="P82" s="85"/>
      <c r="Q82" s="85"/>
      <c r="R82" s="85"/>
      <c r="S82" s="85"/>
      <c r="T82" s="85"/>
      <c r="U82" s="85"/>
      <c r="V82" s="85"/>
      <c r="W82" s="85"/>
      <c r="X82" s="85"/>
      <c r="Y82" s="85"/>
      <c r="Z82" s="85"/>
    </row>
    <row r="83" spans="1:26" ht="18" customHeight="1" x14ac:dyDescent="0.3">
      <c r="A83" s="78"/>
      <c r="B83" s="85"/>
      <c r="C83" s="85"/>
      <c r="D83" s="85"/>
      <c r="E83" s="85"/>
      <c r="F83" s="85"/>
      <c r="G83" s="85"/>
      <c r="H83" s="85"/>
      <c r="I83" s="85"/>
      <c r="J83" s="85"/>
      <c r="K83" s="85"/>
      <c r="L83" s="85"/>
      <c r="M83" s="85"/>
      <c r="N83" s="85"/>
      <c r="O83" s="85"/>
      <c r="P83" s="85"/>
      <c r="Q83" s="85"/>
      <c r="R83" s="85"/>
      <c r="S83" s="85"/>
      <c r="T83" s="85"/>
      <c r="U83" s="85"/>
      <c r="V83" s="85"/>
      <c r="W83" s="85"/>
      <c r="X83" s="85"/>
      <c r="Y83" s="85"/>
      <c r="Z83" s="85"/>
    </row>
    <row r="84" spans="1:26" ht="18" customHeight="1" x14ac:dyDescent="0.3">
      <c r="A84" s="78"/>
      <c r="B84" s="85"/>
      <c r="C84" s="85"/>
      <c r="D84" s="85"/>
      <c r="E84" s="85"/>
      <c r="F84" s="85"/>
      <c r="G84" s="85"/>
      <c r="H84" s="85"/>
      <c r="I84" s="85"/>
      <c r="J84" s="85"/>
      <c r="K84" s="85"/>
      <c r="L84" s="85"/>
      <c r="M84" s="85"/>
      <c r="N84" s="85"/>
      <c r="O84" s="85"/>
      <c r="P84" s="85"/>
      <c r="Q84" s="85"/>
      <c r="R84" s="85"/>
      <c r="S84" s="85"/>
      <c r="T84" s="85"/>
      <c r="U84" s="85"/>
      <c r="V84" s="85"/>
      <c r="W84" s="85"/>
      <c r="X84" s="85"/>
      <c r="Y84" s="85"/>
      <c r="Z84" s="85"/>
    </row>
    <row r="85" spans="1:26" ht="18" customHeight="1" x14ac:dyDescent="0.3">
      <c r="A85" s="78"/>
      <c r="B85" s="85"/>
      <c r="C85" s="85"/>
      <c r="D85" s="85"/>
      <c r="E85" s="85"/>
      <c r="F85" s="85"/>
      <c r="G85" s="85"/>
      <c r="H85" s="85"/>
      <c r="I85" s="85"/>
      <c r="J85" s="85"/>
      <c r="K85" s="85"/>
      <c r="L85" s="85"/>
      <c r="M85" s="85"/>
      <c r="N85" s="85"/>
      <c r="O85" s="85"/>
      <c r="P85" s="85"/>
      <c r="Q85" s="85"/>
      <c r="R85" s="85"/>
      <c r="S85" s="85"/>
      <c r="T85" s="85"/>
      <c r="U85" s="85"/>
      <c r="V85" s="85"/>
      <c r="W85" s="85"/>
      <c r="X85" s="85"/>
      <c r="Y85" s="85"/>
      <c r="Z85" s="85"/>
    </row>
    <row r="86" spans="1:26" ht="18" customHeight="1" x14ac:dyDescent="0.3">
      <c r="A86" s="78"/>
      <c r="B86" s="85"/>
      <c r="C86" s="85"/>
      <c r="D86" s="85"/>
      <c r="E86" s="85"/>
      <c r="F86" s="85"/>
      <c r="G86" s="85"/>
      <c r="H86" s="85"/>
      <c r="I86" s="85"/>
      <c r="J86" s="85"/>
      <c r="K86" s="85"/>
      <c r="L86" s="85"/>
      <c r="M86" s="85"/>
      <c r="N86" s="85"/>
      <c r="O86" s="85"/>
      <c r="P86" s="85"/>
      <c r="Q86" s="85"/>
      <c r="R86" s="85"/>
      <c r="S86" s="85"/>
      <c r="T86" s="85"/>
      <c r="U86" s="85"/>
      <c r="V86" s="85"/>
      <c r="W86" s="85"/>
      <c r="X86" s="85"/>
      <c r="Y86" s="85"/>
      <c r="Z86" s="85"/>
    </row>
    <row r="87" spans="1:26" ht="18" customHeight="1" x14ac:dyDescent="0.3">
      <c r="A87" s="78"/>
      <c r="B87" s="85"/>
      <c r="C87" s="85"/>
      <c r="D87" s="85"/>
      <c r="E87" s="85"/>
      <c r="F87" s="85"/>
      <c r="G87" s="85"/>
      <c r="H87" s="85"/>
      <c r="I87" s="85"/>
      <c r="J87" s="85"/>
      <c r="K87" s="85"/>
      <c r="L87" s="85"/>
      <c r="M87" s="85"/>
      <c r="N87" s="85"/>
      <c r="O87" s="85"/>
      <c r="P87" s="85"/>
      <c r="Q87" s="85"/>
      <c r="R87" s="85"/>
      <c r="S87" s="85"/>
      <c r="T87" s="85"/>
      <c r="U87" s="85"/>
      <c r="V87" s="85"/>
      <c r="W87" s="85"/>
      <c r="X87" s="85"/>
      <c r="Y87" s="85"/>
      <c r="Z87" s="85"/>
    </row>
    <row r="88" spans="1:26" ht="18" customHeight="1" x14ac:dyDescent="0.3">
      <c r="A88" s="78"/>
      <c r="B88" s="85"/>
      <c r="C88" s="85"/>
      <c r="D88" s="85"/>
      <c r="E88" s="85"/>
      <c r="F88" s="85"/>
      <c r="G88" s="85"/>
      <c r="H88" s="85"/>
      <c r="I88" s="85"/>
      <c r="J88" s="85"/>
      <c r="K88" s="85"/>
      <c r="L88" s="85"/>
      <c r="M88" s="85"/>
      <c r="N88" s="85"/>
      <c r="O88" s="85"/>
      <c r="P88" s="85"/>
      <c r="Q88" s="85"/>
      <c r="R88" s="85"/>
      <c r="S88" s="85"/>
      <c r="T88" s="85"/>
      <c r="U88" s="85"/>
      <c r="V88" s="85"/>
      <c r="W88" s="85"/>
      <c r="X88" s="85"/>
      <c r="Y88" s="85"/>
      <c r="Z88" s="85"/>
    </row>
    <row r="89" spans="1:26" ht="18" customHeight="1" x14ac:dyDescent="0.3">
      <c r="A89" s="78"/>
      <c r="B89" s="85"/>
      <c r="C89" s="85"/>
      <c r="D89" s="85"/>
      <c r="E89" s="85"/>
      <c r="F89" s="85"/>
      <c r="G89" s="85"/>
      <c r="H89" s="85"/>
      <c r="I89" s="85"/>
      <c r="J89" s="85"/>
      <c r="K89" s="85"/>
      <c r="L89" s="85"/>
      <c r="M89" s="85"/>
      <c r="N89" s="85"/>
      <c r="O89" s="85"/>
      <c r="P89" s="85"/>
      <c r="Q89" s="85"/>
      <c r="R89" s="85"/>
      <c r="S89" s="85"/>
      <c r="T89" s="85"/>
      <c r="U89" s="85"/>
      <c r="V89" s="85"/>
      <c r="W89" s="85"/>
      <c r="X89" s="85"/>
      <c r="Y89" s="85"/>
      <c r="Z89" s="85"/>
    </row>
    <row r="90" spans="1:26" ht="18" customHeight="1" x14ac:dyDescent="0.3">
      <c r="A90" s="78"/>
      <c r="B90" s="85"/>
      <c r="C90" s="85"/>
      <c r="D90" s="85"/>
      <c r="E90" s="85"/>
      <c r="F90" s="85"/>
      <c r="G90" s="85"/>
      <c r="H90" s="85"/>
      <c r="I90" s="85"/>
      <c r="J90" s="85"/>
      <c r="K90" s="85"/>
      <c r="L90" s="85"/>
      <c r="M90" s="85"/>
      <c r="N90" s="85"/>
      <c r="O90" s="85"/>
      <c r="P90" s="85"/>
      <c r="Q90" s="85"/>
      <c r="R90" s="85"/>
      <c r="S90" s="85"/>
      <c r="T90" s="85"/>
      <c r="U90" s="85"/>
      <c r="V90" s="85"/>
      <c r="W90" s="85"/>
      <c r="X90" s="85"/>
      <c r="Y90" s="85"/>
      <c r="Z90" s="85"/>
    </row>
    <row r="91" spans="1:26" ht="18" customHeight="1" x14ac:dyDescent="0.3">
      <c r="A91" s="78"/>
      <c r="B91" s="85"/>
      <c r="C91" s="85"/>
      <c r="D91" s="85"/>
      <c r="E91" s="85"/>
      <c r="F91" s="85"/>
      <c r="G91" s="85"/>
      <c r="H91" s="85"/>
      <c r="I91" s="85"/>
      <c r="J91" s="85"/>
      <c r="K91" s="85"/>
      <c r="L91" s="85"/>
      <c r="M91" s="85"/>
      <c r="N91" s="85"/>
      <c r="O91" s="85"/>
      <c r="P91" s="85"/>
      <c r="Q91" s="85"/>
      <c r="R91" s="85"/>
      <c r="S91" s="85"/>
      <c r="T91" s="85"/>
      <c r="U91" s="85"/>
      <c r="V91" s="85"/>
      <c r="W91" s="85"/>
      <c r="X91" s="85"/>
      <c r="Y91" s="85"/>
      <c r="Z91" s="85"/>
    </row>
    <row r="92" spans="1:26" ht="18" customHeight="1" x14ac:dyDescent="0.3">
      <c r="A92" s="78"/>
      <c r="B92" s="85"/>
      <c r="C92" s="85"/>
      <c r="D92" s="85"/>
      <c r="E92" s="85"/>
      <c r="F92" s="85"/>
      <c r="G92" s="85"/>
      <c r="H92" s="85"/>
      <c r="I92" s="85"/>
      <c r="J92" s="85"/>
      <c r="K92" s="85"/>
      <c r="L92" s="85"/>
      <c r="M92" s="85"/>
      <c r="N92" s="85"/>
      <c r="O92" s="85"/>
      <c r="P92" s="85"/>
      <c r="Q92" s="85"/>
      <c r="R92" s="85"/>
      <c r="S92" s="85"/>
      <c r="T92" s="85"/>
      <c r="U92" s="85"/>
      <c r="V92" s="85"/>
      <c r="W92" s="85"/>
      <c r="X92" s="85"/>
      <c r="Y92" s="85"/>
      <c r="Z92" s="85"/>
    </row>
    <row r="93" spans="1:26" ht="18" customHeight="1" x14ac:dyDescent="0.3">
      <c r="A93" s="78"/>
      <c r="B93" s="85"/>
      <c r="C93" s="85"/>
      <c r="D93" s="85"/>
      <c r="E93" s="85"/>
      <c r="F93" s="85"/>
      <c r="G93" s="85"/>
      <c r="H93" s="85"/>
      <c r="I93" s="85"/>
      <c r="J93" s="85"/>
      <c r="K93" s="85"/>
      <c r="L93" s="85"/>
      <c r="M93" s="85"/>
      <c r="N93" s="85"/>
      <c r="O93" s="85"/>
      <c r="P93" s="85"/>
      <c r="Q93" s="85"/>
      <c r="R93" s="85"/>
      <c r="S93" s="85"/>
      <c r="T93" s="85"/>
      <c r="U93" s="85"/>
      <c r="V93" s="85"/>
      <c r="W93" s="85"/>
      <c r="X93" s="85"/>
      <c r="Y93" s="85"/>
      <c r="Z93" s="85"/>
    </row>
    <row r="94" spans="1:26" ht="18" customHeight="1" x14ac:dyDescent="0.3">
      <c r="A94" s="78"/>
      <c r="B94" s="85"/>
      <c r="C94" s="85"/>
      <c r="D94" s="85"/>
      <c r="E94" s="85"/>
      <c r="F94" s="85"/>
      <c r="G94" s="85"/>
      <c r="H94" s="85"/>
      <c r="I94" s="85"/>
      <c r="J94" s="85"/>
      <c r="K94" s="85"/>
      <c r="L94" s="85"/>
      <c r="M94" s="85"/>
      <c r="N94" s="85"/>
      <c r="O94" s="85"/>
      <c r="P94" s="85"/>
      <c r="Q94" s="85"/>
      <c r="R94" s="85"/>
      <c r="S94" s="85"/>
      <c r="T94" s="85"/>
      <c r="U94" s="85"/>
      <c r="V94" s="85"/>
      <c r="W94" s="85"/>
      <c r="X94" s="85"/>
      <c r="Y94" s="85"/>
      <c r="Z94" s="85"/>
    </row>
    <row r="95" spans="1:26" ht="18" customHeight="1" x14ac:dyDescent="0.3">
      <c r="A95" s="78"/>
      <c r="B95" s="85"/>
      <c r="C95" s="85"/>
      <c r="D95" s="85"/>
      <c r="E95" s="85"/>
      <c r="F95" s="85"/>
      <c r="G95" s="85"/>
      <c r="H95" s="85"/>
      <c r="I95" s="85"/>
      <c r="J95" s="85"/>
      <c r="K95" s="85"/>
      <c r="L95" s="85"/>
      <c r="M95" s="85"/>
      <c r="N95" s="85"/>
      <c r="O95" s="85"/>
      <c r="P95" s="85"/>
      <c r="Q95" s="85"/>
      <c r="R95" s="85"/>
      <c r="S95" s="85"/>
      <c r="T95" s="85"/>
      <c r="U95" s="85"/>
      <c r="V95" s="85"/>
      <c r="W95" s="85"/>
      <c r="X95" s="85"/>
      <c r="Y95" s="85"/>
      <c r="Z95" s="85"/>
    </row>
    <row r="96" spans="1:26" ht="18" customHeight="1" x14ac:dyDescent="0.3">
      <c r="A96" s="78"/>
      <c r="B96" s="85"/>
      <c r="C96" s="85"/>
      <c r="D96" s="85"/>
      <c r="E96" s="85"/>
      <c r="F96" s="85"/>
      <c r="G96" s="85"/>
      <c r="H96" s="85"/>
      <c r="I96" s="85"/>
      <c r="J96" s="85"/>
      <c r="K96" s="85"/>
      <c r="L96" s="85"/>
      <c r="M96" s="85"/>
      <c r="N96" s="85"/>
      <c r="O96" s="85"/>
      <c r="P96" s="85"/>
      <c r="Q96" s="85"/>
      <c r="R96" s="85"/>
      <c r="S96" s="85"/>
      <c r="T96" s="85"/>
      <c r="U96" s="85"/>
      <c r="V96" s="85"/>
      <c r="W96" s="85"/>
      <c r="X96" s="85"/>
      <c r="Y96" s="85"/>
      <c r="Z96" s="85"/>
    </row>
    <row r="97" spans="1:26" ht="18" customHeight="1" x14ac:dyDescent="0.3">
      <c r="A97" s="78"/>
      <c r="B97" s="85"/>
      <c r="C97" s="85"/>
      <c r="D97" s="85"/>
      <c r="E97" s="85"/>
      <c r="F97" s="85"/>
      <c r="G97" s="85"/>
      <c r="H97" s="85"/>
      <c r="I97" s="85"/>
      <c r="J97" s="85"/>
      <c r="K97" s="85"/>
      <c r="L97" s="85"/>
      <c r="M97" s="85"/>
      <c r="N97" s="85"/>
      <c r="O97" s="85"/>
      <c r="P97" s="85"/>
      <c r="Q97" s="85"/>
      <c r="R97" s="85"/>
      <c r="S97" s="85"/>
      <c r="T97" s="85"/>
      <c r="U97" s="85"/>
      <c r="V97" s="85"/>
      <c r="W97" s="85"/>
      <c r="X97" s="85"/>
      <c r="Y97" s="85"/>
      <c r="Z97" s="85"/>
    </row>
    <row r="98" spans="1:26" ht="18" customHeight="1" x14ac:dyDescent="0.3">
      <c r="A98" s="78"/>
      <c r="B98" s="85"/>
      <c r="C98" s="85"/>
      <c r="D98" s="85"/>
      <c r="E98" s="85"/>
      <c r="F98" s="85"/>
      <c r="G98" s="85"/>
      <c r="H98" s="85"/>
      <c r="I98" s="85"/>
      <c r="J98" s="85"/>
      <c r="K98" s="85"/>
      <c r="L98" s="85"/>
      <c r="M98" s="85"/>
      <c r="N98" s="85"/>
      <c r="O98" s="85"/>
      <c r="P98" s="85"/>
      <c r="Q98" s="85"/>
      <c r="R98" s="85"/>
      <c r="S98" s="85"/>
      <c r="T98" s="85"/>
      <c r="U98" s="85"/>
      <c r="V98" s="85"/>
      <c r="W98" s="85"/>
      <c r="X98" s="85"/>
      <c r="Y98" s="85"/>
      <c r="Z98" s="85"/>
    </row>
    <row r="99" spans="1:26" ht="18" customHeight="1" x14ac:dyDescent="0.3">
      <c r="A99" s="78"/>
      <c r="B99" s="85"/>
      <c r="C99" s="85"/>
      <c r="D99" s="85"/>
      <c r="E99" s="85"/>
      <c r="F99" s="85"/>
      <c r="G99" s="85"/>
      <c r="H99" s="85"/>
      <c r="I99" s="85"/>
      <c r="J99" s="85"/>
      <c r="K99" s="85"/>
      <c r="L99" s="85"/>
      <c r="M99" s="85"/>
      <c r="N99" s="85"/>
      <c r="O99" s="85"/>
      <c r="P99" s="85"/>
      <c r="Q99" s="85"/>
      <c r="R99" s="85"/>
      <c r="S99" s="85"/>
      <c r="T99" s="85"/>
      <c r="U99" s="85"/>
      <c r="V99" s="85"/>
      <c r="W99" s="85"/>
      <c r="X99" s="85"/>
      <c r="Y99" s="85"/>
      <c r="Z99" s="85"/>
    </row>
    <row r="100" spans="1:26" ht="18" customHeight="1" x14ac:dyDescent="0.3">
      <c r="A100" s="78"/>
      <c r="B100" s="85"/>
      <c r="C100" s="85"/>
      <c r="D100" s="85"/>
      <c r="E100" s="85"/>
      <c r="F100" s="85"/>
      <c r="G100" s="85"/>
      <c r="H100" s="85"/>
      <c r="I100" s="85"/>
      <c r="J100" s="85"/>
      <c r="K100" s="85"/>
      <c r="L100" s="85"/>
      <c r="M100" s="85"/>
      <c r="N100" s="85"/>
      <c r="O100" s="85"/>
      <c r="P100" s="85"/>
      <c r="Q100" s="85"/>
      <c r="R100" s="85"/>
      <c r="S100" s="85"/>
      <c r="T100" s="85"/>
      <c r="U100" s="85"/>
      <c r="V100" s="85"/>
      <c r="W100" s="85"/>
      <c r="X100" s="85"/>
      <c r="Y100" s="85"/>
      <c r="Z100" s="85"/>
    </row>
    <row r="101" spans="1:26" ht="18" customHeight="1" x14ac:dyDescent="0.3">
      <c r="A101" s="78"/>
      <c r="B101" s="85"/>
      <c r="C101" s="85"/>
      <c r="D101" s="85"/>
      <c r="E101" s="85"/>
      <c r="F101" s="85"/>
      <c r="G101" s="85"/>
      <c r="H101" s="85"/>
      <c r="I101" s="85"/>
      <c r="J101" s="85"/>
      <c r="K101" s="85"/>
      <c r="L101" s="85"/>
      <c r="M101" s="85"/>
      <c r="N101" s="85"/>
      <c r="O101" s="85"/>
      <c r="P101" s="85"/>
      <c r="Q101" s="85"/>
      <c r="R101" s="85"/>
      <c r="S101" s="85"/>
      <c r="T101" s="85"/>
      <c r="U101" s="85"/>
      <c r="V101" s="85"/>
      <c r="W101" s="85"/>
      <c r="X101" s="85"/>
      <c r="Y101" s="85"/>
      <c r="Z101" s="85"/>
    </row>
    <row r="102" spans="1:26" ht="18" customHeight="1" x14ac:dyDescent="0.3">
      <c r="A102" s="78"/>
      <c r="B102" s="85"/>
      <c r="C102" s="85"/>
      <c r="D102" s="85"/>
      <c r="E102" s="85"/>
      <c r="F102" s="85"/>
      <c r="G102" s="85"/>
      <c r="H102" s="85"/>
      <c r="I102" s="85"/>
      <c r="J102" s="85"/>
      <c r="K102" s="85"/>
      <c r="L102" s="85"/>
      <c r="M102" s="85"/>
      <c r="N102" s="85"/>
      <c r="O102" s="85"/>
      <c r="P102" s="85"/>
      <c r="Q102" s="85"/>
      <c r="R102" s="85"/>
      <c r="S102" s="85"/>
      <c r="T102" s="85"/>
      <c r="U102" s="85"/>
      <c r="V102" s="85"/>
      <c r="W102" s="85"/>
      <c r="X102" s="85"/>
      <c r="Y102" s="85"/>
      <c r="Z102" s="85"/>
    </row>
    <row r="103" spans="1:26" ht="18" customHeight="1" x14ac:dyDescent="0.3">
      <c r="A103" s="78"/>
      <c r="B103" s="85"/>
      <c r="C103" s="85"/>
      <c r="D103" s="85"/>
      <c r="E103" s="85"/>
      <c r="F103" s="85"/>
      <c r="G103" s="85"/>
      <c r="H103" s="85"/>
      <c r="I103" s="85"/>
      <c r="J103" s="85"/>
      <c r="K103" s="85"/>
      <c r="L103" s="85"/>
      <c r="M103" s="85"/>
      <c r="N103" s="85"/>
      <c r="O103" s="85"/>
      <c r="P103" s="85"/>
      <c r="Q103" s="85"/>
      <c r="R103" s="85"/>
      <c r="S103" s="85"/>
      <c r="T103" s="85"/>
      <c r="U103" s="85"/>
      <c r="V103" s="85"/>
      <c r="W103" s="85"/>
      <c r="X103" s="85"/>
      <c r="Y103" s="85"/>
      <c r="Z103" s="85"/>
    </row>
    <row r="104" spans="1:26" ht="18" customHeight="1" x14ac:dyDescent="0.3">
      <c r="A104" s="78"/>
      <c r="B104" s="85"/>
      <c r="C104" s="85"/>
      <c r="D104" s="85"/>
      <c r="E104" s="85"/>
      <c r="F104" s="85"/>
      <c r="G104" s="85"/>
      <c r="H104" s="85"/>
      <c r="I104" s="85"/>
      <c r="J104" s="85"/>
      <c r="K104" s="85"/>
      <c r="L104" s="85"/>
      <c r="M104" s="85"/>
      <c r="N104" s="85"/>
      <c r="O104" s="85"/>
      <c r="P104" s="85"/>
      <c r="Q104" s="85"/>
      <c r="R104" s="85"/>
      <c r="S104" s="85"/>
      <c r="T104" s="85"/>
      <c r="U104" s="85"/>
      <c r="V104" s="85"/>
      <c r="W104" s="85"/>
      <c r="X104" s="85"/>
      <c r="Y104" s="85"/>
      <c r="Z104" s="85"/>
    </row>
    <row r="105" spans="1:26" ht="18" customHeight="1" x14ac:dyDescent="0.3">
      <c r="A105" s="78"/>
      <c r="B105" s="85"/>
      <c r="C105" s="85"/>
      <c r="D105" s="85"/>
      <c r="E105" s="85"/>
      <c r="F105" s="85"/>
      <c r="G105" s="85"/>
      <c r="H105" s="85"/>
      <c r="I105" s="85"/>
      <c r="J105" s="85"/>
      <c r="K105" s="85"/>
      <c r="L105" s="85"/>
      <c r="M105" s="85"/>
      <c r="N105" s="85"/>
      <c r="O105" s="85"/>
      <c r="P105" s="85"/>
      <c r="Q105" s="85"/>
      <c r="R105" s="85"/>
      <c r="S105" s="85"/>
      <c r="T105" s="85"/>
      <c r="U105" s="85"/>
      <c r="V105" s="85"/>
      <c r="W105" s="85"/>
      <c r="X105" s="85"/>
      <c r="Y105" s="85"/>
      <c r="Z105" s="85"/>
    </row>
    <row r="106" spans="1:26" ht="18" customHeight="1" x14ac:dyDescent="0.3">
      <c r="A106" s="78"/>
      <c r="B106" s="85"/>
      <c r="C106" s="85"/>
      <c r="D106" s="85"/>
      <c r="E106" s="85"/>
      <c r="F106" s="85"/>
      <c r="G106" s="85"/>
      <c r="H106" s="85"/>
      <c r="I106" s="85"/>
      <c r="J106" s="85"/>
      <c r="K106" s="85"/>
      <c r="L106" s="85"/>
      <c r="M106" s="85"/>
      <c r="N106" s="85"/>
      <c r="O106" s="85"/>
      <c r="P106" s="85"/>
      <c r="Q106" s="85"/>
      <c r="R106" s="85"/>
      <c r="S106" s="85"/>
      <c r="T106" s="85"/>
      <c r="U106" s="85"/>
      <c r="V106" s="85"/>
      <c r="W106" s="85"/>
      <c r="X106" s="85"/>
      <c r="Y106" s="85"/>
      <c r="Z106" s="85"/>
    </row>
    <row r="107" spans="1:26" ht="18" customHeight="1" x14ac:dyDescent="0.3">
      <c r="A107" s="78"/>
      <c r="B107" s="85"/>
      <c r="C107" s="85"/>
      <c r="D107" s="85"/>
      <c r="E107" s="85"/>
      <c r="F107" s="85"/>
      <c r="G107" s="85"/>
      <c r="H107" s="85"/>
      <c r="I107" s="85"/>
      <c r="J107" s="85"/>
      <c r="K107" s="85"/>
      <c r="L107" s="85"/>
      <c r="M107" s="85"/>
      <c r="N107" s="85"/>
      <c r="O107" s="85"/>
      <c r="P107" s="85"/>
      <c r="Q107" s="85"/>
      <c r="R107" s="85"/>
      <c r="S107" s="85"/>
      <c r="T107" s="85"/>
      <c r="U107" s="85"/>
      <c r="V107" s="85"/>
      <c r="W107" s="85"/>
      <c r="X107" s="85"/>
      <c r="Y107" s="85"/>
      <c r="Z107" s="85"/>
    </row>
    <row r="108" spans="1:26" ht="18" customHeight="1" x14ac:dyDescent="0.3">
      <c r="A108" s="78"/>
      <c r="B108" s="85"/>
      <c r="C108" s="85"/>
      <c r="D108" s="85"/>
      <c r="E108" s="85"/>
      <c r="F108" s="85"/>
      <c r="G108" s="85"/>
      <c r="H108" s="85"/>
      <c r="I108" s="85"/>
      <c r="J108" s="85"/>
      <c r="K108" s="85"/>
      <c r="L108" s="85"/>
      <c r="M108" s="85"/>
      <c r="N108" s="85"/>
      <c r="O108" s="85"/>
      <c r="P108" s="85"/>
      <c r="Q108" s="85"/>
      <c r="R108" s="85"/>
      <c r="S108" s="85"/>
      <c r="T108" s="85"/>
      <c r="U108" s="85"/>
      <c r="V108" s="85"/>
      <c r="W108" s="85"/>
      <c r="X108" s="85"/>
      <c r="Y108" s="85"/>
      <c r="Z108" s="85"/>
    </row>
    <row r="109" spans="1:26" ht="18" customHeight="1" x14ac:dyDescent="0.3">
      <c r="A109" s="78"/>
      <c r="B109" s="85"/>
      <c r="C109" s="85"/>
      <c r="D109" s="85"/>
      <c r="E109" s="85"/>
      <c r="F109" s="85"/>
      <c r="G109" s="85"/>
      <c r="H109" s="85"/>
      <c r="I109" s="85"/>
      <c r="J109" s="85"/>
      <c r="K109" s="85"/>
      <c r="L109" s="85"/>
      <c r="M109" s="85"/>
      <c r="N109" s="85"/>
      <c r="O109" s="85"/>
      <c r="P109" s="85"/>
      <c r="Q109" s="85"/>
      <c r="R109" s="85"/>
      <c r="S109" s="85"/>
      <c r="T109" s="85"/>
      <c r="U109" s="85"/>
      <c r="V109" s="85"/>
      <c r="W109" s="85"/>
      <c r="X109" s="85"/>
      <c r="Y109" s="85"/>
      <c r="Z109" s="85"/>
    </row>
    <row r="110" spans="1:26" ht="18" customHeight="1" x14ac:dyDescent="0.3">
      <c r="A110" s="78"/>
      <c r="B110" s="85"/>
      <c r="C110" s="85"/>
      <c r="D110" s="85"/>
      <c r="E110" s="85"/>
      <c r="F110" s="85"/>
      <c r="G110" s="85"/>
      <c r="H110" s="85"/>
      <c r="I110" s="85"/>
      <c r="J110" s="85"/>
      <c r="K110" s="85"/>
      <c r="L110" s="85"/>
      <c r="M110" s="85"/>
      <c r="N110" s="85"/>
      <c r="O110" s="85"/>
      <c r="P110" s="85"/>
      <c r="Q110" s="85"/>
      <c r="R110" s="85"/>
      <c r="S110" s="85"/>
      <c r="T110" s="85"/>
      <c r="U110" s="85"/>
      <c r="V110" s="85"/>
      <c r="W110" s="85"/>
      <c r="X110" s="85"/>
      <c r="Y110" s="85"/>
      <c r="Z110" s="85"/>
    </row>
    <row r="111" spans="1:26" ht="18" customHeight="1" x14ac:dyDescent="0.3">
      <c r="A111" s="78"/>
      <c r="B111" s="85"/>
      <c r="C111" s="85"/>
      <c r="D111" s="85"/>
      <c r="E111" s="85"/>
      <c r="F111" s="85"/>
      <c r="G111" s="85"/>
      <c r="H111" s="85"/>
      <c r="I111" s="85"/>
      <c r="J111" s="85"/>
      <c r="K111" s="85"/>
      <c r="L111" s="85"/>
      <c r="M111" s="85"/>
      <c r="N111" s="85"/>
      <c r="O111" s="85"/>
      <c r="P111" s="85"/>
      <c r="Q111" s="85"/>
      <c r="R111" s="85"/>
      <c r="S111" s="85"/>
      <c r="T111" s="85"/>
      <c r="U111" s="85"/>
      <c r="V111" s="85"/>
      <c r="W111" s="85"/>
      <c r="X111" s="85"/>
      <c r="Y111" s="85"/>
      <c r="Z111" s="85"/>
    </row>
    <row r="112" spans="1:26" ht="18" customHeight="1" x14ac:dyDescent="0.3">
      <c r="A112" s="78"/>
      <c r="B112" s="85"/>
      <c r="C112" s="85"/>
      <c r="D112" s="85"/>
      <c r="E112" s="85"/>
      <c r="F112" s="85"/>
      <c r="G112" s="85"/>
      <c r="H112" s="85"/>
      <c r="I112" s="85"/>
      <c r="J112" s="85"/>
      <c r="K112" s="85"/>
      <c r="L112" s="85"/>
      <c r="M112" s="85"/>
      <c r="N112" s="85"/>
      <c r="O112" s="85"/>
      <c r="P112" s="85"/>
      <c r="Q112" s="85"/>
      <c r="R112" s="85"/>
      <c r="S112" s="85"/>
      <c r="T112" s="85"/>
      <c r="U112" s="85"/>
      <c r="V112" s="85"/>
      <c r="W112" s="85"/>
      <c r="X112" s="85"/>
      <c r="Y112" s="85"/>
      <c r="Z112" s="85"/>
    </row>
    <row r="113" spans="1:26" ht="18" customHeight="1" x14ac:dyDescent="0.3">
      <c r="A113" s="78"/>
      <c r="B113" s="85"/>
      <c r="C113" s="85"/>
      <c r="D113" s="85"/>
      <c r="E113" s="85"/>
      <c r="F113" s="85"/>
      <c r="G113" s="85"/>
      <c r="H113" s="85"/>
      <c r="I113" s="85"/>
      <c r="J113" s="85"/>
      <c r="K113" s="85"/>
      <c r="L113" s="85"/>
      <c r="M113" s="85"/>
      <c r="N113" s="85"/>
      <c r="O113" s="85"/>
      <c r="P113" s="85"/>
      <c r="Q113" s="85"/>
      <c r="R113" s="85"/>
      <c r="S113" s="85"/>
      <c r="T113" s="85"/>
      <c r="U113" s="85"/>
      <c r="V113" s="85"/>
      <c r="W113" s="85"/>
      <c r="X113" s="85"/>
      <c r="Y113" s="85"/>
      <c r="Z113" s="85"/>
    </row>
    <row r="114" spans="1:26" ht="18" customHeight="1" x14ac:dyDescent="0.3">
      <c r="A114" s="78"/>
      <c r="B114" s="85"/>
      <c r="C114" s="85"/>
      <c r="D114" s="85"/>
      <c r="E114" s="85"/>
      <c r="F114" s="85"/>
      <c r="G114" s="85"/>
      <c r="H114" s="85"/>
      <c r="I114" s="85"/>
      <c r="J114" s="85"/>
      <c r="K114" s="85"/>
      <c r="L114" s="85"/>
      <c r="M114" s="85"/>
      <c r="N114" s="85"/>
      <c r="O114" s="85"/>
      <c r="P114" s="85"/>
      <c r="Q114" s="85"/>
      <c r="R114" s="85"/>
      <c r="S114" s="85"/>
      <c r="T114" s="85"/>
      <c r="U114" s="85"/>
      <c r="V114" s="85"/>
      <c r="W114" s="85"/>
      <c r="X114" s="85"/>
      <c r="Y114" s="85"/>
      <c r="Z114" s="85"/>
    </row>
    <row r="115" spans="1:26" ht="18" customHeight="1" x14ac:dyDescent="0.3">
      <c r="A115" s="78"/>
      <c r="B115" s="85"/>
      <c r="C115" s="85"/>
      <c r="D115" s="85"/>
      <c r="E115" s="85"/>
      <c r="F115" s="85"/>
      <c r="G115" s="85"/>
      <c r="H115" s="85"/>
      <c r="I115" s="85"/>
      <c r="J115" s="85"/>
      <c r="K115" s="85"/>
      <c r="L115" s="85"/>
      <c r="M115" s="85"/>
      <c r="N115" s="85"/>
      <c r="O115" s="85"/>
      <c r="P115" s="85"/>
      <c r="Q115" s="85"/>
      <c r="R115" s="85"/>
      <c r="S115" s="85"/>
      <c r="T115" s="85"/>
      <c r="U115" s="85"/>
      <c r="V115" s="85"/>
      <c r="W115" s="85"/>
      <c r="X115" s="85"/>
      <c r="Y115" s="85"/>
      <c r="Z115" s="85"/>
    </row>
    <row r="116" spans="1:26" ht="18" customHeight="1" x14ac:dyDescent="0.3">
      <c r="A116" s="78"/>
      <c r="B116" s="85"/>
      <c r="C116" s="85"/>
      <c r="D116" s="85"/>
      <c r="E116" s="85"/>
      <c r="F116" s="85"/>
      <c r="G116" s="85"/>
      <c r="H116" s="85"/>
      <c r="I116" s="85"/>
      <c r="J116" s="85"/>
      <c r="K116" s="85"/>
      <c r="L116" s="85"/>
      <c r="M116" s="85"/>
      <c r="N116" s="85"/>
      <c r="O116" s="85"/>
      <c r="P116" s="85"/>
      <c r="Q116" s="85"/>
      <c r="R116" s="85"/>
      <c r="S116" s="85"/>
      <c r="T116" s="85"/>
      <c r="U116" s="85"/>
      <c r="V116" s="85"/>
      <c r="W116" s="85"/>
      <c r="X116" s="85"/>
      <c r="Y116" s="85"/>
      <c r="Z116" s="85"/>
    </row>
    <row r="117" spans="1:26" ht="18" customHeight="1" x14ac:dyDescent="0.3">
      <c r="A117" s="78"/>
      <c r="B117" s="85"/>
      <c r="C117" s="85"/>
      <c r="D117" s="85"/>
      <c r="E117" s="85"/>
      <c r="F117" s="85"/>
      <c r="G117" s="85"/>
      <c r="H117" s="85"/>
      <c r="I117" s="85"/>
      <c r="J117" s="85"/>
      <c r="K117" s="85"/>
      <c r="L117" s="85"/>
      <c r="M117" s="85"/>
      <c r="N117" s="85"/>
      <c r="O117" s="85"/>
      <c r="P117" s="85"/>
      <c r="Q117" s="85"/>
      <c r="R117" s="85"/>
      <c r="S117" s="85"/>
      <c r="T117" s="85"/>
      <c r="U117" s="85"/>
      <c r="V117" s="85"/>
      <c r="W117" s="85"/>
      <c r="X117" s="85"/>
      <c r="Y117" s="85"/>
      <c r="Z117" s="85"/>
    </row>
    <row r="118" spans="1:26" ht="18" customHeight="1" x14ac:dyDescent="0.3">
      <c r="A118" s="78"/>
      <c r="B118" s="85"/>
      <c r="C118" s="85"/>
      <c r="D118" s="85"/>
      <c r="E118" s="85"/>
      <c r="F118" s="85"/>
      <c r="G118" s="85"/>
      <c r="H118" s="85"/>
      <c r="I118" s="85"/>
      <c r="J118" s="85"/>
      <c r="K118" s="85"/>
      <c r="L118" s="85"/>
      <c r="M118" s="85"/>
      <c r="N118" s="85"/>
      <c r="O118" s="85"/>
      <c r="P118" s="85"/>
      <c r="Q118" s="85"/>
      <c r="R118" s="85"/>
      <c r="S118" s="85"/>
      <c r="T118" s="85"/>
      <c r="U118" s="85"/>
      <c r="V118" s="85"/>
      <c r="W118" s="85"/>
      <c r="X118" s="85"/>
      <c r="Y118" s="85"/>
      <c r="Z118" s="85"/>
    </row>
    <row r="119" spans="1:26" ht="18" customHeight="1" x14ac:dyDescent="0.3">
      <c r="A119" s="78"/>
      <c r="B119" s="85"/>
      <c r="C119" s="85"/>
      <c r="D119" s="85"/>
      <c r="E119" s="85"/>
      <c r="F119" s="85"/>
      <c r="G119" s="85"/>
      <c r="H119" s="85"/>
      <c r="I119" s="85"/>
      <c r="J119" s="85"/>
      <c r="K119" s="85"/>
      <c r="L119" s="85"/>
      <c r="M119" s="85"/>
      <c r="N119" s="85"/>
      <c r="O119" s="85"/>
      <c r="P119" s="85"/>
      <c r="Q119" s="85"/>
      <c r="R119" s="85"/>
      <c r="S119" s="85"/>
      <c r="T119" s="85"/>
      <c r="U119" s="85"/>
      <c r="V119" s="85"/>
      <c r="W119" s="85"/>
      <c r="X119" s="85"/>
      <c r="Y119" s="85"/>
      <c r="Z119" s="85"/>
    </row>
    <row r="120" spans="1:26" ht="18" customHeight="1" x14ac:dyDescent="0.3">
      <c r="A120" s="78"/>
      <c r="B120" s="85"/>
      <c r="C120" s="85"/>
      <c r="D120" s="85"/>
      <c r="E120" s="85"/>
      <c r="F120" s="85"/>
      <c r="G120" s="85"/>
      <c r="H120" s="85"/>
      <c r="I120" s="85"/>
      <c r="J120" s="85"/>
      <c r="K120" s="85"/>
      <c r="L120" s="85"/>
      <c r="M120" s="85"/>
      <c r="N120" s="85"/>
      <c r="O120" s="85"/>
      <c r="P120" s="85"/>
      <c r="Q120" s="85"/>
      <c r="R120" s="85"/>
      <c r="S120" s="85"/>
      <c r="T120" s="85"/>
      <c r="U120" s="85"/>
      <c r="V120" s="85"/>
      <c r="W120" s="85"/>
      <c r="X120" s="85"/>
      <c r="Y120" s="85"/>
      <c r="Z120" s="85"/>
    </row>
    <row r="121" spans="1:26" ht="18" customHeight="1" x14ac:dyDescent="0.3">
      <c r="A121" s="78"/>
      <c r="B121" s="85"/>
      <c r="C121" s="85"/>
      <c r="D121" s="85"/>
      <c r="E121" s="85"/>
      <c r="F121" s="85"/>
      <c r="G121" s="85"/>
      <c r="H121" s="85"/>
      <c r="I121" s="85"/>
      <c r="J121" s="85"/>
      <c r="K121" s="85"/>
      <c r="L121" s="85"/>
      <c r="M121" s="85"/>
      <c r="N121" s="85"/>
      <c r="O121" s="85"/>
      <c r="P121" s="85"/>
      <c r="Q121" s="85"/>
      <c r="R121" s="85"/>
      <c r="S121" s="85"/>
      <c r="T121" s="85"/>
      <c r="U121" s="85"/>
      <c r="V121" s="85"/>
      <c r="W121" s="85"/>
      <c r="X121" s="85"/>
      <c r="Y121" s="85"/>
      <c r="Z121" s="85"/>
    </row>
    <row r="122" spans="1:26" ht="18" customHeight="1" x14ac:dyDescent="0.3">
      <c r="A122" s="78"/>
      <c r="B122" s="85"/>
      <c r="C122" s="85"/>
      <c r="D122" s="85"/>
      <c r="E122" s="85"/>
      <c r="F122" s="85"/>
      <c r="G122" s="85"/>
      <c r="H122" s="85"/>
      <c r="I122" s="85"/>
      <c r="J122" s="85"/>
      <c r="K122" s="85"/>
      <c r="L122" s="85"/>
      <c r="M122" s="85"/>
      <c r="N122" s="85"/>
      <c r="O122" s="85"/>
      <c r="P122" s="85"/>
      <c r="Q122" s="85"/>
      <c r="R122" s="85"/>
      <c r="S122" s="85"/>
      <c r="T122" s="85"/>
      <c r="U122" s="85"/>
      <c r="V122" s="85"/>
      <c r="W122" s="85"/>
      <c r="X122" s="85"/>
      <c r="Y122" s="85"/>
      <c r="Z122" s="85"/>
    </row>
    <row r="123" spans="1:26" ht="18" customHeight="1" x14ac:dyDescent="0.3">
      <c r="A123" s="78"/>
      <c r="B123" s="85"/>
      <c r="C123" s="85"/>
      <c r="D123" s="85"/>
      <c r="E123" s="85"/>
      <c r="F123" s="85"/>
      <c r="G123" s="85"/>
      <c r="H123" s="85"/>
      <c r="I123" s="85"/>
      <c r="J123" s="85"/>
      <c r="K123" s="85"/>
      <c r="L123" s="85"/>
      <c r="M123" s="85"/>
      <c r="N123" s="85"/>
      <c r="O123" s="85"/>
      <c r="P123" s="85"/>
      <c r="Q123" s="85"/>
      <c r="R123" s="85"/>
      <c r="S123" s="85"/>
      <c r="T123" s="85"/>
      <c r="U123" s="85"/>
      <c r="V123" s="85"/>
      <c r="W123" s="85"/>
      <c r="X123" s="85"/>
      <c r="Y123" s="85"/>
      <c r="Z123" s="85"/>
    </row>
    <row r="124" spans="1:26" ht="18" customHeight="1" x14ac:dyDescent="0.3">
      <c r="A124" s="78"/>
      <c r="B124" s="85"/>
      <c r="C124" s="85"/>
      <c r="D124" s="85"/>
      <c r="E124" s="85"/>
      <c r="F124" s="85"/>
      <c r="G124" s="85"/>
      <c r="H124" s="85"/>
      <c r="I124" s="85"/>
      <c r="J124" s="85"/>
      <c r="K124" s="85"/>
      <c r="L124" s="85"/>
      <c r="M124" s="85"/>
      <c r="N124" s="85"/>
      <c r="O124" s="85"/>
      <c r="P124" s="85"/>
      <c r="Q124" s="85"/>
      <c r="R124" s="85"/>
      <c r="S124" s="85"/>
      <c r="T124" s="85"/>
      <c r="U124" s="85"/>
      <c r="V124" s="85"/>
      <c r="W124" s="85"/>
      <c r="X124" s="85"/>
      <c r="Y124" s="85"/>
      <c r="Z124" s="85"/>
    </row>
    <row r="125" spans="1:26" ht="18" customHeight="1" x14ac:dyDescent="0.3">
      <c r="A125" s="78"/>
      <c r="B125" s="85"/>
      <c r="C125" s="85"/>
      <c r="D125" s="85"/>
      <c r="E125" s="85"/>
      <c r="F125" s="85"/>
      <c r="G125" s="85"/>
      <c r="H125" s="85"/>
      <c r="I125" s="85"/>
      <c r="J125" s="85"/>
      <c r="K125" s="85"/>
      <c r="L125" s="85"/>
      <c r="M125" s="85"/>
      <c r="N125" s="85"/>
      <c r="O125" s="85"/>
      <c r="P125" s="85"/>
      <c r="Q125" s="85"/>
      <c r="R125" s="85"/>
      <c r="S125" s="85"/>
      <c r="T125" s="85"/>
      <c r="U125" s="85"/>
      <c r="V125" s="85"/>
      <c r="W125" s="85"/>
      <c r="X125" s="85"/>
      <c r="Y125" s="85"/>
      <c r="Z125" s="85"/>
    </row>
    <row r="126" spans="1:26" ht="18" customHeight="1" x14ac:dyDescent="0.3">
      <c r="A126" s="78"/>
      <c r="B126" s="85"/>
      <c r="C126" s="85"/>
      <c r="D126" s="85"/>
      <c r="E126" s="85"/>
      <c r="F126" s="85"/>
      <c r="G126" s="85"/>
      <c r="H126" s="85"/>
      <c r="I126" s="85"/>
      <c r="J126" s="85"/>
      <c r="K126" s="85"/>
      <c r="L126" s="85"/>
      <c r="M126" s="85"/>
      <c r="N126" s="85"/>
      <c r="O126" s="85"/>
      <c r="P126" s="85"/>
      <c r="Q126" s="85"/>
      <c r="R126" s="85"/>
      <c r="S126" s="85"/>
      <c r="T126" s="85"/>
      <c r="U126" s="85"/>
      <c r="V126" s="85"/>
      <c r="W126" s="85"/>
      <c r="X126" s="85"/>
      <c r="Y126" s="85"/>
      <c r="Z126" s="85"/>
    </row>
    <row r="127" spans="1:26" ht="18" customHeight="1" x14ac:dyDescent="0.3">
      <c r="A127" s="78"/>
      <c r="B127" s="85"/>
      <c r="C127" s="85"/>
      <c r="D127" s="85"/>
      <c r="E127" s="85"/>
      <c r="F127" s="85"/>
      <c r="G127" s="85"/>
      <c r="H127" s="85"/>
      <c r="I127" s="85"/>
      <c r="J127" s="85"/>
      <c r="K127" s="85"/>
      <c r="L127" s="85"/>
      <c r="M127" s="85"/>
      <c r="N127" s="85"/>
      <c r="O127" s="85"/>
      <c r="P127" s="85"/>
      <c r="Q127" s="85"/>
      <c r="R127" s="85"/>
      <c r="S127" s="85"/>
      <c r="T127" s="85"/>
      <c r="U127" s="85"/>
      <c r="V127" s="85"/>
      <c r="W127" s="85"/>
      <c r="X127" s="85"/>
      <c r="Y127" s="85"/>
      <c r="Z127" s="85"/>
    </row>
    <row r="128" spans="1:26" ht="18" customHeight="1" x14ac:dyDescent="0.3">
      <c r="A128" s="78"/>
      <c r="B128" s="85"/>
      <c r="C128" s="85"/>
      <c r="D128" s="85"/>
      <c r="E128" s="85"/>
      <c r="F128" s="85"/>
      <c r="G128" s="85"/>
      <c r="H128" s="85"/>
      <c r="I128" s="85"/>
      <c r="J128" s="85"/>
      <c r="K128" s="85"/>
      <c r="L128" s="85"/>
      <c r="M128" s="85"/>
      <c r="N128" s="85"/>
      <c r="O128" s="85"/>
      <c r="P128" s="85"/>
      <c r="Q128" s="85"/>
      <c r="R128" s="85"/>
      <c r="S128" s="85"/>
      <c r="T128" s="85"/>
      <c r="U128" s="85"/>
      <c r="V128" s="85"/>
      <c r="W128" s="85"/>
      <c r="X128" s="85"/>
      <c r="Y128" s="85"/>
      <c r="Z128" s="85"/>
    </row>
    <row r="129" spans="1:26" ht="18" customHeight="1" x14ac:dyDescent="0.3">
      <c r="A129" s="78"/>
      <c r="B129" s="85"/>
      <c r="C129" s="85"/>
      <c r="D129" s="85"/>
      <c r="E129" s="85"/>
      <c r="F129" s="85"/>
      <c r="G129" s="85"/>
      <c r="H129" s="85"/>
      <c r="I129" s="85"/>
      <c r="J129" s="85"/>
      <c r="K129" s="85"/>
      <c r="L129" s="85"/>
      <c r="M129" s="85"/>
      <c r="N129" s="85"/>
      <c r="O129" s="85"/>
      <c r="P129" s="85"/>
      <c r="Q129" s="85"/>
      <c r="R129" s="85"/>
      <c r="S129" s="85"/>
      <c r="T129" s="85"/>
      <c r="U129" s="85"/>
      <c r="V129" s="85"/>
      <c r="W129" s="85"/>
      <c r="X129" s="85"/>
      <c r="Y129" s="85"/>
      <c r="Z129" s="85"/>
    </row>
    <row r="130" spans="1:26" ht="18" customHeight="1" x14ac:dyDescent="0.3">
      <c r="A130" s="78"/>
      <c r="B130" s="85"/>
      <c r="C130" s="85"/>
      <c r="D130" s="85"/>
      <c r="E130" s="85"/>
      <c r="F130" s="85"/>
      <c r="G130" s="85"/>
      <c r="H130" s="85"/>
      <c r="I130" s="85"/>
      <c r="J130" s="85"/>
      <c r="K130" s="85"/>
      <c r="L130" s="85"/>
      <c r="M130" s="85"/>
      <c r="N130" s="85"/>
      <c r="O130" s="85"/>
      <c r="P130" s="85"/>
      <c r="Q130" s="85"/>
      <c r="R130" s="85"/>
      <c r="S130" s="85"/>
      <c r="T130" s="85"/>
      <c r="U130" s="85"/>
      <c r="V130" s="85"/>
      <c r="W130" s="85"/>
      <c r="X130" s="85"/>
      <c r="Y130" s="85"/>
      <c r="Z130" s="85"/>
    </row>
    <row r="131" spans="1:26" ht="18" customHeight="1" x14ac:dyDescent="0.3">
      <c r="A131" s="78"/>
      <c r="B131" s="85"/>
      <c r="C131" s="85"/>
      <c r="D131" s="85"/>
      <c r="E131" s="85"/>
      <c r="F131" s="85"/>
      <c r="G131" s="85"/>
      <c r="H131" s="85"/>
      <c r="I131" s="85"/>
      <c r="J131" s="85"/>
      <c r="K131" s="85"/>
      <c r="L131" s="85"/>
      <c r="M131" s="85"/>
      <c r="N131" s="85"/>
      <c r="O131" s="85"/>
      <c r="P131" s="85"/>
      <c r="Q131" s="85"/>
      <c r="R131" s="85"/>
      <c r="S131" s="85"/>
      <c r="T131" s="85"/>
      <c r="U131" s="85"/>
      <c r="V131" s="85"/>
      <c r="W131" s="85"/>
      <c r="X131" s="85"/>
      <c r="Y131" s="85"/>
      <c r="Z131" s="85"/>
    </row>
    <row r="132" spans="1:26" ht="18" customHeight="1" x14ac:dyDescent="0.3">
      <c r="A132" s="78"/>
      <c r="B132" s="85"/>
      <c r="C132" s="85"/>
      <c r="D132" s="85"/>
      <c r="E132" s="85"/>
      <c r="F132" s="85"/>
      <c r="G132" s="85"/>
      <c r="H132" s="85"/>
      <c r="I132" s="85"/>
      <c r="J132" s="85"/>
      <c r="K132" s="85"/>
      <c r="L132" s="85"/>
      <c r="M132" s="85"/>
      <c r="N132" s="85"/>
      <c r="O132" s="85"/>
      <c r="P132" s="85"/>
      <c r="Q132" s="85"/>
      <c r="R132" s="85"/>
      <c r="S132" s="85"/>
      <c r="T132" s="85"/>
      <c r="U132" s="85"/>
      <c r="V132" s="85"/>
      <c r="W132" s="85"/>
      <c r="X132" s="85"/>
      <c r="Y132" s="85"/>
      <c r="Z132" s="85"/>
    </row>
    <row r="133" spans="1:26" ht="18" customHeight="1" x14ac:dyDescent="0.3">
      <c r="A133" s="78"/>
      <c r="B133" s="85"/>
      <c r="C133" s="85"/>
      <c r="D133" s="85"/>
      <c r="E133" s="85"/>
      <c r="F133" s="85"/>
      <c r="G133" s="85"/>
      <c r="H133" s="85"/>
      <c r="I133" s="85"/>
      <c r="J133" s="85"/>
      <c r="K133" s="85"/>
      <c r="L133" s="85"/>
      <c r="M133" s="85"/>
      <c r="N133" s="85"/>
      <c r="O133" s="85"/>
      <c r="P133" s="85"/>
      <c r="Q133" s="85"/>
      <c r="R133" s="85"/>
      <c r="S133" s="85"/>
      <c r="T133" s="85"/>
      <c r="U133" s="85"/>
      <c r="V133" s="85"/>
      <c r="W133" s="85"/>
      <c r="X133" s="85"/>
      <c r="Y133" s="85"/>
      <c r="Z133" s="85"/>
    </row>
    <row r="134" spans="1:26" ht="18" customHeight="1" x14ac:dyDescent="0.3">
      <c r="A134" s="78"/>
      <c r="B134" s="85"/>
      <c r="C134" s="85"/>
      <c r="D134" s="85"/>
      <c r="E134" s="85"/>
      <c r="F134" s="85"/>
      <c r="G134" s="85"/>
      <c r="H134" s="85"/>
      <c r="I134" s="85"/>
      <c r="J134" s="85"/>
      <c r="K134" s="85"/>
      <c r="L134" s="85"/>
      <c r="M134" s="85"/>
      <c r="N134" s="85"/>
      <c r="O134" s="85"/>
      <c r="P134" s="85"/>
      <c r="Q134" s="85"/>
      <c r="R134" s="85"/>
      <c r="S134" s="85"/>
      <c r="T134" s="85"/>
      <c r="U134" s="85"/>
      <c r="V134" s="85"/>
      <c r="W134" s="85"/>
      <c r="X134" s="85"/>
      <c r="Y134" s="85"/>
      <c r="Z134" s="85"/>
    </row>
    <row r="135" spans="1:26" ht="18" customHeight="1" x14ac:dyDescent="0.3">
      <c r="A135" s="78"/>
      <c r="B135" s="85"/>
      <c r="C135" s="85"/>
      <c r="D135" s="85"/>
      <c r="E135" s="85"/>
      <c r="F135" s="85"/>
      <c r="G135" s="85"/>
      <c r="H135" s="85"/>
      <c r="I135" s="85"/>
      <c r="J135" s="85"/>
      <c r="K135" s="85"/>
      <c r="L135" s="85"/>
      <c r="M135" s="85"/>
      <c r="N135" s="85"/>
      <c r="O135" s="85"/>
      <c r="P135" s="85"/>
      <c r="Q135" s="85"/>
      <c r="R135" s="85"/>
      <c r="S135" s="85"/>
      <c r="T135" s="85"/>
      <c r="U135" s="85"/>
      <c r="V135" s="85"/>
      <c r="W135" s="85"/>
      <c r="X135" s="85"/>
      <c r="Y135" s="85"/>
      <c r="Z135" s="85"/>
    </row>
    <row r="136" spans="1:26" ht="18" customHeight="1" x14ac:dyDescent="0.3">
      <c r="A136" s="78"/>
      <c r="B136" s="85"/>
      <c r="C136" s="85"/>
      <c r="D136" s="85"/>
      <c r="E136" s="85"/>
      <c r="F136" s="85"/>
      <c r="G136" s="85"/>
      <c r="H136" s="85"/>
      <c r="I136" s="85"/>
      <c r="J136" s="85"/>
      <c r="K136" s="85"/>
      <c r="L136" s="85"/>
      <c r="M136" s="85"/>
      <c r="N136" s="85"/>
      <c r="O136" s="85"/>
      <c r="P136" s="85"/>
      <c r="Q136" s="85"/>
      <c r="R136" s="85"/>
      <c r="S136" s="85"/>
      <c r="T136" s="85"/>
      <c r="U136" s="85"/>
      <c r="V136" s="85"/>
      <c r="W136" s="85"/>
      <c r="X136" s="85"/>
      <c r="Y136" s="85"/>
      <c r="Z136" s="85"/>
    </row>
    <row r="137" spans="1:26" ht="18" customHeight="1" x14ac:dyDescent="0.3">
      <c r="A137" s="78"/>
      <c r="B137" s="85"/>
      <c r="C137" s="85"/>
      <c r="D137" s="85"/>
      <c r="E137" s="85"/>
      <c r="F137" s="85"/>
      <c r="G137" s="85"/>
      <c r="H137" s="85"/>
      <c r="I137" s="85"/>
      <c r="J137" s="85"/>
      <c r="K137" s="85"/>
      <c r="L137" s="85"/>
      <c r="M137" s="85"/>
      <c r="N137" s="85"/>
      <c r="O137" s="85"/>
      <c r="P137" s="85"/>
      <c r="Q137" s="85"/>
      <c r="R137" s="85"/>
      <c r="S137" s="85"/>
      <c r="T137" s="85"/>
      <c r="U137" s="85"/>
      <c r="V137" s="85"/>
      <c r="W137" s="85"/>
      <c r="X137" s="85"/>
      <c r="Y137" s="85"/>
      <c r="Z137" s="85"/>
    </row>
    <row r="138" spans="1:26" ht="18" customHeight="1" x14ac:dyDescent="0.3">
      <c r="A138" s="78"/>
      <c r="B138" s="85"/>
      <c r="C138" s="85"/>
      <c r="D138" s="85"/>
      <c r="E138" s="85"/>
      <c r="F138" s="85"/>
      <c r="G138" s="85"/>
      <c r="H138" s="85"/>
      <c r="I138" s="85"/>
      <c r="J138" s="85"/>
      <c r="K138" s="85"/>
      <c r="L138" s="85"/>
      <c r="M138" s="85"/>
      <c r="N138" s="85"/>
      <c r="O138" s="85"/>
      <c r="P138" s="85"/>
      <c r="Q138" s="85"/>
      <c r="R138" s="85"/>
      <c r="S138" s="85"/>
      <c r="T138" s="85"/>
      <c r="U138" s="85"/>
      <c r="V138" s="85"/>
      <c r="W138" s="85"/>
      <c r="X138" s="85"/>
      <c r="Y138" s="85"/>
      <c r="Z138" s="85"/>
    </row>
    <row r="139" spans="1:26" ht="18" customHeight="1" x14ac:dyDescent="0.3">
      <c r="A139" s="78"/>
      <c r="B139" s="85"/>
      <c r="C139" s="85"/>
      <c r="D139" s="85"/>
      <c r="E139" s="85"/>
      <c r="F139" s="85"/>
      <c r="G139" s="85"/>
      <c r="H139" s="85"/>
      <c r="I139" s="85"/>
      <c r="J139" s="85"/>
      <c r="K139" s="85"/>
      <c r="L139" s="85"/>
      <c r="M139" s="85"/>
      <c r="N139" s="85"/>
      <c r="O139" s="85"/>
      <c r="P139" s="85"/>
      <c r="Q139" s="85"/>
      <c r="R139" s="85"/>
      <c r="S139" s="85"/>
      <c r="T139" s="85"/>
      <c r="U139" s="85"/>
      <c r="V139" s="85"/>
      <c r="W139" s="85"/>
      <c r="X139" s="85"/>
      <c r="Y139" s="85"/>
      <c r="Z139" s="85"/>
    </row>
    <row r="140" spans="1:26" ht="18" customHeight="1" x14ac:dyDescent="0.3">
      <c r="A140" s="78"/>
      <c r="B140" s="85"/>
      <c r="C140" s="85"/>
      <c r="D140" s="85"/>
      <c r="E140" s="85"/>
      <c r="F140" s="85"/>
      <c r="G140" s="85"/>
      <c r="H140" s="85"/>
      <c r="I140" s="85"/>
      <c r="J140" s="85"/>
      <c r="K140" s="85"/>
      <c r="L140" s="85"/>
      <c r="M140" s="85"/>
      <c r="N140" s="85"/>
      <c r="O140" s="85"/>
      <c r="P140" s="85"/>
      <c r="Q140" s="85"/>
      <c r="R140" s="85"/>
      <c r="S140" s="85"/>
      <c r="T140" s="85"/>
      <c r="U140" s="85"/>
      <c r="V140" s="85"/>
      <c r="W140" s="85"/>
      <c r="X140" s="85"/>
      <c r="Y140" s="85"/>
      <c r="Z140" s="85"/>
    </row>
    <row r="141" spans="1:26" ht="18" customHeight="1" x14ac:dyDescent="0.3">
      <c r="A141" s="78"/>
      <c r="B141" s="85"/>
      <c r="C141" s="85"/>
      <c r="D141" s="85"/>
      <c r="E141" s="85"/>
      <c r="F141" s="85"/>
      <c r="G141" s="85"/>
      <c r="H141" s="85"/>
      <c r="I141" s="85"/>
      <c r="J141" s="85"/>
      <c r="K141" s="85"/>
      <c r="L141" s="85"/>
      <c r="M141" s="85"/>
      <c r="N141" s="85"/>
      <c r="O141" s="85"/>
      <c r="P141" s="85"/>
      <c r="Q141" s="85"/>
      <c r="R141" s="85"/>
      <c r="S141" s="85"/>
      <c r="T141" s="85"/>
      <c r="U141" s="85"/>
      <c r="V141" s="85"/>
      <c r="W141" s="85"/>
      <c r="X141" s="85"/>
      <c r="Y141" s="85"/>
      <c r="Z141" s="85"/>
    </row>
    <row r="142" spans="1:26" ht="18" customHeight="1" x14ac:dyDescent="0.3">
      <c r="A142" s="78"/>
      <c r="B142" s="85"/>
      <c r="C142" s="85"/>
      <c r="D142" s="85"/>
      <c r="E142" s="85"/>
      <c r="F142" s="85"/>
      <c r="G142" s="85"/>
      <c r="H142" s="85"/>
      <c r="I142" s="85"/>
      <c r="J142" s="85"/>
      <c r="K142" s="85"/>
      <c r="L142" s="85"/>
      <c r="M142" s="85"/>
      <c r="N142" s="85"/>
      <c r="O142" s="85"/>
      <c r="P142" s="85"/>
      <c r="Q142" s="85"/>
      <c r="R142" s="85"/>
      <c r="S142" s="85"/>
      <c r="T142" s="85"/>
      <c r="U142" s="85"/>
      <c r="V142" s="85"/>
      <c r="W142" s="85"/>
      <c r="X142" s="85"/>
      <c r="Y142" s="85"/>
      <c r="Z142" s="85"/>
    </row>
    <row r="143" spans="1:26" ht="18" customHeight="1" x14ac:dyDescent="0.3">
      <c r="A143" s="78"/>
      <c r="B143" s="85"/>
      <c r="C143" s="85"/>
      <c r="D143" s="85"/>
      <c r="E143" s="85"/>
      <c r="F143" s="85"/>
      <c r="G143" s="85"/>
      <c r="H143" s="85"/>
      <c r="I143" s="85"/>
      <c r="J143" s="85"/>
      <c r="K143" s="85"/>
      <c r="L143" s="85"/>
      <c r="M143" s="85"/>
      <c r="N143" s="85"/>
      <c r="O143" s="85"/>
      <c r="P143" s="85"/>
      <c r="Q143" s="85"/>
      <c r="R143" s="85"/>
      <c r="S143" s="85"/>
      <c r="T143" s="85"/>
      <c r="U143" s="85"/>
      <c r="V143" s="85"/>
      <c r="W143" s="85"/>
      <c r="X143" s="85"/>
      <c r="Y143" s="85"/>
      <c r="Z143" s="85"/>
    </row>
    <row r="144" spans="1:26" ht="18" customHeight="1" x14ac:dyDescent="0.3">
      <c r="A144" s="78"/>
      <c r="B144" s="85"/>
      <c r="C144" s="85"/>
      <c r="D144" s="85"/>
      <c r="E144" s="85"/>
      <c r="F144" s="85"/>
      <c r="G144" s="85"/>
      <c r="H144" s="85"/>
      <c r="I144" s="85"/>
      <c r="J144" s="85"/>
      <c r="K144" s="85"/>
      <c r="L144" s="85"/>
      <c r="M144" s="85"/>
      <c r="N144" s="85"/>
      <c r="O144" s="85"/>
      <c r="P144" s="85"/>
      <c r="Q144" s="85"/>
      <c r="R144" s="85"/>
      <c r="S144" s="85"/>
      <c r="T144" s="85"/>
      <c r="U144" s="85"/>
      <c r="V144" s="85"/>
      <c r="W144" s="85"/>
      <c r="X144" s="85"/>
      <c r="Y144" s="85"/>
      <c r="Z144" s="85"/>
    </row>
    <row r="145" spans="1:26" ht="18" customHeight="1" x14ac:dyDescent="0.3">
      <c r="A145" s="78"/>
      <c r="B145" s="85"/>
      <c r="C145" s="85"/>
      <c r="D145" s="85"/>
      <c r="E145" s="85"/>
      <c r="F145" s="85"/>
      <c r="G145" s="85"/>
      <c r="H145" s="85"/>
      <c r="I145" s="85"/>
      <c r="J145" s="85"/>
      <c r="K145" s="85"/>
      <c r="L145" s="85"/>
      <c r="M145" s="85"/>
      <c r="N145" s="85"/>
      <c r="O145" s="85"/>
      <c r="P145" s="85"/>
      <c r="Q145" s="85"/>
      <c r="R145" s="85"/>
      <c r="S145" s="85"/>
      <c r="T145" s="85"/>
      <c r="U145" s="85"/>
      <c r="V145" s="85"/>
      <c r="W145" s="85"/>
      <c r="X145" s="85"/>
      <c r="Y145" s="85"/>
      <c r="Z145" s="85"/>
    </row>
    <row r="146" spans="1:26" ht="18" customHeight="1" x14ac:dyDescent="0.3">
      <c r="A146" s="78"/>
      <c r="B146" s="85"/>
      <c r="C146" s="85"/>
      <c r="D146" s="85"/>
      <c r="E146" s="85"/>
      <c r="F146" s="85"/>
      <c r="G146" s="85"/>
      <c r="H146" s="85"/>
      <c r="I146" s="85"/>
      <c r="J146" s="85"/>
      <c r="K146" s="85"/>
      <c r="L146" s="85"/>
      <c r="M146" s="85"/>
      <c r="N146" s="85"/>
      <c r="O146" s="85"/>
      <c r="P146" s="85"/>
      <c r="Q146" s="85"/>
      <c r="R146" s="85"/>
      <c r="S146" s="85"/>
      <c r="T146" s="85"/>
      <c r="U146" s="85"/>
      <c r="V146" s="85"/>
      <c r="W146" s="85"/>
      <c r="X146" s="85"/>
      <c r="Y146" s="85"/>
      <c r="Z146" s="85"/>
    </row>
    <row r="147" spans="1:26" ht="18" customHeight="1" x14ac:dyDescent="0.3">
      <c r="A147" s="78"/>
      <c r="B147" s="85"/>
      <c r="C147" s="85"/>
      <c r="D147" s="85"/>
      <c r="E147" s="85"/>
      <c r="F147" s="85"/>
      <c r="G147" s="85"/>
      <c r="H147" s="85"/>
      <c r="I147" s="85"/>
      <c r="J147" s="85"/>
      <c r="K147" s="85"/>
      <c r="L147" s="85"/>
      <c r="M147" s="85"/>
      <c r="N147" s="85"/>
      <c r="O147" s="85"/>
      <c r="P147" s="85"/>
      <c r="Q147" s="85"/>
      <c r="R147" s="85"/>
      <c r="S147" s="85"/>
      <c r="T147" s="85"/>
      <c r="U147" s="85"/>
      <c r="V147" s="85"/>
      <c r="W147" s="85"/>
      <c r="X147" s="85"/>
      <c r="Y147" s="85"/>
      <c r="Z147" s="85"/>
    </row>
    <row r="148" spans="1:26" ht="18" customHeight="1" x14ac:dyDescent="0.3">
      <c r="A148" s="78"/>
      <c r="B148" s="85"/>
      <c r="C148" s="85"/>
      <c r="D148" s="85"/>
      <c r="E148" s="85"/>
      <c r="F148" s="85"/>
      <c r="G148" s="85"/>
      <c r="H148" s="85"/>
      <c r="I148" s="85"/>
      <c r="J148" s="85"/>
      <c r="K148" s="85"/>
      <c r="L148" s="85"/>
      <c r="M148" s="85"/>
      <c r="N148" s="85"/>
      <c r="O148" s="85"/>
      <c r="P148" s="85"/>
      <c r="Q148" s="85"/>
      <c r="R148" s="85"/>
      <c r="S148" s="85"/>
      <c r="T148" s="85"/>
      <c r="U148" s="85"/>
      <c r="V148" s="85"/>
      <c r="W148" s="85"/>
      <c r="X148" s="85"/>
      <c r="Y148" s="85"/>
      <c r="Z148" s="85"/>
    </row>
    <row r="149" spans="1:26" ht="18" customHeight="1" x14ac:dyDescent="0.3">
      <c r="A149" s="78"/>
      <c r="B149" s="85"/>
      <c r="C149" s="85"/>
      <c r="D149" s="85"/>
      <c r="E149" s="85"/>
      <c r="F149" s="85"/>
      <c r="G149" s="85"/>
      <c r="H149" s="85"/>
      <c r="I149" s="85"/>
      <c r="J149" s="85"/>
      <c r="K149" s="85"/>
      <c r="L149" s="85"/>
      <c r="M149" s="85"/>
      <c r="N149" s="85"/>
      <c r="O149" s="85"/>
      <c r="P149" s="85"/>
      <c r="Q149" s="85"/>
      <c r="R149" s="85"/>
      <c r="S149" s="85"/>
      <c r="T149" s="85"/>
      <c r="U149" s="85"/>
      <c r="V149" s="85"/>
      <c r="W149" s="85"/>
      <c r="X149" s="85"/>
      <c r="Y149" s="85"/>
      <c r="Z149" s="85"/>
    </row>
    <row r="150" spans="1:26" ht="18" customHeight="1" x14ac:dyDescent="0.3">
      <c r="A150" s="78"/>
      <c r="B150" s="85"/>
      <c r="C150" s="85"/>
      <c r="D150" s="85"/>
      <c r="E150" s="85"/>
      <c r="F150" s="85"/>
      <c r="G150" s="85"/>
      <c r="H150" s="85"/>
      <c r="I150" s="85"/>
      <c r="J150" s="85"/>
      <c r="K150" s="85"/>
      <c r="L150" s="85"/>
      <c r="M150" s="85"/>
      <c r="N150" s="85"/>
      <c r="O150" s="85"/>
      <c r="P150" s="85"/>
      <c r="Q150" s="85"/>
      <c r="R150" s="85"/>
      <c r="S150" s="85"/>
      <c r="T150" s="85"/>
      <c r="U150" s="85"/>
      <c r="V150" s="85"/>
      <c r="W150" s="85"/>
      <c r="X150" s="85"/>
      <c r="Y150" s="85"/>
      <c r="Z150" s="85"/>
    </row>
    <row r="151" spans="1:26" ht="18" customHeight="1" x14ac:dyDescent="0.3">
      <c r="A151" s="78"/>
      <c r="B151" s="85"/>
      <c r="C151" s="85"/>
      <c r="D151" s="85"/>
      <c r="E151" s="85"/>
      <c r="F151" s="85"/>
      <c r="G151" s="85"/>
      <c r="H151" s="85"/>
      <c r="I151" s="85"/>
      <c r="J151" s="85"/>
      <c r="K151" s="85"/>
      <c r="L151" s="85"/>
      <c r="M151" s="85"/>
      <c r="N151" s="85"/>
      <c r="O151" s="85"/>
      <c r="P151" s="85"/>
      <c r="Q151" s="85"/>
      <c r="R151" s="85"/>
      <c r="S151" s="85"/>
      <c r="T151" s="85"/>
      <c r="U151" s="85"/>
      <c r="V151" s="85"/>
      <c r="W151" s="85"/>
      <c r="X151" s="85"/>
      <c r="Y151" s="85"/>
      <c r="Z151" s="85"/>
    </row>
    <row r="152" spans="1:26" ht="18" customHeight="1" x14ac:dyDescent="0.3">
      <c r="A152" s="78"/>
      <c r="B152" s="85"/>
      <c r="C152" s="85"/>
      <c r="D152" s="85"/>
      <c r="E152" s="85"/>
      <c r="F152" s="85"/>
      <c r="G152" s="85"/>
      <c r="H152" s="85"/>
      <c r="I152" s="85"/>
      <c r="J152" s="85"/>
      <c r="K152" s="85"/>
      <c r="L152" s="85"/>
      <c r="M152" s="85"/>
      <c r="N152" s="85"/>
      <c r="O152" s="85"/>
      <c r="P152" s="85"/>
      <c r="Q152" s="85"/>
      <c r="R152" s="85"/>
      <c r="S152" s="85"/>
      <c r="T152" s="85"/>
      <c r="U152" s="85"/>
      <c r="V152" s="85"/>
      <c r="W152" s="85"/>
      <c r="X152" s="85"/>
      <c r="Y152" s="85"/>
      <c r="Z152" s="85"/>
    </row>
    <row r="153" spans="1:26" ht="18" customHeight="1" x14ac:dyDescent="0.3">
      <c r="A153" s="78"/>
      <c r="B153" s="85"/>
      <c r="C153" s="85"/>
      <c r="D153" s="85"/>
      <c r="E153" s="85"/>
      <c r="F153" s="85"/>
      <c r="G153" s="85"/>
      <c r="H153" s="85"/>
      <c r="I153" s="85"/>
      <c r="J153" s="85"/>
      <c r="K153" s="85"/>
      <c r="L153" s="85"/>
      <c r="M153" s="85"/>
      <c r="N153" s="85"/>
      <c r="O153" s="85"/>
      <c r="P153" s="85"/>
      <c r="Q153" s="85"/>
      <c r="R153" s="85"/>
      <c r="S153" s="85"/>
      <c r="T153" s="85"/>
      <c r="U153" s="85"/>
      <c r="V153" s="85"/>
      <c r="W153" s="85"/>
      <c r="X153" s="85"/>
      <c r="Y153" s="85"/>
      <c r="Z153" s="85"/>
    </row>
    <row r="154" spans="1:26" ht="18" customHeight="1" x14ac:dyDescent="0.3">
      <c r="A154" s="78"/>
      <c r="B154" s="85"/>
      <c r="C154" s="85"/>
      <c r="D154" s="85"/>
      <c r="E154" s="85"/>
      <c r="F154" s="85"/>
      <c r="G154" s="85"/>
      <c r="H154" s="85"/>
      <c r="I154" s="85"/>
      <c r="J154" s="85"/>
      <c r="K154" s="85"/>
      <c r="L154" s="85"/>
      <c r="M154" s="85"/>
      <c r="N154" s="85"/>
      <c r="O154" s="85"/>
      <c r="P154" s="85"/>
      <c r="Q154" s="85"/>
      <c r="R154" s="85"/>
      <c r="S154" s="85"/>
      <c r="T154" s="85"/>
      <c r="U154" s="85"/>
      <c r="V154" s="85"/>
      <c r="W154" s="85"/>
      <c r="X154" s="85"/>
      <c r="Y154" s="85"/>
      <c r="Z154" s="85"/>
    </row>
    <row r="155" spans="1:26" ht="18" customHeight="1" x14ac:dyDescent="0.3">
      <c r="A155" s="78"/>
      <c r="B155" s="85"/>
      <c r="C155" s="85"/>
      <c r="D155" s="85"/>
      <c r="E155" s="85"/>
      <c r="F155" s="85"/>
      <c r="G155" s="85"/>
      <c r="H155" s="85"/>
      <c r="I155" s="85"/>
      <c r="J155" s="85"/>
      <c r="K155" s="85"/>
      <c r="L155" s="85"/>
      <c r="M155" s="85"/>
      <c r="N155" s="85"/>
      <c r="O155" s="85"/>
      <c r="P155" s="85"/>
      <c r="Q155" s="85"/>
      <c r="R155" s="85"/>
      <c r="S155" s="85"/>
      <c r="T155" s="85"/>
      <c r="U155" s="85"/>
      <c r="V155" s="85"/>
      <c r="W155" s="85"/>
      <c r="X155" s="85"/>
      <c r="Y155" s="85"/>
      <c r="Z155" s="85"/>
    </row>
    <row r="156" spans="1:26" ht="18" customHeight="1" x14ac:dyDescent="0.3">
      <c r="A156" s="78"/>
      <c r="B156" s="85"/>
      <c r="C156" s="85"/>
      <c r="D156" s="85"/>
      <c r="E156" s="85"/>
      <c r="F156" s="85"/>
      <c r="G156" s="85"/>
      <c r="H156" s="85"/>
      <c r="I156" s="85"/>
      <c r="J156" s="85"/>
      <c r="K156" s="85"/>
      <c r="L156" s="85"/>
      <c r="M156" s="85"/>
      <c r="N156" s="85"/>
      <c r="O156" s="85"/>
      <c r="P156" s="85"/>
      <c r="Q156" s="85"/>
      <c r="R156" s="85"/>
      <c r="S156" s="85"/>
      <c r="T156" s="85"/>
      <c r="U156" s="85"/>
      <c r="V156" s="85"/>
      <c r="W156" s="85"/>
      <c r="X156" s="85"/>
      <c r="Y156" s="85"/>
      <c r="Z156" s="85"/>
    </row>
    <row r="157" spans="1:26" ht="18" customHeight="1" x14ac:dyDescent="0.3">
      <c r="A157" s="78"/>
      <c r="B157" s="85"/>
      <c r="C157" s="85"/>
      <c r="D157" s="85"/>
      <c r="E157" s="85"/>
      <c r="F157" s="85"/>
      <c r="G157" s="85"/>
      <c r="H157" s="85"/>
      <c r="I157" s="85"/>
      <c r="J157" s="85"/>
      <c r="K157" s="85"/>
      <c r="L157" s="85"/>
      <c r="M157" s="85"/>
      <c r="N157" s="85"/>
      <c r="O157" s="85"/>
      <c r="P157" s="85"/>
      <c r="Q157" s="85"/>
      <c r="R157" s="85"/>
      <c r="S157" s="85"/>
      <c r="T157" s="85"/>
      <c r="U157" s="85"/>
      <c r="V157" s="85"/>
      <c r="W157" s="85"/>
      <c r="X157" s="85"/>
      <c r="Y157" s="85"/>
      <c r="Z157" s="85"/>
    </row>
    <row r="158" spans="1:26" ht="18" customHeight="1" x14ac:dyDescent="0.3">
      <c r="A158" s="78"/>
      <c r="B158" s="85"/>
      <c r="C158" s="85"/>
      <c r="D158" s="85"/>
      <c r="E158" s="85"/>
      <c r="F158" s="85"/>
      <c r="G158" s="85"/>
      <c r="H158" s="85"/>
      <c r="I158" s="85"/>
      <c r="J158" s="85"/>
      <c r="K158" s="85"/>
      <c r="L158" s="85"/>
      <c r="M158" s="85"/>
      <c r="N158" s="85"/>
      <c r="O158" s="85"/>
      <c r="P158" s="85"/>
      <c r="Q158" s="85"/>
      <c r="R158" s="85"/>
      <c r="S158" s="85"/>
      <c r="T158" s="85"/>
      <c r="U158" s="85"/>
      <c r="V158" s="85"/>
      <c r="W158" s="85"/>
      <c r="X158" s="85"/>
      <c r="Y158" s="85"/>
      <c r="Z158" s="85"/>
    </row>
    <row r="159" spans="1:26" ht="18" customHeight="1" x14ac:dyDescent="0.3">
      <c r="A159" s="78"/>
      <c r="B159" s="85"/>
      <c r="C159" s="85"/>
      <c r="D159" s="85"/>
      <c r="E159" s="85"/>
      <c r="F159" s="85"/>
      <c r="G159" s="85"/>
      <c r="H159" s="85"/>
      <c r="I159" s="85"/>
      <c r="J159" s="85"/>
      <c r="K159" s="85"/>
      <c r="L159" s="85"/>
      <c r="M159" s="85"/>
      <c r="N159" s="85"/>
      <c r="O159" s="85"/>
      <c r="P159" s="85"/>
      <c r="Q159" s="85"/>
      <c r="R159" s="85"/>
      <c r="S159" s="85"/>
      <c r="T159" s="85"/>
      <c r="U159" s="85"/>
      <c r="V159" s="85"/>
      <c r="W159" s="85"/>
      <c r="X159" s="85"/>
      <c r="Y159" s="85"/>
      <c r="Z159" s="85"/>
    </row>
    <row r="160" spans="1:26" ht="18" customHeight="1" x14ac:dyDescent="0.3">
      <c r="A160" s="78"/>
      <c r="B160" s="85"/>
      <c r="C160" s="85"/>
      <c r="D160" s="85"/>
      <c r="E160" s="85"/>
      <c r="F160" s="85"/>
      <c r="G160" s="85"/>
      <c r="H160" s="85"/>
      <c r="I160" s="85"/>
      <c r="J160" s="85"/>
      <c r="K160" s="85"/>
      <c r="L160" s="85"/>
      <c r="M160" s="85"/>
      <c r="N160" s="85"/>
      <c r="O160" s="85"/>
      <c r="P160" s="85"/>
      <c r="Q160" s="85"/>
      <c r="R160" s="85"/>
      <c r="S160" s="85"/>
      <c r="T160" s="85"/>
      <c r="U160" s="85"/>
      <c r="V160" s="85"/>
      <c r="W160" s="85"/>
      <c r="X160" s="85"/>
      <c r="Y160" s="85"/>
      <c r="Z160" s="85"/>
    </row>
    <row r="161" spans="1:26" ht="18" customHeight="1" x14ac:dyDescent="0.3">
      <c r="A161" s="78"/>
      <c r="B161" s="85"/>
      <c r="C161" s="85"/>
      <c r="D161" s="85"/>
      <c r="E161" s="85"/>
      <c r="F161" s="85"/>
      <c r="G161" s="85"/>
      <c r="H161" s="85"/>
      <c r="I161" s="85"/>
      <c r="J161" s="85"/>
      <c r="K161" s="85"/>
      <c r="L161" s="85"/>
      <c r="M161" s="85"/>
      <c r="N161" s="85"/>
      <c r="O161" s="85"/>
      <c r="P161" s="85"/>
      <c r="Q161" s="85"/>
      <c r="R161" s="85"/>
      <c r="S161" s="85"/>
      <c r="T161" s="85"/>
      <c r="U161" s="85"/>
      <c r="V161" s="85"/>
      <c r="W161" s="85"/>
      <c r="X161" s="85"/>
      <c r="Y161" s="85"/>
      <c r="Z161" s="85"/>
    </row>
    <row r="162" spans="1:26" ht="18" customHeight="1" x14ac:dyDescent="0.3">
      <c r="A162" s="78"/>
      <c r="B162" s="85"/>
      <c r="C162" s="85"/>
      <c r="D162" s="85"/>
      <c r="E162" s="85"/>
      <c r="F162" s="85"/>
      <c r="G162" s="85"/>
      <c r="H162" s="85"/>
      <c r="I162" s="85"/>
      <c r="J162" s="85"/>
      <c r="K162" s="85"/>
      <c r="L162" s="85"/>
      <c r="M162" s="85"/>
      <c r="N162" s="85"/>
      <c r="O162" s="85"/>
      <c r="P162" s="85"/>
      <c r="Q162" s="85"/>
      <c r="R162" s="85"/>
      <c r="S162" s="85"/>
      <c r="T162" s="85"/>
      <c r="U162" s="85"/>
      <c r="V162" s="85"/>
      <c r="W162" s="85"/>
      <c r="X162" s="85"/>
      <c r="Y162" s="85"/>
      <c r="Z162" s="85"/>
    </row>
    <row r="163" spans="1:26" ht="18" customHeight="1" x14ac:dyDescent="0.3">
      <c r="A163" s="78"/>
      <c r="B163" s="85"/>
      <c r="C163" s="85"/>
      <c r="D163" s="85"/>
      <c r="E163" s="85"/>
      <c r="F163" s="85"/>
      <c r="G163" s="85"/>
      <c r="H163" s="85"/>
      <c r="I163" s="85"/>
      <c r="J163" s="85"/>
      <c r="K163" s="85"/>
      <c r="L163" s="85"/>
      <c r="M163" s="85"/>
      <c r="N163" s="85"/>
      <c r="O163" s="85"/>
      <c r="P163" s="85"/>
      <c r="Q163" s="85"/>
      <c r="R163" s="85"/>
      <c r="S163" s="85"/>
      <c r="T163" s="85"/>
      <c r="U163" s="85"/>
      <c r="V163" s="85"/>
      <c r="W163" s="85"/>
      <c r="X163" s="85"/>
      <c r="Y163" s="85"/>
      <c r="Z163" s="85"/>
    </row>
    <row r="164" spans="1:26" ht="18" customHeight="1" x14ac:dyDescent="0.3">
      <c r="A164" s="78"/>
      <c r="B164" s="85"/>
      <c r="C164" s="85"/>
      <c r="D164" s="85"/>
      <c r="E164" s="85"/>
      <c r="F164" s="85"/>
      <c r="G164" s="85"/>
      <c r="H164" s="85"/>
      <c r="I164" s="85"/>
      <c r="J164" s="85"/>
      <c r="K164" s="85"/>
      <c r="L164" s="85"/>
      <c r="M164" s="85"/>
      <c r="N164" s="85"/>
      <c r="O164" s="85"/>
      <c r="P164" s="85"/>
      <c r="Q164" s="85"/>
      <c r="R164" s="85"/>
      <c r="S164" s="85"/>
      <c r="T164" s="85"/>
      <c r="U164" s="85"/>
      <c r="V164" s="85"/>
      <c r="W164" s="85"/>
      <c r="X164" s="85"/>
      <c r="Y164" s="85"/>
      <c r="Z164" s="85"/>
    </row>
    <row r="165" spans="1:26" ht="18" customHeight="1" x14ac:dyDescent="0.3">
      <c r="A165" s="78"/>
      <c r="B165" s="85"/>
      <c r="C165" s="85"/>
      <c r="D165" s="85"/>
      <c r="E165" s="85"/>
      <c r="F165" s="85"/>
      <c r="G165" s="85"/>
      <c r="H165" s="85"/>
      <c r="I165" s="85"/>
      <c r="J165" s="85"/>
      <c r="K165" s="85"/>
      <c r="L165" s="85"/>
      <c r="M165" s="85"/>
      <c r="N165" s="85"/>
      <c r="O165" s="85"/>
      <c r="P165" s="85"/>
      <c r="Q165" s="85"/>
      <c r="R165" s="85"/>
      <c r="S165" s="85"/>
      <c r="T165" s="85"/>
      <c r="U165" s="85"/>
      <c r="V165" s="85"/>
      <c r="W165" s="85"/>
      <c r="X165" s="85"/>
      <c r="Y165" s="85"/>
      <c r="Z165" s="85"/>
    </row>
    <row r="166" spans="1:26" ht="18" customHeight="1" x14ac:dyDescent="0.3">
      <c r="A166" s="78"/>
      <c r="B166" s="85"/>
      <c r="C166" s="85"/>
      <c r="D166" s="85"/>
      <c r="E166" s="85"/>
      <c r="F166" s="85"/>
      <c r="G166" s="85"/>
      <c r="H166" s="85"/>
      <c r="I166" s="85"/>
      <c r="J166" s="85"/>
      <c r="K166" s="85"/>
      <c r="L166" s="85"/>
      <c r="M166" s="85"/>
      <c r="N166" s="85"/>
      <c r="O166" s="85"/>
      <c r="P166" s="85"/>
      <c r="Q166" s="85"/>
      <c r="R166" s="85"/>
      <c r="S166" s="85"/>
      <c r="T166" s="85"/>
      <c r="U166" s="85"/>
      <c r="V166" s="85"/>
      <c r="W166" s="85"/>
      <c r="X166" s="85"/>
      <c r="Y166" s="85"/>
      <c r="Z166" s="85"/>
    </row>
    <row r="167" spans="1:26" ht="18" customHeight="1" x14ac:dyDescent="0.3">
      <c r="A167" s="78"/>
      <c r="B167" s="85"/>
      <c r="C167" s="85"/>
      <c r="D167" s="85"/>
      <c r="E167" s="85"/>
      <c r="F167" s="85"/>
      <c r="G167" s="85"/>
      <c r="H167" s="85"/>
      <c r="I167" s="85"/>
      <c r="J167" s="85"/>
      <c r="K167" s="85"/>
      <c r="L167" s="85"/>
      <c r="M167" s="85"/>
      <c r="N167" s="85"/>
      <c r="O167" s="85"/>
      <c r="P167" s="85"/>
      <c r="Q167" s="85"/>
      <c r="R167" s="85"/>
      <c r="S167" s="85"/>
      <c r="T167" s="85"/>
      <c r="U167" s="85"/>
      <c r="V167" s="85"/>
      <c r="W167" s="85"/>
      <c r="X167" s="85"/>
      <c r="Y167" s="85"/>
      <c r="Z167" s="85"/>
    </row>
    <row r="168" spans="1:26" ht="18" customHeight="1" x14ac:dyDescent="0.3">
      <c r="A168" s="78"/>
      <c r="B168" s="85"/>
      <c r="C168" s="85"/>
      <c r="D168" s="85"/>
      <c r="E168" s="85"/>
      <c r="F168" s="85"/>
      <c r="G168" s="85"/>
      <c r="H168" s="85"/>
      <c r="I168" s="85"/>
      <c r="J168" s="85"/>
      <c r="K168" s="85"/>
      <c r="L168" s="85"/>
      <c r="M168" s="85"/>
      <c r="N168" s="85"/>
      <c r="O168" s="85"/>
      <c r="P168" s="85"/>
      <c r="Q168" s="85"/>
      <c r="R168" s="85"/>
      <c r="S168" s="85"/>
      <c r="T168" s="85"/>
      <c r="U168" s="85"/>
      <c r="V168" s="85"/>
      <c r="W168" s="85"/>
      <c r="X168" s="85"/>
      <c r="Y168" s="85"/>
      <c r="Z168" s="85"/>
    </row>
    <row r="169" spans="1:26" ht="18" customHeight="1" x14ac:dyDescent="0.3">
      <c r="A169" s="78"/>
      <c r="B169" s="85"/>
      <c r="C169" s="85"/>
      <c r="D169" s="85"/>
      <c r="E169" s="85"/>
      <c r="F169" s="85"/>
      <c r="G169" s="85"/>
      <c r="H169" s="85"/>
      <c r="I169" s="85"/>
      <c r="J169" s="85"/>
      <c r="K169" s="85"/>
      <c r="L169" s="85"/>
      <c r="M169" s="85"/>
      <c r="N169" s="85"/>
      <c r="O169" s="85"/>
      <c r="P169" s="85"/>
      <c r="Q169" s="85"/>
      <c r="R169" s="85"/>
      <c r="S169" s="85"/>
      <c r="T169" s="85"/>
      <c r="U169" s="85"/>
      <c r="V169" s="85"/>
      <c r="W169" s="85"/>
      <c r="X169" s="85"/>
      <c r="Y169" s="85"/>
      <c r="Z169" s="85"/>
    </row>
    <row r="170" spans="1:26" ht="18" customHeight="1" x14ac:dyDescent="0.3">
      <c r="A170" s="78"/>
      <c r="B170" s="85"/>
      <c r="C170" s="85"/>
      <c r="D170" s="85"/>
      <c r="E170" s="85"/>
      <c r="F170" s="85"/>
      <c r="G170" s="85"/>
      <c r="H170" s="85"/>
      <c r="I170" s="85"/>
      <c r="J170" s="85"/>
      <c r="K170" s="85"/>
      <c r="L170" s="85"/>
      <c r="M170" s="85"/>
      <c r="N170" s="85"/>
      <c r="O170" s="85"/>
      <c r="P170" s="85"/>
      <c r="Q170" s="85"/>
      <c r="R170" s="85"/>
      <c r="S170" s="85"/>
      <c r="T170" s="85"/>
      <c r="U170" s="85"/>
      <c r="V170" s="85"/>
      <c r="W170" s="85"/>
      <c r="X170" s="85"/>
      <c r="Y170" s="85"/>
      <c r="Z170" s="85"/>
    </row>
    <row r="171" spans="1:26" ht="18" customHeight="1" x14ac:dyDescent="0.3">
      <c r="A171" s="78"/>
      <c r="B171" s="85"/>
      <c r="C171" s="85"/>
      <c r="D171" s="85"/>
      <c r="E171" s="85"/>
      <c r="F171" s="85"/>
      <c r="G171" s="85"/>
      <c r="H171" s="85"/>
      <c r="I171" s="85"/>
      <c r="J171" s="85"/>
      <c r="K171" s="85"/>
      <c r="L171" s="85"/>
      <c r="M171" s="85"/>
      <c r="N171" s="85"/>
      <c r="O171" s="85"/>
      <c r="P171" s="85"/>
      <c r="Q171" s="85"/>
      <c r="R171" s="85"/>
      <c r="S171" s="85"/>
      <c r="T171" s="85"/>
      <c r="U171" s="85"/>
      <c r="V171" s="85"/>
      <c r="W171" s="85"/>
      <c r="X171" s="85"/>
      <c r="Y171" s="85"/>
      <c r="Z171" s="85"/>
    </row>
    <row r="172" spans="1:26" ht="18" customHeight="1" x14ac:dyDescent="0.3">
      <c r="A172" s="78"/>
      <c r="B172" s="85"/>
      <c r="C172" s="85"/>
      <c r="D172" s="85"/>
      <c r="E172" s="85"/>
      <c r="F172" s="85"/>
      <c r="G172" s="85"/>
      <c r="H172" s="85"/>
      <c r="I172" s="85"/>
      <c r="J172" s="85"/>
      <c r="K172" s="85"/>
      <c r="L172" s="85"/>
      <c r="M172" s="85"/>
      <c r="N172" s="85"/>
      <c r="O172" s="85"/>
      <c r="P172" s="85"/>
      <c r="Q172" s="85"/>
      <c r="R172" s="85"/>
      <c r="S172" s="85"/>
      <c r="T172" s="85"/>
      <c r="U172" s="85"/>
      <c r="V172" s="85"/>
      <c r="W172" s="85"/>
      <c r="X172" s="85"/>
      <c r="Y172" s="85"/>
      <c r="Z172" s="85"/>
    </row>
    <row r="173" spans="1:26" ht="18" customHeight="1" x14ac:dyDescent="0.3">
      <c r="A173" s="78"/>
      <c r="B173" s="85"/>
      <c r="C173" s="85"/>
      <c r="D173" s="85"/>
      <c r="E173" s="85"/>
      <c r="F173" s="85"/>
      <c r="G173" s="85"/>
      <c r="H173" s="85"/>
      <c r="I173" s="85"/>
      <c r="J173" s="85"/>
      <c r="K173" s="85"/>
      <c r="L173" s="85"/>
      <c r="M173" s="85"/>
      <c r="N173" s="85"/>
      <c r="O173" s="85"/>
      <c r="P173" s="85"/>
      <c r="Q173" s="85"/>
      <c r="R173" s="85"/>
      <c r="S173" s="85"/>
      <c r="T173" s="85"/>
      <c r="U173" s="85"/>
      <c r="V173" s="85"/>
      <c r="W173" s="85"/>
      <c r="X173" s="85"/>
      <c r="Y173" s="85"/>
      <c r="Z173" s="85"/>
    </row>
    <row r="174" spans="1:26" ht="18" customHeight="1" x14ac:dyDescent="0.3">
      <c r="A174" s="78"/>
      <c r="B174" s="85"/>
      <c r="C174" s="85"/>
      <c r="D174" s="85"/>
      <c r="E174" s="85"/>
      <c r="F174" s="85"/>
      <c r="G174" s="85"/>
      <c r="H174" s="85"/>
      <c r="I174" s="85"/>
      <c r="J174" s="85"/>
      <c r="K174" s="85"/>
      <c r="L174" s="85"/>
      <c r="M174" s="85"/>
      <c r="N174" s="85"/>
      <c r="O174" s="85"/>
      <c r="P174" s="85"/>
      <c r="Q174" s="85"/>
      <c r="R174" s="85"/>
      <c r="S174" s="85"/>
      <c r="T174" s="85"/>
      <c r="U174" s="85"/>
      <c r="V174" s="85"/>
      <c r="W174" s="85"/>
      <c r="X174" s="85"/>
      <c r="Y174" s="85"/>
      <c r="Z174" s="85"/>
    </row>
    <row r="175" spans="1:26" ht="18" customHeight="1" x14ac:dyDescent="0.3">
      <c r="A175" s="78"/>
      <c r="B175" s="85"/>
      <c r="C175" s="85"/>
      <c r="D175" s="85"/>
      <c r="E175" s="85"/>
      <c r="F175" s="85"/>
      <c r="G175" s="85"/>
      <c r="H175" s="85"/>
      <c r="I175" s="85"/>
      <c r="J175" s="85"/>
      <c r="K175" s="85"/>
      <c r="L175" s="85"/>
      <c r="M175" s="85"/>
      <c r="N175" s="85"/>
      <c r="O175" s="85"/>
      <c r="P175" s="85"/>
      <c r="Q175" s="85"/>
      <c r="R175" s="85"/>
      <c r="S175" s="85"/>
      <c r="T175" s="85"/>
      <c r="U175" s="85"/>
      <c r="V175" s="85"/>
      <c r="W175" s="85"/>
      <c r="X175" s="85"/>
      <c r="Y175" s="85"/>
      <c r="Z175" s="85"/>
    </row>
    <row r="176" spans="1:26" ht="18" customHeight="1" x14ac:dyDescent="0.3">
      <c r="A176" s="78"/>
      <c r="B176" s="85"/>
      <c r="C176" s="85"/>
      <c r="D176" s="85"/>
      <c r="E176" s="85"/>
      <c r="F176" s="85"/>
      <c r="G176" s="85"/>
      <c r="H176" s="85"/>
      <c r="I176" s="85"/>
      <c r="J176" s="85"/>
      <c r="K176" s="85"/>
      <c r="L176" s="85"/>
      <c r="M176" s="85"/>
      <c r="N176" s="85"/>
      <c r="O176" s="85"/>
      <c r="P176" s="85"/>
      <c r="Q176" s="85"/>
      <c r="R176" s="85"/>
      <c r="S176" s="85"/>
      <c r="T176" s="85"/>
      <c r="U176" s="85"/>
      <c r="V176" s="85"/>
      <c r="W176" s="85"/>
      <c r="X176" s="85"/>
      <c r="Y176" s="85"/>
      <c r="Z176" s="85"/>
    </row>
    <row r="177" spans="1:26" ht="18" customHeight="1" x14ac:dyDescent="0.3">
      <c r="A177" s="78"/>
      <c r="B177" s="85"/>
      <c r="C177" s="85"/>
      <c r="D177" s="85"/>
      <c r="E177" s="85"/>
      <c r="F177" s="85"/>
      <c r="G177" s="85"/>
      <c r="H177" s="85"/>
      <c r="I177" s="85"/>
      <c r="J177" s="85"/>
      <c r="K177" s="85"/>
      <c r="L177" s="85"/>
      <c r="M177" s="85"/>
      <c r="N177" s="85"/>
      <c r="O177" s="85"/>
      <c r="P177" s="85"/>
      <c r="Q177" s="85"/>
      <c r="R177" s="85"/>
      <c r="S177" s="85"/>
      <c r="T177" s="85"/>
      <c r="U177" s="85"/>
      <c r="V177" s="85"/>
      <c r="W177" s="85"/>
      <c r="X177" s="85"/>
      <c r="Y177" s="85"/>
      <c r="Z177" s="85"/>
    </row>
    <row r="178" spans="1:26" ht="18" customHeight="1" x14ac:dyDescent="0.3">
      <c r="A178" s="78"/>
      <c r="B178" s="85"/>
      <c r="C178" s="85"/>
      <c r="D178" s="85"/>
      <c r="E178" s="85"/>
      <c r="F178" s="85"/>
      <c r="G178" s="85"/>
      <c r="H178" s="85"/>
      <c r="I178" s="85"/>
      <c r="J178" s="85"/>
      <c r="K178" s="85"/>
      <c r="L178" s="85"/>
      <c r="M178" s="85"/>
      <c r="N178" s="85"/>
      <c r="O178" s="85"/>
      <c r="P178" s="85"/>
      <c r="Q178" s="85"/>
      <c r="R178" s="85"/>
      <c r="S178" s="85"/>
      <c r="T178" s="85"/>
      <c r="U178" s="85"/>
      <c r="V178" s="85"/>
      <c r="W178" s="85"/>
      <c r="X178" s="85"/>
      <c r="Y178" s="85"/>
      <c r="Z178" s="85"/>
    </row>
    <row r="179" spans="1:26" ht="18" customHeight="1" x14ac:dyDescent="0.3">
      <c r="A179" s="78"/>
      <c r="B179" s="85"/>
      <c r="C179" s="85"/>
      <c r="D179" s="85"/>
      <c r="E179" s="85"/>
      <c r="F179" s="85"/>
      <c r="G179" s="85"/>
      <c r="H179" s="85"/>
      <c r="I179" s="85"/>
      <c r="J179" s="85"/>
      <c r="K179" s="85"/>
      <c r="L179" s="85"/>
      <c r="M179" s="85"/>
      <c r="N179" s="85"/>
      <c r="O179" s="85"/>
      <c r="P179" s="85"/>
      <c r="Q179" s="85"/>
      <c r="R179" s="85"/>
      <c r="S179" s="85"/>
      <c r="T179" s="85"/>
      <c r="U179" s="85"/>
      <c r="V179" s="85"/>
      <c r="W179" s="85"/>
      <c r="X179" s="85"/>
      <c r="Y179" s="85"/>
      <c r="Z179" s="85"/>
    </row>
    <row r="180" spans="1:26" ht="18" customHeight="1" x14ac:dyDescent="0.3">
      <c r="A180" s="78"/>
      <c r="B180" s="85"/>
      <c r="C180" s="85"/>
      <c r="D180" s="85"/>
      <c r="E180" s="85"/>
      <c r="F180" s="85"/>
      <c r="G180" s="85"/>
      <c r="H180" s="85"/>
      <c r="I180" s="85"/>
      <c r="J180" s="85"/>
      <c r="K180" s="85"/>
      <c r="L180" s="85"/>
      <c r="M180" s="85"/>
      <c r="N180" s="85"/>
      <c r="O180" s="85"/>
      <c r="P180" s="85"/>
      <c r="Q180" s="85"/>
      <c r="R180" s="85"/>
      <c r="S180" s="85"/>
      <c r="T180" s="85"/>
      <c r="U180" s="85"/>
      <c r="V180" s="85"/>
      <c r="W180" s="85"/>
      <c r="X180" s="85"/>
      <c r="Y180" s="85"/>
      <c r="Z180" s="85"/>
    </row>
    <row r="181" spans="1:26" ht="18" customHeight="1" x14ac:dyDescent="0.3">
      <c r="A181" s="78"/>
      <c r="B181" s="85"/>
      <c r="C181" s="85"/>
      <c r="D181" s="85"/>
      <c r="E181" s="85"/>
      <c r="F181" s="85"/>
      <c r="G181" s="85"/>
      <c r="H181" s="85"/>
      <c r="I181" s="85"/>
      <c r="J181" s="85"/>
      <c r="K181" s="85"/>
      <c r="L181" s="85"/>
      <c r="M181" s="85"/>
      <c r="N181" s="85"/>
      <c r="O181" s="85"/>
      <c r="P181" s="85"/>
      <c r="Q181" s="85"/>
      <c r="R181" s="85"/>
      <c r="S181" s="85"/>
      <c r="T181" s="85"/>
      <c r="U181" s="85"/>
      <c r="V181" s="85"/>
      <c r="W181" s="85"/>
      <c r="X181" s="85"/>
      <c r="Y181" s="85"/>
      <c r="Z181" s="85"/>
    </row>
    <row r="182" spans="1:26" ht="18" customHeight="1" x14ac:dyDescent="0.3">
      <c r="A182" s="78"/>
      <c r="B182" s="85"/>
      <c r="C182" s="85"/>
      <c r="D182" s="85"/>
      <c r="E182" s="85"/>
      <c r="F182" s="85"/>
      <c r="G182" s="85"/>
      <c r="H182" s="85"/>
      <c r="I182" s="85"/>
      <c r="J182" s="85"/>
      <c r="K182" s="85"/>
      <c r="L182" s="85"/>
      <c r="M182" s="85"/>
      <c r="N182" s="85"/>
      <c r="O182" s="85"/>
      <c r="P182" s="85"/>
      <c r="Q182" s="85"/>
      <c r="R182" s="85"/>
      <c r="S182" s="85"/>
      <c r="T182" s="85"/>
      <c r="U182" s="85"/>
      <c r="V182" s="85"/>
      <c r="W182" s="85"/>
      <c r="X182" s="85"/>
      <c r="Y182" s="85"/>
      <c r="Z182" s="85"/>
    </row>
    <row r="183" spans="1:26" ht="18" customHeight="1" x14ac:dyDescent="0.3">
      <c r="A183" s="78"/>
      <c r="B183" s="85"/>
      <c r="C183" s="85"/>
      <c r="D183" s="85"/>
      <c r="E183" s="85"/>
      <c r="F183" s="85"/>
      <c r="G183" s="85"/>
      <c r="H183" s="85"/>
      <c r="I183" s="85"/>
      <c r="J183" s="85"/>
      <c r="K183" s="85"/>
      <c r="L183" s="85"/>
      <c r="M183" s="85"/>
      <c r="N183" s="85"/>
      <c r="O183" s="85"/>
      <c r="P183" s="85"/>
      <c r="Q183" s="85"/>
      <c r="R183" s="85"/>
      <c r="S183" s="85"/>
      <c r="T183" s="85"/>
      <c r="U183" s="85"/>
      <c r="V183" s="85"/>
      <c r="W183" s="85"/>
      <c r="X183" s="85"/>
      <c r="Y183" s="85"/>
      <c r="Z183" s="85"/>
    </row>
    <row r="184" spans="1:26" ht="18" customHeight="1" x14ac:dyDescent="0.3">
      <c r="A184" s="78"/>
      <c r="B184" s="85"/>
      <c r="C184" s="85"/>
      <c r="D184" s="85"/>
      <c r="E184" s="85"/>
      <c r="F184" s="85"/>
      <c r="G184" s="85"/>
      <c r="H184" s="85"/>
      <c r="I184" s="85"/>
      <c r="J184" s="85"/>
      <c r="K184" s="85"/>
      <c r="L184" s="85"/>
      <c r="M184" s="85"/>
      <c r="N184" s="85"/>
      <c r="O184" s="85"/>
      <c r="P184" s="85"/>
      <c r="Q184" s="85"/>
      <c r="R184" s="85"/>
      <c r="S184" s="85"/>
      <c r="T184" s="85"/>
      <c r="U184" s="85"/>
      <c r="V184" s="85"/>
      <c r="W184" s="85"/>
      <c r="X184" s="85"/>
      <c r="Y184" s="85"/>
      <c r="Z184" s="85"/>
    </row>
    <row r="185" spans="1:26" ht="18" customHeight="1" x14ac:dyDescent="0.3">
      <c r="A185" s="78"/>
      <c r="B185" s="85"/>
      <c r="C185" s="85"/>
      <c r="D185" s="85"/>
      <c r="E185" s="85"/>
      <c r="F185" s="85"/>
      <c r="G185" s="85"/>
      <c r="H185" s="85"/>
      <c r="I185" s="85"/>
      <c r="J185" s="85"/>
      <c r="K185" s="85"/>
      <c r="L185" s="85"/>
      <c r="M185" s="85"/>
      <c r="N185" s="85"/>
      <c r="O185" s="85"/>
      <c r="P185" s="85"/>
      <c r="Q185" s="85"/>
      <c r="R185" s="85"/>
      <c r="S185" s="85"/>
      <c r="T185" s="85"/>
      <c r="U185" s="85"/>
      <c r="V185" s="85"/>
      <c r="W185" s="85"/>
      <c r="X185" s="85"/>
      <c r="Y185" s="85"/>
      <c r="Z185" s="85"/>
    </row>
    <row r="186" spans="1:26" ht="18" customHeight="1" x14ac:dyDescent="0.3">
      <c r="A186" s="78"/>
      <c r="B186" s="85"/>
      <c r="C186" s="85"/>
      <c r="D186" s="85"/>
      <c r="E186" s="85"/>
      <c r="F186" s="85"/>
      <c r="G186" s="85"/>
      <c r="H186" s="85"/>
      <c r="I186" s="85"/>
      <c r="J186" s="85"/>
      <c r="K186" s="85"/>
      <c r="L186" s="85"/>
      <c r="M186" s="85"/>
      <c r="N186" s="85"/>
      <c r="O186" s="85"/>
      <c r="P186" s="85"/>
      <c r="Q186" s="85"/>
      <c r="R186" s="85"/>
      <c r="S186" s="85"/>
      <c r="T186" s="85"/>
      <c r="U186" s="85"/>
      <c r="V186" s="85"/>
      <c r="W186" s="85"/>
      <c r="X186" s="85"/>
      <c r="Y186" s="85"/>
      <c r="Z186" s="85"/>
    </row>
    <row r="187" spans="1:26" ht="18" customHeight="1" x14ac:dyDescent="0.3">
      <c r="A187" s="78"/>
      <c r="B187" s="85"/>
      <c r="C187" s="85"/>
      <c r="D187" s="85"/>
      <c r="E187" s="85"/>
      <c r="F187" s="85"/>
      <c r="G187" s="85"/>
      <c r="H187" s="85"/>
      <c r="I187" s="85"/>
      <c r="J187" s="85"/>
      <c r="K187" s="85"/>
      <c r="L187" s="85"/>
      <c r="M187" s="85"/>
      <c r="N187" s="85"/>
      <c r="O187" s="85"/>
      <c r="P187" s="85"/>
      <c r="Q187" s="85"/>
      <c r="R187" s="85"/>
      <c r="S187" s="85"/>
      <c r="T187" s="85"/>
      <c r="U187" s="85"/>
      <c r="V187" s="85"/>
      <c r="W187" s="85"/>
      <c r="X187" s="85"/>
      <c r="Y187" s="85"/>
      <c r="Z187" s="85"/>
    </row>
    <row r="188" spans="1:26" ht="18" customHeight="1" x14ac:dyDescent="0.3">
      <c r="A188" s="78"/>
      <c r="B188" s="85"/>
      <c r="C188" s="85"/>
      <c r="D188" s="85"/>
      <c r="E188" s="85"/>
      <c r="F188" s="85"/>
      <c r="G188" s="85"/>
      <c r="H188" s="85"/>
      <c r="I188" s="85"/>
      <c r="J188" s="85"/>
      <c r="K188" s="85"/>
      <c r="L188" s="85"/>
      <c r="M188" s="85"/>
      <c r="N188" s="85"/>
      <c r="O188" s="85"/>
      <c r="P188" s="85"/>
      <c r="Q188" s="85"/>
      <c r="R188" s="85"/>
      <c r="S188" s="85"/>
      <c r="T188" s="85"/>
      <c r="U188" s="85"/>
      <c r="V188" s="85"/>
      <c r="W188" s="85"/>
      <c r="X188" s="85"/>
      <c r="Y188" s="85"/>
      <c r="Z188" s="85"/>
    </row>
    <row r="189" spans="1:26" ht="18" customHeight="1" x14ac:dyDescent="0.3">
      <c r="A189" s="78"/>
      <c r="B189" s="85"/>
      <c r="C189" s="85"/>
      <c r="D189" s="85"/>
      <c r="E189" s="85"/>
      <c r="F189" s="85"/>
      <c r="G189" s="85"/>
      <c r="H189" s="85"/>
      <c r="I189" s="85"/>
      <c r="J189" s="85"/>
      <c r="K189" s="85"/>
      <c r="L189" s="85"/>
      <c r="M189" s="85"/>
      <c r="N189" s="85"/>
      <c r="O189" s="85"/>
      <c r="P189" s="85"/>
      <c r="Q189" s="85"/>
      <c r="R189" s="85"/>
      <c r="S189" s="85"/>
      <c r="T189" s="85"/>
      <c r="U189" s="85"/>
      <c r="V189" s="85"/>
      <c r="W189" s="85"/>
      <c r="X189" s="85"/>
      <c r="Y189" s="85"/>
      <c r="Z189" s="85"/>
    </row>
    <row r="190" spans="1:26" ht="18" customHeight="1" x14ac:dyDescent="0.3">
      <c r="A190" s="78"/>
      <c r="B190" s="85"/>
      <c r="C190" s="85"/>
      <c r="D190" s="85"/>
      <c r="E190" s="85"/>
      <c r="F190" s="85"/>
      <c r="G190" s="85"/>
      <c r="H190" s="85"/>
      <c r="I190" s="85"/>
      <c r="J190" s="85"/>
      <c r="K190" s="85"/>
      <c r="L190" s="85"/>
      <c r="M190" s="85"/>
      <c r="N190" s="85"/>
      <c r="O190" s="85"/>
      <c r="P190" s="85"/>
      <c r="Q190" s="85"/>
      <c r="R190" s="85"/>
      <c r="S190" s="85"/>
      <c r="T190" s="85"/>
      <c r="U190" s="85"/>
      <c r="V190" s="85"/>
      <c r="W190" s="85"/>
      <c r="X190" s="85"/>
      <c r="Y190" s="85"/>
      <c r="Z190" s="85"/>
    </row>
    <row r="191" spans="1:26" ht="18" customHeight="1" x14ac:dyDescent="0.3">
      <c r="A191" s="78"/>
      <c r="B191" s="85"/>
      <c r="C191" s="85"/>
      <c r="D191" s="85"/>
      <c r="E191" s="85"/>
      <c r="F191" s="85"/>
      <c r="G191" s="85"/>
      <c r="H191" s="85"/>
      <c r="I191" s="85"/>
      <c r="J191" s="85"/>
      <c r="K191" s="85"/>
      <c r="L191" s="85"/>
      <c r="M191" s="85"/>
      <c r="N191" s="85"/>
      <c r="O191" s="85"/>
      <c r="P191" s="85"/>
      <c r="Q191" s="85"/>
      <c r="R191" s="85"/>
      <c r="S191" s="85"/>
      <c r="T191" s="85"/>
      <c r="U191" s="85"/>
      <c r="V191" s="85"/>
      <c r="W191" s="85"/>
      <c r="X191" s="85"/>
      <c r="Y191" s="85"/>
      <c r="Z191" s="85"/>
    </row>
    <row r="192" spans="1:26" ht="18" customHeight="1" x14ac:dyDescent="0.3">
      <c r="A192" s="78"/>
      <c r="B192" s="85"/>
      <c r="C192" s="85"/>
      <c r="D192" s="85"/>
      <c r="E192" s="85"/>
      <c r="F192" s="85"/>
      <c r="G192" s="85"/>
      <c r="H192" s="85"/>
      <c r="I192" s="85"/>
      <c r="J192" s="85"/>
      <c r="K192" s="85"/>
      <c r="L192" s="85"/>
      <c r="M192" s="85"/>
      <c r="N192" s="85"/>
      <c r="O192" s="85"/>
      <c r="P192" s="85"/>
      <c r="Q192" s="85"/>
      <c r="R192" s="85"/>
      <c r="S192" s="85"/>
      <c r="T192" s="85"/>
      <c r="U192" s="85"/>
      <c r="V192" s="85"/>
      <c r="W192" s="85"/>
      <c r="X192" s="85"/>
      <c r="Y192" s="85"/>
      <c r="Z192" s="85"/>
    </row>
    <row r="193" spans="1:26" ht="18" customHeight="1" x14ac:dyDescent="0.3">
      <c r="A193" s="78"/>
      <c r="B193" s="85"/>
      <c r="C193" s="85"/>
      <c r="D193" s="85"/>
      <c r="E193" s="85"/>
      <c r="F193" s="85"/>
      <c r="G193" s="85"/>
      <c r="H193" s="85"/>
      <c r="I193" s="85"/>
      <c r="J193" s="85"/>
      <c r="K193" s="85"/>
      <c r="L193" s="85"/>
      <c r="M193" s="85"/>
      <c r="N193" s="85"/>
      <c r="O193" s="85"/>
      <c r="P193" s="85"/>
      <c r="Q193" s="85"/>
      <c r="R193" s="85"/>
      <c r="S193" s="85"/>
      <c r="T193" s="85"/>
      <c r="U193" s="85"/>
      <c r="V193" s="85"/>
      <c r="W193" s="85"/>
      <c r="X193" s="85"/>
      <c r="Y193" s="85"/>
      <c r="Z193" s="85"/>
    </row>
    <row r="194" spans="1:26" ht="18" customHeight="1" x14ac:dyDescent="0.3">
      <c r="A194" s="78"/>
      <c r="B194" s="85"/>
      <c r="C194" s="85"/>
      <c r="D194" s="85"/>
      <c r="E194" s="85"/>
      <c r="F194" s="85"/>
      <c r="G194" s="85"/>
      <c r="H194" s="85"/>
      <c r="I194" s="85"/>
      <c r="J194" s="85"/>
      <c r="K194" s="85"/>
      <c r="L194" s="85"/>
      <c r="M194" s="85"/>
      <c r="N194" s="85"/>
      <c r="O194" s="85"/>
      <c r="P194" s="85"/>
      <c r="Q194" s="85"/>
      <c r="R194" s="85"/>
      <c r="S194" s="85"/>
      <c r="T194" s="85"/>
      <c r="U194" s="85"/>
      <c r="V194" s="85"/>
      <c r="W194" s="85"/>
      <c r="X194" s="85"/>
      <c r="Y194" s="85"/>
      <c r="Z194" s="85"/>
    </row>
    <row r="195" spans="1:26" ht="18" customHeight="1" x14ac:dyDescent="0.3">
      <c r="A195" s="78"/>
      <c r="B195" s="85"/>
      <c r="C195" s="85"/>
      <c r="D195" s="85"/>
      <c r="E195" s="85"/>
      <c r="F195" s="85"/>
      <c r="G195" s="85"/>
      <c r="H195" s="85"/>
      <c r="I195" s="85"/>
      <c r="J195" s="85"/>
      <c r="K195" s="85"/>
      <c r="L195" s="85"/>
      <c r="M195" s="85"/>
      <c r="N195" s="85"/>
      <c r="O195" s="85"/>
      <c r="P195" s="85"/>
      <c r="Q195" s="85"/>
      <c r="R195" s="85"/>
      <c r="S195" s="85"/>
      <c r="T195" s="85"/>
      <c r="U195" s="85"/>
      <c r="V195" s="85"/>
      <c r="W195" s="85"/>
      <c r="X195" s="85"/>
      <c r="Y195" s="85"/>
      <c r="Z195" s="85"/>
    </row>
    <row r="196" spans="1:26" ht="18" customHeight="1" x14ac:dyDescent="0.3">
      <c r="A196" s="78"/>
      <c r="B196" s="85"/>
      <c r="C196" s="85"/>
      <c r="D196" s="85"/>
      <c r="E196" s="85"/>
      <c r="F196" s="85"/>
      <c r="G196" s="85"/>
      <c r="H196" s="85"/>
      <c r="I196" s="85"/>
      <c r="J196" s="85"/>
      <c r="K196" s="85"/>
      <c r="L196" s="85"/>
      <c r="M196" s="85"/>
      <c r="N196" s="85"/>
      <c r="O196" s="85"/>
      <c r="P196" s="85"/>
      <c r="Q196" s="85"/>
      <c r="R196" s="85"/>
      <c r="S196" s="85"/>
      <c r="T196" s="85"/>
      <c r="U196" s="85"/>
      <c r="V196" s="85"/>
      <c r="W196" s="85"/>
      <c r="X196" s="85"/>
      <c r="Y196" s="85"/>
      <c r="Z196" s="85"/>
    </row>
    <row r="197" spans="1:26" ht="18" customHeight="1" x14ac:dyDescent="0.3">
      <c r="A197" s="78"/>
      <c r="B197" s="85"/>
      <c r="C197" s="85"/>
      <c r="D197" s="85"/>
      <c r="E197" s="85"/>
      <c r="F197" s="85"/>
      <c r="G197" s="85"/>
      <c r="H197" s="85"/>
      <c r="I197" s="85"/>
      <c r="J197" s="85"/>
      <c r="K197" s="85"/>
      <c r="L197" s="85"/>
      <c r="M197" s="85"/>
      <c r="N197" s="85"/>
      <c r="O197" s="85"/>
      <c r="P197" s="85"/>
      <c r="Q197" s="85"/>
      <c r="R197" s="85"/>
      <c r="S197" s="85"/>
      <c r="T197" s="85"/>
      <c r="U197" s="85"/>
      <c r="V197" s="85"/>
      <c r="W197" s="85"/>
      <c r="X197" s="85"/>
      <c r="Y197" s="85"/>
      <c r="Z197" s="85"/>
    </row>
    <row r="198" spans="1:26" ht="18" customHeight="1" x14ac:dyDescent="0.3">
      <c r="A198" s="78"/>
      <c r="B198" s="85"/>
      <c r="C198" s="85"/>
      <c r="D198" s="85"/>
      <c r="E198" s="85"/>
      <c r="F198" s="85"/>
      <c r="G198" s="85"/>
      <c r="H198" s="85"/>
      <c r="I198" s="85"/>
      <c r="J198" s="85"/>
      <c r="K198" s="85"/>
      <c r="L198" s="85"/>
      <c r="M198" s="85"/>
      <c r="N198" s="85"/>
      <c r="O198" s="85"/>
      <c r="P198" s="85"/>
      <c r="Q198" s="85"/>
      <c r="R198" s="85"/>
      <c r="S198" s="85"/>
      <c r="T198" s="85"/>
      <c r="U198" s="85"/>
      <c r="V198" s="85"/>
      <c r="W198" s="85"/>
      <c r="X198" s="85"/>
      <c r="Y198" s="85"/>
      <c r="Z198" s="85"/>
    </row>
    <row r="199" spans="1:26" ht="18" customHeight="1" x14ac:dyDescent="0.3">
      <c r="A199" s="78"/>
      <c r="B199" s="85"/>
      <c r="C199" s="85"/>
      <c r="D199" s="85"/>
      <c r="E199" s="85"/>
      <c r="F199" s="85"/>
      <c r="G199" s="85"/>
      <c r="H199" s="85"/>
      <c r="I199" s="85"/>
      <c r="J199" s="85"/>
      <c r="K199" s="85"/>
      <c r="L199" s="85"/>
      <c r="M199" s="85"/>
      <c r="N199" s="85"/>
      <c r="O199" s="85"/>
      <c r="P199" s="85"/>
      <c r="Q199" s="85"/>
      <c r="R199" s="85"/>
      <c r="S199" s="85"/>
      <c r="T199" s="85"/>
      <c r="U199" s="85"/>
      <c r="V199" s="85"/>
      <c r="W199" s="85"/>
      <c r="X199" s="85"/>
      <c r="Y199" s="85"/>
      <c r="Z199" s="85"/>
    </row>
    <row r="200" spans="1:26" ht="18" customHeight="1" x14ac:dyDescent="0.3">
      <c r="A200" s="78"/>
      <c r="B200" s="85"/>
      <c r="C200" s="85"/>
      <c r="D200" s="85"/>
      <c r="E200" s="85"/>
      <c r="F200" s="85"/>
      <c r="G200" s="85"/>
      <c r="H200" s="85"/>
      <c r="I200" s="85"/>
      <c r="J200" s="85"/>
      <c r="K200" s="85"/>
      <c r="L200" s="85"/>
      <c r="M200" s="85"/>
      <c r="N200" s="85"/>
      <c r="O200" s="85"/>
      <c r="P200" s="85"/>
      <c r="Q200" s="85"/>
      <c r="R200" s="85"/>
      <c r="S200" s="85"/>
      <c r="T200" s="85"/>
      <c r="U200" s="85"/>
      <c r="V200" s="85"/>
      <c r="W200" s="85"/>
      <c r="X200" s="85"/>
      <c r="Y200" s="85"/>
      <c r="Z200" s="85"/>
    </row>
    <row r="201" spans="1:26" ht="18" customHeight="1" x14ac:dyDescent="0.3">
      <c r="A201" s="78"/>
      <c r="B201" s="85"/>
      <c r="C201" s="85"/>
      <c r="D201" s="85"/>
      <c r="E201" s="85"/>
      <c r="F201" s="85"/>
      <c r="G201" s="85"/>
      <c r="H201" s="85"/>
      <c r="I201" s="85"/>
      <c r="J201" s="85"/>
      <c r="K201" s="85"/>
      <c r="L201" s="85"/>
      <c r="M201" s="85"/>
      <c r="N201" s="85"/>
      <c r="O201" s="85"/>
      <c r="P201" s="85"/>
      <c r="Q201" s="85"/>
      <c r="R201" s="85"/>
      <c r="S201" s="85"/>
      <c r="T201" s="85"/>
      <c r="U201" s="85"/>
      <c r="V201" s="85"/>
      <c r="W201" s="85"/>
      <c r="X201" s="85"/>
      <c r="Y201" s="85"/>
      <c r="Z201" s="85"/>
    </row>
    <row r="202" spans="1:26" ht="18" customHeight="1" x14ac:dyDescent="0.3">
      <c r="A202" s="78"/>
      <c r="B202" s="85"/>
      <c r="C202" s="85"/>
      <c r="D202" s="85"/>
      <c r="E202" s="85"/>
      <c r="F202" s="85"/>
      <c r="G202" s="85"/>
      <c r="H202" s="85"/>
      <c r="I202" s="85"/>
      <c r="J202" s="85"/>
      <c r="K202" s="85"/>
      <c r="L202" s="85"/>
      <c r="M202" s="85"/>
      <c r="N202" s="85"/>
      <c r="O202" s="85"/>
      <c r="P202" s="85"/>
      <c r="Q202" s="85"/>
      <c r="R202" s="85"/>
      <c r="S202" s="85"/>
      <c r="T202" s="85"/>
      <c r="U202" s="85"/>
      <c r="V202" s="85"/>
      <c r="W202" s="85"/>
      <c r="X202" s="85"/>
      <c r="Y202" s="85"/>
      <c r="Z202" s="85"/>
    </row>
    <row r="203" spans="1:26" ht="18" customHeight="1" x14ac:dyDescent="0.3">
      <c r="A203" s="78"/>
      <c r="B203" s="85"/>
      <c r="C203" s="85"/>
      <c r="D203" s="85"/>
      <c r="E203" s="85"/>
      <c r="F203" s="85"/>
      <c r="G203" s="85"/>
      <c r="H203" s="85"/>
      <c r="I203" s="85"/>
      <c r="J203" s="85"/>
      <c r="K203" s="85"/>
      <c r="L203" s="85"/>
      <c r="M203" s="85"/>
      <c r="N203" s="85"/>
      <c r="O203" s="85"/>
      <c r="P203" s="85"/>
      <c r="Q203" s="85"/>
      <c r="R203" s="85"/>
      <c r="S203" s="85"/>
      <c r="T203" s="85"/>
      <c r="U203" s="85"/>
      <c r="V203" s="85"/>
      <c r="W203" s="85"/>
      <c r="X203" s="85"/>
      <c r="Y203" s="85"/>
      <c r="Z203" s="85"/>
    </row>
    <row r="204" spans="1:26" ht="18" customHeight="1" x14ac:dyDescent="0.3">
      <c r="A204" s="78"/>
      <c r="B204" s="85"/>
      <c r="C204" s="85"/>
      <c r="D204" s="85"/>
      <c r="E204" s="85"/>
      <c r="F204" s="85"/>
      <c r="G204" s="85"/>
      <c r="H204" s="85"/>
      <c r="I204" s="85"/>
      <c r="J204" s="85"/>
      <c r="K204" s="85"/>
      <c r="L204" s="85"/>
      <c r="M204" s="85"/>
      <c r="N204" s="85"/>
      <c r="O204" s="85"/>
      <c r="P204" s="85"/>
      <c r="Q204" s="85"/>
      <c r="R204" s="85"/>
      <c r="S204" s="85"/>
      <c r="T204" s="85"/>
      <c r="U204" s="85"/>
      <c r="V204" s="85"/>
      <c r="W204" s="85"/>
      <c r="X204" s="85"/>
      <c r="Y204" s="85"/>
      <c r="Z204" s="85"/>
    </row>
    <row r="205" spans="1:26" ht="18" customHeight="1" x14ac:dyDescent="0.3">
      <c r="A205" s="78"/>
      <c r="B205" s="85"/>
      <c r="C205" s="85"/>
      <c r="D205" s="85"/>
      <c r="E205" s="85"/>
      <c r="F205" s="85"/>
      <c r="G205" s="85"/>
      <c r="H205" s="85"/>
      <c r="I205" s="85"/>
      <c r="J205" s="85"/>
      <c r="K205" s="85"/>
      <c r="L205" s="85"/>
      <c r="M205" s="85"/>
      <c r="N205" s="85"/>
      <c r="O205" s="85"/>
      <c r="P205" s="85"/>
      <c r="Q205" s="85"/>
      <c r="R205" s="85"/>
      <c r="S205" s="85"/>
      <c r="T205" s="85"/>
      <c r="U205" s="85"/>
      <c r="V205" s="85"/>
      <c r="W205" s="85"/>
      <c r="X205" s="85"/>
      <c r="Y205" s="85"/>
      <c r="Z205" s="85"/>
    </row>
    <row r="206" spans="1:26" ht="18" customHeight="1" x14ac:dyDescent="0.3">
      <c r="A206" s="78"/>
      <c r="B206" s="85"/>
      <c r="C206" s="85"/>
      <c r="D206" s="85"/>
      <c r="E206" s="85"/>
      <c r="F206" s="85"/>
      <c r="G206" s="85"/>
      <c r="H206" s="85"/>
      <c r="I206" s="85"/>
      <c r="J206" s="85"/>
      <c r="K206" s="85"/>
      <c r="L206" s="85"/>
      <c r="M206" s="85"/>
      <c r="N206" s="85"/>
      <c r="O206" s="85"/>
      <c r="P206" s="85"/>
      <c r="Q206" s="85"/>
      <c r="R206" s="85"/>
      <c r="S206" s="85"/>
      <c r="T206" s="85"/>
      <c r="U206" s="85"/>
      <c r="V206" s="85"/>
      <c r="W206" s="85"/>
      <c r="X206" s="85"/>
      <c r="Y206" s="85"/>
      <c r="Z206" s="85"/>
    </row>
    <row r="207" spans="1:26" ht="18" customHeight="1" x14ac:dyDescent="0.3">
      <c r="A207" s="78"/>
      <c r="B207" s="85"/>
      <c r="C207" s="85"/>
      <c r="D207" s="85"/>
      <c r="E207" s="85"/>
      <c r="F207" s="85"/>
      <c r="G207" s="85"/>
      <c r="H207" s="85"/>
      <c r="I207" s="85"/>
      <c r="J207" s="85"/>
      <c r="K207" s="85"/>
      <c r="L207" s="85"/>
      <c r="M207" s="85"/>
      <c r="N207" s="85"/>
      <c r="O207" s="85"/>
      <c r="P207" s="85"/>
      <c r="Q207" s="85"/>
      <c r="R207" s="85"/>
      <c r="S207" s="85"/>
      <c r="T207" s="85"/>
      <c r="U207" s="85"/>
      <c r="V207" s="85"/>
      <c r="W207" s="85"/>
      <c r="X207" s="85"/>
      <c r="Y207" s="85"/>
      <c r="Z207" s="85"/>
    </row>
    <row r="208" spans="1:26" ht="18" customHeight="1" x14ac:dyDescent="0.3">
      <c r="A208" s="78"/>
      <c r="B208" s="85"/>
      <c r="C208" s="85"/>
      <c r="D208" s="85"/>
      <c r="E208" s="85"/>
      <c r="F208" s="85"/>
      <c r="G208" s="85"/>
      <c r="H208" s="85"/>
      <c r="I208" s="85"/>
      <c r="J208" s="85"/>
      <c r="K208" s="85"/>
      <c r="L208" s="85"/>
      <c r="M208" s="85"/>
      <c r="N208" s="85"/>
      <c r="O208" s="85"/>
      <c r="P208" s="85"/>
      <c r="Q208" s="85"/>
      <c r="R208" s="85"/>
      <c r="S208" s="85"/>
      <c r="T208" s="85"/>
      <c r="U208" s="85"/>
      <c r="V208" s="85"/>
      <c r="W208" s="85"/>
      <c r="X208" s="85"/>
      <c r="Y208" s="85"/>
      <c r="Z208" s="85"/>
    </row>
    <row r="209" spans="1:26" ht="18" customHeight="1" x14ac:dyDescent="0.3">
      <c r="A209" s="78"/>
      <c r="B209" s="85"/>
      <c r="C209" s="85"/>
      <c r="D209" s="85"/>
      <c r="E209" s="85"/>
      <c r="F209" s="85"/>
      <c r="G209" s="85"/>
      <c r="H209" s="85"/>
      <c r="I209" s="85"/>
      <c r="J209" s="85"/>
      <c r="K209" s="85"/>
      <c r="L209" s="85"/>
      <c r="M209" s="85"/>
      <c r="N209" s="85"/>
      <c r="O209" s="85"/>
      <c r="P209" s="85"/>
      <c r="Q209" s="85"/>
      <c r="R209" s="85"/>
      <c r="S209" s="85"/>
      <c r="T209" s="85"/>
      <c r="U209" s="85"/>
      <c r="V209" s="85"/>
      <c r="W209" s="85"/>
      <c r="X209" s="85"/>
      <c r="Y209" s="85"/>
      <c r="Z209" s="85"/>
    </row>
    <row r="210" spans="1:26" ht="18" customHeight="1" x14ac:dyDescent="0.3">
      <c r="A210" s="78"/>
      <c r="B210" s="85"/>
      <c r="C210" s="85"/>
      <c r="D210" s="85"/>
      <c r="E210" s="85"/>
      <c r="F210" s="85"/>
      <c r="G210" s="85"/>
      <c r="H210" s="85"/>
      <c r="I210" s="85"/>
      <c r="J210" s="85"/>
      <c r="K210" s="85"/>
      <c r="L210" s="85"/>
      <c r="M210" s="85"/>
      <c r="N210" s="85"/>
      <c r="O210" s="85"/>
      <c r="P210" s="85"/>
      <c r="Q210" s="85"/>
      <c r="R210" s="85"/>
      <c r="S210" s="85"/>
      <c r="T210" s="85"/>
      <c r="U210" s="85"/>
      <c r="V210" s="85"/>
      <c r="W210" s="85"/>
      <c r="X210" s="85"/>
      <c r="Y210" s="85"/>
      <c r="Z210" s="85"/>
    </row>
    <row r="211" spans="1:26" ht="18" customHeight="1" x14ac:dyDescent="0.3">
      <c r="A211" s="78"/>
      <c r="B211" s="85"/>
      <c r="C211" s="85"/>
      <c r="D211" s="85"/>
      <c r="E211" s="85"/>
      <c r="F211" s="85"/>
      <c r="G211" s="85"/>
      <c r="H211" s="85"/>
      <c r="I211" s="85"/>
      <c r="J211" s="85"/>
      <c r="K211" s="85"/>
      <c r="L211" s="85"/>
      <c r="M211" s="85"/>
      <c r="N211" s="85"/>
      <c r="O211" s="85"/>
      <c r="P211" s="85"/>
      <c r="Q211" s="85"/>
      <c r="R211" s="85"/>
      <c r="S211" s="85"/>
      <c r="T211" s="85"/>
      <c r="U211" s="85"/>
      <c r="V211" s="85"/>
      <c r="W211" s="85"/>
      <c r="X211" s="85"/>
      <c r="Y211" s="85"/>
      <c r="Z211" s="85"/>
    </row>
    <row r="212" spans="1:26" ht="18" customHeight="1" x14ac:dyDescent="0.3">
      <c r="A212" s="78"/>
      <c r="B212" s="85"/>
      <c r="C212" s="85"/>
      <c r="D212" s="85"/>
      <c r="E212" s="85"/>
      <c r="F212" s="85"/>
      <c r="G212" s="85"/>
      <c r="H212" s="85"/>
      <c r="I212" s="85"/>
      <c r="J212" s="85"/>
      <c r="K212" s="85"/>
      <c r="L212" s="85"/>
      <c r="M212" s="85"/>
      <c r="N212" s="85"/>
      <c r="O212" s="85"/>
      <c r="P212" s="85"/>
      <c r="Q212" s="85"/>
      <c r="R212" s="85"/>
      <c r="S212" s="85"/>
      <c r="T212" s="85"/>
      <c r="U212" s="85"/>
      <c r="V212" s="85"/>
      <c r="W212" s="85"/>
      <c r="X212" s="85"/>
      <c r="Y212" s="85"/>
      <c r="Z212" s="85"/>
    </row>
    <row r="213" spans="1:26" ht="18" customHeight="1" x14ac:dyDescent="0.3">
      <c r="A213" s="78"/>
      <c r="B213" s="85"/>
      <c r="C213" s="85"/>
      <c r="D213" s="85"/>
      <c r="E213" s="85"/>
      <c r="F213" s="85"/>
      <c r="G213" s="85"/>
      <c r="H213" s="85"/>
      <c r="I213" s="85"/>
      <c r="J213" s="85"/>
      <c r="K213" s="85"/>
      <c r="L213" s="85"/>
      <c r="M213" s="85"/>
      <c r="N213" s="85"/>
      <c r="O213" s="85"/>
      <c r="P213" s="85"/>
      <c r="Q213" s="85"/>
      <c r="R213" s="85"/>
      <c r="S213" s="85"/>
      <c r="T213" s="85"/>
      <c r="U213" s="85"/>
      <c r="V213" s="85"/>
      <c r="W213" s="85"/>
      <c r="X213" s="85"/>
      <c r="Y213" s="85"/>
      <c r="Z213" s="85"/>
    </row>
    <row r="214" spans="1:26" ht="18" customHeight="1" x14ac:dyDescent="0.3">
      <c r="A214" s="78"/>
      <c r="B214" s="85"/>
      <c r="C214" s="85"/>
      <c r="D214" s="85"/>
      <c r="E214" s="85"/>
      <c r="F214" s="85"/>
      <c r="G214" s="85"/>
      <c r="H214" s="85"/>
      <c r="I214" s="85"/>
      <c r="J214" s="85"/>
      <c r="K214" s="85"/>
      <c r="L214" s="85"/>
      <c r="M214" s="85"/>
      <c r="N214" s="85"/>
      <c r="O214" s="85"/>
      <c r="P214" s="85"/>
      <c r="Q214" s="85"/>
      <c r="R214" s="85"/>
      <c r="S214" s="85"/>
      <c r="T214" s="85"/>
      <c r="U214" s="85"/>
      <c r="V214" s="85"/>
      <c r="W214" s="85"/>
      <c r="X214" s="85"/>
      <c r="Y214" s="85"/>
      <c r="Z214" s="85"/>
    </row>
    <row r="215" spans="1:26" ht="18" customHeight="1" x14ac:dyDescent="0.3">
      <c r="A215" s="78"/>
      <c r="B215" s="85"/>
      <c r="C215" s="85"/>
      <c r="D215" s="85"/>
      <c r="E215" s="85"/>
      <c r="F215" s="85"/>
      <c r="G215" s="85"/>
      <c r="H215" s="85"/>
      <c r="I215" s="85"/>
      <c r="J215" s="85"/>
      <c r="K215" s="85"/>
      <c r="L215" s="85"/>
      <c r="M215" s="85"/>
      <c r="N215" s="85"/>
      <c r="O215" s="85"/>
      <c r="P215" s="85"/>
      <c r="Q215" s="85"/>
      <c r="R215" s="85"/>
      <c r="S215" s="85"/>
      <c r="T215" s="85"/>
      <c r="U215" s="85"/>
      <c r="V215" s="85"/>
      <c r="W215" s="85"/>
      <c r="X215" s="85"/>
      <c r="Y215" s="85"/>
      <c r="Z215" s="85"/>
    </row>
    <row r="216" spans="1:26" ht="18" customHeight="1" x14ac:dyDescent="0.3">
      <c r="A216" s="78"/>
      <c r="B216" s="85"/>
      <c r="C216" s="85"/>
      <c r="D216" s="85"/>
      <c r="E216" s="85"/>
      <c r="F216" s="85"/>
      <c r="G216" s="85"/>
      <c r="H216" s="85"/>
      <c r="I216" s="85"/>
      <c r="J216" s="85"/>
      <c r="K216" s="85"/>
      <c r="L216" s="85"/>
      <c r="M216" s="85"/>
      <c r="N216" s="85"/>
      <c r="O216" s="85"/>
      <c r="P216" s="85"/>
      <c r="Q216" s="85"/>
      <c r="R216" s="85"/>
      <c r="S216" s="85"/>
      <c r="T216" s="85"/>
      <c r="U216" s="85"/>
      <c r="V216" s="85"/>
      <c r="W216" s="85"/>
      <c r="X216" s="85"/>
      <c r="Y216" s="85"/>
      <c r="Z216" s="85"/>
    </row>
    <row r="217" spans="1:26" ht="18" customHeight="1" x14ac:dyDescent="0.3">
      <c r="A217" s="78"/>
      <c r="B217" s="85"/>
      <c r="C217" s="85"/>
      <c r="D217" s="85"/>
      <c r="E217" s="85"/>
      <c r="F217" s="85"/>
      <c r="G217" s="85"/>
      <c r="H217" s="85"/>
      <c r="I217" s="85"/>
      <c r="J217" s="85"/>
      <c r="K217" s="85"/>
      <c r="L217" s="85"/>
      <c r="M217" s="85"/>
      <c r="N217" s="85"/>
      <c r="O217" s="85"/>
      <c r="P217" s="85"/>
      <c r="Q217" s="85"/>
      <c r="R217" s="85"/>
      <c r="S217" s="85"/>
      <c r="T217" s="85"/>
      <c r="U217" s="85"/>
      <c r="V217" s="85"/>
      <c r="W217" s="85"/>
      <c r="X217" s="85"/>
      <c r="Y217" s="85"/>
      <c r="Z217" s="85"/>
    </row>
    <row r="218" spans="1:26" ht="18" customHeight="1" x14ac:dyDescent="0.3">
      <c r="A218" s="78"/>
      <c r="B218" s="85"/>
      <c r="C218" s="85"/>
      <c r="D218" s="85"/>
      <c r="E218" s="85"/>
      <c r="F218" s="85"/>
      <c r="G218" s="85"/>
      <c r="H218" s="85"/>
      <c r="I218" s="85"/>
      <c r="J218" s="85"/>
      <c r="K218" s="85"/>
      <c r="L218" s="85"/>
      <c r="M218" s="85"/>
      <c r="N218" s="85"/>
      <c r="O218" s="85"/>
      <c r="P218" s="85"/>
      <c r="Q218" s="85"/>
      <c r="R218" s="85"/>
      <c r="S218" s="85"/>
      <c r="T218" s="85"/>
      <c r="U218" s="85"/>
      <c r="V218" s="85"/>
      <c r="W218" s="85"/>
      <c r="X218" s="85"/>
      <c r="Y218" s="85"/>
      <c r="Z218" s="85"/>
    </row>
    <row r="219" spans="1:26" ht="18" customHeight="1" x14ac:dyDescent="0.3">
      <c r="A219" s="78"/>
      <c r="B219" s="85"/>
      <c r="C219" s="85"/>
      <c r="D219" s="85"/>
      <c r="E219" s="85"/>
      <c r="F219" s="85"/>
      <c r="G219" s="85"/>
      <c r="H219" s="85"/>
      <c r="I219" s="85"/>
      <c r="J219" s="85"/>
      <c r="K219" s="85"/>
      <c r="L219" s="85"/>
      <c r="M219" s="85"/>
      <c r="N219" s="85"/>
      <c r="O219" s="85"/>
      <c r="P219" s="85"/>
      <c r="Q219" s="85"/>
      <c r="R219" s="85"/>
      <c r="S219" s="85"/>
      <c r="T219" s="85"/>
      <c r="U219" s="85"/>
      <c r="V219" s="85"/>
      <c r="W219" s="85"/>
      <c r="X219" s="85"/>
      <c r="Y219" s="85"/>
      <c r="Z219" s="85"/>
    </row>
    <row r="220" spans="1:26" ht="18" customHeight="1" x14ac:dyDescent="0.3">
      <c r="A220" s="78"/>
      <c r="B220" s="85"/>
      <c r="C220" s="85"/>
      <c r="D220" s="85"/>
      <c r="E220" s="85"/>
      <c r="F220" s="85"/>
      <c r="G220" s="85"/>
      <c r="H220" s="85"/>
      <c r="I220" s="85"/>
      <c r="J220" s="85"/>
      <c r="K220" s="85"/>
      <c r="L220" s="85"/>
      <c r="M220" s="85"/>
      <c r="N220" s="85"/>
      <c r="O220" s="85"/>
      <c r="P220" s="85"/>
      <c r="Q220" s="85"/>
      <c r="R220" s="85"/>
      <c r="S220" s="85"/>
      <c r="T220" s="85"/>
      <c r="U220" s="85"/>
      <c r="V220" s="85"/>
      <c r="W220" s="85"/>
      <c r="X220" s="85"/>
      <c r="Y220" s="85"/>
      <c r="Z220" s="85"/>
    </row>
    <row r="221" spans="1:26" ht="18" customHeight="1" x14ac:dyDescent="0.3">
      <c r="A221" s="78"/>
      <c r="B221" s="85"/>
      <c r="C221" s="85"/>
      <c r="D221" s="85"/>
      <c r="E221" s="85"/>
      <c r="F221" s="85"/>
      <c r="G221" s="85"/>
      <c r="H221" s="85"/>
      <c r="I221" s="85"/>
      <c r="J221" s="85"/>
      <c r="K221" s="85"/>
      <c r="L221" s="85"/>
      <c r="M221" s="85"/>
      <c r="N221" s="85"/>
      <c r="O221" s="85"/>
      <c r="P221" s="85"/>
      <c r="Q221" s="85"/>
      <c r="R221" s="85"/>
      <c r="S221" s="85"/>
      <c r="T221" s="85"/>
      <c r="U221" s="85"/>
      <c r="V221" s="85"/>
      <c r="W221" s="85"/>
      <c r="X221" s="85"/>
      <c r="Y221" s="85"/>
      <c r="Z221" s="85"/>
    </row>
    <row r="222" spans="1:26" ht="18" customHeight="1" x14ac:dyDescent="0.3">
      <c r="A222" s="78"/>
      <c r="B222" s="85"/>
      <c r="C222" s="85"/>
      <c r="D222" s="85"/>
      <c r="E222" s="85"/>
      <c r="F222" s="85"/>
      <c r="G222" s="85"/>
      <c r="H222" s="85"/>
      <c r="I222" s="85"/>
      <c r="J222" s="85"/>
      <c r="K222" s="85"/>
      <c r="L222" s="85"/>
      <c r="M222" s="85"/>
      <c r="N222" s="85"/>
      <c r="O222" s="85"/>
      <c r="P222" s="85"/>
      <c r="Q222" s="85"/>
      <c r="R222" s="85"/>
      <c r="S222" s="85"/>
      <c r="T222" s="85"/>
      <c r="U222" s="85"/>
      <c r="V222" s="85"/>
      <c r="W222" s="85"/>
      <c r="X222" s="85"/>
      <c r="Y222" s="85"/>
      <c r="Z222" s="85"/>
    </row>
    <row r="223" spans="1:26" ht="18" customHeight="1" x14ac:dyDescent="0.3">
      <c r="A223" s="78"/>
      <c r="B223" s="85"/>
      <c r="C223" s="85"/>
      <c r="D223" s="85"/>
      <c r="E223" s="85"/>
      <c r="F223" s="85"/>
      <c r="G223" s="85"/>
      <c r="H223" s="85"/>
      <c r="I223" s="85"/>
      <c r="J223" s="85"/>
      <c r="K223" s="85"/>
      <c r="L223" s="85"/>
      <c r="M223" s="85"/>
      <c r="N223" s="85"/>
      <c r="O223" s="85"/>
      <c r="P223" s="85"/>
      <c r="Q223" s="85"/>
      <c r="R223" s="85"/>
      <c r="S223" s="85"/>
      <c r="T223" s="85"/>
      <c r="U223" s="85"/>
      <c r="V223" s="85"/>
      <c r="W223" s="85"/>
      <c r="X223" s="85"/>
      <c r="Y223" s="85"/>
      <c r="Z223" s="85"/>
    </row>
    <row r="224" spans="1:26" ht="18" customHeight="1" x14ac:dyDescent="0.3">
      <c r="A224" s="78"/>
      <c r="B224" s="85"/>
      <c r="C224" s="85"/>
      <c r="D224" s="85"/>
      <c r="E224" s="85"/>
      <c r="F224" s="85"/>
      <c r="G224" s="85"/>
      <c r="H224" s="85"/>
      <c r="I224" s="85"/>
      <c r="J224" s="85"/>
      <c r="K224" s="85"/>
      <c r="L224" s="85"/>
      <c r="M224" s="85"/>
      <c r="N224" s="85"/>
      <c r="O224" s="85"/>
      <c r="P224" s="85"/>
      <c r="Q224" s="85"/>
      <c r="R224" s="85"/>
      <c r="S224" s="85"/>
      <c r="T224" s="85"/>
      <c r="U224" s="85"/>
      <c r="V224" s="85"/>
      <c r="W224" s="85"/>
      <c r="X224" s="85"/>
      <c r="Y224" s="85"/>
      <c r="Z224" s="85"/>
    </row>
    <row r="225" spans="1:26" ht="18" customHeight="1" x14ac:dyDescent="0.3">
      <c r="A225" s="78"/>
      <c r="B225" s="85"/>
      <c r="C225" s="85"/>
      <c r="D225" s="85"/>
      <c r="E225" s="85"/>
      <c r="F225" s="85"/>
      <c r="G225" s="85"/>
      <c r="H225" s="85"/>
      <c r="I225" s="85"/>
      <c r="J225" s="85"/>
      <c r="K225" s="85"/>
      <c r="L225" s="85"/>
      <c r="M225" s="85"/>
      <c r="N225" s="85"/>
      <c r="O225" s="85"/>
      <c r="P225" s="85"/>
      <c r="Q225" s="85"/>
      <c r="R225" s="85"/>
      <c r="S225" s="85"/>
      <c r="T225" s="85"/>
      <c r="U225" s="85"/>
      <c r="V225" s="85"/>
      <c r="W225" s="85"/>
      <c r="X225" s="85"/>
      <c r="Y225" s="85"/>
      <c r="Z225" s="85"/>
    </row>
    <row r="226" spans="1:26" ht="18" customHeight="1" x14ac:dyDescent="0.3">
      <c r="A226" s="78"/>
      <c r="B226" s="85"/>
      <c r="C226" s="85"/>
      <c r="D226" s="85"/>
      <c r="E226" s="85"/>
      <c r="F226" s="85"/>
      <c r="G226" s="85"/>
      <c r="H226" s="85"/>
      <c r="I226" s="85"/>
      <c r="J226" s="85"/>
      <c r="K226" s="85"/>
      <c r="L226" s="85"/>
      <c r="M226" s="85"/>
      <c r="N226" s="85"/>
      <c r="O226" s="85"/>
      <c r="P226" s="85"/>
      <c r="Q226" s="85"/>
      <c r="R226" s="85"/>
      <c r="S226" s="85"/>
      <c r="T226" s="85"/>
      <c r="U226" s="85"/>
      <c r="V226" s="85"/>
      <c r="W226" s="85"/>
      <c r="X226" s="85"/>
      <c r="Y226" s="85"/>
      <c r="Z226" s="85"/>
    </row>
    <row r="227" spans="1:26" ht="18" customHeight="1" x14ac:dyDescent="0.3">
      <c r="A227" s="78"/>
      <c r="B227" s="85"/>
      <c r="C227" s="85"/>
      <c r="D227" s="85"/>
      <c r="E227" s="85"/>
      <c r="F227" s="85"/>
      <c r="G227" s="85"/>
      <c r="H227" s="85"/>
      <c r="I227" s="85"/>
      <c r="J227" s="85"/>
      <c r="K227" s="85"/>
      <c r="L227" s="85"/>
      <c r="M227" s="85"/>
      <c r="N227" s="85"/>
      <c r="O227" s="85"/>
      <c r="P227" s="85"/>
      <c r="Q227" s="85"/>
      <c r="R227" s="85"/>
      <c r="S227" s="85"/>
      <c r="T227" s="85"/>
      <c r="U227" s="85"/>
      <c r="V227" s="85"/>
      <c r="W227" s="85"/>
      <c r="X227" s="85"/>
      <c r="Y227" s="85"/>
      <c r="Z227" s="85"/>
    </row>
    <row r="228" spans="1:26" ht="18" customHeight="1" x14ac:dyDescent="0.3">
      <c r="A228" s="78"/>
      <c r="B228" s="85"/>
      <c r="C228" s="85"/>
      <c r="D228" s="85"/>
      <c r="E228" s="85"/>
      <c r="F228" s="85"/>
      <c r="G228" s="85"/>
      <c r="H228" s="85"/>
      <c r="I228" s="85"/>
      <c r="J228" s="85"/>
      <c r="K228" s="85"/>
      <c r="L228" s="85"/>
      <c r="M228" s="85"/>
      <c r="N228" s="85"/>
      <c r="O228" s="85"/>
      <c r="P228" s="85"/>
      <c r="Q228" s="85"/>
      <c r="R228" s="85"/>
      <c r="S228" s="85"/>
      <c r="T228" s="85"/>
      <c r="U228" s="85"/>
      <c r="V228" s="85"/>
      <c r="W228" s="85"/>
      <c r="X228" s="85"/>
      <c r="Y228" s="85"/>
      <c r="Z228" s="85"/>
    </row>
    <row r="229" spans="1:26" ht="18" customHeight="1" x14ac:dyDescent="0.3">
      <c r="A229" s="78"/>
      <c r="B229" s="85"/>
      <c r="C229" s="85"/>
      <c r="D229" s="85"/>
      <c r="E229" s="85"/>
      <c r="F229" s="85"/>
      <c r="G229" s="85"/>
      <c r="H229" s="85"/>
      <c r="I229" s="85"/>
      <c r="J229" s="85"/>
      <c r="K229" s="85"/>
      <c r="L229" s="85"/>
      <c r="M229" s="85"/>
      <c r="N229" s="85"/>
      <c r="O229" s="85"/>
      <c r="P229" s="85"/>
      <c r="Q229" s="85"/>
      <c r="R229" s="85"/>
      <c r="S229" s="85"/>
      <c r="T229" s="85"/>
      <c r="U229" s="85"/>
      <c r="V229" s="85"/>
      <c r="W229" s="85"/>
      <c r="X229" s="85"/>
      <c r="Y229" s="85"/>
      <c r="Z229" s="85"/>
    </row>
    <row r="230" spans="1:26" ht="18" customHeight="1" x14ac:dyDescent="0.3">
      <c r="A230" s="78"/>
      <c r="B230" s="85"/>
      <c r="C230" s="85"/>
      <c r="D230" s="85"/>
      <c r="E230" s="85"/>
      <c r="F230" s="85"/>
      <c r="G230" s="85"/>
      <c r="H230" s="85"/>
      <c r="I230" s="85"/>
      <c r="J230" s="85"/>
      <c r="K230" s="85"/>
      <c r="L230" s="85"/>
      <c r="M230" s="85"/>
      <c r="N230" s="85"/>
      <c r="O230" s="85"/>
      <c r="P230" s="85"/>
      <c r="Q230" s="85"/>
      <c r="R230" s="85"/>
      <c r="S230" s="85"/>
      <c r="T230" s="85"/>
      <c r="U230" s="85"/>
      <c r="V230" s="85"/>
      <c r="W230" s="85"/>
      <c r="X230" s="85"/>
      <c r="Y230" s="85"/>
      <c r="Z230" s="85"/>
    </row>
    <row r="231" spans="1:26" ht="18" customHeight="1" x14ac:dyDescent="0.3">
      <c r="A231" s="78"/>
      <c r="B231" s="85"/>
      <c r="C231" s="85"/>
      <c r="D231" s="85"/>
      <c r="E231" s="85"/>
      <c r="F231" s="85"/>
      <c r="G231" s="85"/>
      <c r="H231" s="85"/>
      <c r="I231" s="85"/>
      <c r="J231" s="85"/>
      <c r="K231" s="85"/>
      <c r="L231" s="85"/>
      <c r="M231" s="85"/>
      <c r="N231" s="85"/>
      <c r="O231" s="85"/>
      <c r="P231" s="85"/>
      <c r="Q231" s="85"/>
      <c r="R231" s="85"/>
      <c r="S231" s="85"/>
      <c r="T231" s="85"/>
      <c r="U231" s="85"/>
      <c r="V231" s="85"/>
      <c r="W231" s="85"/>
      <c r="X231" s="85"/>
      <c r="Y231" s="85"/>
      <c r="Z231" s="85"/>
    </row>
    <row r="232" spans="1:26" ht="18" customHeight="1" x14ac:dyDescent="0.3">
      <c r="A232" s="78"/>
      <c r="B232" s="85"/>
      <c r="C232" s="85"/>
      <c r="D232" s="85"/>
      <c r="E232" s="85"/>
      <c r="F232" s="85"/>
      <c r="G232" s="85"/>
      <c r="H232" s="85"/>
      <c r="I232" s="85"/>
      <c r="J232" s="85"/>
      <c r="K232" s="85"/>
      <c r="L232" s="85"/>
      <c r="M232" s="85"/>
      <c r="N232" s="85"/>
      <c r="O232" s="85"/>
      <c r="P232" s="85"/>
      <c r="Q232" s="85"/>
      <c r="R232" s="85"/>
      <c r="S232" s="85"/>
      <c r="T232" s="85"/>
      <c r="U232" s="85"/>
      <c r="V232" s="85"/>
      <c r="W232" s="85"/>
      <c r="X232" s="85"/>
      <c r="Y232" s="85"/>
      <c r="Z232" s="85"/>
    </row>
    <row r="233" spans="1:26" ht="18" customHeight="1" x14ac:dyDescent="0.3">
      <c r="A233" s="78"/>
      <c r="B233" s="85"/>
      <c r="C233" s="85"/>
      <c r="D233" s="85"/>
      <c r="E233" s="85"/>
      <c r="F233" s="85"/>
      <c r="G233" s="85"/>
      <c r="H233" s="85"/>
      <c r="I233" s="85"/>
      <c r="J233" s="85"/>
      <c r="K233" s="85"/>
      <c r="L233" s="85"/>
      <c r="M233" s="85"/>
      <c r="N233" s="85"/>
      <c r="O233" s="85"/>
      <c r="P233" s="85"/>
      <c r="Q233" s="85"/>
      <c r="R233" s="85"/>
      <c r="S233" s="85"/>
      <c r="T233" s="85"/>
      <c r="U233" s="85"/>
      <c r="V233" s="85"/>
      <c r="W233" s="85"/>
      <c r="X233" s="85"/>
      <c r="Y233" s="85"/>
      <c r="Z233" s="85"/>
    </row>
    <row r="234" spans="1:26" ht="18" customHeight="1" x14ac:dyDescent="0.3">
      <c r="A234" s="78"/>
      <c r="B234" s="85"/>
      <c r="C234" s="85"/>
      <c r="D234" s="85"/>
      <c r="E234" s="85"/>
      <c r="F234" s="85"/>
      <c r="G234" s="85"/>
      <c r="H234" s="85"/>
      <c r="I234" s="85"/>
      <c r="J234" s="85"/>
      <c r="K234" s="85"/>
      <c r="L234" s="85"/>
      <c r="M234" s="85"/>
      <c r="N234" s="85"/>
      <c r="O234" s="85"/>
      <c r="P234" s="85"/>
      <c r="Q234" s="85"/>
      <c r="R234" s="85"/>
      <c r="S234" s="85"/>
      <c r="T234" s="85"/>
      <c r="U234" s="85"/>
      <c r="V234" s="85"/>
      <c r="W234" s="85"/>
      <c r="X234" s="85"/>
      <c r="Y234" s="85"/>
      <c r="Z234" s="85"/>
    </row>
    <row r="235" spans="1:26" ht="18" customHeight="1" x14ac:dyDescent="0.3">
      <c r="A235" s="78"/>
      <c r="B235" s="85"/>
      <c r="C235" s="85"/>
      <c r="D235" s="85"/>
      <c r="E235" s="85"/>
      <c r="F235" s="85"/>
      <c r="G235" s="85"/>
      <c r="H235" s="85"/>
      <c r="I235" s="85"/>
      <c r="J235" s="85"/>
      <c r="K235" s="85"/>
      <c r="L235" s="85"/>
      <c r="M235" s="85"/>
      <c r="N235" s="85"/>
      <c r="O235" s="85"/>
      <c r="P235" s="85"/>
      <c r="Q235" s="85"/>
      <c r="R235" s="85"/>
      <c r="S235" s="85"/>
      <c r="T235" s="85"/>
      <c r="U235" s="85"/>
      <c r="V235" s="85"/>
      <c r="W235" s="85"/>
      <c r="X235" s="85"/>
      <c r="Y235" s="85"/>
      <c r="Z235" s="85"/>
    </row>
    <row r="236" spans="1:26" ht="18" customHeight="1" x14ac:dyDescent="0.3">
      <c r="A236" s="78"/>
      <c r="B236" s="85"/>
      <c r="C236" s="85"/>
      <c r="D236" s="85"/>
      <c r="E236" s="85"/>
      <c r="F236" s="85"/>
      <c r="G236" s="85"/>
      <c r="H236" s="85"/>
      <c r="I236" s="85"/>
      <c r="J236" s="85"/>
      <c r="K236" s="85"/>
      <c r="L236" s="85"/>
      <c r="M236" s="85"/>
      <c r="N236" s="85"/>
      <c r="O236" s="85"/>
      <c r="P236" s="85"/>
      <c r="Q236" s="85"/>
      <c r="R236" s="85"/>
      <c r="S236" s="85"/>
      <c r="T236" s="85"/>
      <c r="U236" s="85"/>
      <c r="V236" s="85"/>
      <c r="W236" s="85"/>
      <c r="X236" s="85"/>
      <c r="Y236" s="85"/>
      <c r="Z236" s="85"/>
    </row>
    <row r="237" spans="1:26" ht="18" customHeight="1" x14ac:dyDescent="0.3">
      <c r="A237" s="78"/>
      <c r="B237" s="85"/>
      <c r="C237" s="85"/>
      <c r="D237" s="85"/>
      <c r="E237" s="85"/>
      <c r="F237" s="85"/>
      <c r="G237" s="85"/>
      <c r="H237" s="85"/>
      <c r="I237" s="85"/>
      <c r="J237" s="85"/>
      <c r="K237" s="85"/>
      <c r="L237" s="85"/>
      <c r="M237" s="85"/>
      <c r="N237" s="85"/>
      <c r="O237" s="85"/>
      <c r="P237" s="85"/>
      <c r="Q237" s="85"/>
      <c r="R237" s="85"/>
      <c r="S237" s="85"/>
      <c r="T237" s="85"/>
      <c r="U237" s="85"/>
      <c r="V237" s="85"/>
      <c r="W237" s="85"/>
      <c r="X237" s="85"/>
      <c r="Y237" s="85"/>
      <c r="Z237" s="85"/>
    </row>
    <row r="238" spans="1:26" ht="18" customHeight="1" x14ac:dyDescent="0.3">
      <c r="A238" s="78"/>
      <c r="B238" s="85"/>
      <c r="C238" s="85"/>
      <c r="D238" s="85"/>
      <c r="E238" s="85"/>
      <c r="F238" s="85"/>
      <c r="G238" s="85"/>
      <c r="H238" s="85"/>
      <c r="I238" s="85"/>
      <c r="J238" s="85"/>
      <c r="K238" s="85"/>
      <c r="L238" s="85"/>
      <c r="M238" s="85"/>
      <c r="N238" s="85"/>
      <c r="O238" s="85"/>
      <c r="P238" s="85"/>
      <c r="Q238" s="85"/>
      <c r="R238" s="85"/>
      <c r="S238" s="85"/>
      <c r="T238" s="85"/>
      <c r="U238" s="85"/>
      <c r="V238" s="85"/>
      <c r="W238" s="85"/>
      <c r="X238" s="85"/>
      <c r="Y238" s="85"/>
      <c r="Z238" s="85"/>
    </row>
    <row r="239" spans="1:26" ht="18" customHeight="1" x14ac:dyDescent="0.3">
      <c r="A239" s="78"/>
      <c r="B239" s="85"/>
      <c r="C239" s="85"/>
      <c r="D239" s="85"/>
      <c r="E239" s="85"/>
      <c r="F239" s="85"/>
      <c r="G239" s="85"/>
      <c r="H239" s="85"/>
      <c r="I239" s="85"/>
      <c r="J239" s="85"/>
      <c r="K239" s="85"/>
      <c r="L239" s="85"/>
      <c r="M239" s="85"/>
      <c r="N239" s="85"/>
      <c r="O239" s="85"/>
      <c r="P239" s="85"/>
      <c r="Q239" s="85"/>
      <c r="R239" s="85"/>
      <c r="S239" s="85"/>
      <c r="T239" s="85"/>
      <c r="U239" s="85"/>
      <c r="V239" s="85"/>
      <c r="W239" s="85"/>
      <c r="X239" s="85"/>
      <c r="Y239" s="85"/>
      <c r="Z239" s="85"/>
    </row>
    <row r="240" spans="1:26" ht="18" customHeight="1" x14ac:dyDescent="0.3">
      <c r="A240" s="78"/>
      <c r="B240" s="85"/>
      <c r="C240" s="85"/>
      <c r="D240" s="85"/>
      <c r="E240" s="85"/>
      <c r="F240" s="85"/>
      <c r="G240" s="85"/>
      <c r="H240" s="85"/>
      <c r="I240" s="85"/>
      <c r="J240" s="85"/>
      <c r="K240" s="85"/>
      <c r="L240" s="85"/>
      <c r="M240" s="85"/>
      <c r="N240" s="85"/>
      <c r="O240" s="85"/>
      <c r="P240" s="85"/>
      <c r="Q240" s="85"/>
      <c r="R240" s="85"/>
      <c r="S240" s="85"/>
      <c r="T240" s="85"/>
      <c r="U240" s="85"/>
      <c r="V240" s="85"/>
      <c r="W240" s="85"/>
      <c r="X240" s="85"/>
      <c r="Y240" s="85"/>
      <c r="Z240" s="85"/>
    </row>
    <row r="241" spans="1:26" ht="18" customHeight="1" x14ac:dyDescent="0.3">
      <c r="A241" s="78"/>
      <c r="B241" s="85"/>
      <c r="C241" s="85"/>
      <c r="D241" s="85"/>
      <c r="E241" s="85"/>
      <c r="F241" s="85"/>
      <c r="G241" s="85"/>
      <c r="H241" s="85"/>
      <c r="I241" s="85"/>
      <c r="J241" s="85"/>
      <c r="K241" s="85"/>
      <c r="L241" s="85"/>
      <c r="M241" s="85"/>
      <c r="N241" s="85"/>
      <c r="O241" s="85"/>
      <c r="P241" s="85"/>
      <c r="Q241" s="85"/>
      <c r="R241" s="85"/>
      <c r="S241" s="85"/>
      <c r="T241" s="85"/>
      <c r="U241" s="85"/>
      <c r="V241" s="85"/>
      <c r="W241" s="85"/>
      <c r="X241" s="85"/>
      <c r="Y241" s="85"/>
      <c r="Z241" s="85"/>
    </row>
    <row r="242" spans="1:26" ht="18" customHeight="1" x14ac:dyDescent="0.3">
      <c r="A242" s="78"/>
      <c r="B242" s="85"/>
      <c r="C242" s="85"/>
      <c r="D242" s="85"/>
      <c r="E242" s="85"/>
      <c r="F242" s="85"/>
      <c r="G242" s="85"/>
      <c r="H242" s="85"/>
      <c r="I242" s="85"/>
      <c r="J242" s="85"/>
      <c r="K242" s="85"/>
      <c r="L242" s="85"/>
      <c r="M242" s="85"/>
      <c r="N242" s="85"/>
      <c r="O242" s="85"/>
      <c r="P242" s="85"/>
      <c r="Q242" s="85"/>
      <c r="R242" s="85"/>
      <c r="S242" s="85"/>
      <c r="T242" s="85"/>
      <c r="U242" s="85"/>
      <c r="V242" s="85"/>
      <c r="W242" s="85"/>
      <c r="X242" s="85"/>
      <c r="Y242" s="85"/>
      <c r="Z242" s="85"/>
    </row>
    <row r="243" spans="1:26" ht="18" customHeight="1" x14ac:dyDescent="0.3">
      <c r="A243" s="78"/>
      <c r="B243" s="85"/>
      <c r="C243" s="85"/>
      <c r="D243" s="85"/>
      <c r="E243" s="85"/>
      <c r="F243" s="85"/>
      <c r="G243" s="85"/>
      <c r="H243" s="85"/>
      <c r="I243" s="85"/>
      <c r="J243" s="85"/>
      <c r="K243" s="85"/>
      <c r="L243" s="85"/>
      <c r="M243" s="85"/>
      <c r="N243" s="85"/>
      <c r="O243" s="85"/>
      <c r="P243" s="85"/>
      <c r="Q243" s="85"/>
      <c r="R243" s="85"/>
      <c r="S243" s="85"/>
      <c r="T243" s="85"/>
      <c r="U243" s="85"/>
      <c r="V243" s="85"/>
      <c r="W243" s="85"/>
      <c r="X243" s="85"/>
      <c r="Y243" s="85"/>
      <c r="Z243" s="85"/>
    </row>
    <row r="244" spans="1:26" ht="18" customHeight="1" x14ac:dyDescent="0.3">
      <c r="A244" s="78"/>
      <c r="B244" s="85"/>
      <c r="C244" s="85"/>
      <c r="D244" s="85"/>
      <c r="E244" s="85"/>
      <c r="F244" s="85"/>
      <c r="G244" s="85"/>
      <c r="H244" s="85"/>
      <c r="I244" s="85"/>
      <c r="J244" s="85"/>
      <c r="K244" s="85"/>
      <c r="L244" s="85"/>
      <c r="M244" s="85"/>
      <c r="N244" s="85"/>
      <c r="O244" s="85"/>
      <c r="P244" s="85"/>
      <c r="Q244" s="85"/>
      <c r="R244" s="85"/>
      <c r="S244" s="85"/>
      <c r="T244" s="85"/>
      <c r="U244" s="85"/>
      <c r="V244" s="85"/>
      <c r="W244" s="85"/>
      <c r="X244" s="85"/>
      <c r="Y244" s="85"/>
      <c r="Z244" s="85"/>
    </row>
    <row r="245" spans="1:26" ht="18" customHeight="1" x14ac:dyDescent="0.3">
      <c r="A245" s="78"/>
      <c r="B245" s="85"/>
      <c r="C245" s="85"/>
      <c r="D245" s="85"/>
      <c r="E245" s="85"/>
      <c r="F245" s="85"/>
      <c r="G245" s="85"/>
      <c r="H245" s="85"/>
      <c r="I245" s="85"/>
      <c r="J245" s="85"/>
      <c r="K245" s="85"/>
      <c r="L245" s="85"/>
      <c r="M245" s="85"/>
      <c r="N245" s="85"/>
      <c r="O245" s="85"/>
      <c r="P245" s="85"/>
      <c r="Q245" s="85"/>
      <c r="R245" s="85"/>
      <c r="S245" s="85"/>
      <c r="T245" s="85"/>
      <c r="U245" s="85"/>
      <c r="V245" s="85"/>
      <c r="W245" s="85"/>
      <c r="X245" s="85"/>
      <c r="Y245" s="85"/>
      <c r="Z245" s="85"/>
    </row>
    <row r="246" spans="1:26" ht="18" customHeight="1" x14ac:dyDescent="0.3">
      <c r="A246" s="78"/>
      <c r="B246" s="85"/>
      <c r="C246" s="85"/>
      <c r="D246" s="85"/>
      <c r="E246" s="85"/>
      <c r="F246" s="85"/>
      <c r="G246" s="85"/>
      <c r="H246" s="85"/>
      <c r="I246" s="85"/>
      <c r="J246" s="85"/>
      <c r="K246" s="85"/>
      <c r="L246" s="85"/>
      <c r="M246" s="85"/>
      <c r="N246" s="85"/>
      <c r="O246" s="85"/>
      <c r="P246" s="85"/>
      <c r="Q246" s="85"/>
      <c r="R246" s="85"/>
      <c r="S246" s="85"/>
      <c r="T246" s="85"/>
      <c r="U246" s="85"/>
      <c r="V246" s="85"/>
      <c r="W246" s="85"/>
      <c r="X246" s="85"/>
      <c r="Y246" s="85"/>
      <c r="Z246" s="85"/>
    </row>
    <row r="247" spans="1:26" ht="18" customHeight="1" x14ac:dyDescent="0.3">
      <c r="A247" s="78"/>
      <c r="B247" s="85"/>
      <c r="C247" s="85"/>
      <c r="D247" s="85"/>
      <c r="E247" s="85"/>
      <c r="F247" s="85"/>
      <c r="G247" s="85"/>
      <c r="H247" s="85"/>
      <c r="I247" s="85"/>
      <c r="J247" s="85"/>
      <c r="K247" s="85"/>
      <c r="L247" s="85"/>
      <c r="M247" s="85"/>
      <c r="N247" s="85"/>
      <c r="O247" s="85"/>
      <c r="P247" s="85"/>
      <c r="Q247" s="85"/>
      <c r="R247" s="85"/>
      <c r="S247" s="85"/>
      <c r="T247" s="85"/>
      <c r="U247" s="85"/>
      <c r="V247" s="85"/>
      <c r="W247" s="85"/>
      <c r="X247" s="85"/>
      <c r="Y247" s="85"/>
      <c r="Z247" s="85"/>
    </row>
    <row r="248" spans="1:26" ht="18" customHeight="1" x14ac:dyDescent="0.3">
      <c r="A248" s="78"/>
      <c r="B248" s="85"/>
      <c r="C248" s="85"/>
      <c r="D248" s="85"/>
      <c r="E248" s="85"/>
      <c r="F248" s="85"/>
      <c r="G248" s="85"/>
      <c r="H248" s="85"/>
      <c r="I248" s="85"/>
      <c r="J248" s="85"/>
      <c r="K248" s="85"/>
      <c r="L248" s="85"/>
      <c r="M248" s="85"/>
      <c r="N248" s="85"/>
      <c r="O248" s="85"/>
      <c r="P248" s="85"/>
      <c r="Q248" s="85"/>
      <c r="R248" s="85"/>
      <c r="S248" s="85"/>
      <c r="T248" s="85"/>
      <c r="U248" s="85"/>
      <c r="V248" s="85"/>
      <c r="W248" s="85"/>
      <c r="X248" s="85"/>
      <c r="Y248" s="85"/>
      <c r="Z248" s="85"/>
    </row>
    <row r="249" spans="1:26" ht="18" customHeight="1" x14ac:dyDescent="0.3">
      <c r="A249" s="78"/>
      <c r="B249" s="85"/>
      <c r="C249" s="85"/>
      <c r="D249" s="85"/>
      <c r="E249" s="85"/>
      <c r="F249" s="85"/>
      <c r="G249" s="85"/>
      <c r="H249" s="85"/>
      <c r="I249" s="85"/>
      <c r="J249" s="85"/>
      <c r="K249" s="85"/>
      <c r="L249" s="85"/>
      <c r="M249" s="85"/>
      <c r="N249" s="85"/>
      <c r="O249" s="85"/>
      <c r="P249" s="85"/>
      <c r="Q249" s="85"/>
      <c r="R249" s="85"/>
      <c r="S249" s="85"/>
      <c r="T249" s="85"/>
      <c r="U249" s="85"/>
      <c r="V249" s="85"/>
      <c r="W249" s="85"/>
      <c r="X249" s="85"/>
      <c r="Y249" s="85"/>
      <c r="Z249" s="85"/>
    </row>
    <row r="250" spans="1:26" ht="18" customHeight="1" x14ac:dyDescent="0.3">
      <c r="A250" s="78"/>
      <c r="B250" s="85"/>
      <c r="C250" s="85"/>
      <c r="D250" s="85"/>
      <c r="E250" s="85"/>
      <c r="F250" s="85"/>
      <c r="G250" s="85"/>
      <c r="H250" s="85"/>
      <c r="I250" s="85"/>
      <c r="J250" s="85"/>
      <c r="K250" s="85"/>
      <c r="L250" s="85"/>
      <c r="M250" s="85"/>
      <c r="N250" s="85"/>
      <c r="O250" s="85"/>
      <c r="P250" s="85"/>
      <c r="Q250" s="85"/>
      <c r="R250" s="85"/>
      <c r="S250" s="85"/>
      <c r="T250" s="85"/>
      <c r="U250" s="85"/>
      <c r="V250" s="85"/>
      <c r="W250" s="85"/>
      <c r="X250" s="85"/>
      <c r="Y250" s="85"/>
      <c r="Z250" s="85"/>
    </row>
    <row r="251" spans="1:26" ht="18" customHeight="1" x14ac:dyDescent="0.3">
      <c r="A251" s="78"/>
      <c r="B251" s="85"/>
      <c r="C251" s="85"/>
      <c r="D251" s="85"/>
      <c r="E251" s="85"/>
      <c r="F251" s="85"/>
      <c r="G251" s="85"/>
      <c r="H251" s="85"/>
      <c r="I251" s="85"/>
      <c r="J251" s="85"/>
      <c r="K251" s="85"/>
      <c r="L251" s="85"/>
      <c r="M251" s="85"/>
      <c r="N251" s="85"/>
      <c r="O251" s="85"/>
      <c r="P251" s="85"/>
      <c r="Q251" s="85"/>
      <c r="R251" s="85"/>
      <c r="S251" s="85"/>
      <c r="T251" s="85"/>
      <c r="U251" s="85"/>
      <c r="V251" s="85"/>
      <c r="W251" s="85"/>
      <c r="X251" s="85"/>
      <c r="Y251" s="85"/>
      <c r="Z251" s="85"/>
    </row>
    <row r="252" spans="1:26" ht="18" customHeight="1" x14ac:dyDescent="0.3">
      <c r="A252" s="78"/>
      <c r="B252" s="85"/>
      <c r="C252" s="85"/>
      <c r="D252" s="85"/>
      <c r="E252" s="85"/>
      <c r="F252" s="85"/>
      <c r="G252" s="85"/>
      <c r="H252" s="85"/>
      <c r="I252" s="85"/>
      <c r="J252" s="85"/>
      <c r="K252" s="85"/>
      <c r="L252" s="85"/>
      <c r="M252" s="85"/>
      <c r="N252" s="85"/>
      <c r="O252" s="85"/>
      <c r="P252" s="85"/>
      <c r="Q252" s="85"/>
      <c r="R252" s="85"/>
      <c r="S252" s="85"/>
      <c r="T252" s="85"/>
      <c r="U252" s="85"/>
      <c r="V252" s="85"/>
      <c r="W252" s="85"/>
      <c r="X252" s="85"/>
      <c r="Y252" s="85"/>
      <c r="Z252" s="85"/>
    </row>
    <row r="253" spans="1:26" ht="18" customHeight="1" x14ac:dyDescent="0.3">
      <c r="A253" s="78"/>
      <c r="B253" s="85"/>
      <c r="C253" s="85"/>
      <c r="D253" s="85"/>
      <c r="E253" s="85"/>
      <c r="F253" s="85"/>
      <c r="G253" s="85"/>
      <c r="H253" s="85"/>
      <c r="I253" s="85"/>
      <c r="J253" s="85"/>
      <c r="K253" s="85"/>
      <c r="L253" s="85"/>
      <c r="M253" s="85"/>
      <c r="N253" s="85"/>
      <c r="O253" s="85"/>
      <c r="P253" s="85"/>
      <c r="Q253" s="85"/>
      <c r="R253" s="85"/>
      <c r="S253" s="85"/>
      <c r="T253" s="85"/>
      <c r="U253" s="85"/>
      <c r="V253" s="85"/>
      <c r="W253" s="85"/>
      <c r="X253" s="85"/>
      <c r="Y253" s="85"/>
      <c r="Z253" s="85"/>
    </row>
    <row r="254" spans="1:26" ht="18" customHeight="1" x14ac:dyDescent="0.3">
      <c r="A254" s="78"/>
      <c r="B254" s="85"/>
      <c r="C254" s="85"/>
      <c r="D254" s="85"/>
      <c r="E254" s="85"/>
      <c r="F254" s="85"/>
      <c r="G254" s="85"/>
      <c r="H254" s="85"/>
      <c r="I254" s="85"/>
      <c r="J254" s="85"/>
      <c r="K254" s="85"/>
      <c r="L254" s="85"/>
      <c r="M254" s="85"/>
      <c r="N254" s="85"/>
      <c r="O254" s="85"/>
      <c r="P254" s="85"/>
      <c r="Q254" s="85"/>
      <c r="R254" s="85"/>
      <c r="S254" s="85"/>
      <c r="T254" s="85"/>
      <c r="U254" s="85"/>
      <c r="V254" s="85"/>
      <c r="W254" s="85"/>
      <c r="X254" s="85"/>
      <c r="Y254" s="85"/>
      <c r="Z254" s="85"/>
    </row>
    <row r="255" spans="1:26" ht="18" customHeight="1" x14ac:dyDescent="0.3">
      <c r="A255" s="78"/>
      <c r="B255" s="85"/>
      <c r="C255" s="85"/>
      <c r="D255" s="85"/>
      <c r="E255" s="85"/>
      <c r="F255" s="85"/>
      <c r="G255" s="85"/>
      <c r="H255" s="85"/>
      <c r="I255" s="85"/>
      <c r="J255" s="85"/>
      <c r="K255" s="85"/>
      <c r="L255" s="85"/>
      <c r="M255" s="85"/>
      <c r="N255" s="85"/>
      <c r="O255" s="85"/>
      <c r="P255" s="85"/>
      <c r="Q255" s="85"/>
      <c r="R255" s="85"/>
      <c r="S255" s="85"/>
      <c r="T255" s="85"/>
      <c r="U255" s="85"/>
      <c r="V255" s="85"/>
      <c r="W255" s="85"/>
      <c r="X255" s="85"/>
      <c r="Y255" s="85"/>
      <c r="Z255" s="85"/>
    </row>
    <row r="256" spans="1:26" ht="18" customHeight="1" x14ac:dyDescent="0.3">
      <c r="A256" s="78"/>
      <c r="B256" s="85"/>
      <c r="C256" s="85"/>
      <c r="D256" s="85"/>
      <c r="E256" s="85"/>
      <c r="F256" s="85"/>
      <c r="G256" s="85"/>
      <c r="H256" s="85"/>
      <c r="I256" s="85"/>
      <c r="J256" s="85"/>
      <c r="K256" s="85"/>
      <c r="L256" s="85"/>
      <c r="M256" s="85"/>
      <c r="N256" s="85"/>
      <c r="O256" s="85"/>
      <c r="P256" s="85"/>
      <c r="Q256" s="85"/>
      <c r="R256" s="85"/>
      <c r="S256" s="85"/>
      <c r="T256" s="85"/>
      <c r="U256" s="85"/>
      <c r="V256" s="85"/>
      <c r="W256" s="85"/>
      <c r="X256" s="85"/>
      <c r="Y256" s="85"/>
      <c r="Z256" s="85"/>
    </row>
    <row r="257" spans="1:26" ht="18" customHeight="1" x14ac:dyDescent="0.3">
      <c r="A257" s="78"/>
      <c r="B257" s="85"/>
      <c r="C257" s="85"/>
      <c r="D257" s="85"/>
      <c r="E257" s="85"/>
      <c r="F257" s="85"/>
      <c r="G257" s="85"/>
      <c r="H257" s="85"/>
      <c r="I257" s="85"/>
      <c r="J257" s="85"/>
      <c r="K257" s="85"/>
      <c r="L257" s="85"/>
      <c r="M257" s="85"/>
      <c r="N257" s="85"/>
      <c r="O257" s="85"/>
      <c r="P257" s="85"/>
      <c r="Q257" s="85"/>
      <c r="R257" s="85"/>
      <c r="S257" s="85"/>
      <c r="T257" s="85"/>
      <c r="U257" s="85"/>
      <c r="V257" s="85"/>
      <c r="W257" s="85"/>
      <c r="X257" s="85"/>
      <c r="Y257" s="85"/>
      <c r="Z257" s="85"/>
    </row>
    <row r="258" spans="1:26" ht="18" customHeight="1" x14ac:dyDescent="0.3">
      <c r="A258" s="78"/>
      <c r="B258" s="85"/>
      <c r="C258" s="85"/>
      <c r="D258" s="85"/>
      <c r="E258" s="85"/>
      <c r="F258" s="85"/>
      <c r="G258" s="85"/>
      <c r="H258" s="85"/>
      <c r="I258" s="85"/>
      <c r="J258" s="85"/>
      <c r="K258" s="85"/>
      <c r="L258" s="85"/>
      <c r="M258" s="85"/>
      <c r="N258" s="85"/>
      <c r="O258" s="85"/>
      <c r="P258" s="85"/>
      <c r="Q258" s="85"/>
      <c r="R258" s="85"/>
      <c r="S258" s="85"/>
      <c r="T258" s="85"/>
      <c r="U258" s="85"/>
      <c r="V258" s="85"/>
      <c r="W258" s="85"/>
      <c r="X258" s="85"/>
      <c r="Y258" s="85"/>
      <c r="Z258" s="85"/>
    </row>
    <row r="259" spans="1:26" ht="18" customHeight="1" x14ac:dyDescent="0.3">
      <c r="A259" s="78"/>
      <c r="B259" s="85"/>
      <c r="C259" s="85"/>
      <c r="D259" s="85"/>
      <c r="E259" s="85"/>
      <c r="F259" s="85"/>
      <c r="G259" s="85"/>
      <c r="H259" s="85"/>
      <c r="I259" s="85"/>
      <c r="J259" s="85"/>
      <c r="K259" s="85"/>
      <c r="L259" s="85"/>
      <c r="M259" s="85"/>
      <c r="N259" s="85"/>
      <c r="O259" s="85"/>
      <c r="P259" s="85"/>
      <c r="Q259" s="85"/>
      <c r="R259" s="85"/>
      <c r="S259" s="85"/>
      <c r="T259" s="85"/>
      <c r="U259" s="85"/>
      <c r="V259" s="85"/>
      <c r="W259" s="85"/>
      <c r="X259" s="85"/>
      <c r="Y259" s="85"/>
      <c r="Z259" s="85"/>
    </row>
    <row r="260" spans="1:26" ht="18" customHeight="1" x14ac:dyDescent="0.3">
      <c r="A260" s="78"/>
      <c r="B260" s="85"/>
      <c r="C260" s="85"/>
      <c r="D260" s="85"/>
      <c r="E260" s="85"/>
      <c r="F260" s="85"/>
      <c r="G260" s="85"/>
      <c r="H260" s="85"/>
      <c r="I260" s="85"/>
      <c r="J260" s="85"/>
      <c r="K260" s="85"/>
      <c r="L260" s="85"/>
      <c r="M260" s="85"/>
      <c r="N260" s="85"/>
      <c r="O260" s="85"/>
      <c r="P260" s="85"/>
      <c r="Q260" s="85"/>
      <c r="R260" s="85"/>
      <c r="S260" s="85"/>
      <c r="T260" s="85"/>
      <c r="U260" s="85"/>
      <c r="V260" s="85"/>
      <c r="W260" s="85"/>
      <c r="X260" s="85"/>
      <c r="Y260" s="85"/>
      <c r="Z260" s="85"/>
    </row>
    <row r="261" spans="1:26" ht="18" customHeight="1" x14ac:dyDescent="0.3">
      <c r="A261" s="78"/>
      <c r="B261" s="85"/>
      <c r="C261" s="85"/>
      <c r="D261" s="85"/>
      <c r="E261" s="85"/>
      <c r="F261" s="85"/>
      <c r="G261" s="85"/>
      <c r="H261" s="85"/>
      <c r="I261" s="85"/>
      <c r="J261" s="85"/>
      <c r="K261" s="85"/>
      <c r="L261" s="85"/>
      <c r="M261" s="85"/>
      <c r="N261" s="85"/>
      <c r="O261" s="85"/>
      <c r="P261" s="85"/>
      <c r="Q261" s="85"/>
      <c r="R261" s="85"/>
      <c r="S261" s="85"/>
      <c r="T261" s="85"/>
      <c r="U261" s="85"/>
      <c r="V261" s="85"/>
      <c r="W261" s="85"/>
      <c r="X261" s="85"/>
      <c r="Y261" s="85"/>
      <c r="Z261" s="85"/>
    </row>
    <row r="262" spans="1:26" ht="18" customHeight="1" x14ac:dyDescent="0.3">
      <c r="A262" s="78"/>
      <c r="B262" s="85"/>
      <c r="C262" s="85"/>
      <c r="D262" s="85"/>
      <c r="E262" s="85"/>
      <c r="F262" s="85"/>
      <c r="G262" s="85"/>
      <c r="H262" s="85"/>
      <c r="I262" s="85"/>
      <c r="J262" s="85"/>
      <c r="K262" s="85"/>
      <c r="L262" s="85"/>
      <c r="M262" s="85"/>
      <c r="N262" s="85"/>
      <c r="O262" s="85"/>
      <c r="P262" s="85"/>
      <c r="Q262" s="85"/>
      <c r="R262" s="85"/>
      <c r="S262" s="85"/>
      <c r="T262" s="85"/>
      <c r="U262" s="85"/>
      <c r="V262" s="85"/>
      <c r="W262" s="85"/>
      <c r="X262" s="85"/>
      <c r="Y262" s="85"/>
      <c r="Z262" s="85"/>
    </row>
    <row r="263" spans="1:26" ht="18" customHeight="1" x14ac:dyDescent="0.3">
      <c r="A263" s="78"/>
      <c r="B263" s="85"/>
      <c r="C263" s="85"/>
      <c r="D263" s="85"/>
      <c r="E263" s="85"/>
      <c r="F263" s="85"/>
      <c r="G263" s="85"/>
      <c r="H263" s="85"/>
      <c r="I263" s="85"/>
      <c r="J263" s="85"/>
      <c r="K263" s="85"/>
      <c r="L263" s="85"/>
      <c r="M263" s="85"/>
      <c r="N263" s="85"/>
      <c r="O263" s="85"/>
      <c r="P263" s="85"/>
      <c r="Q263" s="85"/>
      <c r="R263" s="85"/>
      <c r="S263" s="85"/>
      <c r="T263" s="85"/>
      <c r="U263" s="85"/>
      <c r="V263" s="85"/>
      <c r="W263" s="85"/>
      <c r="X263" s="85"/>
      <c r="Y263" s="85"/>
      <c r="Z263" s="85"/>
    </row>
    <row r="264" spans="1:26" ht="18" customHeight="1" x14ac:dyDescent="0.3">
      <c r="A264" s="78"/>
      <c r="B264" s="85"/>
      <c r="C264" s="85"/>
      <c r="D264" s="85"/>
      <c r="E264" s="85"/>
      <c r="F264" s="85"/>
      <c r="G264" s="85"/>
      <c r="H264" s="85"/>
      <c r="I264" s="85"/>
      <c r="J264" s="85"/>
      <c r="K264" s="85"/>
      <c r="L264" s="85"/>
      <c r="M264" s="85"/>
      <c r="N264" s="85"/>
      <c r="O264" s="85"/>
      <c r="P264" s="85"/>
      <c r="Q264" s="85"/>
      <c r="R264" s="85"/>
      <c r="S264" s="85"/>
      <c r="T264" s="85"/>
      <c r="U264" s="85"/>
      <c r="V264" s="85"/>
      <c r="W264" s="85"/>
      <c r="X264" s="85"/>
      <c r="Y264" s="85"/>
      <c r="Z264" s="85"/>
    </row>
    <row r="265" spans="1:26" ht="18" customHeight="1" x14ac:dyDescent="0.3">
      <c r="A265" s="78"/>
      <c r="B265" s="85"/>
      <c r="C265" s="85"/>
      <c r="D265" s="85"/>
      <c r="E265" s="85"/>
      <c r="F265" s="85"/>
      <c r="G265" s="85"/>
      <c r="H265" s="85"/>
      <c r="I265" s="85"/>
      <c r="J265" s="85"/>
      <c r="K265" s="85"/>
      <c r="L265" s="85"/>
      <c r="M265" s="85"/>
      <c r="N265" s="85"/>
      <c r="O265" s="85"/>
      <c r="P265" s="85"/>
      <c r="Q265" s="85"/>
      <c r="R265" s="85"/>
      <c r="S265" s="85"/>
      <c r="T265" s="85"/>
      <c r="U265" s="85"/>
      <c r="V265" s="85"/>
      <c r="W265" s="85"/>
      <c r="X265" s="85"/>
      <c r="Y265" s="85"/>
      <c r="Z265" s="85"/>
    </row>
    <row r="266" spans="1:26" ht="18" customHeight="1" x14ac:dyDescent="0.3">
      <c r="A266" s="78"/>
      <c r="B266" s="85"/>
      <c r="C266" s="85"/>
      <c r="D266" s="85"/>
      <c r="E266" s="85"/>
      <c r="F266" s="85"/>
      <c r="G266" s="85"/>
      <c r="H266" s="85"/>
      <c r="I266" s="85"/>
      <c r="J266" s="85"/>
      <c r="K266" s="85"/>
      <c r="L266" s="85"/>
      <c r="M266" s="85"/>
      <c r="N266" s="85"/>
      <c r="O266" s="85"/>
      <c r="P266" s="85"/>
      <c r="Q266" s="85"/>
      <c r="R266" s="85"/>
      <c r="S266" s="85"/>
      <c r="T266" s="85"/>
      <c r="U266" s="85"/>
      <c r="V266" s="85"/>
      <c r="W266" s="85"/>
      <c r="X266" s="85"/>
      <c r="Y266" s="85"/>
      <c r="Z266" s="85"/>
    </row>
    <row r="267" spans="1:26" ht="18" customHeight="1" x14ac:dyDescent="0.3">
      <c r="A267" s="78"/>
      <c r="B267" s="85"/>
      <c r="C267" s="85"/>
      <c r="D267" s="85"/>
      <c r="E267" s="85"/>
      <c r="F267" s="85"/>
      <c r="G267" s="85"/>
      <c r="H267" s="85"/>
      <c r="I267" s="85"/>
      <c r="J267" s="85"/>
      <c r="K267" s="85"/>
      <c r="L267" s="85"/>
      <c r="M267" s="85"/>
      <c r="N267" s="85"/>
      <c r="O267" s="85"/>
      <c r="P267" s="85"/>
      <c r="Q267" s="85"/>
      <c r="R267" s="85"/>
      <c r="S267" s="85"/>
      <c r="T267" s="85"/>
      <c r="U267" s="85"/>
      <c r="V267" s="85"/>
      <c r="W267" s="85"/>
      <c r="X267" s="85"/>
      <c r="Y267" s="85"/>
      <c r="Z267" s="85"/>
    </row>
    <row r="268" spans="1:26" ht="18" customHeight="1" x14ac:dyDescent="0.3">
      <c r="A268" s="78"/>
      <c r="B268" s="85"/>
      <c r="C268" s="85"/>
      <c r="D268" s="85"/>
      <c r="E268" s="85"/>
      <c r="F268" s="85"/>
      <c r="G268" s="85"/>
      <c r="H268" s="85"/>
      <c r="I268" s="85"/>
      <c r="J268" s="85"/>
      <c r="K268" s="85"/>
      <c r="L268" s="85"/>
      <c r="M268" s="85"/>
      <c r="N268" s="85"/>
      <c r="O268" s="85"/>
      <c r="P268" s="85"/>
      <c r="Q268" s="85"/>
      <c r="R268" s="85"/>
      <c r="S268" s="85"/>
      <c r="T268" s="85"/>
      <c r="U268" s="85"/>
      <c r="V268" s="85"/>
      <c r="W268" s="85"/>
      <c r="X268" s="85"/>
      <c r="Y268" s="85"/>
      <c r="Z268" s="85"/>
    </row>
    <row r="269" spans="1:26" ht="18" customHeight="1" x14ac:dyDescent="0.3">
      <c r="A269" s="78"/>
      <c r="B269" s="85"/>
      <c r="C269" s="85"/>
      <c r="D269" s="85"/>
      <c r="E269" s="85"/>
      <c r="F269" s="85"/>
      <c r="G269" s="85"/>
      <c r="H269" s="85"/>
      <c r="I269" s="85"/>
      <c r="J269" s="85"/>
      <c r="K269" s="85"/>
      <c r="L269" s="85"/>
      <c r="M269" s="85"/>
      <c r="N269" s="85"/>
      <c r="O269" s="85"/>
      <c r="P269" s="85"/>
      <c r="Q269" s="85"/>
      <c r="R269" s="85"/>
      <c r="S269" s="85"/>
      <c r="T269" s="85"/>
      <c r="U269" s="85"/>
      <c r="V269" s="85"/>
      <c r="W269" s="85"/>
      <c r="X269" s="85"/>
      <c r="Y269" s="85"/>
      <c r="Z269" s="85"/>
    </row>
    <row r="270" spans="1:26" ht="18" customHeight="1" x14ac:dyDescent="0.3">
      <c r="A270" s="78"/>
      <c r="B270" s="85"/>
      <c r="C270" s="85"/>
      <c r="D270" s="85"/>
      <c r="E270" s="85"/>
      <c r="F270" s="85"/>
      <c r="G270" s="85"/>
      <c r="H270" s="85"/>
      <c r="I270" s="85"/>
      <c r="J270" s="85"/>
      <c r="K270" s="85"/>
      <c r="L270" s="85"/>
      <c r="M270" s="85"/>
      <c r="N270" s="85"/>
      <c r="O270" s="85"/>
      <c r="P270" s="85"/>
      <c r="Q270" s="85"/>
      <c r="R270" s="85"/>
      <c r="S270" s="85"/>
      <c r="T270" s="85"/>
      <c r="U270" s="85"/>
      <c r="V270" s="85"/>
      <c r="W270" s="85"/>
      <c r="X270" s="85"/>
      <c r="Y270" s="85"/>
      <c r="Z270" s="85"/>
    </row>
    <row r="271" spans="1:26" ht="18" customHeight="1" x14ac:dyDescent="0.3">
      <c r="A271" s="78"/>
      <c r="B271" s="85"/>
      <c r="C271" s="85"/>
      <c r="D271" s="85"/>
      <c r="E271" s="85"/>
      <c r="F271" s="85"/>
      <c r="G271" s="85"/>
      <c r="H271" s="85"/>
      <c r="I271" s="85"/>
      <c r="J271" s="85"/>
      <c r="K271" s="85"/>
      <c r="L271" s="85"/>
      <c r="M271" s="85"/>
      <c r="N271" s="85"/>
      <c r="O271" s="85"/>
      <c r="P271" s="85"/>
      <c r="Q271" s="85"/>
      <c r="R271" s="85"/>
      <c r="S271" s="85"/>
      <c r="T271" s="85"/>
      <c r="U271" s="85"/>
      <c r="V271" s="85"/>
      <c r="W271" s="85"/>
      <c r="X271" s="85"/>
      <c r="Y271" s="85"/>
      <c r="Z271" s="85"/>
    </row>
    <row r="272" spans="1:26" ht="18" customHeight="1" x14ac:dyDescent="0.3">
      <c r="A272" s="78"/>
      <c r="B272" s="85"/>
      <c r="C272" s="85"/>
      <c r="D272" s="85"/>
      <c r="E272" s="85"/>
      <c r="F272" s="85"/>
      <c r="G272" s="85"/>
      <c r="H272" s="85"/>
      <c r="I272" s="85"/>
      <c r="J272" s="85"/>
      <c r="K272" s="85"/>
      <c r="L272" s="85"/>
      <c r="M272" s="85"/>
      <c r="N272" s="85"/>
      <c r="O272" s="85"/>
      <c r="P272" s="85"/>
      <c r="Q272" s="85"/>
      <c r="R272" s="85"/>
      <c r="S272" s="85"/>
      <c r="T272" s="85"/>
      <c r="U272" s="85"/>
      <c r="V272" s="85"/>
      <c r="W272" s="85"/>
      <c r="X272" s="85"/>
      <c r="Y272" s="85"/>
      <c r="Z272" s="85"/>
    </row>
    <row r="273" spans="1:26" ht="18" customHeight="1" x14ac:dyDescent="0.3">
      <c r="A273" s="78"/>
      <c r="B273" s="85"/>
      <c r="C273" s="85"/>
      <c r="D273" s="85"/>
      <c r="E273" s="85"/>
      <c r="F273" s="85"/>
      <c r="G273" s="85"/>
      <c r="H273" s="85"/>
      <c r="I273" s="85"/>
      <c r="J273" s="85"/>
      <c r="K273" s="85"/>
      <c r="L273" s="85"/>
      <c r="M273" s="85"/>
      <c r="N273" s="85"/>
      <c r="O273" s="85"/>
      <c r="P273" s="85"/>
      <c r="Q273" s="85"/>
      <c r="R273" s="85"/>
      <c r="S273" s="85"/>
      <c r="T273" s="85"/>
      <c r="U273" s="85"/>
      <c r="V273" s="85"/>
      <c r="W273" s="85"/>
      <c r="X273" s="85"/>
      <c r="Y273" s="85"/>
      <c r="Z273" s="85"/>
    </row>
    <row r="274" spans="1:26" ht="18" customHeight="1" x14ac:dyDescent="0.3">
      <c r="A274" s="78"/>
      <c r="B274" s="85"/>
      <c r="C274" s="85"/>
      <c r="D274" s="85"/>
      <c r="E274" s="85"/>
      <c r="F274" s="85"/>
      <c r="G274" s="85"/>
      <c r="H274" s="85"/>
      <c r="I274" s="85"/>
      <c r="J274" s="85"/>
      <c r="K274" s="85"/>
      <c r="L274" s="85"/>
      <c r="M274" s="85"/>
      <c r="N274" s="85"/>
      <c r="O274" s="85"/>
      <c r="P274" s="85"/>
      <c r="Q274" s="85"/>
      <c r="R274" s="85"/>
      <c r="S274" s="85"/>
      <c r="T274" s="85"/>
      <c r="U274" s="85"/>
      <c r="V274" s="85"/>
      <c r="W274" s="85"/>
      <c r="X274" s="85"/>
      <c r="Y274" s="85"/>
      <c r="Z274" s="85"/>
    </row>
    <row r="275" spans="1:26" ht="18" customHeight="1" x14ac:dyDescent="0.3">
      <c r="A275" s="78"/>
      <c r="B275" s="85"/>
      <c r="C275" s="85"/>
      <c r="D275" s="85"/>
      <c r="E275" s="85"/>
      <c r="F275" s="85"/>
      <c r="G275" s="85"/>
      <c r="H275" s="85"/>
      <c r="I275" s="85"/>
      <c r="J275" s="85"/>
      <c r="K275" s="85"/>
      <c r="L275" s="85"/>
      <c r="M275" s="85"/>
      <c r="N275" s="85"/>
      <c r="O275" s="85"/>
      <c r="P275" s="85"/>
      <c r="Q275" s="85"/>
      <c r="R275" s="85"/>
      <c r="S275" s="85"/>
      <c r="T275" s="85"/>
      <c r="U275" s="85"/>
      <c r="V275" s="85"/>
      <c r="W275" s="85"/>
      <c r="X275" s="85"/>
      <c r="Y275" s="85"/>
      <c r="Z275" s="85"/>
    </row>
    <row r="276" spans="1:26" ht="18" customHeight="1" x14ac:dyDescent="0.3">
      <c r="A276" s="78"/>
      <c r="B276" s="85"/>
      <c r="C276" s="85"/>
      <c r="D276" s="85"/>
      <c r="E276" s="85"/>
      <c r="F276" s="85"/>
      <c r="G276" s="85"/>
      <c r="H276" s="85"/>
      <c r="I276" s="85"/>
      <c r="J276" s="85"/>
      <c r="K276" s="85"/>
      <c r="L276" s="85"/>
      <c r="M276" s="85"/>
      <c r="N276" s="85"/>
      <c r="O276" s="85"/>
      <c r="P276" s="85"/>
      <c r="Q276" s="85"/>
      <c r="R276" s="85"/>
      <c r="S276" s="85"/>
      <c r="T276" s="85"/>
      <c r="U276" s="85"/>
      <c r="V276" s="85"/>
      <c r="W276" s="85"/>
      <c r="X276" s="85"/>
      <c r="Y276" s="85"/>
      <c r="Z276" s="85"/>
    </row>
    <row r="277" spans="1:26" ht="18" customHeight="1" x14ac:dyDescent="0.3">
      <c r="A277" s="78"/>
      <c r="B277" s="85"/>
      <c r="C277" s="85"/>
      <c r="D277" s="85"/>
      <c r="E277" s="85"/>
      <c r="F277" s="85"/>
      <c r="G277" s="85"/>
      <c r="H277" s="85"/>
      <c r="I277" s="85"/>
      <c r="J277" s="85"/>
      <c r="K277" s="85"/>
      <c r="L277" s="85"/>
      <c r="M277" s="85"/>
      <c r="N277" s="85"/>
      <c r="O277" s="85"/>
      <c r="P277" s="85"/>
      <c r="Q277" s="85"/>
      <c r="R277" s="85"/>
      <c r="S277" s="85"/>
      <c r="T277" s="85"/>
      <c r="U277" s="85"/>
      <c r="V277" s="85"/>
      <c r="W277" s="85"/>
      <c r="X277" s="85"/>
      <c r="Y277" s="85"/>
      <c r="Z277" s="85"/>
    </row>
    <row r="278" spans="1:26" ht="18" customHeight="1" x14ac:dyDescent="0.3">
      <c r="A278" s="78"/>
      <c r="B278" s="85"/>
      <c r="C278" s="85"/>
      <c r="D278" s="85"/>
      <c r="E278" s="85"/>
      <c r="F278" s="85"/>
      <c r="G278" s="85"/>
      <c r="H278" s="85"/>
      <c r="I278" s="85"/>
      <c r="J278" s="85"/>
      <c r="K278" s="85"/>
      <c r="L278" s="85"/>
      <c r="M278" s="85"/>
      <c r="N278" s="85"/>
      <c r="O278" s="85"/>
      <c r="P278" s="85"/>
      <c r="Q278" s="85"/>
      <c r="R278" s="85"/>
      <c r="S278" s="85"/>
      <c r="T278" s="85"/>
      <c r="U278" s="85"/>
      <c r="V278" s="85"/>
      <c r="W278" s="85"/>
      <c r="X278" s="85"/>
      <c r="Y278" s="85"/>
      <c r="Z278" s="85"/>
    </row>
    <row r="279" spans="1:26" ht="18" customHeight="1" x14ac:dyDescent="0.3">
      <c r="A279" s="78"/>
      <c r="B279" s="85"/>
      <c r="C279" s="85"/>
      <c r="D279" s="85"/>
      <c r="E279" s="85"/>
      <c r="F279" s="85"/>
      <c r="G279" s="85"/>
      <c r="H279" s="85"/>
      <c r="I279" s="85"/>
      <c r="J279" s="85"/>
      <c r="K279" s="85"/>
      <c r="L279" s="85"/>
      <c r="M279" s="85"/>
      <c r="N279" s="85"/>
      <c r="O279" s="85"/>
      <c r="P279" s="85"/>
      <c r="Q279" s="85"/>
      <c r="R279" s="85"/>
      <c r="S279" s="85"/>
      <c r="T279" s="85"/>
      <c r="U279" s="85"/>
      <c r="V279" s="85"/>
      <c r="W279" s="85"/>
      <c r="X279" s="85"/>
      <c r="Y279" s="85"/>
      <c r="Z279" s="85"/>
    </row>
    <row r="280" spans="1:26" ht="18" customHeight="1" x14ac:dyDescent="0.3">
      <c r="A280" s="78"/>
      <c r="B280" s="85"/>
      <c r="C280" s="85"/>
      <c r="D280" s="85"/>
      <c r="E280" s="85"/>
      <c r="F280" s="85"/>
      <c r="G280" s="85"/>
      <c r="H280" s="85"/>
      <c r="I280" s="85"/>
      <c r="J280" s="85"/>
      <c r="K280" s="85"/>
      <c r="L280" s="85"/>
      <c r="M280" s="85"/>
      <c r="N280" s="85"/>
      <c r="O280" s="85"/>
      <c r="P280" s="85"/>
      <c r="Q280" s="85"/>
      <c r="R280" s="85"/>
      <c r="S280" s="85"/>
      <c r="T280" s="85"/>
      <c r="U280" s="85"/>
      <c r="V280" s="85"/>
      <c r="W280" s="85"/>
      <c r="X280" s="85"/>
      <c r="Y280" s="85"/>
      <c r="Z280" s="85"/>
    </row>
    <row r="281" spans="1:26" ht="18" customHeight="1" x14ac:dyDescent="0.3">
      <c r="A281" s="78"/>
      <c r="B281" s="85"/>
      <c r="C281" s="85"/>
      <c r="D281" s="85"/>
      <c r="E281" s="85"/>
      <c r="F281" s="85"/>
      <c r="G281" s="85"/>
      <c r="H281" s="85"/>
      <c r="I281" s="85"/>
      <c r="J281" s="85"/>
      <c r="K281" s="85"/>
      <c r="L281" s="85"/>
      <c r="M281" s="85"/>
      <c r="N281" s="85"/>
      <c r="O281" s="85"/>
      <c r="P281" s="85"/>
      <c r="Q281" s="85"/>
      <c r="R281" s="85"/>
      <c r="S281" s="85"/>
      <c r="T281" s="85"/>
      <c r="U281" s="85"/>
      <c r="V281" s="85"/>
      <c r="W281" s="85"/>
      <c r="X281" s="85"/>
      <c r="Y281" s="85"/>
      <c r="Z281" s="85"/>
    </row>
    <row r="282" spans="1:26" ht="18" customHeight="1" x14ac:dyDescent="0.3">
      <c r="A282" s="78"/>
      <c r="B282" s="85"/>
      <c r="C282" s="85"/>
      <c r="D282" s="85"/>
      <c r="E282" s="85"/>
      <c r="F282" s="85"/>
      <c r="G282" s="85"/>
      <c r="H282" s="85"/>
      <c r="I282" s="85"/>
      <c r="J282" s="85"/>
      <c r="K282" s="85"/>
      <c r="L282" s="85"/>
      <c r="M282" s="85"/>
      <c r="N282" s="85"/>
      <c r="O282" s="85"/>
      <c r="P282" s="85"/>
      <c r="Q282" s="85"/>
      <c r="R282" s="85"/>
      <c r="S282" s="85"/>
      <c r="T282" s="85"/>
      <c r="U282" s="85"/>
      <c r="V282" s="85"/>
      <c r="W282" s="85"/>
      <c r="X282" s="85"/>
      <c r="Y282" s="85"/>
      <c r="Z282" s="85"/>
    </row>
    <row r="283" spans="1:26" ht="18" customHeight="1" x14ac:dyDescent="0.3">
      <c r="A283" s="78"/>
      <c r="B283" s="85"/>
      <c r="C283" s="85"/>
      <c r="D283" s="85"/>
      <c r="E283" s="85"/>
      <c r="F283" s="85"/>
      <c r="G283" s="85"/>
      <c r="H283" s="85"/>
      <c r="I283" s="85"/>
      <c r="J283" s="85"/>
      <c r="K283" s="85"/>
      <c r="L283" s="85"/>
      <c r="M283" s="85"/>
      <c r="N283" s="85"/>
      <c r="O283" s="85"/>
      <c r="P283" s="85"/>
      <c r="Q283" s="85"/>
      <c r="R283" s="85"/>
      <c r="S283" s="85"/>
      <c r="T283" s="85"/>
      <c r="U283" s="85"/>
      <c r="V283" s="85"/>
      <c r="W283" s="85"/>
      <c r="X283" s="85"/>
      <c r="Y283" s="85"/>
      <c r="Z283" s="85"/>
    </row>
    <row r="284" spans="1:26" ht="18" customHeight="1" x14ac:dyDescent="0.3">
      <c r="A284" s="78"/>
      <c r="B284" s="85"/>
      <c r="C284" s="85"/>
      <c r="D284" s="85"/>
      <c r="E284" s="85"/>
      <c r="F284" s="85"/>
      <c r="G284" s="85"/>
      <c r="H284" s="85"/>
      <c r="I284" s="85"/>
      <c r="J284" s="85"/>
      <c r="K284" s="85"/>
      <c r="L284" s="85"/>
      <c r="M284" s="85"/>
      <c r="N284" s="85"/>
      <c r="O284" s="85"/>
      <c r="P284" s="85"/>
      <c r="Q284" s="85"/>
      <c r="R284" s="85"/>
      <c r="S284" s="85"/>
      <c r="T284" s="85"/>
      <c r="U284" s="85"/>
      <c r="V284" s="85"/>
      <c r="W284" s="85"/>
      <c r="X284" s="85"/>
      <c r="Y284" s="85"/>
      <c r="Z284" s="85"/>
    </row>
    <row r="285" spans="1:26" ht="18" customHeight="1" x14ac:dyDescent="0.3">
      <c r="A285" s="78"/>
      <c r="B285" s="85"/>
      <c r="C285" s="85"/>
      <c r="D285" s="85"/>
      <c r="E285" s="85"/>
      <c r="F285" s="85"/>
      <c r="G285" s="85"/>
      <c r="H285" s="85"/>
      <c r="I285" s="85"/>
      <c r="J285" s="85"/>
      <c r="K285" s="85"/>
      <c r="L285" s="85"/>
      <c r="M285" s="85"/>
      <c r="N285" s="85"/>
      <c r="O285" s="85"/>
      <c r="P285" s="85"/>
      <c r="Q285" s="85"/>
      <c r="R285" s="85"/>
      <c r="S285" s="85"/>
      <c r="T285" s="85"/>
      <c r="U285" s="85"/>
      <c r="V285" s="85"/>
      <c r="W285" s="85"/>
      <c r="X285" s="85"/>
      <c r="Y285" s="85"/>
      <c r="Z285" s="85"/>
    </row>
    <row r="286" spans="1:26" ht="18" customHeight="1" x14ac:dyDescent="0.3">
      <c r="A286" s="78"/>
      <c r="B286" s="85"/>
      <c r="C286" s="85"/>
      <c r="D286" s="85"/>
      <c r="E286" s="85"/>
      <c r="F286" s="85"/>
      <c r="G286" s="85"/>
      <c r="H286" s="85"/>
      <c r="I286" s="85"/>
      <c r="J286" s="85"/>
      <c r="K286" s="85"/>
      <c r="L286" s="85"/>
      <c r="M286" s="85"/>
      <c r="N286" s="85"/>
      <c r="O286" s="85"/>
      <c r="P286" s="85"/>
      <c r="Q286" s="85"/>
      <c r="R286" s="85"/>
      <c r="S286" s="85"/>
      <c r="T286" s="85"/>
      <c r="U286" s="85"/>
      <c r="V286" s="85"/>
      <c r="W286" s="85"/>
      <c r="X286" s="85"/>
      <c r="Y286" s="85"/>
      <c r="Z286" s="85"/>
    </row>
    <row r="287" spans="1:26" ht="18" customHeight="1" x14ac:dyDescent="0.3">
      <c r="A287" s="78"/>
      <c r="B287" s="85"/>
      <c r="C287" s="85"/>
      <c r="D287" s="85"/>
      <c r="E287" s="85"/>
      <c r="F287" s="85"/>
      <c r="G287" s="85"/>
      <c r="H287" s="85"/>
      <c r="I287" s="85"/>
      <c r="J287" s="85"/>
      <c r="K287" s="85"/>
      <c r="L287" s="85"/>
      <c r="M287" s="85"/>
      <c r="N287" s="85"/>
      <c r="O287" s="85"/>
      <c r="P287" s="85"/>
      <c r="Q287" s="85"/>
      <c r="R287" s="85"/>
      <c r="S287" s="85"/>
      <c r="T287" s="85"/>
      <c r="U287" s="85"/>
      <c r="V287" s="85"/>
      <c r="W287" s="85"/>
      <c r="X287" s="85"/>
      <c r="Y287" s="85"/>
      <c r="Z287" s="85"/>
    </row>
    <row r="288" spans="1:26" ht="18" customHeight="1" x14ac:dyDescent="0.3">
      <c r="A288" s="78"/>
      <c r="B288" s="85"/>
      <c r="C288" s="85"/>
      <c r="D288" s="85"/>
      <c r="E288" s="85"/>
      <c r="F288" s="85"/>
      <c r="G288" s="85"/>
      <c r="H288" s="85"/>
      <c r="I288" s="85"/>
      <c r="J288" s="85"/>
      <c r="K288" s="85"/>
      <c r="L288" s="85"/>
      <c r="M288" s="85"/>
      <c r="N288" s="85"/>
      <c r="O288" s="85"/>
      <c r="P288" s="85"/>
      <c r="Q288" s="85"/>
      <c r="R288" s="85"/>
      <c r="S288" s="85"/>
      <c r="T288" s="85"/>
      <c r="U288" s="85"/>
      <c r="V288" s="85"/>
      <c r="W288" s="85"/>
      <c r="X288" s="85"/>
      <c r="Y288" s="85"/>
      <c r="Z288" s="85"/>
    </row>
    <row r="289" spans="1:26" ht="18" customHeight="1" x14ac:dyDescent="0.3">
      <c r="A289" s="78"/>
      <c r="B289" s="85"/>
      <c r="C289" s="85"/>
      <c r="D289" s="85"/>
      <c r="E289" s="85"/>
      <c r="F289" s="85"/>
      <c r="G289" s="85"/>
      <c r="H289" s="85"/>
      <c r="I289" s="85"/>
      <c r="J289" s="85"/>
      <c r="K289" s="85"/>
      <c r="L289" s="85"/>
      <c r="M289" s="85"/>
      <c r="N289" s="85"/>
      <c r="O289" s="85"/>
      <c r="P289" s="85"/>
      <c r="Q289" s="85"/>
      <c r="R289" s="85"/>
      <c r="S289" s="85"/>
      <c r="T289" s="85"/>
      <c r="U289" s="85"/>
      <c r="V289" s="85"/>
      <c r="W289" s="85"/>
      <c r="X289" s="85"/>
      <c r="Y289" s="85"/>
      <c r="Z289" s="85"/>
    </row>
    <row r="290" spans="1:26" ht="18" customHeight="1" x14ac:dyDescent="0.3">
      <c r="A290" s="78"/>
      <c r="B290" s="85"/>
      <c r="C290" s="85"/>
      <c r="D290" s="85"/>
      <c r="E290" s="85"/>
      <c r="F290" s="85"/>
      <c r="G290" s="85"/>
      <c r="H290" s="85"/>
      <c r="I290" s="85"/>
      <c r="J290" s="85"/>
      <c r="K290" s="85"/>
      <c r="L290" s="85"/>
      <c r="M290" s="85"/>
      <c r="N290" s="85"/>
      <c r="O290" s="85"/>
      <c r="P290" s="85"/>
      <c r="Q290" s="85"/>
      <c r="R290" s="85"/>
      <c r="S290" s="85"/>
      <c r="T290" s="85"/>
      <c r="U290" s="85"/>
      <c r="V290" s="85"/>
      <c r="W290" s="85"/>
      <c r="X290" s="85"/>
      <c r="Y290" s="85"/>
      <c r="Z290" s="85"/>
    </row>
    <row r="291" spans="1:26" ht="18" customHeight="1" x14ac:dyDescent="0.3">
      <c r="A291" s="78"/>
      <c r="B291" s="85"/>
      <c r="C291" s="85"/>
      <c r="D291" s="85"/>
      <c r="E291" s="85"/>
      <c r="F291" s="85"/>
      <c r="G291" s="85"/>
      <c r="H291" s="85"/>
      <c r="I291" s="85"/>
      <c r="J291" s="85"/>
      <c r="K291" s="85"/>
      <c r="L291" s="85"/>
      <c r="M291" s="85"/>
      <c r="N291" s="85"/>
      <c r="O291" s="85"/>
      <c r="P291" s="85"/>
      <c r="Q291" s="85"/>
      <c r="R291" s="85"/>
      <c r="S291" s="85"/>
      <c r="T291" s="85"/>
      <c r="U291" s="85"/>
      <c r="V291" s="85"/>
      <c r="W291" s="85"/>
      <c r="X291" s="85"/>
      <c r="Y291" s="85"/>
      <c r="Z291" s="85"/>
    </row>
    <row r="292" spans="1:26" ht="18" customHeight="1" x14ac:dyDescent="0.3">
      <c r="A292" s="78"/>
      <c r="B292" s="85"/>
      <c r="C292" s="85"/>
      <c r="D292" s="85"/>
      <c r="E292" s="85"/>
      <c r="F292" s="85"/>
      <c r="G292" s="85"/>
      <c r="H292" s="85"/>
      <c r="I292" s="85"/>
      <c r="J292" s="85"/>
      <c r="K292" s="85"/>
      <c r="L292" s="85"/>
      <c r="M292" s="85"/>
      <c r="N292" s="85"/>
      <c r="O292" s="85"/>
      <c r="P292" s="85"/>
      <c r="Q292" s="85"/>
      <c r="R292" s="85"/>
      <c r="S292" s="85"/>
      <c r="T292" s="85"/>
      <c r="U292" s="85"/>
      <c r="V292" s="85"/>
      <c r="W292" s="85"/>
      <c r="X292" s="85"/>
      <c r="Y292" s="85"/>
      <c r="Z292" s="85"/>
    </row>
    <row r="293" spans="1:26" ht="18" customHeight="1" x14ac:dyDescent="0.3">
      <c r="A293" s="78"/>
      <c r="B293" s="85"/>
      <c r="C293" s="85"/>
      <c r="D293" s="85"/>
      <c r="E293" s="85"/>
      <c r="F293" s="85"/>
      <c r="G293" s="85"/>
      <c r="H293" s="85"/>
      <c r="I293" s="85"/>
      <c r="J293" s="85"/>
      <c r="K293" s="85"/>
      <c r="L293" s="85"/>
      <c r="M293" s="85"/>
      <c r="N293" s="85"/>
      <c r="O293" s="85"/>
      <c r="P293" s="85"/>
      <c r="Q293" s="85"/>
      <c r="R293" s="85"/>
      <c r="S293" s="85"/>
      <c r="T293" s="85"/>
      <c r="U293" s="85"/>
      <c r="V293" s="85"/>
      <c r="W293" s="85"/>
      <c r="X293" s="85"/>
      <c r="Y293" s="85"/>
      <c r="Z293" s="85"/>
    </row>
    <row r="294" spans="1:26" ht="18" customHeight="1" x14ac:dyDescent="0.3">
      <c r="A294" s="78"/>
      <c r="B294" s="85"/>
      <c r="C294" s="85"/>
      <c r="D294" s="85"/>
      <c r="E294" s="85"/>
      <c r="F294" s="85"/>
      <c r="G294" s="85"/>
      <c r="H294" s="85"/>
      <c r="I294" s="85"/>
      <c r="J294" s="85"/>
      <c r="K294" s="85"/>
      <c r="L294" s="85"/>
      <c r="M294" s="85"/>
      <c r="N294" s="85"/>
      <c r="O294" s="85"/>
      <c r="P294" s="85"/>
      <c r="Q294" s="85"/>
      <c r="R294" s="85"/>
      <c r="S294" s="85"/>
      <c r="T294" s="85"/>
      <c r="U294" s="85"/>
      <c r="V294" s="85"/>
      <c r="W294" s="85"/>
      <c r="X294" s="85"/>
      <c r="Y294" s="85"/>
      <c r="Z294" s="85"/>
    </row>
    <row r="295" spans="1:26" ht="18" customHeight="1" x14ac:dyDescent="0.3">
      <c r="A295" s="78"/>
      <c r="B295" s="85"/>
      <c r="C295" s="85"/>
      <c r="D295" s="85"/>
      <c r="E295" s="85"/>
      <c r="F295" s="85"/>
      <c r="G295" s="85"/>
      <c r="H295" s="85"/>
      <c r="I295" s="85"/>
      <c r="J295" s="85"/>
      <c r="K295" s="85"/>
      <c r="L295" s="85"/>
      <c r="M295" s="85"/>
      <c r="N295" s="85"/>
      <c r="O295" s="85"/>
      <c r="P295" s="85"/>
      <c r="Q295" s="85"/>
      <c r="R295" s="85"/>
      <c r="S295" s="85"/>
      <c r="T295" s="85"/>
      <c r="U295" s="85"/>
      <c r="V295" s="85"/>
      <c r="W295" s="85"/>
      <c r="X295" s="85"/>
      <c r="Y295" s="85"/>
      <c r="Z295" s="85"/>
    </row>
    <row r="296" spans="1:26" ht="18" customHeight="1" x14ac:dyDescent="0.3">
      <c r="A296" s="78"/>
      <c r="B296" s="85"/>
      <c r="C296" s="85"/>
      <c r="D296" s="85"/>
      <c r="E296" s="85"/>
      <c r="F296" s="85"/>
      <c r="G296" s="85"/>
      <c r="H296" s="85"/>
      <c r="I296" s="85"/>
      <c r="J296" s="85"/>
      <c r="K296" s="85"/>
      <c r="L296" s="85"/>
      <c r="M296" s="85"/>
      <c r="N296" s="85"/>
      <c r="O296" s="85"/>
      <c r="P296" s="85"/>
      <c r="Q296" s="85"/>
      <c r="R296" s="85"/>
      <c r="S296" s="85"/>
      <c r="T296" s="85"/>
      <c r="U296" s="85"/>
      <c r="V296" s="85"/>
      <c r="W296" s="85"/>
      <c r="X296" s="85"/>
      <c r="Y296" s="85"/>
      <c r="Z296" s="85"/>
    </row>
    <row r="297" spans="1:26" ht="18" customHeight="1" x14ac:dyDescent="0.3">
      <c r="A297" s="78"/>
      <c r="B297" s="85"/>
      <c r="C297" s="85"/>
      <c r="D297" s="85"/>
      <c r="E297" s="85"/>
      <c r="F297" s="85"/>
      <c r="G297" s="85"/>
      <c r="H297" s="85"/>
      <c r="I297" s="85"/>
      <c r="J297" s="85"/>
      <c r="K297" s="85"/>
      <c r="L297" s="85"/>
      <c r="M297" s="85"/>
      <c r="N297" s="85"/>
      <c r="O297" s="85"/>
      <c r="P297" s="85"/>
      <c r="Q297" s="85"/>
      <c r="R297" s="85"/>
      <c r="S297" s="85"/>
      <c r="T297" s="85"/>
      <c r="U297" s="85"/>
      <c r="V297" s="85"/>
      <c r="W297" s="85"/>
      <c r="X297" s="85"/>
      <c r="Y297" s="85"/>
      <c r="Z297" s="85"/>
    </row>
    <row r="298" spans="1:26" ht="18" customHeight="1" x14ac:dyDescent="0.3">
      <c r="A298" s="78"/>
      <c r="B298" s="85"/>
      <c r="C298" s="85"/>
      <c r="D298" s="85"/>
      <c r="E298" s="85"/>
      <c r="F298" s="85"/>
      <c r="G298" s="85"/>
      <c r="H298" s="85"/>
      <c r="I298" s="85"/>
      <c r="J298" s="85"/>
      <c r="K298" s="85"/>
      <c r="L298" s="85"/>
      <c r="M298" s="85"/>
      <c r="N298" s="85"/>
      <c r="O298" s="85"/>
      <c r="P298" s="85"/>
      <c r="Q298" s="85"/>
      <c r="R298" s="85"/>
      <c r="S298" s="85"/>
      <c r="T298" s="85"/>
      <c r="U298" s="85"/>
      <c r="V298" s="85"/>
      <c r="W298" s="85"/>
      <c r="X298" s="85"/>
      <c r="Y298" s="85"/>
      <c r="Z298" s="85"/>
    </row>
    <row r="299" spans="1:26" ht="18" customHeight="1" x14ac:dyDescent="0.3">
      <c r="A299" s="78"/>
      <c r="B299" s="85"/>
      <c r="C299" s="85"/>
      <c r="D299" s="85"/>
      <c r="E299" s="85"/>
      <c r="F299" s="85"/>
      <c r="G299" s="85"/>
      <c r="H299" s="85"/>
      <c r="I299" s="85"/>
      <c r="J299" s="85"/>
      <c r="K299" s="85"/>
      <c r="L299" s="85"/>
      <c r="M299" s="85"/>
      <c r="N299" s="85"/>
      <c r="O299" s="85"/>
      <c r="P299" s="85"/>
      <c r="Q299" s="85"/>
      <c r="R299" s="85"/>
      <c r="S299" s="85"/>
      <c r="T299" s="85"/>
      <c r="U299" s="85"/>
      <c r="V299" s="85"/>
      <c r="W299" s="85"/>
      <c r="X299" s="85"/>
      <c r="Y299" s="85"/>
      <c r="Z299" s="85"/>
    </row>
    <row r="300" spans="1:26" ht="18" customHeight="1" x14ac:dyDescent="0.3">
      <c r="A300" s="78"/>
      <c r="B300" s="85"/>
      <c r="C300" s="85"/>
      <c r="D300" s="85"/>
      <c r="E300" s="85"/>
      <c r="F300" s="85"/>
      <c r="G300" s="85"/>
      <c r="H300" s="85"/>
      <c r="I300" s="85"/>
      <c r="J300" s="85"/>
      <c r="K300" s="85"/>
      <c r="L300" s="85"/>
      <c r="M300" s="85"/>
      <c r="N300" s="85"/>
      <c r="O300" s="85"/>
      <c r="P300" s="85"/>
      <c r="Q300" s="85"/>
      <c r="R300" s="85"/>
      <c r="S300" s="85"/>
      <c r="T300" s="85"/>
      <c r="U300" s="85"/>
      <c r="V300" s="85"/>
      <c r="W300" s="85"/>
      <c r="X300" s="85"/>
      <c r="Y300" s="85"/>
      <c r="Z300" s="85"/>
    </row>
  </sheetData>
  <mergeCells count="2">
    <mergeCell ref="B2:G2"/>
    <mergeCell ref="F26:P26"/>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3E0AC0-9EF2-4383-BE22-19B09BE0C498}">
  <sheetPr>
    <tabColor theme="1"/>
  </sheetPr>
  <dimension ref="A1:HU300"/>
  <sheetViews>
    <sheetView showGridLines="0" tabSelected="1" zoomScaleNormal="100" workbookViewId="0">
      <selection activeCell="G76" sqref="G76:G80"/>
    </sheetView>
  </sheetViews>
  <sheetFormatPr defaultColWidth="8.59765625" defaultRowHeight="15" x14ac:dyDescent="0.25"/>
  <cols>
    <col min="1" max="1" width="4.19921875" style="18" customWidth="1"/>
    <col min="2" max="2" width="4.19921875" style="14" customWidth="1"/>
    <col min="3" max="5" width="3.19921875" style="14" customWidth="1"/>
    <col min="6" max="6" width="102.69921875" style="15" customWidth="1"/>
    <col min="7" max="7" width="4.19921875" style="14" customWidth="1"/>
    <col min="8" max="26" width="8.59765625" style="14"/>
    <col min="27" max="229" width="8.59765625" style="1"/>
    <col min="230" max="16384" width="8.59765625" style="14"/>
  </cols>
  <sheetData>
    <row r="1" spans="1:229" s="16" customFormat="1" ht="20.100000000000001" customHeight="1" x14ac:dyDescent="0.25">
      <c r="A1" s="137"/>
      <c r="B1" s="138"/>
      <c r="C1" s="138"/>
      <c r="D1" s="138"/>
      <c r="E1" s="138"/>
      <c r="F1" s="138"/>
      <c r="G1" s="138"/>
      <c r="H1" s="138"/>
      <c r="I1" s="138"/>
      <c r="J1" s="138"/>
      <c r="K1" s="138"/>
      <c r="L1" s="138"/>
      <c r="M1" s="138"/>
      <c r="N1" s="138"/>
      <c r="O1" s="138"/>
      <c r="P1" s="138"/>
      <c r="Q1" s="138"/>
      <c r="R1" s="138"/>
      <c r="S1" s="138"/>
      <c r="T1" s="138"/>
      <c r="U1" s="138"/>
      <c r="V1" s="138"/>
      <c r="W1" s="138"/>
      <c r="X1" s="138"/>
      <c r="Y1" s="138"/>
      <c r="Z1" s="138"/>
    </row>
    <row r="2" spans="1:229" s="1" customFormat="1" ht="95.1" customHeight="1" x14ac:dyDescent="0.3">
      <c r="A2" s="137"/>
      <c r="B2" s="340" t="s">
        <v>102</v>
      </c>
      <c r="C2" s="341"/>
      <c r="D2" s="341"/>
      <c r="E2" s="341"/>
      <c r="F2" s="341"/>
      <c r="G2" s="342"/>
      <c r="H2" s="140"/>
      <c r="I2" s="140"/>
      <c r="J2" s="140"/>
      <c r="K2" s="140"/>
      <c r="L2" s="140"/>
      <c r="M2" s="140"/>
      <c r="N2" s="140"/>
      <c r="O2" s="140"/>
      <c r="P2" s="140"/>
      <c r="Q2" s="140"/>
      <c r="R2" s="140"/>
      <c r="S2" s="140"/>
      <c r="T2" s="140"/>
      <c r="U2" s="140"/>
      <c r="V2" s="140"/>
      <c r="W2" s="140"/>
      <c r="X2" s="140"/>
      <c r="Y2" s="140"/>
      <c r="Z2" s="140"/>
    </row>
    <row r="3" spans="1:229" s="1" customFormat="1" ht="18.600000000000001" customHeight="1" x14ac:dyDescent="0.3">
      <c r="A3" s="169"/>
      <c r="B3" s="140"/>
      <c r="C3" s="140"/>
      <c r="D3" s="140"/>
      <c r="E3" s="140"/>
      <c r="F3" s="140"/>
      <c r="G3" s="140"/>
      <c r="H3" s="140"/>
      <c r="I3" s="140"/>
      <c r="J3" s="140"/>
      <c r="K3" s="140"/>
      <c r="L3" s="140"/>
      <c r="M3" s="140"/>
      <c r="N3" s="140"/>
      <c r="O3" s="140"/>
      <c r="P3" s="140"/>
      <c r="Q3" s="140"/>
      <c r="R3" s="140"/>
      <c r="S3" s="140"/>
      <c r="T3" s="140"/>
      <c r="U3" s="140"/>
      <c r="V3" s="140"/>
      <c r="W3" s="140"/>
      <c r="X3" s="140"/>
      <c r="Y3" s="140"/>
      <c r="Z3" s="140"/>
    </row>
    <row r="4" spans="1:229" s="101" customFormat="1" ht="18" customHeight="1" x14ac:dyDescent="0.3">
      <c r="A4" s="228"/>
      <c r="B4" s="186"/>
      <c r="C4" s="187"/>
      <c r="D4" s="187"/>
      <c r="E4" s="187"/>
      <c r="F4" s="187"/>
      <c r="G4" s="229"/>
      <c r="H4" s="100"/>
      <c r="I4" s="100"/>
      <c r="J4" s="100"/>
      <c r="K4" s="100"/>
      <c r="L4" s="100"/>
      <c r="M4" s="100"/>
      <c r="N4" s="100"/>
      <c r="O4" s="100"/>
      <c r="P4" s="100"/>
      <c r="Q4" s="100"/>
      <c r="R4" s="100"/>
      <c r="S4" s="100"/>
      <c r="T4" s="100"/>
      <c r="U4" s="100"/>
      <c r="V4" s="100"/>
      <c r="W4" s="100"/>
      <c r="X4" s="100"/>
      <c r="Y4" s="100"/>
      <c r="Z4" s="100"/>
    </row>
    <row r="5" spans="1:229" s="101" customFormat="1" ht="18" customHeight="1" x14ac:dyDescent="0.3">
      <c r="A5" s="228"/>
      <c r="B5" s="230"/>
      <c r="C5" s="231" t="s">
        <v>103</v>
      </c>
      <c r="D5" s="232"/>
      <c r="E5" s="232"/>
      <c r="F5" s="233"/>
      <c r="G5" s="234"/>
      <c r="H5" s="100"/>
      <c r="I5" s="100"/>
      <c r="J5" s="100"/>
      <c r="K5" s="100"/>
      <c r="L5" s="100"/>
      <c r="M5" s="100"/>
      <c r="N5" s="100"/>
      <c r="O5" s="100"/>
      <c r="P5" s="100"/>
      <c r="Q5" s="100"/>
      <c r="R5" s="102"/>
      <c r="S5" s="100"/>
      <c r="T5" s="100"/>
      <c r="U5" s="100"/>
      <c r="V5" s="100"/>
      <c r="W5" s="100"/>
      <c r="X5" s="100"/>
      <c r="Y5" s="100"/>
      <c r="Z5" s="100"/>
    </row>
    <row r="6" spans="1:229" s="237" customFormat="1" ht="18" customHeight="1" x14ac:dyDescent="0.3">
      <c r="A6" s="228"/>
      <c r="B6" s="235"/>
      <c r="C6" s="190"/>
      <c r="D6" s="190"/>
      <c r="E6" s="190"/>
      <c r="F6" s="190"/>
      <c r="G6" s="236"/>
      <c r="H6" s="102"/>
      <c r="I6" s="102"/>
      <c r="J6" s="102"/>
      <c r="K6" s="102"/>
      <c r="L6" s="102"/>
      <c r="M6" s="102"/>
      <c r="N6" s="102"/>
      <c r="O6" s="102"/>
      <c r="P6" s="102"/>
      <c r="Q6" s="102"/>
      <c r="R6" s="102"/>
      <c r="S6" s="102"/>
      <c r="T6" s="102"/>
      <c r="U6" s="102"/>
      <c r="V6" s="102"/>
      <c r="W6" s="102"/>
      <c r="X6" s="102"/>
      <c r="Y6" s="102"/>
      <c r="Z6" s="102"/>
    </row>
    <row r="7" spans="1:229" s="242" customFormat="1" ht="28.2" customHeight="1" x14ac:dyDescent="0.3">
      <c r="A7" s="228"/>
      <c r="B7" s="238"/>
      <c r="C7" s="4"/>
      <c r="D7" s="344" t="s">
        <v>104</v>
      </c>
      <c r="E7" s="344"/>
      <c r="F7" s="344"/>
      <c r="G7" s="239"/>
      <c r="H7" s="240"/>
      <c r="I7" s="240"/>
      <c r="J7" s="240"/>
      <c r="K7" s="240"/>
      <c r="L7" s="240"/>
      <c r="M7" s="240"/>
      <c r="N7" s="240"/>
      <c r="O7" s="240"/>
      <c r="P7" s="240"/>
      <c r="Q7" s="240"/>
      <c r="R7" s="240"/>
      <c r="S7" s="240"/>
      <c r="T7" s="240"/>
      <c r="U7" s="240"/>
      <c r="V7" s="240"/>
      <c r="W7" s="240"/>
      <c r="X7" s="240"/>
      <c r="Y7" s="240"/>
      <c r="Z7" s="240"/>
      <c r="AA7" s="241"/>
      <c r="AB7" s="241"/>
      <c r="AC7" s="241"/>
      <c r="AD7" s="241"/>
      <c r="AE7" s="241"/>
      <c r="AF7" s="241"/>
      <c r="AG7" s="241"/>
      <c r="AH7" s="241"/>
      <c r="AI7" s="241"/>
      <c r="AJ7" s="241"/>
      <c r="AK7" s="241"/>
      <c r="AL7" s="241"/>
      <c r="AM7" s="241"/>
      <c r="AN7" s="241"/>
      <c r="AO7" s="241"/>
      <c r="AP7" s="241"/>
      <c r="AQ7" s="241"/>
      <c r="AR7" s="241"/>
      <c r="AS7" s="241"/>
      <c r="AT7" s="241"/>
      <c r="AU7" s="241"/>
      <c r="AV7" s="241"/>
      <c r="AW7" s="241"/>
      <c r="AX7" s="241"/>
      <c r="AY7" s="241"/>
      <c r="AZ7" s="241"/>
      <c r="BA7" s="241"/>
      <c r="BB7" s="241"/>
      <c r="BC7" s="241"/>
      <c r="BD7" s="241"/>
      <c r="BE7" s="241"/>
      <c r="BF7" s="241"/>
      <c r="BG7" s="241"/>
      <c r="BH7" s="241"/>
      <c r="BI7" s="241"/>
      <c r="BJ7" s="241"/>
      <c r="BK7" s="241"/>
      <c r="BL7" s="241"/>
      <c r="BM7" s="241"/>
      <c r="BN7" s="241"/>
      <c r="BO7" s="241"/>
      <c r="BP7" s="241"/>
      <c r="BQ7" s="241"/>
      <c r="BR7" s="241"/>
      <c r="BS7" s="241"/>
      <c r="BT7" s="241"/>
      <c r="BU7" s="241"/>
      <c r="BV7" s="241"/>
      <c r="BW7" s="241"/>
      <c r="BX7" s="241"/>
      <c r="BY7" s="241"/>
      <c r="BZ7" s="241"/>
      <c r="CA7" s="241"/>
      <c r="CB7" s="241"/>
      <c r="CC7" s="241"/>
      <c r="CD7" s="241"/>
      <c r="CE7" s="241"/>
      <c r="CF7" s="241"/>
      <c r="CG7" s="241"/>
      <c r="CH7" s="241"/>
      <c r="CI7" s="241"/>
      <c r="CJ7" s="241"/>
      <c r="CK7" s="241"/>
      <c r="CL7" s="241"/>
      <c r="CM7" s="241"/>
      <c r="CN7" s="241"/>
      <c r="CO7" s="241"/>
      <c r="CP7" s="241"/>
      <c r="CQ7" s="241"/>
      <c r="CR7" s="241"/>
      <c r="CS7" s="241"/>
      <c r="CT7" s="241"/>
      <c r="CU7" s="241"/>
      <c r="CV7" s="241"/>
      <c r="CW7" s="241"/>
      <c r="CX7" s="241"/>
      <c r="CY7" s="241"/>
      <c r="CZ7" s="241"/>
      <c r="DA7" s="241"/>
      <c r="DB7" s="241"/>
      <c r="DC7" s="241"/>
      <c r="DD7" s="241"/>
      <c r="DE7" s="241"/>
      <c r="DF7" s="241"/>
      <c r="DG7" s="241"/>
      <c r="DH7" s="241"/>
      <c r="DI7" s="241"/>
      <c r="DJ7" s="241"/>
      <c r="DK7" s="241"/>
      <c r="DL7" s="241"/>
      <c r="DM7" s="241"/>
      <c r="DN7" s="241"/>
      <c r="DO7" s="241"/>
      <c r="DP7" s="241"/>
      <c r="DQ7" s="241"/>
      <c r="DR7" s="241"/>
      <c r="DS7" s="241"/>
      <c r="DT7" s="241"/>
      <c r="DU7" s="241"/>
      <c r="DV7" s="241"/>
      <c r="DW7" s="241"/>
      <c r="DX7" s="241"/>
      <c r="DY7" s="241"/>
      <c r="DZ7" s="241"/>
      <c r="EA7" s="241"/>
      <c r="EB7" s="241"/>
      <c r="EC7" s="241"/>
      <c r="ED7" s="241"/>
      <c r="EE7" s="241"/>
      <c r="EF7" s="241"/>
      <c r="EG7" s="241"/>
      <c r="EH7" s="241"/>
      <c r="EI7" s="241"/>
      <c r="EJ7" s="241"/>
      <c r="EK7" s="241"/>
      <c r="EL7" s="241"/>
      <c r="EM7" s="241"/>
      <c r="EN7" s="241"/>
      <c r="EO7" s="241"/>
      <c r="EP7" s="241"/>
      <c r="EQ7" s="241"/>
      <c r="ER7" s="241"/>
      <c r="ES7" s="241"/>
      <c r="ET7" s="241"/>
      <c r="EU7" s="241"/>
      <c r="EV7" s="241"/>
      <c r="EW7" s="241"/>
      <c r="EX7" s="241"/>
      <c r="EY7" s="241"/>
      <c r="EZ7" s="241"/>
      <c r="FA7" s="241"/>
      <c r="FB7" s="241"/>
      <c r="FC7" s="241"/>
      <c r="FD7" s="241"/>
      <c r="FE7" s="241"/>
      <c r="FF7" s="241"/>
      <c r="FG7" s="241"/>
      <c r="FH7" s="241"/>
      <c r="FI7" s="241"/>
      <c r="FJ7" s="241"/>
      <c r="FK7" s="241"/>
      <c r="FL7" s="241"/>
      <c r="FM7" s="241"/>
      <c r="FN7" s="241"/>
      <c r="FO7" s="241"/>
      <c r="FP7" s="241"/>
      <c r="FQ7" s="241"/>
      <c r="FR7" s="241"/>
      <c r="FS7" s="241"/>
      <c r="FT7" s="241"/>
      <c r="FU7" s="241"/>
      <c r="FV7" s="241"/>
      <c r="FW7" s="241"/>
      <c r="FX7" s="241"/>
      <c r="FY7" s="241"/>
      <c r="FZ7" s="241"/>
      <c r="GA7" s="241"/>
      <c r="GB7" s="241"/>
      <c r="GC7" s="241"/>
      <c r="GD7" s="241"/>
      <c r="GE7" s="241"/>
      <c r="GF7" s="241"/>
      <c r="GG7" s="241"/>
      <c r="GH7" s="241"/>
      <c r="GI7" s="241"/>
      <c r="GJ7" s="241"/>
      <c r="GK7" s="241"/>
      <c r="GL7" s="241"/>
      <c r="GM7" s="241"/>
      <c r="GN7" s="241"/>
      <c r="GO7" s="241"/>
      <c r="GP7" s="241"/>
      <c r="GQ7" s="241"/>
      <c r="GR7" s="241"/>
      <c r="GS7" s="241"/>
      <c r="GT7" s="241"/>
      <c r="GU7" s="241"/>
      <c r="GV7" s="241"/>
      <c r="GW7" s="241"/>
      <c r="GX7" s="241"/>
      <c r="GY7" s="241"/>
      <c r="GZ7" s="241"/>
      <c r="HA7" s="241"/>
      <c r="HB7" s="241"/>
      <c r="HC7" s="241"/>
      <c r="HD7" s="241"/>
      <c r="HE7" s="241"/>
      <c r="HF7" s="241"/>
      <c r="HG7" s="241"/>
      <c r="HH7" s="241"/>
      <c r="HI7" s="241"/>
      <c r="HJ7" s="241"/>
      <c r="HK7" s="241"/>
      <c r="HL7" s="241"/>
      <c r="HM7" s="241"/>
      <c r="HN7" s="241"/>
      <c r="HO7" s="241"/>
      <c r="HP7" s="241"/>
      <c r="HQ7" s="241"/>
      <c r="HR7" s="241"/>
      <c r="HS7" s="241"/>
      <c r="HT7" s="241"/>
      <c r="HU7" s="241"/>
    </row>
    <row r="8" spans="1:229" s="5" customFormat="1" ht="40.200000000000003" customHeight="1" x14ac:dyDescent="0.3">
      <c r="A8" s="228"/>
      <c r="B8" s="243"/>
      <c r="C8" s="4"/>
      <c r="D8" s="284" t="s">
        <v>105</v>
      </c>
      <c r="E8" s="343" t="s">
        <v>106</v>
      </c>
      <c r="F8" s="343"/>
      <c r="G8" s="245"/>
      <c r="H8" s="246"/>
      <c r="I8" s="102"/>
      <c r="J8" s="246"/>
      <c r="K8" s="246"/>
      <c r="L8" s="246"/>
      <c r="M8" s="246"/>
      <c r="N8" s="246"/>
      <c r="O8" s="246"/>
      <c r="P8" s="246"/>
      <c r="Q8" s="246"/>
      <c r="R8" s="246"/>
      <c r="S8" s="246"/>
      <c r="T8" s="246"/>
      <c r="U8" s="246"/>
      <c r="V8" s="246"/>
      <c r="W8" s="246"/>
      <c r="X8" s="246"/>
      <c r="Y8" s="246"/>
      <c r="Z8" s="246"/>
      <c r="AA8" s="247"/>
      <c r="AB8" s="247"/>
      <c r="AC8" s="247"/>
      <c r="AD8" s="247"/>
      <c r="AE8" s="247"/>
      <c r="AF8" s="247"/>
      <c r="AG8" s="247"/>
      <c r="AH8" s="247"/>
      <c r="AI8" s="247"/>
      <c r="AJ8" s="247"/>
      <c r="AK8" s="247"/>
      <c r="AL8" s="247"/>
      <c r="AM8" s="247"/>
      <c r="AN8" s="247"/>
      <c r="AO8" s="247"/>
      <c r="AP8" s="247"/>
      <c r="AQ8" s="247"/>
      <c r="AR8" s="247"/>
      <c r="AS8" s="247"/>
      <c r="AT8" s="247"/>
      <c r="AU8" s="247"/>
      <c r="AV8" s="247"/>
      <c r="AW8" s="247"/>
      <c r="AX8" s="247"/>
      <c r="AY8" s="247"/>
      <c r="AZ8" s="247"/>
      <c r="BA8" s="247"/>
      <c r="BB8" s="247"/>
      <c r="BC8" s="247"/>
      <c r="BD8" s="247"/>
      <c r="BE8" s="247"/>
      <c r="BF8" s="247"/>
      <c r="BG8" s="247"/>
      <c r="BH8" s="247"/>
      <c r="BI8" s="247"/>
      <c r="BJ8" s="247"/>
      <c r="BK8" s="247"/>
      <c r="BL8" s="247"/>
      <c r="BM8" s="247"/>
      <c r="BN8" s="247"/>
      <c r="BO8" s="247"/>
      <c r="BP8" s="247"/>
      <c r="BQ8" s="247"/>
      <c r="BR8" s="247"/>
      <c r="BS8" s="247"/>
      <c r="BT8" s="247"/>
      <c r="BU8" s="247"/>
      <c r="BV8" s="247"/>
      <c r="BW8" s="247"/>
      <c r="BX8" s="247"/>
      <c r="BY8" s="247"/>
      <c r="BZ8" s="247"/>
      <c r="CA8" s="247"/>
      <c r="CB8" s="247"/>
      <c r="CC8" s="247"/>
      <c r="CD8" s="247"/>
      <c r="CE8" s="247"/>
      <c r="CF8" s="247"/>
      <c r="CG8" s="247"/>
      <c r="CH8" s="247"/>
      <c r="CI8" s="247"/>
      <c r="CJ8" s="247"/>
      <c r="CK8" s="247"/>
      <c r="CL8" s="247"/>
      <c r="CM8" s="247"/>
      <c r="CN8" s="247"/>
      <c r="CO8" s="247"/>
      <c r="CP8" s="247"/>
      <c r="CQ8" s="247"/>
      <c r="CR8" s="247"/>
      <c r="CS8" s="247"/>
      <c r="CT8" s="247"/>
      <c r="CU8" s="247"/>
      <c r="CV8" s="247"/>
      <c r="CW8" s="247"/>
      <c r="CX8" s="247"/>
      <c r="CY8" s="247"/>
      <c r="CZ8" s="247"/>
      <c r="DA8" s="247"/>
      <c r="DB8" s="247"/>
      <c r="DC8" s="247"/>
      <c r="DD8" s="247"/>
      <c r="DE8" s="247"/>
      <c r="DF8" s="247"/>
      <c r="DG8" s="247"/>
      <c r="DH8" s="247"/>
      <c r="DI8" s="247"/>
      <c r="DJ8" s="247"/>
      <c r="DK8" s="247"/>
      <c r="DL8" s="247"/>
      <c r="DM8" s="247"/>
      <c r="DN8" s="247"/>
      <c r="DO8" s="247"/>
      <c r="DP8" s="247"/>
      <c r="DQ8" s="247"/>
      <c r="DR8" s="247"/>
      <c r="DS8" s="247"/>
      <c r="DT8" s="247"/>
      <c r="DU8" s="247"/>
      <c r="DV8" s="247"/>
      <c r="DW8" s="247"/>
      <c r="DX8" s="247"/>
      <c r="DY8" s="247"/>
      <c r="DZ8" s="247"/>
      <c r="EA8" s="247"/>
      <c r="EB8" s="247"/>
      <c r="EC8" s="247"/>
      <c r="ED8" s="247"/>
      <c r="EE8" s="247"/>
      <c r="EF8" s="247"/>
      <c r="EG8" s="247"/>
      <c r="EH8" s="247"/>
      <c r="EI8" s="247"/>
      <c r="EJ8" s="247"/>
      <c r="EK8" s="247"/>
      <c r="EL8" s="247"/>
      <c r="EM8" s="247"/>
      <c r="EN8" s="247"/>
      <c r="EO8" s="247"/>
      <c r="EP8" s="247"/>
      <c r="EQ8" s="247"/>
      <c r="ER8" s="247"/>
      <c r="ES8" s="247"/>
      <c r="ET8" s="247"/>
      <c r="EU8" s="247"/>
      <c r="EV8" s="247"/>
      <c r="EW8" s="247"/>
      <c r="EX8" s="247"/>
      <c r="EY8" s="247"/>
      <c r="EZ8" s="247"/>
      <c r="FA8" s="247"/>
      <c r="FB8" s="247"/>
      <c r="FC8" s="247"/>
      <c r="FD8" s="247"/>
      <c r="FE8" s="247"/>
      <c r="FF8" s="247"/>
      <c r="FG8" s="247"/>
      <c r="FH8" s="247"/>
      <c r="FI8" s="247"/>
      <c r="FJ8" s="247"/>
      <c r="FK8" s="247"/>
      <c r="FL8" s="247"/>
      <c r="FM8" s="247"/>
      <c r="FN8" s="247"/>
      <c r="FO8" s="247"/>
      <c r="FP8" s="247"/>
      <c r="FQ8" s="247"/>
      <c r="FR8" s="247"/>
      <c r="FS8" s="247"/>
      <c r="FT8" s="247"/>
      <c r="FU8" s="247"/>
      <c r="FV8" s="247"/>
      <c r="FW8" s="247"/>
      <c r="FX8" s="247"/>
      <c r="FY8" s="247"/>
      <c r="FZ8" s="247"/>
      <c r="GA8" s="247"/>
      <c r="GB8" s="247"/>
      <c r="GC8" s="247"/>
      <c r="GD8" s="247"/>
      <c r="GE8" s="247"/>
      <c r="GF8" s="247"/>
      <c r="GG8" s="247"/>
      <c r="GH8" s="247"/>
      <c r="GI8" s="247"/>
      <c r="GJ8" s="247"/>
      <c r="GK8" s="247"/>
      <c r="GL8" s="247"/>
      <c r="GM8" s="247"/>
      <c r="GN8" s="247"/>
      <c r="GO8" s="247"/>
      <c r="GP8" s="247"/>
      <c r="GQ8" s="247"/>
      <c r="GR8" s="247"/>
      <c r="GS8" s="247"/>
      <c r="GT8" s="247"/>
      <c r="GU8" s="247"/>
      <c r="GV8" s="247"/>
      <c r="GW8" s="247"/>
      <c r="GX8" s="247"/>
      <c r="GY8" s="247"/>
      <c r="GZ8" s="247"/>
      <c r="HA8" s="247"/>
      <c r="HB8" s="247"/>
      <c r="HC8" s="247"/>
      <c r="HD8" s="247"/>
      <c r="HE8" s="247"/>
      <c r="HF8" s="247"/>
      <c r="HG8" s="247"/>
      <c r="HH8" s="247"/>
      <c r="HI8" s="247"/>
      <c r="HJ8" s="247"/>
      <c r="HK8" s="247"/>
      <c r="HL8" s="247"/>
      <c r="HM8" s="247"/>
      <c r="HN8" s="247"/>
      <c r="HO8" s="247"/>
      <c r="HP8" s="247"/>
      <c r="HQ8" s="247"/>
      <c r="HR8" s="247"/>
      <c r="HS8" s="247"/>
      <c r="HT8" s="247"/>
      <c r="HU8" s="247"/>
    </row>
    <row r="9" spans="1:229" s="5" customFormat="1" ht="40.200000000000003" customHeight="1" x14ac:dyDescent="0.3">
      <c r="A9" s="228"/>
      <c r="B9" s="243"/>
      <c r="C9" s="4"/>
      <c r="D9" s="284" t="s">
        <v>105</v>
      </c>
      <c r="E9" s="343" t="s">
        <v>107</v>
      </c>
      <c r="F9" s="343"/>
      <c r="G9" s="245"/>
      <c r="H9" s="246"/>
      <c r="I9" s="102"/>
      <c r="J9" s="246"/>
      <c r="K9" s="246"/>
      <c r="L9" s="246"/>
      <c r="M9" s="246"/>
      <c r="N9" s="246"/>
      <c r="O9" s="246"/>
      <c r="P9" s="246"/>
      <c r="Q9" s="246"/>
      <c r="R9" s="246"/>
      <c r="S9" s="246"/>
      <c r="T9" s="246"/>
      <c r="U9" s="246"/>
      <c r="V9" s="246"/>
      <c r="W9" s="246"/>
      <c r="X9" s="246"/>
      <c r="Y9" s="246"/>
      <c r="Z9" s="246"/>
      <c r="AA9" s="247"/>
      <c r="AB9" s="247"/>
      <c r="AC9" s="247"/>
      <c r="AD9" s="247"/>
      <c r="AE9" s="247"/>
      <c r="AF9" s="247"/>
      <c r="AG9" s="247"/>
      <c r="AH9" s="247"/>
      <c r="AI9" s="247"/>
      <c r="AJ9" s="247"/>
      <c r="AK9" s="247"/>
      <c r="AL9" s="247"/>
      <c r="AM9" s="247"/>
      <c r="AN9" s="247"/>
      <c r="AO9" s="247"/>
      <c r="AP9" s="247"/>
      <c r="AQ9" s="247"/>
      <c r="AR9" s="247"/>
      <c r="AS9" s="247"/>
      <c r="AT9" s="247"/>
      <c r="AU9" s="247"/>
      <c r="AV9" s="247"/>
      <c r="AW9" s="247"/>
      <c r="AX9" s="247"/>
      <c r="AY9" s="247"/>
      <c r="AZ9" s="247"/>
      <c r="BA9" s="247"/>
      <c r="BB9" s="247"/>
      <c r="BC9" s="247"/>
      <c r="BD9" s="247"/>
      <c r="BE9" s="247"/>
      <c r="BF9" s="247"/>
      <c r="BG9" s="247"/>
      <c r="BH9" s="247"/>
      <c r="BI9" s="247"/>
      <c r="BJ9" s="247"/>
      <c r="BK9" s="247"/>
      <c r="BL9" s="247"/>
      <c r="BM9" s="247"/>
      <c r="BN9" s="247"/>
      <c r="BO9" s="247"/>
      <c r="BP9" s="247"/>
      <c r="BQ9" s="247"/>
      <c r="BR9" s="247"/>
      <c r="BS9" s="247"/>
      <c r="BT9" s="247"/>
      <c r="BU9" s="247"/>
      <c r="BV9" s="247"/>
      <c r="BW9" s="247"/>
      <c r="BX9" s="247"/>
      <c r="BY9" s="247"/>
      <c r="BZ9" s="247"/>
      <c r="CA9" s="247"/>
      <c r="CB9" s="247"/>
      <c r="CC9" s="247"/>
      <c r="CD9" s="247"/>
      <c r="CE9" s="247"/>
      <c r="CF9" s="247"/>
      <c r="CG9" s="247"/>
      <c r="CH9" s="247"/>
      <c r="CI9" s="247"/>
      <c r="CJ9" s="247"/>
      <c r="CK9" s="247"/>
      <c r="CL9" s="247"/>
      <c r="CM9" s="247"/>
      <c r="CN9" s="247"/>
      <c r="CO9" s="247"/>
      <c r="CP9" s="247"/>
      <c r="CQ9" s="247"/>
      <c r="CR9" s="247"/>
      <c r="CS9" s="247"/>
      <c r="CT9" s="247"/>
      <c r="CU9" s="247"/>
      <c r="CV9" s="247"/>
      <c r="CW9" s="247"/>
      <c r="CX9" s="247"/>
      <c r="CY9" s="247"/>
      <c r="CZ9" s="247"/>
      <c r="DA9" s="247"/>
      <c r="DB9" s="247"/>
      <c r="DC9" s="247"/>
      <c r="DD9" s="247"/>
      <c r="DE9" s="247"/>
      <c r="DF9" s="247"/>
      <c r="DG9" s="247"/>
      <c r="DH9" s="247"/>
      <c r="DI9" s="247"/>
      <c r="DJ9" s="247"/>
      <c r="DK9" s="247"/>
      <c r="DL9" s="247"/>
      <c r="DM9" s="247"/>
      <c r="DN9" s="247"/>
      <c r="DO9" s="247"/>
      <c r="DP9" s="247"/>
      <c r="DQ9" s="247"/>
      <c r="DR9" s="247"/>
      <c r="DS9" s="247"/>
      <c r="DT9" s="247"/>
      <c r="DU9" s="247"/>
      <c r="DV9" s="247"/>
      <c r="DW9" s="247"/>
      <c r="DX9" s="247"/>
      <c r="DY9" s="247"/>
      <c r="DZ9" s="247"/>
      <c r="EA9" s="247"/>
      <c r="EB9" s="247"/>
      <c r="EC9" s="247"/>
      <c r="ED9" s="247"/>
      <c r="EE9" s="247"/>
      <c r="EF9" s="247"/>
      <c r="EG9" s="247"/>
      <c r="EH9" s="247"/>
      <c r="EI9" s="247"/>
      <c r="EJ9" s="247"/>
      <c r="EK9" s="247"/>
      <c r="EL9" s="247"/>
      <c r="EM9" s="247"/>
      <c r="EN9" s="247"/>
      <c r="EO9" s="247"/>
      <c r="EP9" s="247"/>
      <c r="EQ9" s="247"/>
      <c r="ER9" s="247"/>
      <c r="ES9" s="247"/>
      <c r="ET9" s="247"/>
      <c r="EU9" s="247"/>
      <c r="EV9" s="247"/>
      <c r="EW9" s="247"/>
      <c r="EX9" s="247"/>
      <c r="EY9" s="247"/>
      <c r="EZ9" s="247"/>
      <c r="FA9" s="247"/>
      <c r="FB9" s="247"/>
      <c r="FC9" s="247"/>
      <c r="FD9" s="247"/>
      <c r="FE9" s="247"/>
      <c r="FF9" s="247"/>
      <c r="FG9" s="247"/>
      <c r="FH9" s="247"/>
      <c r="FI9" s="247"/>
      <c r="FJ9" s="247"/>
      <c r="FK9" s="247"/>
      <c r="FL9" s="247"/>
      <c r="FM9" s="247"/>
      <c r="FN9" s="247"/>
      <c r="FO9" s="247"/>
      <c r="FP9" s="247"/>
      <c r="FQ9" s="247"/>
      <c r="FR9" s="247"/>
      <c r="FS9" s="247"/>
      <c r="FT9" s="247"/>
      <c r="FU9" s="247"/>
      <c r="FV9" s="247"/>
      <c r="FW9" s="247"/>
      <c r="FX9" s="247"/>
      <c r="FY9" s="247"/>
      <c r="FZ9" s="247"/>
      <c r="GA9" s="247"/>
      <c r="GB9" s="247"/>
      <c r="GC9" s="247"/>
      <c r="GD9" s="247"/>
      <c r="GE9" s="247"/>
      <c r="GF9" s="247"/>
      <c r="GG9" s="247"/>
      <c r="GH9" s="247"/>
      <c r="GI9" s="247"/>
      <c r="GJ9" s="247"/>
      <c r="GK9" s="247"/>
      <c r="GL9" s="247"/>
      <c r="GM9" s="247"/>
      <c r="GN9" s="247"/>
      <c r="GO9" s="247"/>
      <c r="GP9" s="247"/>
      <c r="GQ9" s="247"/>
      <c r="GR9" s="247"/>
      <c r="GS9" s="247"/>
      <c r="GT9" s="247"/>
      <c r="GU9" s="247"/>
      <c r="GV9" s="247"/>
      <c r="GW9" s="247"/>
      <c r="GX9" s="247"/>
      <c r="GY9" s="247"/>
      <c r="GZ9" s="247"/>
      <c r="HA9" s="247"/>
      <c r="HB9" s="247"/>
      <c r="HC9" s="247"/>
      <c r="HD9" s="247"/>
      <c r="HE9" s="247"/>
      <c r="HF9" s="247"/>
      <c r="HG9" s="247"/>
      <c r="HH9" s="247"/>
      <c r="HI9" s="247"/>
      <c r="HJ9" s="247"/>
      <c r="HK9" s="247"/>
      <c r="HL9" s="247"/>
      <c r="HM9" s="247"/>
      <c r="HN9" s="247"/>
      <c r="HO9" s="247"/>
      <c r="HP9" s="247"/>
      <c r="HQ9" s="247"/>
      <c r="HR9" s="247"/>
      <c r="HS9" s="247"/>
      <c r="HT9" s="247"/>
      <c r="HU9" s="247"/>
    </row>
    <row r="10" spans="1:229" s="5" customFormat="1" ht="28.2" customHeight="1" x14ac:dyDescent="0.3">
      <c r="A10" s="228"/>
      <c r="B10" s="243"/>
      <c r="C10" s="4"/>
      <c r="D10" s="284" t="s">
        <v>105</v>
      </c>
      <c r="E10" s="343" t="s">
        <v>108</v>
      </c>
      <c r="F10" s="343"/>
      <c r="G10" s="245"/>
      <c r="H10" s="246"/>
      <c r="I10" s="102"/>
      <c r="J10" s="246"/>
      <c r="K10" s="246"/>
      <c r="L10" s="246"/>
      <c r="M10" s="246"/>
      <c r="N10" s="246"/>
      <c r="O10" s="246"/>
      <c r="P10" s="246"/>
      <c r="Q10" s="246"/>
      <c r="R10" s="246"/>
      <c r="S10" s="246"/>
      <c r="T10" s="246"/>
      <c r="U10" s="246"/>
      <c r="V10" s="246"/>
      <c r="W10" s="246"/>
      <c r="X10" s="246"/>
      <c r="Y10" s="246"/>
      <c r="Z10" s="246"/>
      <c r="AA10" s="247"/>
      <c r="AB10" s="247"/>
      <c r="AC10" s="247"/>
      <c r="AD10" s="247"/>
      <c r="AE10" s="247"/>
      <c r="AF10" s="247"/>
      <c r="AG10" s="247"/>
      <c r="AH10" s="247"/>
      <c r="AI10" s="247"/>
      <c r="AJ10" s="247"/>
      <c r="AK10" s="247"/>
      <c r="AL10" s="247"/>
      <c r="AM10" s="247"/>
      <c r="AN10" s="247"/>
      <c r="AO10" s="247"/>
      <c r="AP10" s="247"/>
      <c r="AQ10" s="247"/>
      <c r="AR10" s="247"/>
      <c r="AS10" s="247"/>
      <c r="AT10" s="247"/>
      <c r="AU10" s="247"/>
      <c r="AV10" s="247"/>
      <c r="AW10" s="247"/>
      <c r="AX10" s="247"/>
      <c r="AY10" s="247"/>
      <c r="AZ10" s="247"/>
      <c r="BA10" s="247"/>
      <c r="BB10" s="247"/>
      <c r="BC10" s="247"/>
      <c r="BD10" s="247"/>
      <c r="BE10" s="247"/>
      <c r="BF10" s="247"/>
      <c r="BG10" s="247"/>
      <c r="BH10" s="247"/>
      <c r="BI10" s="247"/>
      <c r="BJ10" s="247"/>
      <c r="BK10" s="247"/>
      <c r="BL10" s="247"/>
      <c r="BM10" s="247"/>
      <c r="BN10" s="247"/>
      <c r="BO10" s="247"/>
      <c r="BP10" s="247"/>
      <c r="BQ10" s="247"/>
      <c r="BR10" s="247"/>
      <c r="BS10" s="247"/>
      <c r="BT10" s="247"/>
      <c r="BU10" s="247"/>
      <c r="BV10" s="247"/>
      <c r="BW10" s="247"/>
      <c r="BX10" s="247"/>
      <c r="BY10" s="247"/>
      <c r="BZ10" s="247"/>
      <c r="CA10" s="247"/>
      <c r="CB10" s="247"/>
      <c r="CC10" s="247"/>
      <c r="CD10" s="247"/>
      <c r="CE10" s="247"/>
      <c r="CF10" s="247"/>
      <c r="CG10" s="247"/>
      <c r="CH10" s="247"/>
      <c r="CI10" s="247"/>
      <c r="CJ10" s="247"/>
      <c r="CK10" s="247"/>
      <c r="CL10" s="247"/>
      <c r="CM10" s="247"/>
      <c r="CN10" s="247"/>
      <c r="CO10" s="247"/>
      <c r="CP10" s="247"/>
      <c r="CQ10" s="247"/>
      <c r="CR10" s="247"/>
      <c r="CS10" s="247"/>
      <c r="CT10" s="247"/>
      <c r="CU10" s="247"/>
      <c r="CV10" s="247"/>
      <c r="CW10" s="247"/>
      <c r="CX10" s="247"/>
      <c r="CY10" s="247"/>
      <c r="CZ10" s="247"/>
      <c r="DA10" s="247"/>
      <c r="DB10" s="247"/>
      <c r="DC10" s="247"/>
      <c r="DD10" s="247"/>
      <c r="DE10" s="247"/>
      <c r="DF10" s="247"/>
      <c r="DG10" s="247"/>
      <c r="DH10" s="247"/>
      <c r="DI10" s="247"/>
      <c r="DJ10" s="247"/>
      <c r="DK10" s="247"/>
      <c r="DL10" s="247"/>
      <c r="DM10" s="247"/>
      <c r="DN10" s="247"/>
      <c r="DO10" s="247"/>
      <c r="DP10" s="247"/>
      <c r="DQ10" s="247"/>
      <c r="DR10" s="247"/>
      <c r="DS10" s="247"/>
      <c r="DT10" s="247"/>
      <c r="DU10" s="247"/>
      <c r="DV10" s="247"/>
      <c r="DW10" s="247"/>
      <c r="DX10" s="247"/>
      <c r="DY10" s="247"/>
      <c r="DZ10" s="247"/>
      <c r="EA10" s="247"/>
      <c r="EB10" s="247"/>
      <c r="EC10" s="247"/>
      <c r="ED10" s="247"/>
      <c r="EE10" s="247"/>
      <c r="EF10" s="247"/>
      <c r="EG10" s="247"/>
      <c r="EH10" s="247"/>
      <c r="EI10" s="247"/>
      <c r="EJ10" s="247"/>
      <c r="EK10" s="247"/>
      <c r="EL10" s="247"/>
      <c r="EM10" s="247"/>
      <c r="EN10" s="247"/>
      <c r="EO10" s="247"/>
      <c r="EP10" s="247"/>
      <c r="EQ10" s="247"/>
      <c r="ER10" s="247"/>
      <c r="ES10" s="247"/>
      <c r="ET10" s="247"/>
      <c r="EU10" s="247"/>
      <c r="EV10" s="247"/>
      <c r="EW10" s="247"/>
      <c r="EX10" s="247"/>
      <c r="EY10" s="247"/>
      <c r="EZ10" s="247"/>
      <c r="FA10" s="247"/>
      <c r="FB10" s="247"/>
      <c r="FC10" s="247"/>
      <c r="FD10" s="247"/>
      <c r="FE10" s="247"/>
      <c r="FF10" s="247"/>
      <c r="FG10" s="247"/>
      <c r="FH10" s="247"/>
      <c r="FI10" s="247"/>
      <c r="FJ10" s="247"/>
      <c r="FK10" s="247"/>
      <c r="FL10" s="247"/>
      <c r="FM10" s="247"/>
      <c r="FN10" s="247"/>
      <c r="FO10" s="247"/>
      <c r="FP10" s="247"/>
      <c r="FQ10" s="247"/>
      <c r="FR10" s="247"/>
      <c r="FS10" s="247"/>
      <c r="FT10" s="247"/>
      <c r="FU10" s="247"/>
      <c r="FV10" s="247"/>
      <c r="FW10" s="247"/>
      <c r="FX10" s="247"/>
      <c r="FY10" s="247"/>
      <c r="FZ10" s="247"/>
      <c r="GA10" s="247"/>
      <c r="GB10" s="247"/>
      <c r="GC10" s="247"/>
      <c r="GD10" s="247"/>
      <c r="GE10" s="247"/>
      <c r="GF10" s="247"/>
      <c r="GG10" s="247"/>
      <c r="GH10" s="247"/>
      <c r="GI10" s="247"/>
      <c r="GJ10" s="247"/>
      <c r="GK10" s="247"/>
      <c r="GL10" s="247"/>
      <c r="GM10" s="247"/>
      <c r="GN10" s="247"/>
      <c r="GO10" s="247"/>
      <c r="GP10" s="247"/>
      <c r="GQ10" s="247"/>
      <c r="GR10" s="247"/>
      <c r="GS10" s="247"/>
      <c r="GT10" s="247"/>
      <c r="GU10" s="247"/>
      <c r="GV10" s="247"/>
      <c r="GW10" s="247"/>
      <c r="GX10" s="247"/>
      <c r="GY10" s="247"/>
      <c r="GZ10" s="247"/>
      <c r="HA10" s="247"/>
      <c r="HB10" s="247"/>
      <c r="HC10" s="247"/>
      <c r="HD10" s="247"/>
      <c r="HE10" s="247"/>
      <c r="HF10" s="247"/>
      <c r="HG10" s="247"/>
      <c r="HH10" s="247"/>
      <c r="HI10" s="247"/>
      <c r="HJ10" s="247"/>
      <c r="HK10" s="247"/>
      <c r="HL10" s="247"/>
      <c r="HM10" s="247"/>
      <c r="HN10" s="247"/>
      <c r="HO10" s="247"/>
      <c r="HP10" s="247"/>
      <c r="HQ10" s="247"/>
      <c r="HR10" s="247"/>
      <c r="HS10" s="247"/>
      <c r="HT10" s="247"/>
      <c r="HU10" s="247"/>
    </row>
    <row r="11" spans="1:229" s="7" customFormat="1" ht="28.2" customHeight="1" x14ac:dyDescent="0.3">
      <c r="A11" s="228"/>
      <c r="B11" s="248"/>
      <c r="C11" s="4"/>
      <c r="D11" s="319" t="s">
        <v>105</v>
      </c>
      <c r="E11" s="343" t="s">
        <v>109</v>
      </c>
      <c r="F11" s="343"/>
      <c r="G11" s="249"/>
      <c r="H11" s="250"/>
      <c r="I11" s="102"/>
      <c r="J11" s="250"/>
      <c r="K11" s="250"/>
      <c r="L11" s="250"/>
      <c r="M11" s="250"/>
      <c r="N11" s="250"/>
      <c r="O11" s="250"/>
      <c r="P11" s="250"/>
      <c r="Q11" s="250"/>
      <c r="R11" s="250"/>
      <c r="S11" s="250"/>
      <c r="T11" s="250"/>
      <c r="U11" s="250"/>
      <c r="V11" s="250"/>
      <c r="W11" s="250"/>
      <c r="X11" s="250"/>
      <c r="Y11" s="250"/>
      <c r="Z11" s="250"/>
      <c r="AA11" s="237"/>
      <c r="AB11" s="237"/>
      <c r="AC11" s="237"/>
      <c r="AD11" s="237"/>
      <c r="AE11" s="237"/>
      <c r="AF11" s="237"/>
      <c r="AG11" s="237"/>
      <c r="AH11" s="237"/>
      <c r="AI11" s="237"/>
      <c r="AJ11" s="237"/>
      <c r="AK11" s="237"/>
      <c r="AL11" s="237"/>
      <c r="AM11" s="237"/>
      <c r="AN11" s="237"/>
      <c r="AO11" s="237"/>
      <c r="AP11" s="237"/>
      <c r="AQ11" s="237"/>
      <c r="AR11" s="237"/>
      <c r="AS11" s="237"/>
      <c r="AT11" s="237"/>
      <c r="AU11" s="237"/>
      <c r="AV11" s="237"/>
      <c r="AW11" s="237"/>
      <c r="AX11" s="237"/>
      <c r="AY11" s="237"/>
      <c r="AZ11" s="237"/>
      <c r="BA11" s="237"/>
      <c r="BB11" s="237"/>
      <c r="BC11" s="237"/>
      <c r="BD11" s="237"/>
      <c r="BE11" s="237"/>
      <c r="BF11" s="237"/>
      <c r="BG11" s="237"/>
      <c r="BH11" s="237"/>
      <c r="BI11" s="237"/>
      <c r="BJ11" s="237"/>
      <c r="BK11" s="237"/>
      <c r="BL11" s="237"/>
      <c r="BM11" s="237"/>
      <c r="BN11" s="237"/>
      <c r="BO11" s="237"/>
      <c r="BP11" s="237"/>
      <c r="BQ11" s="237"/>
      <c r="BR11" s="237"/>
      <c r="BS11" s="237"/>
      <c r="BT11" s="237"/>
      <c r="BU11" s="237"/>
      <c r="BV11" s="237"/>
      <c r="BW11" s="237"/>
      <c r="BX11" s="237"/>
      <c r="BY11" s="237"/>
      <c r="BZ11" s="237"/>
      <c r="CA11" s="237"/>
      <c r="CB11" s="237"/>
      <c r="CC11" s="237"/>
      <c r="CD11" s="237"/>
      <c r="CE11" s="237"/>
      <c r="CF11" s="237"/>
      <c r="CG11" s="237"/>
      <c r="CH11" s="237"/>
      <c r="CI11" s="237"/>
      <c r="CJ11" s="237"/>
      <c r="CK11" s="237"/>
      <c r="CL11" s="237"/>
      <c r="CM11" s="237"/>
      <c r="CN11" s="237"/>
      <c r="CO11" s="237"/>
      <c r="CP11" s="237"/>
      <c r="CQ11" s="237"/>
      <c r="CR11" s="237"/>
      <c r="CS11" s="237"/>
      <c r="CT11" s="237"/>
      <c r="CU11" s="237"/>
      <c r="CV11" s="237"/>
      <c r="CW11" s="237"/>
      <c r="CX11" s="237"/>
      <c r="CY11" s="237"/>
      <c r="CZ11" s="237"/>
      <c r="DA11" s="237"/>
      <c r="DB11" s="237"/>
      <c r="DC11" s="237"/>
      <c r="DD11" s="237"/>
      <c r="DE11" s="237"/>
      <c r="DF11" s="237"/>
      <c r="DG11" s="237"/>
      <c r="DH11" s="237"/>
      <c r="DI11" s="237"/>
      <c r="DJ11" s="237"/>
      <c r="DK11" s="237"/>
      <c r="DL11" s="237"/>
      <c r="DM11" s="237"/>
      <c r="DN11" s="237"/>
      <c r="DO11" s="237"/>
      <c r="DP11" s="237"/>
      <c r="DQ11" s="237"/>
      <c r="DR11" s="237"/>
      <c r="DS11" s="237"/>
      <c r="DT11" s="237"/>
      <c r="DU11" s="237"/>
      <c r="DV11" s="237"/>
      <c r="DW11" s="237"/>
      <c r="DX11" s="237"/>
      <c r="DY11" s="237"/>
      <c r="DZ11" s="237"/>
      <c r="EA11" s="237"/>
      <c r="EB11" s="237"/>
      <c r="EC11" s="237"/>
      <c r="ED11" s="237"/>
      <c r="EE11" s="237"/>
      <c r="EF11" s="237"/>
      <c r="EG11" s="237"/>
      <c r="EH11" s="237"/>
      <c r="EI11" s="237"/>
      <c r="EJ11" s="237"/>
      <c r="EK11" s="237"/>
      <c r="EL11" s="237"/>
      <c r="EM11" s="237"/>
      <c r="EN11" s="237"/>
      <c r="EO11" s="237"/>
      <c r="EP11" s="237"/>
      <c r="EQ11" s="237"/>
      <c r="ER11" s="237"/>
      <c r="ES11" s="237"/>
      <c r="ET11" s="237"/>
      <c r="EU11" s="237"/>
      <c r="EV11" s="237"/>
      <c r="EW11" s="237"/>
      <c r="EX11" s="237"/>
      <c r="EY11" s="237"/>
      <c r="EZ11" s="237"/>
      <c r="FA11" s="237"/>
      <c r="FB11" s="237"/>
      <c r="FC11" s="237"/>
      <c r="FD11" s="237"/>
      <c r="FE11" s="237"/>
      <c r="FF11" s="237"/>
      <c r="FG11" s="237"/>
      <c r="FH11" s="237"/>
      <c r="FI11" s="237"/>
      <c r="FJ11" s="237"/>
      <c r="FK11" s="237"/>
      <c r="FL11" s="237"/>
      <c r="FM11" s="237"/>
      <c r="FN11" s="237"/>
      <c r="FO11" s="237"/>
      <c r="FP11" s="237"/>
      <c r="FQ11" s="237"/>
      <c r="FR11" s="237"/>
      <c r="FS11" s="237"/>
      <c r="FT11" s="237"/>
      <c r="FU11" s="237"/>
      <c r="FV11" s="237"/>
      <c r="FW11" s="237"/>
      <c r="FX11" s="237"/>
      <c r="FY11" s="237"/>
      <c r="FZ11" s="237"/>
      <c r="GA11" s="237"/>
      <c r="GB11" s="237"/>
      <c r="GC11" s="237"/>
      <c r="GD11" s="237"/>
      <c r="GE11" s="237"/>
      <c r="GF11" s="237"/>
      <c r="GG11" s="237"/>
      <c r="GH11" s="237"/>
      <c r="GI11" s="237"/>
      <c r="GJ11" s="237"/>
      <c r="GK11" s="237"/>
      <c r="GL11" s="237"/>
      <c r="GM11" s="237"/>
      <c r="GN11" s="237"/>
      <c r="GO11" s="237"/>
      <c r="GP11" s="237"/>
      <c r="GQ11" s="237"/>
      <c r="GR11" s="237"/>
      <c r="GS11" s="237"/>
      <c r="GT11" s="237"/>
      <c r="GU11" s="237"/>
      <c r="GV11" s="237"/>
      <c r="GW11" s="237"/>
      <c r="GX11" s="237"/>
      <c r="GY11" s="237"/>
      <c r="GZ11" s="237"/>
      <c r="HA11" s="237"/>
      <c r="HB11" s="237"/>
      <c r="HC11" s="237"/>
      <c r="HD11" s="237"/>
      <c r="HE11" s="237"/>
      <c r="HF11" s="237"/>
      <c r="HG11" s="237"/>
      <c r="HH11" s="237"/>
      <c r="HI11" s="237"/>
      <c r="HJ11" s="237"/>
      <c r="HK11" s="237"/>
      <c r="HL11" s="237"/>
      <c r="HM11" s="237"/>
      <c r="HN11" s="237"/>
      <c r="HO11" s="237"/>
      <c r="HP11" s="237"/>
      <c r="HQ11" s="237"/>
      <c r="HR11" s="237"/>
      <c r="HS11" s="237"/>
      <c r="HT11" s="237"/>
      <c r="HU11" s="237"/>
    </row>
    <row r="12" spans="1:229" s="7" customFormat="1" ht="13.8" x14ac:dyDescent="0.3">
      <c r="A12" s="228"/>
      <c r="B12" s="248"/>
      <c r="C12" s="4"/>
      <c r="D12" s="319" t="s">
        <v>105</v>
      </c>
      <c r="E12" s="343" t="s">
        <v>110</v>
      </c>
      <c r="F12" s="343"/>
      <c r="G12" s="249"/>
      <c r="H12" s="250"/>
      <c r="I12" s="102"/>
      <c r="J12" s="250"/>
      <c r="K12" s="250"/>
      <c r="L12" s="250"/>
      <c r="M12" s="250"/>
      <c r="N12" s="250"/>
      <c r="O12" s="250"/>
      <c r="P12" s="250"/>
      <c r="Q12" s="250"/>
      <c r="R12" s="250"/>
      <c r="S12" s="250"/>
      <c r="T12" s="250"/>
      <c r="U12" s="250"/>
      <c r="V12" s="250"/>
      <c r="W12" s="250"/>
      <c r="X12" s="250"/>
      <c r="Y12" s="250"/>
      <c r="Z12" s="250"/>
      <c r="AA12" s="237"/>
      <c r="AB12" s="237"/>
      <c r="AC12" s="237"/>
      <c r="AD12" s="237"/>
      <c r="AE12" s="237"/>
      <c r="AF12" s="237"/>
      <c r="AG12" s="237"/>
      <c r="AH12" s="237"/>
      <c r="AI12" s="237"/>
      <c r="AJ12" s="237"/>
      <c r="AK12" s="237"/>
      <c r="AL12" s="237"/>
      <c r="AM12" s="237"/>
      <c r="AN12" s="237"/>
      <c r="AO12" s="237"/>
      <c r="AP12" s="237"/>
      <c r="AQ12" s="237"/>
      <c r="AR12" s="237"/>
      <c r="AS12" s="237"/>
      <c r="AT12" s="237"/>
      <c r="AU12" s="237"/>
      <c r="AV12" s="237"/>
      <c r="AW12" s="237"/>
      <c r="AX12" s="237"/>
      <c r="AY12" s="237"/>
      <c r="AZ12" s="237"/>
      <c r="BA12" s="237"/>
      <c r="BB12" s="237"/>
      <c r="BC12" s="237"/>
      <c r="BD12" s="237"/>
      <c r="BE12" s="237"/>
      <c r="BF12" s="237"/>
      <c r="BG12" s="237"/>
      <c r="BH12" s="237"/>
      <c r="BI12" s="237"/>
      <c r="BJ12" s="237"/>
      <c r="BK12" s="237"/>
      <c r="BL12" s="237"/>
      <c r="BM12" s="237"/>
      <c r="BN12" s="237"/>
      <c r="BO12" s="237"/>
      <c r="BP12" s="237"/>
      <c r="BQ12" s="237"/>
      <c r="BR12" s="237"/>
      <c r="BS12" s="237"/>
      <c r="BT12" s="237"/>
      <c r="BU12" s="237"/>
      <c r="BV12" s="237"/>
      <c r="BW12" s="237"/>
      <c r="BX12" s="237"/>
      <c r="BY12" s="237"/>
      <c r="BZ12" s="237"/>
      <c r="CA12" s="237"/>
      <c r="CB12" s="237"/>
      <c r="CC12" s="237"/>
      <c r="CD12" s="237"/>
      <c r="CE12" s="237"/>
      <c r="CF12" s="237"/>
      <c r="CG12" s="237"/>
      <c r="CH12" s="237"/>
      <c r="CI12" s="237"/>
      <c r="CJ12" s="237"/>
      <c r="CK12" s="237"/>
      <c r="CL12" s="237"/>
      <c r="CM12" s="237"/>
      <c r="CN12" s="237"/>
      <c r="CO12" s="237"/>
      <c r="CP12" s="237"/>
      <c r="CQ12" s="237"/>
      <c r="CR12" s="237"/>
      <c r="CS12" s="237"/>
      <c r="CT12" s="237"/>
      <c r="CU12" s="237"/>
      <c r="CV12" s="237"/>
      <c r="CW12" s="237"/>
      <c r="CX12" s="237"/>
      <c r="CY12" s="237"/>
      <c r="CZ12" s="237"/>
      <c r="DA12" s="237"/>
      <c r="DB12" s="237"/>
      <c r="DC12" s="237"/>
      <c r="DD12" s="237"/>
      <c r="DE12" s="237"/>
      <c r="DF12" s="237"/>
      <c r="DG12" s="237"/>
      <c r="DH12" s="237"/>
      <c r="DI12" s="237"/>
      <c r="DJ12" s="237"/>
      <c r="DK12" s="237"/>
      <c r="DL12" s="237"/>
      <c r="DM12" s="237"/>
      <c r="DN12" s="237"/>
      <c r="DO12" s="237"/>
      <c r="DP12" s="237"/>
      <c r="DQ12" s="237"/>
      <c r="DR12" s="237"/>
      <c r="DS12" s="237"/>
      <c r="DT12" s="237"/>
      <c r="DU12" s="237"/>
      <c r="DV12" s="237"/>
      <c r="DW12" s="237"/>
      <c r="DX12" s="237"/>
      <c r="DY12" s="237"/>
      <c r="DZ12" s="237"/>
      <c r="EA12" s="237"/>
      <c r="EB12" s="237"/>
      <c r="EC12" s="237"/>
      <c r="ED12" s="237"/>
      <c r="EE12" s="237"/>
      <c r="EF12" s="237"/>
      <c r="EG12" s="237"/>
      <c r="EH12" s="237"/>
      <c r="EI12" s="237"/>
      <c r="EJ12" s="237"/>
      <c r="EK12" s="237"/>
      <c r="EL12" s="237"/>
      <c r="EM12" s="237"/>
      <c r="EN12" s="237"/>
      <c r="EO12" s="237"/>
      <c r="EP12" s="237"/>
      <c r="EQ12" s="237"/>
      <c r="ER12" s="237"/>
      <c r="ES12" s="237"/>
      <c r="ET12" s="237"/>
      <c r="EU12" s="237"/>
      <c r="EV12" s="237"/>
      <c r="EW12" s="237"/>
      <c r="EX12" s="237"/>
      <c r="EY12" s="237"/>
      <c r="EZ12" s="237"/>
      <c r="FA12" s="237"/>
      <c r="FB12" s="237"/>
      <c r="FC12" s="237"/>
      <c r="FD12" s="237"/>
      <c r="FE12" s="237"/>
      <c r="FF12" s="237"/>
      <c r="FG12" s="237"/>
      <c r="FH12" s="237"/>
      <c r="FI12" s="237"/>
      <c r="FJ12" s="237"/>
      <c r="FK12" s="237"/>
      <c r="FL12" s="237"/>
      <c r="FM12" s="237"/>
      <c r="FN12" s="237"/>
      <c r="FO12" s="237"/>
      <c r="FP12" s="237"/>
      <c r="FQ12" s="237"/>
      <c r="FR12" s="237"/>
      <c r="FS12" s="237"/>
      <c r="FT12" s="237"/>
      <c r="FU12" s="237"/>
      <c r="FV12" s="237"/>
      <c r="FW12" s="237"/>
      <c r="FX12" s="237"/>
      <c r="FY12" s="237"/>
      <c r="FZ12" s="237"/>
      <c r="GA12" s="237"/>
      <c r="GB12" s="237"/>
      <c r="GC12" s="237"/>
      <c r="GD12" s="237"/>
      <c r="GE12" s="237"/>
      <c r="GF12" s="237"/>
      <c r="GG12" s="237"/>
      <c r="GH12" s="237"/>
      <c r="GI12" s="237"/>
      <c r="GJ12" s="237"/>
      <c r="GK12" s="237"/>
      <c r="GL12" s="237"/>
      <c r="GM12" s="237"/>
      <c r="GN12" s="237"/>
      <c r="GO12" s="237"/>
      <c r="GP12" s="237"/>
      <c r="GQ12" s="237"/>
      <c r="GR12" s="237"/>
      <c r="GS12" s="237"/>
      <c r="GT12" s="237"/>
      <c r="GU12" s="237"/>
      <c r="GV12" s="237"/>
      <c r="GW12" s="237"/>
      <c r="GX12" s="237"/>
      <c r="GY12" s="237"/>
      <c r="GZ12" s="237"/>
      <c r="HA12" s="237"/>
      <c r="HB12" s="237"/>
      <c r="HC12" s="237"/>
      <c r="HD12" s="237"/>
      <c r="HE12" s="237"/>
      <c r="HF12" s="237"/>
      <c r="HG12" s="237"/>
      <c r="HH12" s="237"/>
      <c r="HI12" s="237"/>
      <c r="HJ12" s="237"/>
      <c r="HK12" s="237"/>
      <c r="HL12" s="237"/>
      <c r="HM12" s="237"/>
      <c r="HN12" s="237"/>
      <c r="HO12" s="237"/>
      <c r="HP12" s="237"/>
      <c r="HQ12" s="237"/>
      <c r="HR12" s="237"/>
      <c r="HS12" s="237"/>
      <c r="HT12" s="237"/>
      <c r="HU12" s="237"/>
    </row>
    <row r="13" spans="1:229" s="5" customFormat="1" ht="40.200000000000003" customHeight="1" x14ac:dyDescent="0.3">
      <c r="A13" s="228"/>
      <c r="B13" s="243"/>
      <c r="C13" s="4"/>
      <c r="D13" s="284" t="s">
        <v>105</v>
      </c>
      <c r="E13" s="343" t="s">
        <v>111</v>
      </c>
      <c r="F13" s="343"/>
      <c r="G13" s="245"/>
      <c r="H13" s="246"/>
      <c r="I13" s="102"/>
      <c r="J13" s="246"/>
      <c r="K13" s="246"/>
      <c r="L13" s="246"/>
      <c r="M13" s="246"/>
      <c r="N13" s="246"/>
      <c r="O13" s="246"/>
      <c r="P13" s="246"/>
      <c r="Q13" s="246"/>
      <c r="R13" s="246"/>
      <c r="S13" s="246"/>
      <c r="T13" s="246"/>
      <c r="U13" s="246"/>
      <c r="V13" s="246"/>
      <c r="W13" s="246"/>
      <c r="X13" s="246"/>
      <c r="Y13" s="246"/>
      <c r="Z13" s="246"/>
      <c r="AA13" s="247"/>
      <c r="AB13" s="247"/>
      <c r="AC13" s="247"/>
      <c r="AD13" s="247"/>
      <c r="AE13" s="247"/>
      <c r="AF13" s="247"/>
      <c r="AG13" s="247"/>
      <c r="AH13" s="247"/>
      <c r="AI13" s="247"/>
      <c r="AJ13" s="247"/>
      <c r="AK13" s="247"/>
      <c r="AL13" s="247"/>
      <c r="AM13" s="247"/>
      <c r="AN13" s="247"/>
      <c r="AO13" s="247"/>
      <c r="AP13" s="247"/>
      <c r="AQ13" s="247"/>
      <c r="AR13" s="247"/>
      <c r="AS13" s="247"/>
      <c r="AT13" s="247"/>
      <c r="AU13" s="247"/>
      <c r="AV13" s="247"/>
      <c r="AW13" s="247"/>
      <c r="AX13" s="247"/>
      <c r="AY13" s="247"/>
      <c r="AZ13" s="247"/>
      <c r="BA13" s="247"/>
      <c r="BB13" s="247"/>
      <c r="BC13" s="247"/>
      <c r="BD13" s="247"/>
      <c r="BE13" s="247"/>
      <c r="BF13" s="247"/>
      <c r="BG13" s="247"/>
      <c r="BH13" s="247"/>
      <c r="BI13" s="247"/>
      <c r="BJ13" s="247"/>
      <c r="BK13" s="247"/>
      <c r="BL13" s="247"/>
      <c r="BM13" s="247"/>
      <c r="BN13" s="247"/>
      <c r="BO13" s="247"/>
      <c r="BP13" s="247"/>
      <c r="BQ13" s="247"/>
      <c r="BR13" s="247"/>
      <c r="BS13" s="247"/>
      <c r="BT13" s="247"/>
      <c r="BU13" s="247"/>
      <c r="BV13" s="247"/>
      <c r="BW13" s="247"/>
      <c r="BX13" s="247"/>
      <c r="BY13" s="247"/>
      <c r="BZ13" s="247"/>
      <c r="CA13" s="247"/>
      <c r="CB13" s="247"/>
      <c r="CC13" s="247"/>
      <c r="CD13" s="247"/>
      <c r="CE13" s="247"/>
      <c r="CF13" s="247"/>
      <c r="CG13" s="247"/>
      <c r="CH13" s="247"/>
      <c r="CI13" s="247"/>
      <c r="CJ13" s="247"/>
      <c r="CK13" s="247"/>
      <c r="CL13" s="247"/>
      <c r="CM13" s="247"/>
      <c r="CN13" s="247"/>
      <c r="CO13" s="247"/>
      <c r="CP13" s="247"/>
      <c r="CQ13" s="247"/>
      <c r="CR13" s="247"/>
      <c r="CS13" s="247"/>
      <c r="CT13" s="247"/>
      <c r="CU13" s="247"/>
      <c r="CV13" s="247"/>
      <c r="CW13" s="247"/>
      <c r="CX13" s="247"/>
      <c r="CY13" s="247"/>
      <c r="CZ13" s="247"/>
      <c r="DA13" s="247"/>
      <c r="DB13" s="247"/>
      <c r="DC13" s="247"/>
      <c r="DD13" s="247"/>
      <c r="DE13" s="247"/>
      <c r="DF13" s="247"/>
      <c r="DG13" s="247"/>
      <c r="DH13" s="247"/>
      <c r="DI13" s="247"/>
      <c r="DJ13" s="247"/>
      <c r="DK13" s="247"/>
      <c r="DL13" s="247"/>
      <c r="DM13" s="247"/>
      <c r="DN13" s="247"/>
      <c r="DO13" s="247"/>
      <c r="DP13" s="247"/>
      <c r="DQ13" s="247"/>
      <c r="DR13" s="247"/>
      <c r="DS13" s="247"/>
      <c r="DT13" s="247"/>
      <c r="DU13" s="247"/>
      <c r="DV13" s="247"/>
      <c r="DW13" s="247"/>
      <c r="DX13" s="247"/>
      <c r="DY13" s="247"/>
      <c r="DZ13" s="247"/>
      <c r="EA13" s="247"/>
      <c r="EB13" s="247"/>
      <c r="EC13" s="247"/>
      <c r="ED13" s="247"/>
      <c r="EE13" s="247"/>
      <c r="EF13" s="247"/>
      <c r="EG13" s="247"/>
      <c r="EH13" s="247"/>
      <c r="EI13" s="247"/>
      <c r="EJ13" s="247"/>
      <c r="EK13" s="247"/>
      <c r="EL13" s="247"/>
      <c r="EM13" s="247"/>
      <c r="EN13" s="247"/>
      <c r="EO13" s="247"/>
      <c r="EP13" s="247"/>
      <c r="EQ13" s="247"/>
      <c r="ER13" s="247"/>
      <c r="ES13" s="247"/>
      <c r="ET13" s="247"/>
      <c r="EU13" s="247"/>
      <c r="EV13" s="247"/>
      <c r="EW13" s="247"/>
      <c r="EX13" s="247"/>
      <c r="EY13" s="247"/>
      <c r="EZ13" s="247"/>
      <c r="FA13" s="247"/>
      <c r="FB13" s="247"/>
      <c r="FC13" s="247"/>
      <c r="FD13" s="247"/>
      <c r="FE13" s="247"/>
      <c r="FF13" s="247"/>
      <c r="FG13" s="247"/>
      <c r="FH13" s="247"/>
      <c r="FI13" s="247"/>
      <c r="FJ13" s="247"/>
      <c r="FK13" s="247"/>
      <c r="FL13" s="247"/>
      <c r="FM13" s="247"/>
      <c r="FN13" s="247"/>
      <c r="FO13" s="247"/>
      <c r="FP13" s="247"/>
      <c r="FQ13" s="247"/>
      <c r="FR13" s="247"/>
      <c r="FS13" s="247"/>
      <c r="FT13" s="247"/>
      <c r="FU13" s="247"/>
      <c r="FV13" s="247"/>
      <c r="FW13" s="247"/>
      <c r="FX13" s="247"/>
      <c r="FY13" s="247"/>
      <c r="FZ13" s="247"/>
      <c r="GA13" s="247"/>
      <c r="GB13" s="247"/>
      <c r="GC13" s="247"/>
      <c r="GD13" s="247"/>
      <c r="GE13" s="247"/>
      <c r="GF13" s="247"/>
      <c r="GG13" s="247"/>
      <c r="GH13" s="247"/>
      <c r="GI13" s="247"/>
      <c r="GJ13" s="247"/>
      <c r="GK13" s="247"/>
      <c r="GL13" s="247"/>
      <c r="GM13" s="247"/>
      <c r="GN13" s="247"/>
      <c r="GO13" s="247"/>
      <c r="GP13" s="247"/>
      <c r="GQ13" s="247"/>
      <c r="GR13" s="247"/>
      <c r="GS13" s="247"/>
      <c r="GT13" s="247"/>
      <c r="GU13" s="247"/>
      <c r="GV13" s="247"/>
      <c r="GW13" s="247"/>
      <c r="GX13" s="247"/>
      <c r="GY13" s="247"/>
      <c r="GZ13" s="247"/>
      <c r="HA13" s="247"/>
      <c r="HB13" s="247"/>
      <c r="HC13" s="247"/>
      <c r="HD13" s="247"/>
      <c r="HE13" s="247"/>
      <c r="HF13" s="247"/>
      <c r="HG13" s="247"/>
      <c r="HH13" s="247"/>
      <c r="HI13" s="247"/>
      <c r="HJ13" s="247"/>
      <c r="HK13" s="247"/>
      <c r="HL13" s="247"/>
      <c r="HM13" s="247"/>
      <c r="HN13" s="247"/>
      <c r="HO13" s="247"/>
      <c r="HP13" s="247"/>
      <c r="HQ13" s="247"/>
      <c r="HR13" s="247"/>
      <c r="HS13" s="247"/>
      <c r="HT13" s="247"/>
      <c r="HU13" s="247"/>
    </row>
    <row r="14" spans="1:229" s="5" customFormat="1" ht="28.2" customHeight="1" x14ac:dyDescent="0.3">
      <c r="A14" s="228"/>
      <c r="B14" s="243"/>
      <c r="C14" s="4"/>
      <c r="D14" s="284" t="s">
        <v>105</v>
      </c>
      <c r="E14" s="343" t="s">
        <v>112</v>
      </c>
      <c r="F14" s="343"/>
      <c r="G14" s="245"/>
      <c r="H14" s="246"/>
      <c r="I14" s="102"/>
      <c r="J14" s="246"/>
      <c r="K14" s="246"/>
      <c r="L14" s="246"/>
      <c r="M14" s="246"/>
      <c r="N14" s="246"/>
      <c r="O14" s="246"/>
      <c r="P14" s="246"/>
      <c r="Q14" s="246"/>
      <c r="R14" s="246"/>
      <c r="S14" s="246"/>
      <c r="T14" s="246"/>
      <c r="U14" s="246"/>
      <c r="V14" s="246"/>
      <c r="W14" s="246"/>
      <c r="X14" s="246"/>
      <c r="Y14" s="246"/>
      <c r="Z14" s="246"/>
      <c r="AA14" s="247"/>
      <c r="AB14" s="247"/>
      <c r="AC14" s="247"/>
      <c r="AD14" s="247"/>
      <c r="AE14" s="247"/>
      <c r="AF14" s="247"/>
      <c r="AG14" s="247"/>
      <c r="AH14" s="247"/>
      <c r="AI14" s="247"/>
      <c r="AJ14" s="247"/>
      <c r="AK14" s="247"/>
      <c r="AL14" s="247"/>
      <c r="AM14" s="247"/>
      <c r="AN14" s="247"/>
      <c r="AO14" s="247"/>
      <c r="AP14" s="247"/>
      <c r="AQ14" s="247"/>
      <c r="AR14" s="247"/>
      <c r="AS14" s="247"/>
      <c r="AT14" s="247"/>
      <c r="AU14" s="247"/>
      <c r="AV14" s="247"/>
      <c r="AW14" s="247"/>
      <c r="AX14" s="247"/>
      <c r="AY14" s="247"/>
      <c r="AZ14" s="247"/>
      <c r="BA14" s="247"/>
      <c r="BB14" s="247"/>
      <c r="BC14" s="247"/>
      <c r="BD14" s="247"/>
      <c r="BE14" s="247"/>
      <c r="BF14" s="247"/>
      <c r="BG14" s="247"/>
      <c r="BH14" s="247"/>
      <c r="BI14" s="247"/>
      <c r="BJ14" s="247"/>
      <c r="BK14" s="247"/>
      <c r="BL14" s="247"/>
      <c r="BM14" s="247"/>
      <c r="BN14" s="247"/>
      <c r="BO14" s="247"/>
      <c r="BP14" s="247"/>
      <c r="BQ14" s="247"/>
      <c r="BR14" s="247"/>
      <c r="BS14" s="247"/>
      <c r="BT14" s="247"/>
      <c r="BU14" s="247"/>
      <c r="BV14" s="247"/>
      <c r="BW14" s="247"/>
      <c r="BX14" s="247"/>
      <c r="BY14" s="247"/>
      <c r="BZ14" s="247"/>
      <c r="CA14" s="247"/>
      <c r="CB14" s="247"/>
      <c r="CC14" s="247"/>
      <c r="CD14" s="247"/>
      <c r="CE14" s="247"/>
      <c r="CF14" s="247"/>
      <c r="CG14" s="247"/>
      <c r="CH14" s="247"/>
      <c r="CI14" s="247"/>
      <c r="CJ14" s="247"/>
      <c r="CK14" s="247"/>
      <c r="CL14" s="247"/>
      <c r="CM14" s="247"/>
      <c r="CN14" s="247"/>
      <c r="CO14" s="247"/>
      <c r="CP14" s="247"/>
      <c r="CQ14" s="247"/>
      <c r="CR14" s="247"/>
      <c r="CS14" s="247"/>
      <c r="CT14" s="247"/>
      <c r="CU14" s="247"/>
      <c r="CV14" s="247"/>
      <c r="CW14" s="247"/>
      <c r="CX14" s="247"/>
      <c r="CY14" s="247"/>
      <c r="CZ14" s="247"/>
      <c r="DA14" s="247"/>
      <c r="DB14" s="247"/>
      <c r="DC14" s="247"/>
      <c r="DD14" s="247"/>
      <c r="DE14" s="247"/>
      <c r="DF14" s="247"/>
      <c r="DG14" s="247"/>
      <c r="DH14" s="247"/>
      <c r="DI14" s="247"/>
      <c r="DJ14" s="247"/>
      <c r="DK14" s="247"/>
      <c r="DL14" s="247"/>
      <c r="DM14" s="247"/>
      <c r="DN14" s="247"/>
      <c r="DO14" s="247"/>
      <c r="DP14" s="247"/>
      <c r="DQ14" s="247"/>
      <c r="DR14" s="247"/>
      <c r="DS14" s="247"/>
      <c r="DT14" s="247"/>
      <c r="DU14" s="247"/>
      <c r="DV14" s="247"/>
      <c r="DW14" s="247"/>
      <c r="DX14" s="247"/>
      <c r="DY14" s="247"/>
      <c r="DZ14" s="247"/>
      <c r="EA14" s="247"/>
      <c r="EB14" s="247"/>
      <c r="EC14" s="247"/>
      <c r="ED14" s="247"/>
      <c r="EE14" s="247"/>
      <c r="EF14" s="247"/>
      <c r="EG14" s="247"/>
      <c r="EH14" s="247"/>
      <c r="EI14" s="247"/>
      <c r="EJ14" s="247"/>
      <c r="EK14" s="247"/>
      <c r="EL14" s="247"/>
      <c r="EM14" s="247"/>
      <c r="EN14" s="247"/>
      <c r="EO14" s="247"/>
      <c r="EP14" s="247"/>
      <c r="EQ14" s="247"/>
      <c r="ER14" s="247"/>
      <c r="ES14" s="247"/>
      <c r="ET14" s="247"/>
      <c r="EU14" s="247"/>
      <c r="EV14" s="247"/>
      <c r="EW14" s="247"/>
      <c r="EX14" s="247"/>
      <c r="EY14" s="247"/>
      <c r="EZ14" s="247"/>
      <c r="FA14" s="247"/>
      <c r="FB14" s="247"/>
      <c r="FC14" s="247"/>
      <c r="FD14" s="247"/>
      <c r="FE14" s="247"/>
      <c r="FF14" s="247"/>
      <c r="FG14" s="247"/>
      <c r="FH14" s="247"/>
      <c r="FI14" s="247"/>
      <c r="FJ14" s="247"/>
      <c r="FK14" s="247"/>
      <c r="FL14" s="247"/>
      <c r="FM14" s="247"/>
      <c r="FN14" s="247"/>
      <c r="FO14" s="247"/>
      <c r="FP14" s="247"/>
      <c r="FQ14" s="247"/>
      <c r="FR14" s="247"/>
      <c r="FS14" s="247"/>
      <c r="FT14" s="247"/>
      <c r="FU14" s="247"/>
      <c r="FV14" s="247"/>
      <c r="FW14" s="247"/>
      <c r="FX14" s="247"/>
      <c r="FY14" s="247"/>
      <c r="FZ14" s="247"/>
      <c r="GA14" s="247"/>
      <c r="GB14" s="247"/>
      <c r="GC14" s="247"/>
      <c r="GD14" s="247"/>
      <c r="GE14" s="247"/>
      <c r="GF14" s="247"/>
      <c r="GG14" s="247"/>
      <c r="GH14" s="247"/>
      <c r="GI14" s="247"/>
      <c r="GJ14" s="247"/>
      <c r="GK14" s="247"/>
      <c r="GL14" s="247"/>
      <c r="GM14" s="247"/>
      <c r="GN14" s="247"/>
      <c r="GO14" s="247"/>
      <c r="GP14" s="247"/>
      <c r="GQ14" s="247"/>
      <c r="GR14" s="247"/>
      <c r="GS14" s="247"/>
      <c r="GT14" s="247"/>
      <c r="GU14" s="247"/>
      <c r="GV14" s="247"/>
      <c r="GW14" s="247"/>
      <c r="GX14" s="247"/>
      <c r="GY14" s="247"/>
      <c r="GZ14" s="247"/>
      <c r="HA14" s="247"/>
      <c r="HB14" s="247"/>
      <c r="HC14" s="247"/>
      <c r="HD14" s="247"/>
      <c r="HE14" s="247"/>
      <c r="HF14" s="247"/>
      <c r="HG14" s="247"/>
      <c r="HH14" s="247"/>
      <c r="HI14" s="247"/>
      <c r="HJ14" s="247"/>
      <c r="HK14" s="247"/>
      <c r="HL14" s="247"/>
      <c r="HM14" s="247"/>
      <c r="HN14" s="247"/>
      <c r="HO14" s="247"/>
      <c r="HP14" s="247"/>
      <c r="HQ14" s="247"/>
      <c r="HR14" s="247"/>
      <c r="HS14" s="247"/>
      <c r="HT14" s="247"/>
      <c r="HU14" s="247"/>
    </row>
    <row r="15" spans="1:229" s="7" customFormat="1" ht="53.4" customHeight="1" x14ac:dyDescent="0.3">
      <c r="A15" s="228"/>
      <c r="B15" s="8"/>
      <c r="C15" s="6"/>
      <c r="D15" s="319" t="s">
        <v>105</v>
      </c>
      <c r="E15" s="343" t="s">
        <v>113</v>
      </c>
      <c r="F15" s="343"/>
      <c r="G15" s="249"/>
      <c r="H15" s="250"/>
      <c r="I15" s="102"/>
      <c r="J15" s="250"/>
      <c r="K15" s="250"/>
      <c r="L15" s="250"/>
      <c r="M15" s="250"/>
      <c r="N15" s="250"/>
      <c r="O15" s="250"/>
      <c r="P15" s="250"/>
      <c r="Q15" s="250"/>
      <c r="R15" s="250"/>
      <c r="S15" s="250"/>
      <c r="T15" s="250"/>
      <c r="U15" s="250"/>
      <c r="V15" s="250"/>
      <c r="W15" s="250"/>
      <c r="X15" s="250"/>
      <c r="Y15" s="250"/>
      <c r="Z15" s="250"/>
      <c r="AA15" s="237"/>
      <c r="AB15" s="237"/>
      <c r="AC15" s="237"/>
      <c r="AD15" s="237"/>
      <c r="AE15" s="237"/>
      <c r="AF15" s="237"/>
      <c r="AG15" s="237"/>
      <c r="AH15" s="237"/>
      <c r="AI15" s="237"/>
      <c r="AJ15" s="237"/>
      <c r="AK15" s="237"/>
      <c r="AL15" s="237"/>
      <c r="AM15" s="237"/>
      <c r="AN15" s="237"/>
      <c r="AO15" s="237"/>
      <c r="AP15" s="237"/>
      <c r="AQ15" s="237"/>
      <c r="AR15" s="237"/>
      <c r="AS15" s="237"/>
      <c r="AT15" s="237"/>
      <c r="AU15" s="237"/>
      <c r="AV15" s="237"/>
      <c r="AW15" s="237"/>
      <c r="AX15" s="237"/>
      <c r="AY15" s="237"/>
      <c r="AZ15" s="237"/>
      <c r="BA15" s="237"/>
      <c r="BB15" s="237"/>
      <c r="BC15" s="237"/>
      <c r="BD15" s="237"/>
      <c r="BE15" s="237"/>
      <c r="BF15" s="237"/>
      <c r="BG15" s="237"/>
      <c r="BH15" s="237"/>
      <c r="BI15" s="237"/>
      <c r="BJ15" s="237"/>
      <c r="BK15" s="237"/>
      <c r="BL15" s="237"/>
      <c r="BM15" s="237"/>
      <c r="BN15" s="237"/>
      <c r="BO15" s="237"/>
      <c r="BP15" s="237"/>
      <c r="BQ15" s="237"/>
      <c r="BR15" s="237"/>
      <c r="BS15" s="237"/>
      <c r="BT15" s="237"/>
      <c r="BU15" s="237"/>
      <c r="BV15" s="237"/>
      <c r="BW15" s="237"/>
      <c r="BX15" s="237"/>
      <c r="BY15" s="237"/>
      <c r="BZ15" s="237"/>
      <c r="CA15" s="237"/>
      <c r="CB15" s="237"/>
      <c r="CC15" s="237"/>
      <c r="CD15" s="237"/>
      <c r="CE15" s="237"/>
      <c r="CF15" s="237"/>
      <c r="CG15" s="237"/>
      <c r="CH15" s="237"/>
      <c r="CI15" s="237"/>
      <c r="CJ15" s="237"/>
      <c r="CK15" s="237"/>
      <c r="CL15" s="237"/>
      <c r="CM15" s="237"/>
      <c r="CN15" s="237"/>
      <c r="CO15" s="237"/>
      <c r="CP15" s="237"/>
      <c r="CQ15" s="237"/>
      <c r="CR15" s="237"/>
      <c r="CS15" s="237"/>
      <c r="CT15" s="237"/>
      <c r="CU15" s="237"/>
      <c r="CV15" s="237"/>
      <c r="CW15" s="237"/>
      <c r="CX15" s="237"/>
      <c r="CY15" s="237"/>
      <c r="CZ15" s="237"/>
      <c r="DA15" s="237"/>
      <c r="DB15" s="237"/>
      <c r="DC15" s="237"/>
      <c r="DD15" s="237"/>
      <c r="DE15" s="237"/>
      <c r="DF15" s="237"/>
      <c r="DG15" s="237"/>
      <c r="DH15" s="237"/>
      <c r="DI15" s="237"/>
      <c r="DJ15" s="237"/>
      <c r="DK15" s="237"/>
      <c r="DL15" s="237"/>
      <c r="DM15" s="237"/>
      <c r="DN15" s="237"/>
      <c r="DO15" s="237"/>
      <c r="DP15" s="237"/>
      <c r="DQ15" s="237"/>
      <c r="DR15" s="237"/>
      <c r="DS15" s="237"/>
      <c r="DT15" s="237"/>
      <c r="DU15" s="237"/>
      <c r="DV15" s="237"/>
      <c r="DW15" s="237"/>
      <c r="DX15" s="237"/>
      <c r="DY15" s="237"/>
      <c r="DZ15" s="237"/>
      <c r="EA15" s="237"/>
      <c r="EB15" s="237"/>
      <c r="EC15" s="237"/>
      <c r="ED15" s="237"/>
      <c r="EE15" s="237"/>
      <c r="EF15" s="237"/>
      <c r="EG15" s="237"/>
      <c r="EH15" s="237"/>
      <c r="EI15" s="237"/>
      <c r="EJ15" s="237"/>
      <c r="EK15" s="237"/>
      <c r="EL15" s="237"/>
      <c r="EM15" s="237"/>
      <c r="EN15" s="237"/>
      <c r="EO15" s="237"/>
      <c r="EP15" s="237"/>
      <c r="EQ15" s="237"/>
      <c r="ER15" s="237"/>
      <c r="ES15" s="237"/>
      <c r="ET15" s="237"/>
      <c r="EU15" s="237"/>
      <c r="EV15" s="237"/>
      <c r="EW15" s="237"/>
      <c r="EX15" s="237"/>
      <c r="EY15" s="237"/>
      <c r="EZ15" s="237"/>
      <c r="FA15" s="237"/>
      <c r="FB15" s="237"/>
      <c r="FC15" s="237"/>
      <c r="FD15" s="237"/>
      <c r="FE15" s="237"/>
      <c r="FF15" s="237"/>
      <c r="FG15" s="237"/>
      <c r="FH15" s="237"/>
      <c r="FI15" s="237"/>
      <c r="FJ15" s="237"/>
      <c r="FK15" s="237"/>
      <c r="FL15" s="237"/>
      <c r="FM15" s="237"/>
      <c r="FN15" s="237"/>
      <c r="FO15" s="237"/>
      <c r="FP15" s="237"/>
      <c r="FQ15" s="237"/>
      <c r="FR15" s="237"/>
      <c r="FS15" s="237"/>
      <c r="FT15" s="237"/>
      <c r="FU15" s="237"/>
      <c r="FV15" s="237"/>
      <c r="FW15" s="237"/>
      <c r="FX15" s="237"/>
      <c r="FY15" s="237"/>
      <c r="FZ15" s="237"/>
      <c r="GA15" s="237"/>
      <c r="GB15" s="237"/>
      <c r="GC15" s="237"/>
      <c r="GD15" s="237"/>
      <c r="GE15" s="237"/>
      <c r="GF15" s="237"/>
      <c r="GG15" s="237"/>
      <c r="GH15" s="237"/>
      <c r="GI15" s="237"/>
      <c r="GJ15" s="237"/>
      <c r="GK15" s="237"/>
      <c r="GL15" s="237"/>
      <c r="GM15" s="237"/>
      <c r="GN15" s="237"/>
      <c r="GO15" s="237"/>
      <c r="GP15" s="237"/>
      <c r="GQ15" s="237"/>
      <c r="GR15" s="237"/>
      <c r="GS15" s="237"/>
      <c r="GT15" s="237"/>
      <c r="GU15" s="237"/>
      <c r="GV15" s="237"/>
      <c r="GW15" s="237"/>
      <c r="GX15" s="237"/>
      <c r="GY15" s="237"/>
      <c r="GZ15" s="237"/>
      <c r="HA15" s="237"/>
      <c r="HB15" s="237"/>
      <c r="HC15" s="237"/>
      <c r="HD15" s="237"/>
      <c r="HE15" s="237"/>
      <c r="HF15" s="237"/>
      <c r="HG15" s="237"/>
      <c r="HH15" s="237"/>
      <c r="HI15" s="237"/>
      <c r="HJ15" s="237"/>
      <c r="HK15" s="237"/>
      <c r="HL15" s="237"/>
      <c r="HM15" s="237"/>
      <c r="HN15" s="237"/>
      <c r="HO15" s="237"/>
      <c r="HP15" s="237"/>
      <c r="HQ15" s="237"/>
      <c r="HR15" s="237"/>
      <c r="HS15" s="237"/>
      <c r="HT15" s="237"/>
      <c r="HU15" s="237"/>
    </row>
    <row r="16" spans="1:229" s="7" customFormat="1" ht="40.200000000000003" customHeight="1" x14ac:dyDescent="0.3">
      <c r="A16" s="228"/>
      <c r="B16" s="8"/>
      <c r="C16" s="6"/>
      <c r="D16" s="319" t="s">
        <v>105</v>
      </c>
      <c r="E16" s="343" t="s">
        <v>114</v>
      </c>
      <c r="F16" s="343"/>
      <c r="G16" s="249"/>
      <c r="H16" s="250"/>
      <c r="I16" s="102"/>
      <c r="J16" s="250"/>
      <c r="K16" s="250"/>
      <c r="L16" s="250"/>
      <c r="M16" s="250"/>
      <c r="N16" s="250"/>
      <c r="O16" s="250"/>
      <c r="P16" s="250"/>
      <c r="Q16" s="250"/>
      <c r="R16" s="250"/>
      <c r="S16" s="250"/>
      <c r="T16" s="250"/>
      <c r="U16" s="250"/>
      <c r="V16" s="250"/>
      <c r="W16" s="250"/>
      <c r="X16" s="250"/>
      <c r="Y16" s="250"/>
      <c r="Z16" s="250"/>
      <c r="AA16" s="237"/>
      <c r="AB16" s="237"/>
      <c r="AC16" s="237"/>
      <c r="AD16" s="237"/>
      <c r="AE16" s="237"/>
      <c r="AF16" s="237"/>
      <c r="AG16" s="237"/>
      <c r="AH16" s="237"/>
      <c r="AI16" s="237"/>
      <c r="AJ16" s="237"/>
      <c r="AK16" s="237"/>
      <c r="AL16" s="237"/>
      <c r="AM16" s="237"/>
      <c r="AN16" s="237"/>
      <c r="AO16" s="237"/>
      <c r="AP16" s="237"/>
      <c r="AQ16" s="237"/>
      <c r="AR16" s="237"/>
      <c r="AS16" s="237"/>
      <c r="AT16" s="237"/>
      <c r="AU16" s="237"/>
      <c r="AV16" s="237"/>
      <c r="AW16" s="237"/>
      <c r="AX16" s="237"/>
      <c r="AY16" s="237"/>
      <c r="AZ16" s="237"/>
      <c r="BA16" s="237"/>
      <c r="BB16" s="237"/>
      <c r="BC16" s="237"/>
      <c r="BD16" s="237"/>
      <c r="BE16" s="237"/>
      <c r="BF16" s="237"/>
      <c r="BG16" s="237"/>
      <c r="BH16" s="237"/>
      <c r="BI16" s="237"/>
      <c r="BJ16" s="237"/>
      <c r="BK16" s="237"/>
      <c r="BL16" s="237"/>
      <c r="BM16" s="237"/>
      <c r="BN16" s="237"/>
      <c r="BO16" s="237"/>
      <c r="BP16" s="237"/>
      <c r="BQ16" s="237"/>
      <c r="BR16" s="237"/>
      <c r="BS16" s="237"/>
      <c r="BT16" s="237"/>
      <c r="BU16" s="237"/>
      <c r="BV16" s="237"/>
      <c r="BW16" s="237"/>
      <c r="BX16" s="237"/>
      <c r="BY16" s="237"/>
      <c r="BZ16" s="237"/>
      <c r="CA16" s="237"/>
      <c r="CB16" s="237"/>
      <c r="CC16" s="237"/>
      <c r="CD16" s="237"/>
      <c r="CE16" s="237"/>
      <c r="CF16" s="237"/>
      <c r="CG16" s="237"/>
      <c r="CH16" s="237"/>
      <c r="CI16" s="237"/>
      <c r="CJ16" s="237"/>
      <c r="CK16" s="237"/>
      <c r="CL16" s="237"/>
      <c r="CM16" s="237"/>
      <c r="CN16" s="237"/>
      <c r="CO16" s="237"/>
      <c r="CP16" s="237"/>
      <c r="CQ16" s="237"/>
      <c r="CR16" s="237"/>
      <c r="CS16" s="237"/>
      <c r="CT16" s="237"/>
      <c r="CU16" s="237"/>
      <c r="CV16" s="237"/>
      <c r="CW16" s="237"/>
      <c r="CX16" s="237"/>
      <c r="CY16" s="237"/>
      <c r="CZ16" s="237"/>
      <c r="DA16" s="237"/>
      <c r="DB16" s="237"/>
      <c r="DC16" s="237"/>
      <c r="DD16" s="237"/>
      <c r="DE16" s="237"/>
      <c r="DF16" s="237"/>
      <c r="DG16" s="237"/>
      <c r="DH16" s="237"/>
      <c r="DI16" s="237"/>
      <c r="DJ16" s="237"/>
      <c r="DK16" s="237"/>
      <c r="DL16" s="237"/>
      <c r="DM16" s="237"/>
      <c r="DN16" s="237"/>
      <c r="DO16" s="237"/>
      <c r="DP16" s="237"/>
      <c r="DQ16" s="237"/>
      <c r="DR16" s="237"/>
      <c r="DS16" s="237"/>
      <c r="DT16" s="237"/>
      <c r="DU16" s="237"/>
      <c r="DV16" s="237"/>
      <c r="DW16" s="237"/>
      <c r="DX16" s="237"/>
      <c r="DY16" s="237"/>
      <c r="DZ16" s="237"/>
      <c r="EA16" s="237"/>
      <c r="EB16" s="237"/>
      <c r="EC16" s="237"/>
      <c r="ED16" s="237"/>
      <c r="EE16" s="237"/>
      <c r="EF16" s="237"/>
      <c r="EG16" s="237"/>
      <c r="EH16" s="237"/>
      <c r="EI16" s="237"/>
      <c r="EJ16" s="237"/>
      <c r="EK16" s="237"/>
      <c r="EL16" s="237"/>
      <c r="EM16" s="237"/>
      <c r="EN16" s="237"/>
      <c r="EO16" s="237"/>
      <c r="EP16" s="237"/>
      <c r="EQ16" s="237"/>
      <c r="ER16" s="237"/>
      <c r="ES16" s="237"/>
      <c r="ET16" s="237"/>
      <c r="EU16" s="237"/>
      <c r="EV16" s="237"/>
      <c r="EW16" s="237"/>
      <c r="EX16" s="237"/>
      <c r="EY16" s="237"/>
      <c r="EZ16" s="237"/>
      <c r="FA16" s="237"/>
      <c r="FB16" s="237"/>
      <c r="FC16" s="237"/>
      <c r="FD16" s="237"/>
      <c r="FE16" s="237"/>
      <c r="FF16" s="237"/>
      <c r="FG16" s="237"/>
      <c r="FH16" s="237"/>
      <c r="FI16" s="237"/>
      <c r="FJ16" s="237"/>
      <c r="FK16" s="237"/>
      <c r="FL16" s="237"/>
      <c r="FM16" s="237"/>
      <c r="FN16" s="237"/>
      <c r="FO16" s="237"/>
      <c r="FP16" s="237"/>
      <c r="FQ16" s="237"/>
      <c r="FR16" s="237"/>
      <c r="FS16" s="237"/>
      <c r="FT16" s="237"/>
      <c r="FU16" s="237"/>
      <c r="FV16" s="237"/>
      <c r="FW16" s="237"/>
      <c r="FX16" s="237"/>
      <c r="FY16" s="237"/>
      <c r="FZ16" s="237"/>
      <c r="GA16" s="237"/>
      <c r="GB16" s="237"/>
      <c r="GC16" s="237"/>
      <c r="GD16" s="237"/>
      <c r="GE16" s="237"/>
      <c r="GF16" s="237"/>
      <c r="GG16" s="237"/>
      <c r="GH16" s="237"/>
      <c r="GI16" s="237"/>
      <c r="GJ16" s="237"/>
      <c r="GK16" s="237"/>
      <c r="GL16" s="237"/>
      <c r="GM16" s="237"/>
      <c r="GN16" s="237"/>
      <c r="GO16" s="237"/>
      <c r="GP16" s="237"/>
      <c r="GQ16" s="237"/>
      <c r="GR16" s="237"/>
      <c r="GS16" s="237"/>
      <c r="GT16" s="237"/>
      <c r="GU16" s="237"/>
      <c r="GV16" s="237"/>
      <c r="GW16" s="237"/>
      <c r="GX16" s="237"/>
      <c r="GY16" s="237"/>
      <c r="GZ16" s="237"/>
      <c r="HA16" s="237"/>
      <c r="HB16" s="237"/>
      <c r="HC16" s="237"/>
      <c r="HD16" s="237"/>
      <c r="HE16" s="237"/>
      <c r="HF16" s="237"/>
      <c r="HG16" s="237"/>
      <c r="HH16" s="237"/>
      <c r="HI16" s="237"/>
      <c r="HJ16" s="237"/>
      <c r="HK16" s="237"/>
      <c r="HL16" s="237"/>
      <c r="HM16" s="237"/>
      <c r="HN16" s="237"/>
      <c r="HO16" s="237"/>
      <c r="HP16" s="237"/>
      <c r="HQ16" s="237"/>
      <c r="HR16" s="237"/>
      <c r="HS16" s="237"/>
      <c r="HT16" s="237"/>
      <c r="HU16" s="237"/>
    </row>
    <row r="17" spans="1:229" s="7" customFormat="1" ht="66" x14ac:dyDescent="0.3">
      <c r="A17" s="228"/>
      <c r="B17" s="8"/>
      <c r="C17" s="6"/>
      <c r="D17" s="6"/>
      <c r="E17" s="244" t="s">
        <v>105</v>
      </c>
      <c r="F17" s="9" t="s">
        <v>115</v>
      </c>
      <c r="G17" s="249"/>
      <c r="H17" s="250"/>
      <c r="I17" s="102"/>
      <c r="J17" s="250"/>
      <c r="K17" s="250"/>
      <c r="L17" s="250"/>
      <c r="M17" s="250"/>
      <c r="N17" s="250"/>
      <c r="O17" s="250"/>
      <c r="P17" s="250"/>
      <c r="Q17" s="250"/>
      <c r="R17" s="250"/>
      <c r="S17" s="250"/>
      <c r="T17" s="250"/>
      <c r="U17" s="250"/>
      <c r="V17" s="250"/>
      <c r="W17" s="250"/>
      <c r="X17" s="250"/>
      <c r="Y17" s="250"/>
      <c r="Z17" s="250"/>
      <c r="AA17" s="237"/>
      <c r="AB17" s="237"/>
      <c r="AC17" s="237"/>
      <c r="AD17" s="237"/>
      <c r="AE17" s="237"/>
      <c r="AF17" s="237"/>
      <c r="AG17" s="237"/>
      <c r="AH17" s="237"/>
      <c r="AI17" s="237"/>
      <c r="AJ17" s="237"/>
      <c r="AK17" s="237"/>
      <c r="AL17" s="237"/>
      <c r="AM17" s="237"/>
      <c r="AN17" s="237"/>
      <c r="AO17" s="237"/>
      <c r="AP17" s="237"/>
      <c r="AQ17" s="237"/>
      <c r="AR17" s="237"/>
      <c r="AS17" s="237"/>
      <c r="AT17" s="237"/>
      <c r="AU17" s="237"/>
      <c r="AV17" s="237"/>
      <c r="AW17" s="237"/>
      <c r="AX17" s="237"/>
      <c r="AY17" s="237"/>
      <c r="AZ17" s="237"/>
      <c r="BA17" s="237"/>
      <c r="BB17" s="237"/>
      <c r="BC17" s="237"/>
      <c r="BD17" s="237"/>
      <c r="BE17" s="237"/>
      <c r="BF17" s="237"/>
      <c r="BG17" s="237"/>
      <c r="BH17" s="237"/>
      <c r="BI17" s="237"/>
      <c r="BJ17" s="237"/>
      <c r="BK17" s="237"/>
      <c r="BL17" s="237"/>
      <c r="BM17" s="237"/>
      <c r="BN17" s="237"/>
      <c r="BO17" s="237"/>
      <c r="BP17" s="237"/>
      <c r="BQ17" s="237"/>
      <c r="BR17" s="237"/>
      <c r="BS17" s="237"/>
      <c r="BT17" s="237"/>
      <c r="BU17" s="237"/>
      <c r="BV17" s="237"/>
      <c r="BW17" s="237"/>
      <c r="BX17" s="237"/>
      <c r="BY17" s="237"/>
      <c r="BZ17" s="237"/>
      <c r="CA17" s="237"/>
      <c r="CB17" s="237"/>
      <c r="CC17" s="237"/>
      <c r="CD17" s="237"/>
      <c r="CE17" s="237"/>
      <c r="CF17" s="237"/>
      <c r="CG17" s="237"/>
      <c r="CH17" s="237"/>
      <c r="CI17" s="237"/>
      <c r="CJ17" s="237"/>
      <c r="CK17" s="237"/>
      <c r="CL17" s="237"/>
      <c r="CM17" s="237"/>
      <c r="CN17" s="237"/>
      <c r="CO17" s="237"/>
      <c r="CP17" s="237"/>
      <c r="CQ17" s="237"/>
      <c r="CR17" s="237"/>
      <c r="CS17" s="237"/>
      <c r="CT17" s="237"/>
      <c r="CU17" s="237"/>
      <c r="CV17" s="237"/>
      <c r="CW17" s="237"/>
      <c r="CX17" s="237"/>
      <c r="CY17" s="237"/>
      <c r="CZ17" s="237"/>
      <c r="DA17" s="237"/>
      <c r="DB17" s="237"/>
      <c r="DC17" s="237"/>
      <c r="DD17" s="237"/>
      <c r="DE17" s="237"/>
      <c r="DF17" s="237"/>
      <c r="DG17" s="237"/>
      <c r="DH17" s="237"/>
      <c r="DI17" s="237"/>
      <c r="DJ17" s="237"/>
      <c r="DK17" s="237"/>
      <c r="DL17" s="237"/>
      <c r="DM17" s="237"/>
      <c r="DN17" s="237"/>
      <c r="DO17" s="237"/>
      <c r="DP17" s="237"/>
      <c r="DQ17" s="237"/>
      <c r="DR17" s="237"/>
      <c r="DS17" s="237"/>
      <c r="DT17" s="237"/>
      <c r="DU17" s="237"/>
      <c r="DV17" s="237"/>
      <c r="DW17" s="237"/>
      <c r="DX17" s="237"/>
      <c r="DY17" s="237"/>
      <c r="DZ17" s="237"/>
      <c r="EA17" s="237"/>
      <c r="EB17" s="237"/>
      <c r="EC17" s="237"/>
      <c r="ED17" s="237"/>
      <c r="EE17" s="237"/>
      <c r="EF17" s="237"/>
      <c r="EG17" s="237"/>
      <c r="EH17" s="237"/>
      <c r="EI17" s="237"/>
      <c r="EJ17" s="237"/>
      <c r="EK17" s="237"/>
      <c r="EL17" s="237"/>
      <c r="EM17" s="237"/>
      <c r="EN17" s="237"/>
      <c r="EO17" s="237"/>
      <c r="EP17" s="237"/>
      <c r="EQ17" s="237"/>
      <c r="ER17" s="237"/>
      <c r="ES17" s="237"/>
      <c r="ET17" s="237"/>
      <c r="EU17" s="237"/>
      <c r="EV17" s="237"/>
      <c r="EW17" s="237"/>
      <c r="EX17" s="237"/>
      <c r="EY17" s="237"/>
      <c r="EZ17" s="237"/>
      <c r="FA17" s="237"/>
      <c r="FB17" s="237"/>
      <c r="FC17" s="237"/>
      <c r="FD17" s="237"/>
      <c r="FE17" s="237"/>
      <c r="FF17" s="237"/>
      <c r="FG17" s="237"/>
      <c r="FH17" s="237"/>
      <c r="FI17" s="237"/>
      <c r="FJ17" s="237"/>
      <c r="FK17" s="237"/>
      <c r="FL17" s="237"/>
      <c r="FM17" s="237"/>
      <c r="FN17" s="237"/>
      <c r="FO17" s="237"/>
      <c r="FP17" s="237"/>
      <c r="FQ17" s="237"/>
      <c r="FR17" s="237"/>
      <c r="FS17" s="237"/>
      <c r="FT17" s="237"/>
      <c r="FU17" s="237"/>
      <c r="FV17" s="237"/>
      <c r="FW17" s="237"/>
      <c r="FX17" s="237"/>
      <c r="FY17" s="237"/>
      <c r="FZ17" s="237"/>
      <c r="GA17" s="237"/>
      <c r="GB17" s="237"/>
      <c r="GC17" s="237"/>
      <c r="GD17" s="237"/>
      <c r="GE17" s="237"/>
      <c r="GF17" s="237"/>
      <c r="GG17" s="237"/>
      <c r="GH17" s="237"/>
      <c r="GI17" s="237"/>
      <c r="GJ17" s="237"/>
      <c r="GK17" s="237"/>
      <c r="GL17" s="237"/>
      <c r="GM17" s="237"/>
      <c r="GN17" s="237"/>
      <c r="GO17" s="237"/>
      <c r="GP17" s="237"/>
      <c r="GQ17" s="237"/>
      <c r="GR17" s="237"/>
      <c r="GS17" s="237"/>
      <c r="GT17" s="237"/>
      <c r="GU17" s="237"/>
      <c r="GV17" s="237"/>
      <c r="GW17" s="237"/>
      <c r="GX17" s="237"/>
      <c r="GY17" s="237"/>
      <c r="GZ17" s="237"/>
      <c r="HA17" s="237"/>
      <c r="HB17" s="237"/>
      <c r="HC17" s="237"/>
      <c r="HD17" s="237"/>
      <c r="HE17" s="237"/>
      <c r="HF17" s="237"/>
      <c r="HG17" s="237"/>
      <c r="HH17" s="237"/>
      <c r="HI17" s="237"/>
      <c r="HJ17" s="237"/>
      <c r="HK17" s="237"/>
      <c r="HL17" s="237"/>
      <c r="HM17" s="237"/>
      <c r="HN17" s="237"/>
      <c r="HO17" s="237"/>
      <c r="HP17" s="237"/>
      <c r="HQ17" s="237"/>
      <c r="HR17" s="237"/>
      <c r="HS17" s="237"/>
      <c r="HT17" s="237"/>
      <c r="HU17" s="237"/>
    </row>
    <row r="18" spans="1:229" s="5" customFormat="1" ht="39.6" x14ac:dyDescent="0.3">
      <c r="A18" s="277"/>
      <c r="B18" s="278"/>
      <c r="C18" s="283"/>
      <c r="D18" s="283"/>
      <c r="E18" s="244" t="s">
        <v>105</v>
      </c>
      <c r="F18" s="244" t="s">
        <v>116</v>
      </c>
      <c r="G18" s="280"/>
      <c r="H18" s="246"/>
      <c r="I18" s="281"/>
      <c r="J18" s="281"/>
      <c r="K18" s="281"/>
      <c r="L18" s="281"/>
      <c r="M18" s="281"/>
      <c r="N18" s="281"/>
      <c r="O18" s="281"/>
      <c r="P18" s="281"/>
      <c r="Q18" s="281"/>
      <c r="R18" s="281"/>
      <c r="S18" s="281"/>
      <c r="T18" s="281"/>
      <c r="U18" s="281"/>
      <c r="V18" s="281"/>
      <c r="W18" s="281"/>
      <c r="X18" s="281"/>
      <c r="Y18" s="281"/>
      <c r="Z18" s="281"/>
      <c r="AA18" s="282"/>
      <c r="AB18" s="282"/>
      <c r="AC18" s="282"/>
      <c r="AD18" s="282"/>
      <c r="AE18" s="282"/>
      <c r="AF18" s="282"/>
      <c r="AG18" s="282"/>
      <c r="AH18" s="282"/>
      <c r="AI18" s="282"/>
      <c r="AJ18" s="282"/>
      <c r="AK18" s="282"/>
      <c r="AL18" s="282"/>
      <c r="AM18" s="282"/>
      <c r="AN18" s="282"/>
      <c r="AO18" s="282"/>
      <c r="AP18" s="282"/>
      <c r="AQ18" s="282"/>
      <c r="AR18" s="282"/>
      <c r="AS18" s="282"/>
      <c r="AT18" s="282"/>
      <c r="AU18" s="282"/>
      <c r="AV18" s="282"/>
      <c r="AW18" s="282"/>
      <c r="AX18" s="282"/>
      <c r="AY18" s="282"/>
      <c r="AZ18" s="282"/>
      <c r="BA18" s="282"/>
      <c r="BB18" s="282"/>
      <c r="BC18" s="282"/>
      <c r="BD18" s="282"/>
      <c r="BE18" s="282"/>
      <c r="BF18" s="282"/>
      <c r="BG18" s="282"/>
      <c r="BH18" s="282"/>
      <c r="BI18" s="282"/>
      <c r="BJ18" s="282"/>
      <c r="BK18" s="282"/>
      <c r="BL18" s="282"/>
      <c r="BM18" s="282"/>
      <c r="BN18" s="282"/>
      <c r="BO18" s="282"/>
      <c r="BP18" s="282"/>
      <c r="BQ18" s="282"/>
      <c r="BR18" s="282"/>
      <c r="BS18" s="282"/>
      <c r="BT18" s="282"/>
      <c r="BU18" s="282"/>
      <c r="BV18" s="282"/>
      <c r="BW18" s="282"/>
      <c r="BX18" s="282"/>
      <c r="BY18" s="282"/>
      <c r="BZ18" s="282"/>
      <c r="CA18" s="282"/>
      <c r="CB18" s="282"/>
      <c r="CC18" s="282"/>
      <c r="CD18" s="282"/>
      <c r="CE18" s="282"/>
      <c r="CF18" s="282"/>
      <c r="CG18" s="282"/>
      <c r="CH18" s="282"/>
      <c r="CI18" s="282"/>
      <c r="CJ18" s="282"/>
      <c r="CK18" s="282"/>
      <c r="CL18" s="282"/>
      <c r="CM18" s="282"/>
      <c r="CN18" s="282"/>
      <c r="CO18" s="282"/>
      <c r="CP18" s="282"/>
      <c r="CQ18" s="282"/>
      <c r="CR18" s="282"/>
      <c r="CS18" s="282"/>
      <c r="CT18" s="282"/>
      <c r="CU18" s="282"/>
      <c r="CV18" s="282"/>
      <c r="CW18" s="282"/>
      <c r="CX18" s="282"/>
      <c r="CY18" s="282"/>
      <c r="CZ18" s="282"/>
      <c r="DA18" s="282"/>
      <c r="DB18" s="282"/>
      <c r="DC18" s="282"/>
      <c r="DD18" s="282"/>
      <c r="DE18" s="282"/>
      <c r="DF18" s="282"/>
      <c r="DG18" s="282"/>
      <c r="DH18" s="282"/>
      <c r="DI18" s="282"/>
      <c r="DJ18" s="282"/>
      <c r="DK18" s="282"/>
      <c r="DL18" s="282"/>
      <c r="DM18" s="282"/>
      <c r="DN18" s="282"/>
      <c r="DO18" s="282"/>
      <c r="DP18" s="282"/>
      <c r="DQ18" s="282"/>
      <c r="DR18" s="282"/>
      <c r="DS18" s="282"/>
      <c r="DT18" s="282"/>
      <c r="DU18" s="282"/>
      <c r="DV18" s="282"/>
      <c r="DW18" s="282"/>
      <c r="DX18" s="282"/>
      <c r="DY18" s="282"/>
      <c r="DZ18" s="282"/>
      <c r="EA18" s="282"/>
      <c r="EB18" s="282"/>
      <c r="EC18" s="282"/>
      <c r="ED18" s="282"/>
      <c r="EE18" s="282"/>
      <c r="EF18" s="282"/>
      <c r="EG18" s="282"/>
      <c r="EH18" s="282"/>
      <c r="EI18" s="282"/>
      <c r="EJ18" s="282"/>
      <c r="EK18" s="282"/>
      <c r="EL18" s="282"/>
      <c r="EM18" s="282"/>
      <c r="EN18" s="282"/>
      <c r="EO18" s="282"/>
      <c r="EP18" s="282"/>
      <c r="EQ18" s="282"/>
      <c r="ER18" s="282"/>
      <c r="ES18" s="282"/>
      <c r="ET18" s="282"/>
      <c r="EU18" s="282"/>
      <c r="EV18" s="282"/>
      <c r="EW18" s="282"/>
      <c r="EX18" s="282"/>
      <c r="EY18" s="282"/>
      <c r="EZ18" s="282"/>
      <c r="FA18" s="282"/>
      <c r="FB18" s="282"/>
      <c r="FC18" s="282"/>
      <c r="FD18" s="282"/>
      <c r="FE18" s="282"/>
      <c r="FF18" s="282"/>
      <c r="FG18" s="282"/>
      <c r="FH18" s="282"/>
      <c r="FI18" s="282"/>
      <c r="FJ18" s="282"/>
      <c r="FK18" s="282"/>
      <c r="FL18" s="282"/>
      <c r="FM18" s="282"/>
      <c r="FN18" s="282"/>
      <c r="FO18" s="282"/>
      <c r="FP18" s="282"/>
      <c r="FQ18" s="282"/>
      <c r="FR18" s="282"/>
      <c r="FS18" s="282"/>
      <c r="FT18" s="282"/>
      <c r="FU18" s="282"/>
      <c r="FV18" s="282"/>
      <c r="FW18" s="282"/>
      <c r="FX18" s="282"/>
      <c r="FY18" s="282"/>
      <c r="FZ18" s="282"/>
      <c r="GA18" s="282"/>
      <c r="GB18" s="282"/>
      <c r="GC18" s="282"/>
      <c r="GD18" s="282"/>
      <c r="GE18" s="282"/>
      <c r="GF18" s="282"/>
      <c r="GG18" s="282"/>
      <c r="GH18" s="282"/>
      <c r="GI18" s="282"/>
      <c r="GJ18" s="282"/>
      <c r="GK18" s="282"/>
      <c r="GL18" s="282"/>
      <c r="GM18" s="282"/>
      <c r="GN18" s="282"/>
      <c r="GO18" s="282"/>
      <c r="GP18" s="282"/>
      <c r="GQ18" s="282"/>
      <c r="GR18" s="282"/>
      <c r="GS18" s="282"/>
      <c r="GT18" s="282"/>
      <c r="GU18" s="282"/>
      <c r="GV18" s="282"/>
      <c r="GW18" s="282"/>
      <c r="GX18" s="282"/>
      <c r="GY18" s="282"/>
      <c r="GZ18" s="282"/>
      <c r="HA18" s="282"/>
      <c r="HB18" s="282"/>
      <c r="HC18" s="282"/>
      <c r="HD18" s="282"/>
      <c r="HE18" s="282"/>
      <c r="HF18" s="282"/>
      <c r="HG18" s="282"/>
      <c r="HH18" s="282"/>
      <c r="HI18" s="282"/>
      <c r="HJ18" s="282"/>
      <c r="HK18" s="282"/>
      <c r="HL18" s="282"/>
      <c r="HM18" s="282"/>
      <c r="HN18" s="282"/>
      <c r="HO18" s="282"/>
      <c r="HP18" s="282"/>
      <c r="HQ18" s="282"/>
      <c r="HR18" s="282"/>
      <c r="HS18" s="282"/>
      <c r="HT18" s="282"/>
      <c r="HU18" s="282"/>
    </row>
    <row r="19" spans="1:229" s="5" customFormat="1" ht="26.4" x14ac:dyDescent="0.3">
      <c r="A19" s="277"/>
      <c r="B19" s="278"/>
      <c r="C19" s="283"/>
      <c r="D19" s="283"/>
      <c r="E19" s="244" t="s">
        <v>105</v>
      </c>
      <c r="F19" s="244" t="s">
        <v>117</v>
      </c>
      <c r="G19" s="280"/>
      <c r="H19" s="246"/>
      <c r="I19" s="281"/>
      <c r="J19" s="281"/>
      <c r="K19" s="281"/>
      <c r="L19" s="281"/>
      <c r="M19" s="281"/>
      <c r="N19" s="281"/>
      <c r="O19" s="281"/>
      <c r="P19" s="281"/>
      <c r="Q19" s="281"/>
      <c r="R19" s="281"/>
      <c r="S19" s="281"/>
      <c r="T19" s="281"/>
      <c r="U19" s="281"/>
      <c r="V19" s="281"/>
      <c r="W19" s="281"/>
      <c r="X19" s="281"/>
      <c r="Y19" s="281"/>
      <c r="Z19" s="281"/>
      <c r="AA19" s="282"/>
      <c r="AB19" s="282"/>
      <c r="AC19" s="282"/>
      <c r="AD19" s="282"/>
      <c r="AE19" s="282"/>
      <c r="AF19" s="282"/>
      <c r="AG19" s="282"/>
      <c r="AH19" s="282"/>
      <c r="AI19" s="282"/>
      <c r="AJ19" s="282"/>
      <c r="AK19" s="282"/>
      <c r="AL19" s="282"/>
      <c r="AM19" s="282"/>
      <c r="AN19" s="282"/>
      <c r="AO19" s="282"/>
      <c r="AP19" s="282"/>
      <c r="AQ19" s="282"/>
      <c r="AR19" s="282"/>
      <c r="AS19" s="282"/>
      <c r="AT19" s="282"/>
      <c r="AU19" s="282"/>
      <c r="AV19" s="282"/>
      <c r="AW19" s="282"/>
      <c r="AX19" s="282"/>
      <c r="AY19" s="282"/>
      <c r="AZ19" s="282"/>
      <c r="BA19" s="282"/>
      <c r="BB19" s="282"/>
      <c r="BC19" s="282"/>
      <c r="BD19" s="282"/>
      <c r="BE19" s="282"/>
      <c r="BF19" s="282"/>
      <c r="BG19" s="282"/>
      <c r="BH19" s="282"/>
      <c r="BI19" s="282"/>
      <c r="BJ19" s="282"/>
      <c r="BK19" s="282"/>
      <c r="BL19" s="282"/>
      <c r="BM19" s="282"/>
      <c r="BN19" s="282"/>
      <c r="BO19" s="282"/>
      <c r="BP19" s="282"/>
      <c r="BQ19" s="282"/>
      <c r="BR19" s="282"/>
      <c r="BS19" s="282"/>
      <c r="BT19" s="282"/>
      <c r="BU19" s="282"/>
      <c r="BV19" s="282"/>
      <c r="BW19" s="282"/>
      <c r="BX19" s="282"/>
      <c r="BY19" s="282"/>
      <c r="BZ19" s="282"/>
      <c r="CA19" s="282"/>
      <c r="CB19" s="282"/>
      <c r="CC19" s="282"/>
      <c r="CD19" s="282"/>
      <c r="CE19" s="282"/>
      <c r="CF19" s="282"/>
      <c r="CG19" s="282"/>
      <c r="CH19" s="282"/>
      <c r="CI19" s="282"/>
      <c r="CJ19" s="282"/>
      <c r="CK19" s="282"/>
      <c r="CL19" s="282"/>
      <c r="CM19" s="282"/>
      <c r="CN19" s="282"/>
      <c r="CO19" s="282"/>
      <c r="CP19" s="282"/>
      <c r="CQ19" s="282"/>
      <c r="CR19" s="282"/>
      <c r="CS19" s="282"/>
      <c r="CT19" s="282"/>
      <c r="CU19" s="282"/>
      <c r="CV19" s="282"/>
      <c r="CW19" s="282"/>
      <c r="CX19" s="282"/>
      <c r="CY19" s="282"/>
      <c r="CZ19" s="282"/>
      <c r="DA19" s="282"/>
      <c r="DB19" s="282"/>
      <c r="DC19" s="282"/>
      <c r="DD19" s="282"/>
      <c r="DE19" s="282"/>
      <c r="DF19" s="282"/>
      <c r="DG19" s="282"/>
      <c r="DH19" s="282"/>
      <c r="DI19" s="282"/>
      <c r="DJ19" s="282"/>
      <c r="DK19" s="282"/>
      <c r="DL19" s="282"/>
      <c r="DM19" s="282"/>
      <c r="DN19" s="282"/>
      <c r="DO19" s="282"/>
      <c r="DP19" s="282"/>
      <c r="DQ19" s="282"/>
      <c r="DR19" s="282"/>
      <c r="DS19" s="282"/>
      <c r="DT19" s="282"/>
      <c r="DU19" s="282"/>
      <c r="DV19" s="282"/>
      <c r="DW19" s="282"/>
      <c r="DX19" s="282"/>
      <c r="DY19" s="282"/>
      <c r="DZ19" s="282"/>
      <c r="EA19" s="282"/>
      <c r="EB19" s="282"/>
      <c r="EC19" s="282"/>
      <c r="ED19" s="282"/>
      <c r="EE19" s="282"/>
      <c r="EF19" s="282"/>
      <c r="EG19" s="282"/>
      <c r="EH19" s="282"/>
      <c r="EI19" s="282"/>
      <c r="EJ19" s="282"/>
      <c r="EK19" s="282"/>
      <c r="EL19" s="282"/>
      <c r="EM19" s="282"/>
      <c r="EN19" s="282"/>
      <c r="EO19" s="282"/>
      <c r="EP19" s="282"/>
      <c r="EQ19" s="282"/>
      <c r="ER19" s="282"/>
      <c r="ES19" s="282"/>
      <c r="ET19" s="282"/>
      <c r="EU19" s="282"/>
      <c r="EV19" s="282"/>
      <c r="EW19" s="282"/>
      <c r="EX19" s="282"/>
      <c r="EY19" s="282"/>
      <c r="EZ19" s="282"/>
      <c r="FA19" s="282"/>
      <c r="FB19" s="282"/>
      <c r="FC19" s="282"/>
      <c r="FD19" s="282"/>
      <c r="FE19" s="282"/>
      <c r="FF19" s="282"/>
      <c r="FG19" s="282"/>
      <c r="FH19" s="282"/>
      <c r="FI19" s="282"/>
      <c r="FJ19" s="282"/>
      <c r="FK19" s="282"/>
      <c r="FL19" s="282"/>
      <c r="FM19" s="282"/>
      <c r="FN19" s="282"/>
      <c r="FO19" s="282"/>
      <c r="FP19" s="282"/>
      <c r="FQ19" s="282"/>
      <c r="FR19" s="282"/>
      <c r="FS19" s="282"/>
      <c r="FT19" s="282"/>
      <c r="FU19" s="282"/>
      <c r="FV19" s="282"/>
      <c r="FW19" s="282"/>
      <c r="FX19" s="282"/>
      <c r="FY19" s="282"/>
      <c r="FZ19" s="282"/>
      <c r="GA19" s="282"/>
      <c r="GB19" s="282"/>
      <c r="GC19" s="282"/>
      <c r="GD19" s="282"/>
      <c r="GE19" s="282"/>
      <c r="GF19" s="282"/>
      <c r="GG19" s="282"/>
      <c r="GH19" s="282"/>
      <c r="GI19" s="282"/>
      <c r="GJ19" s="282"/>
      <c r="GK19" s="282"/>
      <c r="GL19" s="282"/>
      <c r="GM19" s="282"/>
      <c r="GN19" s="282"/>
      <c r="GO19" s="282"/>
      <c r="GP19" s="282"/>
      <c r="GQ19" s="282"/>
      <c r="GR19" s="282"/>
      <c r="GS19" s="282"/>
      <c r="GT19" s="282"/>
      <c r="GU19" s="282"/>
      <c r="GV19" s="282"/>
      <c r="GW19" s="282"/>
      <c r="GX19" s="282"/>
      <c r="GY19" s="282"/>
      <c r="GZ19" s="282"/>
      <c r="HA19" s="282"/>
      <c r="HB19" s="282"/>
      <c r="HC19" s="282"/>
      <c r="HD19" s="282"/>
      <c r="HE19" s="282"/>
      <c r="HF19" s="282"/>
      <c r="HG19" s="282"/>
      <c r="HH19" s="282"/>
      <c r="HI19" s="282"/>
      <c r="HJ19" s="282"/>
      <c r="HK19" s="282"/>
      <c r="HL19" s="282"/>
      <c r="HM19" s="282"/>
      <c r="HN19" s="282"/>
      <c r="HO19" s="282"/>
      <c r="HP19" s="282"/>
      <c r="HQ19" s="282"/>
      <c r="HR19" s="282"/>
      <c r="HS19" s="282"/>
      <c r="HT19" s="282"/>
      <c r="HU19" s="282"/>
    </row>
    <row r="20" spans="1:229" s="7" customFormat="1" ht="18" customHeight="1" x14ac:dyDescent="0.3">
      <c r="A20" s="228"/>
      <c r="B20" s="8"/>
      <c r="C20" s="6"/>
      <c r="D20" s="6"/>
      <c r="E20" s="6"/>
      <c r="F20" s="9"/>
      <c r="G20" s="249"/>
      <c r="H20" s="250"/>
      <c r="I20" s="102"/>
      <c r="J20" s="250"/>
      <c r="K20" s="250"/>
      <c r="L20" s="250"/>
      <c r="M20" s="250"/>
      <c r="N20" s="250"/>
      <c r="O20" s="250"/>
      <c r="P20" s="250"/>
      <c r="Q20" s="250"/>
      <c r="R20" s="250"/>
      <c r="S20" s="250"/>
      <c r="T20" s="250"/>
      <c r="U20" s="250"/>
      <c r="V20" s="250"/>
      <c r="W20" s="250"/>
      <c r="X20" s="250"/>
      <c r="Y20" s="250"/>
      <c r="Z20" s="250"/>
      <c r="AA20" s="237"/>
      <c r="AB20" s="237"/>
      <c r="AC20" s="237"/>
      <c r="AD20" s="237"/>
      <c r="AE20" s="237"/>
      <c r="AF20" s="237"/>
      <c r="AG20" s="237"/>
      <c r="AH20" s="237"/>
      <c r="AI20" s="237"/>
      <c r="AJ20" s="237"/>
      <c r="AK20" s="237"/>
      <c r="AL20" s="237"/>
      <c r="AM20" s="237"/>
      <c r="AN20" s="237"/>
      <c r="AO20" s="237"/>
      <c r="AP20" s="237"/>
      <c r="AQ20" s="237"/>
      <c r="AR20" s="237"/>
      <c r="AS20" s="237"/>
      <c r="AT20" s="237"/>
      <c r="AU20" s="237"/>
      <c r="AV20" s="237"/>
      <c r="AW20" s="237"/>
      <c r="AX20" s="237"/>
      <c r="AY20" s="237"/>
      <c r="AZ20" s="237"/>
      <c r="BA20" s="237"/>
      <c r="BB20" s="237"/>
      <c r="BC20" s="237"/>
      <c r="BD20" s="237"/>
      <c r="BE20" s="237"/>
      <c r="BF20" s="237"/>
      <c r="BG20" s="237"/>
      <c r="BH20" s="237"/>
      <c r="BI20" s="237"/>
      <c r="BJ20" s="237"/>
      <c r="BK20" s="237"/>
      <c r="BL20" s="237"/>
      <c r="BM20" s="237"/>
      <c r="BN20" s="237"/>
      <c r="BO20" s="237"/>
      <c r="BP20" s="237"/>
      <c r="BQ20" s="237"/>
      <c r="BR20" s="237"/>
      <c r="BS20" s="237"/>
      <c r="BT20" s="237"/>
      <c r="BU20" s="237"/>
      <c r="BV20" s="237"/>
      <c r="BW20" s="237"/>
      <c r="BX20" s="237"/>
      <c r="BY20" s="237"/>
      <c r="BZ20" s="237"/>
      <c r="CA20" s="237"/>
      <c r="CB20" s="237"/>
      <c r="CC20" s="237"/>
      <c r="CD20" s="237"/>
      <c r="CE20" s="237"/>
      <c r="CF20" s="237"/>
      <c r="CG20" s="237"/>
      <c r="CH20" s="237"/>
      <c r="CI20" s="237"/>
      <c r="CJ20" s="237"/>
      <c r="CK20" s="237"/>
      <c r="CL20" s="237"/>
      <c r="CM20" s="237"/>
      <c r="CN20" s="237"/>
      <c r="CO20" s="237"/>
      <c r="CP20" s="237"/>
      <c r="CQ20" s="237"/>
      <c r="CR20" s="237"/>
      <c r="CS20" s="237"/>
      <c r="CT20" s="237"/>
      <c r="CU20" s="237"/>
      <c r="CV20" s="237"/>
      <c r="CW20" s="237"/>
      <c r="CX20" s="237"/>
      <c r="CY20" s="237"/>
      <c r="CZ20" s="237"/>
      <c r="DA20" s="237"/>
      <c r="DB20" s="237"/>
      <c r="DC20" s="237"/>
      <c r="DD20" s="237"/>
      <c r="DE20" s="237"/>
      <c r="DF20" s="237"/>
      <c r="DG20" s="237"/>
      <c r="DH20" s="237"/>
      <c r="DI20" s="237"/>
      <c r="DJ20" s="237"/>
      <c r="DK20" s="237"/>
      <c r="DL20" s="237"/>
      <c r="DM20" s="237"/>
      <c r="DN20" s="237"/>
      <c r="DO20" s="237"/>
      <c r="DP20" s="237"/>
      <c r="DQ20" s="237"/>
      <c r="DR20" s="237"/>
      <c r="DS20" s="237"/>
      <c r="DT20" s="237"/>
      <c r="DU20" s="237"/>
      <c r="DV20" s="237"/>
      <c r="DW20" s="237"/>
      <c r="DX20" s="237"/>
      <c r="DY20" s="237"/>
      <c r="DZ20" s="237"/>
      <c r="EA20" s="237"/>
      <c r="EB20" s="237"/>
      <c r="EC20" s="237"/>
      <c r="ED20" s="237"/>
      <c r="EE20" s="237"/>
      <c r="EF20" s="237"/>
      <c r="EG20" s="237"/>
      <c r="EH20" s="237"/>
      <c r="EI20" s="237"/>
      <c r="EJ20" s="237"/>
      <c r="EK20" s="237"/>
      <c r="EL20" s="237"/>
      <c r="EM20" s="237"/>
      <c r="EN20" s="237"/>
      <c r="EO20" s="237"/>
      <c r="EP20" s="237"/>
      <c r="EQ20" s="237"/>
      <c r="ER20" s="237"/>
      <c r="ES20" s="237"/>
      <c r="ET20" s="237"/>
      <c r="EU20" s="237"/>
      <c r="EV20" s="237"/>
      <c r="EW20" s="237"/>
      <c r="EX20" s="237"/>
      <c r="EY20" s="237"/>
      <c r="EZ20" s="237"/>
      <c r="FA20" s="237"/>
      <c r="FB20" s="237"/>
      <c r="FC20" s="237"/>
      <c r="FD20" s="237"/>
      <c r="FE20" s="237"/>
      <c r="FF20" s="237"/>
      <c r="FG20" s="237"/>
      <c r="FH20" s="237"/>
      <c r="FI20" s="237"/>
      <c r="FJ20" s="237"/>
      <c r="FK20" s="237"/>
      <c r="FL20" s="237"/>
      <c r="FM20" s="237"/>
      <c r="FN20" s="237"/>
      <c r="FO20" s="237"/>
      <c r="FP20" s="237"/>
      <c r="FQ20" s="237"/>
      <c r="FR20" s="237"/>
      <c r="FS20" s="237"/>
      <c r="FT20" s="237"/>
      <c r="FU20" s="237"/>
      <c r="FV20" s="237"/>
      <c r="FW20" s="237"/>
      <c r="FX20" s="237"/>
      <c r="FY20" s="237"/>
      <c r="FZ20" s="237"/>
      <c r="GA20" s="237"/>
      <c r="GB20" s="237"/>
      <c r="GC20" s="237"/>
      <c r="GD20" s="237"/>
      <c r="GE20" s="237"/>
      <c r="GF20" s="237"/>
      <c r="GG20" s="237"/>
      <c r="GH20" s="237"/>
      <c r="GI20" s="237"/>
      <c r="GJ20" s="237"/>
      <c r="GK20" s="237"/>
      <c r="GL20" s="237"/>
      <c r="GM20" s="237"/>
      <c r="GN20" s="237"/>
      <c r="GO20" s="237"/>
      <c r="GP20" s="237"/>
      <c r="GQ20" s="237"/>
      <c r="GR20" s="237"/>
      <c r="GS20" s="237"/>
      <c r="GT20" s="237"/>
      <c r="GU20" s="237"/>
      <c r="GV20" s="237"/>
      <c r="GW20" s="237"/>
      <c r="GX20" s="237"/>
      <c r="GY20" s="237"/>
      <c r="GZ20" s="237"/>
      <c r="HA20" s="237"/>
      <c r="HB20" s="237"/>
      <c r="HC20" s="237"/>
      <c r="HD20" s="237"/>
      <c r="HE20" s="237"/>
      <c r="HF20" s="237"/>
      <c r="HG20" s="237"/>
      <c r="HH20" s="237"/>
      <c r="HI20" s="237"/>
      <c r="HJ20" s="237"/>
      <c r="HK20" s="237"/>
      <c r="HL20" s="237"/>
      <c r="HM20" s="237"/>
      <c r="HN20" s="237"/>
      <c r="HO20" s="237"/>
      <c r="HP20" s="237"/>
      <c r="HQ20" s="237"/>
      <c r="HR20" s="237"/>
      <c r="HS20" s="237"/>
      <c r="HT20" s="237"/>
      <c r="HU20" s="237"/>
    </row>
    <row r="21" spans="1:229" s="7" customFormat="1" ht="18" customHeight="1" x14ac:dyDescent="0.3">
      <c r="A21" s="228"/>
      <c r="B21" s="8"/>
      <c r="C21" s="6"/>
      <c r="D21" s="6"/>
      <c r="E21" s="6"/>
      <c r="F21" s="9"/>
      <c r="G21" s="249"/>
      <c r="H21" s="250"/>
      <c r="I21" s="102"/>
      <c r="J21" s="250"/>
      <c r="K21" s="250"/>
      <c r="L21" s="250"/>
      <c r="M21" s="250"/>
      <c r="N21" s="250"/>
      <c r="O21" s="250"/>
      <c r="P21" s="250"/>
      <c r="Q21" s="250"/>
      <c r="R21" s="250"/>
      <c r="S21" s="250"/>
      <c r="T21" s="250"/>
      <c r="U21" s="250"/>
      <c r="V21" s="250"/>
      <c r="W21" s="250"/>
      <c r="X21" s="250"/>
      <c r="Y21" s="250"/>
      <c r="Z21" s="250"/>
      <c r="AA21" s="237"/>
      <c r="AB21" s="237"/>
      <c r="AC21" s="237"/>
      <c r="AD21" s="237"/>
      <c r="AE21" s="237"/>
      <c r="AF21" s="237"/>
      <c r="AG21" s="237"/>
      <c r="AH21" s="237"/>
      <c r="AI21" s="237"/>
      <c r="AJ21" s="237"/>
      <c r="AK21" s="237"/>
      <c r="AL21" s="237"/>
      <c r="AM21" s="237"/>
      <c r="AN21" s="237"/>
      <c r="AO21" s="237"/>
      <c r="AP21" s="237"/>
      <c r="AQ21" s="237"/>
      <c r="AR21" s="237"/>
      <c r="AS21" s="237"/>
      <c r="AT21" s="237"/>
      <c r="AU21" s="237"/>
      <c r="AV21" s="237"/>
      <c r="AW21" s="237"/>
      <c r="AX21" s="237"/>
      <c r="AY21" s="237"/>
      <c r="AZ21" s="237"/>
      <c r="BA21" s="237"/>
      <c r="BB21" s="237"/>
      <c r="BC21" s="237"/>
      <c r="BD21" s="237"/>
      <c r="BE21" s="237"/>
      <c r="BF21" s="237"/>
      <c r="BG21" s="237"/>
      <c r="BH21" s="237"/>
      <c r="BI21" s="237"/>
      <c r="BJ21" s="237"/>
      <c r="BK21" s="237"/>
      <c r="BL21" s="237"/>
      <c r="BM21" s="237"/>
      <c r="BN21" s="237"/>
      <c r="BO21" s="237"/>
      <c r="BP21" s="237"/>
      <c r="BQ21" s="237"/>
      <c r="BR21" s="237"/>
      <c r="BS21" s="237"/>
      <c r="BT21" s="237"/>
      <c r="BU21" s="237"/>
      <c r="BV21" s="237"/>
      <c r="BW21" s="237"/>
      <c r="BX21" s="237"/>
      <c r="BY21" s="237"/>
      <c r="BZ21" s="237"/>
      <c r="CA21" s="237"/>
      <c r="CB21" s="237"/>
      <c r="CC21" s="237"/>
      <c r="CD21" s="237"/>
      <c r="CE21" s="237"/>
      <c r="CF21" s="237"/>
      <c r="CG21" s="237"/>
      <c r="CH21" s="237"/>
      <c r="CI21" s="237"/>
      <c r="CJ21" s="237"/>
      <c r="CK21" s="237"/>
      <c r="CL21" s="237"/>
      <c r="CM21" s="237"/>
      <c r="CN21" s="237"/>
      <c r="CO21" s="237"/>
      <c r="CP21" s="237"/>
      <c r="CQ21" s="237"/>
      <c r="CR21" s="237"/>
      <c r="CS21" s="237"/>
      <c r="CT21" s="237"/>
      <c r="CU21" s="237"/>
      <c r="CV21" s="237"/>
      <c r="CW21" s="237"/>
      <c r="CX21" s="237"/>
      <c r="CY21" s="237"/>
      <c r="CZ21" s="237"/>
      <c r="DA21" s="237"/>
      <c r="DB21" s="237"/>
      <c r="DC21" s="237"/>
      <c r="DD21" s="237"/>
      <c r="DE21" s="237"/>
      <c r="DF21" s="237"/>
      <c r="DG21" s="237"/>
      <c r="DH21" s="237"/>
      <c r="DI21" s="237"/>
      <c r="DJ21" s="237"/>
      <c r="DK21" s="237"/>
      <c r="DL21" s="237"/>
      <c r="DM21" s="237"/>
      <c r="DN21" s="237"/>
      <c r="DO21" s="237"/>
      <c r="DP21" s="237"/>
      <c r="DQ21" s="237"/>
      <c r="DR21" s="237"/>
      <c r="DS21" s="237"/>
      <c r="DT21" s="237"/>
      <c r="DU21" s="237"/>
      <c r="DV21" s="237"/>
      <c r="DW21" s="237"/>
      <c r="DX21" s="237"/>
      <c r="DY21" s="237"/>
      <c r="DZ21" s="237"/>
      <c r="EA21" s="237"/>
      <c r="EB21" s="237"/>
      <c r="EC21" s="237"/>
      <c r="ED21" s="237"/>
      <c r="EE21" s="237"/>
      <c r="EF21" s="237"/>
      <c r="EG21" s="237"/>
      <c r="EH21" s="237"/>
      <c r="EI21" s="237"/>
      <c r="EJ21" s="237"/>
      <c r="EK21" s="237"/>
      <c r="EL21" s="237"/>
      <c r="EM21" s="237"/>
      <c r="EN21" s="237"/>
      <c r="EO21" s="237"/>
      <c r="EP21" s="237"/>
      <c r="EQ21" s="237"/>
      <c r="ER21" s="237"/>
      <c r="ES21" s="237"/>
      <c r="ET21" s="237"/>
      <c r="EU21" s="237"/>
      <c r="EV21" s="237"/>
      <c r="EW21" s="237"/>
      <c r="EX21" s="237"/>
      <c r="EY21" s="237"/>
      <c r="EZ21" s="237"/>
      <c r="FA21" s="237"/>
      <c r="FB21" s="237"/>
      <c r="FC21" s="237"/>
      <c r="FD21" s="237"/>
      <c r="FE21" s="237"/>
      <c r="FF21" s="237"/>
      <c r="FG21" s="237"/>
      <c r="FH21" s="237"/>
      <c r="FI21" s="237"/>
      <c r="FJ21" s="237"/>
      <c r="FK21" s="237"/>
      <c r="FL21" s="237"/>
      <c r="FM21" s="237"/>
      <c r="FN21" s="237"/>
      <c r="FO21" s="237"/>
      <c r="FP21" s="237"/>
      <c r="FQ21" s="237"/>
      <c r="FR21" s="237"/>
      <c r="FS21" s="237"/>
      <c r="FT21" s="237"/>
      <c r="FU21" s="237"/>
      <c r="FV21" s="237"/>
      <c r="FW21" s="237"/>
      <c r="FX21" s="237"/>
      <c r="FY21" s="237"/>
      <c r="FZ21" s="237"/>
      <c r="GA21" s="237"/>
      <c r="GB21" s="237"/>
      <c r="GC21" s="237"/>
      <c r="GD21" s="237"/>
      <c r="GE21" s="237"/>
      <c r="GF21" s="237"/>
      <c r="GG21" s="237"/>
      <c r="GH21" s="237"/>
      <c r="GI21" s="237"/>
      <c r="GJ21" s="237"/>
      <c r="GK21" s="237"/>
      <c r="GL21" s="237"/>
      <c r="GM21" s="237"/>
      <c r="GN21" s="237"/>
      <c r="GO21" s="237"/>
      <c r="GP21" s="237"/>
      <c r="GQ21" s="237"/>
      <c r="GR21" s="237"/>
      <c r="GS21" s="237"/>
      <c r="GT21" s="237"/>
      <c r="GU21" s="237"/>
      <c r="GV21" s="237"/>
      <c r="GW21" s="237"/>
      <c r="GX21" s="237"/>
      <c r="GY21" s="237"/>
      <c r="GZ21" s="237"/>
      <c r="HA21" s="237"/>
      <c r="HB21" s="237"/>
      <c r="HC21" s="237"/>
      <c r="HD21" s="237"/>
      <c r="HE21" s="237"/>
      <c r="HF21" s="237"/>
      <c r="HG21" s="237"/>
      <c r="HH21" s="237"/>
      <c r="HI21" s="237"/>
      <c r="HJ21" s="237"/>
      <c r="HK21" s="237"/>
      <c r="HL21" s="237"/>
      <c r="HM21" s="237"/>
      <c r="HN21" s="237"/>
      <c r="HO21" s="237"/>
      <c r="HP21" s="237"/>
      <c r="HQ21" s="237"/>
      <c r="HR21" s="237"/>
      <c r="HS21" s="237"/>
      <c r="HT21" s="237"/>
      <c r="HU21" s="237"/>
    </row>
    <row r="22" spans="1:229" s="101" customFormat="1" ht="18" customHeight="1" x14ac:dyDescent="0.3">
      <c r="A22" s="228"/>
      <c r="B22" s="230"/>
      <c r="C22" s="231" t="s">
        <v>118</v>
      </c>
      <c r="D22" s="232"/>
      <c r="E22" s="232"/>
      <c r="F22" s="233"/>
      <c r="G22" s="234"/>
      <c r="H22" s="100"/>
      <c r="I22" s="102"/>
      <c r="J22" s="100"/>
      <c r="K22" s="100"/>
      <c r="L22" s="100"/>
      <c r="M22" s="100"/>
      <c r="N22" s="100"/>
      <c r="O22" s="100"/>
      <c r="P22" s="100"/>
      <c r="Q22" s="100"/>
      <c r="R22" s="100"/>
      <c r="S22" s="100"/>
      <c r="T22" s="100"/>
      <c r="U22" s="100"/>
      <c r="V22" s="100"/>
      <c r="W22" s="100"/>
      <c r="X22" s="100"/>
      <c r="Y22" s="100"/>
      <c r="Z22" s="100"/>
    </row>
    <row r="23" spans="1:229" s="237" customFormat="1" ht="18" customHeight="1" x14ac:dyDescent="0.3">
      <c r="A23" s="228"/>
      <c r="B23" s="235"/>
      <c r="C23" s="190"/>
      <c r="D23" s="190"/>
      <c r="E23" s="190"/>
      <c r="F23" s="190"/>
      <c r="G23" s="236"/>
      <c r="H23" s="102"/>
      <c r="I23" s="246"/>
      <c r="J23" s="102"/>
      <c r="K23" s="102"/>
      <c r="L23" s="102"/>
      <c r="M23" s="102"/>
      <c r="N23" s="102"/>
      <c r="O23" s="102"/>
      <c r="P23" s="102"/>
      <c r="Q23" s="102"/>
      <c r="R23" s="102"/>
      <c r="S23" s="102"/>
      <c r="T23" s="102"/>
      <c r="U23" s="102"/>
      <c r="V23" s="102"/>
      <c r="W23" s="102"/>
      <c r="X23" s="102"/>
      <c r="Y23" s="102"/>
      <c r="Z23" s="102"/>
    </row>
    <row r="24" spans="1:229" s="242" customFormat="1" ht="18" customHeight="1" x14ac:dyDescent="0.3">
      <c r="A24" s="228"/>
      <c r="B24" s="238"/>
      <c r="C24" s="251"/>
      <c r="D24" s="190"/>
      <c r="E24" s="252" t="s">
        <v>119</v>
      </c>
      <c r="F24" s="190"/>
      <c r="G24" s="239"/>
      <c r="H24" s="240"/>
      <c r="I24" s="240"/>
      <c r="J24" s="240"/>
      <c r="K24" s="240"/>
      <c r="L24" s="240"/>
      <c r="M24" s="240"/>
      <c r="N24" s="240"/>
      <c r="O24" s="240"/>
      <c r="P24" s="240"/>
      <c r="Q24" s="240"/>
      <c r="R24" s="240"/>
      <c r="S24" s="240"/>
      <c r="T24" s="240"/>
      <c r="U24" s="240"/>
      <c r="V24" s="240"/>
      <c r="W24" s="240"/>
      <c r="X24" s="240"/>
      <c r="Y24" s="240"/>
      <c r="Z24" s="240"/>
      <c r="AA24" s="241"/>
      <c r="AB24" s="241"/>
      <c r="AC24" s="241"/>
      <c r="AD24" s="241"/>
      <c r="AE24" s="241"/>
      <c r="AF24" s="241"/>
      <c r="AG24" s="241"/>
      <c r="AH24" s="241"/>
      <c r="AI24" s="241"/>
      <c r="AJ24" s="241"/>
      <c r="AK24" s="241"/>
      <c r="AL24" s="241"/>
      <c r="AM24" s="241"/>
      <c r="AN24" s="241"/>
      <c r="AO24" s="241"/>
      <c r="AP24" s="241"/>
      <c r="AQ24" s="241"/>
      <c r="AR24" s="241"/>
      <c r="AS24" s="241"/>
      <c r="AT24" s="241"/>
      <c r="AU24" s="241"/>
      <c r="AV24" s="241"/>
      <c r="AW24" s="241"/>
      <c r="AX24" s="241"/>
      <c r="AY24" s="241"/>
      <c r="AZ24" s="241"/>
      <c r="BA24" s="241"/>
      <c r="BB24" s="241"/>
      <c r="BC24" s="241"/>
      <c r="BD24" s="241"/>
      <c r="BE24" s="241"/>
      <c r="BF24" s="241"/>
      <c r="BG24" s="241"/>
      <c r="BH24" s="241"/>
      <c r="BI24" s="241"/>
      <c r="BJ24" s="241"/>
      <c r="BK24" s="241"/>
      <c r="BL24" s="241"/>
      <c r="BM24" s="241"/>
      <c r="BN24" s="241"/>
      <c r="BO24" s="241"/>
      <c r="BP24" s="241"/>
      <c r="BQ24" s="241"/>
      <c r="BR24" s="241"/>
      <c r="BS24" s="241"/>
      <c r="BT24" s="241"/>
      <c r="BU24" s="241"/>
      <c r="BV24" s="241"/>
      <c r="BW24" s="241"/>
      <c r="BX24" s="241"/>
      <c r="BY24" s="241"/>
      <c r="BZ24" s="241"/>
      <c r="CA24" s="241"/>
      <c r="CB24" s="241"/>
      <c r="CC24" s="241"/>
      <c r="CD24" s="241"/>
      <c r="CE24" s="241"/>
      <c r="CF24" s="241"/>
      <c r="CG24" s="241"/>
      <c r="CH24" s="241"/>
      <c r="CI24" s="241"/>
      <c r="CJ24" s="241"/>
      <c r="CK24" s="241"/>
      <c r="CL24" s="241"/>
      <c r="CM24" s="241"/>
      <c r="CN24" s="241"/>
      <c r="CO24" s="241"/>
      <c r="CP24" s="241"/>
      <c r="CQ24" s="241"/>
      <c r="CR24" s="241"/>
      <c r="CS24" s="241"/>
      <c r="CT24" s="241"/>
      <c r="CU24" s="241"/>
      <c r="CV24" s="241"/>
      <c r="CW24" s="241"/>
      <c r="CX24" s="241"/>
      <c r="CY24" s="241"/>
      <c r="CZ24" s="241"/>
      <c r="DA24" s="241"/>
      <c r="DB24" s="241"/>
      <c r="DC24" s="241"/>
      <c r="DD24" s="241"/>
      <c r="DE24" s="241"/>
      <c r="DF24" s="241"/>
      <c r="DG24" s="241"/>
      <c r="DH24" s="241"/>
      <c r="DI24" s="241"/>
      <c r="DJ24" s="241"/>
      <c r="DK24" s="241"/>
      <c r="DL24" s="241"/>
      <c r="DM24" s="241"/>
      <c r="DN24" s="241"/>
      <c r="DO24" s="241"/>
      <c r="DP24" s="241"/>
      <c r="DQ24" s="241"/>
      <c r="DR24" s="241"/>
      <c r="DS24" s="241"/>
      <c r="DT24" s="241"/>
      <c r="DU24" s="241"/>
      <c r="DV24" s="241"/>
      <c r="DW24" s="241"/>
      <c r="DX24" s="241"/>
      <c r="DY24" s="241"/>
      <c r="DZ24" s="241"/>
      <c r="EA24" s="241"/>
      <c r="EB24" s="241"/>
      <c r="EC24" s="241"/>
      <c r="ED24" s="241"/>
      <c r="EE24" s="241"/>
      <c r="EF24" s="241"/>
      <c r="EG24" s="241"/>
      <c r="EH24" s="241"/>
      <c r="EI24" s="241"/>
      <c r="EJ24" s="241"/>
      <c r="EK24" s="241"/>
      <c r="EL24" s="241"/>
      <c r="EM24" s="241"/>
      <c r="EN24" s="241"/>
      <c r="EO24" s="241"/>
      <c r="EP24" s="241"/>
      <c r="EQ24" s="241"/>
      <c r="ER24" s="241"/>
      <c r="ES24" s="241"/>
      <c r="ET24" s="241"/>
      <c r="EU24" s="241"/>
      <c r="EV24" s="241"/>
      <c r="EW24" s="241"/>
      <c r="EX24" s="241"/>
      <c r="EY24" s="241"/>
      <c r="EZ24" s="241"/>
      <c r="FA24" s="241"/>
      <c r="FB24" s="241"/>
      <c r="FC24" s="241"/>
      <c r="FD24" s="241"/>
      <c r="FE24" s="241"/>
      <c r="FF24" s="241"/>
      <c r="FG24" s="241"/>
      <c r="FH24" s="241"/>
      <c r="FI24" s="241"/>
      <c r="FJ24" s="241"/>
      <c r="FK24" s="241"/>
      <c r="FL24" s="241"/>
      <c r="FM24" s="241"/>
      <c r="FN24" s="241"/>
      <c r="FO24" s="241"/>
      <c r="FP24" s="241"/>
      <c r="FQ24" s="241"/>
      <c r="FR24" s="241"/>
      <c r="FS24" s="241"/>
      <c r="FT24" s="241"/>
      <c r="FU24" s="241"/>
      <c r="FV24" s="241"/>
      <c r="FW24" s="241"/>
      <c r="FX24" s="241"/>
      <c r="FY24" s="241"/>
      <c r="FZ24" s="241"/>
      <c r="GA24" s="241"/>
      <c r="GB24" s="241"/>
      <c r="GC24" s="241"/>
      <c r="GD24" s="241"/>
      <c r="GE24" s="241"/>
      <c r="GF24" s="241"/>
      <c r="GG24" s="241"/>
      <c r="GH24" s="241"/>
      <c r="GI24" s="241"/>
      <c r="GJ24" s="241"/>
      <c r="GK24" s="241"/>
      <c r="GL24" s="241"/>
      <c r="GM24" s="241"/>
      <c r="GN24" s="241"/>
      <c r="GO24" s="241"/>
      <c r="GP24" s="241"/>
      <c r="GQ24" s="241"/>
      <c r="GR24" s="241"/>
      <c r="GS24" s="241"/>
      <c r="GT24" s="241"/>
      <c r="GU24" s="241"/>
      <c r="GV24" s="241"/>
      <c r="GW24" s="241"/>
      <c r="GX24" s="241"/>
      <c r="GY24" s="241"/>
      <c r="GZ24" s="241"/>
      <c r="HA24" s="241"/>
      <c r="HB24" s="241"/>
      <c r="HC24" s="241"/>
      <c r="HD24" s="241"/>
      <c r="HE24" s="241"/>
      <c r="HF24" s="241"/>
      <c r="HG24" s="241"/>
      <c r="HH24" s="241"/>
      <c r="HI24" s="241"/>
      <c r="HJ24" s="241"/>
      <c r="HK24" s="241"/>
      <c r="HL24" s="241"/>
      <c r="HM24" s="241"/>
      <c r="HN24" s="241"/>
      <c r="HO24" s="241"/>
      <c r="HP24" s="241"/>
      <c r="HQ24" s="241"/>
      <c r="HR24" s="241"/>
      <c r="HS24" s="241"/>
      <c r="HT24" s="241"/>
      <c r="HU24" s="241"/>
    </row>
    <row r="25" spans="1:229" s="7" customFormat="1" ht="18" customHeight="1" x14ac:dyDescent="0.3">
      <c r="A25" s="228"/>
      <c r="B25" s="248"/>
      <c r="C25" s="253"/>
      <c r="D25" s="190"/>
      <c r="E25" s="252" t="s">
        <v>120</v>
      </c>
      <c r="F25" s="190"/>
      <c r="G25" s="249"/>
      <c r="H25" s="250"/>
      <c r="I25" s="240"/>
      <c r="J25" s="250"/>
      <c r="K25" s="250"/>
      <c r="L25" s="250"/>
      <c r="M25" s="250"/>
      <c r="N25" s="250"/>
      <c r="O25" s="250"/>
      <c r="P25" s="250"/>
      <c r="Q25" s="250"/>
      <c r="R25" s="250"/>
      <c r="S25" s="250"/>
      <c r="T25" s="250"/>
      <c r="U25" s="250"/>
      <c r="V25" s="250"/>
      <c r="W25" s="250"/>
      <c r="X25" s="250"/>
      <c r="Y25" s="250"/>
      <c r="Z25" s="250"/>
      <c r="AA25" s="237"/>
      <c r="AB25" s="237"/>
      <c r="AC25" s="237"/>
      <c r="AD25" s="237"/>
      <c r="AE25" s="237"/>
      <c r="AF25" s="237"/>
      <c r="AG25" s="237"/>
      <c r="AH25" s="237"/>
      <c r="AI25" s="237"/>
      <c r="AJ25" s="237"/>
      <c r="AK25" s="237"/>
      <c r="AL25" s="237"/>
      <c r="AM25" s="237"/>
      <c r="AN25" s="237"/>
      <c r="AO25" s="237"/>
      <c r="AP25" s="237"/>
      <c r="AQ25" s="237"/>
      <c r="AR25" s="237"/>
      <c r="AS25" s="237"/>
      <c r="AT25" s="237"/>
      <c r="AU25" s="237"/>
      <c r="AV25" s="237"/>
      <c r="AW25" s="237"/>
      <c r="AX25" s="237"/>
      <c r="AY25" s="237"/>
      <c r="AZ25" s="237"/>
      <c r="BA25" s="237"/>
      <c r="BB25" s="237"/>
      <c r="BC25" s="237"/>
      <c r="BD25" s="237"/>
      <c r="BE25" s="237"/>
      <c r="BF25" s="237"/>
      <c r="BG25" s="237"/>
      <c r="BH25" s="237"/>
      <c r="BI25" s="237"/>
      <c r="BJ25" s="237"/>
      <c r="BK25" s="237"/>
      <c r="BL25" s="237"/>
      <c r="BM25" s="237"/>
      <c r="BN25" s="237"/>
      <c r="BO25" s="237"/>
      <c r="BP25" s="237"/>
      <c r="BQ25" s="237"/>
      <c r="BR25" s="237"/>
      <c r="BS25" s="237"/>
      <c r="BT25" s="237"/>
      <c r="BU25" s="237"/>
      <c r="BV25" s="237"/>
      <c r="BW25" s="237"/>
      <c r="BX25" s="237"/>
      <c r="BY25" s="237"/>
      <c r="BZ25" s="237"/>
      <c r="CA25" s="237"/>
      <c r="CB25" s="237"/>
      <c r="CC25" s="237"/>
      <c r="CD25" s="237"/>
      <c r="CE25" s="237"/>
      <c r="CF25" s="237"/>
      <c r="CG25" s="237"/>
      <c r="CH25" s="237"/>
      <c r="CI25" s="237"/>
      <c r="CJ25" s="237"/>
      <c r="CK25" s="237"/>
      <c r="CL25" s="237"/>
      <c r="CM25" s="237"/>
      <c r="CN25" s="237"/>
      <c r="CO25" s="237"/>
      <c r="CP25" s="237"/>
      <c r="CQ25" s="237"/>
      <c r="CR25" s="237"/>
      <c r="CS25" s="237"/>
      <c r="CT25" s="237"/>
      <c r="CU25" s="237"/>
      <c r="CV25" s="237"/>
      <c r="CW25" s="237"/>
      <c r="CX25" s="237"/>
      <c r="CY25" s="237"/>
      <c r="CZ25" s="237"/>
      <c r="DA25" s="237"/>
      <c r="DB25" s="237"/>
      <c r="DC25" s="237"/>
      <c r="DD25" s="237"/>
      <c r="DE25" s="237"/>
      <c r="DF25" s="237"/>
      <c r="DG25" s="237"/>
      <c r="DH25" s="237"/>
      <c r="DI25" s="237"/>
      <c r="DJ25" s="237"/>
      <c r="DK25" s="237"/>
      <c r="DL25" s="237"/>
      <c r="DM25" s="237"/>
      <c r="DN25" s="237"/>
      <c r="DO25" s="237"/>
      <c r="DP25" s="237"/>
      <c r="DQ25" s="237"/>
      <c r="DR25" s="237"/>
      <c r="DS25" s="237"/>
      <c r="DT25" s="237"/>
      <c r="DU25" s="237"/>
      <c r="DV25" s="237"/>
      <c r="DW25" s="237"/>
      <c r="DX25" s="237"/>
      <c r="DY25" s="237"/>
      <c r="DZ25" s="237"/>
      <c r="EA25" s="237"/>
      <c r="EB25" s="237"/>
      <c r="EC25" s="237"/>
      <c r="ED25" s="237"/>
      <c r="EE25" s="237"/>
      <c r="EF25" s="237"/>
      <c r="EG25" s="237"/>
      <c r="EH25" s="237"/>
      <c r="EI25" s="237"/>
      <c r="EJ25" s="237"/>
      <c r="EK25" s="237"/>
      <c r="EL25" s="237"/>
      <c r="EM25" s="237"/>
      <c r="EN25" s="237"/>
      <c r="EO25" s="237"/>
      <c r="EP25" s="237"/>
      <c r="EQ25" s="237"/>
      <c r="ER25" s="237"/>
      <c r="ES25" s="237"/>
      <c r="ET25" s="237"/>
      <c r="EU25" s="237"/>
      <c r="EV25" s="237"/>
      <c r="EW25" s="237"/>
      <c r="EX25" s="237"/>
      <c r="EY25" s="237"/>
      <c r="EZ25" s="237"/>
      <c r="FA25" s="237"/>
      <c r="FB25" s="237"/>
      <c r="FC25" s="237"/>
      <c r="FD25" s="237"/>
      <c r="FE25" s="237"/>
      <c r="FF25" s="237"/>
      <c r="FG25" s="237"/>
      <c r="FH25" s="237"/>
      <c r="FI25" s="237"/>
      <c r="FJ25" s="237"/>
      <c r="FK25" s="237"/>
      <c r="FL25" s="237"/>
      <c r="FM25" s="237"/>
      <c r="FN25" s="237"/>
      <c r="FO25" s="237"/>
      <c r="FP25" s="237"/>
      <c r="FQ25" s="237"/>
      <c r="FR25" s="237"/>
      <c r="FS25" s="237"/>
      <c r="FT25" s="237"/>
      <c r="FU25" s="237"/>
      <c r="FV25" s="237"/>
      <c r="FW25" s="237"/>
      <c r="FX25" s="237"/>
      <c r="FY25" s="237"/>
      <c r="FZ25" s="237"/>
      <c r="GA25" s="237"/>
      <c r="GB25" s="237"/>
      <c r="GC25" s="237"/>
      <c r="GD25" s="237"/>
      <c r="GE25" s="237"/>
      <c r="GF25" s="237"/>
      <c r="GG25" s="237"/>
      <c r="GH25" s="237"/>
      <c r="GI25" s="237"/>
      <c r="GJ25" s="237"/>
      <c r="GK25" s="237"/>
      <c r="GL25" s="237"/>
      <c r="GM25" s="237"/>
      <c r="GN25" s="237"/>
      <c r="GO25" s="237"/>
      <c r="GP25" s="237"/>
      <c r="GQ25" s="237"/>
      <c r="GR25" s="237"/>
      <c r="GS25" s="237"/>
      <c r="GT25" s="237"/>
      <c r="GU25" s="237"/>
      <c r="GV25" s="237"/>
      <c r="GW25" s="237"/>
      <c r="GX25" s="237"/>
      <c r="GY25" s="237"/>
      <c r="GZ25" s="237"/>
      <c r="HA25" s="237"/>
      <c r="HB25" s="237"/>
      <c r="HC25" s="237"/>
      <c r="HD25" s="237"/>
      <c r="HE25" s="237"/>
      <c r="HF25" s="237"/>
      <c r="HG25" s="237"/>
      <c r="HH25" s="237"/>
      <c r="HI25" s="237"/>
      <c r="HJ25" s="237"/>
      <c r="HK25" s="237"/>
      <c r="HL25" s="237"/>
      <c r="HM25" s="237"/>
      <c r="HN25" s="237"/>
      <c r="HO25" s="237"/>
      <c r="HP25" s="237"/>
      <c r="HQ25" s="237"/>
      <c r="HR25" s="237"/>
      <c r="HS25" s="237"/>
      <c r="HT25" s="237"/>
      <c r="HU25" s="237"/>
    </row>
    <row r="26" spans="1:229" s="310" customFormat="1" ht="18.600000000000001" customHeight="1" x14ac:dyDescent="0.3">
      <c r="A26" s="228"/>
      <c r="B26" s="235"/>
      <c r="C26" s="307"/>
      <c r="D26" s="190"/>
      <c r="E26" s="308" t="s">
        <v>121</v>
      </c>
      <c r="F26" s="190"/>
      <c r="G26" s="236"/>
      <c r="H26" s="309"/>
      <c r="I26" s="309"/>
      <c r="J26" s="309"/>
      <c r="K26" s="309"/>
      <c r="L26" s="309"/>
      <c r="M26" s="309"/>
      <c r="N26" s="309"/>
      <c r="O26" s="309"/>
      <c r="P26" s="309"/>
      <c r="Q26" s="309"/>
      <c r="R26" s="309"/>
      <c r="S26" s="309"/>
      <c r="T26" s="309"/>
      <c r="U26" s="309"/>
      <c r="V26" s="309"/>
      <c r="W26" s="309"/>
      <c r="X26" s="309"/>
      <c r="Y26" s="309"/>
      <c r="Z26" s="309"/>
    </row>
    <row r="27" spans="1:229" s="242" customFormat="1" ht="18" customHeight="1" x14ac:dyDescent="0.3">
      <c r="A27" s="228"/>
      <c r="B27" s="238"/>
      <c r="C27" s="190"/>
      <c r="D27" s="190"/>
      <c r="E27" s="254"/>
      <c r="F27" s="190"/>
      <c r="G27" s="239"/>
      <c r="H27" s="240"/>
      <c r="I27" s="256"/>
      <c r="J27" s="240"/>
      <c r="K27" s="240"/>
      <c r="L27" s="240"/>
      <c r="M27" s="240"/>
      <c r="N27" s="240"/>
      <c r="O27" s="240"/>
      <c r="P27" s="240"/>
      <c r="Q27" s="240"/>
      <c r="R27" s="240"/>
      <c r="S27" s="240"/>
      <c r="T27" s="240"/>
      <c r="U27" s="240"/>
      <c r="V27" s="240"/>
      <c r="W27" s="240"/>
      <c r="X27" s="240"/>
      <c r="Y27" s="240"/>
      <c r="Z27" s="240"/>
      <c r="AA27" s="241"/>
      <c r="AB27" s="241"/>
      <c r="AC27" s="241"/>
      <c r="AD27" s="241"/>
      <c r="AE27" s="241"/>
      <c r="AF27" s="241"/>
      <c r="AG27" s="241"/>
      <c r="AH27" s="241"/>
      <c r="AI27" s="241"/>
      <c r="AJ27" s="241"/>
      <c r="AK27" s="241"/>
      <c r="AL27" s="241"/>
      <c r="AM27" s="241"/>
      <c r="AN27" s="241"/>
      <c r="AO27" s="241"/>
      <c r="AP27" s="241"/>
      <c r="AQ27" s="241"/>
      <c r="AR27" s="241"/>
      <c r="AS27" s="241"/>
      <c r="AT27" s="241"/>
      <c r="AU27" s="241"/>
      <c r="AV27" s="241"/>
      <c r="AW27" s="241"/>
      <c r="AX27" s="241"/>
      <c r="AY27" s="241"/>
      <c r="AZ27" s="241"/>
      <c r="BA27" s="241"/>
      <c r="BB27" s="241"/>
      <c r="BC27" s="241"/>
      <c r="BD27" s="241"/>
      <c r="BE27" s="241"/>
      <c r="BF27" s="241"/>
      <c r="BG27" s="241"/>
      <c r="BH27" s="241"/>
      <c r="BI27" s="241"/>
      <c r="BJ27" s="241"/>
      <c r="BK27" s="241"/>
      <c r="BL27" s="241"/>
      <c r="BM27" s="241"/>
      <c r="BN27" s="241"/>
      <c r="BO27" s="241"/>
      <c r="BP27" s="241"/>
      <c r="BQ27" s="241"/>
      <c r="BR27" s="241"/>
      <c r="BS27" s="241"/>
      <c r="BT27" s="241"/>
      <c r="BU27" s="241"/>
      <c r="BV27" s="241"/>
      <c r="BW27" s="241"/>
      <c r="BX27" s="241"/>
      <c r="BY27" s="241"/>
      <c r="BZ27" s="241"/>
      <c r="CA27" s="241"/>
      <c r="CB27" s="241"/>
      <c r="CC27" s="241"/>
      <c r="CD27" s="241"/>
      <c r="CE27" s="241"/>
      <c r="CF27" s="241"/>
      <c r="CG27" s="241"/>
      <c r="CH27" s="241"/>
      <c r="CI27" s="241"/>
      <c r="CJ27" s="241"/>
      <c r="CK27" s="241"/>
      <c r="CL27" s="241"/>
      <c r="CM27" s="241"/>
      <c r="CN27" s="241"/>
      <c r="CO27" s="241"/>
      <c r="CP27" s="241"/>
      <c r="CQ27" s="241"/>
      <c r="CR27" s="241"/>
      <c r="CS27" s="241"/>
      <c r="CT27" s="241"/>
      <c r="CU27" s="241"/>
      <c r="CV27" s="241"/>
      <c r="CW27" s="241"/>
      <c r="CX27" s="241"/>
      <c r="CY27" s="241"/>
      <c r="CZ27" s="241"/>
      <c r="DA27" s="241"/>
      <c r="DB27" s="241"/>
      <c r="DC27" s="241"/>
      <c r="DD27" s="241"/>
      <c r="DE27" s="241"/>
      <c r="DF27" s="241"/>
      <c r="DG27" s="241"/>
      <c r="DH27" s="241"/>
      <c r="DI27" s="241"/>
      <c r="DJ27" s="241"/>
      <c r="DK27" s="241"/>
      <c r="DL27" s="241"/>
      <c r="DM27" s="241"/>
      <c r="DN27" s="241"/>
      <c r="DO27" s="241"/>
      <c r="DP27" s="241"/>
      <c r="DQ27" s="241"/>
      <c r="DR27" s="241"/>
      <c r="DS27" s="241"/>
      <c r="DT27" s="241"/>
      <c r="DU27" s="241"/>
      <c r="DV27" s="241"/>
      <c r="DW27" s="241"/>
      <c r="DX27" s="241"/>
      <c r="DY27" s="241"/>
      <c r="DZ27" s="241"/>
      <c r="EA27" s="241"/>
      <c r="EB27" s="241"/>
      <c r="EC27" s="241"/>
      <c r="ED27" s="241"/>
      <c r="EE27" s="241"/>
      <c r="EF27" s="241"/>
      <c r="EG27" s="241"/>
      <c r="EH27" s="241"/>
      <c r="EI27" s="241"/>
      <c r="EJ27" s="241"/>
      <c r="EK27" s="241"/>
      <c r="EL27" s="241"/>
      <c r="EM27" s="241"/>
      <c r="EN27" s="241"/>
      <c r="EO27" s="241"/>
      <c r="EP27" s="241"/>
      <c r="EQ27" s="241"/>
      <c r="ER27" s="241"/>
      <c r="ES27" s="241"/>
      <c r="ET27" s="241"/>
      <c r="EU27" s="241"/>
      <c r="EV27" s="241"/>
      <c r="EW27" s="241"/>
      <c r="EX27" s="241"/>
      <c r="EY27" s="241"/>
      <c r="EZ27" s="241"/>
      <c r="FA27" s="241"/>
      <c r="FB27" s="241"/>
      <c r="FC27" s="241"/>
      <c r="FD27" s="241"/>
      <c r="FE27" s="241"/>
      <c r="FF27" s="241"/>
      <c r="FG27" s="241"/>
      <c r="FH27" s="241"/>
      <c r="FI27" s="241"/>
      <c r="FJ27" s="241"/>
      <c r="FK27" s="241"/>
      <c r="FL27" s="241"/>
      <c r="FM27" s="241"/>
      <c r="FN27" s="241"/>
      <c r="FO27" s="241"/>
      <c r="FP27" s="241"/>
      <c r="FQ27" s="241"/>
      <c r="FR27" s="241"/>
      <c r="FS27" s="241"/>
      <c r="FT27" s="241"/>
      <c r="FU27" s="241"/>
      <c r="FV27" s="241"/>
      <c r="FW27" s="241"/>
      <c r="FX27" s="241"/>
      <c r="FY27" s="241"/>
      <c r="FZ27" s="241"/>
      <c r="GA27" s="241"/>
      <c r="GB27" s="241"/>
      <c r="GC27" s="241"/>
      <c r="GD27" s="241"/>
      <c r="GE27" s="241"/>
      <c r="GF27" s="241"/>
      <c r="GG27" s="241"/>
      <c r="GH27" s="241"/>
      <c r="GI27" s="241"/>
      <c r="GJ27" s="241"/>
      <c r="GK27" s="241"/>
      <c r="GL27" s="241"/>
      <c r="GM27" s="241"/>
      <c r="GN27" s="241"/>
      <c r="GO27" s="241"/>
      <c r="GP27" s="241"/>
      <c r="GQ27" s="241"/>
      <c r="GR27" s="241"/>
      <c r="GS27" s="241"/>
      <c r="GT27" s="241"/>
      <c r="GU27" s="241"/>
      <c r="GV27" s="241"/>
      <c r="GW27" s="241"/>
      <c r="GX27" s="241"/>
      <c r="GY27" s="241"/>
      <c r="GZ27" s="241"/>
      <c r="HA27" s="241"/>
      <c r="HB27" s="241"/>
      <c r="HC27" s="241"/>
      <c r="HD27" s="241"/>
      <c r="HE27" s="241"/>
      <c r="HF27" s="241"/>
      <c r="HG27" s="241"/>
      <c r="HH27" s="241"/>
      <c r="HI27" s="241"/>
      <c r="HJ27" s="241"/>
      <c r="HK27" s="241"/>
      <c r="HL27" s="241"/>
      <c r="HM27" s="241"/>
      <c r="HN27" s="241"/>
      <c r="HO27" s="241"/>
      <c r="HP27" s="241"/>
      <c r="HQ27" s="241"/>
      <c r="HR27" s="241"/>
      <c r="HS27" s="241"/>
      <c r="HT27" s="241"/>
      <c r="HU27" s="241"/>
    </row>
    <row r="28" spans="1:229" s="5" customFormat="1" ht="18" customHeight="1" x14ac:dyDescent="0.3">
      <c r="A28" s="228"/>
      <c r="B28" s="243"/>
      <c r="C28" s="255" t="s">
        <v>122</v>
      </c>
      <c r="D28" s="190"/>
      <c r="E28" s="254"/>
      <c r="F28" s="190"/>
      <c r="G28" s="245"/>
      <c r="H28" s="246"/>
      <c r="I28" s="246"/>
      <c r="J28" s="246"/>
      <c r="K28" s="246"/>
      <c r="L28" s="246"/>
      <c r="M28" s="246"/>
      <c r="N28" s="246"/>
      <c r="O28" s="246"/>
      <c r="P28" s="246"/>
      <c r="Q28" s="246"/>
      <c r="R28" s="246"/>
      <c r="S28" s="246"/>
      <c r="T28" s="246"/>
      <c r="U28" s="246"/>
      <c r="V28" s="246"/>
      <c r="W28" s="246"/>
      <c r="X28" s="246"/>
      <c r="Y28" s="246"/>
      <c r="Z28" s="246"/>
      <c r="AA28" s="247"/>
      <c r="AB28" s="247"/>
      <c r="AC28" s="247"/>
      <c r="AD28" s="247"/>
      <c r="AE28" s="247"/>
      <c r="AF28" s="247"/>
      <c r="AG28" s="247"/>
      <c r="AH28" s="247"/>
      <c r="AI28" s="247"/>
      <c r="AJ28" s="247"/>
      <c r="AK28" s="247"/>
      <c r="AL28" s="247"/>
      <c r="AM28" s="247"/>
      <c r="AN28" s="247"/>
      <c r="AO28" s="247"/>
      <c r="AP28" s="247"/>
      <c r="AQ28" s="247"/>
      <c r="AR28" s="247"/>
      <c r="AS28" s="247"/>
      <c r="AT28" s="247"/>
      <c r="AU28" s="247"/>
      <c r="AV28" s="247"/>
      <c r="AW28" s="247"/>
      <c r="AX28" s="247"/>
      <c r="AY28" s="247"/>
      <c r="AZ28" s="247"/>
      <c r="BA28" s="247"/>
      <c r="BB28" s="247"/>
      <c r="BC28" s="247"/>
      <c r="BD28" s="247"/>
      <c r="BE28" s="247"/>
      <c r="BF28" s="247"/>
      <c r="BG28" s="247"/>
      <c r="BH28" s="247"/>
      <c r="BI28" s="247"/>
      <c r="BJ28" s="247"/>
      <c r="BK28" s="247"/>
      <c r="BL28" s="247"/>
      <c r="BM28" s="247"/>
      <c r="BN28" s="247"/>
      <c r="BO28" s="247"/>
      <c r="BP28" s="247"/>
      <c r="BQ28" s="247"/>
      <c r="BR28" s="247"/>
      <c r="BS28" s="247"/>
      <c r="BT28" s="247"/>
      <c r="BU28" s="247"/>
      <c r="BV28" s="247"/>
      <c r="BW28" s="247"/>
      <c r="BX28" s="247"/>
      <c r="BY28" s="247"/>
      <c r="BZ28" s="247"/>
      <c r="CA28" s="247"/>
      <c r="CB28" s="247"/>
      <c r="CC28" s="247"/>
      <c r="CD28" s="247"/>
      <c r="CE28" s="247"/>
      <c r="CF28" s="247"/>
      <c r="CG28" s="247"/>
      <c r="CH28" s="247"/>
      <c r="CI28" s="247"/>
      <c r="CJ28" s="247"/>
      <c r="CK28" s="247"/>
      <c r="CL28" s="247"/>
      <c r="CM28" s="247"/>
      <c r="CN28" s="247"/>
      <c r="CO28" s="247"/>
      <c r="CP28" s="247"/>
      <c r="CQ28" s="247"/>
      <c r="CR28" s="247"/>
      <c r="CS28" s="247"/>
      <c r="CT28" s="247"/>
      <c r="CU28" s="247"/>
      <c r="CV28" s="247"/>
      <c r="CW28" s="247"/>
      <c r="CX28" s="247"/>
      <c r="CY28" s="247"/>
      <c r="CZ28" s="247"/>
      <c r="DA28" s="247"/>
      <c r="DB28" s="247"/>
      <c r="DC28" s="247"/>
      <c r="DD28" s="247"/>
      <c r="DE28" s="247"/>
      <c r="DF28" s="247"/>
      <c r="DG28" s="247"/>
      <c r="DH28" s="247"/>
      <c r="DI28" s="247"/>
      <c r="DJ28" s="247"/>
      <c r="DK28" s="247"/>
      <c r="DL28" s="247"/>
      <c r="DM28" s="247"/>
      <c r="DN28" s="247"/>
      <c r="DO28" s="247"/>
      <c r="DP28" s="247"/>
      <c r="DQ28" s="247"/>
      <c r="DR28" s="247"/>
      <c r="DS28" s="247"/>
      <c r="DT28" s="247"/>
      <c r="DU28" s="247"/>
      <c r="DV28" s="247"/>
      <c r="DW28" s="247"/>
      <c r="DX28" s="247"/>
      <c r="DY28" s="247"/>
      <c r="DZ28" s="247"/>
      <c r="EA28" s="247"/>
      <c r="EB28" s="247"/>
      <c r="EC28" s="247"/>
      <c r="ED28" s="247"/>
      <c r="EE28" s="247"/>
      <c r="EF28" s="247"/>
      <c r="EG28" s="247"/>
      <c r="EH28" s="247"/>
      <c r="EI28" s="247"/>
      <c r="EJ28" s="247"/>
      <c r="EK28" s="247"/>
      <c r="EL28" s="247"/>
      <c r="EM28" s="247"/>
      <c r="EN28" s="247"/>
      <c r="EO28" s="247"/>
      <c r="EP28" s="247"/>
      <c r="EQ28" s="247"/>
      <c r="ER28" s="247"/>
      <c r="ES28" s="247"/>
      <c r="ET28" s="247"/>
      <c r="EU28" s="247"/>
      <c r="EV28" s="247"/>
      <c r="EW28" s="247"/>
      <c r="EX28" s="247"/>
      <c r="EY28" s="247"/>
      <c r="EZ28" s="247"/>
      <c r="FA28" s="247"/>
      <c r="FB28" s="247"/>
      <c r="FC28" s="247"/>
      <c r="FD28" s="247"/>
      <c r="FE28" s="247"/>
      <c r="FF28" s="247"/>
      <c r="FG28" s="247"/>
      <c r="FH28" s="247"/>
      <c r="FI28" s="247"/>
      <c r="FJ28" s="247"/>
      <c r="FK28" s="247"/>
      <c r="FL28" s="247"/>
      <c r="FM28" s="247"/>
      <c r="FN28" s="247"/>
      <c r="FO28" s="247"/>
      <c r="FP28" s="247"/>
      <c r="FQ28" s="247"/>
      <c r="FR28" s="247"/>
      <c r="FS28" s="247"/>
      <c r="FT28" s="247"/>
      <c r="FU28" s="247"/>
      <c r="FV28" s="247"/>
      <c r="FW28" s="247"/>
      <c r="FX28" s="247"/>
      <c r="FY28" s="247"/>
      <c r="FZ28" s="247"/>
      <c r="GA28" s="247"/>
      <c r="GB28" s="247"/>
      <c r="GC28" s="247"/>
      <c r="GD28" s="247"/>
      <c r="GE28" s="247"/>
      <c r="GF28" s="247"/>
      <c r="GG28" s="247"/>
      <c r="GH28" s="247"/>
      <c r="GI28" s="247"/>
      <c r="GJ28" s="247"/>
      <c r="GK28" s="247"/>
      <c r="GL28" s="247"/>
      <c r="GM28" s="247"/>
      <c r="GN28" s="247"/>
      <c r="GO28" s="247"/>
      <c r="GP28" s="247"/>
      <c r="GQ28" s="247"/>
      <c r="GR28" s="247"/>
      <c r="GS28" s="247"/>
      <c r="GT28" s="247"/>
      <c r="GU28" s="247"/>
      <c r="GV28" s="247"/>
      <c r="GW28" s="247"/>
      <c r="GX28" s="247"/>
      <c r="GY28" s="247"/>
      <c r="GZ28" s="247"/>
      <c r="HA28" s="247"/>
      <c r="HB28" s="247"/>
      <c r="HC28" s="247"/>
      <c r="HD28" s="247"/>
      <c r="HE28" s="247"/>
      <c r="HF28" s="247"/>
      <c r="HG28" s="247"/>
      <c r="HH28" s="247"/>
      <c r="HI28" s="247"/>
      <c r="HJ28" s="247"/>
      <c r="HK28" s="247"/>
      <c r="HL28" s="247"/>
      <c r="HM28" s="247"/>
      <c r="HN28" s="247"/>
      <c r="HO28" s="247"/>
      <c r="HP28" s="247"/>
      <c r="HQ28" s="247"/>
      <c r="HR28" s="247"/>
      <c r="HS28" s="247"/>
      <c r="HT28" s="247"/>
      <c r="HU28" s="247"/>
    </row>
    <row r="29" spans="1:229" s="5" customFormat="1" ht="18" customHeight="1" x14ac:dyDescent="0.3">
      <c r="A29" s="228"/>
      <c r="B29" s="243"/>
      <c r="C29" s="9"/>
      <c r="D29" s="9"/>
      <c r="E29" s="9"/>
      <c r="F29" s="9"/>
      <c r="G29" s="245"/>
      <c r="H29" s="246"/>
      <c r="I29" s="272"/>
      <c r="J29" s="246"/>
      <c r="K29" s="246"/>
      <c r="L29" s="246"/>
      <c r="M29" s="246"/>
      <c r="N29" s="246"/>
      <c r="O29" s="246"/>
      <c r="P29" s="246"/>
      <c r="Q29" s="246"/>
      <c r="R29" s="246"/>
      <c r="S29" s="246"/>
      <c r="T29" s="246"/>
      <c r="U29" s="246"/>
      <c r="V29" s="246"/>
      <c r="W29" s="246"/>
      <c r="X29" s="246"/>
      <c r="Y29" s="246"/>
      <c r="Z29" s="246"/>
      <c r="AA29" s="247"/>
      <c r="AB29" s="247"/>
      <c r="AC29" s="247"/>
      <c r="AD29" s="247"/>
      <c r="AE29" s="247"/>
      <c r="AF29" s="247"/>
      <c r="AG29" s="247"/>
      <c r="AH29" s="247"/>
      <c r="AI29" s="247"/>
      <c r="AJ29" s="247"/>
      <c r="AK29" s="247"/>
      <c r="AL29" s="247"/>
      <c r="AM29" s="247"/>
      <c r="AN29" s="247"/>
      <c r="AO29" s="247"/>
      <c r="AP29" s="247"/>
      <c r="AQ29" s="247"/>
      <c r="AR29" s="247"/>
      <c r="AS29" s="247"/>
      <c r="AT29" s="247"/>
      <c r="AU29" s="247"/>
      <c r="AV29" s="247"/>
      <c r="AW29" s="247"/>
      <c r="AX29" s="247"/>
      <c r="AY29" s="247"/>
      <c r="AZ29" s="247"/>
      <c r="BA29" s="247"/>
      <c r="BB29" s="247"/>
      <c r="BC29" s="247"/>
      <c r="BD29" s="247"/>
      <c r="BE29" s="247"/>
      <c r="BF29" s="247"/>
      <c r="BG29" s="247"/>
      <c r="BH29" s="247"/>
      <c r="BI29" s="247"/>
      <c r="BJ29" s="247"/>
      <c r="BK29" s="247"/>
      <c r="BL29" s="247"/>
      <c r="BM29" s="247"/>
      <c r="BN29" s="247"/>
      <c r="BO29" s="247"/>
      <c r="BP29" s="247"/>
      <c r="BQ29" s="247"/>
      <c r="BR29" s="247"/>
      <c r="BS29" s="247"/>
      <c r="BT29" s="247"/>
      <c r="BU29" s="247"/>
      <c r="BV29" s="247"/>
      <c r="BW29" s="247"/>
      <c r="BX29" s="247"/>
      <c r="BY29" s="247"/>
      <c r="BZ29" s="247"/>
      <c r="CA29" s="247"/>
      <c r="CB29" s="247"/>
      <c r="CC29" s="247"/>
      <c r="CD29" s="247"/>
      <c r="CE29" s="247"/>
      <c r="CF29" s="247"/>
      <c r="CG29" s="247"/>
      <c r="CH29" s="247"/>
      <c r="CI29" s="247"/>
      <c r="CJ29" s="247"/>
      <c r="CK29" s="247"/>
      <c r="CL29" s="247"/>
      <c r="CM29" s="247"/>
      <c r="CN29" s="247"/>
      <c r="CO29" s="247"/>
      <c r="CP29" s="247"/>
      <c r="CQ29" s="247"/>
      <c r="CR29" s="247"/>
      <c r="CS29" s="247"/>
      <c r="CT29" s="247"/>
      <c r="CU29" s="247"/>
      <c r="CV29" s="247"/>
      <c r="CW29" s="247"/>
      <c r="CX29" s="247"/>
      <c r="CY29" s="247"/>
      <c r="CZ29" s="247"/>
      <c r="DA29" s="247"/>
      <c r="DB29" s="247"/>
      <c r="DC29" s="247"/>
      <c r="DD29" s="247"/>
      <c r="DE29" s="247"/>
      <c r="DF29" s="247"/>
      <c r="DG29" s="247"/>
      <c r="DH29" s="247"/>
      <c r="DI29" s="247"/>
      <c r="DJ29" s="247"/>
      <c r="DK29" s="247"/>
      <c r="DL29" s="247"/>
      <c r="DM29" s="247"/>
      <c r="DN29" s="247"/>
      <c r="DO29" s="247"/>
      <c r="DP29" s="247"/>
      <c r="DQ29" s="247"/>
      <c r="DR29" s="247"/>
      <c r="DS29" s="247"/>
      <c r="DT29" s="247"/>
      <c r="DU29" s="247"/>
      <c r="DV29" s="247"/>
      <c r="DW29" s="247"/>
      <c r="DX29" s="247"/>
      <c r="DY29" s="247"/>
      <c r="DZ29" s="247"/>
      <c r="EA29" s="247"/>
      <c r="EB29" s="247"/>
      <c r="EC29" s="247"/>
      <c r="ED29" s="247"/>
      <c r="EE29" s="247"/>
      <c r="EF29" s="247"/>
      <c r="EG29" s="247"/>
      <c r="EH29" s="247"/>
      <c r="EI29" s="247"/>
      <c r="EJ29" s="247"/>
      <c r="EK29" s="247"/>
      <c r="EL29" s="247"/>
      <c r="EM29" s="247"/>
      <c r="EN29" s="247"/>
      <c r="EO29" s="247"/>
      <c r="EP29" s="247"/>
      <c r="EQ29" s="247"/>
      <c r="ER29" s="247"/>
      <c r="ES29" s="247"/>
      <c r="ET29" s="247"/>
      <c r="EU29" s="247"/>
      <c r="EV29" s="247"/>
      <c r="EW29" s="247"/>
      <c r="EX29" s="247"/>
      <c r="EY29" s="247"/>
      <c r="EZ29" s="247"/>
      <c r="FA29" s="247"/>
      <c r="FB29" s="247"/>
      <c r="FC29" s="247"/>
      <c r="FD29" s="247"/>
      <c r="FE29" s="247"/>
      <c r="FF29" s="247"/>
      <c r="FG29" s="247"/>
      <c r="FH29" s="247"/>
      <c r="FI29" s="247"/>
      <c r="FJ29" s="247"/>
      <c r="FK29" s="247"/>
      <c r="FL29" s="247"/>
      <c r="FM29" s="247"/>
      <c r="FN29" s="247"/>
      <c r="FO29" s="247"/>
      <c r="FP29" s="247"/>
      <c r="FQ29" s="247"/>
      <c r="FR29" s="247"/>
      <c r="FS29" s="247"/>
      <c r="FT29" s="247"/>
      <c r="FU29" s="247"/>
      <c r="FV29" s="247"/>
      <c r="FW29" s="247"/>
      <c r="FX29" s="247"/>
      <c r="FY29" s="247"/>
      <c r="FZ29" s="247"/>
      <c r="GA29" s="247"/>
      <c r="GB29" s="247"/>
      <c r="GC29" s="247"/>
      <c r="GD29" s="247"/>
      <c r="GE29" s="247"/>
      <c r="GF29" s="247"/>
      <c r="GG29" s="247"/>
      <c r="GH29" s="247"/>
      <c r="GI29" s="247"/>
      <c r="GJ29" s="247"/>
      <c r="GK29" s="247"/>
      <c r="GL29" s="247"/>
      <c r="GM29" s="247"/>
      <c r="GN29" s="247"/>
      <c r="GO29" s="247"/>
      <c r="GP29" s="247"/>
      <c r="GQ29" s="247"/>
      <c r="GR29" s="247"/>
      <c r="GS29" s="247"/>
      <c r="GT29" s="247"/>
      <c r="GU29" s="247"/>
      <c r="GV29" s="247"/>
      <c r="GW29" s="247"/>
      <c r="GX29" s="247"/>
      <c r="GY29" s="247"/>
      <c r="GZ29" s="247"/>
      <c r="HA29" s="247"/>
      <c r="HB29" s="247"/>
      <c r="HC29" s="247"/>
      <c r="HD29" s="247"/>
      <c r="HE29" s="247"/>
      <c r="HF29" s="247"/>
      <c r="HG29" s="247"/>
      <c r="HH29" s="247"/>
      <c r="HI29" s="247"/>
      <c r="HJ29" s="247"/>
      <c r="HK29" s="247"/>
      <c r="HL29" s="247"/>
      <c r="HM29" s="247"/>
      <c r="HN29" s="247"/>
      <c r="HO29" s="247"/>
      <c r="HP29" s="247"/>
      <c r="HQ29" s="247"/>
      <c r="HR29" s="247"/>
      <c r="HS29" s="247"/>
      <c r="HT29" s="247"/>
      <c r="HU29" s="247"/>
    </row>
    <row r="30" spans="1:229" s="5" customFormat="1" ht="18" customHeight="1" x14ac:dyDescent="0.3">
      <c r="A30" s="228"/>
      <c r="B30" s="243"/>
      <c r="C30" s="257">
        <v>1</v>
      </c>
      <c r="D30" s="4" t="s">
        <v>123</v>
      </c>
      <c r="E30" s="258"/>
      <c r="F30" s="190"/>
      <c r="G30" s="245"/>
      <c r="H30" s="246"/>
      <c r="I30" s="272"/>
      <c r="J30" s="246"/>
      <c r="K30" s="246"/>
      <c r="L30" s="246"/>
      <c r="M30" s="246"/>
      <c r="N30" s="246"/>
      <c r="O30" s="246"/>
      <c r="P30" s="246"/>
      <c r="Q30" s="246"/>
      <c r="R30" s="246"/>
      <c r="S30" s="246"/>
      <c r="T30" s="246"/>
      <c r="U30" s="246"/>
      <c r="V30" s="246"/>
      <c r="W30" s="246"/>
      <c r="X30" s="246"/>
      <c r="Y30" s="246"/>
      <c r="Z30" s="246"/>
      <c r="AA30" s="247"/>
      <c r="AB30" s="247"/>
      <c r="AC30" s="247"/>
      <c r="AD30" s="247"/>
      <c r="AE30" s="247"/>
      <c r="AF30" s="247"/>
      <c r="AG30" s="247"/>
      <c r="AH30" s="247"/>
      <c r="AI30" s="247"/>
      <c r="AJ30" s="247"/>
      <c r="AK30" s="247"/>
      <c r="AL30" s="247"/>
      <c r="AM30" s="247"/>
      <c r="AN30" s="247"/>
      <c r="AO30" s="247"/>
      <c r="AP30" s="247"/>
      <c r="AQ30" s="247"/>
      <c r="AR30" s="247"/>
      <c r="AS30" s="247"/>
      <c r="AT30" s="247"/>
      <c r="AU30" s="247"/>
      <c r="AV30" s="247"/>
      <c r="AW30" s="247"/>
      <c r="AX30" s="247"/>
      <c r="AY30" s="247"/>
      <c r="AZ30" s="247"/>
      <c r="BA30" s="247"/>
      <c r="BB30" s="247"/>
      <c r="BC30" s="247"/>
      <c r="BD30" s="247"/>
      <c r="BE30" s="247"/>
      <c r="BF30" s="247"/>
      <c r="BG30" s="247"/>
      <c r="BH30" s="247"/>
      <c r="BI30" s="247"/>
      <c r="BJ30" s="247"/>
      <c r="BK30" s="247"/>
      <c r="BL30" s="247"/>
      <c r="BM30" s="247"/>
      <c r="BN30" s="247"/>
      <c r="BO30" s="247"/>
      <c r="BP30" s="247"/>
      <c r="BQ30" s="247"/>
      <c r="BR30" s="247"/>
      <c r="BS30" s="247"/>
      <c r="BT30" s="247"/>
      <c r="BU30" s="247"/>
      <c r="BV30" s="247"/>
      <c r="BW30" s="247"/>
      <c r="BX30" s="247"/>
      <c r="BY30" s="247"/>
      <c r="BZ30" s="247"/>
      <c r="CA30" s="247"/>
      <c r="CB30" s="247"/>
      <c r="CC30" s="247"/>
      <c r="CD30" s="247"/>
      <c r="CE30" s="247"/>
      <c r="CF30" s="247"/>
      <c r="CG30" s="247"/>
      <c r="CH30" s="247"/>
      <c r="CI30" s="247"/>
      <c r="CJ30" s="247"/>
      <c r="CK30" s="247"/>
      <c r="CL30" s="247"/>
      <c r="CM30" s="247"/>
      <c r="CN30" s="247"/>
      <c r="CO30" s="247"/>
      <c r="CP30" s="247"/>
      <c r="CQ30" s="247"/>
      <c r="CR30" s="247"/>
      <c r="CS30" s="247"/>
      <c r="CT30" s="247"/>
      <c r="CU30" s="247"/>
      <c r="CV30" s="247"/>
      <c r="CW30" s="247"/>
      <c r="CX30" s="247"/>
      <c r="CY30" s="247"/>
      <c r="CZ30" s="247"/>
      <c r="DA30" s="247"/>
      <c r="DB30" s="247"/>
      <c r="DC30" s="247"/>
      <c r="DD30" s="247"/>
      <c r="DE30" s="247"/>
      <c r="DF30" s="247"/>
      <c r="DG30" s="247"/>
      <c r="DH30" s="247"/>
      <c r="DI30" s="247"/>
      <c r="DJ30" s="247"/>
      <c r="DK30" s="247"/>
      <c r="DL30" s="247"/>
      <c r="DM30" s="247"/>
      <c r="DN30" s="247"/>
      <c r="DO30" s="247"/>
      <c r="DP30" s="247"/>
      <c r="DQ30" s="247"/>
      <c r="DR30" s="247"/>
      <c r="DS30" s="247"/>
      <c r="DT30" s="247"/>
      <c r="DU30" s="247"/>
      <c r="DV30" s="247"/>
      <c r="DW30" s="247"/>
      <c r="DX30" s="247"/>
      <c r="DY30" s="247"/>
      <c r="DZ30" s="247"/>
      <c r="EA30" s="247"/>
      <c r="EB30" s="247"/>
      <c r="EC30" s="247"/>
      <c r="ED30" s="247"/>
      <c r="EE30" s="247"/>
      <c r="EF30" s="247"/>
      <c r="EG30" s="247"/>
      <c r="EH30" s="247"/>
      <c r="EI30" s="247"/>
      <c r="EJ30" s="247"/>
      <c r="EK30" s="247"/>
      <c r="EL30" s="247"/>
      <c r="EM30" s="247"/>
      <c r="EN30" s="247"/>
      <c r="EO30" s="247"/>
      <c r="EP30" s="247"/>
      <c r="EQ30" s="247"/>
      <c r="ER30" s="247"/>
      <c r="ES30" s="247"/>
      <c r="ET30" s="247"/>
      <c r="EU30" s="247"/>
      <c r="EV30" s="247"/>
      <c r="EW30" s="247"/>
      <c r="EX30" s="247"/>
      <c r="EY30" s="247"/>
      <c r="EZ30" s="247"/>
      <c r="FA30" s="247"/>
      <c r="FB30" s="247"/>
      <c r="FC30" s="247"/>
      <c r="FD30" s="247"/>
      <c r="FE30" s="247"/>
      <c r="FF30" s="247"/>
      <c r="FG30" s="247"/>
      <c r="FH30" s="247"/>
      <c r="FI30" s="247"/>
      <c r="FJ30" s="247"/>
      <c r="FK30" s="247"/>
      <c r="FL30" s="247"/>
      <c r="FM30" s="247"/>
      <c r="FN30" s="247"/>
      <c r="FO30" s="247"/>
      <c r="FP30" s="247"/>
      <c r="FQ30" s="247"/>
      <c r="FR30" s="247"/>
      <c r="FS30" s="247"/>
      <c r="FT30" s="247"/>
      <c r="FU30" s="247"/>
      <c r="FV30" s="247"/>
      <c r="FW30" s="247"/>
      <c r="FX30" s="247"/>
      <c r="FY30" s="247"/>
      <c r="FZ30" s="247"/>
      <c r="GA30" s="247"/>
      <c r="GB30" s="247"/>
      <c r="GC30" s="247"/>
      <c r="GD30" s="247"/>
      <c r="GE30" s="247"/>
      <c r="GF30" s="247"/>
      <c r="GG30" s="247"/>
      <c r="GH30" s="247"/>
      <c r="GI30" s="247"/>
      <c r="GJ30" s="247"/>
      <c r="GK30" s="247"/>
      <c r="GL30" s="247"/>
      <c r="GM30" s="247"/>
      <c r="GN30" s="247"/>
      <c r="GO30" s="247"/>
      <c r="GP30" s="247"/>
      <c r="GQ30" s="247"/>
      <c r="GR30" s="247"/>
      <c r="GS30" s="247"/>
      <c r="GT30" s="247"/>
      <c r="GU30" s="247"/>
      <c r="GV30" s="247"/>
      <c r="GW30" s="247"/>
      <c r="GX30" s="247"/>
      <c r="GY30" s="247"/>
      <c r="GZ30" s="247"/>
      <c r="HA30" s="247"/>
      <c r="HB30" s="247"/>
      <c r="HC30" s="247"/>
      <c r="HD30" s="247"/>
      <c r="HE30" s="247"/>
      <c r="HF30" s="247"/>
      <c r="HG30" s="247"/>
      <c r="HH30" s="247"/>
      <c r="HI30" s="247"/>
      <c r="HJ30" s="247"/>
      <c r="HK30" s="247"/>
      <c r="HL30" s="247"/>
      <c r="HM30" s="247"/>
      <c r="HN30" s="247"/>
      <c r="HO30" s="247"/>
      <c r="HP30" s="247"/>
      <c r="HQ30" s="247"/>
      <c r="HR30" s="247"/>
      <c r="HS30" s="247"/>
      <c r="HT30" s="247"/>
      <c r="HU30" s="247"/>
    </row>
    <row r="31" spans="1:229" s="10" customFormat="1" ht="18" customHeight="1" x14ac:dyDescent="0.3">
      <c r="A31" s="228"/>
      <c r="B31" s="259"/>
      <c r="C31" s="9"/>
      <c r="D31" s="9"/>
      <c r="E31" s="254"/>
      <c r="F31" s="190"/>
      <c r="G31" s="260"/>
      <c r="H31" s="256"/>
      <c r="I31" s="272"/>
      <c r="J31" s="256"/>
      <c r="K31" s="256"/>
      <c r="L31" s="256"/>
      <c r="M31" s="256"/>
      <c r="N31" s="256"/>
      <c r="O31" s="256"/>
      <c r="P31" s="256"/>
      <c r="Q31" s="256"/>
      <c r="R31" s="256"/>
      <c r="S31" s="256"/>
      <c r="T31" s="256"/>
      <c r="U31" s="256"/>
      <c r="V31" s="256"/>
      <c r="W31" s="256"/>
      <c r="X31" s="256"/>
      <c r="Y31" s="256"/>
      <c r="Z31" s="256"/>
      <c r="AA31" s="261"/>
      <c r="AB31" s="261"/>
      <c r="AC31" s="261"/>
      <c r="AD31" s="261"/>
      <c r="AE31" s="261"/>
      <c r="AF31" s="261"/>
      <c r="AG31" s="261"/>
      <c r="AH31" s="261"/>
      <c r="AI31" s="261"/>
      <c r="AJ31" s="261"/>
      <c r="AK31" s="261"/>
      <c r="AL31" s="261"/>
      <c r="AM31" s="261"/>
      <c r="AN31" s="261"/>
      <c r="AO31" s="261"/>
      <c r="AP31" s="261"/>
      <c r="AQ31" s="261"/>
      <c r="AR31" s="261"/>
      <c r="AS31" s="261"/>
      <c r="AT31" s="261"/>
      <c r="AU31" s="261"/>
      <c r="AV31" s="261"/>
      <c r="AW31" s="261"/>
      <c r="AX31" s="261"/>
      <c r="AY31" s="261"/>
      <c r="AZ31" s="261"/>
      <c r="BA31" s="261"/>
      <c r="BB31" s="261"/>
      <c r="BC31" s="261"/>
      <c r="BD31" s="261"/>
      <c r="BE31" s="261"/>
      <c r="BF31" s="261"/>
      <c r="BG31" s="261"/>
      <c r="BH31" s="261"/>
      <c r="BI31" s="261"/>
      <c r="BJ31" s="261"/>
      <c r="BK31" s="261"/>
      <c r="BL31" s="261"/>
      <c r="BM31" s="261"/>
      <c r="BN31" s="261"/>
      <c r="BO31" s="261"/>
      <c r="BP31" s="261"/>
      <c r="BQ31" s="261"/>
      <c r="BR31" s="261"/>
      <c r="BS31" s="261"/>
      <c r="BT31" s="261"/>
      <c r="BU31" s="261"/>
      <c r="BV31" s="261"/>
      <c r="BW31" s="261"/>
      <c r="BX31" s="261"/>
      <c r="BY31" s="261"/>
      <c r="BZ31" s="261"/>
      <c r="CA31" s="261"/>
      <c r="CB31" s="261"/>
      <c r="CC31" s="261"/>
      <c r="CD31" s="261"/>
      <c r="CE31" s="261"/>
      <c r="CF31" s="261"/>
      <c r="CG31" s="261"/>
      <c r="CH31" s="261"/>
      <c r="CI31" s="261"/>
      <c r="CJ31" s="261"/>
      <c r="CK31" s="261"/>
      <c r="CL31" s="261"/>
      <c r="CM31" s="261"/>
      <c r="CN31" s="261"/>
      <c r="CO31" s="261"/>
      <c r="CP31" s="261"/>
      <c r="CQ31" s="261"/>
      <c r="CR31" s="261"/>
      <c r="CS31" s="261"/>
      <c r="CT31" s="261"/>
      <c r="CU31" s="261"/>
      <c r="CV31" s="261"/>
      <c r="CW31" s="261"/>
      <c r="CX31" s="261"/>
      <c r="CY31" s="261"/>
      <c r="CZ31" s="261"/>
      <c r="DA31" s="261"/>
      <c r="DB31" s="261"/>
      <c r="DC31" s="261"/>
      <c r="DD31" s="261"/>
      <c r="DE31" s="261"/>
      <c r="DF31" s="261"/>
      <c r="DG31" s="261"/>
      <c r="DH31" s="261"/>
      <c r="DI31" s="261"/>
      <c r="DJ31" s="261"/>
      <c r="DK31" s="261"/>
      <c r="DL31" s="261"/>
      <c r="DM31" s="261"/>
      <c r="DN31" s="261"/>
      <c r="DO31" s="261"/>
      <c r="DP31" s="261"/>
      <c r="DQ31" s="261"/>
      <c r="DR31" s="261"/>
      <c r="DS31" s="261"/>
      <c r="DT31" s="261"/>
      <c r="DU31" s="261"/>
      <c r="DV31" s="261"/>
      <c r="DW31" s="261"/>
      <c r="DX31" s="261"/>
      <c r="DY31" s="261"/>
      <c r="DZ31" s="261"/>
      <c r="EA31" s="261"/>
      <c r="EB31" s="261"/>
      <c r="EC31" s="261"/>
      <c r="ED31" s="261"/>
      <c r="EE31" s="261"/>
      <c r="EF31" s="261"/>
      <c r="EG31" s="261"/>
      <c r="EH31" s="261"/>
      <c r="EI31" s="261"/>
      <c r="EJ31" s="261"/>
      <c r="EK31" s="261"/>
      <c r="EL31" s="261"/>
      <c r="EM31" s="261"/>
      <c r="EN31" s="261"/>
      <c r="EO31" s="261"/>
      <c r="EP31" s="261"/>
      <c r="EQ31" s="261"/>
      <c r="ER31" s="261"/>
      <c r="ES31" s="261"/>
      <c r="ET31" s="261"/>
      <c r="EU31" s="261"/>
      <c r="EV31" s="261"/>
      <c r="EW31" s="261"/>
      <c r="EX31" s="261"/>
      <c r="EY31" s="261"/>
      <c r="EZ31" s="261"/>
      <c r="FA31" s="261"/>
      <c r="FB31" s="261"/>
      <c r="FC31" s="261"/>
      <c r="FD31" s="261"/>
      <c r="FE31" s="261"/>
      <c r="FF31" s="261"/>
      <c r="FG31" s="261"/>
      <c r="FH31" s="261"/>
      <c r="FI31" s="261"/>
      <c r="FJ31" s="261"/>
      <c r="FK31" s="261"/>
      <c r="FL31" s="261"/>
      <c r="FM31" s="261"/>
      <c r="FN31" s="261"/>
      <c r="FO31" s="261"/>
      <c r="FP31" s="261"/>
      <c r="FQ31" s="261"/>
      <c r="FR31" s="261"/>
      <c r="FS31" s="261"/>
      <c r="FT31" s="261"/>
      <c r="FU31" s="261"/>
      <c r="FV31" s="261"/>
      <c r="FW31" s="261"/>
      <c r="FX31" s="261"/>
      <c r="FY31" s="261"/>
      <c r="FZ31" s="261"/>
      <c r="GA31" s="261"/>
      <c r="GB31" s="261"/>
      <c r="GC31" s="261"/>
      <c r="GD31" s="261"/>
      <c r="GE31" s="261"/>
      <c r="GF31" s="261"/>
      <c r="GG31" s="261"/>
      <c r="GH31" s="261"/>
      <c r="GI31" s="261"/>
      <c r="GJ31" s="261"/>
      <c r="GK31" s="261"/>
      <c r="GL31" s="261"/>
      <c r="GM31" s="261"/>
      <c r="GN31" s="261"/>
      <c r="GO31" s="261"/>
      <c r="GP31" s="261"/>
      <c r="GQ31" s="261"/>
      <c r="GR31" s="261"/>
      <c r="GS31" s="261"/>
      <c r="GT31" s="261"/>
      <c r="GU31" s="261"/>
      <c r="GV31" s="261"/>
      <c r="GW31" s="261"/>
      <c r="GX31" s="261"/>
      <c r="GY31" s="261"/>
      <c r="GZ31" s="261"/>
      <c r="HA31" s="261"/>
      <c r="HB31" s="261"/>
      <c r="HC31" s="261"/>
      <c r="HD31" s="261"/>
      <c r="HE31" s="261"/>
      <c r="HF31" s="261"/>
      <c r="HG31" s="261"/>
      <c r="HH31" s="261"/>
      <c r="HI31" s="261"/>
      <c r="HJ31" s="261"/>
      <c r="HK31" s="261"/>
      <c r="HL31" s="261"/>
      <c r="HM31" s="261"/>
      <c r="HN31" s="261"/>
      <c r="HO31" s="261"/>
      <c r="HP31" s="261"/>
      <c r="HQ31" s="261"/>
      <c r="HR31" s="261"/>
      <c r="HS31" s="261"/>
      <c r="HT31" s="261"/>
      <c r="HU31" s="261"/>
    </row>
    <row r="32" spans="1:229" s="5" customFormat="1" ht="18" customHeight="1" x14ac:dyDescent="0.3">
      <c r="A32" s="228"/>
      <c r="B32" s="243"/>
      <c r="C32" s="257">
        <v>2</v>
      </c>
      <c r="D32" s="4" t="s">
        <v>124</v>
      </c>
      <c r="E32" s="258"/>
      <c r="F32" s="190"/>
      <c r="G32" s="245"/>
      <c r="H32" s="246"/>
      <c r="I32" s="272"/>
      <c r="J32" s="246"/>
      <c r="K32" s="246"/>
      <c r="L32" s="246"/>
      <c r="M32" s="246"/>
      <c r="N32" s="246"/>
      <c r="O32" s="246"/>
      <c r="P32" s="246"/>
      <c r="Q32" s="246"/>
      <c r="R32" s="246"/>
      <c r="S32" s="246"/>
      <c r="T32" s="246"/>
      <c r="U32" s="246"/>
      <c r="V32" s="246"/>
      <c r="W32" s="246"/>
      <c r="X32" s="246"/>
      <c r="Y32" s="246"/>
      <c r="Z32" s="246"/>
      <c r="AA32" s="247"/>
      <c r="AB32" s="247"/>
      <c r="AC32" s="247"/>
      <c r="AD32" s="247"/>
      <c r="AE32" s="247"/>
      <c r="AF32" s="247"/>
      <c r="AG32" s="247"/>
      <c r="AH32" s="247"/>
      <c r="AI32" s="247"/>
      <c r="AJ32" s="247"/>
      <c r="AK32" s="247"/>
      <c r="AL32" s="247"/>
      <c r="AM32" s="247"/>
      <c r="AN32" s="247"/>
      <c r="AO32" s="247"/>
      <c r="AP32" s="247"/>
      <c r="AQ32" s="247"/>
      <c r="AR32" s="247"/>
      <c r="AS32" s="247"/>
      <c r="AT32" s="247"/>
      <c r="AU32" s="247"/>
      <c r="AV32" s="247"/>
      <c r="AW32" s="247"/>
      <c r="AX32" s="247"/>
      <c r="AY32" s="247"/>
      <c r="AZ32" s="247"/>
      <c r="BA32" s="247"/>
      <c r="BB32" s="247"/>
      <c r="BC32" s="247"/>
      <c r="BD32" s="247"/>
      <c r="BE32" s="247"/>
      <c r="BF32" s="247"/>
      <c r="BG32" s="247"/>
      <c r="BH32" s="247"/>
      <c r="BI32" s="247"/>
      <c r="BJ32" s="247"/>
      <c r="BK32" s="247"/>
      <c r="BL32" s="247"/>
      <c r="BM32" s="247"/>
      <c r="BN32" s="247"/>
      <c r="BO32" s="247"/>
      <c r="BP32" s="247"/>
      <c r="BQ32" s="247"/>
      <c r="BR32" s="247"/>
      <c r="BS32" s="247"/>
      <c r="BT32" s="247"/>
      <c r="BU32" s="247"/>
      <c r="BV32" s="247"/>
      <c r="BW32" s="247"/>
      <c r="BX32" s="247"/>
      <c r="BY32" s="247"/>
      <c r="BZ32" s="247"/>
      <c r="CA32" s="247"/>
      <c r="CB32" s="247"/>
      <c r="CC32" s="247"/>
      <c r="CD32" s="247"/>
      <c r="CE32" s="247"/>
      <c r="CF32" s="247"/>
      <c r="CG32" s="247"/>
      <c r="CH32" s="247"/>
      <c r="CI32" s="247"/>
      <c r="CJ32" s="247"/>
      <c r="CK32" s="247"/>
      <c r="CL32" s="247"/>
      <c r="CM32" s="247"/>
      <c r="CN32" s="247"/>
      <c r="CO32" s="247"/>
      <c r="CP32" s="247"/>
      <c r="CQ32" s="247"/>
      <c r="CR32" s="247"/>
      <c r="CS32" s="247"/>
      <c r="CT32" s="247"/>
      <c r="CU32" s="247"/>
      <c r="CV32" s="247"/>
      <c r="CW32" s="247"/>
      <c r="CX32" s="247"/>
      <c r="CY32" s="247"/>
      <c r="CZ32" s="247"/>
      <c r="DA32" s="247"/>
      <c r="DB32" s="247"/>
      <c r="DC32" s="247"/>
      <c r="DD32" s="247"/>
      <c r="DE32" s="247"/>
      <c r="DF32" s="247"/>
      <c r="DG32" s="247"/>
      <c r="DH32" s="247"/>
      <c r="DI32" s="247"/>
      <c r="DJ32" s="247"/>
      <c r="DK32" s="247"/>
      <c r="DL32" s="247"/>
      <c r="DM32" s="247"/>
      <c r="DN32" s="247"/>
      <c r="DO32" s="247"/>
      <c r="DP32" s="247"/>
      <c r="DQ32" s="247"/>
      <c r="DR32" s="247"/>
      <c r="DS32" s="247"/>
      <c r="DT32" s="247"/>
      <c r="DU32" s="247"/>
      <c r="DV32" s="247"/>
      <c r="DW32" s="247"/>
      <c r="DX32" s="247"/>
      <c r="DY32" s="247"/>
      <c r="DZ32" s="247"/>
      <c r="EA32" s="247"/>
      <c r="EB32" s="247"/>
      <c r="EC32" s="247"/>
      <c r="ED32" s="247"/>
      <c r="EE32" s="247"/>
      <c r="EF32" s="247"/>
      <c r="EG32" s="247"/>
      <c r="EH32" s="247"/>
      <c r="EI32" s="247"/>
      <c r="EJ32" s="247"/>
      <c r="EK32" s="247"/>
      <c r="EL32" s="247"/>
      <c r="EM32" s="247"/>
      <c r="EN32" s="247"/>
      <c r="EO32" s="247"/>
      <c r="EP32" s="247"/>
      <c r="EQ32" s="247"/>
      <c r="ER32" s="247"/>
      <c r="ES32" s="247"/>
      <c r="ET32" s="247"/>
      <c r="EU32" s="247"/>
      <c r="EV32" s="247"/>
      <c r="EW32" s="247"/>
      <c r="EX32" s="247"/>
      <c r="EY32" s="247"/>
      <c r="EZ32" s="247"/>
      <c r="FA32" s="247"/>
      <c r="FB32" s="247"/>
      <c r="FC32" s="247"/>
      <c r="FD32" s="247"/>
      <c r="FE32" s="247"/>
      <c r="FF32" s="247"/>
      <c r="FG32" s="247"/>
      <c r="FH32" s="247"/>
      <c r="FI32" s="247"/>
      <c r="FJ32" s="247"/>
      <c r="FK32" s="247"/>
      <c r="FL32" s="247"/>
      <c r="FM32" s="247"/>
      <c r="FN32" s="247"/>
      <c r="FO32" s="247"/>
      <c r="FP32" s="247"/>
      <c r="FQ32" s="247"/>
      <c r="FR32" s="247"/>
      <c r="FS32" s="247"/>
      <c r="FT32" s="247"/>
      <c r="FU32" s="247"/>
      <c r="FV32" s="247"/>
      <c r="FW32" s="247"/>
      <c r="FX32" s="247"/>
      <c r="FY32" s="247"/>
      <c r="FZ32" s="247"/>
      <c r="GA32" s="247"/>
      <c r="GB32" s="247"/>
      <c r="GC32" s="247"/>
      <c r="GD32" s="247"/>
      <c r="GE32" s="247"/>
      <c r="GF32" s="247"/>
      <c r="GG32" s="247"/>
      <c r="GH32" s="247"/>
      <c r="GI32" s="247"/>
      <c r="GJ32" s="247"/>
      <c r="GK32" s="247"/>
      <c r="GL32" s="247"/>
      <c r="GM32" s="247"/>
      <c r="GN32" s="247"/>
      <c r="GO32" s="247"/>
      <c r="GP32" s="247"/>
      <c r="GQ32" s="247"/>
      <c r="GR32" s="247"/>
      <c r="GS32" s="247"/>
      <c r="GT32" s="247"/>
      <c r="GU32" s="247"/>
      <c r="GV32" s="247"/>
      <c r="GW32" s="247"/>
      <c r="GX32" s="247"/>
      <c r="GY32" s="247"/>
      <c r="GZ32" s="247"/>
      <c r="HA32" s="247"/>
      <c r="HB32" s="247"/>
      <c r="HC32" s="247"/>
      <c r="HD32" s="247"/>
      <c r="HE32" s="247"/>
      <c r="HF32" s="247"/>
      <c r="HG32" s="247"/>
      <c r="HH32" s="247"/>
      <c r="HI32" s="247"/>
      <c r="HJ32" s="247"/>
      <c r="HK32" s="247"/>
      <c r="HL32" s="247"/>
      <c r="HM32" s="247"/>
      <c r="HN32" s="247"/>
      <c r="HO32" s="247"/>
      <c r="HP32" s="247"/>
      <c r="HQ32" s="247"/>
      <c r="HR32" s="247"/>
      <c r="HS32" s="247"/>
      <c r="HT32" s="247"/>
      <c r="HU32" s="247"/>
    </row>
    <row r="33" spans="1:229" s="5" customFormat="1" ht="13.8" x14ac:dyDescent="0.3">
      <c r="A33" s="228"/>
      <c r="B33" s="243"/>
      <c r="C33" s="9"/>
      <c r="D33" s="244" t="s">
        <v>105</v>
      </c>
      <c r="E33" s="339" t="s">
        <v>125</v>
      </c>
      <c r="F33" s="339"/>
      <c r="G33" s="245"/>
      <c r="H33" s="246"/>
      <c r="I33" s="281"/>
      <c r="J33" s="246"/>
      <c r="K33" s="246"/>
      <c r="L33" s="246"/>
      <c r="M33" s="246"/>
      <c r="N33" s="246"/>
      <c r="O33" s="246"/>
      <c r="P33" s="246"/>
      <c r="Q33" s="246"/>
      <c r="R33" s="246"/>
      <c r="S33" s="246"/>
      <c r="T33" s="246"/>
      <c r="U33" s="246"/>
      <c r="V33" s="246"/>
      <c r="W33" s="246"/>
      <c r="X33" s="246"/>
      <c r="Y33" s="246"/>
      <c r="Z33" s="246"/>
      <c r="AA33" s="247"/>
      <c r="AB33" s="247"/>
      <c r="AC33" s="247"/>
      <c r="AD33" s="247"/>
      <c r="AE33" s="247"/>
      <c r="AF33" s="247"/>
      <c r="AG33" s="247"/>
      <c r="AH33" s="247"/>
      <c r="AI33" s="247"/>
      <c r="AJ33" s="247"/>
      <c r="AK33" s="247"/>
      <c r="AL33" s="247"/>
      <c r="AM33" s="247"/>
      <c r="AN33" s="247"/>
      <c r="AO33" s="247"/>
      <c r="AP33" s="247"/>
      <c r="AQ33" s="247"/>
      <c r="AR33" s="247"/>
      <c r="AS33" s="247"/>
      <c r="AT33" s="247"/>
      <c r="AU33" s="247"/>
      <c r="AV33" s="247"/>
      <c r="AW33" s="247"/>
      <c r="AX33" s="247"/>
      <c r="AY33" s="247"/>
      <c r="AZ33" s="247"/>
      <c r="BA33" s="247"/>
      <c r="BB33" s="247"/>
      <c r="BC33" s="247"/>
      <c r="BD33" s="247"/>
      <c r="BE33" s="247"/>
      <c r="BF33" s="247"/>
      <c r="BG33" s="247"/>
      <c r="BH33" s="247"/>
      <c r="BI33" s="247"/>
      <c r="BJ33" s="247"/>
      <c r="BK33" s="247"/>
      <c r="BL33" s="247"/>
      <c r="BM33" s="247"/>
      <c r="BN33" s="247"/>
      <c r="BO33" s="247"/>
      <c r="BP33" s="247"/>
      <c r="BQ33" s="247"/>
      <c r="BR33" s="247"/>
      <c r="BS33" s="247"/>
      <c r="BT33" s="247"/>
      <c r="BU33" s="247"/>
      <c r="BV33" s="247"/>
      <c r="BW33" s="247"/>
      <c r="BX33" s="247"/>
      <c r="BY33" s="247"/>
      <c r="BZ33" s="247"/>
      <c r="CA33" s="247"/>
      <c r="CB33" s="247"/>
      <c r="CC33" s="247"/>
      <c r="CD33" s="247"/>
      <c r="CE33" s="247"/>
      <c r="CF33" s="247"/>
      <c r="CG33" s="247"/>
      <c r="CH33" s="247"/>
      <c r="CI33" s="247"/>
      <c r="CJ33" s="247"/>
      <c r="CK33" s="247"/>
      <c r="CL33" s="247"/>
      <c r="CM33" s="247"/>
      <c r="CN33" s="247"/>
      <c r="CO33" s="247"/>
      <c r="CP33" s="247"/>
      <c r="CQ33" s="247"/>
      <c r="CR33" s="247"/>
      <c r="CS33" s="247"/>
      <c r="CT33" s="247"/>
      <c r="CU33" s="247"/>
      <c r="CV33" s="247"/>
      <c r="CW33" s="247"/>
      <c r="CX33" s="247"/>
      <c r="CY33" s="247"/>
      <c r="CZ33" s="247"/>
      <c r="DA33" s="247"/>
      <c r="DB33" s="247"/>
      <c r="DC33" s="247"/>
      <c r="DD33" s="247"/>
      <c r="DE33" s="247"/>
      <c r="DF33" s="247"/>
      <c r="DG33" s="247"/>
      <c r="DH33" s="247"/>
      <c r="DI33" s="247"/>
      <c r="DJ33" s="247"/>
      <c r="DK33" s="247"/>
      <c r="DL33" s="247"/>
      <c r="DM33" s="247"/>
      <c r="DN33" s="247"/>
      <c r="DO33" s="247"/>
      <c r="DP33" s="247"/>
      <c r="DQ33" s="247"/>
      <c r="DR33" s="247"/>
      <c r="DS33" s="247"/>
      <c r="DT33" s="247"/>
      <c r="DU33" s="247"/>
      <c r="DV33" s="247"/>
      <c r="DW33" s="247"/>
      <c r="DX33" s="247"/>
      <c r="DY33" s="247"/>
      <c r="DZ33" s="247"/>
      <c r="EA33" s="247"/>
      <c r="EB33" s="247"/>
      <c r="EC33" s="247"/>
      <c r="ED33" s="247"/>
      <c r="EE33" s="247"/>
      <c r="EF33" s="247"/>
      <c r="EG33" s="247"/>
      <c r="EH33" s="247"/>
      <c r="EI33" s="247"/>
      <c r="EJ33" s="247"/>
      <c r="EK33" s="247"/>
      <c r="EL33" s="247"/>
      <c r="EM33" s="247"/>
      <c r="EN33" s="247"/>
      <c r="EO33" s="247"/>
      <c r="EP33" s="247"/>
      <c r="EQ33" s="247"/>
      <c r="ER33" s="247"/>
      <c r="ES33" s="247"/>
      <c r="ET33" s="247"/>
      <c r="EU33" s="247"/>
      <c r="EV33" s="247"/>
      <c r="EW33" s="247"/>
      <c r="EX33" s="247"/>
      <c r="EY33" s="247"/>
      <c r="EZ33" s="247"/>
      <c r="FA33" s="247"/>
      <c r="FB33" s="247"/>
      <c r="FC33" s="247"/>
      <c r="FD33" s="247"/>
      <c r="FE33" s="247"/>
      <c r="FF33" s="247"/>
      <c r="FG33" s="247"/>
      <c r="FH33" s="247"/>
      <c r="FI33" s="247"/>
      <c r="FJ33" s="247"/>
      <c r="FK33" s="247"/>
      <c r="FL33" s="247"/>
      <c r="FM33" s="247"/>
      <c r="FN33" s="247"/>
      <c r="FO33" s="247"/>
      <c r="FP33" s="247"/>
      <c r="FQ33" s="247"/>
      <c r="FR33" s="247"/>
      <c r="FS33" s="247"/>
      <c r="FT33" s="247"/>
      <c r="FU33" s="247"/>
      <c r="FV33" s="247"/>
      <c r="FW33" s="247"/>
      <c r="FX33" s="247"/>
      <c r="FY33" s="247"/>
      <c r="FZ33" s="247"/>
      <c r="GA33" s="247"/>
      <c r="GB33" s="247"/>
      <c r="GC33" s="247"/>
      <c r="GD33" s="247"/>
      <c r="GE33" s="247"/>
      <c r="GF33" s="247"/>
      <c r="GG33" s="247"/>
      <c r="GH33" s="247"/>
      <c r="GI33" s="247"/>
      <c r="GJ33" s="247"/>
      <c r="GK33" s="247"/>
      <c r="GL33" s="247"/>
      <c r="GM33" s="247"/>
      <c r="GN33" s="247"/>
      <c r="GO33" s="247"/>
      <c r="GP33" s="247"/>
      <c r="GQ33" s="247"/>
      <c r="GR33" s="247"/>
      <c r="GS33" s="247"/>
      <c r="GT33" s="247"/>
      <c r="GU33" s="247"/>
      <c r="GV33" s="247"/>
      <c r="GW33" s="247"/>
      <c r="GX33" s="247"/>
      <c r="GY33" s="247"/>
      <c r="GZ33" s="247"/>
      <c r="HA33" s="247"/>
      <c r="HB33" s="247"/>
      <c r="HC33" s="247"/>
      <c r="HD33" s="247"/>
      <c r="HE33" s="247"/>
      <c r="HF33" s="247"/>
      <c r="HG33" s="247"/>
      <c r="HH33" s="247"/>
      <c r="HI33" s="247"/>
      <c r="HJ33" s="247"/>
      <c r="HK33" s="247"/>
      <c r="HL33" s="247"/>
      <c r="HM33" s="247"/>
      <c r="HN33" s="247"/>
      <c r="HO33" s="247"/>
      <c r="HP33" s="247"/>
      <c r="HQ33" s="247"/>
      <c r="HR33" s="247"/>
      <c r="HS33" s="247"/>
      <c r="HT33" s="247"/>
      <c r="HU33" s="247"/>
    </row>
    <row r="34" spans="1:229" s="269" customFormat="1" ht="40.200000000000003" customHeight="1" x14ac:dyDescent="0.3">
      <c r="A34" s="99"/>
      <c r="B34" s="262"/>
      <c r="C34" s="263"/>
      <c r="D34" s="264" t="s">
        <v>105</v>
      </c>
      <c r="E34" s="339" t="s">
        <v>126</v>
      </c>
      <c r="F34" s="339"/>
      <c r="G34" s="266"/>
      <c r="H34" s="267"/>
      <c r="I34" s="250"/>
      <c r="J34" s="250"/>
      <c r="K34" s="250"/>
      <c r="L34" s="267"/>
      <c r="M34" s="267"/>
      <c r="N34" s="267"/>
      <c r="O34" s="267"/>
      <c r="P34" s="267"/>
      <c r="Q34" s="267"/>
      <c r="R34" s="267"/>
      <c r="S34" s="267"/>
      <c r="T34" s="267"/>
      <c r="U34" s="267"/>
      <c r="V34" s="267"/>
      <c r="W34" s="267"/>
      <c r="X34" s="267"/>
      <c r="Y34" s="267"/>
      <c r="Z34" s="267"/>
      <c r="AA34" s="268"/>
      <c r="AB34" s="268"/>
      <c r="AC34" s="268"/>
      <c r="AD34" s="268"/>
      <c r="AE34" s="268"/>
      <c r="AF34" s="268"/>
      <c r="AG34" s="268"/>
      <c r="AH34" s="268"/>
      <c r="AI34" s="268"/>
      <c r="AJ34" s="268"/>
      <c r="AK34" s="268"/>
      <c r="AL34" s="268"/>
      <c r="AM34" s="268"/>
      <c r="AN34" s="268"/>
      <c r="AO34" s="268"/>
      <c r="AP34" s="268"/>
      <c r="AQ34" s="268"/>
      <c r="AR34" s="268"/>
      <c r="AS34" s="268"/>
      <c r="AT34" s="268"/>
      <c r="AU34" s="268"/>
      <c r="AV34" s="268"/>
      <c r="AW34" s="268"/>
      <c r="AX34" s="268"/>
      <c r="AY34" s="268"/>
      <c r="AZ34" s="268"/>
      <c r="BA34" s="268"/>
      <c r="BB34" s="268"/>
      <c r="BC34" s="268"/>
      <c r="BD34" s="268"/>
      <c r="BE34" s="268"/>
      <c r="BF34" s="268"/>
      <c r="BG34" s="268"/>
      <c r="BH34" s="268"/>
      <c r="BI34" s="268"/>
      <c r="BJ34" s="268"/>
      <c r="BK34" s="268"/>
      <c r="BL34" s="268"/>
      <c r="BM34" s="268"/>
      <c r="BN34" s="268"/>
      <c r="BO34" s="268"/>
      <c r="BP34" s="268"/>
      <c r="BQ34" s="268"/>
      <c r="BR34" s="268"/>
      <c r="BS34" s="268"/>
      <c r="BT34" s="268"/>
      <c r="BU34" s="268"/>
      <c r="BV34" s="268"/>
      <c r="BW34" s="268"/>
      <c r="BX34" s="268"/>
      <c r="BY34" s="268"/>
      <c r="BZ34" s="268"/>
      <c r="CA34" s="268"/>
      <c r="CB34" s="268"/>
      <c r="CC34" s="268"/>
      <c r="CD34" s="268"/>
      <c r="CE34" s="268"/>
      <c r="CF34" s="268"/>
      <c r="CG34" s="268"/>
      <c r="CH34" s="268"/>
      <c r="CI34" s="268"/>
      <c r="CJ34" s="268"/>
      <c r="CK34" s="268"/>
      <c r="CL34" s="268"/>
      <c r="CM34" s="268"/>
      <c r="CN34" s="268"/>
      <c r="CO34" s="268"/>
      <c r="CP34" s="268"/>
      <c r="CQ34" s="268"/>
      <c r="CR34" s="268"/>
      <c r="CS34" s="268"/>
      <c r="CT34" s="268"/>
      <c r="CU34" s="268"/>
      <c r="CV34" s="268"/>
      <c r="CW34" s="268"/>
      <c r="CX34" s="268"/>
      <c r="CY34" s="268"/>
      <c r="CZ34" s="268"/>
      <c r="DA34" s="268"/>
      <c r="DB34" s="268"/>
      <c r="DC34" s="268"/>
      <c r="DD34" s="268"/>
      <c r="DE34" s="268"/>
      <c r="DF34" s="268"/>
      <c r="DG34" s="268"/>
      <c r="DH34" s="268"/>
      <c r="DI34" s="268"/>
      <c r="DJ34" s="268"/>
      <c r="DK34" s="268"/>
      <c r="DL34" s="268"/>
      <c r="DM34" s="268"/>
      <c r="DN34" s="268"/>
      <c r="DO34" s="268"/>
      <c r="DP34" s="268"/>
      <c r="DQ34" s="268"/>
      <c r="DR34" s="268"/>
      <c r="DS34" s="268"/>
      <c r="DT34" s="268"/>
      <c r="DU34" s="268"/>
      <c r="DV34" s="268"/>
      <c r="DW34" s="268"/>
      <c r="DX34" s="268"/>
      <c r="DY34" s="268"/>
      <c r="DZ34" s="268"/>
      <c r="EA34" s="268"/>
      <c r="EB34" s="268"/>
      <c r="EC34" s="268"/>
      <c r="ED34" s="268"/>
      <c r="EE34" s="268"/>
      <c r="EF34" s="268"/>
      <c r="EG34" s="268"/>
      <c r="EH34" s="268"/>
      <c r="EI34" s="268"/>
      <c r="EJ34" s="268"/>
      <c r="EK34" s="268"/>
      <c r="EL34" s="268"/>
      <c r="EM34" s="268"/>
      <c r="EN34" s="268"/>
      <c r="EO34" s="268"/>
      <c r="EP34" s="268"/>
      <c r="EQ34" s="268"/>
      <c r="ER34" s="268"/>
      <c r="ES34" s="268"/>
      <c r="ET34" s="268"/>
      <c r="EU34" s="268"/>
      <c r="EV34" s="268"/>
      <c r="EW34" s="268"/>
      <c r="EX34" s="268"/>
      <c r="EY34" s="268"/>
      <c r="EZ34" s="268"/>
      <c r="FA34" s="268"/>
      <c r="FB34" s="268"/>
      <c r="FC34" s="268"/>
      <c r="FD34" s="268"/>
      <c r="FE34" s="268"/>
      <c r="FF34" s="268"/>
      <c r="FG34" s="268"/>
      <c r="FH34" s="268"/>
      <c r="FI34" s="268"/>
      <c r="FJ34" s="268"/>
      <c r="FK34" s="268"/>
      <c r="FL34" s="268"/>
      <c r="FM34" s="268"/>
      <c r="FN34" s="268"/>
      <c r="FO34" s="268"/>
      <c r="FP34" s="268"/>
      <c r="FQ34" s="268"/>
      <c r="FR34" s="268"/>
      <c r="FS34" s="268"/>
      <c r="FT34" s="268"/>
      <c r="FU34" s="268"/>
      <c r="FV34" s="268"/>
      <c r="FW34" s="268"/>
      <c r="FX34" s="268"/>
      <c r="FY34" s="268"/>
      <c r="FZ34" s="268"/>
      <c r="GA34" s="268"/>
      <c r="GB34" s="268"/>
      <c r="GC34" s="268"/>
      <c r="GD34" s="268"/>
      <c r="GE34" s="268"/>
      <c r="GF34" s="268"/>
      <c r="GG34" s="268"/>
      <c r="GH34" s="268"/>
      <c r="GI34" s="268"/>
      <c r="GJ34" s="268"/>
      <c r="GK34" s="268"/>
      <c r="GL34" s="268"/>
      <c r="GM34" s="268"/>
      <c r="GN34" s="268"/>
      <c r="GO34" s="268"/>
      <c r="GP34" s="268"/>
      <c r="GQ34" s="268"/>
      <c r="GR34" s="268"/>
      <c r="GS34" s="268"/>
      <c r="GT34" s="268"/>
      <c r="GU34" s="268"/>
      <c r="GV34" s="268"/>
      <c r="GW34" s="268"/>
      <c r="GX34" s="268"/>
      <c r="GY34" s="268"/>
      <c r="GZ34" s="268"/>
      <c r="HA34" s="268"/>
      <c r="HB34" s="268"/>
      <c r="HC34" s="268"/>
      <c r="HD34" s="268"/>
      <c r="HE34" s="268"/>
      <c r="HF34" s="268"/>
      <c r="HG34" s="268"/>
      <c r="HH34" s="268"/>
      <c r="HI34" s="268"/>
      <c r="HJ34" s="268"/>
      <c r="HK34" s="268"/>
      <c r="HL34" s="268"/>
      <c r="HM34" s="268"/>
      <c r="HN34" s="268"/>
      <c r="HO34" s="268"/>
      <c r="HP34" s="268"/>
      <c r="HQ34" s="268"/>
      <c r="HR34" s="268"/>
      <c r="HS34" s="268"/>
      <c r="HT34" s="268"/>
      <c r="HU34" s="268"/>
    </row>
    <row r="35" spans="1:229" s="274" customFormat="1" ht="13.8" x14ac:dyDescent="0.3">
      <c r="A35" s="99"/>
      <c r="B35" s="270"/>
      <c r="C35" s="265"/>
      <c r="D35" s="9"/>
      <c r="E35" s="276" t="s">
        <v>127</v>
      </c>
      <c r="F35" s="9"/>
      <c r="G35" s="271"/>
      <c r="H35" s="272"/>
      <c r="I35" s="250"/>
      <c r="J35" s="250"/>
      <c r="K35" s="250"/>
      <c r="L35" s="272"/>
      <c r="M35" s="272"/>
      <c r="N35" s="272"/>
      <c r="O35" s="272"/>
      <c r="P35" s="272"/>
      <c r="Q35" s="272"/>
      <c r="R35" s="272"/>
      <c r="S35" s="272"/>
      <c r="T35" s="272"/>
      <c r="U35" s="272"/>
      <c r="V35" s="272"/>
      <c r="W35" s="272"/>
      <c r="X35" s="272"/>
      <c r="Y35" s="272"/>
      <c r="Z35" s="272"/>
      <c r="AA35" s="273"/>
      <c r="AB35" s="273"/>
      <c r="AC35" s="273"/>
      <c r="AD35" s="273"/>
      <c r="AE35" s="273"/>
      <c r="AF35" s="273"/>
      <c r="AG35" s="273"/>
      <c r="AH35" s="273"/>
      <c r="AI35" s="273"/>
      <c r="AJ35" s="273"/>
      <c r="AK35" s="273"/>
      <c r="AL35" s="273"/>
      <c r="AM35" s="273"/>
      <c r="AN35" s="273"/>
      <c r="AO35" s="273"/>
      <c r="AP35" s="273"/>
      <c r="AQ35" s="273"/>
      <c r="AR35" s="273"/>
      <c r="AS35" s="273"/>
      <c r="AT35" s="273"/>
      <c r="AU35" s="273"/>
      <c r="AV35" s="273"/>
      <c r="AW35" s="273"/>
      <c r="AX35" s="273"/>
      <c r="AY35" s="273"/>
      <c r="AZ35" s="273"/>
      <c r="BA35" s="273"/>
      <c r="BB35" s="273"/>
      <c r="BC35" s="273"/>
      <c r="BD35" s="273"/>
      <c r="BE35" s="273"/>
      <c r="BF35" s="273"/>
      <c r="BG35" s="273"/>
      <c r="BH35" s="273"/>
      <c r="BI35" s="273"/>
      <c r="BJ35" s="273"/>
      <c r="BK35" s="273"/>
      <c r="BL35" s="273"/>
      <c r="BM35" s="273"/>
      <c r="BN35" s="273"/>
      <c r="BO35" s="273"/>
      <c r="BP35" s="273"/>
      <c r="BQ35" s="273"/>
      <c r="BR35" s="273"/>
      <c r="BS35" s="273"/>
      <c r="BT35" s="273"/>
      <c r="BU35" s="273"/>
      <c r="BV35" s="273"/>
      <c r="BW35" s="273"/>
      <c r="BX35" s="273"/>
      <c r="BY35" s="273"/>
      <c r="BZ35" s="273"/>
      <c r="CA35" s="273"/>
      <c r="CB35" s="273"/>
      <c r="CC35" s="273"/>
      <c r="CD35" s="273"/>
      <c r="CE35" s="273"/>
      <c r="CF35" s="273"/>
      <c r="CG35" s="273"/>
      <c r="CH35" s="273"/>
      <c r="CI35" s="273"/>
      <c r="CJ35" s="273"/>
      <c r="CK35" s="273"/>
      <c r="CL35" s="273"/>
      <c r="CM35" s="273"/>
      <c r="CN35" s="273"/>
      <c r="CO35" s="273"/>
      <c r="CP35" s="273"/>
      <c r="CQ35" s="273"/>
      <c r="CR35" s="273"/>
      <c r="CS35" s="273"/>
      <c r="CT35" s="273"/>
      <c r="CU35" s="273"/>
      <c r="CV35" s="273"/>
      <c r="CW35" s="273"/>
      <c r="CX35" s="273"/>
      <c r="CY35" s="273"/>
      <c r="CZ35" s="273"/>
      <c r="DA35" s="273"/>
      <c r="DB35" s="273"/>
      <c r="DC35" s="273"/>
      <c r="DD35" s="273"/>
      <c r="DE35" s="273"/>
      <c r="DF35" s="273"/>
      <c r="DG35" s="273"/>
      <c r="DH35" s="273"/>
      <c r="DI35" s="273"/>
      <c r="DJ35" s="273"/>
      <c r="DK35" s="273"/>
      <c r="DL35" s="273"/>
      <c r="DM35" s="273"/>
      <c r="DN35" s="273"/>
      <c r="DO35" s="273"/>
      <c r="DP35" s="273"/>
      <c r="DQ35" s="273"/>
      <c r="DR35" s="273"/>
      <c r="DS35" s="273"/>
      <c r="DT35" s="273"/>
      <c r="DU35" s="273"/>
      <c r="DV35" s="273"/>
      <c r="DW35" s="273"/>
      <c r="DX35" s="273"/>
      <c r="DY35" s="273"/>
      <c r="DZ35" s="273"/>
      <c r="EA35" s="273"/>
      <c r="EB35" s="273"/>
      <c r="EC35" s="273"/>
      <c r="ED35" s="273"/>
      <c r="EE35" s="273"/>
      <c r="EF35" s="273"/>
      <c r="EG35" s="273"/>
      <c r="EH35" s="273"/>
      <c r="EI35" s="273"/>
      <c r="EJ35" s="273"/>
      <c r="EK35" s="273"/>
      <c r="EL35" s="273"/>
      <c r="EM35" s="273"/>
      <c r="EN35" s="273"/>
      <c r="EO35" s="273"/>
      <c r="EP35" s="273"/>
      <c r="EQ35" s="273"/>
      <c r="ER35" s="273"/>
      <c r="ES35" s="273"/>
      <c r="ET35" s="273"/>
      <c r="EU35" s="273"/>
      <c r="EV35" s="273"/>
      <c r="EW35" s="273"/>
      <c r="EX35" s="273"/>
      <c r="EY35" s="273"/>
      <c r="EZ35" s="273"/>
      <c r="FA35" s="273"/>
      <c r="FB35" s="273"/>
      <c r="FC35" s="273"/>
      <c r="FD35" s="273"/>
      <c r="FE35" s="273"/>
      <c r="FF35" s="273"/>
      <c r="FG35" s="273"/>
      <c r="FH35" s="273"/>
      <c r="FI35" s="273"/>
      <c r="FJ35" s="273"/>
      <c r="FK35" s="273"/>
      <c r="FL35" s="273"/>
      <c r="FM35" s="273"/>
      <c r="FN35" s="273"/>
      <c r="FO35" s="273"/>
      <c r="FP35" s="273"/>
      <c r="FQ35" s="273"/>
      <c r="FR35" s="273"/>
      <c r="FS35" s="273"/>
      <c r="FT35" s="273"/>
      <c r="FU35" s="273"/>
      <c r="FV35" s="273"/>
      <c r="FW35" s="273"/>
      <c r="FX35" s="273"/>
      <c r="FY35" s="273"/>
      <c r="FZ35" s="273"/>
      <c r="GA35" s="273"/>
      <c r="GB35" s="273"/>
      <c r="GC35" s="273"/>
      <c r="GD35" s="273"/>
      <c r="GE35" s="273"/>
      <c r="GF35" s="273"/>
      <c r="GG35" s="273"/>
      <c r="GH35" s="273"/>
      <c r="GI35" s="273"/>
      <c r="GJ35" s="273"/>
      <c r="GK35" s="273"/>
      <c r="GL35" s="273"/>
      <c r="GM35" s="273"/>
      <c r="GN35" s="273"/>
      <c r="GO35" s="273"/>
      <c r="GP35" s="273"/>
      <c r="GQ35" s="273"/>
      <c r="GR35" s="273"/>
      <c r="GS35" s="273"/>
      <c r="GT35" s="273"/>
      <c r="GU35" s="273"/>
      <c r="GV35" s="273"/>
      <c r="GW35" s="273"/>
      <c r="GX35" s="273"/>
      <c r="GY35" s="273"/>
      <c r="GZ35" s="273"/>
      <c r="HA35" s="273"/>
      <c r="HB35" s="273"/>
      <c r="HC35" s="273"/>
      <c r="HD35" s="273"/>
      <c r="HE35" s="273"/>
      <c r="HF35" s="273"/>
      <c r="HG35" s="273"/>
      <c r="HH35" s="273"/>
      <c r="HI35" s="273"/>
      <c r="HJ35" s="273"/>
      <c r="HK35" s="273"/>
      <c r="HL35" s="273"/>
      <c r="HM35" s="273"/>
      <c r="HN35" s="273"/>
      <c r="HO35" s="273"/>
      <c r="HP35" s="273"/>
      <c r="HQ35" s="273"/>
      <c r="HR35" s="273"/>
      <c r="HS35" s="273"/>
      <c r="HT35" s="273"/>
      <c r="HU35" s="273"/>
    </row>
    <row r="36" spans="1:229" s="269" customFormat="1" ht="26.4" x14ac:dyDescent="0.3">
      <c r="A36" s="99"/>
      <c r="B36" s="262"/>
      <c r="C36" s="265"/>
      <c r="D36" s="9"/>
      <c r="E36" s="264" t="s">
        <v>105</v>
      </c>
      <c r="F36" s="9" t="s">
        <v>128</v>
      </c>
      <c r="G36" s="266"/>
      <c r="H36" s="267"/>
      <c r="I36" s="246"/>
      <c r="J36" s="246"/>
      <c r="K36" s="246"/>
      <c r="L36" s="246"/>
      <c r="M36" s="267"/>
      <c r="N36" s="267"/>
      <c r="O36" s="267"/>
      <c r="P36" s="267"/>
      <c r="Q36" s="267"/>
      <c r="R36" s="267"/>
      <c r="S36" s="267"/>
      <c r="T36" s="267"/>
      <c r="U36" s="267"/>
      <c r="V36" s="267"/>
      <c r="W36" s="267"/>
      <c r="X36" s="267"/>
      <c r="Y36" s="267"/>
      <c r="Z36" s="267"/>
      <c r="AA36" s="268"/>
      <c r="AB36" s="268"/>
      <c r="AC36" s="268"/>
      <c r="AD36" s="268"/>
      <c r="AE36" s="268"/>
      <c r="AF36" s="268"/>
      <c r="AG36" s="268"/>
      <c r="AH36" s="268"/>
      <c r="AI36" s="268"/>
      <c r="AJ36" s="268"/>
      <c r="AK36" s="268"/>
      <c r="AL36" s="268"/>
      <c r="AM36" s="268"/>
      <c r="AN36" s="268"/>
      <c r="AO36" s="268"/>
      <c r="AP36" s="268"/>
      <c r="AQ36" s="268"/>
      <c r="AR36" s="268"/>
      <c r="AS36" s="268"/>
      <c r="AT36" s="268"/>
      <c r="AU36" s="268"/>
      <c r="AV36" s="268"/>
      <c r="AW36" s="268"/>
      <c r="AX36" s="268"/>
      <c r="AY36" s="268"/>
      <c r="AZ36" s="268"/>
      <c r="BA36" s="268"/>
      <c r="BB36" s="268"/>
      <c r="BC36" s="268"/>
      <c r="BD36" s="268"/>
      <c r="BE36" s="268"/>
      <c r="BF36" s="268"/>
      <c r="BG36" s="268"/>
      <c r="BH36" s="268"/>
      <c r="BI36" s="268"/>
      <c r="BJ36" s="268"/>
      <c r="BK36" s="268"/>
      <c r="BL36" s="268"/>
      <c r="BM36" s="268"/>
      <c r="BN36" s="268"/>
      <c r="BO36" s="268"/>
      <c r="BP36" s="268"/>
      <c r="BQ36" s="268"/>
      <c r="BR36" s="268"/>
      <c r="BS36" s="268"/>
      <c r="BT36" s="268"/>
      <c r="BU36" s="268"/>
      <c r="BV36" s="268"/>
      <c r="BW36" s="268"/>
      <c r="BX36" s="268"/>
      <c r="BY36" s="268"/>
      <c r="BZ36" s="268"/>
      <c r="CA36" s="268"/>
      <c r="CB36" s="268"/>
      <c r="CC36" s="268"/>
      <c r="CD36" s="268"/>
      <c r="CE36" s="268"/>
      <c r="CF36" s="268"/>
      <c r="CG36" s="268"/>
      <c r="CH36" s="268"/>
      <c r="CI36" s="268"/>
      <c r="CJ36" s="268"/>
      <c r="CK36" s="268"/>
      <c r="CL36" s="268"/>
      <c r="CM36" s="268"/>
      <c r="CN36" s="268"/>
      <c r="CO36" s="268"/>
      <c r="CP36" s="268"/>
      <c r="CQ36" s="268"/>
      <c r="CR36" s="268"/>
      <c r="CS36" s="268"/>
      <c r="CT36" s="268"/>
      <c r="CU36" s="268"/>
      <c r="CV36" s="268"/>
      <c r="CW36" s="268"/>
      <c r="CX36" s="268"/>
      <c r="CY36" s="268"/>
      <c r="CZ36" s="268"/>
      <c r="DA36" s="268"/>
      <c r="DB36" s="268"/>
      <c r="DC36" s="268"/>
      <c r="DD36" s="268"/>
      <c r="DE36" s="268"/>
      <c r="DF36" s="268"/>
      <c r="DG36" s="268"/>
      <c r="DH36" s="268"/>
      <c r="DI36" s="268"/>
      <c r="DJ36" s="268"/>
      <c r="DK36" s="268"/>
      <c r="DL36" s="268"/>
      <c r="DM36" s="268"/>
      <c r="DN36" s="268"/>
      <c r="DO36" s="268"/>
      <c r="DP36" s="268"/>
      <c r="DQ36" s="268"/>
      <c r="DR36" s="268"/>
      <c r="DS36" s="268"/>
      <c r="DT36" s="268"/>
      <c r="DU36" s="268"/>
      <c r="DV36" s="268"/>
      <c r="DW36" s="268"/>
      <c r="DX36" s="268"/>
      <c r="DY36" s="268"/>
      <c r="DZ36" s="268"/>
      <c r="EA36" s="268"/>
      <c r="EB36" s="268"/>
      <c r="EC36" s="268"/>
      <c r="ED36" s="268"/>
      <c r="EE36" s="268"/>
      <c r="EF36" s="268"/>
      <c r="EG36" s="268"/>
      <c r="EH36" s="268"/>
      <c r="EI36" s="268"/>
      <c r="EJ36" s="268"/>
      <c r="EK36" s="268"/>
      <c r="EL36" s="268"/>
      <c r="EM36" s="268"/>
      <c r="EN36" s="268"/>
      <c r="EO36" s="268"/>
      <c r="EP36" s="268"/>
      <c r="EQ36" s="268"/>
      <c r="ER36" s="268"/>
      <c r="ES36" s="268"/>
      <c r="ET36" s="268"/>
      <c r="EU36" s="268"/>
      <c r="EV36" s="268"/>
      <c r="EW36" s="268"/>
      <c r="EX36" s="268"/>
      <c r="EY36" s="268"/>
      <c r="EZ36" s="268"/>
      <c r="FA36" s="268"/>
      <c r="FB36" s="268"/>
      <c r="FC36" s="268"/>
      <c r="FD36" s="268"/>
      <c r="FE36" s="268"/>
      <c r="FF36" s="268"/>
      <c r="FG36" s="268"/>
      <c r="FH36" s="268"/>
      <c r="FI36" s="268"/>
      <c r="FJ36" s="268"/>
      <c r="FK36" s="268"/>
      <c r="FL36" s="268"/>
      <c r="FM36" s="268"/>
      <c r="FN36" s="268"/>
      <c r="FO36" s="268"/>
      <c r="FP36" s="268"/>
      <c r="FQ36" s="268"/>
      <c r="FR36" s="268"/>
      <c r="FS36" s="268"/>
      <c r="FT36" s="268"/>
      <c r="FU36" s="268"/>
      <c r="FV36" s="268"/>
      <c r="FW36" s="268"/>
      <c r="FX36" s="268"/>
      <c r="FY36" s="268"/>
      <c r="FZ36" s="268"/>
      <c r="GA36" s="268"/>
      <c r="GB36" s="268"/>
      <c r="GC36" s="268"/>
      <c r="GD36" s="268"/>
      <c r="GE36" s="268"/>
      <c r="GF36" s="268"/>
      <c r="GG36" s="268"/>
      <c r="GH36" s="268"/>
      <c r="GI36" s="268"/>
      <c r="GJ36" s="268"/>
      <c r="GK36" s="268"/>
      <c r="GL36" s="268"/>
      <c r="GM36" s="268"/>
      <c r="GN36" s="268"/>
      <c r="GO36" s="268"/>
      <c r="GP36" s="268"/>
      <c r="GQ36" s="268"/>
      <c r="GR36" s="268"/>
      <c r="GS36" s="268"/>
      <c r="GT36" s="268"/>
      <c r="GU36" s="268"/>
      <c r="GV36" s="268"/>
      <c r="GW36" s="268"/>
      <c r="GX36" s="268"/>
      <c r="GY36" s="268"/>
      <c r="GZ36" s="268"/>
      <c r="HA36" s="268"/>
      <c r="HB36" s="268"/>
      <c r="HC36" s="268"/>
      <c r="HD36" s="268"/>
      <c r="HE36" s="268"/>
      <c r="HF36" s="268"/>
      <c r="HG36" s="268"/>
      <c r="HH36" s="268"/>
      <c r="HI36" s="268"/>
      <c r="HJ36" s="268"/>
      <c r="HK36" s="268"/>
      <c r="HL36" s="268"/>
      <c r="HM36" s="268"/>
      <c r="HN36" s="268"/>
      <c r="HO36" s="268"/>
      <c r="HP36" s="268"/>
      <c r="HQ36" s="268"/>
      <c r="HR36" s="268"/>
      <c r="HS36" s="268"/>
      <c r="HT36" s="268"/>
      <c r="HU36" s="268"/>
    </row>
    <row r="37" spans="1:229" s="7" customFormat="1" ht="52.95" customHeight="1" x14ac:dyDescent="0.3">
      <c r="A37" s="228"/>
      <c r="B37" s="275"/>
      <c r="C37" s="9"/>
      <c r="D37" s="9"/>
      <c r="E37" s="264" t="s">
        <v>105</v>
      </c>
      <c r="F37" s="9" t="s">
        <v>129</v>
      </c>
      <c r="G37" s="3"/>
      <c r="H37" s="250"/>
      <c r="I37" s="246"/>
      <c r="J37" s="246"/>
      <c r="K37" s="246"/>
      <c r="L37" s="246"/>
      <c r="M37" s="250"/>
      <c r="N37" s="250"/>
      <c r="O37" s="250"/>
      <c r="P37" s="250"/>
      <c r="Q37" s="250"/>
      <c r="R37" s="250"/>
      <c r="S37" s="250"/>
      <c r="T37" s="250"/>
      <c r="U37" s="250"/>
      <c r="V37" s="250"/>
      <c r="W37" s="250"/>
      <c r="X37" s="250"/>
      <c r="Y37" s="250"/>
      <c r="Z37" s="250"/>
      <c r="AA37" s="237"/>
      <c r="AB37" s="237"/>
      <c r="AC37" s="237"/>
      <c r="AD37" s="237"/>
      <c r="AE37" s="237"/>
      <c r="AF37" s="237"/>
      <c r="AG37" s="237"/>
      <c r="AH37" s="237"/>
      <c r="AI37" s="237"/>
      <c r="AJ37" s="237"/>
      <c r="AK37" s="237"/>
      <c r="AL37" s="237"/>
      <c r="AM37" s="237"/>
      <c r="AN37" s="237"/>
      <c r="AO37" s="237"/>
      <c r="AP37" s="237"/>
      <c r="AQ37" s="237"/>
      <c r="AR37" s="237"/>
      <c r="AS37" s="237"/>
      <c r="AT37" s="237"/>
      <c r="AU37" s="237"/>
      <c r="AV37" s="237"/>
      <c r="AW37" s="237"/>
      <c r="AX37" s="237"/>
      <c r="AY37" s="237"/>
      <c r="AZ37" s="237"/>
      <c r="BA37" s="237"/>
      <c r="BB37" s="237"/>
      <c r="BC37" s="237"/>
      <c r="BD37" s="237"/>
      <c r="BE37" s="237"/>
      <c r="BF37" s="237"/>
      <c r="BG37" s="237"/>
      <c r="BH37" s="237"/>
      <c r="BI37" s="237"/>
      <c r="BJ37" s="237"/>
      <c r="BK37" s="237"/>
      <c r="BL37" s="237"/>
      <c r="BM37" s="237"/>
      <c r="BN37" s="237"/>
      <c r="BO37" s="237"/>
      <c r="BP37" s="237"/>
      <c r="BQ37" s="237"/>
      <c r="BR37" s="237"/>
      <c r="BS37" s="237"/>
      <c r="BT37" s="237"/>
      <c r="BU37" s="237"/>
      <c r="BV37" s="237"/>
      <c r="BW37" s="237"/>
      <c r="BX37" s="237"/>
      <c r="BY37" s="237"/>
      <c r="BZ37" s="237"/>
      <c r="CA37" s="237"/>
      <c r="CB37" s="237"/>
      <c r="CC37" s="237"/>
      <c r="CD37" s="237"/>
      <c r="CE37" s="237"/>
      <c r="CF37" s="237"/>
      <c r="CG37" s="237"/>
      <c r="CH37" s="237"/>
      <c r="CI37" s="237"/>
      <c r="CJ37" s="237"/>
      <c r="CK37" s="237"/>
      <c r="CL37" s="237"/>
      <c r="CM37" s="237"/>
      <c r="CN37" s="237"/>
      <c r="CO37" s="237"/>
      <c r="CP37" s="237"/>
      <c r="CQ37" s="237"/>
      <c r="CR37" s="237"/>
      <c r="CS37" s="237"/>
      <c r="CT37" s="237"/>
      <c r="CU37" s="237"/>
      <c r="CV37" s="237"/>
      <c r="CW37" s="237"/>
      <c r="CX37" s="237"/>
      <c r="CY37" s="237"/>
      <c r="CZ37" s="237"/>
      <c r="DA37" s="237"/>
      <c r="DB37" s="237"/>
      <c r="DC37" s="237"/>
      <c r="DD37" s="237"/>
      <c r="DE37" s="237"/>
      <c r="DF37" s="237"/>
      <c r="DG37" s="237"/>
      <c r="DH37" s="237"/>
      <c r="DI37" s="237"/>
      <c r="DJ37" s="237"/>
      <c r="DK37" s="237"/>
      <c r="DL37" s="237"/>
      <c r="DM37" s="237"/>
      <c r="DN37" s="237"/>
      <c r="DO37" s="237"/>
      <c r="DP37" s="237"/>
      <c r="DQ37" s="237"/>
      <c r="DR37" s="237"/>
      <c r="DS37" s="237"/>
      <c r="DT37" s="237"/>
      <c r="DU37" s="237"/>
      <c r="DV37" s="237"/>
      <c r="DW37" s="237"/>
      <c r="DX37" s="237"/>
      <c r="DY37" s="237"/>
      <c r="DZ37" s="237"/>
      <c r="EA37" s="237"/>
      <c r="EB37" s="237"/>
      <c r="EC37" s="237"/>
      <c r="ED37" s="237"/>
      <c r="EE37" s="237"/>
      <c r="EF37" s="237"/>
      <c r="EG37" s="237"/>
      <c r="EH37" s="237"/>
      <c r="EI37" s="237"/>
      <c r="EJ37" s="237"/>
      <c r="EK37" s="237"/>
      <c r="EL37" s="237"/>
      <c r="EM37" s="237"/>
      <c r="EN37" s="237"/>
      <c r="EO37" s="237"/>
      <c r="EP37" s="237"/>
      <c r="EQ37" s="237"/>
      <c r="ER37" s="237"/>
      <c r="ES37" s="237"/>
      <c r="ET37" s="237"/>
      <c r="EU37" s="237"/>
      <c r="EV37" s="237"/>
      <c r="EW37" s="237"/>
      <c r="EX37" s="237"/>
      <c r="EY37" s="237"/>
      <c r="EZ37" s="237"/>
      <c r="FA37" s="237"/>
      <c r="FB37" s="237"/>
      <c r="FC37" s="237"/>
      <c r="FD37" s="237"/>
      <c r="FE37" s="237"/>
      <c r="FF37" s="237"/>
      <c r="FG37" s="237"/>
      <c r="FH37" s="237"/>
      <c r="FI37" s="237"/>
      <c r="FJ37" s="237"/>
      <c r="FK37" s="237"/>
      <c r="FL37" s="237"/>
      <c r="FM37" s="237"/>
      <c r="FN37" s="237"/>
      <c r="FO37" s="237"/>
      <c r="FP37" s="237"/>
      <c r="FQ37" s="237"/>
      <c r="FR37" s="237"/>
      <c r="FS37" s="237"/>
      <c r="FT37" s="237"/>
      <c r="FU37" s="237"/>
      <c r="FV37" s="237"/>
      <c r="FW37" s="237"/>
      <c r="FX37" s="237"/>
      <c r="FY37" s="237"/>
      <c r="FZ37" s="237"/>
      <c r="GA37" s="237"/>
      <c r="GB37" s="237"/>
      <c r="GC37" s="237"/>
      <c r="GD37" s="237"/>
      <c r="GE37" s="237"/>
      <c r="GF37" s="237"/>
      <c r="GG37" s="237"/>
      <c r="GH37" s="237"/>
      <c r="GI37" s="237"/>
      <c r="GJ37" s="237"/>
      <c r="GK37" s="237"/>
      <c r="GL37" s="237"/>
      <c r="GM37" s="237"/>
      <c r="GN37" s="237"/>
      <c r="GO37" s="237"/>
      <c r="GP37" s="237"/>
      <c r="GQ37" s="237"/>
      <c r="GR37" s="237"/>
      <c r="GS37" s="237"/>
      <c r="GT37" s="237"/>
      <c r="GU37" s="237"/>
      <c r="GV37" s="237"/>
      <c r="GW37" s="237"/>
      <c r="GX37" s="237"/>
      <c r="GY37" s="237"/>
      <c r="GZ37" s="237"/>
      <c r="HA37" s="237"/>
      <c r="HB37" s="237"/>
      <c r="HC37" s="237"/>
      <c r="HD37" s="237"/>
      <c r="HE37" s="237"/>
      <c r="HF37" s="237"/>
      <c r="HG37" s="237"/>
      <c r="HH37" s="237"/>
      <c r="HI37" s="237"/>
      <c r="HJ37" s="237"/>
      <c r="HK37" s="237"/>
      <c r="HL37" s="237"/>
      <c r="HM37" s="237"/>
      <c r="HN37" s="237"/>
      <c r="HO37" s="237"/>
      <c r="HP37" s="237"/>
      <c r="HQ37" s="237"/>
      <c r="HR37" s="237"/>
      <c r="HS37" s="237"/>
      <c r="HT37" s="237"/>
      <c r="HU37" s="237"/>
    </row>
    <row r="38" spans="1:229" s="7" customFormat="1" ht="13.8" x14ac:dyDescent="0.3">
      <c r="A38" s="228"/>
      <c r="B38" s="248"/>
      <c r="C38" s="9"/>
      <c r="D38" s="9"/>
      <c r="E38" s="264" t="s">
        <v>105</v>
      </c>
      <c r="F38" s="9" t="s">
        <v>130</v>
      </c>
      <c r="G38" s="249"/>
      <c r="H38" s="250"/>
      <c r="I38" s="246"/>
      <c r="J38" s="246"/>
      <c r="K38" s="246"/>
      <c r="L38" s="246"/>
      <c r="M38" s="250"/>
      <c r="N38" s="250"/>
      <c r="O38" s="250"/>
      <c r="P38" s="250"/>
      <c r="Q38" s="250"/>
      <c r="R38" s="250"/>
      <c r="S38" s="250"/>
      <c r="T38" s="250"/>
      <c r="U38" s="250"/>
      <c r="V38" s="250"/>
      <c r="W38" s="250"/>
      <c r="X38" s="250"/>
      <c r="Y38" s="250"/>
      <c r="Z38" s="250"/>
      <c r="AA38" s="237"/>
      <c r="AB38" s="237"/>
      <c r="AC38" s="237"/>
      <c r="AD38" s="237"/>
      <c r="AE38" s="237"/>
      <c r="AF38" s="237"/>
      <c r="AG38" s="237"/>
      <c r="AH38" s="237"/>
      <c r="AI38" s="237"/>
      <c r="AJ38" s="237"/>
      <c r="AK38" s="237"/>
      <c r="AL38" s="237"/>
      <c r="AM38" s="237"/>
      <c r="AN38" s="237"/>
      <c r="AO38" s="237"/>
      <c r="AP38" s="237"/>
      <c r="AQ38" s="237"/>
      <c r="AR38" s="237"/>
      <c r="AS38" s="237"/>
      <c r="AT38" s="237"/>
      <c r="AU38" s="237"/>
      <c r="AV38" s="237"/>
      <c r="AW38" s="237"/>
      <c r="AX38" s="237"/>
      <c r="AY38" s="237"/>
      <c r="AZ38" s="237"/>
      <c r="BA38" s="237"/>
      <c r="BB38" s="237"/>
      <c r="BC38" s="237"/>
      <c r="BD38" s="237"/>
      <c r="BE38" s="237"/>
      <c r="BF38" s="237"/>
      <c r="BG38" s="237"/>
      <c r="BH38" s="237"/>
      <c r="BI38" s="237"/>
      <c r="BJ38" s="237"/>
      <c r="BK38" s="237"/>
      <c r="BL38" s="237"/>
      <c r="BM38" s="237"/>
      <c r="BN38" s="237"/>
      <c r="BO38" s="237"/>
      <c r="BP38" s="237"/>
      <c r="BQ38" s="237"/>
      <c r="BR38" s="237"/>
      <c r="BS38" s="237"/>
      <c r="BT38" s="237"/>
      <c r="BU38" s="237"/>
      <c r="BV38" s="237"/>
      <c r="BW38" s="237"/>
      <c r="BX38" s="237"/>
      <c r="BY38" s="237"/>
      <c r="BZ38" s="237"/>
      <c r="CA38" s="237"/>
      <c r="CB38" s="237"/>
      <c r="CC38" s="237"/>
      <c r="CD38" s="237"/>
      <c r="CE38" s="237"/>
      <c r="CF38" s="237"/>
      <c r="CG38" s="237"/>
      <c r="CH38" s="237"/>
      <c r="CI38" s="237"/>
      <c r="CJ38" s="237"/>
      <c r="CK38" s="237"/>
      <c r="CL38" s="237"/>
      <c r="CM38" s="237"/>
      <c r="CN38" s="237"/>
      <c r="CO38" s="237"/>
      <c r="CP38" s="237"/>
      <c r="CQ38" s="237"/>
      <c r="CR38" s="237"/>
      <c r="CS38" s="237"/>
      <c r="CT38" s="237"/>
      <c r="CU38" s="237"/>
      <c r="CV38" s="237"/>
      <c r="CW38" s="237"/>
      <c r="CX38" s="237"/>
      <c r="CY38" s="237"/>
      <c r="CZ38" s="237"/>
      <c r="DA38" s="237"/>
      <c r="DB38" s="237"/>
      <c r="DC38" s="237"/>
      <c r="DD38" s="237"/>
      <c r="DE38" s="237"/>
      <c r="DF38" s="237"/>
      <c r="DG38" s="237"/>
      <c r="DH38" s="237"/>
      <c r="DI38" s="237"/>
      <c r="DJ38" s="237"/>
      <c r="DK38" s="237"/>
      <c r="DL38" s="237"/>
      <c r="DM38" s="237"/>
      <c r="DN38" s="237"/>
      <c r="DO38" s="237"/>
      <c r="DP38" s="237"/>
      <c r="DQ38" s="237"/>
      <c r="DR38" s="237"/>
      <c r="DS38" s="237"/>
      <c r="DT38" s="237"/>
      <c r="DU38" s="237"/>
      <c r="DV38" s="237"/>
      <c r="DW38" s="237"/>
      <c r="DX38" s="237"/>
      <c r="DY38" s="237"/>
      <c r="DZ38" s="237"/>
      <c r="EA38" s="237"/>
      <c r="EB38" s="237"/>
      <c r="EC38" s="237"/>
      <c r="ED38" s="237"/>
      <c r="EE38" s="237"/>
      <c r="EF38" s="237"/>
      <c r="EG38" s="237"/>
      <c r="EH38" s="237"/>
      <c r="EI38" s="237"/>
      <c r="EJ38" s="237"/>
      <c r="EK38" s="237"/>
      <c r="EL38" s="237"/>
      <c r="EM38" s="237"/>
      <c r="EN38" s="237"/>
      <c r="EO38" s="237"/>
      <c r="EP38" s="237"/>
      <c r="EQ38" s="237"/>
      <c r="ER38" s="237"/>
      <c r="ES38" s="237"/>
      <c r="ET38" s="237"/>
      <c r="EU38" s="237"/>
      <c r="EV38" s="237"/>
      <c r="EW38" s="237"/>
      <c r="EX38" s="237"/>
      <c r="EY38" s="237"/>
      <c r="EZ38" s="237"/>
      <c r="FA38" s="237"/>
      <c r="FB38" s="237"/>
      <c r="FC38" s="237"/>
      <c r="FD38" s="237"/>
      <c r="FE38" s="237"/>
      <c r="FF38" s="237"/>
      <c r="FG38" s="237"/>
      <c r="FH38" s="237"/>
      <c r="FI38" s="237"/>
      <c r="FJ38" s="237"/>
      <c r="FK38" s="237"/>
      <c r="FL38" s="237"/>
      <c r="FM38" s="237"/>
      <c r="FN38" s="237"/>
      <c r="FO38" s="237"/>
      <c r="FP38" s="237"/>
      <c r="FQ38" s="237"/>
      <c r="FR38" s="237"/>
      <c r="FS38" s="237"/>
      <c r="FT38" s="237"/>
      <c r="FU38" s="237"/>
      <c r="FV38" s="237"/>
      <c r="FW38" s="237"/>
      <c r="FX38" s="237"/>
      <c r="FY38" s="237"/>
      <c r="FZ38" s="237"/>
      <c r="GA38" s="237"/>
      <c r="GB38" s="237"/>
      <c r="GC38" s="237"/>
      <c r="GD38" s="237"/>
      <c r="GE38" s="237"/>
      <c r="GF38" s="237"/>
      <c r="GG38" s="237"/>
      <c r="GH38" s="237"/>
      <c r="GI38" s="237"/>
      <c r="GJ38" s="237"/>
      <c r="GK38" s="237"/>
      <c r="GL38" s="237"/>
      <c r="GM38" s="237"/>
      <c r="GN38" s="237"/>
      <c r="GO38" s="237"/>
      <c r="GP38" s="237"/>
      <c r="GQ38" s="237"/>
      <c r="GR38" s="237"/>
      <c r="GS38" s="237"/>
      <c r="GT38" s="237"/>
      <c r="GU38" s="237"/>
      <c r="GV38" s="237"/>
      <c r="GW38" s="237"/>
      <c r="GX38" s="237"/>
      <c r="GY38" s="237"/>
      <c r="GZ38" s="237"/>
      <c r="HA38" s="237"/>
      <c r="HB38" s="237"/>
      <c r="HC38" s="237"/>
      <c r="HD38" s="237"/>
      <c r="HE38" s="237"/>
      <c r="HF38" s="237"/>
      <c r="HG38" s="237"/>
      <c r="HH38" s="237"/>
      <c r="HI38" s="237"/>
      <c r="HJ38" s="237"/>
      <c r="HK38" s="237"/>
      <c r="HL38" s="237"/>
      <c r="HM38" s="237"/>
      <c r="HN38" s="237"/>
      <c r="HO38" s="237"/>
      <c r="HP38" s="237"/>
      <c r="HQ38" s="237"/>
      <c r="HR38" s="237"/>
      <c r="HS38" s="237"/>
      <c r="HT38" s="237"/>
      <c r="HU38" s="237"/>
    </row>
    <row r="39" spans="1:229" s="7" customFormat="1" ht="13.8" x14ac:dyDescent="0.3">
      <c r="A39" s="228"/>
      <c r="B39" s="248"/>
      <c r="C39" s="9"/>
      <c r="D39" s="9"/>
      <c r="E39" s="264" t="s">
        <v>105</v>
      </c>
      <c r="F39" s="9" t="s">
        <v>131</v>
      </c>
      <c r="G39" s="249"/>
      <c r="H39" s="250"/>
      <c r="I39" s="246"/>
      <c r="J39" s="246"/>
      <c r="K39" s="246"/>
      <c r="L39" s="246"/>
      <c r="M39" s="250"/>
      <c r="N39" s="250"/>
      <c r="O39" s="250"/>
      <c r="P39" s="250"/>
      <c r="Q39" s="250"/>
      <c r="R39" s="250"/>
      <c r="S39" s="250"/>
      <c r="T39" s="250"/>
      <c r="U39" s="250"/>
      <c r="V39" s="250"/>
      <c r="W39" s="250"/>
      <c r="X39" s="250"/>
      <c r="Y39" s="250"/>
      <c r="Z39" s="250"/>
      <c r="AA39" s="237"/>
      <c r="AB39" s="237"/>
      <c r="AC39" s="237"/>
      <c r="AD39" s="237"/>
      <c r="AE39" s="237"/>
      <c r="AF39" s="237"/>
      <c r="AG39" s="237"/>
      <c r="AH39" s="237"/>
      <c r="AI39" s="237"/>
      <c r="AJ39" s="237"/>
      <c r="AK39" s="237"/>
      <c r="AL39" s="237"/>
      <c r="AM39" s="237"/>
      <c r="AN39" s="237"/>
      <c r="AO39" s="237"/>
      <c r="AP39" s="237"/>
      <c r="AQ39" s="237"/>
      <c r="AR39" s="237"/>
      <c r="AS39" s="237"/>
      <c r="AT39" s="237"/>
      <c r="AU39" s="237"/>
      <c r="AV39" s="237"/>
      <c r="AW39" s="237"/>
      <c r="AX39" s="237"/>
      <c r="AY39" s="237"/>
      <c r="AZ39" s="237"/>
      <c r="BA39" s="237"/>
      <c r="BB39" s="237"/>
      <c r="BC39" s="237"/>
      <c r="BD39" s="237"/>
      <c r="BE39" s="237"/>
      <c r="BF39" s="237"/>
      <c r="BG39" s="237"/>
      <c r="BH39" s="237"/>
      <c r="BI39" s="237"/>
      <c r="BJ39" s="237"/>
      <c r="BK39" s="237"/>
      <c r="BL39" s="237"/>
      <c r="BM39" s="237"/>
      <c r="BN39" s="237"/>
      <c r="BO39" s="237"/>
      <c r="BP39" s="237"/>
      <c r="BQ39" s="237"/>
      <c r="BR39" s="237"/>
      <c r="BS39" s="237"/>
      <c r="BT39" s="237"/>
      <c r="BU39" s="237"/>
      <c r="BV39" s="237"/>
      <c r="BW39" s="237"/>
      <c r="BX39" s="237"/>
      <c r="BY39" s="237"/>
      <c r="BZ39" s="237"/>
      <c r="CA39" s="237"/>
      <c r="CB39" s="237"/>
      <c r="CC39" s="237"/>
      <c r="CD39" s="237"/>
      <c r="CE39" s="237"/>
      <c r="CF39" s="237"/>
      <c r="CG39" s="237"/>
      <c r="CH39" s="237"/>
      <c r="CI39" s="237"/>
      <c r="CJ39" s="237"/>
      <c r="CK39" s="237"/>
      <c r="CL39" s="237"/>
      <c r="CM39" s="237"/>
      <c r="CN39" s="237"/>
      <c r="CO39" s="237"/>
      <c r="CP39" s="237"/>
      <c r="CQ39" s="237"/>
      <c r="CR39" s="237"/>
      <c r="CS39" s="237"/>
      <c r="CT39" s="237"/>
      <c r="CU39" s="237"/>
      <c r="CV39" s="237"/>
      <c r="CW39" s="237"/>
      <c r="CX39" s="237"/>
      <c r="CY39" s="237"/>
      <c r="CZ39" s="237"/>
      <c r="DA39" s="237"/>
      <c r="DB39" s="237"/>
      <c r="DC39" s="237"/>
      <c r="DD39" s="237"/>
      <c r="DE39" s="237"/>
      <c r="DF39" s="237"/>
      <c r="DG39" s="237"/>
      <c r="DH39" s="237"/>
      <c r="DI39" s="237"/>
      <c r="DJ39" s="237"/>
      <c r="DK39" s="237"/>
      <c r="DL39" s="237"/>
      <c r="DM39" s="237"/>
      <c r="DN39" s="237"/>
      <c r="DO39" s="237"/>
      <c r="DP39" s="237"/>
      <c r="DQ39" s="237"/>
      <c r="DR39" s="237"/>
      <c r="DS39" s="237"/>
      <c r="DT39" s="237"/>
      <c r="DU39" s="237"/>
      <c r="DV39" s="237"/>
      <c r="DW39" s="237"/>
      <c r="DX39" s="237"/>
      <c r="DY39" s="237"/>
      <c r="DZ39" s="237"/>
      <c r="EA39" s="237"/>
      <c r="EB39" s="237"/>
      <c r="EC39" s="237"/>
      <c r="ED39" s="237"/>
      <c r="EE39" s="237"/>
      <c r="EF39" s="237"/>
      <c r="EG39" s="237"/>
      <c r="EH39" s="237"/>
      <c r="EI39" s="237"/>
      <c r="EJ39" s="237"/>
      <c r="EK39" s="237"/>
      <c r="EL39" s="237"/>
      <c r="EM39" s="237"/>
      <c r="EN39" s="237"/>
      <c r="EO39" s="237"/>
      <c r="EP39" s="237"/>
      <c r="EQ39" s="237"/>
      <c r="ER39" s="237"/>
      <c r="ES39" s="237"/>
      <c r="ET39" s="237"/>
      <c r="EU39" s="237"/>
      <c r="EV39" s="237"/>
      <c r="EW39" s="237"/>
      <c r="EX39" s="237"/>
      <c r="EY39" s="237"/>
      <c r="EZ39" s="237"/>
      <c r="FA39" s="237"/>
      <c r="FB39" s="237"/>
      <c r="FC39" s="237"/>
      <c r="FD39" s="237"/>
      <c r="FE39" s="237"/>
      <c r="FF39" s="237"/>
      <c r="FG39" s="237"/>
      <c r="FH39" s="237"/>
      <c r="FI39" s="237"/>
      <c r="FJ39" s="237"/>
      <c r="FK39" s="237"/>
      <c r="FL39" s="237"/>
      <c r="FM39" s="237"/>
      <c r="FN39" s="237"/>
      <c r="FO39" s="237"/>
      <c r="FP39" s="237"/>
      <c r="FQ39" s="237"/>
      <c r="FR39" s="237"/>
      <c r="FS39" s="237"/>
      <c r="FT39" s="237"/>
      <c r="FU39" s="237"/>
      <c r="FV39" s="237"/>
      <c r="FW39" s="237"/>
      <c r="FX39" s="237"/>
      <c r="FY39" s="237"/>
      <c r="FZ39" s="237"/>
      <c r="GA39" s="237"/>
      <c r="GB39" s="237"/>
      <c r="GC39" s="237"/>
      <c r="GD39" s="237"/>
      <c r="GE39" s="237"/>
      <c r="GF39" s="237"/>
      <c r="GG39" s="237"/>
      <c r="GH39" s="237"/>
      <c r="GI39" s="237"/>
      <c r="GJ39" s="237"/>
      <c r="GK39" s="237"/>
      <c r="GL39" s="237"/>
      <c r="GM39" s="237"/>
      <c r="GN39" s="237"/>
      <c r="GO39" s="237"/>
      <c r="GP39" s="237"/>
      <c r="GQ39" s="237"/>
      <c r="GR39" s="237"/>
      <c r="GS39" s="237"/>
      <c r="GT39" s="237"/>
      <c r="GU39" s="237"/>
      <c r="GV39" s="237"/>
      <c r="GW39" s="237"/>
      <c r="GX39" s="237"/>
      <c r="GY39" s="237"/>
      <c r="GZ39" s="237"/>
      <c r="HA39" s="237"/>
      <c r="HB39" s="237"/>
      <c r="HC39" s="237"/>
      <c r="HD39" s="237"/>
      <c r="HE39" s="237"/>
      <c r="HF39" s="237"/>
      <c r="HG39" s="237"/>
      <c r="HH39" s="237"/>
      <c r="HI39" s="237"/>
      <c r="HJ39" s="237"/>
      <c r="HK39" s="237"/>
      <c r="HL39" s="237"/>
      <c r="HM39" s="237"/>
      <c r="HN39" s="237"/>
      <c r="HO39" s="237"/>
      <c r="HP39" s="237"/>
      <c r="HQ39" s="237"/>
      <c r="HR39" s="237"/>
      <c r="HS39" s="237"/>
      <c r="HT39" s="237"/>
      <c r="HU39" s="237"/>
    </row>
    <row r="40" spans="1:229" s="7" customFormat="1" ht="52.8" x14ac:dyDescent="0.3">
      <c r="A40" s="228"/>
      <c r="B40" s="275"/>
      <c r="C40" s="9"/>
      <c r="D40" s="9"/>
      <c r="E40" s="264" t="s">
        <v>105</v>
      </c>
      <c r="F40" s="9" t="s">
        <v>132</v>
      </c>
      <c r="G40" s="3"/>
      <c r="H40" s="250"/>
      <c r="I40" s="246"/>
      <c r="J40" s="246"/>
      <c r="K40" s="246"/>
      <c r="L40" s="246"/>
      <c r="M40" s="250"/>
      <c r="N40" s="250"/>
      <c r="O40" s="250"/>
      <c r="P40" s="250"/>
      <c r="Q40" s="250"/>
      <c r="R40" s="250"/>
      <c r="S40" s="250"/>
      <c r="T40" s="250"/>
      <c r="U40" s="250"/>
      <c r="V40" s="250"/>
      <c r="W40" s="250"/>
      <c r="X40" s="250"/>
      <c r="Y40" s="250"/>
      <c r="Z40" s="250"/>
      <c r="AA40" s="237"/>
      <c r="AB40" s="237"/>
      <c r="AC40" s="237"/>
      <c r="AD40" s="237"/>
      <c r="AE40" s="237"/>
      <c r="AF40" s="237"/>
      <c r="AG40" s="237"/>
      <c r="AH40" s="237"/>
      <c r="AI40" s="237"/>
      <c r="AJ40" s="237"/>
      <c r="AK40" s="237"/>
      <c r="AL40" s="237"/>
      <c r="AM40" s="237"/>
      <c r="AN40" s="237"/>
      <c r="AO40" s="237"/>
      <c r="AP40" s="237"/>
      <c r="AQ40" s="237"/>
      <c r="AR40" s="237"/>
      <c r="AS40" s="237"/>
      <c r="AT40" s="237"/>
      <c r="AU40" s="237"/>
      <c r="AV40" s="237"/>
      <c r="AW40" s="237"/>
      <c r="AX40" s="237"/>
      <c r="AY40" s="237"/>
      <c r="AZ40" s="237"/>
      <c r="BA40" s="237"/>
      <c r="BB40" s="237"/>
      <c r="BC40" s="237"/>
      <c r="BD40" s="237"/>
      <c r="BE40" s="237"/>
      <c r="BF40" s="237"/>
      <c r="BG40" s="237"/>
      <c r="BH40" s="237"/>
      <c r="BI40" s="237"/>
      <c r="BJ40" s="237"/>
      <c r="BK40" s="237"/>
      <c r="BL40" s="237"/>
      <c r="BM40" s="237"/>
      <c r="BN40" s="237"/>
      <c r="BO40" s="237"/>
      <c r="BP40" s="237"/>
      <c r="BQ40" s="237"/>
      <c r="BR40" s="237"/>
      <c r="BS40" s="237"/>
      <c r="BT40" s="237"/>
      <c r="BU40" s="237"/>
      <c r="BV40" s="237"/>
      <c r="BW40" s="237"/>
      <c r="BX40" s="237"/>
      <c r="BY40" s="237"/>
      <c r="BZ40" s="237"/>
      <c r="CA40" s="237"/>
      <c r="CB40" s="237"/>
      <c r="CC40" s="237"/>
      <c r="CD40" s="237"/>
      <c r="CE40" s="237"/>
      <c r="CF40" s="237"/>
      <c r="CG40" s="237"/>
      <c r="CH40" s="237"/>
      <c r="CI40" s="237"/>
      <c r="CJ40" s="237"/>
      <c r="CK40" s="237"/>
      <c r="CL40" s="237"/>
      <c r="CM40" s="237"/>
      <c r="CN40" s="237"/>
      <c r="CO40" s="237"/>
      <c r="CP40" s="237"/>
      <c r="CQ40" s="237"/>
      <c r="CR40" s="237"/>
      <c r="CS40" s="237"/>
      <c r="CT40" s="237"/>
      <c r="CU40" s="237"/>
      <c r="CV40" s="237"/>
      <c r="CW40" s="237"/>
      <c r="CX40" s="237"/>
      <c r="CY40" s="237"/>
      <c r="CZ40" s="237"/>
      <c r="DA40" s="237"/>
      <c r="DB40" s="237"/>
      <c r="DC40" s="237"/>
      <c r="DD40" s="237"/>
      <c r="DE40" s="237"/>
      <c r="DF40" s="237"/>
      <c r="DG40" s="237"/>
      <c r="DH40" s="237"/>
      <c r="DI40" s="237"/>
      <c r="DJ40" s="237"/>
      <c r="DK40" s="237"/>
      <c r="DL40" s="237"/>
      <c r="DM40" s="237"/>
      <c r="DN40" s="237"/>
      <c r="DO40" s="237"/>
      <c r="DP40" s="237"/>
      <c r="DQ40" s="237"/>
      <c r="DR40" s="237"/>
      <c r="DS40" s="237"/>
      <c r="DT40" s="237"/>
      <c r="DU40" s="237"/>
      <c r="DV40" s="237"/>
      <c r="DW40" s="237"/>
      <c r="DX40" s="237"/>
      <c r="DY40" s="237"/>
      <c r="DZ40" s="237"/>
      <c r="EA40" s="237"/>
      <c r="EB40" s="237"/>
      <c r="EC40" s="237"/>
      <c r="ED40" s="237"/>
      <c r="EE40" s="237"/>
      <c r="EF40" s="237"/>
      <c r="EG40" s="237"/>
      <c r="EH40" s="237"/>
      <c r="EI40" s="237"/>
      <c r="EJ40" s="237"/>
      <c r="EK40" s="237"/>
      <c r="EL40" s="237"/>
      <c r="EM40" s="237"/>
      <c r="EN40" s="237"/>
      <c r="EO40" s="237"/>
      <c r="EP40" s="237"/>
      <c r="EQ40" s="237"/>
      <c r="ER40" s="237"/>
      <c r="ES40" s="237"/>
      <c r="ET40" s="237"/>
      <c r="EU40" s="237"/>
      <c r="EV40" s="237"/>
      <c r="EW40" s="237"/>
      <c r="EX40" s="237"/>
      <c r="EY40" s="237"/>
      <c r="EZ40" s="237"/>
      <c r="FA40" s="237"/>
      <c r="FB40" s="237"/>
      <c r="FC40" s="237"/>
      <c r="FD40" s="237"/>
      <c r="FE40" s="237"/>
      <c r="FF40" s="237"/>
      <c r="FG40" s="237"/>
      <c r="FH40" s="237"/>
      <c r="FI40" s="237"/>
      <c r="FJ40" s="237"/>
      <c r="FK40" s="237"/>
      <c r="FL40" s="237"/>
      <c r="FM40" s="237"/>
      <c r="FN40" s="237"/>
      <c r="FO40" s="237"/>
      <c r="FP40" s="237"/>
      <c r="FQ40" s="237"/>
      <c r="FR40" s="237"/>
      <c r="FS40" s="237"/>
      <c r="FT40" s="237"/>
      <c r="FU40" s="237"/>
      <c r="FV40" s="237"/>
      <c r="FW40" s="237"/>
      <c r="FX40" s="237"/>
      <c r="FY40" s="237"/>
      <c r="FZ40" s="237"/>
      <c r="GA40" s="237"/>
      <c r="GB40" s="237"/>
      <c r="GC40" s="237"/>
      <c r="GD40" s="237"/>
      <c r="GE40" s="237"/>
      <c r="GF40" s="237"/>
      <c r="GG40" s="237"/>
      <c r="GH40" s="237"/>
      <c r="GI40" s="237"/>
      <c r="GJ40" s="237"/>
      <c r="GK40" s="237"/>
      <c r="GL40" s="237"/>
      <c r="GM40" s="237"/>
      <c r="GN40" s="237"/>
      <c r="GO40" s="237"/>
      <c r="GP40" s="237"/>
      <c r="GQ40" s="237"/>
      <c r="GR40" s="237"/>
      <c r="GS40" s="237"/>
      <c r="GT40" s="237"/>
      <c r="GU40" s="237"/>
      <c r="GV40" s="237"/>
      <c r="GW40" s="237"/>
      <c r="GX40" s="237"/>
      <c r="GY40" s="237"/>
      <c r="GZ40" s="237"/>
      <c r="HA40" s="237"/>
      <c r="HB40" s="237"/>
      <c r="HC40" s="237"/>
      <c r="HD40" s="237"/>
      <c r="HE40" s="237"/>
      <c r="HF40" s="237"/>
      <c r="HG40" s="237"/>
      <c r="HH40" s="237"/>
      <c r="HI40" s="237"/>
      <c r="HJ40" s="237"/>
      <c r="HK40" s="237"/>
      <c r="HL40" s="237"/>
      <c r="HM40" s="237"/>
      <c r="HN40" s="237"/>
      <c r="HO40" s="237"/>
      <c r="HP40" s="237"/>
      <c r="HQ40" s="237"/>
      <c r="HR40" s="237"/>
      <c r="HS40" s="237"/>
      <c r="HT40" s="237"/>
      <c r="HU40" s="237"/>
    </row>
    <row r="41" spans="1:229" s="7" customFormat="1" ht="66" x14ac:dyDescent="0.3">
      <c r="A41" s="228"/>
      <c r="B41" s="275"/>
      <c r="C41" s="9"/>
      <c r="D41" s="9"/>
      <c r="E41" s="264" t="s">
        <v>105</v>
      </c>
      <c r="F41" s="9" t="s">
        <v>133</v>
      </c>
      <c r="G41" s="3"/>
      <c r="H41" s="250"/>
      <c r="I41" s="281"/>
      <c r="J41" s="246"/>
      <c r="K41" s="246"/>
      <c r="L41" s="246"/>
      <c r="M41" s="250"/>
      <c r="N41" s="250"/>
      <c r="O41" s="250"/>
      <c r="P41" s="250"/>
      <c r="Q41" s="250"/>
      <c r="R41" s="250"/>
      <c r="S41" s="250"/>
      <c r="T41" s="250"/>
      <c r="U41" s="250"/>
      <c r="V41" s="250"/>
      <c r="W41" s="250"/>
      <c r="X41" s="250"/>
      <c r="Y41" s="250"/>
      <c r="Z41" s="250"/>
      <c r="AA41" s="237"/>
      <c r="AB41" s="237"/>
      <c r="AC41" s="237"/>
      <c r="AD41" s="237"/>
      <c r="AE41" s="237"/>
      <c r="AF41" s="237"/>
      <c r="AG41" s="237"/>
      <c r="AH41" s="237"/>
      <c r="AI41" s="237"/>
      <c r="AJ41" s="237"/>
      <c r="AK41" s="237"/>
      <c r="AL41" s="237"/>
      <c r="AM41" s="237"/>
      <c r="AN41" s="237"/>
      <c r="AO41" s="237"/>
      <c r="AP41" s="237"/>
      <c r="AQ41" s="237"/>
      <c r="AR41" s="237"/>
      <c r="AS41" s="237"/>
      <c r="AT41" s="237"/>
      <c r="AU41" s="237"/>
      <c r="AV41" s="237"/>
      <c r="AW41" s="237"/>
      <c r="AX41" s="237"/>
      <c r="AY41" s="237"/>
      <c r="AZ41" s="237"/>
      <c r="BA41" s="237"/>
      <c r="BB41" s="237"/>
      <c r="BC41" s="237"/>
      <c r="BD41" s="237"/>
      <c r="BE41" s="237"/>
      <c r="BF41" s="237"/>
      <c r="BG41" s="237"/>
      <c r="BH41" s="237"/>
      <c r="BI41" s="237"/>
      <c r="BJ41" s="237"/>
      <c r="BK41" s="237"/>
      <c r="BL41" s="237"/>
      <c r="BM41" s="237"/>
      <c r="BN41" s="237"/>
      <c r="BO41" s="237"/>
      <c r="BP41" s="237"/>
      <c r="BQ41" s="237"/>
      <c r="BR41" s="237"/>
      <c r="BS41" s="237"/>
      <c r="BT41" s="237"/>
      <c r="BU41" s="237"/>
      <c r="BV41" s="237"/>
      <c r="BW41" s="237"/>
      <c r="BX41" s="237"/>
      <c r="BY41" s="237"/>
      <c r="BZ41" s="237"/>
      <c r="CA41" s="237"/>
      <c r="CB41" s="237"/>
      <c r="CC41" s="237"/>
      <c r="CD41" s="237"/>
      <c r="CE41" s="237"/>
      <c r="CF41" s="237"/>
      <c r="CG41" s="237"/>
      <c r="CH41" s="237"/>
      <c r="CI41" s="237"/>
      <c r="CJ41" s="237"/>
      <c r="CK41" s="237"/>
      <c r="CL41" s="237"/>
      <c r="CM41" s="237"/>
      <c r="CN41" s="237"/>
      <c r="CO41" s="237"/>
      <c r="CP41" s="237"/>
      <c r="CQ41" s="237"/>
      <c r="CR41" s="237"/>
      <c r="CS41" s="237"/>
      <c r="CT41" s="237"/>
      <c r="CU41" s="237"/>
      <c r="CV41" s="237"/>
      <c r="CW41" s="237"/>
      <c r="CX41" s="237"/>
      <c r="CY41" s="237"/>
      <c r="CZ41" s="237"/>
      <c r="DA41" s="237"/>
      <c r="DB41" s="237"/>
      <c r="DC41" s="237"/>
      <c r="DD41" s="237"/>
      <c r="DE41" s="237"/>
      <c r="DF41" s="237"/>
      <c r="DG41" s="237"/>
      <c r="DH41" s="237"/>
      <c r="DI41" s="237"/>
      <c r="DJ41" s="237"/>
      <c r="DK41" s="237"/>
      <c r="DL41" s="237"/>
      <c r="DM41" s="237"/>
      <c r="DN41" s="237"/>
      <c r="DO41" s="237"/>
      <c r="DP41" s="237"/>
      <c r="DQ41" s="237"/>
      <c r="DR41" s="237"/>
      <c r="DS41" s="237"/>
      <c r="DT41" s="237"/>
      <c r="DU41" s="237"/>
      <c r="DV41" s="237"/>
      <c r="DW41" s="237"/>
      <c r="DX41" s="237"/>
      <c r="DY41" s="237"/>
      <c r="DZ41" s="237"/>
      <c r="EA41" s="237"/>
      <c r="EB41" s="237"/>
      <c r="EC41" s="237"/>
      <c r="ED41" s="237"/>
      <c r="EE41" s="237"/>
      <c r="EF41" s="237"/>
      <c r="EG41" s="237"/>
      <c r="EH41" s="237"/>
      <c r="EI41" s="237"/>
      <c r="EJ41" s="237"/>
      <c r="EK41" s="237"/>
      <c r="EL41" s="237"/>
      <c r="EM41" s="237"/>
      <c r="EN41" s="237"/>
      <c r="EO41" s="237"/>
      <c r="EP41" s="237"/>
      <c r="EQ41" s="237"/>
      <c r="ER41" s="237"/>
      <c r="ES41" s="237"/>
      <c r="ET41" s="237"/>
      <c r="EU41" s="237"/>
      <c r="EV41" s="237"/>
      <c r="EW41" s="237"/>
      <c r="EX41" s="237"/>
      <c r="EY41" s="237"/>
      <c r="EZ41" s="237"/>
      <c r="FA41" s="237"/>
      <c r="FB41" s="237"/>
      <c r="FC41" s="237"/>
      <c r="FD41" s="237"/>
      <c r="FE41" s="237"/>
      <c r="FF41" s="237"/>
      <c r="FG41" s="237"/>
      <c r="FH41" s="237"/>
      <c r="FI41" s="237"/>
      <c r="FJ41" s="237"/>
      <c r="FK41" s="237"/>
      <c r="FL41" s="237"/>
      <c r="FM41" s="237"/>
      <c r="FN41" s="237"/>
      <c r="FO41" s="237"/>
      <c r="FP41" s="237"/>
      <c r="FQ41" s="237"/>
      <c r="FR41" s="237"/>
      <c r="FS41" s="237"/>
      <c r="FT41" s="237"/>
      <c r="FU41" s="237"/>
      <c r="FV41" s="237"/>
      <c r="FW41" s="237"/>
      <c r="FX41" s="237"/>
      <c r="FY41" s="237"/>
      <c r="FZ41" s="237"/>
      <c r="GA41" s="237"/>
      <c r="GB41" s="237"/>
      <c r="GC41" s="237"/>
      <c r="GD41" s="237"/>
      <c r="GE41" s="237"/>
      <c r="GF41" s="237"/>
      <c r="GG41" s="237"/>
      <c r="GH41" s="237"/>
      <c r="GI41" s="237"/>
      <c r="GJ41" s="237"/>
      <c r="GK41" s="237"/>
      <c r="GL41" s="237"/>
      <c r="GM41" s="237"/>
      <c r="GN41" s="237"/>
      <c r="GO41" s="237"/>
      <c r="GP41" s="237"/>
      <c r="GQ41" s="237"/>
      <c r="GR41" s="237"/>
      <c r="GS41" s="237"/>
      <c r="GT41" s="237"/>
      <c r="GU41" s="237"/>
      <c r="GV41" s="237"/>
      <c r="GW41" s="237"/>
      <c r="GX41" s="237"/>
      <c r="GY41" s="237"/>
      <c r="GZ41" s="237"/>
      <c r="HA41" s="237"/>
      <c r="HB41" s="237"/>
      <c r="HC41" s="237"/>
      <c r="HD41" s="237"/>
      <c r="HE41" s="237"/>
      <c r="HF41" s="237"/>
      <c r="HG41" s="237"/>
      <c r="HH41" s="237"/>
      <c r="HI41" s="237"/>
      <c r="HJ41" s="237"/>
      <c r="HK41" s="237"/>
      <c r="HL41" s="237"/>
      <c r="HM41" s="237"/>
      <c r="HN41" s="237"/>
      <c r="HO41" s="237"/>
      <c r="HP41" s="237"/>
      <c r="HQ41" s="237"/>
      <c r="HR41" s="237"/>
      <c r="HS41" s="237"/>
      <c r="HT41" s="237"/>
      <c r="HU41" s="237"/>
    </row>
    <row r="42" spans="1:229" s="7" customFormat="1" ht="26.4" x14ac:dyDescent="0.3">
      <c r="A42" s="228"/>
      <c r="B42" s="275"/>
      <c r="C42" s="9"/>
      <c r="D42" s="9"/>
      <c r="E42" s="264" t="s">
        <v>105</v>
      </c>
      <c r="F42" s="9" t="s">
        <v>134</v>
      </c>
      <c r="G42" s="3"/>
      <c r="H42" s="250"/>
      <c r="I42" s="246"/>
      <c r="J42" s="246"/>
      <c r="K42" s="246"/>
      <c r="L42" s="246"/>
      <c r="M42" s="250"/>
      <c r="N42" s="250"/>
      <c r="O42" s="250"/>
      <c r="P42" s="250"/>
      <c r="Q42" s="250"/>
      <c r="R42" s="250"/>
      <c r="S42" s="250"/>
      <c r="T42" s="250"/>
      <c r="U42" s="250"/>
      <c r="V42" s="250"/>
      <c r="W42" s="250"/>
      <c r="X42" s="250"/>
      <c r="Y42" s="250"/>
      <c r="Z42" s="250"/>
      <c r="AA42" s="237"/>
      <c r="AB42" s="237"/>
      <c r="AC42" s="237"/>
      <c r="AD42" s="237"/>
      <c r="AE42" s="237"/>
      <c r="AF42" s="237"/>
      <c r="AG42" s="237"/>
      <c r="AH42" s="237"/>
      <c r="AI42" s="237"/>
      <c r="AJ42" s="237"/>
      <c r="AK42" s="237"/>
      <c r="AL42" s="237"/>
      <c r="AM42" s="237"/>
      <c r="AN42" s="237"/>
      <c r="AO42" s="237"/>
      <c r="AP42" s="237"/>
      <c r="AQ42" s="237"/>
      <c r="AR42" s="237"/>
      <c r="AS42" s="237"/>
      <c r="AT42" s="237"/>
      <c r="AU42" s="237"/>
      <c r="AV42" s="237"/>
      <c r="AW42" s="237"/>
      <c r="AX42" s="237"/>
      <c r="AY42" s="237"/>
      <c r="AZ42" s="237"/>
      <c r="BA42" s="237"/>
      <c r="BB42" s="237"/>
      <c r="BC42" s="237"/>
      <c r="BD42" s="237"/>
      <c r="BE42" s="237"/>
      <c r="BF42" s="237"/>
      <c r="BG42" s="237"/>
      <c r="BH42" s="237"/>
      <c r="BI42" s="237"/>
      <c r="BJ42" s="237"/>
      <c r="BK42" s="237"/>
      <c r="BL42" s="237"/>
      <c r="BM42" s="237"/>
      <c r="BN42" s="237"/>
      <c r="BO42" s="237"/>
      <c r="BP42" s="237"/>
      <c r="BQ42" s="237"/>
      <c r="BR42" s="237"/>
      <c r="BS42" s="237"/>
      <c r="BT42" s="237"/>
      <c r="BU42" s="237"/>
      <c r="BV42" s="237"/>
      <c r="BW42" s="237"/>
      <c r="BX42" s="237"/>
      <c r="BY42" s="237"/>
      <c r="BZ42" s="237"/>
      <c r="CA42" s="237"/>
      <c r="CB42" s="237"/>
      <c r="CC42" s="237"/>
      <c r="CD42" s="237"/>
      <c r="CE42" s="237"/>
      <c r="CF42" s="237"/>
      <c r="CG42" s="237"/>
      <c r="CH42" s="237"/>
      <c r="CI42" s="237"/>
      <c r="CJ42" s="237"/>
      <c r="CK42" s="237"/>
      <c r="CL42" s="237"/>
      <c r="CM42" s="237"/>
      <c r="CN42" s="237"/>
      <c r="CO42" s="237"/>
      <c r="CP42" s="237"/>
      <c r="CQ42" s="237"/>
      <c r="CR42" s="237"/>
      <c r="CS42" s="237"/>
      <c r="CT42" s="237"/>
      <c r="CU42" s="237"/>
      <c r="CV42" s="237"/>
      <c r="CW42" s="237"/>
      <c r="CX42" s="237"/>
      <c r="CY42" s="237"/>
      <c r="CZ42" s="237"/>
      <c r="DA42" s="237"/>
      <c r="DB42" s="237"/>
      <c r="DC42" s="237"/>
      <c r="DD42" s="237"/>
      <c r="DE42" s="237"/>
      <c r="DF42" s="237"/>
      <c r="DG42" s="237"/>
      <c r="DH42" s="237"/>
      <c r="DI42" s="237"/>
      <c r="DJ42" s="237"/>
      <c r="DK42" s="237"/>
      <c r="DL42" s="237"/>
      <c r="DM42" s="237"/>
      <c r="DN42" s="237"/>
      <c r="DO42" s="237"/>
      <c r="DP42" s="237"/>
      <c r="DQ42" s="237"/>
      <c r="DR42" s="237"/>
      <c r="DS42" s="237"/>
      <c r="DT42" s="237"/>
      <c r="DU42" s="237"/>
      <c r="DV42" s="237"/>
      <c r="DW42" s="237"/>
      <c r="DX42" s="237"/>
      <c r="DY42" s="237"/>
      <c r="DZ42" s="237"/>
      <c r="EA42" s="237"/>
      <c r="EB42" s="237"/>
      <c r="EC42" s="237"/>
      <c r="ED42" s="237"/>
      <c r="EE42" s="237"/>
      <c r="EF42" s="237"/>
      <c r="EG42" s="237"/>
      <c r="EH42" s="237"/>
      <c r="EI42" s="237"/>
      <c r="EJ42" s="237"/>
      <c r="EK42" s="237"/>
      <c r="EL42" s="237"/>
      <c r="EM42" s="237"/>
      <c r="EN42" s="237"/>
      <c r="EO42" s="237"/>
      <c r="EP42" s="237"/>
      <c r="EQ42" s="237"/>
      <c r="ER42" s="237"/>
      <c r="ES42" s="237"/>
      <c r="ET42" s="237"/>
      <c r="EU42" s="237"/>
      <c r="EV42" s="237"/>
      <c r="EW42" s="237"/>
      <c r="EX42" s="237"/>
      <c r="EY42" s="237"/>
      <c r="EZ42" s="237"/>
      <c r="FA42" s="237"/>
      <c r="FB42" s="237"/>
      <c r="FC42" s="237"/>
      <c r="FD42" s="237"/>
      <c r="FE42" s="237"/>
      <c r="FF42" s="237"/>
      <c r="FG42" s="237"/>
      <c r="FH42" s="237"/>
      <c r="FI42" s="237"/>
      <c r="FJ42" s="237"/>
      <c r="FK42" s="237"/>
      <c r="FL42" s="237"/>
      <c r="FM42" s="237"/>
      <c r="FN42" s="237"/>
      <c r="FO42" s="237"/>
      <c r="FP42" s="237"/>
      <c r="FQ42" s="237"/>
      <c r="FR42" s="237"/>
      <c r="FS42" s="237"/>
      <c r="FT42" s="237"/>
      <c r="FU42" s="237"/>
      <c r="FV42" s="237"/>
      <c r="FW42" s="237"/>
      <c r="FX42" s="237"/>
      <c r="FY42" s="237"/>
      <c r="FZ42" s="237"/>
      <c r="GA42" s="237"/>
      <c r="GB42" s="237"/>
      <c r="GC42" s="237"/>
      <c r="GD42" s="237"/>
      <c r="GE42" s="237"/>
      <c r="GF42" s="237"/>
      <c r="GG42" s="237"/>
      <c r="GH42" s="237"/>
      <c r="GI42" s="237"/>
      <c r="GJ42" s="237"/>
      <c r="GK42" s="237"/>
      <c r="GL42" s="237"/>
      <c r="GM42" s="237"/>
      <c r="GN42" s="237"/>
      <c r="GO42" s="237"/>
      <c r="GP42" s="237"/>
      <c r="GQ42" s="237"/>
      <c r="GR42" s="237"/>
      <c r="GS42" s="237"/>
      <c r="GT42" s="237"/>
      <c r="GU42" s="237"/>
      <c r="GV42" s="237"/>
      <c r="GW42" s="237"/>
      <c r="GX42" s="237"/>
      <c r="GY42" s="237"/>
      <c r="GZ42" s="237"/>
      <c r="HA42" s="237"/>
      <c r="HB42" s="237"/>
      <c r="HC42" s="237"/>
      <c r="HD42" s="237"/>
      <c r="HE42" s="237"/>
      <c r="HF42" s="237"/>
      <c r="HG42" s="237"/>
      <c r="HH42" s="237"/>
      <c r="HI42" s="237"/>
      <c r="HJ42" s="237"/>
      <c r="HK42" s="237"/>
      <c r="HL42" s="237"/>
      <c r="HM42" s="237"/>
      <c r="HN42" s="237"/>
      <c r="HO42" s="237"/>
      <c r="HP42" s="237"/>
      <c r="HQ42" s="237"/>
      <c r="HR42" s="237"/>
      <c r="HS42" s="237"/>
      <c r="HT42" s="237"/>
      <c r="HU42" s="237"/>
    </row>
    <row r="43" spans="1:229" s="7" customFormat="1" ht="13.8" x14ac:dyDescent="0.3">
      <c r="A43" s="228"/>
      <c r="B43" s="275"/>
      <c r="C43" s="9"/>
      <c r="D43" s="9"/>
      <c r="E43" s="264"/>
      <c r="F43" s="9" t="s">
        <v>135</v>
      </c>
      <c r="G43" s="3"/>
      <c r="H43" s="250"/>
      <c r="I43" s="246"/>
      <c r="J43" s="246"/>
      <c r="K43" s="246"/>
      <c r="L43" s="246"/>
      <c r="M43" s="250"/>
      <c r="N43" s="250"/>
      <c r="O43" s="250"/>
      <c r="P43" s="250"/>
      <c r="Q43" s="250"/>
      <c r="R43" s="250"/>
      <c r="S43" s="250"/>
      <c r="T43" s="250"/>
      <c r="U43" s="250"/>
      <c r="V43" s="250"/>
      <c r="W43" s="250"/>
      <c r="X43" s="250"/>
      <c r="Y43" s="250"/>
      <c r="Z43" s="250"/>
      <c r="AA43" s="237"/>
      <c r="AB43" s="237"/>
      <c r="AC43" s="237"/>
      <c r="AD43" s="237"/>
      <c r="AE43" s="237"/>
      <c r="AF43" s="237"/>
      <c r="AG43" s="237"/>
      <c r="AH43" s="237"/>
      <c r="AI43" s="237"/>
      <c r="AJ43" s="237"/>
      <c r="AK43" s="237"/>
      <c r="AL43" s="237"/>
      <c r="AM43" s="237"/>
      <c r="AN43" s="237"/>
      <c r="AO43" s="237"/>
      <c r="AP43" s="237"/>
      <c r="AQ43" s="237"/>
      <c r="AR43" s="237"/>
      <c r="AS43" s="237"/>
      <c r="AT43" s="237"/>
      <c r="AU43" s="237"/>
      <c r="AV43" s="237"/>
      <c r="AW43" s="237"/>
      <c r="AX43" s="237"/>
      <c r="AY43" s="237"/>
      <c r="AZ43" s="237"/>
      <c r="BA43" s="237"/>
      <c r="BB43" s="237"/>
      <c r="BC43" s="237"/>
      <c r="BD43" s="237"/>
      <c r="BE43" s="237"/>
      <c r="BF43" s="237"/>
      <c r="BG43" s="237"/>
      <c r="BH43" s="237"/>
      <c r="BI43" s="237"/>
      <c r="BJ43" s="237"/>
      <c r="BK43" s="237"/>
      <c r="BL43" s="237"/>
      <c r="BM43" s="237"/>
      <c r="BN43" s="237"/>
      <c r="BO43" s="237"/>
      <c r="BP43" s="237"/>
      <c r="BQ43" s="237"/>
      <c r="BR43" s="237"/>
      <c r="BS43" s="237"/>
      <c r="BT43" s="237"/>
      <c r="BU43" s="237"/>
      <c r="BV43" s="237"/>
      <c r="BW43" s="237"/>
      <c r="BX43" s="237"/>
      <c r="BY43" s="237"/>
      <c r="BZ43" s="237"/>
      <c r="CA43" s="237"/>
      <c r="CB43" s="237"/>
      <c r="CC43" s="237"/>
      <c r="CD43" s="237"/>
      <c r="CE43" s="237"/>
      <c r="CF43" s="237"/>
      <c r="CG43" s="237"/>
      <c r="CH43" s="237"/>
      <c r="CI43" s="237"/>
      <c r="CJ43" s="237"/>
      <c r="CK43" s="237"/>
      <c r="CL43" s="237"/>
      <c r="CM43" s="237"/>
      <c r="CN43" s="237"/>
      <c r="CO43" s="237"/>
      <c r="CP43" s="237"/>
      <c r="CQ43" s="237"/>
      <c r="CR43" s="237"/>
      <c r="CS43" s="237"/>
      <c r="CT43" s="237"/>
      <c r="CU43" s="237"/>
      <c r="CV43" s="237"/>
      <c r="CW43" s="237"/>
      <c r="CX43" s="237"/>
      <c r="CY43" s="237"/>
      <c r="CZ43" s="237"/>
      <c r="DA43" s="237"/>
      <c r="DB43" s="237"/>
      <c r="DC43" s="237"/>
      <c r="DD43" s="237"/>
      <c r="DE43" s="237"/>
      <c r="DF43" s="237"/>
      <c r="DG43" s="237"/>
      <c r="DH43" s="237"/>
      <c r="DI43" s="237"/>
      <c r="DJ43" s="237"/>
      <c r="DK43" s="237"/>
      <c r="DL43" s="237"/>
      <c r="DM43" s="237"/>
      <c r="DN43" s="237"/>
      <c r="DO43" s="237"/>
      <c r="DP43" s="237"/>
      <c r="DQ43" s="237"/>
      <c r="DR43" s="237"/>
      <c r="DS43" s="237"/>
      <c r="DT43" s="237"/>
      <c r="DU43" s="237"/>
      <c r="DV43" s="237"/>
      <c r="DW43" s="237"/>
      <c r="DX43" s="237"/>
      <c r="DY43" s="237"/>
      <c r="DZ43" s="237"/>
      <c r="EA43" s="237"/>
      <c r="EB43" s="237"/>
      <c r="EC43" s="237"/>
      <c r="ED43" s="237"/>
      <c r="EE43" s="237"/>
      <c r="EF43" s="237"/>
      <c r="EG43" s="237"/>
      <c r="EH43" s="237"/>
      <c r="EI43" s="237"/>
      <c r="EJ43" s="237"/>
      <c r="EK43" s="237"/>
      <c r="EL43" s="237"/>
      <c r="EM43" s="237"/>
      <c r="EN43" s="237"/>
      <c r="EO43" s="237"/>
      <c r="EP43" s="237"/>
      <c r="EQ43" s="237"/>
      <c r="ER43" s="237"/>
      <c r="ES43" s="237"/>
      <c r="ET43" s="237"/>
      <c r="EU43" s="237"/>
      <c r="EV43" s="237"/>
      <c r="EW43" s="237"/>
      <c r="EX43" s="237"/>
      <c r="EY43" s="237"/>
      <c r="EZ43" s="237"/>
      <c r="FA43" s="237"/>
      <c r="FB43" s="237"/>
      <c r="FC43" s="237"/>
      <c r="FD43" s="237"/>
      <c r="FE43" s="237"/>
      <c r="FF43" s="237"/>
      <c r="FG43" s="237"/>
      <c r="FH43" s="237"/>
      <c r="FI43" s="237"/>
      <c r="FJ43" s="237"/>
      <c r="FK43" s="237"/>
      <c r="FL43" s="237"/>
      <c r="FM43" s="237"/>
      <c r="FN43" s="237"/>
      <c r="FO43" s="237"/>
      <c r="FP43" s="237"/>
      <c r="FQ43" s="237"/>
      <c r="FR43" s="237"/>
      <c r="FS43" s="237"/>
      <c r="FT43" s="237"/>
      <c r="FU43" s="237"/>
      <c r="FV43" s="237"/>
      <c r="FW43" s="237"/>
      <c r="FX43" s="237"/>
      <c r="FY43" s="237"/>
      <c r="FZ43" s="237"/>
      <c r="GA43" s="237"/>
      <c r="GB43" s="237"/>
      <c r="GC43" s="237"/>
      <c r="GD43" s="237"/>
      <c r="GE43" s="237"/>
      <c r="GF43" s="237"/>
      <c r="GG43" s="237"/>
      <c r="GH43" s="237"/>
      <c r="GI43" s="237"/>
      <c r="GJ43" s="237"/>
      <c r="GK43" s="237"/>
      <c r="GL43" s="237"/>
      <c r="GM43" s="237"/>
      <c r="GN43" s="237"/>
      <c r="GO43" s="237"/>
      <c r="GP43" s="237"/>
      <c r="GQ43" s="237"/>
      <c r="GR43" s="237"/>
      <c r="GS43" s="237"/>
      <c r="GT43" s="237"/>
      <c r="GU43" s="237"/>
      <c r="GV43" s="237"/>
      <c r="GW43" s="237"/>
      <c r="GX43" s="237"/>
      <c r="GY43" s="237"/>
      <c r="GZ43" s="237"/>
      <c r="HA43" s="237"/>
      <c r="HB43" s="237"/>
      <c r="HC43" s="237"/>
      <c r="HD43" s="237"/>
      <c r="HE43" s="237"/>
      <c r="HF43" s="237"/>
      <c r="HG43" s="237"/>
      <c r="HH43" s="237"/>
      <c r="HI43" s="237"/>
      <c r="HJ43" s="237"/>
      <c r="HK43" s="237"/>
      <c r="HL43" s="237"/>
      <c r="HM43" s="237"/>
      <c r="HN43" s="237"/>
      <c r="HO43" s="237"/>
      <c r="HP43" s="237"/>
      <c r="HQ43" s="237"/>
      <c r="HR43" s="237"/>
      <c r="HS43" s="237"/>
      <c r="HT43" s="237"/>
      <c r="HU43" s="237"/>
    </row>
    <row r="44" spans="1:229" s="7" customFormat="1" ht="40.200000000000003" customHeight="1" x14ac:dyDescent="0.3">
      <c r="A44" s="228"/>
      <c r="B44" s="275"/>
      <c r="C44" s="9"/>
      <c r="D44" s="9"/>
      <c r="E44" s="264" t="s">
        <v>105</v>
      </c>
      <c r="F44" s="9" t="s">
        <v>136</v>
      </c>
      <c r="G44" s="3"/>
      <c r="H44" s="250"/>
      <c r="I44" s="246"/>
      <c r="J44" s="246"/>
      <c r="K44" s="246"/>
      <c r="L44" s="246"/>
      <c r="M44" s="250"/>
      <c r="N44" s="250"/>
      <c r="O44" s="250"/>
      <c r="P44" s="250"/>
      <c r="Q44" s="250"/>
      <c r="R44" s="250"/>
      <c r="S44" s="250"/>
      <c r="T44" s="250"/>
      <c r="U44" s="250"/>
      <c r="V44" s="250"/>
      <c r="W44" s="250"/>
      <c r="X44" s="250"/>
      <c r="Y44" s="250"/>
      <c r="Z44" s="250"/>
      <c r="AA44" s="237"/>
      <c r="AB44" s="237"/>
      <c r="AC44" s="237"/>
      <c r="AD44" s="237"/>
      <c r="AE44" s="237"/>
      <c r="AF44" s="237"/>
      <c r="AG44" s="237"/>
      <c r="AH44" s="237"/>
      <c r="AI44" s="237"/>
      <c r="AJ44" s="237"/>
      <c r="AK44" s="237"/>
      <c r="AL44" s="237"/>
      <c r="AM44" s="237"/>
      <c r="AN44" s="237"/>
      <c r="AO44" s="237"/>
      <c r="AP44" s="237"/>
      <c r="AQ44" s="237"/>
      <c r="AR44" s="237"/>
      <c r="AS44" s="237"/>
      <c r="AT44" s="237"/>
      <c r="AU44" s="237"/>
      <c r="AV44" s="237"/>
      <c r="AW44" s="237"/>
      <c r="AX44" s="237"/>
      <c r="AY44" s="237"/>
      <c r="AZ44" s="237"/>
      <c r="BA44" s="237"/>
      <c r="BB44" s="237"/>
      <c r="BC44" s="237"/>
      <c r="BD44" s="237"/>
      <c r="BE44" s="237"/>
      <c r="BF44" s="237"/>
      <c r="BG44" s="237"/>
      <c r="BH44" s="237"/>
      <c r="BI44" s="237"/>
      <c r="BJ44" s="237"/>
      <c r="BK44" s="237"/>
      <c r="BL44" s="237"/>
      <c r="BM44" s="237"/>
      <c r="BN44" s="237"/>
      <c r="BO44" s="237"/>
      <c r="BP44" s="237"/>
      <c r="BQ44" s="237"/>
      <c r="BR44" s="237"/>
      <c r="BS44" s="237"/>
      <c r="BT44" s="237"/>
      <c r="BU44" s="237"/>
      <c r="BV44" s="237"/>
      <c r="BW44" s="237"/>
      <c r="BX44" s="237"/>
      <c r="BY44" s="237"/>
      <c r="BZ44" s="237"/>
      <c r="CA44" s="237"/>
      <c r="CB44" s="237"/>
      <c r="CC44" s="237"/>
      <c r="CD44" s="237"/>
      <c r="CE44" s="237"/>
      <c r="CF44" s="237"/>
      <c r="CG44" s="237"/>
      <c r="CH44" s="237"/>
      <c r="CI44" s="237"/>
      <c r="CJ44" s="237"/>
      <c r="CK44" s="237"/>
      <c r="CL44" s="237"/>
      <c r="CM44" s="237"/>
      <c r="CN44" s="237"/>
      <c r="CO44" s="237"/>
      <c r="CP44" s="237"/>
      <c r="CQ44" s="237"/>
      <c r="CR44" s="237"/>
      <c r="CS44" s="237"/>
      <c r="CT44" s="237"/>
      <c r="CU44" s="237"/>
      <c r="CV44" s="237"/>
      <c r="CW44" s="237"/>
      <c r="CX44" s="237"/>
      <c r="CY44" s="237"/>
      <c r="CZ44" s="237"/>
      <c r="DA44" s="237"/>
      <c r="DB44" s="237"/>
      <c r="DC44" s="237"/>
      <c r="DD44" s="237"/>
      <c r="DE44" s="237"/>
      <c r="DF44" s="237"/>
      <c r="DG44" s="237"/>
      <c r="DH44" s="237"/>
      <c r="DI44" s="237"/>
      <c r="DJ44" s="237"/>
      <c r="DK44" s="237"/>
      <c r="DL44" s="237"/>
      <c r="DM44" s="237"/>
      <c r="DN44" s="237"/>
      <c r="DO44" s="237"/>
      <c r="DP44" s="237"/>
      <c r="DQ44" s="237"/>
      <c r="DR44" s="237"/>
      <c r="DS44" s="237"/>
      <c r="DT44" s="237"/>
      <c r="DU44" s="237"/>
      <c r="DV44" s="237"/>
      <c r="DW44" s="237"/>
      <c r="DX44" s="237"/>
      <c r="DY44" s="237"/>
      <c r="DZ44" s="237"/>
      <c r="EA44" s="237"/>
      <c r="EB44" s="237"/>
      <c r="EC44" s="237"/>
      <c r="ED44" s="237"/>
      <c r="EE44" s="237"/>
      <c r="EF44" s="237"/>
      <c r="EG44" s="237"/>
      <c r="EH44" s="237"/>
      <c r="EI44" s="237"/>
      <c r="EJ44" s="237"/>
      <c r="EK44" s="237"/>
      <c r="EL44" s="237"/>
      <c r="EM44" s="237"/>
      <c r="EN44" s="237"/>
      <c r="EO44" s="237"/>
      <c r="EP44" s="237"/>
      <c r="EQ44" s="237"/>
      <c r="ER44" s="237"/>
      <c r="ES44" s="237"/>
      <c r="ET44" s="237"/>
      <c r="EU44" s="237"/>
      <c r="EV44" s="237"/>
      <c r="EW44" s="237"/>
      <c r="EX44" s="237"/>
      <c r="EY44" s="237"/>
      <c r="EZ44" s="237"/>
      <c r="FA44" s="237"/>
      <c r="FB44" s="237"/>
      <c r="FC44" s="237"/>
      <c r="FD44" s="237"/>
      <c r="FE44" s="237"/>
      <c r="FF44" s="237"/>
      <c r="FG44" s="237"/>
      <c r="FH44" s="237"/>
      <c r="FI44" s="237"/>
      <c r="FJ44" s="237"/>
      <c r="FK44" s="237"/>
      <c r="FL44" s="237"/>
      <c r="FM44" s="237"/>
      <c r="FN44" s="237"/>
      <c r="FO44" s="237"/>
      <c r="FP44" s="237"/>
      <c r="FQ44" s="237"/>
      <c r="FR44" s="237"/>
      <c r="FS44" s="237"/>
      <c r="FT44" s="237"/>
      <c r="FU44" s="237"/>
      <c r="FV44" s="237"/>
      <c r="FW44" s="237"/>
      <c r="FX44" s="237"/>
      <c r="FY44" s="237"/>
      <c r="FZ44" s="237"/>
      <c r="GA44" s="237"/>
      <c r="GB44" s="237"/>
      <c r="GC44" s="237"/>
      <c r="GD44" s="237"/>
      <c r="GE44" s="237"/>
      <c r="GF44" s="237"/>
      <c r="GG44" s="237"/>
      <c r="GH44" s="237"/>
      <c r="GI44" s="237"/>
      <c r="GJ44" s="237"/>
      <c r="GK44" s="237"/>
      <c r="GL44" s="237"/>
      <c r="GM44" s="237"/>
      <c r="GN44" s="237"/>
      <c r="GO44" s="237"/>
      <c r="GP44" s="237"/>
      <c r="GQ44" s="237"/>
      <c r="GR44" s="237"/>
      <c r="GS44" s="237"/>
      <c r="GT44" s="237"/>
      <c r="GU44" s="237"/>
      <c r="GV44" s="237"/>
      <c r="GW44" s="237"/>
      <c r="GX44" s="237"/>
      <c r="GY44" s="237"/>
      <c r="GZ44" s="237"/>
      <c r="HA44" s="237"/>
      <c r="HB44" s="237"/>
      <c r="HC44" s="237"/>
      <c r="HD44" s="237"/>
      <c r="HE44" s="237"/>
      <c r="HF44" s="237"/>
      <c r="HG44" s="237"/>
      <c r="HH44" s="237"/>
      <c r="HI44" s="237"/>
      <c r="HJ44" s="237"/>
      <c r="HK44" s="237"/>
      <c r="HL44" s="237"/>
      <c r="HM44" s="237"/>
      <c r="HN44" s="237"/>
      <c r="HO44" s="237"/>
      <c r="HP44" s="237"/>
      <c r="HQ44" s="237"/>
      <c r="HR44" s="237"/>
      <c r="HS44" s="237"/>
      <c r="HT44" s="237"/>
      <c r="HU44" s="237"/>
    </row>
    <row r="45" spans="1:229" s="7" customFormat="1" ht="13.8" x14ac:dyDescent="0.3">
      <c r="A45" s="228"/>
      <c r="B45" s="275"/>
      <c r="C45" s="9"/>
      <c r="D45" s="9"/>
      <c r="E45" s="264"/>
      <c r="F45" s="311" t="s">
        <v>137</v>
      </c>
      <c r="G45" s="3"/>
      <c r="H45" s="250"/>
      <c r="I45" s="246"/>
      <c r="J45" s="246"/>
      <c r="K45" s="246"/>
      <c r="L45" s="246"/>
      <c r="M45" s="250"/>
      <c r="N45" s="250"/>
      <c r="O45" s="250"/>
      <c r="P45" s="250"/>
      <c r="Q45" s="250"/>
      <c r="R45" s="250"/>
      <c r="S45" s="250"/>
      <c r="T45" s="250"/>
      <c r="U45" s="250"/>
      <c r="V45" s="250"/>
      <c r="W45" s="250"/>
      <c r="X45" s="250"/>
      <c r="Y45" s="250"/>
      <c r="Z45" s="250"/>
      <c r="AA45" s="237"/>
      <c r="AB45" s="237"/>
      <c r="AC45" s="237"/>
      <c r="AD45" s="237"/>
      <c r="AE45" s="237"/>
      <c r="AF45" s="237"/>
      <c r="AG45" s="237"/>
      <c r="AH45" s="237"/>
      <c r="AI45" s="237"/>
      <c r="AJ45" s="237"/>
      <c r="AK45" s="237"/>
      <c r="AL45" s="237"/>
      <c r="AM45" s="237"/>
      <c r="AN45" s="237"/>
      <c r="AO45" s="237"/>
      <c r="AP45" s="237"/>
      <c r="AQ45" s="237"/>
      <c r="AR45" s="237"/>
      <c r="AS45" s="237"/>
      <c r="AT45" s="237"/>
      <c r="AU45" s="237"/>
      <c r="AV45" s="237"/>
      <c r="AW45" s="237"/>
      <c r="AX45" s="237"/>
      <c r="AY45" s="237"/>
      <c r="AZ45" s="237"/>
      <c r="BA45" s="237"/>
      <c r="BB45" s="237"/>
      <c r="BC45" s="237"/>
      <c r="BD45" s="237"/>
      <c r="BE45" s="237"/>
      <c r="BF45" s="237"/>
      <c r="BG45" s="237"/>
      <c r="BH45" s="237"/>
      <c r="BI45" s="237"/>
      <c r="BJ45" s="237"/>
      <c r="BK45" s="237"/>
      <c r="BL45" s="237"/>
      <c r="BM45" s="237"/>
      <c r="BN45" s="237"/>
      <c r="BO45" s="237"/>
      <c r="BP45" s="237"/>
      <c r="BQ45" s="237"/>
      <c r="BR45" s="237"/>
      <c r="BS45" s="237"/>
      <c r="BT45" s="237"/>
      <c r="BU45" s="237"/>
      <c r="BV45" s="237"/>
      <c r="BW45" s="237"/>
      <c r="BX45" s="237"/>
      <c r="BY45" s="237"/>
      <c r="BZ45" s="237"/>
      <c r="CA45" s="237"/>
      <c r="CB45" s="237"/>
      <c r="CC45" s="237"/>
      <c r="CD45" s="237"/>
      <c r="CE45" s="237"/>
      <c r="CF45" s="237"/>
      <c r="CG45" s="237"/>
      <c r="CH45" s="237"/>
      <c r="CI45" s="237"/>
      <c r="CJ45" s="237"/>
      <c r="CK45" s="237"/>
      <c r="CL45" s="237"/>
      <c r="CM45" s="237"/>
      <c r="CN45" s="237"/>
      <c r="CO45" s="237"/>
      <c r="CP45" s="237"/>
      <c r="CQ45" s="237"/>
      <c r="CR45" s="237"/>
      <c r="CS45" s="237"/>
      <c r="CT45" s="237"/>
      <c r="CU45" s="237"/>
      <c r="CV45" s="237"/>
      <c r="CW45" s="237"/>
      <c r="CX45" s="237"/>
      <c r="CY45" s="237"/>
      <c r="CZ45" s="237"/>
      <c r="DA45" s="237"/>
      <c r="DB45" s="237"/>
      <c r="DC45" s="237"/>
      <c r="DD45" s="237"/>
      <c r="DE45" s="237"/>
      <c r="DF45" s="237"/>
      <c r="DG45" s="237"/>
      <c r="DH45" s="237"/>
      <c r="DI45" s="237"/>
      <c r="DJ45" s="237"/>
      <c r="DK45" s="237"/>
      <c r="DL45" s="237"/>
      <c r="DM45" s="237"/>
      <c r="DN45" s="237"/>
      <c r="DO45" s="237"/>
      <c r="DP45" s="237"/>
      <c r="DQ45" s="237"/>
      <c r="DR45" s="237"/>
      <c r="DS45" s="237"/>
      <c r="DT45" s="237"/>
      <c r="DU45" s="237"/>
      <c r="DV45" s="237"/>
      <c r="DW45" s="237"/>
      <c r="DX45" s="237"/>
      <c r="DY45" s="237"/>
      <c r="DZ45" s="237"/>
      <c r="EA45" s="237"/>
      <c r="EB45" s="237"/>
      <c r="EC45" s="237"/>
      <c r="ED45" s="237"/>
      <c r="EE45" s="237"/>
      <c r="EF45" s="237"/>
      <c r="EG45" s="237"/>
      <c r="EH45" s="237"/>
      <c r="EI45" s="237"/>
      <c r="EJ45" s="237"/>
      <c r="EK45" s="237"/>
      <c r="EL45" s="237"/>
      <c r="EM45" s="237"/>
      <c r="EN45" s="237"/>
      <c r="EO45" s="237"/>
      <c r="EP45" s="237"/>
      <c r="EQ45" s="237"/>
      <c r="ER45" s="237"/>
      <c r="ES45" s="237"/>
      <c r="ET45" s="237"/>
      <c r="EU45" s="237"/>
      <c r="EV45" s="237"/>
      <c r="EW45" s="237"/>
      <c r="EX45" s="237"/>
      <c r="EY45" s="237"/>
      <c r="EZ45" s="237"/>
      <c r="FA45" s="237"/>
      <c r="FB45" s="237"/>
      <c r="FC45" s="237"/>
      <c r="FD45" s="237"/>
      <c r="FE45" s="237"/>
      <c r="FF45" s="237"/>
      <c r="FG45" s="237"/>
      <c r="FH45" s="237"/>
      <c r="FI45" s="237"/>
      <c r="FJ45" s="237"/>
      <c r="FK45" s="237"/>
      <c r="FL45" s="237"/>
      <c r="FM45" s="237"/>
      <c r="FN45" s="237"/>
      <c r="FO45" s="237"/>
      <c r="FP45" s="237"/>
      <c r="FQ45" s="237"/>
      <c r="FR45" s="237"/>
      <c r="FS45" s="237"/>
      <c r="FT45" s="237"/>
      <c r="FU45" s="237"/>
      <c r="FV45" s="237"/>
      <c r="FW45" s="237"/>
      <c r="FX45" s="237"/>
      <c r="FY45" s="237"/>
      <c r="FZ45" s="237"/>
      <c r="GA45" s="237"/>
      <c r="GB45" s="237"/>
      <c r="GC45" s="237"/>
      <c r="GD45" s="237"/>
      <c r="GE45" s="237"/>
      <c r="GF45" s="237"/>
      <c r="GG45" s="237"/>
      <c r="GH45" s="237"/>
      <c r="GI45" s="237"/>
      <c r="GJ45" s="237"/>
      <c r="GK45" s="237"/>
      <c r="GL45" s="237"/>
      <c r="GM45" s="237"/>
      <c r="GN45" s="237"/>
      <c r="GO45" s="237"/>
      <c r="GP45" s="237"/>
      <c r="GQ45" s="237"/>
      <c r="GR45" s="237"/>
      <c r="GS45" s="237"/>
      <c r="GT45" s="237"/>
      <c r="GU45" s="237"/>
      <c r="GV45" s="237"/>
      <c r="GW45" s="237"/>
      <c r="GX45" s="237"/>
      <c r="GY45" s="237"/>
      <c r="GZ45" s="237"/>
      <c r="HA45" s="237"/>
      <c r="HB45" s="237"/>
      <c r="HC45" s="237"/>
      <c r="HD45" s="237"/>
      <c r="HE45" s="237"/>
      <c r="HF45" s="237"/>
      <c r="HG45" s="237"/>
      <c r="HH45" s="237"/>
      <c r="HI45" s="237"/>
      <c r="HJ45" s="237"/>
      <c r="HK45" s="237"/>
      <c r="HL45" s="237"/>
      <c r="HM45" s="237"/>
      <c r="HN45" s="237"/>
      <c r="HO45" s="237"/>
      <c r="HP45" s="237"/>
      <c r="HQ45" s="237"/>
      <c r="HR45" s="237"/>
      <c r="HS45" s="237"/>
      <c r="HT45" s="237"/>
      <c r="HU45" s="237"/>
    </row>
    <row r="46" spans="1:229" s="7" customFormat="1" ht="13.8" x14ac:dyDescent="0.3">
      <c r="A46" s="228"/>
      <c r="B46" s="275"/>
      <c r="C46" s="9"/>
      <c r="D46" s="9"/>
      <c r="E46" s="264"/>
      <c r="F46" s="289" t="s">
        <v>138</v>
      </c>
      <c r="G46" s="3"/>
      <c r="H46" s="250"/>
      <c r="I46" s="246"/>
      <c r="J46" s="246"/>
      <c r="K46" s="246"/>
      <c r="L46" s="246"/>
      <c r="M46" s="250"/>
      <c r="N46" s="250"/>
      <c r="O46" s="250"/>
      <c r="P46" s="250"/>
      <c r="Q46" s="250"/>
      <c r="R46" s="250"/>
      <c r="S46" s="250"/>
      <c r="T46" s="250"/>
      <c r="U46" s="250"/>
      <c r="V46" s="250"/>
      <c r="W46" s="250"/>
      <c r="X46" s="250"/>
      <c r="Y46" s="250"/>
      <c r="Z46" s="250"/>
      <c r="AA46" s="237"/>
      <c r="AB46" s="237"/>
      <c r="AC46" s="237"/>
      <c r="AD46" s="237"/>
      <c r="AE46" s="237"/>
      <c r="AF46" s="237"/>
      <c r="AG46" s="237"/>
      <c r="AH46" s="237"/>
      <c r="AI46" s="237"/>
      <c r="AJ46" s="237"/>
      <c r="AK46" s="237"/>
      <c r="AL46" s="237"/>
      <c r="AM46" s="237"/>
      <c r="AN46" s="237"/>
      <c r="AO46" s="237"/>
      <c r="AP46" s="237"/>
      <c r="AQ46" s="237"/>
      <c r="AR46" s="237"/>
      <c r="AS46" s="237"/>
      <c r="AT46" s="237"/>
      <c r="AU46" s="237"/>
      <c r="AV46" s="237"/>
      <c r="AW46" s="237"/>
      <c r="AX46" s="237"/>
      <c r="AY46" s="237"/>
      <c r="AZ46" s="237"/>
      <c r="BA46" s="237"/>
      <c r="BB46" s="237"/>
      <c r="BC46" s="237"/>
      <c r="BD46" s="237"/>
      <c r="BE46" s="237"/>
      <c r="BF46" s="237"/>
      <c r="BG46" s="237"/>
      <c r="BH46" s="237"/>
      <c r="BI46" s="237"/>
      <c r="BJ46" s="237"/>
      <c r="BK46" s="237"/>
      <c r="BL46" s="237"/>
      <c r="BM46" s="237"/>
      <c r="BN46" s="237"/>
      <c r="BO46" s="237"/>
      <c r="BP46" s="237"/>
      <c r="BQ46" s="237"/>
      <c r="BR46" s="237"/>
      <c r="BS46" s="237"/>
      <c r="BT46" s="237"/>
      <c r="BU46" s="237"/>
      <c r="BV46" s="237"/>
      <c r="BW46" s="237"/>
      <c r="BX46" s="237"/>
      <c r="BY46" s="237"/>
      <c r="BZ46" s="237"/>
      <c r="CA46" s="237"/>
      <c r="CB46" s="237"/>
      <c r="CC46" s="237"/>
      <c r="CD46" s="237"/>
      <c r="CE46" s="237"/>
      <c r="CF46" s="237"/>
      <c r="CG46" s="237"/>
      <c r="CH46" s="237"/>
      <c r="CI46" s="237"/>
      <c r="CJ46" s="237"/>
      <c r="CK46" s="237"/>
      <c r="CL46" s="237"/>
      <c r="CM46" s="237"/>
      <c r="CN46" s="237"/>
      <c r="CO46" s="237"/>
      <c r="CP46" s="237"/>
      <c r="CQ46" s="237"/>
      <c r="CR46" s="237"/>
      <c r="CS46" s="237"/>
      <c r="CT46" s="237"/>
      <c r="CU46" s="237"/>
      <c r="CV46" s="237"/>
      <c r="CW46" s="237"/>
      <c r="CX46" s="237"/>
      <c r="CY46" s="237"/>
      <c r="CZ46" s="237"/>
      <c r="DA46" s="237"/>
      <c r="DB46" s="237"/>
      <c r="DC46" s="237"/>
      <c r="DD46" s="237"/>
      <c r="DE46" s="237"/>
      <c r="DF46" s="237"/>
      <c r="DG46" s="237"/>
      <c r="DH46" s="237"/>
      <c r="DI46" s="237"/>
      <c r="DJ46" s="237"/>
      <c r="DK46" s="237"/>
      <c r="DL46" s="237"/>
      <c r="DM46" s="237"/>
      <c r="DN46" s="237"/>
      <c r="DO46" s="237"/>
      <c r="DP46" s="237"/>
      <c r="DQ46" s="237"/>
      <c r="DR46" s="237"/>
      <c r="DS46" s="237"/>
      <c r="DT46" s="237"/>
      <c r="DU46" s="237"/>
      <c r="DV46" s="237"/>
      <c r="DW46" s="237"/>
      <c r="DX46" s="237"/>
      <c r="DY46" s="237"/>
      <c r="DZ46" s="237"/>
      <c r="EA46" s="237"/>
      <c r="EB46" s="237"/>
      <c r="EC46" s="237"/>
      <c r="ED46" s="237"/>
      <c r="EE46" s="237"/>
      <c r="EF46" s="237"/>
      <c r="EG46" s="237"/>
      <c r="EH46" s="237"/>
      <c r="EI46" s="237"/>
      <c r="EJ46" s="237"/>
      <c r="EK46" s="237"/>
      <c r="EL46" s="237"/>
      <c r="EM46" s="237"/>
      <c r="EN46" s="237"/>
      <c r="EO46" s="237"/>
      <c r="EP46" s="237"/>
      <c r="EQ46" s="237"/>
      <c r="ER46" s="237"/>
      <c r="ES46" s="237"/>
      <c r="ET46" s="237"/>
      <c r="EU46" s="237"/>
      <c r="EV46" s="237"/>
      <c r="EW46" s="237"/>
      <c r="EX46" s="237"/>
      <c r="EY46" s="237"/>
      <c r="EZ46" s="237"/>
      <c r="FA46" s="237"/>
      <c r="FB46" s="237"/>
      <c r="FC46" s="237"/>
      <c r="FD46" s="237"/>
      <c r="FE46" s="237"/>
      <c r="FF46" s="237"/>
      <c r="FG46" s="237"/>
      <c r="FH46" s="237"/>
      <c r="FI46" s="237"/>
      <c r="FJ46" s="237"/>
      <c r="FK46" s="237"/>
      <c r="FL46" s="237"/>
      <c r="FM46" s="237"/>
      <c r="FN46" s="237"/>
      <c r="FO46" s="237"/>
      <c r="FP46" s="237"/>
      <c r="FQ46" s="237"/>
      <c r="FR46" s="237"/>
      <c r="FS46" s="237"/>
      <c r="FT46" s="237"/>
      <c r="FU46" s="237"/>
      <c r="FV46" s="237"/>
      <c r="FW46" s="237"/>
      <c r="FX46" s="237"/>
      <c r="FY46" s="237"/>
      <c r="FZ46" s="237"/>
      <c r="GA46" s="237"/>
      <c r="GB46" s="237"/>
      <c r="GC46" s="237"/>
      <c r="GD46" s="237"/>
      <c r="GE46" s="237"/>
      <c r="GF46" s="237"/>
      <c r="GG46" s="237"/>
      <c r="GH46" s="237"/>
      <c r="GI46" s="237"/>
      <c r="GJ46" s="237"/>
      <c r="GK46" s="237"/>
      <c r="GL46" s="237"/>
      <c r="GM46" s="237"/>
      <c r="GN46" s="237"/>
      <c r="GO46" s="237"/>
      <c r="GP46" s="237"/>
      <c r="GQ46" s="237"/>
      <c r="GR46" s="237"/>
      <c r="GS46" s="237"/>
      <c r="GT46" s="237"/>
      <c r="GU46" s="237"/>
      <c r="GV46" s="237"/>
      <c r="GW46" s="237"/>
      <c r="GX46" s="237"/>
      <c r="GY46" s="237"/>
      <c r="GZ46" s="237"/>
      <c r="HA46" s="237"/>
      <c r="HB46" s="237"/>
      <c r="HC46" s="237"/>
      <c r="HD46" s="237"/>
      <c r="HE46" s="237"/>
      <c r="HF46" s="237"/>
      <c r="HG46" s="237"/>
      <c r="HH46" s="237"/>
      <c r="HI46" s="237"/>
      <c r="HJ46" s="237"/>
      <c r="HK46" s="237"/>
      <c r="HL46" s="237"/>
      <c r="HM46" s="237"/>
      <c r="HN46" s="237"/>
      <c r="HO46" s="237"/>
      <c r="HP46" s="237"/>
      <c r="HQ46" s="237"/>
      <c r="HR46" s="237"/>
      <c r="HS46" s="237"/>
      <c r="HT46" s="237"/>
      <c r="HU46" s="237"/>
    </row>
    <row r="47" spans="1:229" s="7" customFormat="1" ht="13.8" x14ac:dyDescent="0.3">
      <c r="A47" s="228"/>
      <c r="B47" s="275"/>
      <c r="C47" s="9"/>
      <c r="D47" s="9"/>
      <c r="E47" s="264"/>
      <c r="F47" s="289" t="s">
        <v>139</v>
      </c>
      <c r="G47" s="3"/>
      <c r="H47" s="250"/>
      <c r="I47" s="246"/>
      <c r="J47" s="246"/>
      <c r="K47" s="246"/>
      <c r="L47" s="246"/>
      <c r="M47" s="250"/>
      <c r="N47" s="250"/>
      <c r="O47" s="250"/>
      <c r="P47" s="250"/>
      <c r="Q47" s="250"/>
      <c r="R47" s="250"/>
      <c r="S47" s="250"/>
      <c r="T47" s="250"/>
      <c r="U47" s="250"/>
      <c r="V47" s="250"/>
      <c r="W47" s="250"/>
      <c r="X47" s="250"/>
      <c r="Y47" s="250"/>
      <c r="Z47" s="250"/>
      <c r="AA47" s="237"/>
      <c r="AB47" s="237"/>
      <c r="AC47" s="237"/>
      <c r="AD47" s="237"/>
      <c r="AE47" s="237"/>
      <c r="AF47" s="237"/>
      <c r="AG47" s="237"/>
      <c r="AH47" s="237"/>
      <c r="AI47" s="237"/>
      <c r="AJ47" s="237"/>
      <c r="AK47" s="237"/>
      <c r="AL47" s="237"/>
      <c r="AM47" s="237"/>
      <c r="AN47" s="237"/>
      <c r="AO47" s="237"/>
      <c r="AP47" s="237"/>
      <c r="AQ47" s="237"/>
      <c r="AR47" s="237"/>
      <c r="AS47" s="237"/>
      <c r="AT47" s="237"/>
      <c r="AU47" s="237"/>
      <c r="AV47" s="237"/>
      <c r="AW47" s="237"/>
      <c r="AX47" s="237"/>
      <c r="AY47" s="237"/>
      <c r="AZ47" s="237"/>
      <c r="BA47" s="237"/>
      <c r="BB47" s="237"/>
      <c r="BC47" s="237"/>
      <c r="BD47" s="237"/>
      <c r="BE47" s="237"/>
      <c r="BF47" s="237"/>
      <c r="BG47" s="237"/>
      <c r="BH47" s="237"/>
      <c r="BI47" s="237"/>
      <c r="BJ47" s="237"/>
      <c r="BK47" s="237"/>
      <c r="BL47" s="237"/>
      <c r="BM47" s="237"/>
      <c r="BN47" s="237"/>
      <c r="BO47" s="237"/>
      <c r="BP47" s="237"/>
      <c r="BQ47" s="237"/>
      <c r="BR47" s="237"/>
      <c r="BS47" s="237"/>
      <c r="BT47" s="237"/>
      <c r="BU47" s="237"/>
      <c r="BV47" s="237"/>
      <c r="BW47" s="237"/>
      <c r="BX47" s="237"/>
      <c r="BY47" s="237"/>
      <c r="BZ47" s="237"/>
      <c r="CA47" s="237"/>
      <c r="CB47" s="237"/>
      <c r="CC47" s="237"/>
      <c r="CD47" s="237"/>
      <c r="CE47" s="237"/>
      <c r="CF47" s="237"/>
      <c r="CG47" s="237"/>
      <c r="CH47" s="237"/>
      <c r="CI47" s="237"/>
      <c r="CJ47" s="237"/>
      <c r="CK47" s="237"/>
      <c r="CL47" s="237"/>
      <c r="CM47" s="237"/>
      <c r="CN47" s="237"/>
      <c r="CO47" s="237"/>
      <c r="CP47" s="237"/>
      <c r="CQ47" s="237"/>
      <c r="CR47" s="237"/>
      <c r="CS47" s="237"/>
      <c r="CT47" s="237"/>
      <c r="CU47" s="237"/>
      <c r="CV47" s="237"/>
      <c r="CW47" s="237"/>
      <c r="CX47" s="237"/>
      <c r="CY47" s="237"/>
      <c r="CZ47" s="237"/>
      <c r="DA47" s="237"/>
      <c r="DB47" s="237"/>
      <c r="DC47" s="237"/>
      <c r="DD47" s="237"/>
      <c r="DE47" s="237"/>
      <c r="DF47" s="237"/>
      <c r="DG47" s="237"/>
      <c r="DH47" s="237"/>
      <c r="DI47" s="237"/>
      <c r="DJ47" s="237"/>
      <c r="DK47" s="237"/>
      <c r="DL47" s="237"/>
      <c r="DM47" s="237"/>
      <c r="DN47" s="237"/>
      <c r="DO47" s="237"/>
      <c r="DP47" s="237"/>
      <c r="DQ47" s="237"/>
      <c r="DR47" s="237"/>
      <c r="DS47" s="237"/>
      <c r="DT47" s="237"/>
      <c r="DU47" s="237"/>
      <c r="DV47" s="237"/>
      <c r="DW47" s="237"/>
      <c r="DX47" s="237"/>
      <c r="DY47" s="237"/>
      <c r="DZ47" s="237"/>
      <c r="EA47" s="237"/>
      <c r="EB47" s="237"/>
      <c r="EC47" s="237"/>
      <c r="ED47" s="237"/>
      <c r="EE47" s="237"/>
      <c r="EF47" s="237"/>
      <c r="EG47" s="237"/>
      <c r="EH47" s="237"/>
      <c r="EI47" s="237"/>
      <c r="EJ47" s="237"/>
      <c r="EK47" s="237"/>
      <c r="EL47" s="237"/>
      <c r="EM47" s="237"/>
      <c r="EN47" s="237"/>
      <c r="EO47" s="237"/>
      <c r="EP47" s="237"/>
      <c r="EQ47" s="237"/>
      <c r="ER47" s="237"/>
      <c r="ES47" s="237"/>
      <c r="ET47" s="237"/>
      <c r="EU47" s="237"/>
      <c r="EV47" s="237"/>
      <c r="EW47" s="237"/>
      <c r="EX47" s="237"/>
      <c r="EY47" s="237"/>
      <c r="EZ47" s="237"/>
      <c r="FA47" s="237"/>
      <c r="FB47" s="237"/>
      <c r="FC47" s="237"/>
      <c r="FD47" s="237"/>
      <c r="FE47" s="237"/>
      <c r="FF47" s="237"/>
      <c r="FG47" s="237"/>
      <c r="FH47" s="237"/>
      <c r="FI47" s="237"/>
      <c r="FJ47" s="237"/>
      <c r="FK47" s="237"/>
      <c r="FL47" s="237"/>
      <c r="FM47" s="237"/>
      <c r="FN47" s="237"/>
      <c r="FO47" s="237"/>
      <c r="FP47" s="237"/>
      <c r="FQ47" s="237"/>
      <c r="FR47" s="237"/>
      <c r="FS47" s="237"/>
      <c r="FT47" s="237"/>
      <c r="FU47" s="237"/>
      <c r="FV47" s="237"/>
      <c r="FW47" s="237"/>
      <c r="FX47" s="237"/>
      <c r="FY47" s="237"/>
      <c r="FZ47" s="237"/>
      <c r="GA47" s="237"/>
      <c r="GB47" s="237"/>
      <c r="GC47" s="237"/>
      <c r="GD47" s="237"/>
      <c r="GE47" s="237"/>
      <c r="GF47" s="237"/>
      <c r="GG47" s="237"/>
      <c r="GH47" s="237"/>
      <c r="GI47" s="237"/>
      <c r="GJ47" s="237"/>
      <c r="GK47" s="237"/>
      <c r="GL47" s="237"/>
      <c r="GM47" s="237"/>
      <c r="GN47" s="237"/>
      <c r="GO47" s="237"/>
      <c r="GP47" s="237"/>
      <c r="GQ47" s="237"/>
      <c r="GR47" s="237"/>
      <c r="GS47" s="237"/>
      <c r="GT47" s="237"/>
      <c r="GU47" s="237"/>
      <c r="GV47" s="237"/>
      <c r="GW47" s="237"/>
      <c r="GX47" s="237"/>
      <c r="GY47" s="237"/>
      <c r="GZ47" s="237"/>
      <c r="HA47" s="237"/>
      <c r="HB47" s="237"/>
      <c r="HC47" s="237"/>
      <c r="HD47" s="237"/>
      <c r="HE47" s="237"/>
      <c r="HF47" s="237"/>
      <c r="HG47" s="237"/>
      <c r="HH47" s="237"/>
      <c r="HI47" s="237"/>
      <c r="HJ47" s="237"/>
      <c r="HK47" s="237"/>
      <c r="HL47" s="237"/>
      <c r="HM47" s="237"/>
      <c r="HN47" s="237"/>
      <c r="HO47" s="237"/>
      <c r="HP47" s="237"/>
      <c r="HQ47" s="237"/>
      <c r="HR47" s="237"/>
      <c r="HS47" s="237"/>
      <c r="HT47" s="237"/>
      <c r="HU47" s="237"/>
    </row>
    <row r="48" spans="1:229" s="7" customFormat="1" ht="13.8" x14ac:dyDescent="0.3">
      <c r="A48" s="228"/>
      <c r="B48" s="275"/>
      <c r="C48" s="9"/>
      <c r="D48" s="9"/>
      <c r="E48" s="264"/>
      <c r="F48" s="289" t="s">
        <v>140</v>
      </c>
      <c r="G48" s="3"/>
      <c r="H48" s="250"/>
      <c r="I48" s="246"/>
      <c r="J48" s="246"/>
      <c r="K48" s="246"/>
      <c r="L48" s="246"/>
      <c r="M48" s="250"/>
      <c r="N48" s="250"/>
      <c r="O48" s="250"/>
      <c r="P48" s="250"/>
      <c r="Q48" s="250"/>
      <c r="R48" s="250"/>
      <c r="S48" s="250"/>
      <c r="T48" s="250"/>
      <c r="U48" s="250"/>
      <c r="V48" s="250"/>
      <c r="W48" s="250"/>
      <c r="X48" s="250"/>
      <c r="Y48" s="250"/>
      <c r="Z48" s="250"/>
      <c r="AA48" s="237"/>
      <c r="AB48" s="237"/>
      <c r="AC48" s="237"/>
      <c r="AD48" s="237"/>
      <c r="AE48" s="237"/>
      <c r="AF48" s="237"/>
      <c r="AG48" s="237"/>
      <c r="AH48" s="237"/>
      <c r="AI48" s="237"/>
      <c r="AJ48" s="237"/>
      <c r="AK48" s="237"/>
      <c r="AL48" s="237"/>
      <c r="AM48" s="237"/>
      <c r="AN48" s="237"/>
      <c r="AO48" s="237"/>
      <c r="AP48" s="237"/>
      <c r="AQ48" s="237"/>
      <c r="AR48" s="237"/>
      <c r="AS48" s="237"/>
      <c r="AT48" s="237"/>
      <c r="AU48" s="237"/>
      <c r="AV48" s="237"/>
      <c r="AW48" s="237"/>
      <c r="AX48" s="237"/>
      <c r="AY48" s="237"/>
      <c r="AZ48" s="237"/>
      <c r="BA48" s="237"/>
      <c r="BB48" s="237"/>
      <c r="BC48" s="237"/>
      <c r="BD48" s="237"/>
      <c r="BE48" s="237"/>
      <c r="BF48" s="237"/>
      <c r="BG48" s="237"/>
      <c r="BH48" s="237"/>
      <c r="BI48" s="237"/>
      <c r="BJ48" s="237"/>
      <c r="BK48" s="237"/>
      <c r="BL48" s="237"/>
      <c r="BM48" s="237"/>
      <c r="BN48" s="237"/>
      <c r="BO48" s="237"/>
      <c r="BP48" s="237"/>
      <c r="BQ48" s="237"/>
      <c r="BR48" s="237"/>
      <c r="BS48" s="237"/>
      <c r="BT48" s="237"/>
      <c r="BU48" s="237"/>
      <c r="BV48" s="237"/>
      <c r="BW48" s="237"/>
      <c r="BX48" s="237"/>
      <c r="BY48" s="237"/>
      <c r="BZ48" s="237"/>
      <c r="CA48" s="237"/>
      <c r="CB48" s="237"/>
      <c r="CC48" s="237"/>
      <c r="CD48" s="237"/>
      <c r="CE48" s="237"/>
      <c r="CF48" s="237"/>
      <c r="CG48" s="237"/>
      <c r="CH48" s="237"/>
      <c r="CI48" s="237"/>
      <c r="CJ48" s="237"/>
      <c r="CK48" s="237"/>
      <c r="CL48" s="237"/>
      <c r="CM48" s="237"/>
      <c r="CN48" s="237"/>
      <c r="CO48" s="237"/>
      <c r="CP48" s="237"/>
      <c r="CQ48" s="237"/>
      <c r="CR48" s="237"/>
      <c r="CS48" s="237"/>
      <c r="CT48" s="237"/>
      <c r="CU48" s="237"/>
      <c r="CV48" s="237"/>
      <c r="CW48" s="237"/>
      <c r="CX48" s="237"/>
      <c r="CY48" s="237"/>
      <c r="CZ48" s="237"/>
      <c r="DA48" s="237"/>
      <c r="DB48" s="237"/>
      <c r="DC48" s="237"/>
      <c r="DD48" s="237"/>
      <c r="DE48" s="237"/>
      <c r="DF48" s="237"/>
      <c r="DG48" s="237"/>
      <c r="DH48" s="237"/>
      <c r="DI48" s="237"/>
      <c r="DJ48" s="237"/>
      <c r="DK48" s="237"/>
      <c r="DL48" s="237"/>
      <c r="DM48" s="237"/>
      <c r="DN48" s="237"/>
      <c r="DO48" s="237"/>
      <c r="DP48" s="237"/>
      <c r="DQ48" s="237"/>
      <c r="DR48" s="237"/>
      <c r="DS48" s="237"/>
      <c r="DT48" s="237"/>
      <c r="DU48" s="237"/>
      <c r="DV48" s="237"/>
      <c r="DW48" s="237"/>
      <c r="DX48" s="237"/>
      <c r="DY48" s="237"/>
      <c r="DZ48" s="237"/>
      <c r="EA48" s="237"/>
      <c r="EB48" s="237"/>
      <c r="EC48" s="237"/>
      <c r="ED48" s="237"/>
      <c r="EE48" s="237"/>
      <c r="EF48" s="237"/>
      <c r="EG48" s="237"/>
      <c r="EH48" s="237"/>
      <c r="EI48" s="237"/>
      <c r="EJ48" s="237"/>
      <c r="EK48" s="237"/>
      <c r="EL48" s="237"/>
      <c r="EM48" s="237"/>
      <c r="EN48" s="237"/>
      <c r="EO48" s="237"/>
      <c r="EP48" s="237"/>
      <c r="EQ48" s="237"/>
      <c r="ER48" s="237"/>
      <c r="ES48" s="237"/>
      <c r="ET48" s="237"/>
      <c r="EU48" s="237"/>
      <c r="EV48" s="237"/>
      <c r="EW48" s="237"/>
      <c r="EX48" s="237"/>
      <c r="EY48" s="237"/>
      <c r="EZ48" s="237"/>
      <c r="FA48" s="237"/>
      <c r="FB48" s="237"/>
      <c r="FC48" s="237"/>
      <c r="FD48" s="237"/>
      <c r="FE48" s="237"/>
      <c r="FF48" s="237"/>
      <c r="FG48" s="237"/>
      <c r="FH48" s="237"/>
      <c r="FI48" s="237"/>
      <c r="FJ48" s="237"/>
      <c r="FK48" s="237"/>
      <c r="FL48" s="237"/>
      <c r="FM48" s="237"/>
      <c r="FN48" s="237"/>
      <c r="FO48" s="237"/>
      <c r="FP48" s="237"/>
      <c r="FQ48" s="237"/>
      <c r="FR48" s="237"/>
      <c r="FS48" s="237"/>
      <c r="FT48" s="237"/>
      <c r="FU48" s="237"/>
      <c r="FV48" s="237"/>
      <c r="FW48" s="237"/>
      <c r="FX48" s="237"/>
      <c r="FY48" s="237"/>
      <c r="FZ48" s="237"/>
      <c r="GA48" s="237"/>
      <c r="GB48" s="237"/>
      <c r="GC48" s="237"/>
      <c r="GD48" s="237"/>
      <c r="GE48" s="237"/>
      <c r="GF48" s="237"/>
      <c r="GG48" s="237"/>
      <c r="GH48" s="237"/>
      <c r="GI48" s="237"/>
      <c r="GJ48" s="237"/>
      <c r="GK48" s="237"/>
      <c r="GL48" s="237"/>
      <c r="GM48" s="237"/>
      <c r="GN48" s="237"/>
      <c r="GO48" s="237"/>
      <c r="GP48" s="237"/>
      <c r="GQ48" s="237"/>
      <c r="GR48" s="237"/>
      <c r="GS48" s="237"/>
      <c r="GT48" s="237"/>
      <c r="GU48" s="237"/>
      <c r="GV48" s="237"/>
      <c r="GW48" s="237"/>
      <c r="GX48" s="237"/>
      <c r="GY48" s="237"/>
      <c r="GZ48" s="237"/>
      <c r="HA48" s="237"/>
      <c r="HB48" s="237"/>
      <c r="HC48" s="237"/>
      <c r="HD48" s="237"/>
      <c r="HE48" s="237"/>
      <c r="HF48" s="237"/>
      <c r="HG48" s="237"/>
      <c r="HH48" s="237"/>
      <c r="HI48" s="237"/>
      <c r="HJ48" s="237"/>
      <c r="HK48" s="237"/>
      <c r="HL48" s="237"/>
      <c r="HM48" s="237"/>
      <c r="HN48" s="237"/>
      <c r="HO48" s="237"/>
      <c r="HP48" s="237"/>
      <c r="HQ48" s="237"/>
      <c r="HR48" s="237"/>
      <c r="HS48" s="237"/>
      <c r="HT48" s="237"/>
      <c r="HU48" s="237"/>
    </row>
    <row r="49" spans="1:229" s="7" customFormat="1" ht="13.8" x14ac:dyDescent="0.3">
      <c r="A49" s="228"/>
      <c r="B49" s="275"/>
      <c r="C49" s="9"/>
      <c r="D49" s="9"/>
      <c r="E49" s="264"/>
      <c r="F49" s="289" t="s">
        <v>141</v>
      </c>
      <c r="G49" s="3"/>
      <c r="H49" s="250"/>
      <c r="I49" s="246"/>
      <c r="J49" s="246"/>
      <c r="K49" s="246"/>
      <c r="L49" s="246"/>
      <c r="M49" s="250"/>
      <c r="N49" s="250"/>
      <c r="O49" s="250"/>
      <c r="P49" s="250"/>
      <c r="Q49" s="250"/>
      <c r="R49" s="250"/>
      <c r="S49" s="250"/>
      <c r="T49" s="250"/>
      <c r="U49" s="250"/>
      <c r="V49" s="250"/>
      <c r="W49" s="250"/>
      <c r="X49" s="250"/>
      <c r="Y49" s="250"/>
      <c r="Z49" s="250"/>
      <c r="AA49" s="237"/>
      <c r="AB49" s="237"/>
      <c r="AC49" s="237"/>
      <c r="AD49" s="237"/>
      <c r="AE49" s="237"/>
      <c r="AF49" s="237"/>
      <c r="AG49" s="237"/>
      <c r="AH49" s="237"/>
      <c r="AI49" s="237"/>
      <c r="AJ49" s="237"/>
      <c r="AK49" s="237"/>
      <c r="AL49" s="237"/>
      <c r="AM49" s="237"/>
      <c r="AN49" s="237"/>
      <c r="AO49" s="237"/>
      <c r="AP49" s="237"/>
      <c r="AQ49" s="237"/>
      <c r="AR49" s="237"/>
      <c r="AS49" s="237"/>
      <c r="AT49" s="237"/>
      <c r="AU49" s="237"/>
      <c r="AV49" s="237"/>
      <c r="AW49" s="237"/>
      <c r="AX49" s="237"/>
      <c r="AY49" s="237"/>
      <c r="AZ49" s="237"/>
      <c r="BA49" s="237"/>
      <c r="BB49" s="237"/>
      <c r="BC49" s="237"/>
      <c r="BD49" s="237"/>
      <c r="BE49" s="237"/>
      <c r="BF49" s="237"/>
      <c r="BG49" s="237"/>
      <c r="BH49" s="237"/>
      <c r="BI49" s="237"/>
      <c r="BJ49" s="237"/>
      <c r="BK49" s="237"/>
      <c r="BL49" s="237"/>
      <c r="BM49" s="237"/>
      <c r="BN49" s="237"/>
      <c r="BO49" s="237"/>
      <c r="BP49" s="237"/>
      <c r="BQ49" s="237"/>
      <c r="BR49" s="237"/>
      <c r="BS49" s="237"/>
      <c r="BT49" s="237"/>
      <c r="BU49" s="237"/>
      <c r="BV49" s="237"/>
      <c r="BW49" s="237"/>
      <c r="BX49" s="237"/>
      <c r="BY49" s="237"/>
      <c r="BZ49" s="237"/>
      <c r="CA49" s="237"/>
      <c r="CB49" s="237"/>
      <c r="CC49" s="237"/>
      <c r="CD49" s="237"/>
      <c r="CE49" s="237"/>
      <c r="CF49" s="237"/>
      <c r="CG49" s="237"/>
      <c r="CH49" s="237"/>
      <c r="CI49" s="237"/>
      <c r="CJ49" s="237"/>
      <c r="CK49" s="237"/>
      <c r="CL49" s="237"/>
      <c r="CM49" s="237"/>
      <c r="CN49" s="237"/>
      <c r="CO49" s="237"/>
      <c r="CP49" s="237"/>
      <c r="CQ49" s="237"/>
      <c r="CR49" s="237"/>
      <c r="CS49" s="237"/>
      <c r="CT49" s="237"/>
      <c r="CU49" s="237"/>
      <c r="CV49" s="237"/>
      <c r="CW49" s="237"/>
      <c r="CX49" s="237"/>
      <c r="CY49" s="237"/>
      <c r="CZ49" s="237"/>
      <c r="DA49" s="237"/>
      <c r="DB49" s="237"/>
      <c r="DC49" s="237"/>
      <c r="DD49" s="237"/>
      <c r="DE49" s="237"/>
      <c r="DF49" s="237"/>
      <c r="DG49" s="237"/>
      <c r="DH49" s="237"/>
      <c r="DI49" s="237"/>
      <c r="DJ49" s="237"/>
      <c r="DK49" s="237"/>
      <c r="DL49" s="237"/>
      <c r="DM49" s="237"/>
      <c r="DN49" s="237"/>
      <c r="DO49" s="237"/>
      <c r="DP49" s="237"/>
      <c r="DQ49" s="237"/>
      <c r="DR49" s="237"/>
      <c r="DS49" s="237"/>
      <c r="DT49" s="237"/>
      <c r="DU49" s="237"/>
      <c r="DV49" s="237"/>
      <c r="DW49" s="237"/>
      <c r="DX49" s="237"/>
      <c r="DY49" s="237"/>
      <c r="DZ49" s="237"/>
      <c r="EA49" s="237"/>
      <c r="EB49" s="237"/>
      <c r="EC49" s="237"/>
      <c r="ED49" s="237"/>
      <c r="EE49" s="237"/>
      <c r="EF49" s="237"/>
      <c r="EG49" s="237"/>
      <c r="EH49" s="237"/>
      <c r="EI49" s="237"/>
      <c r="EJ49" s="237"/>
      <c r="EK49" s="237"/>
      <c r="EL49" s="237"/>
      <c r="EM49" s="237"/>
      <c r="EN49" s="237"/>
      <c r="EO49" s="237"/>
      <c r="EP49" s="237"/>
      <c r="EQ49" s="237"/>
      <c r="ER49" s="237"/>
      <c r="ES49" s="237"/>
      <c r="ET49" s="237"/>
      <c r="EU49" s="237"/>
      <c r="EV49" s="237"/>
      <c r="EW49" s="237"/>
      <c r="EX49" s="237"/>
      <c r="EY49" s="237"/>
      <c r="EZ49" s="237"/>
      <c r="FA49" s="237"/>
      <c r="FB49" s="237"/>
      <c r="FC49" s="237"/>
      <c r="FD49" s="237"/>
      <c r="FE49" s="237"/>
      <c r="FF49" s="237"/>
      <c r="FG49" s="237"/>
      <c r="FH49" s="237"/>
      <c r="FI49" s="237"/>
      <c r="FJ49" s="237"/>
      <c r="FK49" s="237"/>
      <c r="FL49" s="237"/>
      <c r="FM49" s="237"/>
      <c r="FN49" s="237"/>
      <c r="FO49" s="237"/>
      <c r="FP49" s="237"/>
      <c r="FQ49" s="237"/>
      <c r="FR49" s="237"/>
      <c r="FS49" s="237"/>
      <c r="FT49" s="237"/>
      <c r="FU49" s="237"/>
      <c r="FV49" s="237"/>
      <c r="FW49" s="237"/>
      <c r="FX49" s="237"/>
      <c r="FY49" s="237"/>
      <c r="FZ49" s="237"/>
      <c r="GA49" s="237"/>
      <c r="GB49" s="237"/>
      <c r="GC49" s="237"/>
      <c r="GD49" s="237"/>
      <c r="GE49" s="237"/>
      <c r="GF49" s="237"/>
      <c r="GG49" s="237"/>
      <c r="GH49" s="237"/>
      <c r="GI49" s="237"/>
      <c r="GJ49" s="237"/>
      <c r="GK49" s="237"/>
      <c r="GL49" s="237"/>
      <c r="GM49" s="237"/>
      <c r="GN49" s="237"/>
      <c r="GO49" s="237"/>
      <c r="GP49" s="237"/>
      <c r="GQ49" s="237"/>
      <c r="GR49" s="237"/>
      <c r="GS49" s="237"/>
      <c r="GT49" s="237"/>
      <c r="GU49" s="237"/>
      <c r="GV49" s="237"/>
      <c r="GW49" s="237"/>
      <c r="GX49" s="237"/>
      <c r="GY49" s="237"/>
      <c r="GZ49" s="237"/>
      <c r="HA49" s="237"/>
      <c r="HB49" s="237"/>
      <c r="HC49" s="237"/>
      <c r="HD49" s="237"/>
      <c r="HE49" s="237"/>
      <c r="HF49" s="237"/>
      <c r="HG49" s="237"/>
      <c r="HH49" s="237"/>
      <c r="HI49" s="237"/>
      <c r="HJ49" s="237"/>
      <c r="HK49" s="237"/>
      <c r="HL49" s="237"/>
      <c r="HM49" s="237"/>
      <c r="HN49" s="237"/>
      <c r="HO49" s="237"/>
      <c r="HP49" s="237"/>
      <c r="HQ49" s="237"/>
      <c r="HR49" s="237"/>
      <c r="HS49" s="237"/>
      <c r="HT49" s="237"/>
      <c r="HU49" s="237"/>
    </row>
    <row r="50" spans="1:229" s="7" customFormat="1" ht="26.4" x14ac:dyDescent="0.3">
      <c r="A50" s="228"/>
      <c r="B50" s="275"/>
      <c r="C50" s="9"/>
      <c r="D50" s="9"/>
      <c r="E50" s="264"/>
      <c r="F50" s="320" t="s">
        <v>142</v>
      </c>
      <c r="G50" s="3"/>
      <c r="H50" s="250"/>
      <c r="I50" s="246"/>
      <c r="J50" s="246"/>
      <c r="K50" s="246"/>
      <c r="L50" s="246"/>
      <c r="M50" s="250"/>
      <c r="N50" s="250"/>
      <c r="O50" s="250"/>
      <c r="P50" s="250"/>
      <c r="Q50" s="250"/>
      <c r="R50" s="250"/>
      <c r="S50" s="250"/>
      <c r="T50" s="250"/>
      <c r="U50" s="250"/>
      <c r="V50" s="250"/>
      <c r="W50" s="250"/>
      <c r="X50" s="250"/>
      <c r="Y50" s="250"/>
      <c r="Z50" s="250"/>
      <c r="AA50" s="237"/>
      <c r="AB50" s="237"/>
      <c r="AC50" s="237"/>
      <c r="AD50" s="237"/>
      <c r="AE50" s="237"/>
      <c r="AF50" s="237"/>
      <c r="AG50" s="237"/>
      <c r="AH50" s="237"/>
      <c r="AI50" s="237"/>
      <c r="AJ50" s="237"/>
      <c r="AK50" s="237"/>
      <c r="AL50" s="237"/>
      <c r="AM50" s="237"/>
      <c r="AN50" s="237"/>
      <c r="AO50" s="237"/>
      <c r="AP50" s="237"/>
      <c r="AQ50" s="237"/>
      <c r="AR50" s="237"/>
      <c r="AS50" s="237"/>
      <c r="AT50" s="237"/>
      <c r="AU50" s="237"/>
      <c r="AV50" s="237"/>
      <c r="AW50" s="237"/>
      <c r="AX50" s="237"/>
      <c r="AY50" s="237"/>
      <c r="AZ50" s="237"/>
      <c r="BA50" s="237"/>
      <c r="BB50" s="237"/>
      <c r="BC50" s="237"/>
      <c r="BD50" s="237"/>
      <c r="BE50" s="237"/>
      <c r="BF50" s="237"/>
      <c r="BG50" s="237"/>
      <c r="BH50" s="237"/>
      <c r="BI50" s="237"/>
      <c r="BJ50" s="237"/>
      <c r="BK50" s="237"/>
      <c r="BL50" s="237"/>
      <c r="BM50" s="237"/>
      <c r="BN50" s="237"/>
      <c r="BO50" s="237"/>
      <c r="BP50" s="237"/>
      <c r="BQ50" s="237"/>
      <c r="BR50" s="237"/>
      <c r="BS50" s="237"/>
      <c r="BT50" s="237"/>
      <c r="BU50" s="237"/>
      <c r="BV50" s="237"/>
      <c r="BW50" s="237"/>
      <c r="BX50" s="237"/>
      <c r="BY50" s="237"/>
      <c r="BZ50" s="237"/>
      <c r="CA50" s="237"/>
      <c r="CB50" s="237"/>
      <c r="CC50" s="237"/>
      <c r="CD50" s="237"/>
      <c r="CE50" s="237"/>
      <c r="CF50" s="237"/>
      <c r="CG50" s="237"/>
      <c r="CH50" s="237"/>
      <c r="CI50" s="237"/>
      <c r="CJ50" s="237"/>
      <c r="CK50" s="237"/>
      <c r="CL50" s="237"/>
      <c r="CM50" s="237"/>
      <c r="CN50" s="237"/>
      <c r="CO50" s="237"/>
      <c r="CP50" s="237"/>
      <c r="CQ50" s="237"/>
      <c r="CR50" s="237"/>
      <c r="CS50" s="237"/>
      <c r="CT50" s="237"/>
      <c r="CU50" s="237"/>
      <c r="CV50" s="237"/>
      <c r="CW50" s="237"/>
      <c r="CX50" s="237"/>
      <c r="CY50" s="237"/>
      <c r="CZ50" s="237"/>
      <c r="DA50" s="237"/>
      <c r="DB50" s="237"/>
      <c r="DC50" s="237"/>
      <c r="DD50" s="237"/>
      <c r="DE50" s="237"/>
      <c r="DF50" s="237"/>
      <c r="DG50" s="237"/>
      <c r="DH50" s="237"/>
      <c r="DI50" s="237"/>
      <c r="DJ50" s="237"/>
      <c r="DK50" s="237"/>
      <c r="DL50" s="237"/>
      <c r="DM50" s="237"/>
      <c r="DN50" s="237"/>
      <c r="DO50" s="237"/>
      <c r="DP50" s="237"/>
      <c r="DQ50" s="237"/>
      <c r="DR50" s="237"/>
      <c r="DS50" s="237"/>
      <c r="DT50" s="237"/>
      <c r="DU50" s="237"/>
      <c r="DV50" s="237"/>
      <c r="DW50" s="237"/>
      <c r="DX50" s="237"/>
      <c r="DY50" s="237"/>
      <c r="DZ50" s="237"/>
      <c r="EA50" s="237"/>
      <c r="EB50" s="237"/>
      <c r="EC50" s="237"/>
      <c r="ED50" s="237"/>
      <c r="EE50" s="237"/>
      <c r="EF50" s="237"/>
      <c r="EG50" s="237"/>
      <c r="EH50" s="237"/>
      <c r="EI50" s="237"/>
      <c r="EJ50" s="237"/>
      <c r="EK50" s="237"/>
      <c r="EL50" s="237"/>
      <c r="EM50" s="237"/>
      <c r="EN50" s="237"/>
      <c r="EO50" s="237"/>
      <c r="EP50" s="237"/>
      <c r="EQ50" s="237"/>
      <c r="ER50" s="237"/>
      <c r="ES50" s="237"/>
      <c r="ET50" s="237"/>
      <c r="EU50" s="237"/>
      <c r="EV50" s="237"/>
      <c r="EW50" s="237"/>
      <c r="EX50" s="237"/>
      <c r="EY50" s="237"/>
      <c r="EZ50" s="237"/>
      <c r="FA50" s="237"/>
      <c r="FB50" s="237"/>
      <c r="FC50" s="237"/>
      <c r="FD50" s="237"/>
      <c r="FE50" s="237"/>
      <c r="FF50" s="237"/>
      <c r="FG50" s="237"/>
      <c r="FH50" s="237"/>
      <c r="FI50" s="237"/>
      <c r="FJ50" s="237"/>
      <c r="FK50" s="237"/>
      <c r="FL50" s="237"/>
      <c r="FM50" s="237"/>
      <c r="FN50" s="237"/>
      <c r="FO50" s="237"/>
      <c r="FP50" s="237"/>
      <c r="FQ50" s="237"/>
      <c r="FR50" s="237"/>
      <c r="FS50" s="237"/>
      <c r="FT50" s="237"/>
      <c r="FU50" s="237"/>
      <c r="FV50" s="237"/>
      <c r="FW50" s="237"/>
      <c r="FX50" s="237"/>
      <c r="FY50" s="237"/>
      <c r="FZ50" s="237"/>
      <c r="GA50" s="237"/>
      <c r="GB50" s="237"/>
      <c r="GC50" s="237"/>
      <c r="GD50" s="237"/>
      <c r="GE50" s="237"/>
      <c r="GF50" s="237"/>
      <c r="GG50" s="237"/>
      <c r="GH50" s="237"/>
      <c r="GI50" s="237"/>
      <c r="GJ50" s="237"/>
      <c r="GK50" s="237"/>
      <c r="GL50" s="237"/>
      <c r="GM50" s="237"/>
      <c r="GN50" s="237"/>
      <c r="GO50" s="237"/>
      <c r="GP50" s="237"/>
      <c r="GQ50" s="237"/>
      <c r="GR50" s="237"/>
      <c r="GS50" s="237"/>
      <c r="GT50" s="237"/>
      <c r="GU50" s="237"/>
      <c r="GV50" s="237"/>
      <c r="GW50" s="237"/>
      <c r="GX50" s="237"/>
      <c r="GY50" s="237"/>
      <c r="GZ50" s="237"/>
      <c r="HA50" s="237"/>
      <c r="HB50" s="237"/>
      <c r="HC50" s="237"/>
      <c r="HD50" s="237"/>
      <c r="HE50" s="237"/>
      <c r="HF50" s="237"/>
      <c r="HG50" s="237"/>
      <c r="HH50" s="237"/>
      <c r="HI50" s="237"/>
      <c r="HJ50" s="237"/>
      <c r="HK50" s="237"/>
      <c r="HL50" s="237"/>
      <c r="HM50" s="237"/>
      <c r="HN50" s="237"/>
      <c r="HO50" s="237"/>
      <c r="HP50" s="237"/>
      <c r="HQ50" s="237"/>
      <c r="HR50" s="237"/>
      <c r="HS50" s="237"/>
      <c r="HT50" s="237"/>
      <c r="HU50" s="237"/>
    </row>
    <row r="51" spans="1:229" s="7" customFormat="1" ht="13.8" x14ac:dyDescent="0.3">
      <c r="A51" s="228"/>
      <c r="B51" s="275"/>
      <c r="C51" s="9"/>
      <c r="D51" s="9"/>
      <c r="E51" s="264"/>
      <c r="F51" s="289" t="s">
        <v>143</v>
      </c>
      <c r="G51" s="3"/>
      <c r="H51" s="250"/>
      <c r="I51" s="246"/>
      <c r="J51" s="246"/>
      <c r="K51" s="246"/>
      <c r="L51" s="246"/>
      <c r="M51" s="250"/>
      <c r="N51" s="250"/>
      <c r="O51" s="250"/>
      <c r="P51" s="250"/>
      <c r="Q51" s="250"/>
      <c r="R51" s="250"/>
      <c r="S51" s="250"/>
      <c r="T51" s="250"/>
      <c r="U51" s="250"/>
      <c r="V51" s="250"/>
      <c r="W51" s="250"/>
      <c r="X51" s="250"/>
      <c r="Y51" s="250"/>
      <c r="Z51" s="250"/>
      <c r="AA51" s="237"/>
      <c r="AB51" s="237"/>
      <c r="AC51" s="237"/>
      <c r="AD51" s="237"/>
      <c r="AE51" s="237"/>
      <c r="AF51" s="237"/>
      <c r="AG51" s="237"/>
      <c r="AH51" s="237"/>
      <c r="AI51" s="237"/>
      <c r="AJ51" s="237"/>
      <c r="AK51" s="237"/>
      <c r="AL51" s="237"/>
      <c r="AM51" s="237"/>
      <c r="AN51" s="237"/>
      <c r="AO51" s="237"/>
      <c r="AP51" s="237"/>
      <c r="AQ51" s="237"/>
      <c r="AR51" s="237"/>
      <c r="AS51" s="237"/>
      <c r="AT51" s="237"/>
      <c r="AU51" s="237"/>
      <c r="AV51" s="237"/>
      <c r="AW51" s="237"/>
      <c r="AX51" s="237"/>
      <c r="AY51" s="237"/>
      <c r="AZ51" s="237"/>
      <c r="BA51" s="237"/>
      <c r="BB51" s="237"/>
      <c r="BC51" s="237"/>
      <c r="BD51" s="237"/>
      <c r="BE51" s="237"/>
      <c r="BF51" s="237"/>
      <c r="BG51" s="237"/>
      <c r="BH51" s="237"/>
      <c r="BI51" s="237"/>
      <c r="BJ51" s="237"/>
      <c r="BK51" s="237"/>
      <c r="BL51" s="237"/>
      <c r="BM51" s="237"/>
      <c r="BN51" s="237"/>
      <c r="BO51" s="237"/>
      <c r="BP51" s="237"/>
      <c r="BQ51" s="237"/>
      <c r="BR51" s="237"/>
      <c r="BS51" s="237"/>
      <c r="BT51" s="237"/>
      <c r="BU51" s="237"/>
      <c r="BV51" s="237"/>
      <c r="BW51" s="237"/>
      <c r="BX51" s="237"/>
      <c r="BY51" s="237"/>
      <c r="BZ51" s="237"/>
      <c r="CA51" s="237"/>
      <c r="CB51" s="237"/>
      <c r="CC51" s="237"/>
      <c r="CD51" s="237"/>
      <c r="CE51" s="237"/>
      <c r="CF51" s="237"/>
      <c r="CG51" s="237"/>
      <c r="CH51" s="237"/>
      <c r="CI51" s="237"/>
      <c r="CJ51" s="237"/>
      <c r="CK51" s="237"/>
      <c r="CL51" s="237"/>
      <c r="CM51" s="237"/>
      <c r="CN51" s="237"/>
      <c r="CO51" s="237"/>
      <c r="CP51" s="237"/>
      <c r="CQ51" s="237"/>
      <c r="CR51" s="237"/>
      <c r="CS51" s="237"/>
      <c r="CT51" s="237"/>
      <c r="CU51" s="237"/>
      <c r="CV51" s="237"/>
      <c r="CW51" s="237"/>
      <c r="CX51" s="237"/>
      <c r="CY51" s="237"/>
      <c r="CZ51" s="237"/>
      <c r="DA51" s="237"/>
      <c r="DB51" s="237"/>
      <c r="DC51" s="237"/>
      <c r="DD51" s="237"/>
      <c r="DE51" s="237"/>
      <c r="DF51" s="237"/>
      <c r="DG51" s="237"/>
      <c r="DH51" s="237"/>
      <c r="DI51" s="237"/>
      <c r="DJ51" s="237"/>
      <c r="DK51" s="237"/>
      <c r="DL51" s="237"/>
      <c r="DM51" s="237"/>
      <c r="DN51" s="237"/>
      <c r="DO51" s="237"/>
      <c r="DP51" s="237"/>
      <c r="DQ51" s="237"/>
      <c r="DR51" s="237"/>
      <c r="DS51" s="237"/>
      <c r="DT51" s="237"/>
      <c r="DU51" s="237"/>
      <c r="DV51" s="237"/>
      <c r="DW51" s="237"/>
      <c r="DX51" s="237"/>
      <c r="DY51" s="237"/>
      <c r="DZ51" s="237"/>
      <c r="EA51" s="237"/>
      <c r="EB51" s="237"/>
      <c r="EC51" s="237"/>
      <c r="ED51" s="237"/>
      <c r="EE51" s="237"/>
      <c r="EF51" s="237"/>
      <c r="EG51" s="237"/>
      <c r="EH51" s="237"/>
      <c r="EI51" s="237"/>
      <c r="EJ51" s="237"/>
      <c r="EK51" s="237"/>
      <c r="EL51" s="237"/>
      <c r="EM51" s="237"/>
      <c r="EN51" s="237"/>
      <c r="EO51" s="237"/>
      <c r="EP51" s="237"/>
      <c r="EQ51" s="237"/>
      <c r="ER51" s="237"/>
      <c r="ES51" s="237"/>
      <c r="ET51" s="237"/>
      <c r="EU51" s="237"/>
      <c r="EV51" s="237"/>
      <c r="EW51" s="237"/>
      <c r="EX51" s="237"/>
      <c r="EY51" s="237"/>
      <c r="EZ51" s="237"/>
      <c r="FA51" s="237"/>
      <c r="FB51" s="237"/>
      <c r="FC51" s="237"/>
      <c r="FD51" s="237"/>
      <c r="FE51" s="237"/>
      <c r="FF51" s="237"/>
      <c r="FG51" s="237"/>
      <c r="FH51" s="237"/>
      <c r="FI51" s="237"/>
      <c r="FJ51" s="237"/>
      <c r="FK51" s="237"/>
      <c r="FL51" s="237"/>
      <c r="FM51" s="237"/>
      <c r="FN51" s="237"/>
      <c r="FO51" s="237"/>
      <c r="FP51" s="237"/>
      <c r="FQ51" s="237"/>
      <c r="FR51" s="237"/>
      <c r="FS51" s="237"/>
      <c r="FT51" s="237"/>
      <c r="FU51" s="237"/>
      <c r="FV51" s="237"/>
      <c r="FW51" s="237"/>
      <c r="FX51" s="237"/>
      <c r="FY51" s="237"/>
      <c r="FZ51" s="237"/>
      <c r="GA51" s="237"/>
      <c r="GB51" s="237"/>
      <c r="GC51" s="237"/>
      <c r="GD51" s="237"/>
      <c r="GE51" s="237"/>
      <c r="GF51" s="237"/>
      <c r="GG51" s="237"/>
      <c r="GH51" s="237"/>
      <c r="GI51" s="237"/>
      <c r="GJ51" s="237"/>
      <c r="GK51" s="237"/>
      <c r="GL51" s="237"/>
      <c r="GM51" s="237"/>
      <c r="GN51" s="237"/>
      <c r="GO51" s="237"/>
      <c r="GP51" s="237"/>
      <c r="GQ51" s="237"/>
      <c r="GR51" s="237"/>
      <c r="GS51" s="237"/>
      <c r="GT51" s="237"/>
      <c r="GU51" s="237"/>
      <c r="GV51" s="237"/>
      <c r="GW51" s="237"/>
      <c r="GX51" s="237"/>
      <c r="GY51" s="237"/>
      <c r="GZ51" s="237"/>
      <c r="HA51" s="237"/>
      <c r="HB51" s="237"/>
      <c r="HC51" s="237"/>
      <c r="HD51" s="237"/>
      <c r="HE51" s="237"/>
      <c r="HF51" s="237"/>
      <c r="HG51" s="237"/>
      <c r="HH51" s="237"/>
      <c r="HI51" s="237"/>
      <c r="HJ51" s="237"/>
      <c r="HK51" s="237"/>
      <c r="HL51" s="237"/>
      <c r="HM51" s="237"/>
      <c r="HN51" s="237"/>
      <c r="HO51" s="237"/>
      <c r="HP51" s="237"/>
      <c r="HQ51" s="237"/>
      <c r="HR51" s="237"/>
      <c r="HS51" s="237"/>
      <c r="HT51" s="237"/>
      <c r="HU51" s="237"/>
    </row>
    <row r="52" spans="1:229" s="5" customFormat="1" ht="13.8" x14ac:dyDescent="0.3">
      <c r="A52" s="228"/>
      <c r="B52" s="243"/>
      <c r="C52" s="9"/>
      <c r="D52" s="9"/>
      <c r="E52" s="9"/>
      <c r="F52" s="9"/>
      <c r="G52" s="245"/>
      <c r="H52" s="246"/>
      <c r="I52" s="246"/>
      <c r="J52" s="246"/>
      <c r="K52" s="246"/>
      <c r="L52" s="246"/>
      <c r="M52" s="246"/>
      <c r="N52" s="246"/>
      <c r="O52" s="246"/>
      <c r="P52" s="246"/>
      <c r="Q52" s="246"/>
      <c r="R52" s="246"/>
      <c r="S52" s="246"/>
      <c r="T52" s="246"/>
      <c r="U52" s="246"/>
      <c r="V52" s="246"/>
      <c r="W52" s="246"/>
      <c r="X52" s="246"/>
      <c r="Y52" s="246"/>
      <c r="Z52" s="246"/>
      <c r="AA52" s="247"/>
      <c r="AB52" s="247"/>
      <c r="AC52" s="247"/>
      <c r="AD52" s="247"/>
      <c r="AE52" s="247"/>
      <c r="AF52" s="247"/>
      <c r="AG52" s="247"/>
      <c r="AH52" s="247"/>
      <c r="AI52" s="247"/>
      <c r="AJ52" s="247"/>
      <c r="AK52" s="247"/>
      <c r="AL52" s="247"/>
      <c r="AM52" s="247"/>
      <c r="AN52" s="247"/>
      <c r="AO52" s="247"/>
      <c r="AP52" s="247"/>
      <c r="AQ52" s="247"/>
      <c r="AR52" s="247"/>
      <c r="AS52" s="247"/>
      <c r="AT52" s="247"/>
      <c r="AU52" s="247"/>
      <c r="AV52" s="247"/>
      <c r="AW52" s="247"/>
      <c r="AX52" s="247"/>
      <c r="AY52" s="247"/>
      <c r="AZ52" s="247"/>
      <c r="BA52" s="247"/>
      <c r="BB52" s="247"/>
      <c r="BC52" s="247"/>
      <c r="BD52" s="247"/>
      <c r="BE52" s="247"/>
      <c r="BF52" s="247"/>
      <c r="BG52" s="247"/>
      <c r="BH52" s="247"/>
      <c r="BI52" s="247"/>
      <c r="BJ52" s="247"/>
      <c r="BK52" s="247"/>
      <c r="BL52" s="247"/>
      <c r="BM52" s="247"/>
      <c r="BN52" s="247"/>
      <c r="BO52" s="247"/>
      <c r="BP52" s="247"/>
      <c r="BQ52" s="247"/>
      <c r="BR52" s="247"/>
      <c r="BS52" s="247"/>
      <c r="BT52" s="247"/>
      <c r="BU52" s="247"/>
      <c r="BV52" s="247"/>
      <c r="BW52" s="247"/>
      <c r="BX52" s="247"/>
      <c r="BY52" s="247"/>
      <c r="BZ52" s="247"/>
      <c r="CA52" s="247"/>
      <c r="CB52" s="247"/>
      <c r="CC52" s="247"/>
      <c r="CD52" s="247"/>
      <c r="CE52" s="247"/>
      <c r="CF52" s="247"/>
      <c r="CG52" s="247"/>
      <c r="CH52" s="247"/>
      <c r="CI52" s="247"/>
      <c r="CJ52" s="247"/>
      <c r="CK52" s="247"/>
      <c r="CL52" s="247"/>
      <c r="CM52" s="247"/>
      <c r="CN52" s="247"/>
      <c r="CO52" s="247"/>
      <c r="CP52" s="247"/>
      <c r="CQ52" s="247"/>
      <c r="CR52" s="247"/>
      <c r="CS52" s="247"/>
      <c r="CT52" s="247"/>
      <c r="CU52" s="247"/>
      <c r="CV52" s="247"/>
      <c r="CW52" s="247"/>
      <c r="CX52" s="247"/>
      <c r="CY52" s="247"/>
      <c r="CZ52" s="247"/>
      <c r="DA52" s="247"/>
      <c r="DB52" s="247"/>
      <c r="DC52" s="247"/>
      <c r="DD52" s="247"/>
      <c r="DE52" s="247"/>
      <c r="DF52" s="247"/>
      <c r="DG52" s="247"/>
      <c r="DH52" s="247"/>
      <c r="DI52" s="247"/>
      <c r="DJ52" s="247"/>
      <c r="DK52" s="247"/>
      <c r="DL52" s="247"/>
      <c r="DM52" s="247"/>
      <c r="DN52" s="247"/>
      <c r="DO52" s="247"/>
      <c r="DP52" s="247"/>
      <c r="DQ52" s="247"/>
      <c r="DR52" s="247"/>
      <c r="DS52" s="247"/>
      <c r="DT52" s="247"/>
      <c r="DU52" s="247"/>
      <c r="DV52" s="247"/>
      <c r="DW52" s="247"/>
      <c r="DX52" s="247"/>
      <c r="DY52" s="247"/>
      <c r="DZ52" s="247"/>
      <c r="EA52" s="247"/>
      <c r="EB52" s="247"/>
      <c r="EC52" s="247"/>
      <c r="ED52" s="247"/>
      <c r="EE52" s="247"/>
      <c r="EF52" s="247"/>
      <c r="EG52" s="247"/>
      <c r="EH52" s="247"/>
      <c r="EI52" s="247"/>
      <c r="EJ52" s="247"/>
      <c r="EK52" s="247"/>
      <c r="EL52" s="247"/>
      <c r="EM52" s="247"/>
      <c r="EN52" s="247"/>
      <c r="EO52" s="247"/>
      <c r="EP52" s="247"/>
      <c r="EQ52" s="247"/>
      <c r="ER52" s="247"/>
      <c r="ES52" s="247"/>
      <c r="ET52" s="247"/>
      <c r="EU52" s="247"/>
      <c r="EV52" s="247"/>
      <c r="EW52" s="247"/>
      <c r="EX52" s="247"/>
      <c r="EY52" s="247"/>
      <c r="EZ52" s="247"/>
      <c r="FA52" s="247"/>
      <c r="FB52" s="247"/>
      <c r="FC52" s="247"/>
      <c r="FD52" s="247"/>
      <c r="FE52" s="247"/>
      <c r="FF52" s="247"/>
      <c r="FG52" s="247"/>
      <c r="FH52" s="247"/>
      <c r="FI52" s="247"/>
      <c r="FJ52" s="247"/>
      <c r="FK52" s="247"/>
      <c r="FL52" s="247"/>
      <c r="FM52" s="247"/>
      <c r="FN52" s="247"/>
      <c r="FO52" s="247"/>
      <c r="FP52" s="247"/>
      <c r="FQ52" s="247"/>
      <c r="FR52" s="247"/>
      <c r="FS52" s="247"/>
      <c r="FT52" s="247"/>
      <c r="FU52" s="247"/>
      <c r="FV52" s="247"/>
      <c r="FW52" s="247"/>
      <c r="FX52" s="247"/>
      <c r="FY52" s="247"/>
      <c r="FZ52" s="247"/>
      <c r="GA52" s="247"/>
      <c r="GB52" s="247"/>
      <c r="GC52" s="247"/>
      <c r="GD52" s="247"/>
      <c r="GE52" s="247"/>
      <c r="GF52" s="247"/>
      <c r="GG52" s="247"/>
      <c r="GH52" s="247"/>
      <c r="GI52" s="247"/>
      <c r="GJ52" s="247"/>
      <c r="GK52" s="247"/>
      <c r="GL52" s="247"/>
      <c r="GM52" s="247"/>
      <c r="GN52" s="247"/>
      <c r="GO52" s="247"/>
      <c r="GP52" s="247"/>
      <c r="GQ52" s="247"/>
      <c r="GR52" s="247"/>
      <c r="GS52" s="247"/>
      <c r="GT52" s="247"/>
      <c r="GU52" s="247"/>
      <c r="GV52" s="247"/>
      <c r="GW52" s="247"/>
      <c r="GX52" s="247"/>
      <c r="GY52" s="247"/>
      <c r="GZ52" s="247"/>
      <c r="HA52" s="247"/>
      <c r="HB52" s="247"/>
      <c r="HC52" s="247"/>
      <c r="HD52" s="247"/>
      <c r="HE52" s="247"/>
      <c r="HF52" s="247"/>
      <c r="HG52" s="247"/>
      <c r="HH52" s="247"/>
      <c r="HI52" s="247"/>
      <c r="HJ52" s="247"/>
      <c r="HK52" s="247"/>
      <c r="HL52" s="247"/>
      <c r="HM52" s="247"/>
      <c r="HN52" s="247"/>
      <c r="HO52" s="247"/>
      <c r="HP52" s="247"/>
      <c r="HQ52" s="247"/>
      <c r="HR52" s="247"/>
      <c r="HS52" s="247"/>
      <c r="HT52" s="247"/>
      <c r="HU52" s="247"/>
    </row>
    <row r="53" spans="1:229" s="5" customFormat="1" ht="18" customHeight="1" x14ac:dyDescent="0.3">
      <c r="A53" s="228"/>
      <c r="B53" s="243"/>
      <c r="C53" s="257">
        <v>3</v>
      </c>
      <c r="D53" s="4" t="s">
        <v>144</v>
      </c>
      <c r="E53" s="9"/>
      <c r="F53" s="289"/>
      <c r="G53" s="245"/>
      <c r="H53" s="246"/>
      <c r="I53" s="281"/>
      <c r="J53" s="246"/>
      <c r="K53" s="246"/>
      <c r="L53" s="246"/>
      <c r="M53" s="246"/>
      <c r="N53" s="246"/>
      <c r="O53" s="246"/>
      <c r="P53" s="246"/>
      <c r="Q53" s="246"/>
      <c r="R53" s="246"/>
      <c r="S53" s="246"/>
      <c r="T53" s="246"/>
      <c r="U53" s="246"/>
      <c r="V53" s="246"/>
      <c r="W53" s="246"/>
      <c r="X53" s="246"/>
      <c r="Y53" s="246"/>
      <c r="Z53" s="246"/>
      <c r="AA53" s="247"/>
      <c r="AB53" s="247"/>
      <c r="AC53" s="247"/>
      <c r="AD53" s="247"/>
      <c r="AE53" s="247"/>
      <c r="AF53" s="247"/>
      <c r="AG53" s="247"/>
      <c r="AH53" s="247"/>
      <c r="AI53" s="247"/>
      <c r="AJ53" s="247"/>
      <c r="AK53" s="247"/>
      <c r="AL53" s="247"/>
      <c r="AM53" s="247"/>
      <c r="AN53" s="247"/>
      <c r="AO53" s="247"/>
      <c r="AP53" s="247"/>
      <c r="AQ53" s="247"/>
      <c r="AR53" s="247"/>
      <c r="AS53" s="247"/>
      <c r="AT53" s="247"/>
      <c r="AU53" s="247"/>
      <c r="AV53" s="247"/>
      <c r="AW53" s="247"/>
      <c r="AX53" s="247"/>
      <c r="AY53" s="247"/>
      <c r="AZ53" s="247"/>
      <c r="BA53" s="247"/>
      <c r="BB53" s="247"/>
      <c r="BC53" s="247"/>
      <c r="BD53" s="247"/>
      <c r="BE53" s="247"/>
      <c r="BF53" s="247"/>
      <c r="BG53" s="247"/>
      <c r="BH53" s="247"/>
      <c r="BI53" s="247"/>
      <c r="BJ53" s="247"/>
      <c r="BK53" s="247"/>
      <c r="BL53" s="247"/>
      <c r="BM53" s="247"/>
      <c r="BN53" s="247"/>
      <c r="BO53" s="247"/>
      <c r="BP53" s="247"/>
      <c r="BQ53" s="247"/>
      <c r="BR53" s="247"/>
      <c r="BS53" s="247"/>
      <c r="BT53" s="247"/>
      <c r="BU53" s="247"/>
      <c r="BV53" s="247"/>
      <c r="BW53" s="247"/>
      <c r="BX53" s="247"/>
      <c r="BY53" s="247"/>
      <c r="BZ53" s="247"/>
      <c r="CA53" s="247"/>
      <c r="CB53" s="247"/>
      <c r="CC53" s="247"/>
      <c r="CD53" s="247"/>
      <c r="CE53" s="247"/>
      <c r="CF53" s="247"/>
      <c r="CG53" s="247"/>
      <c r="CH53" s="247"/>
      <c r="CI53" s="247"/>
      <c r="CJ53" s="247"/>
      <c r="CK53" s="247"/>
      <c r="CL53" s="247"/>
      <c r="CM53" s="247"/>
      <c r="CN53" s="247"/>
      <c r="CO53" s="247"/>
      <c r="CP53" s="247"/>
      <c r="CQ53" s="247"/>
      <c r="CR53" s="247"/>
      <c r="CS53" s="247"/>
      <c r="CT53" s="247"/>
      <c r="CU53" s="247"/>
      <c r="CV53" s="247"/>
      <c r="CW53" s="247"/>
      <c r="CX53" s="247"/>
      <c r="CY53" s="247"/>
      <c r="CZ53" s="247"/>
      <c r="DA53" s="247"/>
      <c r="DB53" s="247"/>
      <c r="DC53" s="247"/>
      <c r="DD53" s="247"/>
      <c r="DE53" s="247"/>
      <c r="DF53" s="247"/>
      <c r="DG53" s="247"/>
      <c r="DH53" s="247"/>
      <c r="DI53" s="247"/>
      <c r="DJ53" s="247"/>
      <c r="DK53" s="247"/>
      <c r="DL53" s="247"/>
      <c r="DM53" s="247"/>
      <c r="DN53" s="247"/>
      <c r="DO53" s="247"/>
      <c r="DP53" s="247"/>
      <c r="DQ53" s="247"/>
      <c r="DR53" s="247"/>
      <c r="DS53" s="247"/>
      <c r="DT53" s="247"/>
      <c r="DU53" s="247"/>
      <c r="DV53" s="247"/>
      <c r="DW53" s="247"/>
      <c r="DX53" s="247"/>
      <c r="DY53" s="247"/>
      <c r="DZ53" s="247"/>
      <c r="EA53" s="247"/>
      <c r="EB53" s="247"/>
      <c r="EC53" s="247"/>
      <c r="ED53" s="247"/>
      <c r="EE53" s="247"/>
      <c r="EF53" s="247"/>
      <c r="EG53" s="247"/>
      <c r="EH53" s="247"/>
      <c r="EI53" s="247"/>
      <c r="EJ53" s="247"/>
      <c r="EK53" s="247"/>
      <c r="EL53" s="247"/>
      <c r="EM53" s="247"/>
      <c r="EN53" s="247"/>
      <c r="EO53" s="247"/>
      <c r="EP53" s="247"/>
      <c r="EQ53" s="247"/>
      <c r="ER53" s="247"/>
      <c r="ES53" s="247"/>
      <c r="ET53" s="247"/>
      <c r="EU53" s="247"/>
      <c r="EV53" s="247"/>
      <c r="EW53" s="247"/>
      <c r="EX53" s="247"/>
      <c r="EY53" s="247"/>
      <c r="EZ53" s="247"/>
      <c r="FA53" s="247"/>
      <c r="FB53" s="247"/>
      <c r="FC53" s="247"/>
      <c r="FD53" s="247"/>
      <c r="FE53" s="247"/>
      <c r="FF53" s="247"/>
      <c r="FG53" s="247"/>
      <c r="FH53" s="247"/>
      <c r="FI53" s="247"/>
      <c r="FJ53" s="247"/>
      <c r="FK53" s="247"/>
      <c r="FL53" s="247"/>
      <c r="FM53" s="247"/>
      <c r="FN53" s="247"/>
      <c r="FO53" s="247"/>
      <c r="FP53" s="247"/>
      <c r="FQ53" s="247"/>
      <c r="FR53" s="247"/>
      <c r="FS53" s="247"/>
      <c r="FT53" s="247"/>
      <c r="FU53" s="247"/>
      <c r="FV53" s="247"/>
      <c r="FW53" s="247"/>
      <c r="FX53" s="247"/>
      <c r="FY53" s="247"/>
      <c r="FZ53" s="247"/>
      <c r="GA53" s="247"/>
      <c r="GB53" s="247"/>
      <c r="GC53" s="247"/>
      <c r="GD53" s="247"/>
      <c r="GE53" s="247"/>
      <c r="GF53" s="247"/>
      <c r="GG53" s="247"/>
      <c r="GH53" s="247"/>
      <c r="GI53" s="247"/>
      <c r="GJ53" s="247"/>
      <c r="GK53" s="247"/>
      <c r="GL53" s="247"/>
      <c r="GM53" s="247"/>
      <c r="GN53" s="247"/>
      <c r="GO53" s="247"/>
      <c r="GP53" s="247"/>
      <c r="GQ53" s="247"/>
      <c r="GR53" s="247"/>
      <c r="GS53" s="247"/>
      <c r="GT53" s="247"/>
      <c r="GU53" s="247"/>
      <c r="GV53" s="247"/>
      <c r="GW53" s="247"/>
      <c r="GX53" s="247"/>
      <c r="GY53" s="247"/>
      <c r="GZ53" s="247"/>
      <c r="HA53" s="247"/>
      <c r="HB53" s="247"/>
      <c r="HC53" s="247"/>
      <c r="HD53" s="247"/>
      <c r="HE53" s="247"/>
      <c r="HF53" s="247"/>
      <c r="HG53" s="247"/>
      <c r="HH53" s="247"/>
      <c r="HI53" s="247"/>
      <c r="HJ53" s="247"/>
      <c r="HK53" s="247"/>
      <c r="HL53" s="247"/>
      <c r="HM53" s="247"/>
      <c r="HN53" s="247"/>
      <c r="HO53" s="247"/>
      <c r="HP53" s="247"/>
      <c r="HQ53" s="247"/>
      <c r="HR53" s="247"/>
      <c r="HS53" s="247"/>
      <c r="HT53" s="247"/>
      <c r="HU53" s="247"/>
    </row>
    <row r="54" spans="1:229" s="5" customFormat="1" ht="13.8" x14ac:dyDescent="0.3">
      <c r="A54" s="228"/>
      <c r="B54" s="243"/>
      <c r="C54" s="9"/>
      <c r="D54" s="9" t="s">
        <v>105</v>
      </c>
      <c r="E54" s="339" t="s">
        <v>145</v>
      </c>
      <c r="F54" s="339"/>
      <c r="G54" s="245"/>
      <c r="H54" s="246"/>
      <c r="I54" s="246"/>
      <c r="J54" s="246"/>
      <c r="K54" s="246"/>
      <c r="L54" s="246"/>
      <c r="M54" s="246"/>
      <c r="N54" s="246"/>
      <c r="O54" s="246"/>
      <c r="P54" s="246"/>
      <c r="Q54" s="246"/>
      <c r="R54" s="246"/>
      <c r="S54" s="246"/>
      <c r="T54" s="246"/>
      <c r="U54" s="246"/>
      <c r="V54" s="246"/>
      <c r="W54" s="246"/>
      <c r="X54" s="246"/>
      <c r="Y54" s="246"/>
      <c r="Z54" s="246"/>
      <c r="AA54" s="247"/>
      <c r="AB54" s="247"/>
      <c r="AC54" s="247"/>
      <c r="AD54" s="247"/>
      <c r="AE54" s="247"/>
      <c r="AF54" s="247"/>
      <c r="AG54" s="247"/>
      <c r="AH54" s="247"/>
      <c r="AI54" s="247"/>
      <c r="AJ54" s="247"/>
      <c r="AK54" s="247"/>
      <c r="AL54" s="247"/>
      <c r="AM54" s="247"/>
      <c r="AN54" s="247"/>
      <c r="AO54" s="247"/>
      <c r="AP54" s="247"/>
      <c r="AQ54" s="247"/>
      <c r="AR54" s="247"/>
      <c r="AS54" s="247"/>
      <c r="AT54" s="247"/>
      <c r="AU54" s="247"/>
      <c r="AV54" s="247"/>
      <c r="AW54" s="247"/>
      <c r="AX54" s="247"/>
      <c r="AY54" s="247"/>
      <c r="AZ54" s="247"/>
      <c r="BA54" s="247"/>
      <c r="BB54" s="247"/>
      <c r="BC54" s="247"/>
      <c r="BD54" s="247"/>
      <c r="BE54" s="247"/>
      <c r="BF54" s="247"/>
      <c r="BG54" s="247"/>
      <c r="BH54" s="247"/>
      <c r="BI54" s="247"/>
      <c r="BJ54" s="247"/>
      <c r="BK54" s="247"/>
      <c r="BL54" s="247"/>
      <c r="BM54" s="247"/>
      <c r="BN54" s="247"/>
      <c r="BO54" s="247"/>
      <c r="BP54" s="247"/>
      <c r="BQ54" s="247"/>
      <c r="BR54" s="247"/>
      <c r="BS54" s="247"/>
      <c r="BT54" s="247"/>
      <c r="BU54" s="247"/>
      <c r="BV54" s="247"/>
      <c r="BW54" s="247"/>
      <c r="BX54" s="247"/>
      <c r="BY54" s="247"/>
      <c r="BZ54" s="247"/>
      <c r="CA54" s="247"/>
      <c r="CB54" s="247"/>
      <c r="CC54" s="247"/>
      <c r="CD54" s="247"/>
      <c r="CE54" s="247"/>
      <c r="CF54" s="247"/>
      <c r="CG54" s="247"/>
      <c r="CH54" s="247"/>
      <c r="CI54" s="247"/>
      <c r="CJ54" s="247"/>
      <c r="CK54" s="247"/>
      <c r="CL54" s="247"/>
      <c r="CM54" s="247"/>
      <c r="CN54" s="247"/>
      <c r="CO54" s="247"/>
      <c r="CP54" s="247"/>
      <c r="CQ54" s="247"/>
      <c r="CR54" s="247"/>
      <c r="CS54" s="247"/>
      <c r="CT54" s="247"/>
      <c r="CU54" s="247"/>
      <c r="CV54" s="247"/>
      <c r="CW54" s="247"/>
      <c r="CX54" s="247"/>
      <c r="CY54" s="247"/>
      <c r="CZ54" s="247"/>
      <c r="DA54" s="247"/>
      <c r="DB54" s="247"/>
      <c r="DC54" s="247"/>
      <c r="DD54" s="247"/>
      <c r="DE54" s="247"/>
      <c r="DF54" s="247"/>
      <c r="DG54" s="247"/>
      <c r="DH54" s="247"/>
      <c r="DI54" s="247"/>
      <c r="DJ54" s="247"/>
      <c r="DK54" s="247"/>
      <c r="DL54" s="247"/>
      <c r="DM54" s="247"/>
      <c r="DN54" s="247"/>
      <c r="DO54" s="247"/>
      <c r="DP54" s="247"/>
      <c r="DQ54" s="247"/>
      <c r="DR54" s="247"/>
      <c r="DS54" s="247"/>
      <c r="DT54" s="247"/>
      <c r="DU54" s="247"/>
      <c r="DV54" s="247"/>
      <c r="DW54" s="247"/>
      <c r="DX54" s="247"/>
      <c r="DY54" s="247"/>
      <c r="DZ54" s="247"/>
      <c r="EA54" s="247"/>
      <c r="EB54" s="247"/>
      <c r="EC54" s="247"/>
      <c r="ED54" s="247"/>
      <c r="EE54" s="247"/>
      <c r="EF54" s="247"/>
      <c r="EG54" s="247"/>
      <c r="EH54" s="247"/>
      <c r="EI54" s="247"/>
      <c r="EJ54" s="247"/>
      <c r="EK54" s="247"/>
      <c r="EL54" s="247"/>
      <c r="EM54" s="247"/>
      <c r="EN54" s="247"/>
      <c r="EO54" s="247"/>
      <c r="EP54" s="247"/>
      <c r="EQ54" s="247"/>
      <c r="ER54" s="247"/>
      <c r="ES54" s="247"/>
      <c r="ET54" s="247"/>
      <c r="EU54" s="247"/>
      <c r="EV54" s="247"/>
      <c r="EW54" s="247"/>
      <c r="EX54" s="247"/>
      <c r="EY54" s="247"/>
      <c r="EZ54" s="247"/>
      <c r="FA54" s="247"/>
      <c r="FB54" s="247"/>
      <c r="FC54" s="247"/>
      <c r="FD54" s="247"/>
      <c r="FE54" s="247"/>
      <c r="FF54" s="247"/>
      <c r="FG54" s="247"/>
      <c r="FH54" s="247"/>
      <c r="FI54" s="247"/>
      <c r="FJ54" s="247"/>
      <c r="FK54" s="247"/>
      <c r="FL54" s="247"/>
      <c r="FM54" s="247"/>
      <c r="FN54" s="247"/>
      <c r="FO54" s="247"/>
      <c r="FP54" s="247"/>
      <c r="FQ54" s="247"/>
      <c r="FR54" s="247"/>
      <c r="FS54" s="247"/>
      <c r="FT54" s="247"/>
      <c r="FU54" s="247"/>
      <c r="FV54" s="247"/>
      <c r="FW54" s="247"/>
      <c r="FX54" s="247"/>
      <c r="FY54" s="247"/>
      <c r="FZ54" s="247"/>
      <c r="GA54" s="247"/>
      <c r="GB54" s="247"/>
      <c r="GC54" s="247"/>
      <c r="GD54" s="247"/>
      <c r="GE54" s="247"/>
      <c r="GF54" s="247"/>
      <c r="GG54" s="247"/>
      <c r="GH54" s="247"/>
      <c r="GI54" s="247"/>
      <c r="GJ54" s="247"/>
      <c r="GK54" s="247"/>
      <c r="GL54" s="247"/>
      <c r="GM54" s="247"/>
      <c r="GN54" s="247"/>
      <c r="GO54" s="247"/>
      <c r="GP54" s="247"/>
      <c r="GQ54" s="247"/>
      <c r="GR54" s="247"/>
      <c r="GS54" s="247"/>
      <c r="GT54" s="247"/>
      <c r="GU54" s="247"/>
      <c r="GV54" s="247"/>
      <c r="GW54" s="247"/>
      <c r="GX54" s="247"/>
      <c r="GY54" s="247"/>
      <c r="GZ54" s="247"/>
      <c r="HA54" s="247"/>
      <c r="HB54" s="247"/>
      <c r="HC54" s="247"/>
      <c r="HD54" s="247"/>
      <c r="HE54" s="247"/>
      <c r="HF54" s="247"/>
      <c r="HG54" s="247"/>
      <c r="HH54" s="247"/>
      <c r="HI54" s="247"/>
      <c r="HJ54" s="247"/>
      <c r="HK54" s="247"/>
      <c r="HL54" s="247"/>
      <c r="HM54" s="247"/>
      <c r="HN54" s="247"/>
      <c r="HO54" s="247"/>
      <c r="HP54" s="247"/>
      <c r="HQ54" s="247"/>
      <c r="HR54" s="247"/>
      <c r="HS54" s="247"/>
      <c r="HT54" s="247"/>
      <c r="HU54" s="247"/>
    </row>
    <row r="55" spans="1:229" s="5" customFormat="1" ht="18" customHeight="1" x14ac:dyDescent="0.3">
      <c r="A55" s="228"/>
      <c r="B55" s="243"/>
      <c r="C55" s="9"/>
      <c r="D55" s="264"/>
      <c r="E55" s="9"/>
      <c r="F55" s="9"/>
      <c r="G55" s="245"/>
      <c r="H55" s="246"/>
      <c r="I55" s="246"/>
      <c r="J55" s="246"/>
      <c r="K55" s="246"/>
      <c r="L55" s="246"/>
      <c r="M55" s="246"/>
      <c r="N55" s="246"/>
      <c r="O55" s="246"/>
      <c r="P55" s="246"/>
      <c r="Q55" s="246"/>
      <c r="R55" s="246"/>
      <c r="S55" s="246"/>
      <c r="T55" s="246"/>
      <c r="U55" s="246"/>
      <c r="V55" s="246"/>
      <c r="W55" s="246"/>
      <c r="X55" s="246"/>
      <c r="Y55" s="246"/>
      <c r="Z55" s="246"/>
      <c r="AA55" s="247"/>
      <c r="AB55" s="247"/>
      <c r="AC55" s="247"/>
      <c r="AD55" s="247"/>
      <c r="AE55" s="247"/>
      <c r="AF55" s="247"/>
      <c r="AG55" s="247"/>
      <c r="AH55" s="247"/>
      <c r="AI55" s="247"/>
      <c r="AJ55" s="247"/>
      <c r="AK55" s="247"/>
      <c r="AL55" s="247"/>
      <c r="AM55" s="247"/>
      <c r="AN55" s="247"/>
      <c r="AO55" s="247"/>
      <c r="AP55" s="247"/>
      <c r="AQ55" s="247"/>
      <c r="AR55" s="247"/>
      <c r="AS55" s="247"/>
      <c r="AT55" s="247"/>
      <c r="AU55" s="247"/>
      <c r="AV55" s="247"/>
      <c r="AW55" s="247"/>
      <c r="AX55" s="247"/>
      <c r="AY55" s="247"/>
      <c r="AZ55" s="247"/>
      <c r="BA55" s="247"/>
      <c r="BB55" s="247"/>
      <c r="BC55" s="247"/>
      <c r="BD55" s="247"/>
      <c r="BE55" s="247"/>
      <c r="BF55" s="247"/>
      <c r="BG55" s="247"/>
      <c r="BH55" s="247"/>
      <c r="BI55" s="247"/>
      <c r="BJ55" s="247"/>
      <c r="BK55" s="247"/>
      <c r="BL55" s="247"/>
      <c r="BM55" s="247"/>
      <c r="BN55" s="247"/>
      <c r="BO55" s="247"/>
      <c r="BP55" s="247"/>
      <c r="BQ55" s="247"/>
      <c r="BR55" s="247"/>
      <c r="BS55" s="247"/>
      <c r="BT55" s="247"/>
      <c r="BU55" s="247"/>
      <c r="BV55" s="247"/>
      <c r="BW55" s="247"/>
      <c r="BX55" s="247"/>
      <c r="BY55" s="247"/>
      <c r="BZ55" s="247"/>
      <c r="CA55" s="247"/>
      <c r="CB55" s="247"/>
      <c r="CC55" s="247"/>
      <c r="CD55" s="247"/>
      <c r="CE55" s="247"/>
      <c r="CF55" s="247"/>
      <c r="CG55" s="247"/>
      <c r="CH55" s="247"/>
      <c r="CI55" s="247"/>
      <c r="CJ55" s="247"/>
      <c r="CK55" s="247"/>
      <c r="CL55" s="247"/>
      <c r="CM55" s="247"/>
      <c r="CN55" s="247"/>
      <c r="CO55" s="247"/>
      <c r="CP55" s="247"/>
      <c r="CQ55" s="247"/>
      <c r="CR55" s="247"/>
      <c r="CS55" s="247"/>
      <c r="CT55" s="247"/>
      <c r="CU55" s="247"/>
      <c r="CV55" s="247"/>
      <c r="CW55" s="247"/>
      <c r="CX55" s="247"/>
      <c r="CY55" s="247"/>
      <c r="CZ55" s="247"/>
      <c r="DA55" s="247"/>
      <c r="DB55" s="247"/>
      <c r="DC55" s="247"/>
      <c r="DD55" s="247"/>
      <c r="DE55" s="247"/>
      <c r="DF55" s="247"/>
      <c r="DG55" s="247"/>
      <c r="DH55" s="247"/>
      <c r="DI55" s="247"/>
      <c r="DJ55" s="247"/>
      <c r="DK55" s="247"/>
      <c r="DL55" s="247"/>
      <c r="DM55" s="247"/>
      <c r="DN55" s="247"/>
      <c r="DO55" s="247"/>
      <c r="DP55" s="247"/>
      <c r="DQ55" s="247"/>
      <c r="DR55" s="247"/>
      <c r="DS55" s="247"/>
      <c r="DT55" s="247"/>
      <c r="DU55" s="247"/>
      <c r="DV55" s="247"/>
      <c r="DW55" s="247"/>
      <c r="DX55" s="247"/>
      <c r="DY55" s="247"/>
      <c r="DZ55" s="247"/>
      <c r="EA55" s="247"/>
      <c r="EB55" s="247"/>
      <c r="EC55" s="247"/>
      <c r="ED55" s="247"/>
      <c r="EE55" s="247"/>
      <c r="EF55" s="247"/>
      <c r="EG55" s="247"/>
      <c r="EH55" s="247"/>
      <c r="EI55" s="247"/>
      <c r="EJ55" s="247"/>
      <c r="EK55" s="247"/>
      <c r="EL55" s="247"/>
      <c r="EM55" s="247"/>
      <c r="EN55" s="247"/>
      <c r="EO55" s="247"/>
      <c r="EP55" s="247"/>
      <c r="EQ55" s="247"/>
      <c r="ER55" s="247"/>
      <c r="ES55" s="247"/>
      <c r="ET55" s="247"/>
      <c r="EU55" s="247"/>
      <c r="EV55" s="247"/>
      <c r="EW55" s="247"/>
      <c r="EX55" s="247"/>
      <c r="EY55" s="247"/>
      <c r="EZ55" s="247"/>
      <c r="FA55" s="247"/>
      <c r="FB55" s="247"/>
      <c r="FC55" s="247"/>
      <c r="FD55" s="247"/>
      <c r="FE55" s="247"/>
      <c r="FF55" s="247"/>
      <c r="FG55" s="247"/>
      <c r="FH55" s="247"/>
      <c r="FI55" s="247"/>
      <c r="FJ55" s="247"/>
      <c r="FK55" s="247"/>
      <c r="FL55" s="247"/>
      <c r="FM55" s="247"/>
      <c r="FN55" s="247"/>
      <c r="FO55" s="247"/>
      <c r="FP55" s="247"/>
      <c r="FQ55" s="247"/>
      <c r="FR55" s="247"/>
      <c r="FS55" s="247"/>
      <c r="FT55" s="247"/>
      <c r="FU55" s="247"/>
      <c r="FV55" s="247"/>
      <c r="FW55" s="247"/>
      <c r="FX55" s="247"/>
      <c r="FY55" s="247"/>
      <c r="FZ55" s="247"/>
      <c r="GA55" s="247"/>
      <c r="GB55" s="247"/>
      <c r="GC55" s="247"/>
      <c r="GD55" s="247"/>
      <c r="GE55" s="247"/>
      <c r="GF55" s="247"/>
      <c r="GG55" s="247"/>
      <c r="GH55" s="247"/>
      <c r="GI55" s="247"/>
      <c r="GJ55" s="247"/>
      <c r="GK55" s="247"/>
      <c r="GL55" s="247"/>
      <c r="GM55" s="247"/>
      <c r="GN55" s="247"/>
      <c r="GO55" s="247"/>
      <c r="GP55" s="247"/>
      <c r="GQ55" s="247"/>
      <c r="GR55" s="247"/>
      <c r="GS55" s="247"/>
      <c r="GT55" s="247"/>
      <c r="GU55" s="247"/>
      <c r="GV55" s="247"/>
      <c r="GW55" s="247"/>
      <c r="GX55" s="247"/>
      <c r="GY55" s="247"/>
      <c r="GZ55" s="247"/>
      <c r="HA55" s="247"/>
      <c r="HB55" s="247"/>
      <c r="HC55" s="247"/>
      <c r="HD55" s="247"/>
      <c r="HE55" s="247"/>
      <c r="HF55" s="247"/>
      <c r="HG55" s="247"/>
      <c r="HH55" s="247"/>
      <c r="HI55" s="247"/>
      <c r="HJ55" s="247"/>
      <c r="HK55" s="247"/>
      <c r="HL55" s="247"/>
      <c r="HM55" s="247"/>
      <c r="HN55" s="247"/>
      <c r="HO55" s="247"/>
      <c r="HP55" s="247"/>
      <c r="HQ55" s="247"/>
      <c r="HR55" s="247"/>
      <c r="HS55" s="247"/>
      <c r="HT55" s="247"/>
      <c r="HU55" s="247"/>
    </row>
    <row r="56" spans="1:229" s="5" customFormat="1" ht="18" customHeight="1" x14ac:dyDescent="0.3">
      <c r="A56" s="228"/>
      <c r="B56" s="243"/>
      <c r="C56" s="257">
        <v>4</v>
      </c>
      <c r="D56" s="4" t="s">
        <v>146</v>
      </c>
      <c r="E56" s="9"/>
      <c r="F56" s="289"/>
      <c r="G56" s="245"/>
      <c r="H56" s="246"/>
      <c r="I56" s="281"/>
      <c r="J56" s="246"/>
      <c r="K56" s="246"/>
      <c r="L56" s="246"/>
      <c r="M56" s="246"/>
      <c r="N56" s="246"/>
      <c r="O56" s="246"/>
      <c r="P56" s="246"/>
      <c r="Q56" s="246"/>
      <c r="R56" s="246"/>
      <c r="S56" s="246"/>
      <c r="T56" s="246"/>
      <c r="U56" s="246"/>
      <c r="V56" s="246"/>
      <c r="W56" s="246"/>
      <c r="X56" s="246"/>
      <c r="Y56" s="246"/>
      <c r="Z56" s="246"/>
      <c r="AA56" s="247"/>
      <c r="AB56" s="247"/>
      <c r="AC56" s="247"/>
      <c r="AD56" s="247"/>
      <c r="AE56" s="247"/>
      <c r="AF56" s="247"/>
      <c r="AG56" s="247"/>
      <c r="AH56" s="247"/>
      <c r="AI56" s="247"/>
      <c r="AJ56" s="247"/>
      <c r="AK56" s="247"/>
      <c r="AL56" s="247"/>
      <c r="AM56" s="247"/>
      <c r="AN56" s="247"/>
      <c r="AO56" s="247"/>
      <c r="AP56" s="247"/>
      <c r="AQ56" s="247"/>
      <c r="AR56" s="247"/>
      <c r="AS56" s="247"/>
      <c r="AT56" s="247"/>
      <c r="AU56" s="247"/>
      <c r="AV56" s="247"/>
      <c r="AW56" s="247"/>
      <c r="AX56" s="247"/>
      <c r="AY56" s="247"/>
      <c r="AZ56" s="247"/>
      <c r="BA56" s="247"/>
      <c r="BB56" s="247"/>
      <c r="BC56" s="247"/>
      <c r="BD56" s="247"/>
      <c r="BE56" s="247"/>
      <c r="BF56" s="247"/>
      <c r="BG56" s="247"/>
      <c r="BH56" s="247"/>
      <c r="BI56" s="247"/>
      <c r="BJ56" s="247"/>
      <c r="BK56" s="247"/>
      <c r="BL56" s="247"/>
      <c r="BM56" s="247"/>
      <c r="BN56" s="247"/>
      <c r="BO56" s="247"/>
      <c r="BP56" s="247"/>
      <c r="BQ56" s="247"/>
      <c r="BR56" s="247"/>
      <c r="BS56" s="247"/>
      <c r="BT56" s="247"/>
      <c r="BU56" s="247"/>
      <c r="BV56" s="247"/>
      <c r="BW56" s="247"/>
      <c r="BX56" s="247"/>
      <c r="BY56" s="247"/>
      <c r="BZ56" s="247"/>
      <c r="CA56" s="247"/>
      <c r="CB56" s="247"/>
      <c r="CC56" s="247"/>
      <c r="CD56" s="247"/>
      <c r="CE56" s="247"/>
      <c r="CF56" s="247"/>
      <c r="CG56" s="247"/>
      <c r="CH56" s="247"/>
      <c r="CI56" s="247"/>
      <c r="CJ56" s="247"/>
      <c r="CK56" s="247"/>
      <c r="CL56" s="247"/>
      <c r="CM56" s="247"/>
      <c r="CN56" s="247"/>
      <c r="CO56" s="247"/>
      <c r="CP56" s="247"/>
      <c r="CQ56" s="247"/>
      <c r="CR56" s="247"/>
      <c r="CS56" s="247"/>
      <c r="CT56" s="247"/>
      <c r="CU56" s="247"/>
      <c r="CV56" s="247"/>
      <c r="CW56" s="247"/>
      <c r="CX56" s="247"/>
      <c r="CY56" s="247"/>
      <c r="CZ56" s="247"/>
      <c r="DA56" s="247"/>
      <c r="DB56" s="247"/>
      <c r="DC56" s="247"/>
      <c r="DD56" s="247"/>
      <c r="DE56" s="247"/>
      <c r="DF56" s="247"/>
      <c r="DG56" s="247"/>
      <c r="DH56" s="247"/>
      <c r="DI56" s="247"/>
      <c r="DJ56" s="247"/>
      <c r="DK56" s="247"/>
      <c r="DL56" s="247"/>
      <c r="DM56" s="247"/>
      <c r="DN56" s="247"/>
      <c r="DO56" s="247"/>
      <c r="DP56" s="247"/>
      <c r="DQ56" s="247"/>
      <c r="DR56" s="247"/>
      <c r="DS56" s="247"/>
      <c r="DT56" s="247"/>
      <c r="DU56" s="247"/>
      <c r="DV56" s="247"/>
      <c r="DW56" s="247"/>
      <c r="DX56" s="247"/>
      <c r="DY56" s="247"/>
      <c r="DZ56" s="247"/>
      <c r="EA56" s="247"/>
      <c r="EB56" s="247"/>
      <c r="EC56" s="247"/>
      <c r="ED56" s="247"/>
      <c r="EE56" s="247"/>
      <c r="EF56" s="247"/>
      <c r="EG56" s="247"/>
      <c r="EH56" s="247"/>
      <c r="EI56" s="247"/>
      <c r="EJ56" s="247"/>
      <c r="EK56" s="247"/>
      <c r="EL56" s="247"/>
      <c r="EM56" s="247"/>
      <c r="EN56" s="247"/>
      <c r="EO56" s="247"/>
      <c r="EP56" s="247"/>
      <c r="EQ56" s="247"/>
      <c r="ER56" s="247"/>
      <c r="ES56" s="247"/>
      <c r="ET56" s="247"/>
      <c r="EU56" s="247"/>
      <c r="EV56" s="247"/>
      <c r="EW56" s="247"/>
      <c r="EX56" s="247"/>
      <c r="EY56" s="247"/>
      <c r="EZ56" s="247"/>
      <c r="FA56" s="247"/>
      <c r="FB56" s="247"/>
      <c r="FC56" s="247"/>
      <c r="FD56" s="247"/>
      <c r="FE56" s="247"/>
      <c r="FF56" s="247"/>
      <c r="FG56" s="247"/>
      <c r="FH56" s="247"/>
      <c r="FI56" s="247"/>
      <c r="FJ56" s="247"/>
      <c r="FK56" s="247"/>
      <c r="FL56" s="247"/>
      <c r="FM56" s="247"/>
      <c r="FN56" s="247"/>
      <c r="FO56" s="247"/>
      <c r="FP56" s="247"/>
      <c r="FQ56" s="247"/>
      <c r="FR56" s="247"/>
      <c r="FS56" s="247"/>
      <c r="FT56" s="247"/>
      <c r="FU56" s="247"/>
      <c r="FV56" s="247"/>
      <c r="FW56" s="247"/>
      <c r="FX56" s="247"/>
      <c r="FY56" s="247"/>
      <c r="FZ56" s="247"/>
      <c r="GA56" s="247"/>
      <c r="GB56" s="247"/>
      <c r="GC56" s="247"/>
      <c r="GD56" s="247"/>
      <c r="GE56" s="247"/>
      <c r="GF56" s="247"/>
      <c r="GG56" s="247"/>
      <c r="GH56" s="247"/>
      <c r="GI56" s="247"/>
      <c r="GJ56" s="247"/>
      <c r="GK56" s="247"/>
      <c r="GL56" s="247"/>
      <c r="GM56" s="247"/>
      <c r="GN56" s="247"/>
      <c r="GO56" s="247"/>
      <c r="GP56" s="247"/>
      <c r="GQ56" s="247"/>
      <c r="GR56" s="247"/>
      <c r="GS56" s="247"/>
      <c r="GT56" s="247"/>
      <c r="GU56" s="247"/>
      <c r="GV56" s="247"/>
      <c r="GW56" s="247"/>
      <c r="GX56" s="247"/>
      <c r="GY56" s="247"/>
      <c r="GZ56" s="247"/>
      <c r="HA56" s="247"/>
      <c r="HB56" s="247"/>
      <c r="HC56" s="247"/>
      <c r="HD56" s="247"/>
      <c r="HE56" s="247"/>
      <c r="HF56" s="247"/>
      <c r="HG56" s="247"/>
      <c r="HH56" s="247"/>
      <c r="HI56" s="247"/>
      <c r="HJ56" s="247"/>
      <c r="HK56" s="247"/>
      <c r="HL56" s="247"/>
      <c r="HM56" s="247"/>
      <c r="HN56" s="247"/>
      <c r="HO56" s="247"/>
      <c r="HP56" s="247"/>
      <c r="HQ56" s="247"/>
      <c r="HR56" s="247"/>
      <c r="HS56" s="247"/>
      <c r="HT56" s="247"/>
      <c r="HU56" s="247"/>
    </row>
    <row r="57" spans="1:229" s="7" customFormat="1" ht="18" customHeight="1" x14ac:dyDescent="0.3">
      <c r="A57" s="277"/>
      <c r="B57" s="278"/>
      <c r="C57" s="283"/>
      <c r="D57" s="283"/>
      <c r="E57" s="284"/>
      <c r="F57" s="279"/>
      <c r="G57" s="280"/>
      <c r="H57" s="281"/>
      <c r="I57" s="281"/>
      <c r="J57" s="281"/>
      <c r="K57" s="281"/>
      <c r="L57" s="281"/>
      <c r="M57" s="281"/>
      <c r="N57" s="281"/>
      <c r="O57" s="281"/>
      <c r="P57" s="281"/>
      <c r="Q57" s="281"/>
      <c r="R57" s="281"/>
      <c r="S57" s="281"/>
      <c r="T57" s="281"/>
      <c r="U57" s="281"/>
      <c r="V57" s="281"/>
      <c r="W57" s="281"/>
      <c r="X57" s="281"/>
      <c r="Y57" s="281"/>
      <c r="Z57" s="281"/>
      <c r="AA57" s="282"/>
      <c r="AB57" s="282"/>
      <c r="AC57" s="282"/>
      <c r="AD57" s="282"/>
      <c r="AE57" s="282"/>
      <c r="AF57" s="282"/>
      <c r="AG57" s="282"/>
      <c r="AH57" s="282"/>
      <c r="AI57" s="282"/>
      <c r="AJ57" s="282"/>
      <c r="AK57" s="282"/>
      <c r="AL57" s="282"/>
      <c r="AM57" s="282"/>
      <c r="AN57" s="282"/>
      <c r="AO57" s="282"/>
      <c r="AP57" s="282"/>
      <c r="AQ57" s="282"/>
      <c r="AR57" s="282"/>
      <c r="AS57" s="282"/>
      <c r="AT57" s="282"/>
      <c r="AU57" s="282"/>
      <c r="AV57" s="282"/>
      <c r="AW57" s="282"/>
      <c r="AX57" s="282"/>
      <c r="AY57" s="282"/>
      <c r="AZ57" s="282"/>
      <c r="BA57" s="282"/>
      <c r="BB57" s="282"/>
      <c r="BC57" s="282"/>
      <c r="BD57" s="282"/>
      <c r="BE57" s="282"/>
      <c r="BF57" s="282"/>
      <c r="BG57" s="282"/>
      <c r="BH57" s="282"/>
      <c r="BI57" s="282"/>
      <c r="BJ57" s="282"/>
      <c r="BK57" s="282"/>
      <c r="BL57" s="282"/>
      <c r="BM57" s="282"/>
      <c r="BN57" s="282"/>
      <c r="BO57" s="282"/>
      <c r="BP57" s="282"/>
      <c r="BQ57" s="282"/>
      <c r="BR57" s="282"/>
      <c r="BS57" s="282"/>
      <c r="BT57" s="282"/>
      <c r="BU57" s="282"/>
      <c r="BV57" s="282"/>
      <c r="BW57" s="282"/>
      <c r="BX57" s="282"/>
      <c r="BY57" s="282"/>
      <c r="BZ57" s="282"/>
      <c r="CA57" s="282"/>
      <c r="CB57" s="282"/>
      <c r="CC57" s="282"/>
      <c r="CD57" s="282"/>
      <c r="CE57" s="282"/>
      <c r="CF57" s="282"/>
      <c r="CG57" s="282"/>
      <c r="CH57" s="282"/>
      <c r="CI57" s="282"/>
      <c r="CJ57" s="282"/>
      <c r="CK57" s="282"/>
      <c r="CL57" s="282"/>
      <c r="CM57" s="282"/>
      <c r="CN57" s="282"/>
      <c r="CO57" s="282"/>
      <c r="CP57" s="282"/>
      <c r="CQ57" s="282"/>
      <c r="CR57" s="282"/>
      <c r="CS57" s="282"/>
      <c r="CT57" s="282"/>
      <c r="CU57" s="282"/>
      <c r="CV57" s="282"/>
      <c r="CW57" s="282"/>
      <c r="CX57" s="282"/>
      <c r="CY57" s="282"/>
      <c r="CZ57" s="282"/>
      <c r="DA57" s="282"/>
      <c r="DB57" s="282"/>
      <c r="DC57" s="282"/>
      <c r="DD57" s="282"/>
      <c r="DE57" s="282"/>
      <c r="DF57" s="282"/>
      <c r="DG57" s="282"/>
      <c r="DH57" s="282"/>
      <c r="DI57" s="282"/>
      <c r="DJ57" s="282"/>
      <c r="DK57" s="282"/>
      <c r="DL57" s="282"/>
      <c r="DM57" s="282"/>
      <c r="DN57" s="282"/>
      <c r="DO57" s="282"/>
      <c r="DP57" s="282"/>
      <c r="DQ57" s="282"/>
      <c r="DR57" s="282"/>
      <c r="DS57" s="282"/>
      <c r="DT57" s="282"/>
      <c r="DU57" s="282"/>
      <c r="DV57" s="282"/>
      <c r="DW57" s="282"/>
      <c r="DX57" s="282"/>
      <c r="DY57" s="282"/>
      <c r="DZ57" s="282"/>
      <c r="EA57" s="282"/>
      <c r="EB57" s="282"/>
      <c r="EC57" s="282"/>
      <c r="ED57" s="282"/>
      <c r="EE57" s="282"/>
      <c r="EF57" s="282"/>
      <c r="EG57" s="282"/>
      <c r="EH57" s="282"/>
      <c r="EI57" s="282"/>
      <c r="EJ57" s="282"/>
      <c r="EK57" s="282"/>
      <c r="EL57" s="282"/>
      <c r="EM57" s="282"/>
      <c r="EN57" s="282"/>
      <c r="EO57" s="282"/>
      <c r="EP57" s="282"/>
      <c r="EQ57" s="282"/>
      <c r="ER57" s="282"/>
      <c r="ES57" s="282"/>
      <c r="ET57" s="282"/>
      <c r="EU57" s="282"/>
      <c r="EV57" s="282"/>
      <c r="EW57" s="282"/>
      <c r="EX57" s="282"/>
      <c r="EY57" s="282"/>
      <c r="EZ57" s="282"/>
      <c r="FA57" s="282"/>
      <c r="FB57" s="282"/>
      <c r="FC57" s="282"/>
      <c r="FD57" s="282"/>
      <c r="FE57" s="282"/>
      <c r="FF57" s="282"/>
      <c r="FG57" s="282"/>
      <c r="FH57" s="282"/>
      <c r="FI57" s="282"/>
      <c r="FJ57" s="282"/>
      <c r="FK57" s="282"/>
      <c r="FL57" s="282"/>
      <c r="FM57" s="282"/>
      <c r="FN57" s="282"/>
      <c r="FO57" s="282"/>
      <c r="FP57" s="282"/>
      <c r="FQ57" s="282"/>
      <c r="FR57" s="282"/>
      <c r="FS57" s="282"/>
      <c r="FT57" s="282"/>
      <c r="FU57" s="282"/>
      <c r="FV57" s="282"/>
      <c r="FW57" s="282"/>
      <c r="FX57" s="282"/>
      <c r="FY57" s="282"/>
      <c r="FZ57" s="282"/>
      <c r="GA57" s="282"/>
      <c r="GB57" s="282"/>
      <c r="GC57" s="282"/>
      <c r="GD57" s="282"/>
      <c r="GE57" s="282"/>
      <c r="GF57" s="282"/>
      <c r="GG57" s="282"/>
      <c r="GH57" s="282"/>
      <c r="GI57" s="282"/>
      <c r="GJ57" s="282"/>
      <c r="GK57" s="282"/>
      <c r="GL57" s="282"/>
      <c r="GM57" s="282"/>
      <c r="GN57" s="282"/>
      <c r="GO57" s="282"/>
      <c r="GP57" s="282"/>
      <c r="GQ57" s="282"/>
      <c r="GR57" s="282"/>
      <c r="GS57" s="282"/>
      <c r="GT57" s="282"/>
      <c r="GU57" s="282"/>
      <c r="GV57" s="282"/>
      <c r="GW57" s="282"/>
      <c r="GX57" s="282"/>
      <c r="GY57" s="282"/>
      <c r="GZ57" s="282"/>
      <c r="HA57" s="282"/>
      <c r="HB57" s="282"/>
      <c r="HC57" s="282"/>
      <c r="HD57" s="282"/>
      <c r="HE57" s="282"/>
      <c r="HF57" s="282"/>
      <c r="HG57" s="282"/>
      <c r="HH57" s="282"/>
      <c r="HI57" s="282"/>
      <c r="HJ57" s="282"/>
      <c r="HK57" s="282"/>
      <c r="HL57" s="282"/>
      <c r="HM57" s="282"/>
      <c r="HN57" s="282"/>
      <c r="HO57" s="282"/>
      <c r="HP57" s="282"/>
      <c r="HQ57" s="282"/>
      <c r="HR57" s="282"/>
      <c r="HS57" s="282"/>
      <c r="HT57" s="282"/>
      <c r="HU57" s="282"/>
    </row>
    <row r="58" spans="1:229" s="7" customFormat="1" ht="18" customHeight="1" x14ac:dyDescent="0.3">
      <c r="A58" s="277"/>
      <c r="B58" s="278"/>
      <c r="C58" s="291" t="s">
        <v>147</v>
      </c>
      <c r="D58" s="283"/>
      <c r="E58" s="284"/>
      <c r="F58" s="279"/>
      <c r="G58" s="280"/>
      <c r="H58" s="281"/>
      <c r="I58" s="246"/>
      <c r="J58" s="246"/>
      <c r="K58" s="246"/>
      <c r="L58" s="246"/>
      <c r="M58" s="246"/>
      <c r="N58" s="246"/>
      <c r="O58" s="246"/>
      <c r="P58" s="246"/>
      <c r="Q58" s="246"/>
      <c r="R58" s="246"/>
      <c r="S58" s="246"/>
      <c r="T58" s="246"/>
      <c r="U58" s="246"/>
      <c r="V58" s="246"/>
      <c r="W58" s="246"/>
      <c r="X58" s="246"/>
      <c r="Y58" s="246"/>
      <c r="Z58" s="246"/>
      <c r="AA58" s="247"/>
      <c r="AB58" s="247"/>
      <c r="AC58" s="247"/>
      <c r="AD58" s="247"/>
      <c r="AE58" s="247"/>
      <c r="AF58" s="247"/>
      <c r="AG58" s="282"/>
      <c r="AH58" s="282"/>
      <c r="AI58" s="282"/>
      <c r="AJ58" s="282"/>
      <c r="AK58" s="282"/>
      <c r="AL58" s="282"/>
      <c r="AM58" s="282"/>
      <c r="AN58" s="282"/>
      <c r="AO58" s="282"/>
      <c r="AP58" s="282"/>
      <c r="AQ58" s="282"/>
      <c r="AR58" s="282"/>
      <c r="AS58" s="282"/>
      <c r="AT58" s="282"/>
      <c r="AU58" s="282"/>
      <c r="AV58" s="282"/>
      <c r="AW58" s="282"/>
      <c r="AX58" s="282"/>
      <c r="AY58" s="282"/>
      <c r="AZ58" s="282"/>
      <c r="BA58" s="282"/>
      <c r="BB58" s="282"/>
      <c r="BC58" s="282"/>
      <c r="BD58" s="282"/>
      <c r="BE58" s="282"/>
      <c r="BF58" s="282"/>
      <c r="BG58" s="282"/>
      <c r="BH58" s="282"/>
      <c r="BI58" s="282"/>
      <c r="BJ58" s="282"/>
      <c r="BK58" s="282"/>
      <c r="BL58" s="282"/>
      <c r="BM58" s="282"/>
      <c r="BN58" s="282"/>
      <c r="BO58" s="282"/>
      <c r="BP58" s="282"/>
      <c r="BQ58" s="282"/>
      <c r="BR58" s="282"/>
      <c r="BS58" s="282"/>
      <c r="BT58" s="282"/>
      <c r="BU58" s="282"/>
      <c r="BV58" s="282"/>
      <c r="BW58" s="282"/>
      <c r="BX58" s="282"/>
      <c r="BY58" s="282"/>
      <c r="BZ58" s="282"/>
      <c r="CA58" s="282"/>
      <c r="CB58" s="282"/>
      <c r="CC58" s="282"/>
      <c r="CD58" s="282"/>
      <c r="CE58" s="282"/>
      <c r="CF58" s="282"/>
      <c r="CG58" s="282"/>
      <c r="CH58" s="282"/>
      <c r="CI58" s="282"/>
      <c r="CJ58" s="282"/>
      <c r="CK58" s="282"/>
      <c r="CL58" s="282"/>
      <c r="CM58" s="282"/>
      <c r="CN58" s="282"/>
      <c r="CO58" s="282"/>
      <c r="CP58" s="282"/>
      <c r="CQ58" s="282"/>
      <c r="CR58" s="282"/>
      <c r="CS58" s="282"/>
      <c r="CT58" s="282"/>
      <c r="CU58" s="282"/>
      <c r="CV58" s="282"/>
      <c r="CW58" s="282"/>
      <c r="CX58" s="282"/>
      <c r="CY58" s="282"/>
      <c r="CZ58" s="282"/>
      <c r="DA58" s="282"/>
      <c r="DB58" s="282"/>
      <c r="DC58" s="282"/>
      <c r="DD58" s="282"/>
      <c r="DE58" s="282"/>
      <c r="DF58" s="282"/>
      <c r="DG58" s="282"/>
      <c r="DH58" s="282"/>
      <c r="DI58" s="282"/>
      <c r="DJ58" s="282"/>
      <c r="DK58" s="282"/>
      <c r="DL58" s="282"/>
      <c r="DM58" s="282"/>
      <c r="DN58" s="282"/>
      <c r="DO58" s="282"/>
      <c r="DP58" s="282"/>
      <c r="DQ58" s="282"/>
      <c r="DR58" s="282"/>
      <c r="DS58" s="282"/>
      <c r="DT58" s="282"/>
      <c r="DU58" s="282"/>
      <c r="DV58" s="282"/>
      <c r="DW58" s="282"/>
      <c r="DX58" s="282"/>
      <c r="DY58" s="282"/>
      <c r="DZ58" s="282"/>
      <c r="EA58" s="282"/>
      <c r="EB58" s="282"/>
      <c r="EC58" s="282"/>
      <c r="ED58" s="282"/>
      <c r="EE58" s="282"/>
      <c r="EF58" s="282"/>
      <c r="EG58" s="282"/>
      <c r="EH58" s="282"/>
      <c r="EI58" s="282"/>
      <c r="EJ58" s="282"/>
      <c r="EK58" s="282"/>
      <c r="EL58" s="282"/>
      <c r="EM58" s="282"/>
      <c r="EN58" s="282"/>
      <c r="EO58" s="282"/>
      <c r="EP58" s="282"/>
      <c r="EQ58" s="282"/>
      <c r="ER58" s="282"/>
      <c r="ES58" s="282"/>
      <c r="ET58" s="282"/>
      <c r="EU58" s="282"/>
      <c r="EV58" s="282"/>
      <c r="EW58" s="282"/>
      <c r="EX58" s="282"/>
      <c r="EY58" s="282"/>
      <c r="EZ58" s="282"/>
      <c r="FA58" s="282"/>
      <c r="FB58" s="282"/>
      <c r="FC58" s="282"/>
      <c r="FD58" s="282"/>
      <c r="FE58" s="282"/>
      <c r="FF58" s="282"/>
      <c r="FG58" s="282"/>
      <c r="FH58" s="282"/>
      <c r="FI58" s="282"/>
      <c r="FJ58" s="282"/>
      <c r="FK58" s="282"/>
      <c r="FL58" s="282"/>
      <c r="FM58" s="282"/>
      <c r="FN58" s="282"/>
      <c r="FO58" s="282"/>
      <c r="FP58" s="282"/>
      <c r="FQ58" s="282"/>
      <c r="FR58" s="282"/>
      <c r="FS58" s="282"/>
      <c r="FT58" s="282"/>
      <c r="FU58" s="282"/>
      <c r="FV58" s="282"/>
      <c r="FW58" s="282"/>
      <c r="FX58" s="282"/>
      <c r="FY58" s="282"/>
      <c r="FZ58" s="282"/>
      <c r="GA58" s="282"/>
      <c r="GB58" s="282"/>
      <c r="GC58" s="282"/>
      <c r="GD58" s="282"/>
      <c r="GE58" s="282"/>
      <c r="GF58" s="282"/>
      <c r="GG58" s="282"/>
      <c r="GH58" s="282"/>
      <c r="GI58" s="282"/>
      <c r="GJ58" s="282"/>
      <c r="GK58" s="282"/>
      <c r="GL58" s="282"/>
      <c r="GM58" s="282"/>
      <c r="GN58" s="282"/>
      <c r="GO58" s="282"/>
      <c r="GP58" s="282"/>
      <c r="GQ58" s="282"/>
      <c r="GR58" s="282"/>
      <c r="GS58" s="282"/>
      <c r="GT58" s="282"/>
      <c r="GU58" s="282"/>
      <c r="GV58" s="282"/>
      <c r="GW58" s="282"/>
      <c r="GX58" s="282"/>
      <c r="GY58" s="282"/>
      <c r="GZ58" s="282"/>
      <c r="HA58" s="282"/>
      <c r="HB58" s="282"/>
      <c r="HC58" s="282"/>
      <c r="HD58" s="282"/>
      <c r="HE58" s="282"/>
      <c r="HF58" s="282"/>
      <c r="HG58" s="282"/>
      <c r="HH58" s="282"/>
      <c r="HI58" s="282"/>
      <c r="HJ58" s="282"/>
      <c r="HK58" s="282"/>
      <c r="HL58" s="282"/>
      <c r="HM58" s="282"/>
      <c r="HN58" s="282"/>
      <c r="HO58" s="282"/>
      <c r="HP58" s="282"/>
      <c r="HQ58" s="282"/>
      <c r="HR58" s="282"/>
      <c r="HS58" s="282"/>
      <c r="HT58" s="282"/>
      <c r="HU58" s="282"/>
    </row>
    <row r="59" spans="1:229" s="5" customFormat="1" ht="13.8" x14ac:dyDescent="0.3">
      <c r="A59" s="228"/>
      <c r="B59" s="243"/>
      <c r="C59" s="9"/>
      <c r="D59" s="244" t="s">
        <v>105</v>
      </c>
      <c r="E59" s="339" t="s">
        <v>125</v>
      </c>
      <c r="F59" s="339"/>
      <c r="G59" s="245"/>
      <c r="H59" s="246"/>
      <c r="I59" s="281"/>
      <c r="J59" s="246"/>
      <c r="K59" s="246"/>
      <c r="L59" s="246"/>
      <c r="M59" s="246"/>
      <c r="N59" s="246"/>
      <c r="O59" s="246"/>
      <c r="P59" s="246"/>
      <c r="Q59" s="246"/>
      <c r="R59" s="246"/>
      <c r="S59" s="246"/>
      <c r="T59" s="246"/>
      <c r="U59" s="246"/>
      <c r="V59" s="246"/>
      <c r="W59" s="246"/>
      <c r="X59" s="246"/>
      <c r="Y59" s="246"/>
      <c r="Z59" s="246"/>
      <c r="AA59" s="247"/>
      <c r="AB59" s="247"/>
      <c r="AC59" s="247"/>
      <c r="AD59" s="247"/>
      <c r="AE59" s="247"/>
      <c r="AF59" s="247"/>
      <c r="AG59" s="247"/>
      <c r="AH59" s="247"/>
      <c r="AI59" s="247"/>
      <c r="AJ59" s="247"/>
      <c r="AK59" s="247"/>
      <c r="AL59" s="247"/>
      <c r="AM59" s="247"/>
      <c r="AN59" s="247"/>
      <c r="AO59" s="247"/>
      <c r="AP59" s="247"/>
      <c r="AQ59" s="247"/>
      <c r="AR59" s="247"/>
      <c r="AS59" s="247"/>
      <c r="AT59" s="247"/>
      <c r="AU59" s="247"/>
      <c r="AV59" s="247"/>
      <c r="AW59" s="247"/>
      <c r="AX59" s="247"/>
      <c r="AY59" s="247"/>
      <c r="AZ59" s="247"/>
      <c r="BA59" s="247"/>
      <c r="BB59" s="247"/>
      <c r="BC59" s="247"/>
      <c r="BD59" s="247"/>
      <c r="BE59" s="247"/>
      <c r="BF59" s="247"/>
      <c r="BG59" s="247"/>
      <c r="BH59" s="247"/>
      <c r="BI59" s="247"/>
      <c r="BJ59" s="247"/>
      <c r="BK59" s="247"/>
      <c r="BL59" s="247"/>
      <c r="BM59" s="247"/>
      <c r="BN59" s="247"/>
      <c r="BO59" s="247"/>
      <c r="BP59" s="247"/>
      <c r="BQ59" s="247"/>
      <c r="BR59" s="247"/>
      <c r="BS59" s="247"/>
      <c r="BT59" s="247"/>
      <c r="BU59" s="247"/>
      <c r="BV59" s="247"/>
      <c r="BW59" s="247"/>
      <c r="BX59" s="247"/>
      <c r="BY59" s="247"/>
      <c r="BZ59" s="247"/>
      <c r="CA59" s="247"/>
      <c r="CB59" s="247"/>
      <c r="CC59" s="247"/>
      <c r="CD59" s="247"/>
      <c r="CE59" s="247"/>
      <c r="CF59" s="247"/>
      <c r="CG59" s="247"/>
      <c r="CH59" s="247"/>
      <c r="CI59" s="247"/>
      <c r="CJ59" s="247"/>
      <c r="CK59" s="247"/>
      <c r="CL59" s="247"/>
      <c r="CM59" s="247"/>
      <c r="CN59" s="247"/>
      <c r="CO59" s="247"/>
      <c r="CP59" s="247"/>
      <c r="CQ59" s="247"/>
      <c r="CR59" s="247"/>
      <c r="CS59" s="247"/>
      <c r="CT59" s="247"/>
      <c r="CU59" s="247"/>
      <c r="CV59" s="247"/>
      <c r="CW59" s="247"/>
      <c r="CX59" s="247"/>
      <c r="CY59" s="247"/>
      <c r="CZ59" s="247"/>
      <c r="DA59" s="247"/>
      <c r="DB59" s="247"/>
      <c r="DC59" s="247"/>
      <c r="DD59" s="247"/>
      <c r="DE59" s="247"/>
      <c r="DF59" s="247"/>
      <c r="DG59" s="247"/>
      <c r="DH59" s="247"/>
      <c r="DI59" s="247"/>
      <c r="DJ59" s="247"/>
      <c r="DK59" s="247"/>
      <c r="DL59" s="247"/>
      <c r="DM59" s="247"/>
      <c r="DN59" s="247"/>
      <c r="DO59" s="247"/>
      <c r="DP59" s="247"/>
      <c r="DQ59" s="247"/>
      <c r="DR59" s="247"/>
      <c r="DS59" s="247"/>
      <c r="DT59" s="247"/>
      <c r="DU59" s="247"/>
      <c r="DV59" s="247"/>
      <c r="DW59" s="247"/>
      <c r="DX59" s="247"/>
      <c r="DY59" s="247"/>
      <c r="DZ59" s="247"/>
      <c r="EA59" s="247"/>
      <c r="EB59" s="247"/>
      <c r="EC59" s="247"/>
      <c r="ED59" s="247"/>
      <c r="EE59" s="247"/>
      <c r="EF59" s="247"/>
      <c r="EG59" s="247"/>
      <c r="EH59" s="247"/>
      <c r="EI59" s="247"/>
      <c r="EJ59" s="247"/>
      <c r="EK59" s="247"/>
      <c r="EL59" s="247"/>
      <c r="EM59" s="247"/>
      <c r="EN59" s="247"/>
      <c r="EO59" s="247"/>
      <c r="EP59" s="247"/>
      <c r="EQ59" s="247"/>
      <c r="ER59" s="247"/>
      <c r="ES59" s="247"/>
      <c r="ET59" s="247"/>
      <c r="EU59" s="247"/>
      <c r="EV59" s="247"/>
      <c r="EW59" s="247"/>
      <c r="EX59" s="247"/>
      <c r="EY59" s="247"/>
      <c r="EZ59" s="247"/>
      <c r="FA59" s="247"/>
      <c r="FB59" s="247"/>
      <c r="FC59" s="247"/>
      <c r="FD59" s="247"/>
      <c r="FE59" s="247"/>
      <c r="FF59" s="247"/>
      <c r="FG59" s="247"/>
      <c r="FH59" s="247"/>
      <c r="FI59" s="247"/>
      <c r="FJ59" s="247"/>
      <c r="FK59" s="247"/>
      <c r="FL59" s="247"/>
      <c r="FM59" s="247"/>
      <c r="FN59" s="247"/>
      <c r="FO59" s="247"/>
      <c r="FP59" s="247"/>
      <c r="FQ59" s="247"/>
      <c r="FR59" s="247"/>
      <c r="FS59" s="247"/>
      <c r="FT59" s="247"/>
      <c r="FU59" s="247"/>
      <c r="FV59" s="247"/>
      <c r="FW59" s="247"/>
      <c r="FX59" s="247"/>
      <c r="FY59" s="247"/>
      <c r="FZ59" s="247"/>
      <c r="GA59" s="247"/>
      <c r="GB59" s="247"/>
      <c r="GC59" s="247"/>
      <c r="GD59" s="247"/>
      <c r="GE59" s="247"/>
      <c r="GF59" s="247"/>
      <c r="GG59" s="247"/>
      <c r="GH59" s="247"/>
      <c r="GI59" s="247"/>
      <c r="GJ59" s="247"/>
      <c r="GK59" s="247"/>
      <c r="GL59" s="247"/>
      <c r="GM59" s="247"/>
      <c r="GN59" s="247"/>
      <c r="GO59" s="247"/>
      <c r="GP59" s="247"/>
      <c r="GQ59" s="247"/>
      <c r="GR59" s="247"/>
      <c r="GS59" s="247"/>
      <c r="GT59" s="247"/>
      <c r="GU59" s="247"/>
      <c r="GV59" s="247"/>
      <c r="GW59" s="247"/>
      <c r="GX59" s="247"/>
      <c r="GY59" s="247"/>
      <c r="GZ59" s="247"/>
      <c r="HA59" s="247"/>
      <c r="HB59" s="247"/>
      <c r="HC59" s="247"/>
      <c r="HD59" s="247"/>
      <c r="HE59" s="247"/>
      <c r="HF59" s="247"/>
      <c r="HG59" s="247"/>
      <c r="HH59" s="247"/>
      <c r="HI59" s="247"/>
      <c r="HJ59" s="247"/>
      <c r="HK59" s="247"/>
      <c r="HL59" s="247"/>
      <c r="HM59" s="247"/>
      <c r="HN59" s="247"/>
      <c r="HO59" s="247"/>
      <c r="HP59" s="247"/>
      <c r="HQ59" s="247"/>
      <c r="HR59" s="247"/>
      <c r="HS59" s="247"/>
      <c r="HT59" s="247"/>
      <c r="HU59" s="247"/>
    </row>
    <row r="60" spans="1:229" s="5" customFormat="1" ht="18" customHeight="1" x14ac:dyDescent="0.3">
      <c r="A60" s="228"/>
      <c r="B60" s="243"/>
      <c r="C60" s="9"/>
      <c r="D60" s="244"/>
      <c r="E60" s="276" t="s">
        <v>148</v>
      </c>
      <c r="F60" s="9"/>
      <c r="G60" s="245"/>
      <c r="H60" s="246"/>
      <c r="I60" s="281"/>
      <c r="J60" s="246"/>
      <c r="K60" s="246"/>
      <c r="L60" s="246"/>
      <c r="M60" s="246"/>
      <c r="N60" s="246"/>
      <c r="O60" s="246"/>
      <c r="P60" s="246"/>
      <c r="Q60" s="246"/>
      <c r="R60" s="246"/>
      <c r="S60" s="246"/>
      <c r="T60" s="246"/>
      <c r="U60" s="246"/>
      <c r="V60" s="246"/>
      <c r="W60" s="246"/>
      <c r="X60" s="246"/>
      <c r="Y60" s="246"/>
      <c r="Z60" s="246"/>
      <c r="AA60" s="247"/>
      <c r="AB60" s="247"/>
      <c r="AC60" s="247"/>
      <c r="AD60" s="247"/>
      <c r="AE60" s="247"/>
      <c r="AF60" s="247"/>
      <c r="AG60" s="247"/>
      <c r="AH60" s="247"/>
      <c r="AI60" s="247"/>
      <c r="AJ60" s="247"/>
      <c r="AK60" s="247"/>
      <c r="AL60" s="247"/>
      <c r="AM60" s="247"/>
      <c r="AN60" s="247"/>
      <c r="AO60" s="247"/>
      <c r="AP60" s="247"/>
      <c r="AQ60" s="247"/>
      <c r="AR60" s="247"/>
      <c r="AS60" s="247"/>
      <c r="AT60" s="247"/>
      <c r="AU60" s="247"/>
      <c r="AV60" s="247"/>
      <c r="AW60" s="247"/>
      <c r="AX60" s="247"/>
      <c r="AY60" s="247"/>
      <c r="AZ60" s="247"/>
      <c r="BA60" s="247"/>
      <c r="BB60" s="247"/>
      <c r="BC60" s="247"/>
      <c r="BD60" s="247"/>
      <c r="BE60" s="247"/>
      <c r="BF60" s="247"/>
      <c r="BG60" s="247"/>
      <c r="BH60" s="247"/>
      <c r="BI60" s="247"/>
      <c r="BJ60" s="247"/>
      <c r="BK60" s="247"/>
      <c r="BL60" s="247"/>
      <c r="BM60" s="247"/>
      <c r="BN60" s="247"/>
      <c r="BO60" s="247"/>
      <c r="BP60" s="247"/>
      <c r="BQ60" s="247"/>
      <c r="BR60" s="247"/>
      <c r="BS60" s="247"/>
      <c r="BT60" s="247"/>
      <c r="BU60" s="247"/>
      <c r="BV60" s="247"/>
      <c r="BW60" s="247"/>
      <c r="BX60" s="247"/>
      <c r="BY60" s="247"/>
      <c r="BZ60" s="247"/>
      <c r="CA60" s="247"/>
      <c r="CB60" s="247"/>
      <c r="CC60" s="247"/>
      <c r="CD60" s="247"/>
      <c r="CE60" s="247"/>
      <c r="CF60" s="247"/>
      <c r="CG60" s="247"/>
      <c r="CH60" s="247"/>
      <c r="CI60" s="247"/>
      <c r="CJ60" s="247"/>
      <c r="CK60" s="247"/>
      <c r="CL60" s="247"/>
      <c r="CM60" s="247"/>
      <c r="CN60" s="247"/>
      <c r="CO60" s="247"/>
      <c r="CP60" s="247"/>
      <c r="CQ60" s="247"/>
      <c r="CR60" s="247"/>
      <c r="CS60" s="247"/>
      <c r="CT60" s="247"/>
      <c r="CU60" s="247"/>
      <c r="CV60" s="247"/>
      <c r="CW60" s="247"/>
      <c r="CX60" s="247"/>
      <c r="CY60" s="247"/>
      <c r="CZ60" s="247"/>
      <c r="DA60" s="247"/>
      <c r="DB60" s="247"/>
      <c r="DC60" s="247"/>
      <c r="DD60" s="247"/>
      <c r="DE60" s="247"/>
      <c r="DF60" s="247"/>
      <c r="DG60" s="247"/>
      <c r="DH60" s="247"/>
      <c r="DI60" s="247"/>
      <c r="DJ60" s="247"/>
      <c r="DK60" s="247"/>
      <c r="DL60" s="247"/>
      <c r="DM60" s="247"/>
      <c r="DN60" s="247"/>
      <c r="DO60" s="247"/>
      <c r="DP60" s="247"/>
      <c r="DQ60" s="247"/>
      <c r="DR60" s="247"/>
      <c r="DS60" s="247"/>
      <c r="DT60" s="247"/>
      <c r="DU60" s="247"/>
      <c r="DV60" s="247"/>
      <c r="DW60" s="247"/>
      <c r="DX60" s="247"/>
      <c r="DY60" s="247"/>
      <c r="DZ60" s="247"/>
      <c r="EA60" s="247"/>
      <c r="EB60" s="247"/>
      <c r="EC60" s="247"/>
      <c r="ED60" s="247"/>
      <c r="EE60" s="247"/>
      <c r="EF60" s="247"/>
      <c r="EG60" s="247"/>
      <c r="EH60" s="247"/>
      <c r="EI60" s="247"/>
      <c r="EJ60" s="247"/>
      <c r="EK60" s="247"/>
      <c r="EL60" s="247"/>
      <c r="EM60" s="247"/>
      <c r="EN60" s="247"/>
      <c r="EO60" s="247"/>
      <c r="EP60" s="247"/>
      <c r="EQ60" s="247"/>
      <c r="ER60" s="247"/>
      <c r="ES60" s="247"/>
      <c r="ET60" s="247"/>
      <c r="EU60" s="247"/>
      <c r="EV60" s="247"/>
      <c r="EW60" s="247"/>
      <c r="EX60" s="247"/>
      <c r="EY60" s="247"/>
      <c r="EZ60" s="247"/>
      <c r="FA60" s="247"/>
      <c r="FB60" s="247"/>
      <c r="FC60" s="247"/>
      <c r="FD60" s="247"/>
      <c r="FE60" s="247"/>
      <c r="FF60" s="247"/>
      <c r="FG60" s="247"/>
      <c r="FH60" s="247"/>
      <c r="FI60" s="247"/>
      <c r="FJ60" s="247"/>
      <c r="FK60" s="247"/>
      <c r="FL60" s="247"/>
      <c r="FM60" s="247"/>
      <c r="FN60" s="247"/>
      <c r="FO60" s="247"/>
      <c r="FP60" s="247"/>
      <c r="FQ60" s="247"/>
      <c r="FR60" s="247"/>
      <c r="FS60" s="247"/>
      <c r="FT60" s="247"/>
      <c r="FU60" s="247"/>
      <c r="FV60" s="247"/>
      <c r="FW60" s="247"/>
      <c r="FX60" s="247"/>
      <c r="FY60" s="247"/>
      <c r="FZ60" s="247"/>
      <c r="GA60" s="247"/>
      <c r="GB60" s="247"/>
      <c r="GC60" s="247"/>
      <c r="GD60" s="247"/>
      <c r="GE60" s="247"/>
      <c r="GF60" s="247"/>
      <c r="GG60" s="247"/>
      <c r="GH60" s="247"/>
      <c r="GI60" s="247"/>
      <c r="GJ60" s="247"/>
      <c r="GK60" s="247"/>
      <c r="GL60" s="247"/>
      <c r="GM60" s="247"/>
      <c r="GN60" s="247"/>
      <c r="GO60" s="247"/>
      <c r="GP60" s="247"/>
      <c r="GQ60" s="247"/>
      <c r="GR60" s="247"/>
      <c r="GS60" s="247"/>
      <c r="GT60" s="247"/>
      <c r="GU60" s="247"/>
      <c r="GV60" s="247"/>
      <c r="GW60" s="247"/>
      <c r="GX60" s="247"/>
      <c r="GY60" s="247"/>
      <c r="GZ60" s="247"/>
      <c r="HA60" s="247"/>
      <c r="HB60" s="247"/>
      <c r="HC60" s="247"/>
      <c r="HD60" s="247"/>
      <c r="HE60" s="247"/>
      <c r="HF60" s="247"/>
      <c r="HG60" s="247"/>
      <c r="HH60" s="247"/>
      <c r="HI60" s="247"/>
      <c r="HJ60" s="247"/>
      <c r="HK60" s="247"/>
      <c r="HL60" s="247"/>
      <c r="HM60" s="247"/>
      <c r="HN60" s="247"/>
      <c r="HO60" s="247"/>
      <c r="HP60" s="247"/>
      <c r="HQ60" s="247"/>
      <c r="HR60" s="247"/>
      <c r="HS60" s="247"/>
      <c r="HT60" s="247"/>
      <c r="HU60" s="247"/>
    </row>
    <row r="61" spans="1:229" s="290" customFormat="1" ht="79.2" x14ac:dyDescent="0.3">
      <c r="A61" s="228"/>
      <c r="B61" s="243"/>
      <c r="C61" s="9"/>
      <c r="D61" s="9"/>
      <c r="E61" s="244" t="s">
        <v>105</v>
      </c>
      <c r="F61" s="285" t="s">
        <v>149</v>
      </c>
      <c r="G61" s="245"/>
      <c r="H61" s="246"/>
      <c r="I61" s="281"/>
      <c r="J61" s="246"/>
      <c r="K61" s="246"/>
      <c r="L61" s="246"/>
      <c r="M61" s="246"/>
      <c r="N61" s="246"/>
      <c r="O61" s="246"/>
      <c r="P61" s="246"/>
      <c r="Q61" s="246"/>
      <c r="R61" s="246"/>
      <c r="S61" s="246"/>
      <c r="T61" s="246"/>
      <c r="U61" s="246"/>
      <c r="V61" s="246"/>
      <c r="W61" s="246"/>
      <c r="X61" s="246"/>
      <c r="Y61" s="246"/>
      <c r="Z61" s="246"/>
      <c r="AA61" s="247"/>
      <c r="AB61" s="247"/>
      <c r="AC61" s="247"/>
      <c r="AD61" s="247"/>
      <c r="AE61" s="247"/>
      <c r="AF61" s="247"/>
      <c r="AG61" s="247"/>
      <c r="AH61" s="247"/>
      <c r="AI61" s="247"/>
      <c r="AJ61" s="247"/>
      <c r="AK61" s="247"/>
      <c r="AL61" s="247"/>
      <c r="AM61" s="247"/>
      <c r="AN61" s="247"/>
      <c r="AO61" s="247"/>
      <c r="AP61" s="247"/>
      <c r="AQ61" s="247"/>
      <c r="AR61" s="247"/>
      <c r="AS61" s="247"/>
      <c r="AT61" s="247"/>
      <c r="AU61" s="247"/>
      <c r="AV61" s="247"/>
      <c r="AW61" s="247"/>
      <c r="AX61" s="247"/>
      <c r="AY61" s="247"/>
      <c r="AZ61" s="247"/>
      <c r="BA61" s="247"/>
      <c r="BB61" s="247"/>
      <c r="BC61" s="247"/>
      <c r="BD61" s="247"/>
      <c r="BE61" s="247"/>
      <c r="BF61" s="247"/>
      <c r="BG61" s="247"/>
      <c r="BH61" s="247"/>
      <c r="BI61" s="247"/>
      <c r="BJ61" s="247"/>
      <c r="BK61" s="247"/>
      <c r="BL61" s="247"/>
      <c r="BM61" s="247"/>
      <c r="BN61" s="247"/>
      <c r="BO61" s="247"/>
      <c r="BP61" s="247"/>
      <c r="BQ61" s="247"/>
      <c r="BR61" s="247"/>
      <c r="BS61" s="247"/>
      <c r="BT61" s="247"/>
      <c r="BU61" s="247"/>
      <c r="BV61" s="247"/>
      <c r="BW61" s="247"/>
      <c r="BX61" s="247"/>
      <c r="BY61" s="247"/>
      <c r="BZ61" s="247"/>
      <c r="CA61" s="247"/>
      <c r="CB61" s="247"/>
      <c r="CC61" s="247"/>
      <c r="CD61" s="247"/>
      <c r="CE61" s="247"/>
      <c r="CF61" s="247"/>
      <c r="CG61" s="247"/>
      <c r="CH61" s="247"/>
      <c r="CI61" s="247"/>
      <c r="CJ61" s="247"/>
      <c r="CK61" s="247"/>
      <c r="CL61" s="247"/>
      <c r="CM61" s="247"/>
      <c r="CN61" s="247"/>
      <c r="CO61" s="247"/>
      <c r="CP61" s="247"/>
      <c r="CQ61" s="247"/>
      <c r="CR61" s="247"/>
      <c r="CS61" s="247"/>
      <c r="CT61" s="247"/>
      <c r="CU61" s="247"/>
      <c r="CV61" s="247"/>
      <c r="CW61" s="247"/>
      <c r="CX61" s="247"/>
      <c r="CY61" s="247"/>
      <c r="CZ61" s="247"/>
      <c r="DA61" s="247"/>
      <c r="DB61" s="247"/>
      <c r="DC61" s="247"/>
      <c r="DD61" s="247"/>
      <c r="DE61" s="247"/>
      <c r="DF61" s="247"/>
      <c r="DG61" s="247"/>
      <c r="DH61" s="247"/>
      <c r="DI61" s="247"/>
      <c r="DJ61" s="247"/>
      <c r="DK61" s="247"/>
      <c r="DL61" s="247"/>
      <c r="DM61" s="247"/>
      <c r="DN61" s="247"/>
      <c r="DO61" s="247"/>
      <c r="DP61" s="247"/>
      <c r="DQ61" s="247"/>
      <c r="DR61" s="247"/>
      <c r="DS61" s="247"/>
      <c r="DT61" s="247"/>
      <c r="DU61" s="247"/>
      <c r="DV61" s="247"/>
      <c r="DW61" s="247"/>
      <c r="DX61" s="247"/>
      <c r="DY61" s="247"/>
      <c r="DZ61" s="247"/>
      <c r="EA61" s="247"/>
      <c r="EB61" s="247"/>
      <c r="EC61" s="247"/>
      <c r="ED61" s="247"/>
      <c r="EE61" s="247"/>
      <c r="EF61" s="247"/>
      <c r="EG61" s="247"/>
      <c r="EH61" s="247"/>
      <c r="EI61" s="247"/>
      <c r="EJ61" s="247"/>
      <c r="EK61" s="247"/>
      <c r="EL61" s="247"/>
      <c r="EM61" s="247"/>
      <c r="EN61" s="247"/>
      <c r="EO61" s="247"/>
      <c r="EP61" s="247"/>
      <c r="EQ61" s="247"/>
      <c r="ER61" s="247"/>
      <c r="ES61" s="247"/>
      <c r="ET61" s="247"/>
      <c r="EU61" s="247"/>
      <c r="EV61" s="247"/>
      <c r="EW61" s="247"/>
      <c r="EX61" s="247"/>
      <c r="EY61" s="247"/>
      <c r="EZ61" s="247"/>
      <c r="FA61" s="247"/>
      <c r="FB61" s="247"/>
      <c r="FC61" s="247"/>
      <c r="FD61" s="247"/>
      <c r="FE61" s="247"/>
      <c r="FF61" s="247"/>
      <c r="FG61" s="247"/>
      <c r="FH61" s="247"/>
      <c r="FI61" s="247"/>
      <c r="FJ61" s="247"/>
      <c r="FK61" s="247"/>
      <c r="FL61" s="247"/>
      <c r="FM61" s="247"/>
      <c r="FN61" s="247"/>
      <c r="FO61" s="247"/>
      <c r="FP61" s="247"/>
      <c r="FQ61" s="247"/>
      <c r="FR61" s="247"/>
      <c r="FS61" s="247"/>
      <c r="FT61" s="247"/>
      <c r="FU61" s="247"/>
      <c r="FV61" s="247"/>
      <c r="FW61" s="247"/>
      <c r="FX61" s="247"/>
      <c r="FY61" s="247"/>
      <c r="FZ61" s="247"/>
      <c r="GA61" s="247"/>
      <c r="GB61" s="247"/>
      <c r="GC61" s="247"/>
      <c r="GD61" s="247"/>
      <c r="GE61" s="247"/>
      <c r="GF61" s="247"/>
      <c r="GG61" s="247"/>
      <c r="GH61" s="247"/>
      <c r="GI61" s="247"/>
      <c r="GJ61" s="247"/>
      <c r="GK61" s="247"/>
      <c r="GL61" s="247"/>
      <c r="GM61" s="247"/>
      <c r="GN61" s="247"/>
      <c r="GO61" s="247"/>
      <c r="GP61" s="247"/>
      <c r="GQ61" s="247"/>
      <c r="GR61" s="247"/>
      <c r="GS61" s="247"/>
      <c r="GT61" s="247"/>
      <c r="GU61" s="247"/>
      <c r="GV61" s="247"/>
      <c r="GW61" s="247"/>
      <c r="GX61" s="247"/>
      <c r="GY61" s="247"/>
      <c r="GZ61" s="247"/>
      <c r="HA61" s="247"/>
      <c r="HB61" s="247"/>
      <c r="HC61" s="247"/>
      <c r="HD61" s="247"/>
      <c r="HE61" s="247"/>
      <c r="HF61" s="247"/>
      <c r="HG61" s="247"/>
      <c r="HH61" s="247"/>
      <c r="HI61" s="247"/>
      <c r="HJ61" s="247"/>
      <c r="HK61" s="247"/>
      <c r="HL61" s="247"/>
      <c r="HM61" s="247"/>
      <c r="HN61" s="247"/>
      <c r="HO61" s="247"/>
      <c r="HP61" s="247"/>
      <c r="HQ61" s="247"/>
      <c r="HR61" s="247"/>
      <c r="HS61" s="247"/>
      <c r="HT61" s="247"/>
      <c r="HU61" s="247"/>
    </row>
    <row r="62" spans="1:229" s="5" customFormat="1" ht="39.6" x14ac:dyDescent="0.3">
      <c r="A62" s="277"/>
      <c r="B62" s="278"/>
      <c r="C62" s="283"/>
      <c r="D62" s="283"/>
      <c r="E62" s="244" t="s">
        <v>105</v>
      </c>
      <c r="F62" s="321" t="s">
        <v>150</v>
      </c>
      <c r="G62" s="280"/>
      <c r="H62" s="246"/>
      <c r="I62" s="281"/>
      <c r="J62" s="281"/>
      <c r="K62" s="281"/>
      <c r="L62" s="281"/>
      <c r="M62" s="281"/>
      <c r="N62" s="281"/>
      <c r="O62" s="281"/>
      <c r="P62" s="281"/>
      <c r="Q62" s="281"/>
      <c r="R62" s="281"/>
      <c r="S62" s="281"/>
      <c r="T62" s="281"/>
      <c r="U62" s="281"/>
      <c r="V62" s="281"/>
      <c r="W62" s="281"/>
      <c r="X62" s="281"/>
      <c r="Y62" s="281"/>
      <c r="Z62" s="281"/>
      <c r="AA62" s="282"/>
      <c r="AB62" s="282"/>
      <c r="AC62" s="282"/>
      <c r="AD62" s="282"/>
      <c r="AE62" s="282"/>
      <c r="AF62" s="282"/>
      <c r="AG62" s="282"/>
      <c r="AH62" s="282"/>
      <c r="AI62" s="282"/>
      <c r="AJ62" s="282"/>
      <c r="AK62" s="282"/>
      <c r="AL62" s="282"/>
      <c r="AM62" s="282"/>
      <c r="AN62" s="282"/>
      <c r="AO62" s="282"/>
      <c r="AP62" s="282"/>
      <c r="AQ62" s="282"/>
      <c r="AR62" s="282"/>
      <c r="AS62" s="282"/>
      <c r="AT62" s="282"/>
      <c r="AU62" s="282"/>
      <c r="AV62" s="282"/>
      <c r="AW62" s="282"/>
      <c r="AX62" s="282"/>
      <c r="AY62" s="282"/>
      <c r="AZ62" s="282"/>
      <c r="BA62" s="282"/>
      <c r="BB62" s="282"/>
      <c r="BC62" s="282"/>
      <c r="BD62" s="282"/>
      <c r="BE62" s="282"/>
      <c r="BF62" s="282"/>
      <c r="BG62" s="282"/>
      <c r="BH62" s="282"/>
      <c r="BI62" s="282"/>
      <c r="BJ62" s="282"/>
      <c r="BK62" s="282"/>
      <c r="BL62" s="282"/>
      <c r="BM62" s="282"/>
      <c r="BN62" s="282"/>
      <c r="BO62" s="282"/>
      <c r="BP62" s="282"/>
      <c r="BQ62" s="282"/>
      <c r="BR62" s="282"/>
      <c r="BS62" s="282"/>
      <c r="BT62" s="282"/>
      <c r="BU62" s="282"/>
      <c r="BV62" s="282"/>
      <c r="BW62" s="282"/>
      <c r="BX62" s="282"/>
      <c r="BY62" s="282"/>
      <c r="BZ62" s="282"/>
      <c r="CA62" s="282"/>
      <c r="CB62" s="282"/>
      <c r="CC62" s="282"/>
      <c r="CD62" s="282"/>
      <c r="CE62" s="282"/>
      <c r="CF62" s="282"/>
      <c r="CG62" s="282"/>
      <c r="CH62" s="282"/>
      <c r="CI62" s="282"/>
      <c r="CJ62" s="282"/>
      <c r="CK62" s="282"/>
      <c r="CL62" s="282"/>
      <c r="CM62" s="282"/>
      <c r="CN62" s="282"/>
      <c r="CO62" s="282"/>
      <c r="CP62" s="282"/>
      <c r="CQ62" s="282"/>
      <c r="CR62" s="282"/>
      <c r="CS62" s="282"/>
      <c r="CT62" s="282"/>
      <c r="CU62" s="282"/>
      <c r="CV62" s="282"/>
      <c r="CW62" s="282"/>
      <c r="CX62" s="282"/>
      <c r="CY62" s="282"/>
      <c r="CZ62" s="282"/>
      <c r="DA62" s="282"/>
      <c r="DB62" s="282"/>
      <c r="DC62" s="282"/>
      <c r="DD62" s="282"/>
      <c r="DE62" s="282"/>
      <c r="DF62" s="282"/>
      <c r="DG62" s="282"/>
      <c r="DH62" s="282"/>
      <c r="DI62" s="282"/>
      <c r="DJ62" s="282"/>
      <c r="DK62" s="282"/>
      <c r="DL62" s="282"/>
      <c r="DM62" s="282"/>
      <c r="DN62" s="282"/>
      <c r="DO62" s="282"/>
      <c r="DP62" s="282"/>
      <c r="DQ62" s="282"/>
      <c r="DR62" s="282"/>
      <c r="DS62" s="282"/>
      <c r="DT62" s="282"/>
      <c r="DU62" s="282"/>
      <c r="DV62" s="282"/>
      <c r="DW62" s="282"/>
      <c r="DX62" s="282"/>
      <c r="DY62" s="282"/>
      <c r="DZ62" s="282"/>
      <c r="EA62" s="282"/>
      <c r="EB62" s="282"/>
      <c r="EC62" s="282"/>
      <c r="ED62" s="282"/>
      <c r="EE62" s="282"/>
      <c r="EF62" s="282"/>
      <c r="EG62" s="282"/>
      <c r="EH62" s="282"/>
      <c r="EI62" s="282"/>
      <c r="EJ62" s="282"/>
      <c r="EK62" s="282"/>
      <c r="EL62" s="282"/>
      <c r="EM62" s="282"/>
      <c r="EN62" s="282"/>
      <c r="EO62" s="282"/>
      <c r="EP62" s="282"/>
      <c r="EQ62" s="282"/>
      <c r="ER62" s="282"/>
      <c r="ES62" s="282"/>
      <c r="ET62" s="282"/>
      <c r="EU62" s="282"/>
      <c r="EV62" s="282"/>
      <c r="EW62" s="282"/>
      <c r="EX62" s="282"/>
      <c r="EY62" s="282"/>
      <c r="EZ62" s="282"/>
      <c r="FA62" s="282"/>
      <c r="FB62" s="282"/>
      <c r="FC62" s="282"/>
      <c r="FD62" s="282"/>
      <c r="FE62" s="282"/>
      <c r="FF62" s="282"/>
      <c r="FG62" s="282"/>
      <c r="FH62" s="282"/>
      <c r="FI62" s="282"/>
      <c r="FJ62" s="282"/>
      <c r="FK62" s="282"/>
      <c r="FL62" s="282"/>
      <c r="FM62" s="282"/>
      <c r="FN62" s="282"/>
      <c r="FO62" s="282"/>
      <c r="FP62" s="282"/>
      <c r="FQ62" s="282"/>
      <c r="FR62" s="282"/>
      <c r="FS62" s="282"/>
      <c r="FT62" s="282"/>
      <c r="FU62" s="282"/>
      <c r="FV62" s="282"/>
      <c r="FW62" s="282"/>
      <c r="FX62" s="282"/>
      <c r="FY62" s="282"/>
      <c r="FZ62" s="282"/>
      <c r="GA62" s="282"/>
      <c r="GB62" s="282"/>
      <c r="GC62" s="282"/>
      <c r="GD62" s="282"/>
      <c r="GE62" s="282"/>
      <c r="GF62" s="282"/>
      <c r="GG62" s="282"/>
      <c r="GH62" s="282"/>
      <c r="GI62" s="282"/>
      <c r="GJ62" s="282"/>
      <c r="GK62" s="282"/>
      <c r="GL62" s="282"/>
      <c r="GM62" s="282"/>
      <c r="GN62" s="282"/>
      <c r="GO62" s="282"/>
      <c r="GP62" s="282"/>
      <c r="GQ62" s="282"/>
      <c r="GR62" s="282"/>
      <c r="GS62" s="282"/>
      <c r="GT62" s="282"/>
      <c r="GU62" s="282"/>
      <c r="GV62" s="282"/>
      <c r="GW62" s="282"/>
      <c r="GX62" s="282"/>
      <c r="GY62" s="282"/>
      <c r="GZ62" s="282"/>
      <c r="HA62" s="282"/>
      <c r="HB62" s="282"/>
      <c r="HC62" s="282"/>
      <c r="HD62" s="282"/>
      <c r="HE62" s="282"/>
      <c r="HF62" s="282"/>
      <c r="HG62" s="282"/>
      <c r="HH62" s="282"/>
      <c r="HI62" s="282"/>
      <c r="HJ62" s="282"/>
      <c r="HK62" s="282"/>
      <c r="HL62" s="282"/>
      <c r="HM62" s="282"/>
      <c r="HN62" s="282"/>
      <c r="HO62" s="282"/>
      <c r="HP62" s="282"/>
      <c r="HQ62" s="282"/>
      <c r="HR62" s="282"/>
      <c r="HS62" s="282"/>
      <c r="HT62" s="282"/>
      <c r="HU62" s="282"/>
    </row>
    <row r="63" spans="1:229" s="290" customFormat="1" ht="13.8" x14ac:dyDescent="0.3">
      <c r="A63" s="228"/>
      <c r="B63" s="243"/>
      <c r="C63" s="9"/>
      <c r="D63" s="9"/>
      <c r="E63" s="244" t="s">
        <v>105</v>
      </c>
      <c r="F63" s="285" t="s">
        <v>151</v>
      </c>
      <c r="G63" s="245"/>
      <c r="H63" s="246"/>
      <c r="I63" s="281"/>
      <c r="J63" s="246"/>
      <c r="K63" s="246"/>
      <c r="L63" s="246"/>
      <c r="M63" s="246"/>
      <c r="N63" s="246"/>
      <c r="O63" s="246"/>
      <c r="P63" s="246"/>
      <c r="Q63" s="246"/>
      <c r="R63" s="246"/>
      <c r="S63" s="246"/>
      <c r="T63" s="246"/>
      <c r="U63" s="246"/>
      <c r="V63" s="246"/>
      <c r="W63" s="246"/>
      <c r="X63" s="246"/>
      <c r="Y63" s="246"/>
      <c r="Z63" s="246"/>
      <c r="AA63" s="247"/>
      <c r="AB63" s="247"/>
      <c r="AC63" s="247"/>
      <c r="AD63" s="247"/>
      <c r="AE63" s="247"/>
      <c r="AF63" s="247"/>
      <c r="AG63" s="247"/>
      <c r="AH63" s="247"/>
      <c r="AI63" s="247"/>
      <c r="AJ63" s="247"/>
      <c r="AK63" s="247"/>
      <c r="AL63" s="247"/>
      <c r="AM63" s="247"/>
      <c r="AN63" s="247"/>
      <c r="AO63" s="247"/>
      <c r="AP63" s="247"/>
      <c r="AQ63" s="247"/>
      <c r="AR63" s="247"/>
      <c r="AS63" s="247"/>
      <c r="AT63" s="247"/>
      <c r="AU63" s="247"/>
      <c r="AV63" s="247"/>
      <c r="AW63" s="247"/>
      <c r="AX63" s="247"/>
      <c r="AY63" s="247"/>
      <c r="AZ63" s="247"/>
      <c r="BA63" s="247"/>
      <c r="BB63" s="247"/>
      <c r="BC63" s="247"/>
      <c r="BD63" s="247"/>
      <c r="BE63" s="247"/>
      <c r="BF63" s="247"/>
      <c r="BG63" s="247"/>
      <c r="BH63" s="247"/>
      <c r="BI63" s="247"/>
      <c r="BJ63" s="247"/>
      <c r="BK63" s="247"/>
      <c r="BL63" s="247"/>
      <c r="BM63" s="247"/>
      <c r="BN63" s="247"/>
      <c r="BO63" s="247"/>
      <c r="BP63" s="247"/>
      <c r="BQ63" s="247"/>
      <c r="BR63" s="247"/>
      <c r="BS63" s="247"/>
      <c r="BT63" s="247"/>
      <c r="BU63" s="247"/>
      <c r="BV63" s="247"/>
      <c r="BW63" s="247"/>
      <c r="BX63" s="247"/>
      <c r="BY63" s="247"/>
      <c r="BZ63" s="247"/>
      <c r="CA63" s="247"/>
      <c r="CB63" s="247"/>
      <c r="CC63" s="247"/>
      <c r="CD63" s="247"/>
      <c r="CE63" s="247"/>
      <c r="CF63" s="247"/>
      <c r="CG63" s="247"/>
      <c r="CH63" s="247"/>
      <c r="CI63" s="247"/>
      <c r="CJ63" s="247"/>
      <c r="CK63" s="247"/>
      <c r="CL63" s="247"/>
      <c r="CM63" s="247"/>
      <c r="CN63" s="247"/>
      <c r="CO63" s="247"/>
      <c r="CP63" s="247"/>
      <c r="CQ63" s="247"/>
      <c r="CR63" s="247"/>
      <c r="CS63" s="247"/>
      <c r="CT63" s="247"/>
      <c r="CU63" s="247"/>
      <c r="CV63" s="247"/>
      <c r="CW63" s="247"/>
      <c r="CX63" s="247"/>
      <c r="CY63" s="247"/>
      <c r="CZ63" s="247"/>
      <c r="DA63" s="247"/>
      <c r="DB63" s="247"/>
      <c r="DC63" s="247"/>
      <c r="DD63" s="247"/>
      <c r="DE63" s="247"/>
      <c r="DF63" s="247"/>
      <c r="DG63" s="247"/>
      <c r="DH63" s="247"/>
      <c r="DI63" s="247"/>
      <c r="DJ63" s="247"/>
      <c r="DK63" s="247"/>
      <c r="DL63" s="247"/>
      <c r="DM63" s="247"/>
      <c r="DN63" s="247"/>
      <c r="DO63" s="247"/>
      <c r="DP63" s="247"/>
      <c r="DQ63" s="247"/>
      <c r="DR63" s="247"/>
      <c r="DS63" s="247"/>
      <c r="DT63" s="247"/>
      <c r="DU63" s="247"/>
      <c r="DV63" s="247"/>
      <c r="DW63" s="247"/>
      <c r="DX63" s="247"/>
      <c r="DY63" s="247"/>
      <c r="DZ63" s="247"/>
      <c r="EA63" s="247"/>
      <c r="EB63" s="247"/>
      <c r="EC63" s="247"/>
      <c r="ED63" s="247"/>
      <c r="EE63" s="247"/>
      <c r="EF63" s="247"/>
      <c r="EG63" s="247"/>
      <c r="EH63" s="247"/>
      <c r="EI63" s="247"/>
      <c r="EJ63" s="247"/>
      <c r="EK63" s="247"/>
      <c r="EL63" s="247"/>
      <c r="EM63" s="247"/>
      <c r="EN63" s="247"/>
      <c r="EO63" s="247"/>
      <c r="EP63" s="247"/>
      <c r="EQ63" s="247"/>
      <c r="ER63" s="247"/>
      <c r="ES63" s="247"/>
      <c r="ET63" s="247"/>
      <c r="EU63" s="247"/>
      <c r="EV63" s="247"/>
      <c r="EW63" s="247"/>
      <c r="EX63" s="247"/>
      <c r="EY63" s="247"/>
      <c r="EZ63" s="247"/>
      <c r="FA63" s="247"/>
      <c r="FB63" s="247"/>
      <c r="FC63" s="247"/>
      <c r="FD63" s="247"/>
      <c r="FE63" s="247"/>
      <c r="FF63" s="247"/>
      <c r="FG63" s="247"/>
      <c r="FH63" s="247"/>
      <c r="FI63" s="247"/>
      <c r="FJ63" s="247"/>
      <c r="FK63" s="247"/>
      <c r="FL63" s="247"/>
      <c r="FM63" s="247"/>
      <c r="FN63" s="247"/>
      <c r="FO63" s="247"/>
      <c r="FP63" s="247"/>
      <c r="FQ63" s="247"/>
      <c r="FR63" s="247"/>
      <c r="FS63" s="247"/>
      <c r="FT63" s="247"/>
      <c r="FU63" s="247"/>
      <c r="FV63" s="247"/>
      <c r="FW63" s="247"/>
      <c r="FX63" s="247"/>
      <c r="FY63" s="247"/>
      <c r="FZ63" s="247"/>
      <c r="GA63" s="247"/>
      <c r="GB63" s="247"/>
      <c r="GC63" s="247"/>
      <c r="GD63" s="247"/>
      <c r="GE63" s="247"/>
      <c r="GF63" s="247"/>
      <c r="GG63" s="247"/>
      <c r="GH63" s="247"/>
      <c r="GI63" s="247"/>
      <c r="GJ63" s="247"/>
      <c r="GK63" s="247"/>
      <c r="GL63" s="247"/>
      <c r="GM63" s="247"/>
      <c r="GN63" s="247"/>
      <c r="GO63" s="247"/>
      <c r="GP63" s="247"/>
      <c r="GQ63" s="247"/>
      <c r="GR63" s="247"/>
      <c r="GS63" s="247"/>
      <c r="GT63" s="247"/>
      <c r="GU63" s="247"/>
      <c r="GV63" s="247"/>
      <c r="GW63" s="247"/>
      <c r="GX63" s="247"/>
      <c r="GY63" s="247"/>
      <c r="GZ63" s="247"/>
      <c r="HA63" s="247"/>
      <c r="HB63" s="247"/>
      <c r="HC63" s="247"/>
      <c r="HD63" s="247"/>
      <c r="HE63" s="247"/>
      <c r="HF63" s="247"/>
      <c r="HG63" s="247"/>
      <c r="HH63" s="247"/>
      <c r="HI63" s="247"/>
      <c r="HJ63" s="247"/>
      <c r="HK63" s="247"/>
      <c r="HL63" s="247"/>
      <c r="HM63" s="247"/>
      <c r="HN63" s="247"/>
      <c r="HO63" s="247"/>
      <c r="HP63" s="247"/>
      <c r="HQ63" s="247"/>
      <c r="HR63" s="247"/>
      <c r="HS63" s="247"/>
      <c r="HT63" s="247"/>
      <c r="HU63" s="247"/>
    </row>
    <row r="64" spans="1:229" s="290" customFormat="1" ht="39.6" x14ac:dyDescent="0.3">
      <c r="A64" s="277"/>
      <c r="B64" s="278"/>
      <c r="C64" s="283"/>
      <c r="D64" s="283"/>
      <c r="E64" s="244" t="s">
        <v>105</v>
      </c>
      <c r="F64" s="244" t="s">
        <v>152</v>
      </c>
      <c r="G64" s="280"/>
      <c r="H64" s="256"/>
      <c r="I64" s="281"/>
      <c r="J64" s="281"/>
      <c r="K64" s="281"/>
      <c r="L64" s="281"/>
      <c r="M64" s="281"/>
      <c r="N64" s="281"/>
      <c r="O64" s="281"/>
      <c r="P64" s="281"/>
      <c r="Q64" s="281"/>
      <c r="R64" s="281"/>
      <c r="S64" s="281"/>
      <c r="T64" s="281"/>
      <c r="U64" s="281"/>
      <c r="V64" s="281"/>
      <c r="W64" s="281"/>
      <c r="X64" s="281"/>
      <c r="Y64" s="281"/>
      <c r="Z64" s="281"/>
      <c r="AA64" s="282"/>
      <c r="AB64" s="282"/>
      <c r="AC64" s="282"/>
      <c r="AD64" s="282"/>
      <c r="AE64" s="282"/>
      <c r="AF64" s="282"/>
      <c r="AG64" s="282"/>
      <c r="AH64" s="282"/>
      <c r="AI64" s="282"/>
      <c r="AJ64" s="282"/>
      <c r="AK64" s="282"/>
      <c r="AL64" s="282"/>
      <c r="AM64" s="282"/>
      <c r="AN64" s="282"/>
      <c r="AO64" s="282"/>
      <c r="AP64" s="282"/>
      <c r="AQ64" s="282"/>
      <c r="AR64" s="282"/>
      <c r="AS64" s="282"/>
      <c r="AT64" s="282"/>
      <c r="AU64" s="282"/>
      <c r="AV64" s="282"/>
      <c r="AW64" s="282"/>
      <c r="AX64" s="282"/>
      <c r="AY64" s="282"/>
      <c r="AZ64" s="282"/>
      <c r="BA64" s="282"/>
      <c r="BB64" s="282"/>
      <c r="BC64" s="282"/>
      <c r="BD64" s="282"/>
      <c r="BE64" s="282"/>
      <c r="BF64" s="282"/>
      <c r="BG64" s="282"/>
      <c r="BH64" s="282"/>
      <c r="BI64" s="282"/>
      <c r="BJ64" s="282"/>
      <c r="BK64" s="282"/>
      <c r="BL64" s="282"/>
      <c r="BM64" s="282"/>
      <c r="BN64" s="282"/>
      <c r="BO64" s="282"/>
      <c r="BP64" s="282"/>
      <c r="BQ64" s="282"/>
      <c r="BR64" s="282"/>
      <c r="BS64" s="282"/>
      <c r="BT64" s="282"/>
      <c r="BU64" s="282"/>
      <c r="BV64" s="282"/>
      <c r="BW64" s="282"/>
      <c r="BX64" s="282"/>
      <c r="BY64" s="282"/>
      <c r="BZ64" s="282"/>
      <c r="CA64" s="282"/>
      <c r="CB64" s="282"/>
      <c r="CC64" s="282"/>
      <c r="CD64" s="282"/>
      <c r="CE64" s="282"/>
      <c r="CF64" s="282"/>
      <c r="CG64" s="282"/>
      <c r="CH64" s="282"/>
      <c r="CI64" s="282"/>
      <c r="CJ64" s="282"/>
      <c r="CK64" s="282"/>
      <c r="CL64" s="282"/>
      <c r="CM64" s="282"/>
      <c r="CN64" s="282"/>
      <c r="CO64" s="282"/>
      <c r="CP64" s="282"/>
      <c r="CQ64" s="282"/>
      <c r="CR64" s="282"/>
      <c r="CS64" s="282"/>
      <c r="CT64" s="282"/>
      <c r="CU64" s="282"/>
      <c r="CV64" s="282"/>
      <c r="CW64" s="282"/>
      <c r="CX64" s="282"/>
      <c r="CY64" s="282"/>
      <c r="CZ64" s="282"/>
      <c r="DA64" s="282"/>
      <c r="DB64" s="282"/>
      <c r="DC64" s="282"/>
      <c r="DD64" s="282"/>
      <c r="DE64" s="282"/>
      <c r="DF64" s="282"/>
      <c r="DG64" s="282"/>
      <c r="DH64" s="282"/>
      <c r="DI64" s="282"/>
      <c r="DJ64" s="282"/>
      <c r="DK64" s="282"/>
      <c r="DL64" s="282"/>
      <c r="DM64" s="282"/>
      <c r="DN64" s="282"/>
      <c r="DO64" s="282"/>
      <c r="DP64" s="282"/>
      <c r="DQ64" s="282"/>
      <c r="DR64" s="282"/>
      <c r="DS64" s="282"/>
      <c r="DT64" s="282"/>
      <c r="DU64" s="282"/>
      <c r="DV64" s="282"/>
      <c r="DW64" s="282"/>
      <c r="DX64" s="282"/>
      <c r="DY64" s="282"/>
      <c r="DZ64" s="282"/>
      <c r="EA64" s="282"/>
      <c r="EB64" s="282"/>
      <c r="EC64" s="282"/>
      <c r="ED64" s="282"/>
      <c r="EE64" s="282"/>
      <c r="EF64" s="282"/>
      <c r="EG64" s="282"/>
      <c r="EH64" s="282"/>
      <c r="EI64" s="282"/>
      <c r="EJ64" s="282"/>
      <c r="EK64" s="282"/>
      <c r="EL64" s="282"/>
      <c r="EM64" s="282"/>
      <c r="EN64" s="282"/>
      <c r="EO64" s="282"/>
      <c r="EP64" s="282"/>
      <c r="EQ64" s="282"/>
      <c r="ER64" s="282"/>
      <c r="ES64" s="282"/>
      <c r="ET64" s="282"/>
      <c r="EU64" s="282"/>
      <c r="EV64" s="282"/>
      <c r="EW64" s="282"/>
      <c r="EX64" s="282"/>
      <c r="EY64" s="282"/>
      <c r="EZ64" s="282"/>
      <c r="FA64" s="282"/>
      <c r="FB64" s="282"/>
      <c r="FC64" s="282"/>
      <c r="FD64" s="282"/>
      <c r="FE64" s="282"/>
      <c r="FF64" s="282"/>
      <c r="FG64" s="282"/>
      <c r="FH64" s="282"/>
      <c r="FI64" s="282"/>
      <c r="FJ64" s="282"/>
      <c r="FK64" s="282"/>
      <c r="FL64" s="282"/>
      <c r="FM64" s="282"/>
      <c r="FN64" s="282"/>
      <c r="FO64" s="282"/>
      <c r="FP64" s="282"/>
      <c r="FQ64" s="282"/>
      <c r="FR64" s="282"/>
      <c r="FS64" s="282"/>
      <c r="FT64" s="282"/>
      <c r="FU64" s="282"/>
      <c r="FV64" s="282"/>
      <c r="FW64" s="282"/>
      <c r="FX64" s="282"/>
      <c r="FY64" s="282"/>
      <c r="FZ64" s="282"/>
      <c r="GA64" s="282"/>
      <c r="GB64" s="282"/>
      <c r="GC64" s="282"/>
      <c r="GD64" s="282"/>
      <c r="GE64" s="282"/>
      <c r="GF64" s="282"/>
      <c r="GG64" s="282"/>
      <c r="GH64" s="282"/>
      <c r="GI64" s="282"/>
      <c r="GJ64" s="282"/>
      <c r="GK64" s="282"/>
      <c r="GL64" s="282"/>
      <c r="GM64" s="282"/>
      <c r="GN64" s="282"/>
      <c r="GO64" s="282"/>
      <c r="GP64" s="282"/>
      <c r="GQ64" s="282"/>
      <c r="GR64" s="282"/>
      <c r="GS64" s="282"/>
      <c r="GT64" s="282"/>
      <c r="GU64" s="282"/>
      <c r="GV64" s="282"/>
      <c r="GW64" s="282"/>
      <c r="GX64" s="282"/>
      <c r="GY64" s="282"/>
      <c r="GZ64" s="282"/>
      <c r="HA64" s="282"/>
      <c r="HB64" s="282"/>
      <c r="HC64" s="282"/>
      <c r="HD64" s="282"/>
      <c r="HE64" s="282"/>
      <c r="HF64" s="282"/>
      <c r="HG64" s="282"/>
      <c r="HH64" s="282"/>
      <c r="HI64" s="282"/>
      <c r="HJ64" s="282"/>
      <c r="HK64" s="282"/>
      <c r="HL64" s="282"/>
      <c r="HM64" s="282"/>
      <c r="HN64" s="282"/>
      <c r="HO64" s="282"/>
      <c r="HP64" s="282"/>
      <c r="HQ64" s="282"/>
      <c r="HR64" s="282"/>
      <c r="HS64" s="282"/>
      <c r="HT64" s="282"/>
      <c r="HU64" s="282"/>
    </row>
    <row r="65" spans="1:229" s="5" customFormat="1" ht="18" customHeight="1" x14ac:dyDescent="0.3">
      <c r="A65" s="228"/>
      <c r="B65" s="243"/>
      <c r="C65" s="9"/>
      <c r="D65" s="9"/>
      <c r="E65" s="276" t="s">
        <v>127</v>
      </c>
      <c r="F65" s="9"/>
      <c r="G65" s="245"/>
      <c r="H65" s="256"/>
      <c r="I65" s="246"/>
      <c r="J65" s="246"/>
      <c r="K65" s="246"/>
      <c r="L65" s="246"/>
      <c r="M65" s="246"/>
      <c r="N65" s="246"/>
      <c r="O65" s="246"/>
      <c r="P65" s="246"/>
      <c r="Q65" s="246"/>
      <c r="R65" s="246"/>
      <c r="S65" s="246"/>
      <c r="T65" s="246"/>
      <c r="U65" s="246"/>
      <c r="V65" s="246"/>
      <c r="W65" s="246"/>
      <c r="X65" s="246"/>
      <c r="Y65" s="246"/>
      <c r="Z65" s="246"/>
      <c r="AA65" s="247"/>
      <c r="AB65" s="247"/>
      <c r="AC65" s="247"/>
      <c r="AD65" s="247"/>
      <c r="AE65" s="247"/>
      <c r="AF65" s="247"/>
      <c r="AG65" s="247"/>
      <c r="AH65" s="247"/>
      <c r="AI65" s="247"/>
      <c r="AJ65" s="247"/>
      <c r="AK65" s="247"/>
      <c r="AL65" s="247"/>
      <c r="AM65" s="247"/>
      <c r="AN65" s="247"/>
      <c r="AO65" s="247"/>
      <c r="AP65" s="247"/>
      <c r="AQ65" s="247"/>
      <c r="AR65" s="247"/>
      <c r="AS65" s="247"/>
      <c r="AT65" s="247"/>
      <c r="AU65" s="247"/>
      <c r="AV65" s="247"/>
      <c r="AW65" s="247"/>
      <c r="AX65" s="247"/>
      <c r="AY65" s="247"/>
      <c r="AZ65" s="247"/>
      <c r="BA65" s="247"/>
      <c r="BB65" s="247"/>
      <c r="BC65" s="247"/>
      <c r="BD65" s="247"/>
      <c r="BE65" s="247"/>
      <c r="BF65" s="247"/>
      <c r="BG65" s="247"/>
      <c r="BH65" s="247"/>
      <c r="BI65" s="247"/>
      <c r="BJ65" s="247"/>
      <c r="BK65" s="247"/>
      <c r="BL65" s="247"/>
      <c r="BM65" s="247"/>
      <c r="BN65" s="247"/>
      <c r="BO65" s="247"/>
      <c r="BP65" s="247"/>
      <c r="BQ65" s="247"/>
      <c r="BR65" s="247"/>
      <c r="BS65" s="247"/>
      <c r="BT65" s="247"/>
      <c r="BU65" s="247"/>
      <c r="BV65" s="247"/>
      <c r="BW65" s="247"/>
      <c r="BX65" s="247"/>
      <c r="BY65" s="247"/>
      <c r="BZ65" s="247"/>
      <c r="CA65" s="247"/>
      <c r="CB65" s="247"/>
      <c r="CC65" s="247"/>
      <c r="CD65" s="247"/>
      <c r="CE65" s="247"/>
      <c r="CF65" s="247"/>
      <c r="CG65" s="247"/>
      <c r="CH65" s="247"/>
      <c r="CI65" s="247"/>
      <c r="CJ65" s="247"/>
      <c r="CK65" s="247"/>
      <c r="CL65" s="247"/>
      <c r="CM65" s="247"/>
      <c r="CN65" s="247"/>
      <c r="CO65" s="247"/>
      <c r="CP65" s="247"/>
      <c r="CQ65" s="247"/>
      <c r="CR65" s="247"/>
      <c r="CS65" s="247"/>
      <c r="CT65" s="247"/>
      <c r="CU65" s="247"/>
      <c r="CV65" s="247"/>
      <c r="CW65" s="247"/>
      <c r="CX65" s="247"/>
      <c r="CY65" s="247"/>
      <c r="CZ65" s="247"/>
      <c r="DA65" s="247"/>
      <c r="DB65" s="247"/>
      <c r="DC65" s="247"/>
      <c r="DD65" s="247"/>
      <c r="DE65" s="247"/>
      <c r="DF65" s="247"/>
      <c r="DG65" s="247"/>
      <c r="DH65" s="247"/>
      <c r="DI65" s="247"/>
      <c r="DJ65" s="247"/>
      <c r="DK65" s="247"/>
      <c r="DL65" s="247"/>
      <c r="DM65" s="247"/>
      <c r="DN65" s="247"/>
      <c r="DO65" s="247"/>
      <c r="DP65" s="247"/>
      <c r="DQ65" s="247"/>
      <c r="DR65" s="247"/>
      <c r="DS65" s="247"/>
      <c r="DT65" s="247"/>
      <c r="DU65" s="247"/>
      <c r="DV65" s="247"/>
      <c r="DW65" s="247"/>
      <c r="DX65" s="247"/>
      <c r="DY65" s="247"/>
      <c r="DZ65" s="247"/>
      <c r="EA65" s="247"/>
      <c r="EB65" s="247"/>
      <c r="EC65" s="247"/>
      <c r="ED65" s="247"/>
      <c r="EE65" s="247"/>
      <c r="EF65" s="247"/>
      <c r="EG65" s="247"/>
      <c r="EH65" s="247"/>
      <c r="EI65" s="247"/>
      <c r="EJ65" s="247"/>
      <c r="EK65" s="247"/>
      <c r="EL65" s="247"/>
      <c r="EM65" s="247"/>
      <c r="EN65" s="247"/>
      <c r="EO65" s="247"/>
      <c r="EP65" s="247"/>
      <c r="EQ65" s="247"/>
      <c r="ER65" s="247"/>
      <c r="ES65" s="247"/>
      <c r="ET65" s="247"/>
      <c r="EU65" s="247"/>
      <c r="EV65" s="247"/>
      <c r="EW65" s="247"/>
      <c r="EX65" s="247"/>
      <c r="EY65" s="247"/>
      <c r="EZ65" s="247"/>
      <c r="FA65" s="247"/>
      <c r="FB65" s="247"/>
      <c r="FC65" s="247"/>
      <c r="FD65" s="247"/>
      <c r="FE65" s="247"/>
      <c r="FF65" s="247"/>
      <c r="FG65" s="247"/>
      <c r="FH65" s="247"/>
      <c r="FI65" s="247"/>
      <c r="FJ65" s="247"/>
      <c r="FK65" s="247"/>
      <c r="FL65" s="247"/>
      <c r="FM65" s="247"/>
      <c r="FN65" s="247"/>
      <c r="FO65" s="247"/>
      <c r="FP65" s="247"/>
      <c r="FQ65" s="247"/>
      <c r="FR65" s="247"/>
      <c r="FS65" s="247"/>
      <c r="FT65" s="247"/>
      <c r="FU65" s="247"/>
      <c r="FV65" s="247"/>
      <c r="FW65" s="247"/>
      <c r="FX65" s="247"/>
      <c r="FY65" s="247"/>
      <c r="FZ65" s="247"/>
      <c r="GA65" s="247"/>
      <c r="GB65" s="247"/>
      <c r="GC65" s="247"/>
      <c r="GD65" s="247"/>
      <c r="GE65" s="247"/>
      <c r="GF65" s="247"/>
      <c r="GG65" s="247"/>
      <c r="GH65" s="247"/>
      <c r="GI65" s="247"/>
      <c r="GJ65" s="247"/>
      <c r="GK65" s="247"/>
      <c r="GL65" s="247"/>
      <c r="GM65" s="247"/>
      <c r="GN65" s="247"/>
      <c r="GO65" s="247"/>
      <c r="GP65" s="247"/>
      <c r="GQ65" s="247"/>
      <c r="GR65" s="247"/>
      <c r="GS65" s="247"/>
      <c r="GT65" s="247"/>
      <c r="GU65" s="247"/>
      <c r="GV65" s="247"/>
      <c r="GW65" s="247"/>
      <c r="GX65" s="247"/>
      <c r="GY65" s="247"/>
      <c r="GZ65" s="247"/>
      <c r="HA65" s="247"/>
      <c r="HB65" s="247"/>
      <c r="HC65" s="247"/>
      <c r="HD65" s="247"/>
      <c r="HE65" s="247"/>
      <c r="HF65" s="247"/>
      <c r="HG65" s="247"/>
      <c r="HH65" s="247"/>
      <c r="HI65" s="247"/>
      <c r="HJ65" s="247"/>
      <c r="HK65" s="247"/>
      <c r="HL65" s="247"/>
      <c r="HM65" s="247"/>
      <c r="HN65" s="247"/>
      <c r="HO65" s="247"/>
      <c r="HP65" s="247"/>
      <c r="HQ65" s="247"/>
      <c r="HR65" s="247"/>
      <c r="HS65" s="247"/>
      <c r="HT65" s="247"/>
      <c r="HU65" s="247"/>
    </row>
    <row r="66" spans="1:229" s="5" customFormat="1" ht="13.8" x14ac:dyDescent="0.3">
      <c r="A66" s="228"/>
      <c r="B66" s="243"/>
      <c r="C66" s="9"/>
      <c r="D66" s="9"/>
      <c r="E66" s="244" t="s">
        <v>105</v>
      </c>
      <c r="F66" s="244" t="s">
        <v>153</v>
      </c>
      <c r="G66" s="245"/>
      <c r="H66" s="256"/>
      <c r="I66" s="246"/>
      <c r="J66" s="246"/>
      <c r="K66" s="246"/>
      <c r="L66" s="246"/>
      <c r="M66" s="246"/>
      <c r="N66" s="246"/>
      <c r="O66" s="246"/>
      <c r="P66" s="246"/>
      <c r="Q66" s="246"/>
      <c r="R66" s="246"/>
      <c r="S66" s="246"/>
      <c r="T66" s="246"/>
      <c r="U66" s="246"/>
      <c r="V66" s="246"/>
      <c r="W66" s="246"/>
      <c r="X66" s="246"/>
      <c r="Y66" s="246"/>
      <c r="Z66" s="246"/>
      <c r="AA66" s="247"/>
      <c r="AB66" s="247"/>
      <c r="AC66" s="247"/>
      <c r="AD66" s="247"/>
      <c r="AE66" s="247"/>
      <c r="AF66" s="247"/>
      <c r="AG66" s="247"/>
      <c r="AH66" s="247"/>
      <c r="AI66" s="247"/>
      <c r="AJ66" s="247"/>
      <c r="AK66" s="247"/>
      <c r="AL66" s="247"/>
      <c r="AM66" s="247"/>
      <c r="AN66" s="247"/>
      <c r="AO66" s="247"/>
      <c r="AP66" s="247"/>
      <c r="AQ66" s="247"/>
      <c r="AR66" s="247"/>
      <c r="AS66" s="247"/>
      <c r="AT66" s="247"/>
      <c r="AU66" s="247"/>
      <c r="AV66" s="247"/>
      <c r="AW66" s="247"/>
      <c r="AX66" s="247"/>
      <c r="AY66" s="247"/>
      <c r="AZ66" s="247"/>
      <c r="BA66" s="247"/>
      <c r="BB66" s="247"/>
      <c r="BC66" s="247"/>
      <c r="BD66" s="247"/>
      <c r="BE66" s="247"/>
      <c r="BF66" s="247"/>
      <c r="BG66" s="247"/>
      <c r="BH66" s="247"/>
      <c r="BI66" s="247"/>
      <c r="BJ66" s="247"/>
      <c r="BK66" s="247"/>
      <c r="BL66" s="247"/>
      <c r="BM66" s="247"/>
      <c r="BN66" s="247"/>
      <c r="BO66" s="247"/>
      <c r="BP66" s="247"/>
      <c r="BQ66" s="247"/>
      <c r="BR66" s="247"/>
      <c r="BS66" s="247"/>
      <c r="BT66" s="247"/>
      <c r="BU66" s="247"/>
      <c r="BV66" s="247"/>
      <c r="BW66" s="247"/>
      <c r="BX66" s="247"/>
      <c r="BY66" s="247"/>
      <c r="BZ66" s="247"/>
      <c r="CA66" s="247"/>
      <c r="CB66" s="247"/>
      <c r="CC66" s="247"/>
      <c r="CD66" s="247"/>
      <c r="CE66" s="247"/>
      <c r="CF66" s="247"/>
      <c r="CG66" s="247"/>
      <c r="CH66" s="247"/>
      <c r="CI66" s="247"/>
      <c r="CJ66" s="247"/>
      <c r="CK66" s="247"/>
      <c r="CL66" s="247"/>
      <c r="CM66" s="247"/>
      <c r="CN66" s="247"/>
      <c r="CO66" s="247"/>
      <c r="CP66" s="247"/>
      <c r="CQ66" s="247"/>
      <c r="CR66" s="247"/>
      <c r="CS66" s="247"/>
      <c r="CT66" s="247"/>
      <c r="CU66" s="247"/>
      <c r="CV66" s="247"/>
      <c r="CW66" s="247"/>
      <c r="CX66" s="247"/>
      <c r="CY66" s="247"/>
      <c r="CZ66" s="247"/>
      <c r="DA66" s="247"/>
      <c r="DB66" s="247"/>
      <c r="DC66" s="247"/>
      <c r="DD66" s="247"/>
      <c r="DE66" s="247"/>
      <c r="DF66" s="247"/>
      <c r="DG66" s="247"/>
      <c r="DH66" s="247"/>
      <c r="DI66" s="247"/>
      <c r="DJ66" s="247"/>
      <c r="DK66" s="247"/>
      <c r="DL66" s="247"/>
      <c r="DM66" s="247"/>
      <c r="DN66" s="247"/>
      <c r="DO66" s="247"/>
      <c r="DP66" s="247"/>
      <c r="DQ66" s="247"/>
      <c r="DR66" s="247"/>
      <c r="DS66" s="247"/>
      <c r="DT66" s="247"/>
      <c r="DU66" s="247"/>
      <c r="DV66" s="247"/>
      <c r="DW66" s="247"/>
      <c r="DX66" s="247"/>
      <c r="DY66" s="247"/>
      <c r="DZ66" s="247"/>
      <c r="EA66" s="247"/>
      <c r="EB66" s="247"/>
      <c r="EC66" s="247"/>
      <c r="ED66" s="247"/>
      <c r="EE66" s="247"/>
      <c r="EF66" s="247"/>
      <c r="EG66" s="247"/>
      <c r="EH66" s="247"/>
      <c r="EI66" s="247"/>
      <c r="EJ66" s="247"/>
      <c r="EK66" s="247"/>
      <c r="EL66" s="247"/>
      <c r="EM66" s="247"/>
      <c r="EN66" s="247"/>
      <c r="EO66" s="247"/>
      <c r="EP66" s="247"/>
      <c r="EQ66" s="247"/>
      <c r="ER66" s="247"/>
      <c r="ES66" s="247"/>
      <c r="ET66" s="247"/>
      <c r="EU66" s="247"/>
      <c r="EV66" s="247"/>
      <c r="EW66" s="247"/>
      <c r="EX66" s="247"/>
      <c r="EY66" s="247"/>
      <c r="EZ66" s="247"/>
      <c r="FA66" s="247"/>
      <c r="FB66" s="247"/>
      <c r="FC66" s="247"/>
      <c r="FD66" s="247"/>
      <c r="FE66" s="247"/>
      <c r="FF66" s="247"/>
      <c r="FG66" s="247"/>
      <c r="FH66" s="247"/>
      <c r="FI66" s="247"/>
      <c r="FJ66" s="247"/>
      <c r="FK66" s="247"/>
      <c r="FL66" s="247"/>
      <c r="FM66" s="247"/>
      <c r="FN66" s="247"/>
      <c r="FO66" s="247"/>
      <c r="FP66" s="247"/>
      <c r="FQ66" s="247"/>
      <c r="FR66" s="247"/>
      <c r="FS66" s="247"/>
      <c r="FT66" s="247"/>
      <c r="FU66" s="247"/>
      <c r="FV66" s="247"/>
      <c r="FW66" s="247"/>
      <c r="FX66" s="247"/>
      <c r="FY66" s="247"/>
      <c r="FZ66" s="247"/>
      <c r="GA66" s="247"/>
      <c r="GB66" s="247"/>
      <c r="GC66" s="247"/>
      <c r="GD66" s="247"/>
      <c r="GE66" s="247"/>
      <c r="GF66" s="247"/>
      <c r="GG66" s="247"/>
      <c r="GH66" s="247"/>
      <c r="GI66" s="247"/>
      <c r="GJ66" s="247"/>
      <c r="GK66" s="247"/>
      <c r="GL66" s="247"/>
      <c r="GM66" s="247"/>
      <c r="GN66" s="247"/>
      <c r="GO66" s="247"/>
      <c r="GP66" s="247"/>
      <c r="GQ66" s="247"/>
      <c r="GR66" s="247"/>
      <c r="GS66" s="247"/>
      <c r="GT66" s="247"/>
      <c r="GU66" s="247"/>
      <c r="GV66" s="247"/>
      <c r="GW66" s="247"/>
      <c r="GX66" s="247"/>
      <c r="GY66" s="247"/>
      <c r="GZ66" s="247"/>
      <c r="HA66" s="247"/>
      <c r="HB66" s="247"/>
      <c r="HC66" s="247"/>
      <c r="HD66" s="247"/>
      <c r="HE66" s="247"/>
      <c r="HF66" s="247"/>
      <c r="HG66" s="247"/>
      <c r="HH66" s="247"/>
      <c r="HI66" s="247"/>
      <c r="HJ66" s="247"/>
      <c r="HK66" s="247"/>
      <c r="HL66" s="247"/>
      <c r="HM66" s="247"/>
      <c r="HN66" s="247"/>
      <c r="HO66" s="247"/>
      <c r="HP66" s="247"/>
      <c r="HQ66" s="247"/>
      <c r="HR66" s="247"/>
      <c r="HS66" s="247"/>
      <c r="HT66" s="247"/>
      <c r="HU66" s="247"/>
    </row>
    <row r="67" spans="1:229" s="5" customFormat="1" ht="13.8" x14ac:dyDescent="0.3">
      <c r="A67" s="228"/>
      <c r="B67" s="243"/>
      <c r="C67" s="9"/>
      <c r="D67" s="9"/>
      <c r="E67" s="244" t="s">
        <v>105</v>
      </c>
      <c r="F67" s="285" t="s">
        <v>154</v>
      </c>
      <c r="G67" s="245"/>
      <c r="H67" s="256"/>
      <c r="I67" s="246"/>
      <c r="J67" s="246"/>
      <c r="K67" s="246"/>
      <c r="L67" s="246"/>
      <c r="M67" s="246"/>
      <c r="N67" s="246"/>
      <c r="O67" s="246"/>
      <c r="P67" s="246"/>
      <c r="Q67" s="246"/>
      <c r="R67" s="246"/>
      <c r="S67" s="246"/>
      <c r="T67" s="246"/>
      <c r="U67" s="246"/>
      <c r="V67" s="246"/>
      <c r="W67" s="246"/>
      <c r="X67" s="246"/>
      <c r="Y67" s="246"/>
      <c r="Z67" s="246"/>
      <c r="AA67" s="247"/>
      <c r="AB67" s="247"/>
      <c r="AC67" s="247"/>
      <c r="AD67" s="247"/>
      <c r="AE67" s="247"/>
      <c r="AF67" s="247"/>
      <c r="AG67" s="247"/>
      <c r="AH67" s="247"/>
      <c r="AI67" s="247"/>
      <c r="AJ67" s="247"/>
      <c r="AK67" s="247"/>
      <c r="AL67" s="247"/>
      <c r="AM67" s="247"/>
      <c r="AN67" s="247"/>
      <c r="AO67" s="247"/>
      <c r="AP67" s="247"/>
      <c r="AQ67" s="247"/>
      <c r="AR67" s="247"/>
      <c r="AS67" s="247"/>
      <c r="AT67" s="247"/>
      <c r="AU67" s="247"/>
      <c r="AV67" s="247"/>
      <c r="AW67" s="247"/>
      <c r="AX67" s="247"/>
      <c r="AY67" s="247"/>
      <c r="AZ67" s="247"/>
      <c r="BA67" s="247"/>
      <c r="BB67" s="247"/>
      <c r="BC67" s="247"/>
      <c r="BD67" s="247"/>
      <c r="BE67" s="247"/>
      <c r="BF67" s="247"/>
      <c r="BG67" s="247"/>
      <c r="BH67" s="247"/>
      <c r="BI67" s="247"/>
      <c r="BJ67" s="247"/>
      <c r="BK67" s="247"/>
      <c r="BL67" s="247"/>
      <c r="BM67" s="247"/>
      <c r="BN67" s="247"/>
      <c r="BO67" s="247"/>
      <c r="BP67" s="247"/>
      <c r="BQ67" s="247"/>
      <c r="BR67" s="247"/>
      <c r="BS67" s="247"/>
      <c r="BT67" s="247"/>
      <c r="BU67" s="247"/>
      <c r="BV67" s="247"/>
      <c r="BW67" s="247"/>
      <c r="BX67" s="247"/>
      <c r="BY67" s="247"/>
      <c r="BZ67" s="247"/>
      <c r="CA67" s="247"/>
      <c r="CB67" s="247"/>
      <c r="CC67" s="247"/>
      <c r="CD67" s="247"/>
      <c r="CE67" s="247"/>
      <c r="CF67" s="247"/>
      <c r="CG67" s="247"/>
      <c r="CH67" s="247"/>
      <c r="CI67" s="247"/>
      <c r="CJ67" s="247"/>
      <c r="CK67" s="247"/>
      <c r="CL67" s="247"/>
      <c r="CM67" s="247"/>
      <c r="CN67" s="247"/>
      <c r="CO67" s="247"/>
      <c r="CP67" s="247"/>
      <c r="CQ67" s="247"/>
      <c r="CR67" s="247"/>
      <c r="CS67" s="247"/>
      <c r="CT67" s="247"/>
      <c r="CU67" s="247"/>
      <c r="CV67" s="247"/>
      <c r="CW67" s="247"/>
      <c r="CX67" s="247"/>
      <c r="CY67" s="247"/>
      <c r="CZ67" s="247"/>
      <c r="DA67" s="247"/>
      <c r="DB67" s="247"/>
      <c r="DC67" s="247"/>
      <c r="DD67" s="247"/>
      <c r="DE67" s="247"/>
      <c r="DF67" s="247"/>
      <c r="DG67" s="247"/>
      <c r="DH67" s="247"/>
      <c r="DI67" s="247"/>
      <c r="DJ67" s="247"/>
      <c r="DK67" s="247"/>
      <c r="DL67" s="247"/>
      <c r="DM67" s="247"/>
      <c r="DN67" s="247"/>
      <c r="DO67" s="247"/>
      <c r="DP67" s="247"/>
      <c r="DQ67" s="247"/>
      <c r="DR67" s="247"/>
      <c r="DS67" s="247"/>
      <c r="DT67" s="247"/>
      <c r="DU67" s="247"/>
      <c r="DV67" s="247"/>
      <c r="DW67" s="247"/>
      <c r="DX67" s="247"/>
      <c r="DY67" s="247"/>
      <c r="DZ67" s="247"/>
      <c r="EA67" s="247"/>
      <c r="EB67" s="247"/>
      <c r="EC67" s="247"/>
      <c r="ED67" s="247"/>
      <c r="EE67" s="247"/>
      <c r="EF67" s="247"/>
      <c r="EG67" s="247"/>
      <c r="EH67" s="247"/>
      <c r="EI67" s="247"/>
      <c r="EJ67" s="247"/>
      <c r="EK67" s="247"/>
      <c r="EL67" s="247"/>
      <c r="EM67" s="247"/>
      <c r="EN67" s="247"/>
      <c r="EO67" s="247"/>
      <c r="EP67" s="247"/>
      <c r="EQ67" s="247"/>
      <c r="ER67" s="247"/>
      <c r="ES67" s="247"/>
      <c r="ET67" s="247"/>
      <c r="EU67" s="247"/>
      <c r="EV67" s="247"/>
      <c r="EW67" s="247"/>
      <c r="EX67" s="247"/>
      <c r="EY67" s="247"/>
      <c r="EZ67" s="247"/>
      <c r="FA67" s="247"/>
      <c r="FB67" s="247"/>
      <c r="FC67" s="247"/>
      <c r="FD67" s="247"/>
      <c r="FE67" s="247"/>
      <c r="FF67" s="247"/>
      <c r="FG67" s="247"/>
      <c r="FH67" s="247"/>
      <c r="FI67" s="247"/>
      <c r="FJ67" s="247"/>
      <c r="FK67" s="247"/>
      <c r="FL67" s="247"/>
      <c r="FM67" s="247"/>
      <c r="FN67" s="247"/>
      <c r="FO67" s="247"/>
      <c r="FP67" s="247"/>
      <c r="FQ67" s="247"/>
      <c r="FR67" s="247"/>
      <c r="FS67" s="247"/>
      <c r="FT67" s="247"/>
      <c r="FU67" s="247"/>
      <c r="FV67" s="247"/>
      <c r="FW67" s="247"/>
      <c r="FX67" s="247"/>
      <c r="FY67" s="247"/>
      <c r="FZ67" s="247"/>
      <c r="GA67" s="247"/>
      <c r="GB67" s="247"/>
      <c r="GC67" s="247"/>
      <c r="GD67" s="247"/>
      <c r="GE67" s="247"/>
      <c r="GF67" s="247"/>
      <c r="GG67" s="247"/>
      <c r="GH67" s="247"/>
      <c r="GI67" s="247"/>
      <c r="GJ67" s="247"/>
      <c r="GK67" s="247"/>
      <c r="GL67" s="247"/>
      <c r="GM67" s="247"/>
      <c r="GN67" s="247"/>
      <c r="GO67" s="247"/>
      <c r="GP67" s="247"/>
      <c r="GQ67" s="247"/>
      <c r="GR67" s="247"/>
      <c r="GS67" s="247"/>
      <c r="GT67" s="247"/>
      <c r="GU67" s="247"/>
      <c r="GV67" s="247"/>
      <c r="GW67" s="247"/>
      <c r="GX67" s="247"/>
      <c r="GY67" s="247"/>
      <c r="GZ67" s="247"/>
      <c r="HA67" s="247"/>
      <c r="HB67" s="247"/>
      <c r="HC67" s="247"/>
      <c r="HD67" s="247"/>
      <c r="HE67" s="247"/>
      <c r="HF67" s="247"/>
      <c r="HG67" s="247"/>
      <c r="HH67" s="247"/>
      <c r="HI67" s="247"/>
      <c r="HJ67" s="247"/>
      <c r="HK67" s="247"/>
      <c r="HL67" s="247"/>
      <c r="HM67" s="247"/>
      <c r="HN67" s="247"/>
      <c r="HO67" s="247"/>
      <c r="HP67" s="247"/>
      <c r="HQ67" s="247"/>
      <c r="HR67" s="247"/>
      <c r="HS67" s="247"/>
      <c r="HT67" s="247"/>
      <c r="HU67" s="247"/>
    </row>
    <row r="68" spans="1:229" s="5" customFormat="1" ht="13.8" x14ac:dyDescent="0.3">
      <c r="A68" s="228"/>
      <c r="B68" s="243"/>
      <c r="C68" s="9"/>
      <c r="D68" s="9"/>
      <c r="E68" s="244" t="s">
        <v>105</v>
      </c>
      <c r="F68" s="285" t="s">
        <v>155</v>
      </c>
      <c r="G68" s="245"/>
      <c r="H68" s="246"/>
      <c r="I68" s="246"/>
      <c r="J68" s="246"/>
      <c r="K68" s="246"/>
      <c r="L68" s="246"/>
      <c r="M68" s="246"/>
      <c r="N68" s="246"/>
      <c r="O68" s="246"/>
      <c r="P68" s="246"/>
      <c r="Q68" s="246"/>
      <c r="R68" s="246"/>
      <c r="S68" s="246"/>
      <c r="T68" s="246"/>
      <c r="U68" s="246"/>
      <c r="V68" s="246"/>
      <c r="W68" s="246"/>
      <c r="X68" s="246"/>
      <c r="Y68" s="246"/>
      <c r="Z68" s="246"/>
      <c r="AA68" s="247"/>
      <c r="AB68" s="247"/>
      <c r="AC68" s="247"/>
      <c r="AD68" s="247"/>
      <c r="AE68" s="247"/>
      <c r="AF68" s="247"/>
      <c r="AG68" s="247"/>
      <c r="AH68" s="247"/>
      <c r="AI68" s="247"/>
      <c r="AJ68" s="247"/>
      <c r="AK68" s="247"/>
      <c r="AL68" s="247"/>
      <c r="AM68" s="247"/>
      <c r="AN68" s="247"/>
      <c r="AO68" s="247"/>
      <c r="AP68" s="247"/>
      <c r="AQ68" s="247"/>
      <c r="AR68" s="247"/>
      <c r="AS68" s="247"/>
      <c r="AT68" s="247"/>
      <c r="AU68" s="247"/>
      <c r="AV68" s="247"/>
      <c r="AW68" s="247"/>
      <c r="AX68" s="247"/>
      <c r="AY68" s="247"/>
      <c r="AZ68" s="247"/>
      <c r="BA68" s="247"/>
      <c r="BB68" s="247"/>
      <c r="BC68" s="247"/>
      <c r="BD68" s="247"/>
      <c r="BE68" s="247"/>
      <c r="BF68" s="247"/>
      <c r="BG68" s="247"/>
      <c r="BH68" s="247"/>
      <c r="BI68" s="247"/>
      <c r="BJ68" s="247"/>
      <c r="BK68" s="247"/>
      <c r="BL68" s="247"/>
      <c r="BM68" s="247"/>
      <c r="BN68" s="247"/>
      <c r="BO68" s="247"/>
      <c r="BP68" s="247"/>
      <c r="BQ68" s="247"/>
      <c r="BR68" s="247"/>
      <c r="BS68" s="247"/>
      <c r="BT68" s="247"/>
      <c r="BU68" s="247"/>
      <c r="BV68" s="247"/>
      <c r="BW68" s="247"/>
      <c r="BX68" s="247"/>
      <c r="BY68" s="247"/>
      <c r="BZ68" s="247"/>
      <c r="CA68" s="247"/>
      <c r="CB68" s="247"/>
      <c r="CC68" s="247"/>
      <c r="CD68" s="247"/>
      <c r="CE68" s="247"/>
      <c r="CF68" s="247"/>
      <c r="CG68" s="247"/>
      <c r="CH68" s="247"/>
      <c r="CI68" s="247"/>
      <c r="CJ68" s="247"/>
      <c r="CK68" s="247"/>
      <c r="CL68" s="247"/>
      <c r="CM68" s="247"/>
      <c r="CN68" s="247"/>
      <c r="CO68" s="247"/>
      <c r="CP68" s="247"/>
      <c r="CQ68" s="247"/>
      <c r="CR68" s="247"/>
      <c r="CS68" s="247"/>
      <c r="CT68" s="247"/>
      <c r="CU68" s="247"/>
      <c r="CV68" s="247"/>
      <c r="CW68" s="247"/>
      <c r="CX68" s="247"/>
      <c r="CY68" s="247"/>
      <c r="CZ68" s="247"/>
      <c r="DA68" s="247"/>
      <c r="DB68" s="247"/>
      <c r="DC68" s="247"/>
      <c r="DD68" s="247"/>
      <c r="DE68" s="247"/>
      <c r="DF68" s="247"/>
      <c r="DG68" s="247"/>
      <c r="DH68" s="247"/>
      <c r="DI68" s="247"/>
      <c r="DJ68" s="247"/>
      <c r="DK68" s="247"/>
      <c r="DL68" s="247"/>
      <c r="DM68" s="247"/>
      <c r="DN68" s="247"/>
      <c r="DO68" s="247"/>
      <c r="DP68" s="247"/>
      <c r="DQ68" s="247"/>
      <c r="DR68" s="247"/>
      <c r="DS68" s="247"/>
      <c r="DT68" s="247"/>
      <c r="DU68" s="247"/>
      <c r="DV68" s="247"/>
      <c r="DW68" s="247"/>
      <c r="DX68" s="247"/>
      <c r="DY68" s="247"/>
      <c r="DZ68" s="247"/>
      <c r="EA68" s="247"/>
      <c r="EB68" s="247"/>
      <c r="EC68" s="247"/>
      <c r="ED68" s="247"/>
      <c r="EE68" s="247"/>
      <c r="EF68" s="247"/>
      <c r="EG68" s="247"/>
      <c r="EH68" s="247"/>
      <c r="EI68" s="247"/>
      <c r="EJ68" s="247"/>
      <c r="EK68" s="247"/>
      <c r="EL68" s="247"/>
      <c r="EM68" s="247"/>
      <c r="EN68" s="247"/>
      <c r="EO68" s="247"/>
      <c r="EP68" s="247"/>
      <c r="EQ68" s="247"/>
      <c r="ER68" s="247"/>
      <c r="ES68" s="247"/>
      <c r="ET68" s="247"/>
      <c r="EU68" s="247"/>
      <c r="EV68" s="247"/>
      <c r="EW68" s="247"/>
      <c r="EX68" s="247"/>
      <c r="EY68" s="247"/>
      <c r="EZ68" s="247"/>
      <c r="FA68" s="247"/>
      <c r="FB68" s="247"/>
      <c r="FC68" s="247"/>
      <c r="FD68" s="247"/>
      <c r="FE68" s="247"/>
      <c r="FF68" s="247"/>
      <c r="FG68" s="247"/>
      <c r="FH68" s="247"/>
      <c r="FI68" s="247"/>
      <c r="FJ68" s="247"/>
      <c r="FK68" s="247"/>
      <c r="FL68" s="247"/>
      <c r="FM68" s="247"/>
      <c r="FN68" s="247"/>
      <c r="FO68" s="247"/>
      <c r="FP68" s="247"/>
      <c r="FQ68" s="247"/>
      <c r="FR68" s="247"/>
      <c r="FS68" s="247"/>
      <c r="FT68" s="247"/>
      <c r="FU68" s="247"/>
      <c r="FV68" s="247"/>
      <c r="FW68" s="247"/>
      <c r="FX68" s="247"/>
      <c r="FY68" s="247"/>
      <c r="FZ68" s="247"/>
      <c r="GA68" s="247"/>
      <c r="GB68" s="247"/>
      <c r="GC68" s="247"/>
      <c r="GD68" s="247"/>
      <c r="GE68" s="247"/>
      <c r="GF68" s="247"/>
      <c r="GG68" s="247"/>
      <c r="GH68" s="247"/>
      <c r="GI68" s="247"/>
      <c r="GJ68" s="247"/>
      <c r="GK68" s="247"/>
      <c r="GL68" s="247"/>
      <c r="GM68" s="247"/>
      <c r="GN68" s="247"/>
      <c r="GO68" s="247"/>
      <c r="GP68" s="247"/>
      <c r="GQ68" s="247"/>
      <c r="GR68" s="247"/>
      <c r="GS68" s="247"/>
      <c r="GT68" s="247"/>
      <c r="GU68" s="247"/>
      <c r="GV68" s="247"/>
      <c r="GW68" s="247"/>
      <c r="GX68" s="247"/>
      <c r="GY68" s="247"/>
      <c r="GZ68" s="247"/>
      <c r="HA68" s="247"/>
      <c r="HB68" s="247"/>
      <c r="HC68" s="247"/>
      <c r="HD68" s="247"/>
      <c r="HE68" s="247"/>
      <c r="HF68" s="247"/>
      <c r="HG68" s="247"/>
      <c r="HH68" s="247"/>
      <c r="HI68" s="247"/>
      <c r="HJ68" s="247"/>
      <c r="HK68" s="247"/>
      <c r="HL68" s="247"/>
      <c r="HM68" s="247"/>
      <c r="HN68" s="247"/>
      <c r="HO68" s="247"/>
      <c r="HP68" s="247"/>
      <c r="HQ68" s="247"/>
      <c r="HR68" s="247"/>
      <c r="HS68" s="247"/>
      <c r="HT68" s="247"/>
      <c r="HU68" s="247"/>
    </row>
    <row r="69" spans="1:229" s="5" customFormat="1" ht="13.8" x14ac:dyDescent="0.3">
      <c r="A69" s="228"/>
      <c r="B69" s="243"/>
      <c r="C69" s="9"/>
      <c r="D69" s="9"/>
      <c r="E69" s="244" t="s">
        <v>105</v>
      </c>
      <c r="F69" s="285" t="s">
        <v>156</v>
      </c>
      <c r="G69" s="245"/>
      <c r="H69" s="246"/>
      <c r="I69" s="246"/>
      <c r="J69" s="246"/>
      <c r="K69" s="246"/>
      <c r="L69" s="246"/>
      <c r="M69" s="246"/>
      <c r="N69" s="246"/>
      <c r="O69" s="246"/>
      <c r="P69" s="246"/>
      <c r="Q69" s="246"/>
      <c r="R69" s="246"/>
      <c r="S69" s="246"/>
      <c r="T69" s="246"/>
      <c r="U69" s="246"/>
      <c r="V69" s="246"/>
      <c r="W69" s="246"/>
      <c r="X69" s="246"/>
      <c r="Y69" s="246"/>
      <c r="Z69" s="246"/>
      <c r="AA69" s="247"/>
      <c r="AB69" s="247"/>
      <c r="AC69" s="247"/>
      <c r="AD69" s="247"/>
      <c r="AE69" s="247"/>
      <c r="AF69" s="247"/>
      <c r="AG69" s="247"/>
      <c r="AH69" s="247"/>
      <c r="AI69" s="247"/>
      <c r="AJ69" s="247"/>
      <c r="AK69" s="247"/>
      <c r="AL69" s="247"/>
      <c r="AM69" s="247"/>
      <c r="AN69" s="247"/>
      <c r="AO69" s="247"/>
      <c r="AP69" s="247"/>
      <c r="AQ69" s="247"/>
      <c r="AR69" s="247"/>
      <c r="AS69" s="247"/>
      <c r="AT69" s="247"/>
      <c r="AU69" s="247"/>
      <c r="AV69" s="247"/>
      <c r="AW69" s="247"/>
      <c r="AX69" s="247"/>
      <c r="AY69" s="247"/>
      <c r="AZ69" s="247"/>
      <c r="BA69" s="247"/>
      <c r="BB69" s="247"/>
      <c r="BC69" s="247"/>
      <c r="BD69" s="247"/>
      <c r="BE69" s="247"/>
      <c r="BF69" s="247"/>
      <c r="BG69" s="247"/>
      <c r="BH69" s="247"/>
      <c r="BI69" s="247"/>
      <c r="BJ69" s="247"/>
      <c r="BK69" s="247"/>
      <c r="BL69" s="247"/>
      <c r="BM69" s="247"/>
      <c r="BN69" s="247"/>
      <c r="BO69" s="247"/>
      <c r="BP69" s="247"/>
      <c r="BQ69" s="247"/>
      <c r="BR69" s="247"/>
      <c r="BS69" s="247"/>
      <c r="BT69" s="247"/>
      <c r="BU69" s="247"/>
      <c r="BV69" s="247"/>
      <c r="BW69" s="247"/>
      <c r="BX69" s="247"/>
      <c r="BY69" s="247"/>
      <c r="BZ69" s="247"/>
      <c r="CA69" s="247"/>
      <c r="CB69" s="247"/>
      <c r="CC69" s="247"/>
      <c r="CD69" s="247"/>
      <c r="CE69" s="247"/>
      <c r="CF69" s="247"/>
      <c r="CG69" s="247"/>
      <c r="CH69" s="247"/>
      <c r="CI69" s="247"/>
      <c r="CJ69" s="247"/>
      <c r="CK69" s="247"/>
      <c r="CL69" s="247"/>
      <c r="CM69" s="247"/>
      <c r="CN69" s="247"/>
      <c r="CO69" s="247"/>
      <c r="CP69" s="247"/>
      <c r="CQ69" s="247"/>
      <c r="CR69" s="247"/>
      <c r="CS69" s="247"/>
      <c r="CT69" s="247"/>
      <c r="CU69" s="247"/>
      <c r="CV69" s="247"/>
      <c r="CW69" s="247"/>
      <c r="CX69" s="247"/>
      <c r="CY69" s="247"/>
      <c r="CZ69" s="247"/>
      <c r="DA69" s="247"/>
      <c r="DB69" s="247"/>
      <c r="DC69" s="247"/>
      <c r="DD69" s="247"/>
      <c r="DE69" s="247"/>
      <c r="DF69" s="247"/>
      <c r="DG69" s="247"/>
      <c r="DH69" s="247"/>
      <c r="DI69" s="247"/>
      <c r="DJ69" s="247"/>
      <c r="DK69" s="247"/>
      <c r="DL69" s="247"/>
      <c r="DM69" s="247"/>
      <c r="DN69" s="247"/>
      <c r="DO69" s="247"/>
      <c r="DP69" s="247"/>
      <c r="DQ69" s="247"/>
      <c r="DR69" s="247"/>
      <c r="DS69" s="247"/>
      <c r="DT69" s="247"/>
      <c r="DU69" s="247"/>
      <c r="DV69" s="247"/>
      <c r="DW69" s="247"/>
      <c r="DX69" s="247"/>
      <c r="DY69" s="247"/>
      <c r="DZ69" s="247"/>
      <c r="EA69" s="247"/>
      <c r="EB69" s="247"/>
      <c r="EC69" s="247"/>
      <c r="ED69" s="247"/>
      <c r="EE69" s="247"/>
      <c r="EF69" s="247"/>
      <c r="EG69" s="247"/>
      <c r="EH69" s="247"/>
      <c r="EI69" s="247"/>
      <c r="EJ69" s="247"/>
      <c r="EK69" s="247"/>
      <c r="EL69" s="247"/>
      <c r="EM69" s="247"/>
      <c r="EN69" s="247"/>
      <c r="EO69" s="247"/>
      <c r="EP69" s="247"/>
      <c r="EQ69" s="247"/>
      <c r="ER69" s="247"/>
      <c r="ES69" s="247"/>
      <c r="ET69" s="247"/>
      <c r="EU69" s="247"/>
      <c r="EV69" s="247"/>
      <c r="EW69" s="247"/>
      <c r="EX69" s="247"/>
      <c r="EY69" s="247"/>
      <c r="EZ69" s="247"/>
      <c r="FA69" s="247"/>
      <c r="FB69" s="247"/>
      <c r="FC69" s="247"/>
      <c r="FD69" s="247"/>
      <c r="FE69" s="247"/>
      <c r="FF69" s="247"/>
      <c r="FG69" s="247"/>
      <c r="FH69" s="247"/>
      <c r="FI69" s="247"/>
      <c r="FJ69" s="247"/>
      <c r="FK69" s="247"/>
      <c r="FL69" s="247"/>
      <c r="FM69" s="247"/>
      <c r="FN69" s="247"/>
      <c r="FO69" s="247"/>
      <c r="FP69" s="247"/>
      <c r="FQ69" s="247"/>
      <c r="FR69" s="247"/>
      <c r="FS69" s="247"/>
      <c r="FT69" s="247"/>
      <c r="FU69" s="247"/>
      <c r="FV69" s="247"/>
      <c r="FW69" s="247"/>
      <c r="FX69" s="247"/>
      <c r="FY69" s="247"/>
      <c r="FZ69" s="247"/>
      <c r="GA69" s="247"/>
      <c r="GB69" s="247"/>
      <c r="GC69" s="247"/>
      <c r="GD69" s="247"/>
      <c r="GE69" s="247"/>
      <c r="GF69" s="247"/>
      <c r="GG69" s="247"/>
      <c r="GH69" s="247"/>
      <c r="GI69" s="247"/>
      <c r="GJ69" s="247"/>
      <c r="GK69" s="247"/>
      <c r="GL69" s="247"/>
      <c r="GM69" s="247"/>
      <c r="GN69" s="247"/>
      <c r="GO69" s="247"/>
      <c r="GP69" s="247"/>
      <c r="GQ69" s="247"/>
      <c r="GR69" s="247"/>
      <c r="GS69" s="247"/>
      <c r="GT69" s="247"/>
      <c r="GU69" s="247"/>
      <c r="GV69" s="247"/>
      <c r="GW69" s="247"/>
      <c r="GX69" s="247"/>
      <c r="GY69" s="247"/>
      <c r="GZ69" s="247"/>
      <c r="HA69" s="247"/>
      <c r="HB69" s="247"/>
      <c r="HC69" s="247"/>
      <c r="HD69" s="247"/>
      <c r="HE69" s="247"/>
      <c r="HF69" s="247"/>
      <c r="HG69" s="247"/>
      <c r="HH69" s="247"/>
      <c r="HI69" s="247"/>
      <c r="HJ69" s="247"/>
      <c r="HK69" s="247"/>
      <c r="HL69" s="247"/>
      <c r="HM69" s="247"/>
      <c r="HN69" s="247"/>
      <c r="HO69" s="247"/>
      <c r="HP69" s="247"/>
      <c r="HQ69" s="247"/>
      <c r="HR69" s="247"/>
      <c r="HS69" s="247"/>
      <c r="HT69" s="247"/>
      <c r="HU69" s="247"/>
    </row>
    <row r="70" spans="1:229" s="5" customFormat="1" ht="26.4" x14ac:dyDescent="0.3">
      <c r="A70" s="228"/>
      <c r="B70" s="243"/>
      <c r="C70" s="9"/>
      <c r="D70" s="9"/>
      <c r="E70" s="244" t="s">
        <v>105</v>
      </c>
      <c r="F70" s="285" t="s">
        <v>157</v>
      </c>
      <c r="G70" s="245"/>
      <c r="H70" s="246"/>
      <c r="I70" s="246"/>
      <c r="J70" s="246"/>
      <c r="K70" s="246"/>
      <c r="L70" s="246"/>
      <c r="M70" s="246"/>
      <c r="N70" s="246"/>
      <c r="O70" s="246"/>
      <c r="P70" s="246"/>
      <c r="Q70" s="246"/>
      <c r="R70" s="246"/>
      <c r="S70" s="246"/>
      <c r="T70" s="246"/>
      <c r="U70" s="246"/>
      <c r="V70" s="246"/>
      <c r="W70" s="246"/>
      <c r="X70" s="246"/>
      <c r="Y70" s="246"/>
      <c r="Z70" s="246"/>
      <c r="AA70" s="247"/>
      <c r="AB70" s="247"/>
      <c r="AC70" s="247"/>
      <c r="AD70" s="247"/>
      <c r="AE70" s="247"/>
      <c r="AF70" s="247"/>
      <c r="AG70" s="247"/>
      <c r="AH70" s="247"/>
      <c r="AI70" s="247"/>
      <c r="AJ70" s="247"/>
      <c r="AK70" s="247"/>
      <c r="AL70" s="247"/>
      <c r="AM70" s="247"/>
      <c r="AN70" s="247"/>
      <c r="AO70" s="247"/>
      <c r="AP70" s="247"/>
      <c r="AQ70" s="247"/>
      <c r="AR70" s="247"/>
      <c r="AS70" s="247"/>
      <c r="AT70" s="247"/>
      <c r="AU70" s="247"/>
      <c r="AV70" s="247"/>
      <c r="AW70" s="247"/>
      <c r="AX70" s="247"/>
      <c r="AY70" s="247"/>
      <c r="AZ70" s="247"/>
      <c r="BA70" s="247"/>
      <c r="BB70" s="247"/>
      <c r="BC70" s="247"/>
      <c r="BD70" s="247"/>
      <c r="BE70" s="247"/>
      <c r="BF70" s="247"/>
      <c r="BG70" s="247"/>
      <c r="BH70" s="247"/>
      <c r="BI70" s="247"/>
      <c r="BJ70" s="247"/>
      <c r="BK70" s="247"/>
      <c r="BL70" s="247"/>
      <c r="BM70" s="247"/>
      <c r="BN70" s="247"/>
      <c r="BO70" s="247"/>
      <c r="BP70" s="247"/>
      <c r="BQ70" s="247"/>
      <c r="BR70" s="247"/>
      <c r="BS70" s="247"/>
      <c r="BT70" s="247"/>
      <c r="BU70" s="247"/>
      <c r="BV70" s="247"/>
      <c r="BW70" s="247"/>
      <c r="BX70" s="247"/>
      <c r="BY70" s="247"/>
      <c r="BZ70" s="247"/>
      <c r="CA70" s="247"/>
      <c r="CB70" s="247"/>
      <c r="CC70" s="247"/>
      <c r="CD70" s="247"/>
      <c r="CE70" s="247"/>
      <c r="CF70" s="247"/>
      <c r="CG70" s="247"/>
      <c r="CH70" s="247"/>
      <c r="CI70" s="247"/>
      <c r="CJ70" s="247"/>
      <c r="CK70" s="247"/>
      <c r="CL70" s="247"/>
      <c r="CM70" s="247"/>
      <c r="CN70" s="247"/>
      <c r="CO70" s="247"/>
      <c r="CP70" s="247"/>
      <c r="CQ70" s="247"/>
      <c r="CR70" s="247"/>
      <c r="CS70" s="247"/>
      <c r="CT70" s="247"/>
      <c r="CU70" s="247"/>
      <c r="CV70" s="247"/>
      <c r="CW70" s="247"/>
      <c r="CX70" s="247"/>
      <c r="CY70" s="247"/>
      <c r="CZ70" s="247"/>
      <c r="DA70" s="247"/>
      <c r="DB70" s="247"/>
      <c r="DC70" s="247"/>
      <c r="DD70" s="247"/>
      <c r="DE70" s="247"/>
      <c r="DF70" s="247"/>
      <c r="DG70" s="247"/>
      <c r="DH70" s="247"/>
      <c r="DI70" s="247"/>
      <c r="DJ70" s="247"/>
      <c r="DK70" s="247"/>
      <c r="DL70" s="247"/>
      <c r="DM70" s="247"/>
      <c r="DN70" s="247"/>
      <c r="DO70" s="247"/>
      <c r="DP70" s="247"/>
      <c r="DQ70" s="247"/>
      <c r="DR70" s="247"/>
      <c r="DS70" s="247"/>
      <c r="DT70" s="247"/>
      <c r="DU70" s="247"/>
      <c r="DV70" s="247"/>
      <c r="DW70" s="247"/>
      <c r="DX70" s="247"/>
      <c r="DY70" s="247"/>
      <c r="DZ70" s="247"/>
      <c r="EA70" s="247"/>
      <c r="EB70" s="247"/>
      <c r="EC70" s="247"/>
      <c r="ED70" s="247"/>
      <c r="EE70" s="247"/>
      <c r="EF70" s="247"/>
      <c r="EG70" s="247"/>
      <c r="EH70" s="247"/>
      <c r="EI70" s="247"/>
      <c r="EJ70" s="247"/>
      <c r="EK70" s="247"/>
      <c r="EL70" s="247"/>
      <c r="EM70" s="247"/>
      <c r="EN70" s="247"/>
      <c r="EO70" s="247"/>
      <c r="EP70" s="247"/>
      <c r="EQ70" s="247"/>
      <c r="ER70" s="247"/>
      <c r="ES70" s="247"/>
      <c r="ET70" s="247"/>
      <c r="EU70" s="247"/>
      <c r="EV70" s="247"/>
      <c r="EW70" s="247"/>
      <c r="EX70" s="247"/>
      <c r="EY70" s="247"/>
      <c r="EZ70" s="247"/>
      <c r="FA70" s="247"/>
      <c r="FB70" s="247"/>
      <c r="FC70" s="247"/>
      <c r="FD70" s="247"/>
      <c r="FE70" s="247"/>
      <c r="FF70" s="247"/>
      <c r="FG70" s="247"/>
      <c r="FH70" s="247"/>
      <c r="FI70" s="247"/>
      <c r="FJ70" s="247"/>
      <c r="FK70" s="247"/>
      <c r="FL70" s="247"/>
      <c r="FM70" s="247"/>
      <c r="FN70" s="247"/>
      <c r="FO70" s="247"/>
      <c r="FP70" s="247"/>
      <c r="FQ70" s="247"/>
      <c r="FR70" s="247"/>
      <c r="FS70" s="247"/>
      <c r="FT70" s="247"/>
      <c r="FU70" s="247"/>
      <c r="FV70" s="247"/>
      <c r="FW70" s="247"/>
      <c r="FX70" s="247"/>
      <c r="FY70" s="247"/>
      <c r="FZ70" s="247"/>
      <c r="GA70" s="247"/>
      <c r="GB70" s="247"/>
      <c r="GC70" s="247"/>
      <c r="GD70" s="247"/>
      <c r="GE70" s="247"/>
      <c r="GF70" s="247"/>
      <c r="GG70" s="247"/>
      <c r="GH70" s="247"/>
      <c r="GI70" s="247"/>
      <c r="GJ70" s="247"/>
      <c r="GK70" s="247"/>
      <c r="GL70" s="247"/>
      <c r="GM70" s="247"/>
      <c r="GN70" s="247"/>
      <c r="GO70" s="247"/>
      <c r="GP70" s="247"/>
      <c r="GQ70" s="247"/>
      <c r="GR70" s="247"/>
      <c r="GS70" s="247"/>
      <c r="GT70" s="247"/>
      <c r="GU70" s="247"/>
      <c r="GV70" s="247"/>
      <c r="GW70" s="247"/>
      <c r="GX70" s="247"/>
      <c r="GY70" s="247"/>
      <c r="GZ70" s="247"/>
      <c r="HA70" s="247"/>
      <c r="HB70" s="247"/>
      <c r="HC70" s="247"/>
      <c r="HD70" s="247"/>
      <c r="HE70" s="247"/>
      <c r="HF70" s="247"/>
      <c r="HG70" s="247"/>
      <c r="HH70" s="247"/>
      <c r="HI70" s="247"/>
      <c r="HJ70" s="247"/>
      <c r="HK70" s="247"/>
      <c r="HL70" s="247"/>
      <c r="HM70" s="247"/>
      <c r="HN70" s="247"/>
      <c r="HO70" s="247"/>
      <c r="HP70" s="247"/>
      <c r="HQ70" s="247"/>
      <c r="HR70" s="247"/>
      <c r="HS70" s="247"/>
      <c r="HT70" s="247"/>
      <c r="HU70" s="247"/>
    </row>
    <row r="71" spans="1:229" s="5" customFormat="1" ht="13.8" x14ac:dyDescent="0.3">
      <c r="A71" s="228"/>
      <c r="B71" s="243"/>
      <c r="C71" s="9"/>
      <c r="D71" s="9"/>
      <c r="E71" s="244" t="s">
        <v>105</v>
      </c>
      <c r="F71" s="285" t="s">
        <v>158</v>
      </c>
      <c r="G71" s="245"/>
      <c r="H71" s="246"/>
      <c r="I71" s="246"/>
      <c r="J71" s="246"/>
      <c r="K71" s="246"/>
      <c r="L71" s="246"/>
      <c r="M71" s="246"/>
      <c r="N71" s="246"/>
      <c r="O71" s="246"/>
      <c r="P71" s="246"/>
      <c r="Q71" s="246"/>
      <c r="R71" s="246"/>
      <c r="S71" s="246"/>
      <c r="T71" s="246"/>
      <c r="U71" s="246"/>
      <c r="V71" s="246"/>
      <c r="W71" s="246"/>
      <c r="X71" s="246"/>
      <c r="Y71" s="246"/>
      <c r="Z71" s="246"/>
      <c r="AA71" s="247"/>
      <c r="AB71" s="247"/>
      <c r="AC71" s="247"/>
      <c r="AD71" s="247"/>
      <c r="AE71" s="247"/>
      <c r="AF71" s="247"/>
      <c r="AG71" s="247"/>
      <c r="AH71" s="247"/>
      <c r="AI71" s="247"/>
      <c r="AJ71" s="247"/>
      <c r="AK71" s="247"/>
      <c r="AL71" s="247"/>
      <c r="AM71" s="247"/>
      <c r="AN71" s="247"/>
      <c r="AO71" s="247"/>
      <c r="AP71" s="247"/>
      <c r="AQ71" s="247"/>
      <c r="AR71" s="247"/>
      <c r="AS71" s="247"/>
      <c r="AT71" s="247"/>
      <c r="AU71" s="247"/>
      <c r="AV71" s="247"/>
      <c r="AW71" s="247"/>
      <c r="AX71" s="247"/>
      <c r="AY71" s="247"/>
      <c r="AZ71" s="247"/>
      <c r="BA71" s="247"/>
      <c r="BB71" s="247"/>
      <c r="BC71" s="247"/>
      <c r="BD71" s="247"/>
      <c r="BE71" s="247"/>
      <c r="BF71" s="247"/>
      <c r="BG71" s="247"/>
      <c r="BH71" s="247"/>
      <c r="BI71" s="247"/>
      <c r="BJ71" s="247"/>
      <c r="BK71" s="247"/>
      <c r="BL71" s="247"/>
      <c r="BM71" s="247"/>
      <c r="BN71" s="247"/>
      <c r="BO71" s="247"/>
      <c r="BP71" s="247"/>
      <c r="BQ71" s="247"/>
      <c r="BR71" s="247"/>
      <c r="BS71" s="247"/>
      <c r="BT71" s="247"/>
      <c r="BU71" s="247"/>
      <c r="BV71" s="247"/>
      <c r="BW71" s="247"/>
      <c r="BX71" s="247"/>
      <c r="BY71" s="247"/>
      <c r="BZ71" s="247"/>
      <c r="CA71" s="247"/>
      <c r="CB71" s="247"/>
      <c r="CC71" s="247"/>
      <c r="CD71" s="247"/>
      <c r="CE71" s="247"/>
      <c r="CF71" s="247"/>
      <c r="CG71" s="247"/>
      <c r="CH71" s="247"/>
      <c r="CI71" s="247"/>
      <c r="CJ71" s="247"/>
      <c r="CK71" s="247"/>
      <c r="CL71" s="247"/>
      <c r="CM71" s="247"/>
      <c r="CN71" s="247"/>
      <c r="CO71" s="247"/>
      <c r="CP71" s="247"/>
      <c r="CQ71" s="247"/>
      <c r="CR71" s="247"/>
      <c r="CS71" s="247"/>
      <c r="CT71" s="247"/>
      <c r="CU71" s="247"/>
      <c r="CV71" s="247"/>
      <c r="CW71" s="247"/>
      <c r="CX71" s="247"/>
      <c r="CY71" s="247"/>
      <c r="CZ71" s="247"/>
      <c r="DA71" s="247"/>
      <c r="DB71" s="247"/>
      <c r="DC71" s="247"/>
      <c r="DD71" s="247"/>
      <c r="DE71" s="247"/>
      <c r="DF71" s="247"/>
      <c r="DG71" s="247"/>
      <c r="DH71" s="247"/>
      <c r="DI71" s="247"/>
      <c r="DJ71" s="247"/>
      <c r="DK71" s="247"/>
      <c r="DL71" s="247"/>
      <c r="DM71" s="247"/>
      <c r="DN71" s="247"/>
      <c r="DO71" s="247"/>
      <c r="DP71" s="247"/>
      <c r="DQ71" s="247"/>
      <c r="DR71" s="247"/>
      <c r="DS71" s="247"/>
      <c r="DT71" s="247"/>
      <c r="DU71" s="247"/>
      <c r="DV71" s="247"/>
      <c r="DW71" s="247"/>
      <c r="DX71" s="247"/>
      <c r="DY71" s="247"/>
      <c r="DZ71" s="247"/>
      <c r="EA71" s="247"/>
      <c r="EB71" s="247"/>
      <c r="EC71" s="247"/>
      <c r="ED71" s="247"/>
      <c r="EE71" s="247"/>
      <c r="EF71" s="247"/>
      <c r="EG71" s="247"/>
      <c r="EH71" s="247"/>
      <c r="EI71" s="247"/>
      <c r="EJ71" s="247"/>
      <c r="EK71" s="247"/>
      <c r="EL71" s="247"/>
      <c r="EM71" s="247"/>
      <c r="EN71" s="247"/>
      <c r="EO71" s="247"/>
      <c r="EP71" s="247"/>
      <c r="EQ71" s="247"/>
      <c r="ER71" s="247"/>
      <c r="ES71" s="247"/>
      <c r="ET71" s="247"/>
      <c r="EU71" s="247"/>
      <c r="EV71" s="247"/>
      <c r="EW71" s="247"/>
      <c r="EX71" s="247"/>
      <c r="EY71" s="247"/>
      <c r="EZ71" s="247"/>
      <c r="FA71" s="247"/>
      <c r="FB71" s="247"/>
      <c r="FC71" s="247"/>
      <c r="FD71" s="247"/>
      <c r="FE71" s="247"/>
      <c r="FF71" s="247"/>
      <c r="FG71" s="247"/>
      <c r="FH71" s="247"/>
      <c r="FI71" s="247"/>
      <c r="FJ71" s="247"/>
      <c r="FK71" s="247"/>
      <c r="FL71" s="247"/>
      <c r="FM71" s="247"/>
      <c r="FN71" s="247"/>
      <c r="FO71" s="247"/>
      <c r="FP71" s="247"/>
      <c r="FQ71" s="247"/>
      <c r="FR71" s="247"/>
      <c r="FS71" s="247"/>
      <c r="FT71" s="247"/>
      <c r="FU71" s="247"/>
      <c r="FV71" s="247"/>
      <c r="FW71" s="247"/>
      <c r="FX71" s="247"/>
      <c r="FY71" s="247"/>
      <c r="FZ71" s="247"/>
      <c r="GA71" s="247"/>
      <c r="GB71" s="247"/>
      <c r="GC71" s="247"/>
      <c r="GD71" s="247"/>
      <c r="GE71" s="247"/>
      <c r="GF71" s="247"/>
      <c r="GG71" s="247"/>
      <c r="GH71" s="247"/>
      <c r="GI71" s="247"/>
      <c r="GJ71" s="247"/>
      <c r="GK71" s="247"/>
      <c r="GL71" s="247"/>
      <c r="GM71" s="247"/>
      <c r="GN71" s="247"/>
      <c r="GO71" s="247"/>
      <c r="GP71" s="247"/>
      <c r="GQ71" s="247"/>
      <c r="GR71" s="247"/>
      <c r="GS71" s="247"/>
      <c r="GT71" s="247"/>
      <c r="GU71" s="247"/>
      <c r="GV71" s="247"/>
      <c r="GW71" s="247"/>
      <c r="GX71" s="247"/>
      <c r="GY71" s="247"/>
      <c r="GZ71" s="247"/>
      <c r="HA71" s="247"/>
      <c r="HB71" s="247"/>
      <c r="HC71" s="247"/>
      <c r="HD71" s="247"/>
      <c r="HE71" s="247"/>
      <c r="HF71" s="247"/>
      <c r="HG71" s="247"/>
      <c r="HH71" s="247"/>
      <c r="HI71" s="247"/>
      <c r="HJ71" s="247"/>
      <c r="HK71" s="247"/>
      <c r="HL71" s="247"/>
      <c r="HM71" s="247"/>
      <c r="HN71" s="247"/>
      <c r="HO71" s="247"/>
      <c r="HP71" s="247"/>
      <c r="HQ71" s="247"/>
      <c r="HR71" s="247"/>
      <c r="HS71" s="247"/>
      <c r="HT71" s="247"/>
      <c r="HU71" s="247"/>
    </row>
    <row r="72" spans="1:229" s="5" customFormat="1" ht="105.6" x14ac:dyDescent="0.3">
      <c r="A72" s="277"/>
      <c r="B72" s="278"/>
      <c r="C72" s="283"/>
      <c r="D72" s="283"/>
      <c r="E72" s="244" t="s">
        <v>105</v>
      </c>
      <c r="F72" s="244" t="s">
        <v>159</v>
      </c>
      <c r="G72" s="280"/>
      <c r="H72" s="246"/>
      <c r="I72" s="281"/>
      <c r="J72" s="281"/>
      <c r="K72" s="281"/>
      <c r="L72" s="281"/>
      <c r="M72" s="281"/>
      <c r="N72" s="281"/>
      <c r="O72" s="281"/>
      <c r="P72" s="281"/>
      <c r="Q72" s="281"/>
      <c r="R72" s="281"/>
      <c r="S72" s="281"/>
      <c r="T72" s="281"/>
      <c r="U72" s="281"/>
      <c r="V72" s="281"/>
      <c r="W72" s="281"/>
      <c r="X72" s="281"/>
      <c r="Y72" s="281"/>
      <c r="Z72" s="281"/>
      <c r="AA72" s="282"/>
      <c r="AB72" s="282"/>
      <c r="AC72" s="282"/>
      <c r="AD72" s="282"/>
      <c r="AE72" s="282"/>
      <c r="AF72" s="282"/>
      <c r="AG72" s="282"/>
      <c r="AH72" s="282"/>
      <c r="AI72" s="282"/>
      <c r="AJ72" s="282"/>
      <c r="AK72" s="282"/>
      <c r="AL72" s="282"/>
      <c r="AM72" s="282"/>
      <c r="AN72" s="282"/>
      <c r="AO72" s="282"/>
      <c r="AP72" s="282"/>
      <c r="AQ72" s="282"/>
      <c r="AR72" s="282"/>
      <c r="AS72" s="282"/>
      <c r="AT72" s="282"/>
      <c r="AU72" s="282"/>
      <c r="AV72" s="282"/>
      <c r="AW72" s="282"/>
      <c r="AX72" s="282"/>
      <c r="AY72" s="282"/>
      <c r="AZ72" s="282"/>
      <c r="BA72" s="282"/>
      <c r="BB72" s="282"/>
      <c r="BC72" s="282"/>
      <c r="BD72" s="282"/>
      <c r="BE72" s="282"/>
      <c r="BF72" s="282"/>
      <c r="BG72" s="282"/>
      <c r="BH72" s="282"/>
      <c r="BI72" s="282"/>
      <c r="BJ72" s="282"/>
      <c r="BK72" s="282"/>
      <c r="BL72" s="282"/>
      <c r="BM72" s="282"/>
      <c r="BN72" s="282"/>
      <c r="BO72" s="282"/>
      <c r="BP72" s="282"/>
      <c r="BQ72" s="282"/>
      <c r="BR72" s="282"/>
      <c r="BS72" s="282"/>
      <c r="BT72" s="282"/>
      <c r="BU72" s="282"/>
      <c r="BV72" s="282"/>
      <c r="BW72" s="282"/>
      <c r="BX72" s="282"/>
      <c r="BY72" s="282"/>
      <c r="BZ72" s="282"/>
      <c r="CA72" s="282"/>
      <c r="CB72" s="282"/>
      <c r="CC72" s="282"/>
      <c r="CD72" s="282"/>
      <c r="CE72" s="282"/>
      <c r="CF72" s="282"/>
      <c r="CG72" s="282"/>
      <c r="CH72" s="282"/>
      <c r="CI72" s="282"/>
      <c r="CJ72" s="282"/>
      <c r="CK72" s="282"/>
      <c r="CL72" s="282"/>
      <c r="CM72" s="282"/>
      <c r="CN72" s="282"/>
      <c r="CO72" s="282"/>
      <c r="CP72" s="282"/>
      <c r="CQ72" s="282"/>
      <c r="CR72" s="282"/>
      <c r="CS72" s="282"/>
      <c r="CT72" s="282"/>
      <c r="CU72" s="282"/>
      <c r="CV72" s="282"/>
      <c r="CW72" s="282"/>
      <c r="CX72" s="282"/>
      <c r="CY72" s="282"/>
      <c r="CZ72" s="282"/>
      <c r="DA72" s="282"/>
      <c r="DB72" s="282"/>
      <c r="DC72" s="282"/>
      <c r="DD72" s="282"/>
      <c r="DE72" s="282"/>
      <c r="DF72" s="282"/>
      <c r="DG72" s="282"/>
      <c r="DH72" s="282"/>
      <c r="DI72" s="282"/>
      <c r="DJ72" s="282"/>
      <c r="DK72" s="282"/>
      <c r="DL72" s="282"/>
      <c r="DM72" s="282"/>
      <c r="DN72" s="282"/>
      <c r="DO72" s="282"/>
      <c r="DP72" s="282"/>
      <c r="DQ72" s="282"/>
      <c r="DR72" s="282"/>
      <c r="DS72" s="282"/>
      <c r="DT72" s="282"/>
      <c r="DU72" s="282"/>
      <c r="DV72" s="282"/>
      <c r="DW72" s="282"/>
      <c r="DX72" s="282"/>
      <c r="DY72" s="282"/>
      <c r="DZ72" s="282"/>
      <c r="EA72" s="282"/>
      <c r="EB72" s="282"/>
      <c r="EC72" s="282"/>
      <c r="ED72" s="282"/>
      <c r="EE72" s="282"/>
      <c r="EF72" s="282"/>
      <c r="EG72" s="282"/>
      <c r="EH72" s="282"/>
      <c r="EI72" s="282"/>
      <c r="EJ72" s="282"/>
      <c r="EK72" s="282"/>
      <c r="EL72" s="282"/>
      <c r="EM72" s="282"/>
      <c r="EN72" s="282"/>
      <c r="EO72" s="282"/>
      <c r="EP72" s="282"/>
      <c r="EQ72" s="282"/>
      <c r="ER72" s="282"/>
      <c r="ES72" s="282"/>
      <c r="ET72" s="282"/>
      <c r="EU72" s="282"/>
      <c r="EV72" s="282"/>
      <c r="EW72" s="282"/>
      <c r="EX72" s="282"/>
      <c r="EY72" s="282"/>
      <c r="EZ72" s="282"/>
      <c r="FA72" s="282"/>
      <c r="FB72" s="282"/>
      <c r="FC72" s="282"/>
      <c r="FD72" s="282"/>
      <c r="FE72" s="282"/>
      <c r="FF72" s="282"/>
      <c r="FG72" s="282"/>
      <c r="FH72" s="282"/>
      <c r="FI72" s="282"/>
      <c r="FJ72" s="282"/>
      <c r="FK72" s="282"/>
      <c r="FL72" s="282"/>
      <c r="FM72" s="282"/>
      <c r="FN72" s="282"/>
      <c r="FO72" s="282"/>
      <c r="FP72" s="282"/>
      <c r="FQ72" s="282"/>
      <c r="FR72" s="282"/>
      <c r="FS72" s="282"/>
      <c r="FT72" s="282"/>
      <c r="FU72" s="282"/>
      <c r="FV72" s="282"/>
      <c r="FW72" s="282"/>
      <c r="FX72" s="282"/>
      <c r="FY72" s="282"/>
      <c r="FZ72" s="282"/>
      <c r="GA72" s="282"/>
      <c r="GB72" s="282"/>
      <c r="GC72" s="282"/>
      <c r="GD72" s="282"/>
      <c r="GE72" s="282"/>
      <c r="GF72" s="282"/>
      <c r="GG72" s="282"/>
      <c r="GH72" s="282"/>
      <c r="GI72" s="282"/>
      <c r="GJ72" s="282"/>
      <c r="GK72" s="282"/>
      <c r="GL72" s="282"/>
      <c r="GM72" s="282"/>
      <c r="GN72" s="282"/>
      <c r="GO72" s="282"/>
      <c r="GP72" s="282"/>
      <c r="GQ72" s="282"/>
      <c r="GR72" s="282"/>
      <c r="GS72" s="282"/>
      <c r="GT72" s="282"/>
      <c r="GU72" s="282"/>
      <c r="GV72" s="282"/>
      <c r="GW72" s="282"/>
      <c r="GX72" s="282"/>
      <c r="GY72" s="282"/>
      <c r="GZ72" s="282"/>
      <c r="HA72" s="282"/>
      <c r="HB72" s="282"/>
      <c r="HC72" s="282"/>
      <c r="HD72" s="282"/>
      <c r="HE72" s="282"/>
      <c r="HF72" s="282"/>
      <c r="HG72" s="282"/>
      <c r="HH72" s="282"/>
      <c r="HI72" s="282"/>
      <c r="HJ72" s="282"/>
      <c r="HK72" s="282"/>
      <c r="HL72" s="282"/>
      <c r="HM72" s="282"/>
      <c r="HN72" s="282"/>
      <c r="HO72" s="282"/>
      <c r="HP72" s="282"/>
      <c r="HQ72" s="282"/>
      <c r="HR72" s="282"/>
      <c r="HS72" s="282"/>
      <c r="HT72" s="282"/>
      <c r="HU72" s="282"/>
    </row>
    <row r="73" spans="1:229" s="5" customFormat="1" ht="39.6" x14ac:dyDescent="0.3">
      <c r="A73" s="277"/>
      <c r="B73" s="278"/>
      <c r="C73" s="283"/>
      <c r="D73" s="283"/>
      <c r="E73" s="244" t="s">
        <v>105</v>
      </c>
      <c r="F73" s="244" t="s">
        <v>160</v>
      </c>
      <c r="G73" s="280"/>
      <c r="H73" s="256"/>
      <c r="I73" s="281"/>
      <c r="J73" s="281"/>
      <c r="K73" s="281"/>
      <c r="L73" s="281"/>
      <c r="M73" s="281"/>
      <c r="N73" s="281"/>
      <c r="O73" s="281"/>
      <c r="P73" s="281"/>
      <c r="Q73" s="281"/>
      <c r="R73" s="281"/>
      <c r="S73" s="281"/>
      <c r="T73" s="281"/>
      <c r="U73" s="281"/>
      <c r="V73" s="281"/>
      <c r="W73" s="281"/>
      <c r="X73" s="281"/>
      <c r="Y73" s="281"/>
      <c r="Z73" s="281"/>
      <c r="AA73" s="282"/>
      <c r="AB73" s="282"/>
      <c r="AC73" s="282"/>
      <c r="AD73" s="282"/>
      <c r="AE73" s="282"/>
      <c r="AF73" s="282"/>
      <c r="AG73" s="282"/>
      <c r="AH73" s="282"/>
      <c r="AI73" s="282"/>
      <c r="AJ73" s="282"/>
      <c r="AK73" s="282"/>
      <c r="AL73" s="282"/>
      <c r="AM73" s="282"/>
      <c r="AN73" s="282"/>
      <c r="AO73" s="282"/>
      <c r="AP73" s="282"/>
      <c r="AQ73" s="282"/>
      <c r="AR73" s="282"/>
      <c r="AS73" s="282"/>
      <c r="AT73" s="282"/>
      <c r="AU73" s="282"/>
      <c r="AV73" s="282"/>
      <c r="AW73" s="282"/>
      <c r="AX73" s="282"/>
      <c r="AY73" s="282"/>
      <c r="AZ73" s="282"/>
      <c r="BA73" s="282"/>
      <c r="BB73" s="282"/>
      <c r="BC73" s="282"/>
      <c r="BD73" s="282"/>
      <c r="BE73" s="282"/>
      <c r="BF73" s="282"/>
      <c r="BG73" s="282"/>
      <c r="BH73" s="282"/>
      <c r="BI73" s="282"/>
      <c r="BJ73" s="282"/>
      <c r="BK73" s="282"/>
      <c r="BL73" s="282"/>
      <c r="BM73" s="282"/>
      <c r="BN73" s="282"/>
      <c r="BO73" s="282"/>
      <c r="BP73" s="282"/>
      <c r="BQ73" s="282"/>
      <c r="BR73" s="282"/>
      <c r="BS73" s="282"/>
      <c r="BT73" s="282"/>
      <c r="BU73" s="282"/>
      <c r="BV73" s="282"/>
      <c r="BW73" s="282"/>
      <c r="BX73" s="282"/>
      <c r="BY73" s="282"/>
      <c r="BZ73" s="282"/>
      <c r="CA73" s="282"/>
      <c r="CB73" s="282"/>
      <c r="CC73" s="282"/>
      <c r="CD73" s="282"/>
      <c r="CE73" s="282"/>
      <c r="CF73" s="282"/>
      <c r="CG73" s="282"/>
      <c r="CH73" s="282"/>
      <c r="CI73" s="282"/>
      <c r="CJ73" s="282"/>
      <c r="CK73" s="282"/>
      <c r="CL73" s="282"/>
      <c r="CM73" s="282"/>
      <c r="CN73" s="282"/>
      <c r="CO73" s="282"/>
      <c r="CP73" s="282"/>
      <c r="CQ73" s="282"/>
      <c r="CR73" s="282"/>
      <c r="CS73" s="282"/>
      <c r="CT73" s="282"/>
      <c r="CU73" s="282"/>
      <c r="CV73" s="282"/>
      <c r="CW73" s="282"/>
      <c r="CX73" s="282"/>
      <c r="CY73" s="282"/>
      <c r="CZ73" s="282"/>
      <c r="DA73" s="282"/>
      <c r="DB73" s="282"/>
      <c r="DC73" s="282"/>
      <c r="DD73" s="282"/>
      <c r="DE73" s="282"/>
      <c r="DF73" s="282"/>
      <c r="DG73" s="282"/>
      <c r="DH73" s="282"/>
      <c r="DI73" s="282"/>
      <c r="DJ73" s="282"/>
      <c r="DK73" s="282"/>
      <c r="DL73" s="282"/>
      <c r="DM73" s="282"/>
      <c r="DN73" s="282"/>
      <c r="DO73" s="282"/>
      <c r="DP73" s="282"/>
      <c r="DQ73" s="282"/>
      <c r="DR73" s="282"/>
      <c r="DS73" s="282"/>
      <c r="DT73" s="282"/>
      <c r="DU73" s="282"/>
      <c r="DV73" s="282"/>
      <c r="DW73" s="282"/>
      <c r="DX73" s="282"/>
      <c r="DY73" s="282"/>
      <c r="DZ73" s="282"/>
      <c r="EA73" s="282"/>
      <c r="EB73" s="282"/>
      <c r="EC73" s="282"/>
      <c r="ED73" s="282"/>
      <c r="EE73" s="282"/>
      <c r="EF73" s="282"/>
      <c r="EG73" s="282"/>
      <c r="EH73" s="282"/>
      <c r="EI73" s="282"/>
      <c r="EJ73" s="282"/>
      <c r="EK73" s="282"/>
      <c r="EL73" s="282"/>
      <c r="EM73" s="282"/>
      <c r="EN73" s="282"/>
      <c r="EO73" s="282"/>
      <c r="EP73" s="282"/>
      <c r="EQ73" s="282"/>
      <c r="ER73" s="282"/>
      <c r="ES73" s="282"/>
      <c r="ET73" s="282"/>
      <c r="EU73" s="282"/>
      <c r="EV73" s="282"/>
      <c r="EW73" s="282"/>
      <c r="EX73" s="282"/>
      <c r="EY73" s="282"/>
      <c r="EZ73" s="282"/>
      <c r="FA73" s="282"/>
      <c r="FB73" s="282"/>
      <c r="FC73" s="282"/>
      <c r="FD73" s="282"/>
      <c r="FE73" s="282"/>
      <c r="FF73" s="282"/>
      <c r="FG73" s="282"/>
      <c r="FH73" s="282"/>
      <c r="FI73" s="282"/>
      <c r="FJ73" s="282"/>
      <c r="FK73" s="282"/>
      <c r="FL73" s="282"/>
      <c r="FM73" s="282"/>
      <c r="FN73" s="282"/>
      <c r="FO73" s="282"/>
      <c r="FP73" s="282"/>
      <c r="FQ73" s="282"/>
      <c r="FR73" s="282"/>
      <c r="FS73" s="282"/>
      <c r="FT73" s="282"/>
      <c r="FU73" s="282"/>
      <c r="FV73" s="282"/>
      <c r="FW73" s="282"/>
      <c r="FX73" s="282"/>
      <c r="FY73" s="282"/>
      <c r="FZ73" s="282"/>
      <c r="GA73" s="282"/>
      <c r="GB73" s="282"/>
      <c r="GC73" s="282"/>
      <c r="GD73" s="282"/>
      <c r="GE73" s="282"/>
      <c r="GF73" s="282"/>
      <c r="GG73" s="282"/>
      <c r="GH73" s="282"/>
      <c r="GI73" s="282"/>
      <c r="GJ73" s="282"/>
      <c r="GK73" s="282"/>
      <c r="GL73" s="282"/>
      <c r="GM73" s="282"/>
      <c r="GN73" s="282"/>
      <c r="GO73" s="282"/>
      <c r="GP73" s="282"/>
      <c r="GQ73" s="282"/>
      <c r="GR73" s="282"/>
      <c r="GS73" s="282"/>
      <c r="GT73" s="282"/>
      <c r="GU73" s="282"/>
      <c r="GV73" s="282"/>
      <c r="GW73" s="282"/>
      <c r="GX73" s="282"/>
      <c r="GY73" s="282"/>
      <c r="GZ73" s="282"/>
      <c r="HA73" s="282"/>
      <c r="HB73" s="282"/>
      <c r="HC73" s="282"/>
      <c r="HD73" s="282"/>
      <c r="HE73" s="282"/>
      <c r="HF73" s="282"/>
      <c r="HG73" s="282"/>
      <c r="HH73" s="282"/>
      <c r="HI73" s="282"/>
      <c r="HJ73" s="282"/>
      <c r="HK73" s="282"/>
      <c r="HL73" s="282"/>
      <c r="HM73" s="282"/>
      <c r="HN73" s="282"/>
      <c r="HO73" s="282"/>
      <c r="HP73" s="282"/>
      <c r="HQ73" s="282"/>
      <c r="HR73" s="282"/>
      <c r="HS73" s="282"/>
      <c r="HT73" s="282"/>
      <c r="HU73" s="282"/>
    </row>
    <row r="74" spans="1:229" s="5" customFormat="1" ht="13.8" x14ac:dyDescent="0.3">
      <c r="A74" s="228"/>
      <c r="B74" s="243"/>
      <c r="C74" s="9"/>
      <c r="D74" s="9"/>
      <c r="E74" s="9"/>
      <c r="F74" s="9"/>
      <c r="G74" s="245"/>
      <c r="H74" s="246"/>
      <c r="I74" s="246"/>
      <c r="J74" s="246"/>
      <c r="K74" s="246"/>
      <c r="L74" s="246"/>
      <c r="M74" s="246"/>
      <c r="N74" s="246"/>
      <c r="O74" s="246"/>
      <c r="P74" s="246"/>
      <c r="Q74" s="246"/>
      <c r="R74" s="246"/>
      <c r="S74" s="246"/>
      <c r="T74" s="246"/>
      <c r="U74" s="246"/>
      <c r="V74" s="246"/>
      <c r="W74" s="246"/>
      <c r="X74" s="246"/>
      <c r="Y74" s="246"/>
      <c r="Z74" s="246"/>
      <c r="AA74" s="247"/>
      <c r="AB74" s="247"/>
      <c r="AC74" s="247"/>
      <c r="AD74" s="247"/>
      <c r="AE74" s="247"/>
      <c r="AF74" s="247"/>
      <c r="AG74" s="247"/>
      <c r="AH74" s="247"/>
      <c r="AI74" s="247"/>
      <c r="AJ74" s="247"/>
      <c r="AK74" s="247"/>
      <c r="AL74" s="247"/>
      <c r="AM74" s="247"/>
      <c r="AN74" s="247"/>
      <c r="AO74" s="247"/>
      <c r="AP74" s="247"/>
      <c r="AQ74" s="247"/>
      <c r="AR74" s="247"/>
      <c r="AS74" s="247"/>
      <c r="AT74" s="247"/>
      <c r="AU74" s="247"/>
      <c r="AV74" s="247"/>
      <c r="AW74" s="247"/>
      <c r="AX74" s="247"/>
      <c r="AY74" s="247"/>
      <c r="AZ74" s="247"/>
      <c r="BA74" s="247"/>
      <c r="BB74" s="247"/>
      <c r="BC74" s="247"/>
      <c r="BD74" s="247"/>
      <c r="BE74" s="247"/>
      <c r="BF74" s="247"/>
      <c r="BG74" s="247"/>
      <c r="BH74" s="247"/>
      <c r="BI74" s="247"/>
      <c r="BJ74" s="247"/>
      <c r="BK74" s="247"/>
      <c r="BL74" s="247"/>
      <c r="BM74" s="247"/>
      <c r="BN74" s="247"/>
      <c r="BO74" s="247"/>
      <c r="BP74" s="247"/>
      <c r="BQ74" s="247"/>
      <c r="BR74" s="247"/>
      <c r="BS74" s="247"/>
      <c r="BT74" s="247"/>
      <c r="BU74" s="247"/>
      <c r="BV74" s="247"/>
      <c r="BW74" s="247"/>
      <c r="BX74" s="247"/>
      <c r="BY74" s="247"/>
      <c r="BZ74" s="247"/>
      <c r="CA74" s="247"/>
      <c r="CB74" s="247"/>
      <c r="CC74" s="247"/>
      <c r="CD74" s="247"/>
      <c r="CE74" s="247"/>
      <c r="CF74" s="247"/>
      <c r="CG74" s="247"/>
      <c r="CH74" s="247"/>
      <c r="CI74" s="247"/>
      <c r="CJ74" s="247"/>
      <c r="CK74" s="247"/>
      <c r="CL74" s="247"/>
      <c r="CM74" s="247"/>
      <c r="CN74" s="247"/>
      <c r="CO74" s="247"/>
      <c r="CP74" s="247"/>
      <c r="CQ74" s="247"/>
      <c r="CR74" s="247"/>
      <c r="CS74" s="247"/>
      <c r="CT74" s="247"/>
      <c r="CU74" s="247"/>
      <c r="CV74" s="247"/>
      <c r="CW74" s="247"/>
      <c r="CX74" s="247"/>
      <c r="CY74" s="247"/>
      <c r="CZ74" s="247"/>
      <c r="DA74" s="247"/>
      <c r="DB74" s="247"/>
      <c r="DC74" s="247"/>
      <c r="DD74" s="247"/>
      <c r="DE74" s="247"/>
      <c r="DF74" s="247"/>
      <c r="DG74" s="247"/>
      <c r="DH74" s="247"/>
      <c r="DI74" s="247"/>
      <c r="DJ74" s="247"/>
      <c r="DK74" s="247"/>
      <c r="DL74" s="247"/>
      <c r="DM74" s="247"/>
      <c r="DN74" s="247"/>
      <c r="DO74" s="247"/>
      <c r="DP74" s="247"/>
      <c r="DQ74" s="247"/>
      <c r="DR74" s="247"/>
      <c r="DS74" s="247"/>
      <c r="DT74" s="247"/>
      <c r="DU74" s="247"/>
      <c r="DV74" s="247"/>
      <c r="DW74" s="247"/>
      <c r="DX74" s="247"/>
      <c r="DY74" s="247"/>
      <c r="DZ74" s="247"/>
      <c r="EA74" s="247"/>
      <c r="EB74" s="247"/>
      <c r="EC74" s="247"/>
      <c r="ED74" s="247"/>
      <c r="EE74" s="247"/>
      <c r="EF74" s="247"/>
      <c r="EG74" s="247"/>
      <c r="EH74" s="247"/>
      <c r="EI74" s="247"/>
      <c r="EJ74" s="247"/>
      <c r="EK74" s="247"/>
      <c r="EL74" s="247"/>
      <c r="EM74" s="247"/>
      <c r="EN74" s="247"/>
      <c r="EO74" s="247"/>
      <c r="EP74" s="247"/>
      <c r="EQ74" s="247"/>
      <c r="ER74" s="247"/>
      <c r="ES74" s="247"/>
      <c r="ET74" s="247"/>
      <c r="EU74" s="247"/>
      <c r="EV74" s="247"/>
      <c r="EW74" s="247"/>
      <c r="EX74" s="247"/>
      <c r="EY74" s="247"/>
      <c r="EZ74" s="247"/>
      <c r="FA74" s="247"/>
      <c r="FB74" s="247"/>
      <c r="FC74" s="247"/>
      <c r="FD74" s="247"/>
      <c r="FE74" s="247"/>
      <c r="FF74" s="247"/>
      <c r="FG74" s="247"/>
      <c r="FH74" s="247"/>
      <c r="FI74" s="247"/>
      <c r="FJ74" s="247"/>
      <c r="FK74" s="247"/>
      <c r="FL74" s="247"/>
      <c r="FM74" s="247"/>
      <c r="FN74" s="247"/>
      <c r="FO74" s="247"/>
      <c r="FP74" s="247"/>
      <c r="FQ74" s="247"/>
      <c r="FR74" s="247"/>
      <c r="FS74" s="247"/>
      <c r="FT74" s="247"/>
      <c r="FU74" s="247"/>
      <c r="FV74" s="247"/>
      <c r="FW74" s="247"/>
      <c r="FX74" s="247"/>
      <c r="FY74" s="247"/>
      <c r="FZ74" s="247"/>
      <c r="GA74" s="247"/>
      <c r="GB74" s="247"/>
      <c r="GC74" s="247"/>
      <c r="GD74" s="247"/>
      <c r="GE74" s="247"/>
      <c r="GF74" s="247"/>
      <c r="GG74" s="247"/>
      <c r="GH74" s="247"/>
      <c r="GI74" s="247"/>
      <c r="GJ74" s="247"/>
      <c r="GK74" s="247"/>
      <c r="GL74" s="247"/>
      <c r="GM74" s="247"/>
      <c r="GN74" s="247"/>
      <c r="GO74" s="247"/>
      <c r="GP74" s="247"/>
      <c r="GQ74" s="247"/>
      <c r="GR74" s="247"/>
      <c r="GS74" s="247"/>
      <c r="GT74" s="247"/>
      <c r="GU74" s="247"/>
      <c r="GV74" s="247"/>
      <c r="GW74" s="247"/>
      <c r="GX74" s="247"/>
      <c r="GY74" s="247"/>
      <c r="GZ74" s="247"/>
      <c r="HA74" s="247"/>
      <c r="HB74" s="247"/>
      <c r="HC74" s="247"/>
      <c r="HD74" s="247"/>
      <c r="HE74" s="247"/>
      <c r="HF74" s="247"/>
      <c r="HG74" s="247"/>
      <c r="HH74" s="247"/>
      <c r="HI74" s="247"/>
      <c r="HJ74" s="247"/>
      <c r="HK74" s="247"/>
      <c r="HL74" s="247"/>
      <c r="HM74" s="247"/>
      <c r="HN74" s="247"/>
      <c r="HO74" s="247"/>
      <c r="HP74" s="247"/>
      <c r="HQ74" s="247"/>
      <c r="HR74" s="247"/>
      <c r="HS74" s="247"/>
      <c r="HT74" s="247"/>
      <c r="HU74" s="247"/>
    </row>
    <row r="75" spans="1:229" ht="18" customHeight="1" x14ac:dyDescent="0.3">
      <c r="A75" s="228"/>
      <c r="B75" s="286"/>
      <c r="C75" s="11"/>
      <c r="D75" s="11"/>
      <c r="E75" s="11"/>
      <c r="F75" s="12"/>
      <c r="G75" s="287"/>
      <c r="H75" s="288"/>
      <c r="I75" s="288"/>
      <c r="J75" s="288"/>
      <c r="K75" s="288"/>
      <c r="L75" s="288"/>
      <c r="M75" s="288"/>
      <c r="N75" s="288"/>
      <c r="O75" s="288"/>
      <c r="P75" s="288"/>
      <c r="Q75" s="288"/>
      <c r="R75" s="288"/>
      <c r="S75" s="288"/>
      <c r="T75" s="288"/>
      <c r="U75" s="288"/>
      <c r="V75" s="288"/>
      <c r="W75" s="288"/>
      <c r="X75" s="288"/>
      <c r="Y75" s="288"/>
      <c r="Z75" s="288"/>
      <c r="AA75" s="101"/>
      <c r="AB75" s="101"/>
      <c r="AC75" s="101"/>
      <c r="AD75" s="101"/>
      <c r="AE75" s="101"/>
      <c r="AF75" s="101"/>
      <c r="AG75" s="101"/>
      <c r="AH75" s="101"/>
      <c r="AI75" s="101"/>
      <c r="AJ75" s="101"/>
      <c r="AK75" s="101"/>
      <c r="AL75" s="101"/>
      <c r="AM75" s="101"/>
      <c r="AN75" s="101"/>
      <c r="AO75" s="101"/>
      <c r="AP75" s="101"/>
      <c r="AQ75" s="101"/>
      <c r="AR75" s="101"/>
      <c r="AS75" s="101"/>
      <c r="AT75" s="101"/>
      <c r="AU75" s="101"/>
      <c r="AV75" s="101"/>
      <c r="AW75" s="101"/>
      <c r="AX75" s="101"/>
      <c r="AY75" s="101"/>
      <c r="AZ75" s="101"/>
      <c r="BA75" s="101"/>
      <c r="BB75" s="101"/>
      <c r="BC75" s="101"/>
      <c r="BD75" s="101"/>
      <c r="BE75" s="101"/>
      <c r="BF75" s="101"/>
      <c r="BG75" s="101"/>
      <c r="BH75" s="101"/>
      <c r="BI75" s="101"/>
      <c r="BJ75" s="101"/>
      <c r="BK75" s="101"/>
      <c r="BL75" s="101"/>
      <c r="BM75" s="101"/>
      <c r="BN75" s="101"/>
      <c r="BO75" s="101"/>
      <c r="BP75" s="101"/>
      <c r="BQ75" s="101"/>
      <c r="BR75" s="101"/>
      <c r="BS75" s="101"/>
      <c r="BT75" s="101"/>
      <c r="BU75" s="101"/>
      <c r="BV75" s="101"/>
      <c r="BW75" s="101"/>
      <c r="BX75" s="101"/>
      <c r="BY75" s="101"/>
      <c r="BZ75" s="101"/>
      <c r="CA75" s="101"/>
      <c r="CB75" s="101"/>
      <c r="CC75" s="101"/>
      <c r="CD75" s="101"/>
      <c r="CE75" s="101"/>
      <c r="CF75" s="101"/>
      <c r="CG75" s="101"/>
      <c r="CH75" s="101"/>
      <c r="CI75" s="101"/>
      <c r="CJ75" s="101"/>
      <c r="CK75" s="101"/>
      <c r="CL75" s="101"/>
      <c r="CM75" s="101"/>
      <c r="CN75" s="101"/>
      <c r="CO75" s="101"/>
      <c r="CP75" s="101"/>
      <c r="CQ75" s="101"/>
      <c r="CR75" s="101"/>
      <c r="CS75" s="101"/>
      <c r="CT75" s="101"/>
      <c r="CU75" s="101"/>
      <c r="CV75" s="101"/>
      <c r="CW75" s="101"/>
      <c r="CX75" s="101"/>
      <c r="CY75" s="101"/>
      <c r="CZ75" s="101"/>
      <c r="DA75" s="101"/>
      <c r="DB75" s="101"/>
      <c r="DC75" s="101"/>
      <c r="DD75" s="101"/>
      <c r="DE75" s="101"/>
      <c r="DF75" s="101"/>
      <c r="DG75" s="101"/>
      <c r="DH75" s="101"/>
      <c r="DI75" s="101"/>
      <c r="DJ75" s="101"/>
      <c r="DK75" s="101"/>
      <c r="DL75" s="101"/>
      <c r="DM75" s="101"/>
      <c r="DN75" s="101"/>
      <c r="DO75" s="101"/>
      <c r="DP75" s="101"/>
      <c r="DQ75" s="101"/>
      <c r="DR75" s="101"/>
      <c r="DS75" s="101"/>
      <c r="DT75" s="101"/>
      <c r="DU75" s="101"/>
      <c r="DV75" s="101"/>
      <c r="DW75" s="101"/>
      <c r="DX75" s="101"/>
      <c r="DY75" s="101"/>
      <c r="DZ75" s="101"/>
      <c r="EA75" s="101"/>
      <c r="EB75" s="101"/>
      <c r="EC75" s="101"/>
      <c r="ED75" s="101"/>
      <c r="EE75" s="101"/>
      <c r="EF75" s="101"/>
      <c r="EG75" s="101"/>
      <c r="EH75" s="101"/>
      <c r="EI75" s="101"/>
      <c r="EJ75" s="101"/>
      <c r="EK75" s="101"/>
      <c r="EL75" s="101"/>
      <c r="EM75" s="101"/>
      <c r="EN75" s="101"/>
      <c r="EO75" s="101"/>
      <c r="EP75" s="101"/>
      <c r="EQ75" s="101"/>
      <c r="ER75" s="101"/>
      <c r="ES75" s="101"/>
      <c r="ET75" s="101"/>
      <c r="EU75" s="101"/>
      <c r="EV75" s="101"/>
      <c r="EW75" s="101"/>
      <c r="EX75" s="101"/>
      <c r="EY75" s="101"/>
      <c r="EZ75" s="101"/>
      <c r="FA75" s="101"/>
      <c r="FB75" s="101"/>
      <c r="FC75" s="101"/>
      <c r="FD75" s="101"/>
      <c r="FE75" s="101"/>
      <c r="FF75" s="101"/>
      <c r="FG75" s="101"/>
      <c r="FH75" s="101"/>
      <c r="FI75" s="101"/>
      <c r="FJ75" s="101"/>
      <c r="FK75" s="101"/>
      <c r="FL75" s="101"/>
      <c r="FM75" s="101"/>
      <c r="FN75" s="101"/>
      <c r="FO75" s="101"/>
      <c r="FP75" s="101"/>
      <c r="FQ75" s="101"/>
      <c r="FR75" s="101"/>
      <c r="FS75" s="101"/>
      <c r="FT75" s="101"/>
      <c r="FU75" s="101"/>
      <c r="FV75" s="101"/>
      <c r="FW75" s="101"/>
      <c r="FX75" s="101"/>
      <c r="FY75" s="101"/>
      <c r="FZ75" s="101"/>
      <c r="GA75" s="101"/>
      <c r="GB75" s="101"/>
      <c r="GC75" s="101"/>
      <c r="GD75" s="101"/>
      <c r="GE75" s="101"/>
      <c r="GF75" s="101"/>
      <c r="GG75" s="101"/>
      <c r="GH75" s="101"/>
      <c r="GI75" s="101"/>
      <c r="GJ75" s="101"/>
      <c r="GK75" s="101"/>
      <c r="GL75" s="101"/>
      <c r="GM75" s="101"/>
      <c r="GN75" s="101"/>
      <c r="GO75" s="101"/>
      <c r="GP75" s="101"/>
      <c r="GQ75" s="101"/>
      <c r="GR75" s="101"/>
      <c r="GS75" s="101"/>
      <c r="GT75" s="101"/>
      <c r="GU75" s="101"/>
      <c r="GV75" s="101"/>
      <c r="GW75" s="101"/>
      <c r="GX75" s="101"/>
      <c r="GY75" s="101"/>
      <c r="GZ75" s="101"/>
      <c r="HA75" s="101"/>
      <c r="HB75" s="101"/>
      <c r="HC75" s="101"/>
      <c r="HD75" s="101"/>
      <c r="HE75" s="101"/>
      <c r="HF75" s="101"/>
      <c r="HG75" s="101"/>
      <c r="HH75" s="101"/>
      <c r="HI75" s="101"/>
      <c r="HJ75" s="101"/>
      <c r="HK75" s="101"/>
      <c r="HL75" s="101"/>
      <c r="HM75" s="101"/>
      <c r="HN75" s="101"/>
      <c r="HO75" s="101"/>
      <c r="HP75" s="101"/>
      <c r="HQ75" s="101"/>
      <c r="HR75" s="101"/>
      <c r="HS75" s="101"/>
      <c r="HT75" s="101"/>
      <c r="HU75" s="101"/>
    </row>
    <row r="76" spans="1:229" s="1" customFormat="1" ht="18.600000000000001" customHeight="1" x14ac:dyDescent="0.3">
      <c r="A76" s="169"/>
      <c r="B76" s="140"/>
      <c r="C76" s="140"/>
      <c r="D76" s="140"/>
      <c r="E76" s="140"/>
      <c r="F76" s="140"/>
      <c r="G76" s="387" t="s">
        <v>313</v>
      </c>
      <c r="H76" s="140"/>
      <c r="I76" s="140"/>
      <c r="J76" s="140"/>
      <c r="K76" s="140"/>
      <c r="L76" s="140"/>
      <c r="M76" s="140"/>
      <c r="N76" s="140"/>
      <c r="O76" s="140"/>
      <c r="P76" s="140"/>
      <c r="Q76" s="140"/>
      <c r="R76" s="140"/>
      <c r="S76" s="140"/>
      <c r="T76" s="140"/>
      <c r="U76" s="140"/>
      <c r="V76" s="140"/>
      <c r="W76" s="140"/>
      <c r="X76" s="140"/>
      <c r="Y76" s="140"/>
      <c r="Z76" s="140"/>
    </row>
    <row r="77" spans="1:229" s="1" customFormat="1" ht="18.600000000000001" customHeight="1" x14ac:dyDescent="0.3">
      <c r="A77" s="169"/>
      <c r="B77" s="140"/>
      <c r="C77" s="140"/>
      <c r="D77" s="140"/>
      <c r="E77" s="140"/>
      <c r="F77" s="140"/>
      <c r="G77" s="387" t="s">
        <v>314</v>
      </c>
      <c r="H77" s="140"/>
      <c r="I77" s="140"/>
      <c r="J77" s="140"/>
      <c r="K77" s="140"/>
      <c r="L77" s="140"/>
      <c r="M77" s="140"/>
      <c r="N77" s="140"/>
      <c r="O77" s="140"/>
      <c r="P77" s="140"/>
      <c r="Q77" s="140"/>
      <c r="R77" s="140"/>
      <c r="S77" s="140"/>
      <c r="T77" s="140"/>
      <c r="U77" s="140"/>
      <c r="V77" s="140"/>
      <c r="W77" s="140"/>
      <c r="X77" s="140"/>
      <c r="Y77" s="140"/>
      <c r="Z77" s="140"/>
    </row>
    <row r="78" spans="1:229" s="1" customFormat="1" ht="18.600000000000001" customHeight="1" x14ac:dyDescent="0.3">
      <c r="A78" s="169"/>
      <c r="B78" s="140"/>
      <c r="C78" s="140"/>
      <c r="D78" s="140"/>
      <c r="E78" s="140"/>
      <c r="F78" s="140"/>
      <c r="G78" s="388" t="s">
        <v>315</v>
      </c>
      <c r="H78" s="140"/>
      <c r="I78" s="140"/>
      <c r="J78" s="140"/>
      <c r="K78" s="140"/>
      <c r="L78" s="140"/>
      <c r="M78" s="140"/>
      <c r="N78" s="140"/>
      <c r="O78" s="140"/>
      <c r="P78" s="140"/>
      <c r="Q78" s="140"/>
      <c r="R78" s="140"/>
      <c r="S78" s="140"/>
      <c r="T78" s="140"/>
      <c r="U78" s="140"/>
      <c r="V78" s="140"/>
      <c r="W78" s="140"/>
      <c r="X78" s="140"/>
      <c r="Y78" s="140"/>
      <c r="Z78" s="140"/>
    </row>
    <row r="79" spans="1:229" s="1" customFormat="1" ht="18.600000000000001" customHeight="1" x14ac:dyDescent="0.3">
      <c r="A79" s="169"/>
      <c r="B79" s="140"/>
      <c r="C79" s="140"/>
      <c r="D79" s="140"/>
      <c r="E79" s="140"/>
      <c r="F79" s="140"/>
      <c r="G79" s="388" t="s">
        <v>316</v>
      </c>
      <c r="H79" s="140"/>
      <c r="I79" s="140"/>
      <c r="J79" s="140"/>
      <c r="K79" s="140"/>
      <c r="L79" s="140"/>
      <c r="M79" s="140"/>
      <c r="N79" s="140"/>
      <c r="O79" s="140"/>
      <c r="P79" s="140"/>
      <c r="Q79" s="140"/>
      <c r="R79" s="140"/>
      <c r="S79" s="140"/>
      <c r="T79" s="140"/>
      <c r="U79" s="140"/>
      <c r="V79" s="140"/>
      <c r="W79" s="140"/>
      <c r="X79" s="140"/>
      <c r="Y79" s="140"/>
      <c r="Z79" s="140"/>
    </row>
    <row r="80" spans="1:229" s="1" customFormat="1" ht="18.600000000000001" customHeight="1" x14ac:dyDescent="0.3">
      <c r="A80" s="169"/>
      <c r="B80" s="140"/>
      <c r="C80" s="140"/>
      <c r="D80" s="140"/>
      <c r="E80" s="140"/>
      <c r="F80" s="140"/>
      <c r="G80" s="388" t="s">
        <v>317</v>
      </c>
      <c r="H80" s="140"/>
      <c r="I80" s="140"/>
      <c r="J80" s="140"/>
      <c r="K80" s="140"/>
      <c r="L80" s="140"/>
      <c r="M80" s="140"/>
      <c r="N80" s="140"/>
      <c r="O80" s="140"/>
      <c r="P80" s="140"/>
      <c r="Q80" s="140"/>
      <c r="R80" s="140"/>
      <c r="S80" s="140"/>
      <c r="T80" s="140"/>
      <c r="U80" s="140"/>
      <c r="V80" s="140"/>
      <c r="W80" s="140"/>
      <c r="X80" s="140"/>
      <c r="Y80" s="140"/>
      <c r="Z80" s="140"/>
    </row>
    <row r="81" spans="1:26" s="1" customFormat="1" ht="18.600000000000001" customHeight="1" x14ac:dyDescent="0.3">
      <c r="A81" s="169"/>
      <c r="B81" s="140"/>
      <c r="C81" s="140"/>
      <c r="D81" s="140"/>
      <c r="E81" s="140"/>
      <c r="F81" s="140"/>
      <c r="G81" s="140"/>
      <c r="H81" s="140"/>
      <c r="I81" s="140"/>
      <c r="J81" s="140"/>
      <c r="K81" s="140"/>
      <c r="L81" s="140"/>
      <c r="M81" s="140"/>
      <c r="N81" s="140"/>
      <c r="O81" s="140"/>
      <c r="P81" s="140"/>
      <c r="Q81" s="140"/>
      <c r="R81" s="140"/>
      <c r="S81" s="140"/>
      <c r="T81" s="140"/>
      <c r="U81" s="140"/>
      <c r="V81" s="140"/>
      <c r="W81" s="140"/>
      <c r="X81" s="140"/>
      <c r="Y81" s="140"/>
      <c r="Z81" s="140"/>
    </row>
    <row r="82" spans="1:26" s="1" customFormat="1" ht="18.600000000000001" customHeight="1" x14ac:dyDescent="0.3">
      <c r="A82" s="169"/>
      <c r="B82" s="140"/>
      <c r="C82" s="140"/>
      <c r="D82" s="140"/>
      <c r="E82" s="140"/>
      <c r="F82" s="140"/>
      <c r="G82" s="140"/>
      <c r="H82" s="140"/>
      <c r="I82" s="140"/>
      <c r="J82" s="140"/>
      <c r="K82" s="140"/>
      <c r="L82" s="140"/>
      <c r="M82" s="140"/>
      <c r="N82" s="140"/>
      <c r="O82" s="140"/>
      <c r="P82" s="140"/>
      <c r="Q82" s="140"/>
      <c r="R82" s="140"/>
      <c r="S82" s="140"/>
      <c r="T82" s="140"/>
      <c r="U82" s="140"/>
      <c r="V82" s="140"/>
      <c r="W82" s="140"/>
      <c r="X82" s="140"/>
      <c r="Y82" s="140"/>
      <c r="Z82" s="140"/>
    </row>
    <row r="83" spans="1:26" s="1" customFormat="1" ht="18.600000000000001" customHeight="1" x14ac:dyDescent="0.3">
      <c r="A83" s="169"/>
      <c r="B83" s="140"/>
      <c r="C83" s="140"/>
      <c r="D83" s="140"/>
      <c r="E83" s="140"/>
      <c r="F83" s="140"/>
      <c r="G83" s="140"/>
      <c r="H83" s="140"/>
      <c r="I83" s="140"/>
      <c r="J83" s="140"/>
      <c r="K83" s="140"/>
      <c r="L83" s="140"/>
      <c r="M83" s="140"/>
      <c r="N83" s="140"/>
      <c r="O83" s="140"/>
      <c r="P83" s="140"/>
      <c r="Q83" s="140"/>
      <c r="R83" s="140"/>
      <c r="S83" s="140"/>
      <c r="T83" s="140"/>
      <c r="U83" s="140"/>
      <c r="V83" s="140"/>
      <c r="W83" s="140"/>
      <c r="X83" s="140"/>
      <c r="Y83" s="140"/>
      <c r="Z83" s="140"/>
    </row>
    <row r="84" spans="1:26" s="1" customFormat="1" ht="18.600000000000001" customHeight="1" x14ac:dyDescent="0.3">
      <c r="A84" s="169"/>
      <c r="B84" s="140"/>
      <c r="C84" s="140"/>
      <c r="D84" s="140"/>
      <c r="E84" s="140"/>
      <c r="F84" s="140"/>
      <c r="G84" s="140"/>
      <c r="H84" s="140"/>
      <c r="I84" s="140"/>
      <c r="J84" s="140"/>
      <c r="K84" s="140"/>
      <c r="L84" s="140"/>
      <c r="M84" s="140"/>
      <c r="N84" s="140"/>
      <c r="O84" s="140"/>
      <c r="P84" s="140"/>
      <c r="Q84" s="140"/>
      <c r="R84" s="140"/>
      <c r="S84" s="140"/>
      <c r="T84" s="140"/>
      <c r="U84" s="140"/>
      <c r="V84" s="140"/>
      <c r="W84" s="140"/>
      <c r="X84" s="140"/>
      <c r="Y84" s="140"/>
      <c r="Z84" s="140"/>
    </row>
    <row r="85" spans="1:26" s="1" customFormat="1" ht="18.600000000000001" customHeight="1" x14ac:dyDescent="0.3">
      <c r="A85" s="169"/>
      <c r="B85" s="140"/>
      <c r="C85" s="140"/>
      <c r="D85" s="140"/>
      <c r="E85" s="140"/>
      <c r="F85" s="140"/>
      <c r="G85" s="140"/>
      <c r="H85" s="140"/>
      <c r="I85" s="140"/>
      <c r="J85" s="140"/>
      <c r="K85" s="140"/>
      <c r="L85" s="140"/>
      <c r="M85" s="140"/>
      <c r="N85" s="140"/>
      <c r="O85" s="140"/>
      <c r="P85" s="140"/>
      <c r="Q85" s="140"/>
      <c r="R85" s="140"/>
      <c r="S85" s="140"/>
      <c r="T85" s="140"/>
      <c r="U85" s="140"/>
      <c r="V85" s="140"/>
      <c r="W85" s="140"/>
      <c r="X85" s="140"/>
      <c r="Y85" s="140"/>
      <c r="Z85" s="140"/>
    </row>
    <row r="86" spans="1:26" s="1" customFormat="1" ht="18.600000000000001" customHeight="1" x14ac:dyDescent="0.3">
      <c r="A86" s="169"/>
      <c r="B86" s="140"/>
      <c r="C86" s="140"/>
      <c r="D86" s="140"/>
      <c r="E86" s="140"/>
      <c r="F86" s="140"/>
      <c r="G86" s="140"/>
      <c r="H86" s="140"/>
      <c r="I86" s="140"/>
      <c r="J86" s="140"/>
      <c r="K86" s="140"/>
      <c r="L86" s="140"/>
      <c r="M86" s="140"/>
      <c r="N86" s="140"/>
      <c r="O86" s="140"/>
      <c r="P86" s="140"/>
      <c r="Q86" s="140"/>
      <c r="R86" s="140"/>
      <c r="S86" s="140"/>
      <c r="T86" s="140"/>
      <c r="U86" s="140"/>
      <c r="V86" s="140"/>
      <c r="W86" s="140"/>
      <c r="X86" s="140"/>
      <c r="Y86" s="140"/>
      <c r="Z86" s="140"/>
    </row>
    <row r="87" spans="1:26" s="1" customFormat="1" ht="18.600000000000001" customHeight="1" x14ac:dyDescent="0.3">
      <c r="A87" s="169"/>
      <c r="B87" s="140"/>
      <c r="C87" s="140"/>
      <c r="D87" s="140"/>
      <c r="E87" s="140"/>
      <c r="F87" s="140"/>
      <c r="G87" s="140"/>
      <c r="H87" s="140"/>
      <c r="I87" s="140"/>
      <c r="J87" s="140"/>
      <c r="K87" s="140"/>
      <c r="L87" s="140"/>
      <c r="M87" s="140"/>
      <c r="N87" s="140"/>
      <c r="O87" s="140"/>
      <c r="P87" s="140"/>
      <c r="Q87" s="140"/>
      <c r="R87" s="140"/>
      <c r="S87" s="140"/>
      <c r="T87" s="140"/>
      <c r="U87" s="140"/>
      <c r="V87" s="140"/>
      <c r="W87" s="140"/>
      <c r="X87" s="140"/>
      <c r="Y87" s="140"/>
      <c r="Z87" s="140"/>
    </row>
    <row r="88" spans="1:26" s="1" customFormat="1" ht="18.600000000000001" customHeight="1" x14ac:dyDescent="0.3">
      <c r="A88" s="169"/>
      <c r="B88" s="140"/>
      <c r="C88" s="140"/>
      <c r="D88" s="140"/>
      <c r="E88" s="140"/>
      <c r="F88" s="140"/>
      <c r="G88" s="140"/>
      <c r="H88" s="140"/>
      <c r="I88" s="140"/>
      <c r="J88" s="140"/>
      <c r="K88" s="140"/>
      <c r="L88" s="140"/>
      <c r="M88" s="140"/>
      <c r="N88" s="140"/>
      <c r="O88" s="140"/>
      <c r="P88" s="140"/>
      <c r="Q88" s="140"/>
      <c r="R88" s="140"/>
      <c r="S88" s="140"/>
      <c r="T88" s="140"/>
      <c r="U88" s="140"/>
      <c r="V88" s="140"/>
      <c r="W88" s="140"/>
      <c r="X88" s="140"/>
      <c r="Y88" s="140"/>
      <c r="Z88" s="140"/>
    </row>
    <row r="89" spans="1:26" s="1" customFormat="1" ht="18.600000000000001" customHeight="1" x14ac:dyDescent="0.3">
      <c r="A89" s="169"/>
      <c r="B89" s="140"/>
      <c r="C89" s="140"/>
      <c r="D89" s="140"/>
      <c r="E89" s="140"/>
      <c r="F89" s="140"/>
      <c r="G89" s="140"/>
      <c r="H89" s="140"/>
      <c r="I89" s="140"/>
      <c r="J89" s="140"/>
      <c r="K89" s="140"/>
      <c r="L89" s="140"/>
      <c r="M89" s="140"/>
      <c r="N89" s="140"/>
      <c r="O89" s="140"/>
      <c r="P89" s="140"/>
      <c r="Q89" s="140"/>
      <c r="R89" s="140"/>
      <c r="S89" s="140"/>
      <c r="T89" s="140"/>
      <c r="U89" s="140"/>
      <c r="V89" s="140"/>
      <c r="W89" s="140"/>
      <c r="X89" s="140"/>
      <c r="Y89" s="140"/>
      <c r="Z89" s="140"/>
    </row>
    <row r="90" spans="1:26" s="1" customFormat="1" ht="18.600000000000001" customHeight="1" x14ac:dyDescent="0.3">
      <c r="A90" s="169"/>
      <c r="B90" s="140"/>
      <c r="C90" s="140"/>
      <c r="D90" s="140"/>
      <c r="E90" s="140"/>
      <c r="F90" s="140"/>
      <c r="G90" s="140"/>
      <c r="H90" s="140"/>
      <c r="I90" s="140"/>
      <c r="J90" s="140"/>
      <c r="K90" s="140"/>
      <c r="L90" s="140"/>
      <c r="M90" s="140"/>
      <c r="N90" s="140"/>
      <c r="O90" s="140"/>
      <c r="P90" s="140"/>
      <c r="Q90" s="140"/>
      <c r="R90" s="140"/>
      <c r="S90" s="140"/>
      <c r="T90" s="140"/>
      <c r="U90" s="140"/>
      <c r="V90" s="140"/>
      <c r="W90" s="140"/>
      <c r="X90" s="140"/>
      <c r="Y90" s="140"/>
      <c r="Z90" s="140"/>
    </row>
    <row r="91" spans="1:26" s="1" customFormat="1" ht="18.600000000000001" customHeight="1" x14ac:dyDescent="0.3">
      <c r="A91" s="169"/>
      <c r="B91" s="140"/>
      <c r="C91" s="140"/>
      <c r="D91" s="140"/>
      <c r="E91" s="140"/>
      <c r="F91" s="140"/>
      <c r="G91" s="140"/>
      <c r="H91" s="140"/>
      <c r="I91" s="140"/>
      <c r="J91" s="140"/>
      <c r="K91" s="140"/>
      <c r="L91" s="140"/>
      <c r="M91" s="140"/>
      <c r="N91" s="140"/>
      <c r="O91" s="140"/>
      <c r="P91" s="140"/>
      <c r="Q91" s="140"/>
      <c r="R91" s="140"/>
      <c r="S91" s="140"/>
      <c r="T91" s="140"/>
      <c r="U91" s="140"/>
      <c r="V91" s="140"/>
      <c r="W91" s="140"/>
      <c r="X91" s="140"/>
      <c r="Y91" s="140"/>
      <c r="Z91" s="140"/>
    </row>
    <row r="92" spans="1:26" s="1" customFormat="1" ht="18.600000000000001" customHeight="1" x14ac:dyDescent="0.3">
      <c r="A92" s="169"/>
      <c r="B92" s="140"/>
      <c r="C92" s="140"/>
      <c r="D92" s="140"/>
      <c r="E92" s="140"/>
      <c r="F92" s="140"/>
      <c r="G92" s="140"/>
      <c r="H92" s="140"/>
      <c r="I92" s="140"/>
      <c r="J92" s="140"/>
      <c r="K92" s="140"/>
      <c r="L92" s="140"/>
      <c r="M92" s="140"/>
      <c r="N92" s="140"/>
      <c r="O92" s="140"/>
      <c r="P92" s="140"/>
      <c r="Q92" s="140"/>
      <c r="R92" s="140"/>
      <c r="S92" s="140"/>
      <c r="T92" s="140"/>
      <c r="U92" s="140"/>
      <c r="V92" s="140"/>
      <c r="W92" s="140"/>
      <c r="X92" s="140"/>
      <c r="Y92" s="140"/>
      <c r="Z92" s="140"/>
    </row>
    <row r="93" spans="1:26" s="1" customFormat="1" ht="18.600000000000001" customHeight="1" x14ac:dyDescent="0.3">
      <c r="A93" s="169"/>
      <c r="B93" s="140"/>
      <c r="C93" s="140"/>
      <c r="D93" s="140"/>
      <c r="E93" s="140"/>
      <c r="F93" s="140"/>
      <c r="G93" s="140"/>
      <c r="H93" s="140"/>
      <c r="I93" s="140"/>
      <c r="J93" s="140"/>
      <c r="K93" s="140"/>
      <c r="L93" s="140"/>
      <c r="M93" s="140"/>
      <c r="N93" s="140"/>
      <c r="O93" s="140"/>
      <c r="P93" s="140"/>
      <c r="Q93" s="140"/>
      <c r="R93" s="140"/>
      <c r="S93" s="140"/>
      <c r="T93" s="140"/>
      <c r="U93" s="140"/>
      <c r="V93" s="140"/>
      <c r="W93" s="140"/>
      <c r="X93" s="140"/>
      <c r="Y93" s="140"/>
      <c r="Z93" s="140"/>
    </row>
    <row r="94" spans="1:26" s="1" customFormat="1" ht="18.600000000000001" customHeight="1" x14ac:dyDescent="0.3">
      <c r="A94" s="169"/>
      <c r="B94" s="140"/>
      <c r="C94" s="140"/>
      <c r="D94" s="140"/>
      <c r="E94" s="140"/>
      <c r="F94" s="140"/>
      <c r="G94" s="140"/>
      <c r="H94" s="140"/>
      <c r="I94" s="140"/>
      <c r="J94" s="140"/>
      <c r="K94" s="140"/>
      <c r="L94" s="140"/>
      <c r="M94" s="140"/>
      <c r="N94" s="140"/>
      <c r="O94" s="140"/>
      <c r="P94" s="140"/>
      <c r="Q94" s="140"/>
      <c r="R94" s="140"/>
      <c r="S94" s="140"/>
      <c r="T94" s="140"/>
      <c r="U94" s="140"/>
      <c r="V94" s="140"/>
      <c r="W94" s="140"/>
      <c r="X94" s="140"/>
      <c r="Y94" s="140"/>
      <c r="Z94" s="140"/>
    </row>
    <row r="95" spans="1:26" s="1" customFormat="1" ht="18.600000000000001" customHeight="1" x14ac:dyDescent="0.3">
      <c r="A95" s="169"/>
      <c r="B95" s="140"/>
      <c r="C95" s="140"/>
      <c r="D95" s="140"/>
      <c r="E95" s="140"/>
      <c r="F95" s="140"/>
      <c r="G95" s="140"/>
      <c r="H95" s="140"/>
      <c r="I95" s="140"/>
      <c r="J95" s="140"/>
      <c r="K95" s="140"/>
      <c r="L95" s="140"/>
      <c r="M95" s="140"/>
      <c r="N95" s="140"/>
      <c r="O95" s="140"/>
      <c r="P95" s="140"/>
      <c r="Q95" s="140"/>
      <c r="R95" s="140"/>
      <c r="S95" s="140"/>
      <c r="T95" s="140"/>
      <c r="U95" s="140"/>
      <c r="V95" s="140"/>
      <c r="W95" s="140"/>
      <c r="X95" s="140"/>
      <c r="Y95" s="140"/>
      <c r="Z95" s="140"/>
    </row>
    <row r="96" spans="1:26" s="1" customFormat="1" ht="18.600000000000001" customHeight="1" x14ac:dyDescent="0.3">
      <c r="A96" s="169"/>
      <c r="B96" s="140"/>
      <c r="C96" s="140"/>
      <c r="D96" s="140"/>
      <c r="E96" s="140"/>
      <c r="F96" s="140"/>
      <c r="G96" s="140"/>
      <c r="H96" s="140"/>
      <c r="I96" s="140"/>
      <c r="J96" s="140"/>
      <c r="K96" s="140"/>
      <c r="L96" s="140"/>
      <c r="M96" s="140"/>
      <c r="N96" s="140"/>
      <c r="O96" s="140"/>
      <c r="P96" s="140"/>
      <c r="Q96" s="140"/>
      <c r="R96" s="140"/>
      <c r="S96" s="140"/>
      <c r="T96" s="140"/>
      <c r="U96" s="140"/>
      <c r="V96" s="140"/>
      <c r="W96" s="140"/>
      <c r="X96" s="140"/>
      <c r="Y96" s="140"/>
      <c r="Z96" s="140"/>
    </row>
    <row r="97" spans="1:26" s="1" customFormat="1" ht="18.600000000000001" customHeight="1" x14ac:dyDescent="0.3">
      <c r="A97" s="169"/>
      <c r="B97" s="140"/>
      <c r="C97" s="140"/>
      <c r="D97" s="140"/>
      <c r="E97" s="140"/>
      <c r="F97" s="140"/>
      <c r="G97" s="140"/>
      <c r="H97" s="140"/>
      <c r="I97" s="140"/>
      <c r="J97" s="140"/>
      <c r="K97" s="140"/>
      <c r="L97" s="140"/>
      <c r="M97" s="140"/>
      <c r="N97" s="140"/>
      <c r="O97" s="140"/>
      <c r="P97" s="140"/>
      <c r="Q97" s="140"/>
      <c r="R97" s="140"/>
      <c r="S97" s="140"/>
      <c r="T97" s="140"/>
      <c r="U97" s="140"/>
      <c r="V97" s="140"/>
      <c r="W97" s="140"/>
      <c r="X97" s="140"/>
      <c r="Y97" s="140"/>
      <c r="Z97" s="140"/>
    </row>
    <row r="98" spans="1:26" s="1" customFormat="1" ht="18.600000000000001" customHeight="1" x14ac:dyDescent="0.3">
      <c r="A98" s="169"/>
      <c r="B98" s="140"/>
      <c r="C98" s="140"/>
      <c r="D98" s="140"/>
      <c r="E98" s="140"/>
      <c r="F98" s="140"/>
      <c r="G98" s="140"/>
      <c r="H98" s="140"/>
      <c r="I98" s="140"/>
      <c r="J98" s="140"/>
      <c r="K98" s="140"/>
      <c r="L98" s="140"/>
      <c r="M98" s="140"/>
      <c r="N98" s="140"/>
      <c r="O98" s="140"/>
      <c r="P98" s="140"/>
      <c r="Q98" s="140"/>
      <c r="R98" s="140"/>
      <c r="S98" s="140"/>
      <c r="T98" s="140"/>
      <c r="U98" s="140"/>
      <c r="V98" s="140"/>
      <c r="W98" s="140"/>
      <c r="X98" s="140"/>
      <c r="Y98" s="140"/>
      <c r="Z98" s="140"/>
    </row>
    <row r="99" spans="1:26" s="1" customFormat="1" ht="18.600000000000001" customHeight="1" x14ac:dyDescent="0.3">
      <c r="A99" s="169"/>
      <c r="B99" s="140"/>
      <c r="C99" s="140"/>
      <c r="D99" s="140"/>
      <c r="E99" s="140"/>
      <c r="F99" s="140"/>
      <c r="G99" s="140"/>
      <c r="H99" s="140"/>
      <c r="I99" s="140"/>
      <c r="J99" s="140"/>
      <c r="K99" s="140"/>
      <c r="L99" s="140"/>
      <c r="M99" s="140"/>
      <c r="N99" s="140"/>
      <c r="O99" s="140"/>
      <c r="P99" s="140"/>
      <c r="Q99" s="140"/>
      <c r="R99" s="140"/>
      <c r="S99" s="140"/>
      <c r="T99" s="140"/>
      <c r="U99" s="140"/>
      <c r="V99" s="140"/>
      <c r="W99" s="140"/>
      <c r="X99" s="140"/>
      <c r="Y99" s="140"/>
      <c r="Z99" s="140"/>
    </row>
    <row r="100" spans="1:26" s="1" customFormat="1" ht="18.600000000000001" customHeight="1" x14ac:dyDescent="0.3">
      <c r="A100" s="169"/>
      <c r="B100" s="140"/>
      <c r="C100" s="140"/>
      <c r="D100" s="140"/>
      <c r="E100" s="140"/>
      <c r="F100" s="140"/>
      <c r="G100" s="140"/>
      <c r="H100" s="140"/>
      <c r="I100" s="140"/>
      <c r="J100" s="140"/>
      <c r="K100" s="140"/>
      <c r="L100" s="140"/>
      <c r="M100" s="140"/>
      <c r="N100" s="140"/>
      <c r="O100" s="140"/>
      <c r="P100" s="140"/>
      <c r="Q100" s="140"/>
      <c r="R100" s="140"/>
      <c r="S100" s="140"/>
      <c r="T100" s="140"/>
      <c r="U100" s="140"/>
      <c r="V100" s="140"/>
      <c r="W100" s="140"/>
      <c r="X100" s="140"/>
      <c r="Y100" s="140"/>
      <c r="Z100" s="140"/>
    </row>
    <row r="101" spans="1:26" s="1" customFormat="1" ht="18.600000000000001" customHeight="1" x14ac:dyDescent="0.3">
      <c r="A101" s="169"/>
      <c r="B101" s="140"/>
      <c r="C101" s="140"/>
      <c r="D101" s="140"/>
      <c r="E101" s="140"/>
      <c r="F101" s="140"/>
      <c r="G101" s="140"/>
      <c r="H101" s="140"/>
      <c r="I101" s="140"/>
      <c r="J101" s="140"/>
      <c r="K101" s="140"/>
      <c r="L101" s="140"/>
      <c r="M101" s="140"/>
      <c r="N101" s="140"/>
      <c r="O101" s="140"/>
      <c r="P101" s="140"/>
      <c r="Q101" s="140"/>
      <c r="R101" s="140"/>
      <c r="S101" s="140"/>
      <c r="T101" s="140"/>
      <c r="U101" s="140"/>
      <c r="V101" s="140"/>
      <c r="W101" s="140"/>
      <c r="X101" s="140"/>
      <c r="Y101" s="140"/>
      <c r="Z101" s="140"/>
    </row>
    <row r="102" spans="1:26" s="1" customFormat="1" ht="18.600000000000001" customHeight="1" x14ac:dyDescent="0.3">
      <c r="A102" s="169"/>
      <c r="B102" s="140"/>
      <c r="C102" s="140"/>
      <c r="D102" s="140"/>
      <c r="E102" s="140"/>
      <c r="F102" s="140"/>
      <c r="G102" s="140"/>
      <c r="H102" s="140"/>
      <c r="I102" s="140"/>
      <c r="J102" s="140"/>
      <c r="K102" s="140"/>
      <c r="L102" s="140"/>
      <c r="M102" s="140"/>
      <c r="N102" s="140"/>
      <c r="O102" s="140"/>
      <c r="P102" s="140"/>
      <c r="Q102" s="140"/>
      <c r="R102" s="140"/>
      <c r="S102" s="140"/>
      <c r="T102" s="140"/>
      <c r="U102" s="140"/>
      <c r="V102" s="140"/>
      <c r="W102" s="140"/>
      <c r="X102" s="140"/>
      <c r="Y102" s="140"/>
      <c r="Z102" s="140"/>
    </row>
    <row r="103" spans="1:26" s="1" customFormat="1" ht="18.600000000000001" customHeight="1" x14ac:dyDescent="0.3">
      <c r="A103" s="169"/>
      <c r="B103" s="140"/>
      <c r="C103" s="140"/>
      <c r="D103" s="140"/>
      <c r="E103" s="140"/>
      <c r="F103" s="140"/>
      <c r="G103" s="140"/>
      <c r="H103" s="140"/>
      <c r="I103" s="140"/>
      <c r="J103" s="140"/>
      <c r="K103" s="140"/>
      <c r="L103" s="140"/>
      <c r="M103" s="140"/>
      <c r="N103" s="140"/>
      <c r="O103" s="140"/>
      <c r="P103" s="140"/>
      <c r="Q103" s="140"/>
      <c r="R103" s="140"/>
      <c r="S103" s="140"/>
      <c r="T103" s="140"/>
      <c r="U103" s="140"/>
      <c r="V103" s="140"/>
      <c r="W103" s="140"/>
      <c r="X103" s="140"/>
      <c r="Y103" s="140"/>
      <c r="Z103" s="140"/>
    </row>
    <row r="104" spans="1:26" s="1" customFormat="1" ht="18.600000000000001" customHeight="1" x14ac:dyDescent="0.3">
      <c r="A104" s="169"/>
      <c r="B104" s="140"/>
      <c r="C104" s="140"/>
      <c r="D104" s="140"/>
      <c r="E104" s="140"/>
      <c r="F104" s="140"/>
      <c r="G104" s="140"/>
      <c r="H104" s="140"/>
      <c r="I104" s="140"/>
      <c r="J104" s="140"/>
      <c r="K104" s="140"/>
      <c r="L104" s="140"/>
      <c r="M104" s="140"/>
      <c r="N104" s="140"/>
      <c r="O104" s="140"/>
      <c r="P104" s="140"/>
      <c r="Q104" s="140"/>
      <c r="R104" s="140"/>
      <c r="S104" s="140"/>
      <c r="T104" s="140"/>
      <c r="U104" s="140"/>
      <c r="V104" s="140"/>
      <c r="W104" s="140"/>
      <c r="X104" s="140"/>
      <c r="Y104" s="140"/>
      <c r="Z104" s="140"/>
    </row>
    <row r="105" spans="1:26" s="1" customFormat="1" ht="18.600000000000001" customHeight="1" x14ac:dyDescent="0.3">
      <c r="A105" s="169"/>
      <c r="B105" s="140"/>
      <c r="C105" s="140"/>
      <c r="D105" s="140"/>
      <c r="E105" s="140"/>
      <c r="F105" s="140"/>
      <c r="G105" s="140"/>
      <c r="H105" s="140"/>
      <c r="I105" s="140"/>
      <c r="J105" s="140"/>
      <c r="K105" s="140"/>
      <c r="L105" s="140"/>
      <c r="M105" s="140"/>
      <c r="N105" s="140"/>
      <c r="O105" s="140"/>
      <c r="P105" s="140"/>
      <c r="Q105" s="140"/>
      <c r="R105" s="140"/>
      <c r="S105" s="140"/>
      <c r="T105" s="140"/>
      <c r="U105" s="140"/>
      <c r="V105" s="140"/>
      <c r="W105" s="140"/>
      <c r="X105" s="140"/>
      <c r="Y105" s="140"/>
      <c r="Z105" s="140"/>
    </row>
    <row r="106" spans="1:26" s="1" customFormat="1" ht="18.600000000000001" customHeight="1" x14ac:dyDescent="0.3">
      <c r="A106" s="169"/>
      <c r="B106" s="140"/>
      <c r="C106" s="140"/>
      <c r="D106" s="140"/>
      <c r="E106" s="140"/>
      <c r="F106" s="140"/>
      <c r="G106" s="140"/>
      <c r="H106" s="140"/>
      <c r="I106" s="140"/>
      <c r="J106" s="140"/>
      <c r="K106" s="140"/>
      <c r="L106" s="140"/>
      <c r="M106" s="140"/>
      <c r="N106" s="140"/>
      <c r="O106" s="140"/>
      <c r="P106" s="140"/>
      <c r="Q106" s="140"/>
      <c r="R106" s="140"/>
      <c r="S106" s="140"/>
      <c r="T106" s="140"/>
      <c r="U106" s="140"/>
      <c r="V106" s="140"/>
      <c r="W106" s="140"/>
      <c r="X106" s="140"/>
      <c r="Y106" s="140"/>
      <c r="Z106" s="140"/>
    </row>
    <row r="107" spans="1:26" s="1" customFormat="1" ht="18.600000000000001" customHeight="1" x14ac:dyDescent="0.3">
      <c r="A107" s="169"/>
      <c r="B107" s="140"/>
      <c r="C107" s="140"/>
      <c r="D107" s="140"/>
      <c r="E107" s="140"/>
      <c r="F107" s="140"/>
      <c r="G107" s="140"/>
      <c r="H107" s="140"/>
      <c r="I107" s="140"/>
      <c r="J107" s="140"/>
      <c r="K107" s="140"/>
      <c r="L107" s="140"/>
      <c r="M107" s="140"/>
      <c r="N107" s="140"/>
      <c r="O107" s="140"/>
      <c r="P107" s="140"/>
      <c r="Q107" s="140"/>
      <c r="R107" s="140"/>
      <c r="S107" s="140"/>
      <c r="T107" s="140"/>
      <c r="U107" s="140"/>
      <c r="V107" s="140"/>
      <c r="W107" s="140"/>
      <c r="X107" s="140"/>
      <c r="Y107" s="140"/>
      <c r="Z107" s="140"/>
    </row>
    <row r="108" spans="1:26" s="1" customFormat="1" ht="18.600000000000001" customHeight="1" x14ac:dyDescent="0.3">
      <c r="A108" s="169"/>
      <c r="B108" s="140"/>
      <c r="C108" s="140"/>
      <c r="D108" s="140"/>
      <c r="E108" s="140"/>
      <c r="F108" s="140"/>
      <c r="G108" s="140"/>
      <c r="H108" s="140"/>
      <c r="I108" s="140"/>
      <c r="J108" s="140"/>
      <c r="K108" s="140"/>
      <c r="L108" s="140"/>
      <c r="M108" s="140"/>
      <c r="N108" s="140"/>
      <c r="O108" s="140"/>
      <c r="P108" s="140"/>
      <c r="Q108" s="140"/>
      <c r="R108" s="140"/>
      <c r="S108" s="140"/>
      <c r="T108" s="140"/>
      <c r="U108" s="140"/>
      <c r="V108" s="140"/>
      <c r="W108" s="140"/>
      <c r="X108" s="140"/>
      <c r="Y108" s="140"/>
      <c r="Z108" s="140"/>
    </row>
    <row r="109" spans="1:26" s="1" customFormat="1" ht="18.600000000000001" customHeight="1" x14ac:dyDescent="0.3">
      <c r="A109" s="169"/>
      <c r="B109" s="140"/>
      <c r="C109" s="140"/>
      <c r="D109" s="140"/>
      <c r="E109" s="140"/>
      <c r="F109" s="140"/>
      <c r="G109" s="140"/>
      <c r="H109" s="140"/>
      <c r="I109" s="140"/>
      <c r="J109" s="140"/>
      <c r="K109" s="140"/>
      <c r="L109" s="140"/>
      <c r="M109" s="140"/>
      <c r="N109" s="140"/>
      <c r="O109" s="140"/>
      <c r="P109" s="140"/>
      <c r="Q109" s="140"/>
      <c r="R109" s="140"/>
      <c r="S109" s="140"/>
      <c r="T109" s="140"/>
      <c r="U109" s="140"/>
      <c r="V109" s="140"/>
      <c r="W109" s="140"/>
      <c r="X109" s="140"/>
      <c r="Y109" s="140"/>
      <c r="Z109" s="140"/>
    </row>
    <row r="110" spans="1:26" s="1" customFormat="1" ht="18.600000000000001" customHeight="1" x14ac:dyDescent="0.3">
      <c r="A110" s="169"/>
      <c r="B110" s="140"/>
      <c r="C110" s="140"/>
      <c r="D110" s="140"/>
      <c r="E110" s="140"/>
      <c r="F110" s="140"/>
      <c r="G110" s="140"/>
      <c r="H110" s="140"/>
      <c r="I110" s="140"/>
      <c r="J110" s="140"/>
      <c r="K110" s="140"/>
      <c r="L110" s="140"/>
      <c r="M110" s="140"/>
      <c r="N110" s="140"/>
      <c r="O110" s="140"/>
      <c r="P110" s="140"/>
      <c r="Q110" s="140"/>
      <c r="R110" s="140"/>
      <c r="S110" s="140"/>
      <c r="T110" s="140"/>
      <c r="U110" s="140"/>
      <c r="V110" s="140"/>
      <c r="W110" s="140"/>
      <c r="X110" s="140"/>
      <c r="Y110" s="140"/>
      <c r="Z110" s="140"/>
    </row>
    <row r="111" spans="1:26" s="1" customFormat="1" ht="18.600000000000001" customHeight="1" x14ac:dyDescent="0.3">
      <c r="A111" s="169"/>
      <c r="B111" s="140"/>
      <c r="C111" s="140"/>
      <c r="D111" s="140"/>
      <c r="E111" s="140"/>
      <c r="F111" s="140"/>
      <c r="G111" s="140"/>
      <c r="H111" s="140"/>
      <c r="I111" s="140"/>
      <c r="J111" s="140"/>
      <c r="K111" s="140"/>
      <c r="L111" s="140"/>
      <c r="M111" s="140"/>
      <c r="N111" s="140"/>
      <c r="O111" s="140"/>
      <c r="P111" s="140"/>
      <c r="Q111" s="140"/>
      <c r="R111" s="140"/>
      <c r="S111" s="140"/>
      <c r="T111" s="140"/>
      <c r="U111" s="140"/>
      <c r="V111" s="140"/>
      <c r="W111" s="140"/>
      <c r="X111" s="140"/>
      <c r="Y111" s="140"/>
      <c r="Z111" s="140"/>
    </row>
    <row r="112" spans="1:26" s="1" customFormat="1" ht="18.600000000000001" customHeight="1" x14ac:dyDescent="0.3">
      <c r="A112" s="169"/>
      <c r="B112" s="140"/>
      <c r="C112" s="140"/>
      <c r="D112" s="140"/>
      <c r="E112" s="140"/>
      <c r="F112" s="140"/>
      <c r="G112" s="140"/>
      <c r="H112" s="140"/>
      <c r="I112" s="140"/>
      <c r="J112" s="140"/>
      <c r="K112" s="140"/>
      <c r="L112" s="140"/>
      <c r="M112" s="140"/>
      <c r="N112" s="140"/>
      <c r="O112" s="140"/>
      <c r="P112" s="140"/>
      <c r="Q112" s="140"/>
      <c r="R112" s="140"/>
      <c r="S112" s="140"/>
      <c r="T112" s="140"/>
      <c r="U112" s="140"/>
      <c r="V112" s="140"/>
      <c r="W112" s="140"/>
      <c r="X112" s="140"/>
      <c r="Y112" s="140"/>
      <c r="Z112" s="140"/>
    </row>
    <row r="113" spans="1:26" s="1" customFormat="1" ht="18.600000000000001" customHeight="1" x14ac:dyDescent="0.3">
      <c r="A113" s="169"/>
      <c r="B113" s="140"/>
      <c r="C113" s="140"/>
      <c r="D113" s="140"/>
      <c r="E113" s="140"/>
      <c r="F113" s="140"/>
      <c r="G113" s="140"/>
      <c r="H113" s="140"/>
      <c r="I113" s="140"/>
      <c r="J113" s="140"/>
      <c r="K113" s="140"/>
      <c r="L113" s="140"/>
      <c r="M113" s="140"/>
      <c r="N113" s="140"/>
      <c r="O113" s="140"/>
      <c r="P113" s="140"/>
      <c r="Q113" s="140"/>
      <c r="R113" s="140"/>
      <c r="S113" s="140"/>
      <c r="T113" s="140"/>
      <c r="U113" s="140"/>
      <c r="V113" s="140"/>
      <c r="W113" s="140"/>
      <c r="X113" s="140"/>
      <c r="Y113" s="140"/>
      <c r="Z113" s="140"/>
    </row>
    <row r="114" spans="1:26" s="1" customFormat="1" ht="18.600000000000001" customHeight="1" x14ac:dyDescent="0.3">
      <c r="A114" s="169"/>
      <c r="B114" s="140"/>
      <c r="C114" s="140"/>
      <c r="D114" s="140"/>
      <c r="E114" s="140"/>
      <c r="F114" s="140"/>
      <c r="G114" s="140"/>
      <c r="H114" s="140"/>
      <c r="I114" s="140"/>
      <c r="J114" s="140"/>
      <c r="K114" s="140"/>
      <c r="L114" s="140"/>
      <c r="M114" s="140"/>
      <c r="N114" s="140"/>
      <c r="O114" s="140"/>
      <c r="P114" s="140"/>
      <c r="Q114" s="140"/>
      <c r="R114" s="140"/>
      <c r="S114" s="140"/>
      <c r="T114" s="140"/>
      <c r="U114" s="140"/>
      <c r="V114" s="140"/>
      <c r="W114" s="140"/>
      <c r="X114" s="140"/>
      <c r="Y114" s="140"/>
      <c r="Z114" s="140"/>
    </row>
    <row r="115" spans="1:26" s="1" customFormat="1" ht="18.600000000000001" customHeight="1" x14ac:dyDescent="0.3">
      <c r="A115" s="169"/>
      <c r="B115" s="140"/>
      <c r="C115" s="140"/>
      <c r="D115" s="140"/>
      <c r="E115" s="140"/>
      <c r="F115" s="140"/>
      <c r="G115" s="140"/>
      <c r="H115" s="140"/>
      <c r="I115" s="140"/>
      <c r="J115" s="140"/>
      <c r="K115" s="140"/>
      <c r="L115" s="140"/>
      <c r="M115" s="140"/>
      <c r="N115" s="140"/>
      <c r="O115" s="140"/>
      <c r="P115" s="140"/>
      <c r="Q115" s="140"/>
      <c r="R115" s="140"/>
      <c r="S115" s="140"/>
      <c r="T115" s="140"/>
      <c r="U115" s="140"/>
      <c r="V115" s="140"/>
      <c r="W115" s="140"/>
      <c r="X115" s="140"/>
      <c r="Y115" s="140"/>
      <c r="Z115" s="140"/>
    </row>
    <row r="116" spans="1:26" s="1" customFormat="1" ht="18.600000000000001" customHeight="1" x14ac:dyDescent="0.3">
      <c r="A116" s="169"/>
      <c r="B116" s="140"/>
      <c r="C116" s="140"/>
      <c r="D116" s="140"/>
      <c r="E116" s="140"/>
      <c r="F116" s="140"/>
      <c r="G116" s="140"/>
      <c r="H116" s="140"/>
      <c r="I116" s="140"/>
      <c r="J116" s="140"/>
      <c r="K116" s="140"/>
      <c r="L116" s="140"/>
      <c r="M116" s="140"/>
      <c r="N116" s="140"/>
      <c r="O116" s="140"/>
      <c r="P116" s="140"/>
      <c r="Q116" s="140"/>
      <c r="R116" s="140"/>
      <c r="S116" s="140"/>
      <c r="T116" s="140"/>
      <c r="U116" s="140"/>
      <c r="V116" s="140"/>
      <c r="W116" s="140"/>
      <c r="X116" s="140"/>
      <c r="Y116" s="140"/>
      <c r="Z116" s="140"/>
    </row>
    <row r="117" spans="1:26" s="1" customFormat="1" ht="18.600000000000001" customHeight="1" x14ac:dyDescent="0.3">
      <c r="A117" s="169"/>
      <c r="B117" s="140"/>
      <c r="C117" s="140"/>
      <c r="D117" s="140"/>
      <c r="E117" s="140"/>
      <c r="F117" s="140"/>
      <c r="G117" s="140"/>
      <c r="H117" s="140"/>
      <c r="I117" s="140"/>
      <c r="J117" s="140"/>
      <c r="K117" s="140"/>
      <c r="L117" s="140"/>
      <c r="M117" s="140"/>
      <c r="N117" s="140"/>
      <c r="O117" s="140"/>
      <c r="P117" s="140"/>
      <c r="Q117" s="140"/>
      <c r="R117" s="140"/>
      <c r="S117" s="140"/>
      <c r="T117" s="140"/>
      <c r="U117" s="140"/>
      <c r="V117" s="140"/>
      <c r="W117" s="140"/>
      <c r="X117" s="140"/>
      <c r="Y117" s="140"/>
      <c r="Z117" s="140"/>
    </row>
    <row r="118" spans="1:26" s="1" customFormat="1" ht="18.600000000000001" customHeight="1" x14ac:dyDescent="0.3">
      <c r="A118" s="169"/>
      <c r="B118" s="140"/>
      <c r="C118" s="140"/>
      <c r="D118" s="140"/>
      <c r="E118" s="140"/>
      <c r="F118" s="140"/>
      <c r="G118" s="140"/>
      <c r="H118" s="140"/>
      <c r="I118" s="140"/>
      <c r="J118" s="140"/>
      <c r="K118" s="140"/>
      <c r="L118" s="140"/>
      <c r="M118" s="140"/>
      <c r="N118" s="140"/>
      <c r="O118" s="140"/>
      <c r="P118" s="140"/>
      <c r="Q118" s="140"/>
      <c r="R118" s="140"/>
      <c r="S118" s="140"/>
      <c r="T118" s="140"/>
      <c r="U118" s="140"/>
      <c r="V118" s="140"/>
      <c r="W118" s="140"/>
      <c r="X118" s="140"/>
      <c r="Y118" s="140"/>
      <c r="Z118" s="140"/>
    </row>
    <row r="119" spans="1:26" s="1" customFormat="1" ht="18.600000000000001" customHeight="1" x14ac:dyDescent="0.3">
      <c r="A119" s="169"/>
      <c r="B119" s="140"/>
      <c r="C119" s="140"/>
      <c r="D119" s="140"/>
      <c r="E119" s="140"/>
      <c r="F119" s="140"/>
      <c r="G119" s="140"/>
      <c r="H119" s="140"/>
      <c r="I119" s="140"/>
      <c r="J119" s="140"/>
      <c r="K119" s="140"/>
      <c r="L119" s="140"/>
      <c r="M119" s="140"/>
      <c r="N119" s="140"/>
      <c r="O119" s="140"/>
      <c r="P119" s="140"/>
      <c r="Q119" s="140"/>
      <c r="R119" s="140"/>
      <c r="S119" s="140"/>
      <c r="T119" s="140"/>
      <c r="U119" s="140"/>
      <c r="V119" s="140"/>
      <c r="W119" s="140"/>
      <c r="X119" s="140"/>
      <c r="Y119" s="140"/>
      <c r="Z119" s="140"/>
    </row>
    <row r="120" spans="1:26" s="1" customFormat="1" ht="18.600000000000001" customHeight="1" x14ac:dyDescent="0.3">
      <c r="A120" s="169"/>
      <c r="B120" s="140"/>
      <c r="C120" s="140"/>
      <c r="D120" s="140"/>
      <c r="E120" s="140"/>
      <c r="F120" s="140"/>
      <c r="G120" s="140"/>
      <c r="H120" s="140"/>
      <c r="I120" s="140"/>
      <c r="J120" s="140"/>
      <c r="K120" s="140"/>
      <c r="L120" s="140"/>
      <c r="M120" s="140"/>
      <c r="N120" s="140"/>
      <c r="O120" s="140"/>
      <c r="P120" s="140"/>
      <c r="Q120" s="140"/>
      <c r="R120" s="140"/>
      <c r="S120" s="140"/>
      <c r="T120" s="140"/>
      <c r="U120" s="140"/>
      <c r="V120" s="140"/>
      <c r="W120" s="140"/>
      <c r="X120" s="140"/>
      <c r="Y120" s="140"/>
      <c r="Z120" s="140"/>
    </row>
    <row r="121" spans="1:26" s="1" customFormat="1" ht="18.600000000000001" customHeight="1" x14ac:dyDescent="0.3">
      <c r="A121" s="169"/>
      <c r="B121" s="140"/>
      <c r="C121" s="140"/>
      <c r="D121" s="140"/>
      <c r="E121" s="140"/>
      <c r="F121" s="140"/>
      <c r="G121" s="140"/>
      <c r="H121" s="140"/>
      <c r="I121" s="140"/>
      <c r="J121" s="140"/>
      <c r="K121" s="140"/>
      <c r="L121" s="140"/>
      <c r="M121" s="140"/>
      <c r="N121" s="140"/>
      <c r="O121" s="140"/>
      <c r="P121" s="140"/>
      <c r="Q121" s="140"/>
      <c r="R121" s="140"/>
      <c r="S121" s="140"/>
      <c r="T121" s="140"/>
      <c r="U121" s="140"/>
      <c r="V121" s="140"/>
      <c r="W121" s="140"/>
      <c r="X121" s="140"/>
      <c r="Y121" s="140"/>
      <c r="Z121" s="140"/>
    </row>
    <row r="122" spans="1:26" s="1" customFormat="1" ht="18.600000000000001" customHeight="1" x14ac:dyDescent="0.3">
      <c r="A122" s="169"/>
      <c r="B122" s="140"/>
      <c r="C122" s="140"/>
      <c r="D122" s="140"/>
      <c r="E122" s="140"/>
      <c r="F122" s="140"/>
      <c r="G122" s="140"/>
      <c r="H122" s="140"/>
      <c r="I122" s="140"/>
      <c r="J122" s="140"/>
      <c r="K122" s="140"/>
      <c r="L122" s="140"/>
      <c r="M122" s="140"/>
      <c r="N122" s="140"/>
      <c r="O122" s="140"/>
      <c r="P122" s="140"/>
      <c r="Q122" s="140"/>
      <c r="R122" s="140"/>
      <c r="S122" s="140"/>
      <c r="T122" s="140"/>
      <c r="U122" s="140"/>
      <c r="V122" s="140"/>
      <c r="W122" s="140"/>
      <c r="X122" s="140"/>
      <c r="Y122" s="140"/>
      <c r="Z122" s="140"/>
    </row>
    <row r="123" spans="1:26" s="1" customFormat="1" ht="18.600000000000001" customHeight="1" x14ac:dyDescent="0.3">
      <c r="A123" s="169"/>
      <c r="B123" s="140"/>
      <c r="C123" s="140"/>
      <c r="D123" s="140"/>
      <c r="E123" s="140"/>
      <c r="F123" s="140"/>
      <c r="G123" s="140"/>
      <c r="H123" s="140"/>
      <c r="I123" s="140"/>
      <c r="J123" s="140"/>
      <c r="K123" s="140"/>
      <c r="L123" s="140"/>
      <c r="M123" s="140"/>
      <c r="N123" s="140"/>
      <c r="O123" s="140"/>
      <c r="P123" s="140"/>
      <c r="Q123" s="140"/>
      <c r="R123" s="140"/>
      <c r="S123" s="140"/>
      <c r="T123" s="140"/>
      <c r="U123" s="140"/>
      <c r="V123" s="140"/>
      <c r="W123" s="140"/>
      <c r="X123" s="140"/>
      <c r="Y123" s="140"/>
      <c r="Z123" s="140"/>
    </row>
    <row r="124" spans="1:26" s="1" customFormat="1" ht="18.600000000000001" customHeight="1" x14ac:dyDescent="0.3">
      <c r="A124" s="169"/>
      <c r="B124" s="140"/>
      <c r="C124" s="140"/>
      <c r="D124" s="140"/>
      <c r="E124" s="140"/>
      <c r="F124" s="140"/>
      <c r="G124" s="140"/>
      <c r="H124" s="140"/>
      <c r="I124" s="140"/>
      <c r="J124" s="140"/>
      <c r="K124" s="140"/>
      <c r="L124" s="140"/>
      <c r="M124" s="140"/>
      <c r="N124" s="140"/>
      <c r="O124" s="140"/>
      <c r="P124" s="140"/>
      <c r="Q124" s="140"/>
      <c r="R124" s="140"/>
      <c r="S124" s="140"/>
      <c r="T124" s="140"/>
      <c r="U124" s="140"/>
      <c r="V124" s="140"/>
      <c r="W124" s="140"/>
      <c r="X124" s="140"/>
      <c r="Y124" s="140"/>
      <c r="Z124" s="140"/>
    </row>
    <row r="125" spans="1:26" s="1" customFormat="1" ht="18.600000000000001" customHeight="1" x14ac:dyDescent="0.3">
      <c r="A125" s="169"/>
      <c r="B125" s="140"/>
      <c r="C125" s="140"/>
      <c r="D125" s="140"/>
      <c r="E125" s="140"/>
      <c r="F125" s="140"/>
      <c r="G125" s="140"/>
      <c r="H125" s="140"/>
      <c r="I125" s="140"/>
      <c r="J125" s="140"/>
      <c r="K125" s="140"/>
      <c r="L125" s="140"/>
      <c r="M125" s="140"/>
      <c r="N125" s="140"/>
      <c r="O125" s="140"/>
      <c r="P125" s="140"/>
      <c r="Q125" s="140"/>
      <c r="R125" s="140"/>
      <c r="S125" s="140"/>
      <c r="T125" s="140"/>
      <c r="U125" s="140"/>
      <c r="V125" s="140"/>
      <c r="W125" s="140"/>
      <c r="X125" s="140"/>
      <c r="Y125" s="140"/>
      <c r="Z125" s="140"/>
    </row>
    <row r="126" spans="1:26" s="1" customFormat="1" ht="18.600000000000001" customHeight="1" x14ac:dyDescent="0.3">
      <c r="A126" s="169"/>
      <c r="B126" s="140"/>
      <c r="C126" s="140"/>
      <c r="D126" s="140"/>
      <c r="E126" s="140"/>
      <c r="F126" s="140"/>
      <c r="G126" s="140"/>
      <c r="H126" s="140"/>
      <c r="I126" s="140"/>
      <c r="J126" s="140"/>
      <c r="K126" s="140"/>
      <c r="L126" s="140"/>
      <c r="M126" s="140"/>
      <c r="N126" s="140"/>
      <c r="O126" s="140"/>
      <c r="P126" s="140"/>
      <c r="Q126" s="140"/>
      <c r="R126" s="140"/>
      <c r="S126" s="140"/>
      <c r="T126" s="140"/>
      <c r="U126" s="140"/>
      <c r="V126" s="140"/>
      <c r="W126" s="140"/>
      <c r="X126" s="140"/>
      <c r="Y126" s="140"/>
      <c r="Z126" s="140"/>
    </row>
    <row r="127" spans="1:26" s="1" customFormat="1" ht="18.600000000000001" customHeight="1" x14ac:dyDescent="0.3">
      <c r="A127" s="169"/>
      <c r="B127" s="140"/>
      <c r="C127" s="140"/>
      <c r="D127" s="140"/>
      <c r="E127" s="140"/>
      <c r="F127" s="140"/>
      <c r="G127" s="140"/>
      <c r="H127" s="140"/>
      <c r="I127" s="140"/>
      <c r="J127" s="140"/>
      <c r="K127" s="140"/>
      <c r="L127" s="140"/>
      <c r="M127" s="140"/>
      <c r="N127" s="140"/>
      <c r="O127" s="140"/>
      <c r="P127" s="140"/>
      <c r="Q127" s="140"/>
      <c r="R127" s="140"/>
      <c r="S127" s="140"/>
      <c r="T127" s="140"/>
      <c r="U127" s="140"/>
      <c r="V127" s="140"/>
      <c r="W127" s="140"/>
      <c r="X127" s="140"/>
      <c r="Y127" s="140"/>
      <c r="Z127" s="140"/>
    </row>
    <row r="128" spans="1:26" s="1" customFormat="1" ht="18.600000000000001" customHeight="1" x14ac:dyDescent="0.3">
      <c r="A128" s="169"/>
      <c r="B128" s="140"/>
      <c r="C128" s="140"/>
      <c r="D128" s="140"/>
      <c r="E128" s="140"/>
      <c r="F128" s="140"/>
      <c r="G128" s="140"/>
      <c r="H128" s="140"/>
      <c r="I128" s="140"/>
      <c r="J128" s="140"/>
      <c r="K128" s="140"/>
      <c r="L128" s="140"/>
      <c r="M128" s="140"/>
      <c r="N128" s="140"/>
      <c r="O128" s="140"/>
      <c r="P128" s="140"/>
      <c r="Q128" s="140"/>
      <c r="R128" s="140"/>
      <c r="S128" s="140"/>
      <c r="T128" s="140"/>
      <c r="U128" s="140"/>
      <c r="V128" s="140"/>
      <c r="W128" s="140"/>
      <c r="X128" s="140"/>
      <c r="Y128" s="140"/>
      <c r="Z128" s="140"/>
    </row>
    <row r="129" spans="1:26" s="1" customFormat="1" ht="18.600000000000001" customHeight="1" x14ac:dyDescent="0.3">
      <c r="A129" s="169"/>
      <c r="B129" s="140"/>
      <c r="C129" s="140"/>
      <c r="D129" s="140"/>
      <c r="E129" s="140"/>
      <c r="F129" s="140"/>
      <c r="G129" s="140"/>
      <c r="H129" s="140"/>
      <c r="I129" s="140"/>
      <c r="J129" s="140"/>
      <c r="K129" s="140"/>
      <c r="L129" s="140"/>
      <c r="M129" s="140"/>
      <c r="N129" s="140"/>
      <c r="O129" s="140"/>
      <c r="P129" s="140"/>
      <c r="Q129" s="140"/>
      <c r="R129" s="140"/>
      <c r="S129" s="140"/>
      <c r="T129" s="140"/>
      <c r="U129" s="140"/>
      <c r="V129" s="140"/>
      <c r="W129" s="140"/>
      <c r="X129" s="140"/>
      <c r="Y129" s="140"/>
      <c r="Z129" s="140"/>
    </row>
    <row r="130" spans="1:26" s="1" customFormat="1" ht="18.600000000000001" customHeight="1" x14ac:dyDescent="0.3">
      <c r="A130" s="169"/>
      <c r="B130" s="140"/>
      <c r="C130" s="140"/>
      <c r="D130" s="140"/>
      <c r="E130" s="140"/>
      <c r="F130" s="140"/>
      <c r="G130" s="140"/>
      <c r="H130" s="140"/>
      <c r="I130" s="140"/>
      <c r="J130" s="140"/>
      <c r="K130" s="140"/>
      <c r="L130" s="140"/>
      <c r="M130" s="140"/>
      <c r="N130" s="140"/>
      <c r="O130" s="140"/>
      <c r="P130" s="140"/>
      <c r="Q130" s="140"/>
      <c r="R130" s="140"/>
      <c r="S130" s="140"/>
      <c r="T130" s="140"/>
      <c r="U130" s="140"/>
      <c r="V130" s="140"/>
      <c r="W130" s="140"/>
      <c r="X130" s="140"/>
      <c r="Y130" s="140"/>
      <c r="Z130" s="140"/>
    </row>
    <row r="131" spans="1:26" s="1" customFormat="1" ht="18.600000000000001" customHeight="1" x14ac:dyDescent="0.3">
      <c r="A131" s="169"/>
      <c r="B131" s="140"/>
      <c r="C131" s="140"/>
      <c r="D131" s="140"/>
      <c r="E131" s="140"/>
      <c r="F131" s="140"/>
      <c r="G131" s="140"/>
      <c r="H131" s="140"/>
      <c r="I131" s="140"/>
      <c r="J131" s="140"/>
      <c r="K131" s="140"/>
      <c r="L131" s="140"/>
      <c r="M131" s="140"/>
      <c r="N131" s="140"/>
      <c r="O131" s="140"/>
      <c r="P131" s="140"/>
      <c r="Q131" s="140"/>
      <c r="R131" s="140"/>
      <c r="S131" s="140"/>
      <c r="T131" s="140"/>
      <c r="U131" s="140"/>
      <c r="V131" s="140"/>
      <c r="W131" s="140"/>
      <c r="X131" s="140"/>
      <c r="Y131" s="140"/>
      <c r="Z131" s="140"/>
    </row>
    <row r="132" spans="1:26" s="1" customFormat="1" ht="18.600000000000001" customHeight="1" x14ac:dyDescent="0.3">
      <c r="A132" s="169"/>
      <c r="B132" s="140"/>
      <c r="C132" s="140"/>
      <c r="D132" s="140"/>
      <c r="E132" s="140"/>
      <c r="F132" s="140"/>
      <c r="G132" s="140"/>
      <c r="H132" s="140"/>
      <c r="I132" s="140"/>
      <c r="J132" s="140"/>
      <c r="K132" s="140"/>
      <c r="L132" s="140"/>
      <c r="M132" s="140"/>
      <c r="N132" s="140"/>
      <c r="O132" s="140"/>
      <c r="P132" s="140"/>
      <c r="Q132" s="140"/>
      <c r="R132" s="140"/>
      <c r="S132" s="140"/>
      <c r="T132" s="140"/>
      <c r="U132" s="140"/>
      <c r="V132" s="140"/>
      <c r="W132" s="140"/>
      <c r="X132" s="140"/>
      <c r="Y132" s="140"/>
      <c r="Z132" s="140"/>
    </row>
    <row r="133" spans="1:26" s="1" customFormat="1" ht="18.600000000000001" customHeight="1" x14ac:dyDescent="0.3">
      <c r="A133" s="169"/>
      <c r="B133" s="140"/>
      <c r="C133" s="140"/>
      <c r="D133" s="140"/>
      <c r="E133" s="140"/>
      <c r="F133" s="140"/>
      <c r="G133" s="140"/>
      <c r="H133" s="140"/>
      <c r="I133" s="140"/>
      <c r="J133" s="140"/>
      <c r="K133" s="140"/>
      <c r="L133" s="140"/>
      <c r="M133" s="140"/>
      <c r="N133" s="140"/>
      <c r="O133" s="140"/>
      <c r="P133" s="140"/>
      <c r="Q133" s="140"/>
      <c r="R133" s="140"/>
      <c r="S133" s="140"/>
      <c r="T133" s="140"/>
      <c r="U133" s="140"/>
      <c r="V133" s="140"/>
      <c r="W133" s="140"/>
      <c r="X133" s="140"/>
      <c r="Y133" s="140"/>
      <c r="Z133" s="140"/>
    </row>
    <row r="134" spans="1:26" s="1" customFormat="1" ht="18.600000000000001" customHeight="1" x14ac:dyDescent="0.3">
      <c r="A134" s="169"/>
      <c r="B134" s="140"/>
      <c r="C134" s="140"/>
      <c r="D134" s="140"/>
      <c r="E134" s="140"/>
      <c r="F134" s="140"/>
      <c r="G134" s="140"/>
      <c r="H134" s="140"/>
      <c r="I134" s="140"/>
      <c r="J134" s="140"/>
      <c r="K134" s="140"/>
      <c r="L134" s="140"/>
      <c r="M134" s="140"/>
      <c r="N134" s="140"/>
      <c r="O134" s="140"/>
      <c r="P134" s="140"/>
      <c r="Q134" s="140"/>
      <c r="R134" s="140"/>
      <c r="S134" s="140"/>
      <c r="T134" s="140"/>
      <c r="U134" s="140"/>
      <c r="V134" s="140"/>
      <c r="W134" s="140"/>
      <c r="X134" s="140"/>
      <c r="Y134" s="140"/>
      <c r="Z134" s="140"/>
    </row>
    <row r="135" spans="1:26" s="1" customFormat="1" ht="18.600000000000001" customHeight="1" x14ac:dyDescent="0.3">
      <c r="A135" s="169"/>
      <c r="B135" s="140"/>
      <c r="C135" s="140"/>
      <c r="D135" s="140"/>
      <c r="E135" s="140"/>
      <c r="F135" s="140"/>
      <c r="G135" s="140"/>
      <c r="H135" s="140"/>
      <c r="I135" s="140"/>
      <c r="J135" s="140"/>
      <c r="K135" s="140"/>
      <c r="L135" s="140"/>
      <c r="M135" s="140"/>
      <c r="N135" s="140"/>
      <c r="O135" s="140"/>
      <c r="P135" s="140"/>
      <c r="Q135" s="140"/>
      <c r="R135" s="140"/>
      <c r="S135" s="140"/>
      <c r="T135" s="140"/>
      <c r="U135" s="140"/>
      <c r="V135" s="140"/>
      <c r="W135" s="140"/>
      <c r="X135" s="140"/>
      <c r="Y135" s="140"/>
      <c r="Z135" s="140"/>
    </row>
    <row r="136" spans="1:26" s="1" customFormat="1" ht="18.600000000000001" customHeight="1" x14ac:dyDescent="0.3">
      <c r="A136" s="169"/>
      <c r="B136" s="140"/>
      <c r="C136" s="140"/>
      <c r="D136" s="140"/>
      <c r="E136" s="140"/>
      <c r="F136" s="140"/>
      <c r="G136" s="140"/>
      <c r="H136" s="140"/>
      <c r="I136" s="140"/>
      <c r="J136" s="140"/>
      <c r="K136" s="140"/>
      <c r="L136" s="140"/>
      <c r="M136" s="140"/>
      <c r="N136" s="140"/>
      <c r="O136" s="140"/>
      <c r="P136" s="140"/>
      <c r="Q136" s="140"/>
      <c r="R136" s="140"/>
      <c r="S136" s="140"/>
      <c r="T136" s="140"/>
      <c r="U136" s="140"/>
      <c r="V136" s="140"/>
      <c r="W136" s="140"/>
      <c r="X136" s="140"/>
      <c r="Y136" s="140"/>
      <c r="Z136" s="140"/>
    </row>
    <row r="137" spans="1:26" s="1" customFormat="1" ht="18.600000000000001" customHeight="1" x14ac:dyDescent="0.3">
      <c r="A137" s="169"/>
      <c r="B137" s="140"/>
      <c r="C137" s="140"/>
      <c r="D137" s="140"/>
      <c r="E137" s="140"/>
      <c r="F137" s="140"/>
      <c r="G137" s="140"/>
      <c r="H137" s="140"/>
      <c r="I137" s="140"/>
      <c r="J137" s="140"/>
      <c r="K137" s="140"/>
      <c r="L137" s="140"/>
      <c r="M137" s="140"/>
      <c r="N137" s="140"/>
      <c r="O137" s="140"/>
      <c r="P137" s="140"/>
      <c r="Q137" s="140"/>
      <c r="R137" s="140"/>
      <c r="S137" s="140"/>
      <c r="T137" s="140"/>
      <c r="U137" s="140"/>
      <c r="V137" s="140"/>
      <c r="W137" s="140"/>
      <c r="X137" s="140"/>
      <c r="Y137" s="140"/>
      <c r="Z137" s="140"/>
    </row>
    <row r="138" spans="1:26" s="1" customFormat="1" ht="18.600000000000001" customHeight="1" x14ac:dyDescent="0.3">
      <c r="A138" s="169"/>
      <c r="B138" s="140"/>
      <c r="C138" s="140"/>
      <c r="D138" s="140"/>
      <c r="E138" s="140"/>
      <c r="F138" s="140"/>
      <c r="G138" s="140"/>
      <c r="H138" s="140"/>
      <c r="I138" s="140"/>
      <c r="J138" s="140"/>
      <c r="K138" s="140"/>
      <c r="L138" s="140"/>
      <c r="M138" s="140"/>
      <c r="N138" s="140"/>
      <c r="O138" s="140"/>
      <c r="P138" s="140"/>
      <c r="Q138" s="140"/>
      <c r="R138" s="140"/>
      <c r="S138" s="140"/>
      <c r="T138" s="140"/>
      <c r="U138" s="140"/>
      <c r="V138" s="140"/>
      <c r="W138" s="140"/>
      <c r="X138" s="140"/>
      <c r="Y138" s="140"/>
      <c r="Z138" s="140"/>
    </row>
    <row r="139" spans="1:26" s="1" customFormat="1" ht="18.600000000000001" customHeight="1" x14ac:dyDescent="0.3">
      <c r="A139" s="169"/>
      <c r="B139" s="140"/>
      <c r="C139" s="140"/>
      <c r="D139" s="140"/>
      <c r="E139" s="140"/>
      <c r="F139" s="140"/>
      <c r="G139" s="140"/>
      <c r="H139" s="140"/>
      <c r="I139" s="140"/>
      <c r="J139" s="140"/>
      <c r="K139" s="140"/>
      <c r="L139" s="140"/>
      <c r="M139" s="140"/>
      <c r="N139" s="140"/>
      <c r="O139" s="140"/>
      <c r="P139" s="140"/>
      <c r="Q139" s="140"/>
      <c r="R139" s="140"/>
      <c r="S139" s="140"/>
      <c r="T139" s="140"/>
      <c r="U139" s="140"/>
      <c r="V139" s="140"/>
      <c r="W139" s="140"/>
      <c r="X139" s="140"/>
      <c r="Y139" s="140"/>
      <c r="Z139" s="140"/>
    </row>
    <row r="140" spans="1:26" s="1" customFormat="1" ht="18.600000000000001" customHeight="1" x14ac:dyDescent="0.3">
      <c r="A140" s="169"/>
      <c r="B140" s="140"/>
      <c r="C140" s="140"/>
      <c r="D140" s="140"/>
      <c r="E140" s="140"/>
      <c r="F140" s="140"/>
      <c r="G140" s="140"/>
      <c r="H140" s="140"/>
      <c r="I140" s="140"/>
      <c r="J140" s="140"/>
      <c r="K140" s="140"/>
      <c r="L140" s="140"/>
      <c r="M140" s="140"/>
      <c r="N140" s="140"/>
      <c r="O140" s="140"/>
      <c r="P140" s="140"/>
      <c r="Q140" s="140"/>
      <c r="R140" s="140"/>
      <c r="S140" s="140"/>
      <c r="T140" s="140"/>
      <c r="U140" s="140"/>
      <c r="V140" s="140"/>
      <c r="W140" s="140"/>
      <c r="X140" s="140"/>
      <c r="Y140" s="140"/>
      <c r="Z140" s="140"/>
    </row>
    <row r="141" spans="1:26" s="1" customFormat="1" ht="18.600000000000001" customHeight="1" x14ac:dyDescent="0.3">
      <c r="A141" s="169"/>
      <c r="B141" s="140"/>
      <c r="C141" s="140"/>
      <c r="D141" s="140"/>
      <c r="E141" s="140"/>
      <c r="F141" s="140"/>
      <c r="G141" s="140"/>
      <c r="H141" s="140"/>
      <c r="I141" s="140"/>
      <c r="J141" s="140"/>
      <c r="K141" s="140"/>
      <c r="L141" s="140"/>
      <c r="M141" s="140"/>
      <c r="N141" s="140"/>
      <c r="O141" s="140"/>
      <c r="P141" s="140"/>
      <c r="Q141" s="140"/>
      <c r="R141" s="140"/>
      <c r="S141" s="140"/>
      <c r="T141" s="140"/>
      <c r="U141" s="140"/>
      <c r="V141" s="140"/>
      <c r="W141" s="140"/>
      <c r="X141" s="140"/>
      <c r="Y141" s="140"/>
      <c r="Z141" s="140"/>
    </row>
    <row r="142" spans="1:26" s="1" customFormat="1" ht="18.600000000000001" customHeight="1" x14ac:dyDescent="0.3">
      <c r="A142" s="169"/>
      <c r="B142" s="140"/>
      <c r="C142" s="140"/>
      <c r="D142" s="140"/>
      <c r="E142" s="140"/>
      <c r="F142" s="140"/>
      <c r="G142" s="140"/>
      <c r="H142" s="140"/>
      <c r="I142" s="140"/>
      <c r="J142" s="140"/>
      <c r="K142" s="140"/>
      <c r="L142" s="140"/>
      <c r="M142" s="140"/>
      <c r="N142" s="140"/>
      <c r="O142" s="140"/>
      <c r="P142" s="140"/>
      <c r="Q142" s="140"/>
      <c r="R142" s="140"/>
      <c r="S142" s="140"/>
      <c r="T142" s="140"/>
      <c r="U142" s="140"/>
      <c r="V142" s="140"/>
      <c r="W142" s="140"/>
      <c r="X142" s="140"/>
      <c r="Y142" s="140"/>
      <c r="Z142" s="140"/>
    </row>
    <row r="143" spans="1:26" s="1" customFormat="1" ht="18.600000000000001" customHeight="1" x14ac:dyDescent="0.3">
      <c r="A143" s="169"/>
      <c r="B143" s="140"/>
      <c r="C143" s="140"/>
      <c r="D143" s="140"/>
      <c r="E143" s="140"/>
      <c r="F143" s="140"/>
      <c r="G143" s="140"/>
      <c r="H143" s="140"/>
      <c r="I143" s="140"/>
      <c r="J143" s="140"/>
      <c r="K143" s="140"/>
      <c r="L143" s="140"/>
      <c r="M143" s="140"/>
      <c r="N143" s="140"/>
      <c r="O143" s="140"/>
      <c r="P143" s="140"/>
      <c r="Q143" s="140"/>
      <c r="R143" s="140"/>
      <c r="S143" s="140"/>
      <c r="T143" s="140"/>
      <c r="U143" s="140"/>
      <c r="V143" s="140"/>
      <c r="W143" s="140"/>
      <c r="X143" s="140"/>
      <c r="Y143" s="140"/>
      <c r="Z143" s="140"/>
    </row>
    <row r="144" spans="1:26" s="1" customFormat="1" ht="18.600000000000001" customHeight="1" x14ac:dyDescent="0.3">
      <c r="A144" s="169"/>
      <c r="B144" s="140"/>
      <c r="C144" s="140"/>
      <c r="D144" s="140"/>
      <c r="E144" s="140"/>
      <c r="F144" s="140"/>
      <c r="G144" s="140"/>
      <c r="H144" s="140"/>
      <c r="I144" s="140"/>
      <c r="J144" s="140"/>
      <c r="K144" s="140"/>
      <c r="L144" s="140"/>
      <c r="M144" s="140"/>
      <c r="N144" s="140"/>
      <c r="O144" s="140"/>
      <c r="P144" s="140"/>
      <c r="Q144" s="140"/>
      <c r="R144" s="140"/>
      <c r="S144" s="140"/>
      <c r="T144" s="140"/>
      <c r="U144" s="140"/>
      <c r="V144" s="140"/>
      <c r="W144" s="140"/>
      <c r="X144" s="140"/>
      <c r="Y144" s="140"/>
      <c r="Z144" s="140"/>
    </row>
    <row r="145" spans="1:26" s="1" customFormat="1" ht="18.600000000000001" customHeight="1" x14ac:dyDescent="0.3">
      <c r="A145" s="169"/>
      <c r="B145" s="140"/>
      <c r="C145" s="140"/>
      <c r="D145" s="140"/>
      <c r="E145" s="140"/>
      <c r="F145" s="140"/>
      <c r="G145" s="140"/>
      <c r="H145" s="140"/>
      <c r="I145" s="140"/>
      <c r="J145" s="140"/>
      <c r="K145" s="140"/>
      <c r="L145" s="140"/>
      <c r="M145" s="140"/>
      <c r="N145" s="140"/>
      <c r="O145" s="140"/>
      <c r="P145" s="140"/>
      <c r="Q145" s="140"/>
      <c r="R145" s="140"/>
      <c r="S145" s="140"/>
      <c r="T145" s="140"/>
      <c r="U145" s="140"/>
      <c r="V145" s="140"/>
      <c r="W145" s="140"/>
      <c r="X145" s="140"/>
      <c r="Y145" s="140"/>
      <c r="Z145" s="140"/>
    </row>
    <row r="146" spans="1:26" s="1" customFormat="1" ht="18.600000000000001" customHeight="1" x14ac:dyDescent="0.3">
      <c r="A146" s="169"/>
      <c r="B146" s="140"/>
      <c r="C146" s="140"/>
      <c r="D146" s="140"/>
      <c r="E146" s="140"/>
      <c r="F146" s="140"/>
      <c r="G146" s="140"/>
      <c r="H146" s="140"/>
      <c r="I146" s="140"/>
      <c r="J146" s="140"/>
      <c r="K146" s="140"/>
      <c r="L146" s="140"/>
      <c r="M146" s="140"/>
      <c r="N146" s="140"/>
      <c r="O146" s="140"/>
      <c r="P146" s="140"/>
      <c r="Q146" s="140"/>
      <c r="R146" s="140"/>
      <c r="S146" s="140"/>
      <c r="T146" s="140"/>
      <c r="U146" s="140"/>
      <c r="V146" s="140"/>
      <c r="W146" s="140"/>
      <c r="X146" s="140"/>
      <c r="Y146" s="140"/>
      <c r="Z146" s="140"/>
    </row>
    <row r="147" spans="1:26" s="1" customFormat="1" ht="18.600000000000001" customHeight="1" x14ac:dyDescent="0.3">
      <c r="A147" s="169"/>
      <c r="B147" s="140"/>
      <c r="C147" s="140"/>
      <c r="D147" s="140"/>
      <c r="E147" s="140"/>
      <c r="F147" s="140"/>
      <c r="G147" s="140"/>
      <c r="H147" s="140"/>
      <c r="I147" s="140"/>
      <c r="J147" s="140"/>
      <c r="K147" s="140"/>
      <c r="L147" s="140"/>
      <c r="M147" s="140"/>
      <c r="N147" s="140"/>
      <c r="O147" s="140"/>
      <c r="P147" s="140"/>
      <c r="Q147" s="140"/>
      <c r="R147" s="140"/>
      <c r="S147" s="140"/>
      <c r="T147" s="140"/>
      <c r="U147" s="140"/>
      <c r="V147" s="140"/>
      <c r="W147" s="140"/>
      <c r="X147" s="140"/>
      <c r="Y147" s="140"/>
      <c r="Z147" s="140"/>
    </row>
    <row r="148" spans="1:26" s="1" customFormat="1" ht="18.600000000000001" customHeight="1" x14ac:dyDescent="0.3">
      <c r="A148" s="169"/>
      <c r="B148" s="140"/>
      <c r="C148" s="140"/>
      <c r="D148" s="140"/>
      <c r="E148" s="140"/>
      <c r="F148" s="140"/>
      <c r="G148" s="140"/>
      <c r="H148" s="140"/>
      <c r="I148" s="140"/>
      <c r="J148" s="140"/>
      <c r="K148" s="140"/>
      <c r="L148" s="140"/>
      <c r="M148" s="140"/>
      <c r="N148" s="140"/>
      <c r="O148" s="140"/>
      <c r="P148" s="140"/>
      <c r="Q148" s="140"/>
      <c r="R148" s="140"/>
      <c r="S148" s="140"/>
      <c r="T148" s="140"/>
      <c r="U148" s="140"/>
      <c r="V148" s="140"/>
      <c r="W148" s="140"/>
      <c r="X148" s="140"/>
      <c r="Y148" s="140"/>
      <c r="Z148" s="140"/>
    </row>
    <row r="149" spans="1:26" s="1" customFormat="1" ht="18.600000000000001" customHeight="1" x14ac:dyDescent="0.3">
      <c r="A149" s="169"/>
      <c r="B149" s="140"/>
      <c r="C149" s="140"/>
      <c r="D149" s="140"/>
      <c r="E149" s="140"/>
      <c r="F149" s="140"/>
      <c r="G149" s="140"/>
      <c r="H149" s="140"/>
      <c r="I149" s="140"/>
      <c r="J149" s="140"/>
      <c r="K149" s="140"/>
      <c r="L149" s="140"/>
      <c r="M149" s="140"/>
      <c r="N149" s="140"/>
      <c r="O149" s="140"/>
      <c r="P149" s="140"/>
      <c r="Q149" s="140"/>
      <c r="R149" s="140"/>
      <c r="S149" s="140"/>
      <c r="T149" s="140"/>
      <c r="U149" s="140"/>
      <c r="V149" s="140"/>
      <c r="W149" s="140"/>
      <c r="X149" s="140"/>
      <c r="Y149" s="140"/>
      <c r="Z149" s="140"/>
    </row>
    <row r="150" spans="1:26" s="1" customFormat="1" ht="18.600000000000001" customHeight="1" x14ac:dyDescent="0.3">
      <c r="A150" s="169"/>
      <c r="B150" s="140"/>
      <c r="C150" s="140"/>
      <c r="D150" s="140"/>
      <c r="E150" s="140"/>
      <c r="F150" s="140"/>
      <c r="G150" s="140"/>
      <c r="H150" s="140"/>
      <c r="I150" s="140"/>
      <c r="J150" s="140"/>
      <c r="K150" s="140"/>
      <c r="L150" s="140"/>
      <c r="M150" s="140"/>
      <c r="N150" s="140"/>
      <c r="O150" s="140"/>
      <c r="P150" s="140"/>
      <c r="Q150" s="140"/>
      <c r="R150" s="140"/>
      <c r="S150" s="140"/>
      <c r="T150" s="140"/>
      <c r="U150" s="140"/>
      <c r="V150" s="140"/>
      <c r="W150" s="140"/>
      <c r="X150" s="140"/>
      <c r="Y150" s="140"/>
      <c r="Z150" s="140"/>
    </row>
    <row r="151" spans="1:26" s="1" customFormat="1" ht="18.600000000000001" customHeight="1" x14ac:dyDescent="0.3">
      <c r="A151" s="169"/>
      <c r="B151" s="140"/>
      <c r="C151" s="140"/>
      <c r="D151" s="140"/>
      <c r="E151" s="140"/>
      <c r="F151" s="140"/>
      <c r="G151" s="140"/>
      <c r="H151" s="140"/>
      <c r="I151" s="140"/>
      <c r="J151" s="140"/>
      <c r="K151" s="140"/>
      <c r="L151" s="140"/>
      <c r="M151" s="140"/>
      <c r="N151" s="140"/>
      <c r="O151" s="140"/>
      <c r="P151" s="140"/>
      <c r="Q151" s="140"/>
      <c r="R151" s="140"/>
      <c r="S151" s="140"/>
      <c r="T151" s="140"/>
      <c r="U151" s="140"/>
      <c r="V151" s="140"/>
      <c r="W151" s="140"/>
      <c r="X151" s="140"/>
      <c r="Y151" s="140"/>
      <c r="Z151" s="140"/>
    </row>
    <row r="152" spans="1:26" s="1" customFormat="1" ht="18.600000000000001" customHeight="1" x14ac:dyDescent="0.3">
      <c r="A152" s="169"/>
      <c r="B152" s="140"/>
      <c r="C152" s="140"/>
      <c r="D152" s="140"/>
      <c r="E152" s="140"/>
      <c r="F152" s="140"/>
      <c r="G152" s="140"/>
      <c r="H152" s="140"/>
      <c r="I152" s="140"/>
      <c r="J152" s="140"/>
      <c r="K152" s="140"/>
      <c r="L152" s="140"/>
      <c r="M152" s="140"/>
      <c r="N152" s="140"/>
      <c r="O152" s="140"/>
      <c r="P152" s="140"/>
      <c r="Q152" s="140"/>
      <c r="R152" s="140"/>
      <c r="S152" s="140"/>
      <c r="T152" s="140"/>
      <c r="U152" s="140"/>
      <c r="V152" s="140"/>
      <c r="W152" s="140"/>
      <c r="X152" s="140"/>
      <c r="Y152" s="140"/>
      <c r="Z152" s="140"/>
    </row>
    <row r="153" spans="1:26" s="1" customFormat="1" ht="18.600000000000001" customHeight="1" x14ac:dyDescent="0.3">
      <c r="A153" s="169"/>
      <c r="B153" s="140"/>
      <c r="C153" s="140"/>
      <c r="D153" s="140"/>
      <c r="E153" s="140"/>
      <c r="F153" s="140"/>
      <c r="G153" s="140"/>
      <c r="H153" s="140"/>
      <c r="I153" s="140"/>
      <c r="J153" s="140"/>
      <c r="K153" s="140"/>
      <c r="L153" s="140"/>
      <c r="M153" s="140"/>
      <c r="N153" s="140"/>
      <c r="O153" s="140"/>
      <c r="P153" s="140"/>
      <c r="Q153" s="140"/>
      <c r="R153" s="140"/>
      <c r="S153" s="140"/>
      <c r="T153" s="140"/>
      <c r="U153" s="140"/>
      <c r="V153" s="140"/>
      <c r="W153" s="140"/>
      <c r="X153" s="140"/>
      <c r="Y153" s="140"/>
      <c r="Z153" s="140"/>
    </row>
    <row r="154" spans="1:26" s="1" customFormat="1" ht="18.600000000000001" customHeight="1" x14ac:dyDescent="0.3">
      <c r="A154" s="169"/>
      <c r="B154" s="140"/>
      <c r="C154" s="140"/>
      <c r="D154" s="140"/>
      <c r="E154" s="140"/>
      <c r="F154" s="140"/>
      <c r="G154" s="140"/>
      <c r="H154" s="140"/>
      <c r="I154" s="140"/>
      <c r="J154" s="140"/>
      <c r="K154" s="140"/>
      <c r="L154" s="140"/>
      <c r="M154" s="140"/>
      <c r="N154" s="140"/>
      <c r="O154" s="140"/>
      <c r="P154" s="140"/>
      <c r="Q154" s="140"/>
      <c r="R154" s="140"/>
      <c r="S154" s="140"/>
      <c r="T154" s="140"/>
      <c r="U154" s="140"/>
      <c r="V154" s="140"/>
      <c r="W154" s="140"/>
      <c r="X154" s="140"/>
      <c r="Y154" s="140"/>
      <c r="Z154" s="140"/>
    </row>
    <row r="155" spans="1:26" s="1" customFormat="1" ht="18.600000000000001" customHeight="1" x14ac:dyDescent="0.3">
      <c r="A155" s="169"/>
      <c r="B155" s="140"/>
      <c r="C155" s="140"/>
      <c r="D155" s="140"/>
      <c r="E155" s="140"/>
      <c r="F155" s="140"/>
      <c r="G155" s="140"/>
      <c r="H155" s="140"/>
      <c r="I155" s="140"/>
      <c r="J155" s="140"/>
      <c r="K155" s="140"/>
      <c r="L155" s="140"/>
      <c r="M155" s="140"/>
      <c r="N155" s="140"/>
      <c r="O155" s="140"/>
      <c r="P155" s="140"/>
      <c r="Q155" s="140"/>
      <c r="R155" s="140"/>
      <c r="S155" s="140"/>
      <c r="T155" s="140"/>
      <c r="U155" s="140"/>
      <c r="V155" s="140"/>
      <c r="W155" s="140"/>
      <c r="X155" s="140"/>
      <c r="Y155" s="140"/>
      <c r="Z155" s="140"/>
    </row>
    <row r="156" spans="1:26" s="1" customFormat="1" ht="18.600000000000001" customHeight="1" x14ac:dyDescent="0.3">
      <c r="A156" s="169"/>
      <c r="B156" s="140"/>
      <c r="C156" s="140"/>
      <c r="D156" s="140"/>
      <c r="E156" s="140"/>
      <c r="F156" s="140"/>
      <c r="G156" s="140"/>
      <c r="H156" s="140"/>
      <c r="I156" s="140"/>
      <c r="J156" s="140"/>
      <c r="K156" s="140"/>
      <c r="L156" s="140"/>
      <c r="M156" s="140"/>
      <c r="N156" s="140"/>
      <c r="O156" s="140"/>
      <c r="P156" s="140"/>
      <c r="Q156" s="140"/>
      <c r="R156" s="140"/>
      <c r="S156" s="140"/>
      <c r="T156" s="140"/>
      <c r="U156" s="140"/>
      <c r="V156" s="140"/>
      <c r="W156" s="140"/>
      <c r="X156" s="140"/>
      <c r="Y156" s="140"/>
      <c r="Z156" s="140"/>
    </row>
    <row r="157" spans="1:26" s="1" customFormat="1" ht="18.600000000000001" customHeight="1" x14ac:dyDescent="0.3">
      <c r="A157" s="169"/>
      <c r="B157" s="140"/>
      <c r="C157" s="140"/>
      <c r="D157" s="140"/>
      <c r="E157" s="140"/>
      <c r="F157" s="140"/>
      <c r="G157" s="140"/>
      <c r="H157" s="140"/>
      <c r="I157" s="140"/>
      <c r="J157" s="140"/>
      <c r="K157" s="140"/>
      <c r="L157" s="140"/>
      <c r="M157" s="140"/>
      <c r="N157" s="140"/>
      <c r="O157" s="140"/>
      <c r="P157" s="140"/>
      <c r="Q157" s="140"/>
      <c r="R157" s="140"/>
      <c r="S157" s="140"/>
      <c r="T157" s="140"/>
      <c r="U157" s="140"/>
      <c r="V157" s="140"/>
      <c r="W157" s="140"/>
      <c r="X157" s="140"/>
      <c r="Y157" s="140"/>
      <c r="Z157" s="140"/>
    </row>
    <row r="158" spans="1:26" s="1" customFormat="1" ht="18.600000000000001" customHeight="1" x14ac:dyDescent="0.3">
      <c r="A158" s="169"/>
      <c r="B158" s="140"/>
      <c r="C158" s="140"/>
      <c r="D158" s="140"/>
      <c r="E158" s="140"/>
      <c r="F158" s="140"/>
      <c r="G158" s="140"/>
      <c r="H158" s="140"/>
      <c r="I158" s="140"/>
      <c r="J158" s="140"/>
      <c r="K158" s="140"/>
      <c r="L158" s="140"/>
      <c r="M158" s="140"/>
      <c r="N158" s="140"/>
      <c r="O158" s="140"/>
      <c r="P158" s="140"/>
      <c r="Q158" s="140"/>
      <c r="R158" s="140"/>
      <c r="S158" s="140"/>
      <c r="T158" s="140"/>
      <c r="U158" s="140"/>
      <c r="V158" s="140"/>
      <c r="W158" s="140"/>
      <c r="X158" s="140"/>
      <c r="Y158" s="140"/>
      <c r="Z158" s="140"/>
    </row>
    <row r="159" spans="1:26" s="1" customFormat="1" ht="18.600000000000001" customHeight="1" x14ac:dyDescent="0.3">
      <c r="A159" s="169"/>
      <c r="B159" s="140"/>
      <c r="C159" s="140"/>
      <c r="D159" s="140"/>
      <c r="E159" s="140"/>
      <c r="F159" s="140"/>
      <c r="G159" s="140"/>
      <c r="H159" s="140"/>
      <c r="I159" s="140"/>
      <c r="J159" s="140"/>
      <c r="K159" s="140"/>
      <c r="L159" s="140"/>
      <c r="M159" s="140"/>
      <c r="N159" s="140"/>
      <c r="O159" s="140"/>
      <c r="P159" s="140"/>
      <c r="Q159" s="140"/>
      <c r="R159" s="140"/>
      <c r="S159" s="140"/>
      <c r="T159" s="140"/>
      <c r="U159" s="140"/>
      <c r="V159" s="140"/>
      <c r="W159" s="140"/>
      <c r="X159" s="140"/>
      <c r="Y159" s="140"/>
      <c r="Z159" s="140"/>
    </row>
    <row r="160" spans="1:26" s="1" customFormat="1" ht="18.600000000000001" customHeight="1" x14ac:dyDescent="0.3">
      <c r="A160" s="169"/>
      <c r="B160" s="140"/>
      <c r="C160" s="140"/>
      <c r="D160" s="140"/>
      <c r="E160" s="140"/>
      <c r="F160" s="140"/>
      <c r="G160" s="140"/>
      <c r="H160" s="140"/>
      <c r="I160" s="140"/>
      <c r="J160" s="140"/>
      <c r="K160" s="140"/>
      <c r="L160" s="140"/>
      <c r="M160" s="140"/>
      <c r="N160" s="140"/>
      <c r="O160" s="140"/>
      <c r="P160" s="140"/>
      <c r="Q160" s="140"/>
      <c r="R160" s="140"/>
      <c r="S160" s="140"/>
      <c r="T160" s="140"/>
      <c r="U160" s="140"/>
      <c r="V160" s="140"/>
      <c r="W160" s="140"/>
      <c r="X160" s="140"/>
      <c r="Y160" s="140"/>
      <c r="Z160" s="140"/>
    </row>
    <row r="161" spans="1:26" s="1" customFormat="1" ht="18.600000000000001" customHeight="1" x14ac:dyDescent="0.3">
      <c r="A161" s="169"/>
      <c r="B161" s="140"/>
      <c r="C161" s="140"/>
      <c r="D161" s="140"/>
      <c r="E161" s="140"/>
      <c r="F161" s="140"/>
      <c r="G161" s="140"/>
      <c r="H161" s="140"/>
      <c r="I161" s="140"/>
      <c r="J161" s="140"/>
      <c r="K161" s="140"/>
      <c r="L161" s="140"/>
      <c r="M161" s="140"/>
      <c r="N161" s="140"/>
      <c r="O161" s="140"/>
      <c r="P161" s="140"/>
      <c r="Q161" s="140"/>
      <c r="R161" s="140"/>
      <c r="S161" s="140"/>
      <c r="T161" s="140"/>
      <c r="U161" s="140"/>
      <c r="V161" s="140"/>
      <c r="W161" s="140"/>
      <c r="X161" s="140"/>
      <c r="Y161" s="140"/>
      <c r="Z161" s="140"/>
    </row>
    <row r="162" spans="1:26" s="1" customFormat="1" ht="18.600000000000001" customHeight="1" x14ac:dyDescent="0.3">
      <c r="A162" s="169"/>
      <c r="B162" s="140"/>
      <c r="C162" s="140"/>
      <c r="D162" s="140"/>
      <c r="E162" s="140"/>
      <c r="F162" s="140"/>
      <c r="G162" s="140"/>
      <c r="H162" s="140"/>
      <c r="I162" s="140"/>
      <c r="J162" s="140"/>
      <c r="K162" s="140"/>
      <c r="L162" s="140"/>
      <c r="M162" s="140"/>
      <c r="N162" s="140"/>
      <c r="O162" s="140"/>
      <c r="P162" s="140"/>
      <c r="Q162" s="140"/>
      <c r="R162" s="140"/>
      <c r="S162" s="140"/>
      <c r="T162" s="140"/>
      <c r="U162" s="140"/>
      <c r="V162" s="140"/>
      <c r="W162" s="140"/>
      <c r="X162" s="140"/>
      <c r="Y162" s="140"/>
      <c r="Z162" s="140"/>
    </row>
    <row r="163" spans="1:26" s="1" customFormat="1" ht="18.600000000000001" customHeight="1" x14ac:dyDescent="0.3">
      <c r="A163" s="169"/>
      <c r="B163" s="140"/>
      <c r="C163" s="140"/>
      <c r="D163" s="140"/>
      <c r="E163" s="140"/>
      <c r="F163" s="140"/>
      <c r="G163" s="140"/>
      <c r="H163" s="140"/>
      <c r="I163" s="140"/>
      <c r="J163" s="140"/>
      <c r="K163" s="140"/>
      <c r="L163" s="140"/>
      <c r="M163" s="140"/>
      <c r="N163" s="140"/>
      <c r="O163" s="140"/>
      <c r="P163" s="140"/>
      <c r="Q163" s="140"/>
      <c r="R163" s="140"/>
      <c r="S163" s="140"/>
      <c r="T163" s="140"/>
      <c r="U163" s="140"/>
      <c r="V163" s="140"/>
      <c r="W163" s="140"/>
      <c r="X163" s="140"/>
      <c r="Y163" s="140"/>
      <c r="Z163" s="140"/>
    </row>
    <row r="164" spans="1:26" s="1" customFormat="1" ht="18.600000000000001" customHeight="1" x14ac:dyDescent="0.3">
      <c r="A164" s="169"/>
      <c r="B164" s="140"/>
      <c r="C164" s="140"/>
      <c r="D164" s="140"/>
      <c r="E164" s="140"/>
      <c r="F164" s="140"/>
      <c r="G164" s="140"/>
      <c r="H164" s="140"/>
      <c r="I164" s="140"/>
      <c r="J164" s="140"/>
      <c r="K164" s="140"/>
      <c r="L164" s="140"/>
      <c r="M164" s="140"/>
      <c r="N164" s="140"/>
      <c r="O164" s="140"/>
      <c r="P164" s="140"/>
      <c r="Q164" s="140"/>
      <c r="R164" s="140"/>
      <c r="S164" s="140"/>
      <c r="T164" s="140"/>
      <c r="U164" s="140"/>
      <c r="V164" s="140"/>
      <c r="W164" s="140"/>
      <c r="X164" s="140"/>
      <c r="Y164" s="140"/>
      <c r="Z164" s="140"/>
    </row>
    <row r="165" spans="1:26" s="1" customFormat="1" ht="18.600000000000001" customHeight="1" x14ac:dyDescent="0.3">
      <c r="A165" s="169"/>
      <c r="B165" s="140"/>
      <c r="C165" s="140"/>
      <c r="D165" s="140"/>
      <c r="E165" s="140"/>
      <c r="F165" s="140"/>
      <c r="G165" s="140"/>
      <c r="H165" s="140"/>
      <c r="I165" s="140"/>
      <c r="J165" s="140"/>
      <c r="K165" s="140"/>
      <c r="L165" s="140"/>
      <c r="M165" s="140"/>
      <c r="N165" s="140"/>
      <c r="O165" s="140"/>
      <c r="P165" s="140"/>
      <c r="Q165" s="140"/>
      <c r="R165" s="140"/>
      <c r="S165" s="140"/>
      <c r="T165" s="140"/>
      <c r="U165" s="140"/>
      <c r="V165" s="140"/>
      <c r="W165" s="140"/>
      <c r="X165" s="140"/>
      <c r="Y165" s="140"/>
      <c r="Z165" s="140"/>
    </row>
    <row r="166" spans="1:26" s="1" customFormat="1" ht="18.600000000000001" customHeight="1" x14ac:dyDescent="0.3">
      <c r="A166" s="169"/>
      <c r="B166" s="140"/>
      <c r="C166" s="140"/>
      <c r="D166" s="140"/>
      <c r="E166" s="140"/>
      <c r="F166" s="140"/>
      <c r="G166" s="140"/>
      <c r="H166" s="140"/>
      <c r="I166" s="140"/>
      <c r="J166" s="140"/>
      <c r="K166" s="140"/>
      <c r="L166" s="140"/>
      <c r="M166" s="140"/>
      <c r="N166" s="140"/>
      <c r="O166" s="140"/>
      <c r="P166" s="140"/>
      <c r="Q166" s="140"/>
      <c r="R166" s="140"/>
      <c r="S166" s="140"/>
      <c r="T166" s="140"/>
      <c r="U166" s="140"/>
      <c r="V166" s="140"/>
      <c r="W166" s="140"/>
      <c r="X166" s="140"/>
      <c r="Y166" s="140"/>
      <c r="Z166" s="140"/>
    </row>
    <row r="167" spans="1:26" s="1" customFormat="1" ht="18.600000000000001" customHeight="1" x14ac:dyDescent="0.3">
      <c r="A167" s="169"/>
      <c r="B167" s="140"/>
      <c r="C167" s="140"/>
      <c r="D167" s="140"/>
      <c r="E167" s="140"/>
      <c r="F167" s="140"/>
      <c r="G167" s="140"/>
      <c r="H167" s="140"/>
      <c r="I167" s="140"/>
      <c r="J167" s="140"/>
      <c r="K167" s="140"/>
      <c r="L167" s="140"/>
      <c r="M167" s="140"/>
      <c r="N167" s="140"/>
      <c r="O167" s="140"/>
      <c r="P167" s="140"/>
      <c r="Q167" s="140"/>
      <c r="R167" s="140"/>
      <c r="S167" s="140"/>
      <c r="T167" s="140"/>
      <c r="U167" s="140"/>
      <c r="V167" s="140"/>
      <c r="W167" s="140"/>
      <c r="X167" s="140"/>
      <c r="Y167" s="140"/>
      <c r="Z167" s="140"/>
    </row>
    <row r="168" spans="1:26" s="1" customFormat="1" ht="18.600000000000001" customHeight="1" x14ac:dyDescent="0.3">
      <c r="A168" s="169"/>
      <c r="B168" s="140"/>
      <c r="C168" s="140"/>
      <c r="D168" s="140"/>
      <c r="E168" s="140"/>
      <c r="F168" s="140"/>
      <c r="G168" s="140"/>
      <c r="H168" s="140"/>
      <c r="I168" s="140"/>
      <c r="J168" s="140"/>
      <c r="K168" s="140"/>
      <c r="L168" s="140"/>
      <c r="M168" s="140"/>
      <c r="N168" s="140"/>
      <c r="O168" s="140"/>
      <c r="P168" s="140"/>
      <c r="Q168" s="140"/>
      <c r="R168" s="140"/>
      <c r="S168" s="140"/>
      <c r="T168" s="140"/>
      <c r="U168" s="140"/>
      <c r="V168" s="140"/>
      <c r="W168" s="140"/>
      <c r="X168" s="140"/>
      <c r="Y168" s="140"/>
      <c r="Z168" s="140"/>
    </row>
    <row r="169" spans="1:26" s="1" customFormat="1" ht="18.600000000000001" customHeight="1" x14ac:dyDescent="0.3">
      <c r="A169" s="169"/>
      <c r="B169" s="140"/>
      <c r="C169" s="140"/>
      <c r="D169" s="140"/>
      <c r="E169" s="140"/>
      <c r="F169" s="140"/>
      <c r="G169" s="140"/>
      <c r="H169" s="140"/>
      <c r="I169" s="140"/>
      <c r="J169" s="140"/>
      <c r="K169" s="140"/>
      <c r="L169" s="140"/>
      <c r="M169" s="140"/>
      <c r="N169" s="140"/>
      <c r="O169" s="140"/>
      <c r="P169" s="140"/>
      <c r="Q169" s="140"/>
      <c r="R169" s="140"/>
      <c r="S169" s="140"/>
      <c r="T169" s="140"/>
      <c r="U169" s="140"/>
      <c r="V169" s="140"/>
      <c r="W169" s="140"/>
      <c r="X169" s="140"/>
      <c r="Y169" s="140"/>
      <c r="Z169" s="140"/>
    </row>
    <row r="170" spans="1:26" s="1" customFormat="1" ht="18.600000000000001" customHeight="1" x14ac:dyDescent="0.3">
      <c r="A170" s="169"/>
      <c r="B170" s="140"/>
      <c r="C170" s="140"/>
      <c r="D170" s="140"/>
      <c r="E170" s="140"/>
      <c r="F170" s="140"/>
      <c r="G170" s="140"/>
      <c r="H170" s="140"/>
      <c r="I170" s="140"/>
      <c r="J170" s="140"/>
      <c r="K170" s="140"/>
      <c r="L170" s="140"/>
      <c r="M170" s="140"/>
      <c r="N170" s="140"/>
      <c r="O170" s="140"/>
      <c r="P170" s="140"/>
      <c r="Q170" s="140"/>
      <c r="R170" s="140"/>
      <c r="S170" s="140"/>
      <c r="T170" s="140"/>
      <c r="U170" s="140"/>
      <c r="V170" s="140"/>
      <c r="W170" s="140"/>
      <c r="X170" s="140"/>
      <c r="Y170" s="140"/>
      <c r="Z170" s="140"/>
    </row>
    <row r="171" spans="1:26" s="1" customFormat="1" ht="18.600000000000001" customHeight="1" x14ac:dyDescent="0.3">
      <c r="A171" s="169"/>
      <c r="B171" s="140"/>
      <c r="C171" s="140"/>
      <c r="D171" s="140"/>
      <c r="E171" s="140"/>
      <c r="F171" s="140"/>
      <c r="G171" s="140"/>
      <c r="H171" s="140"/>
      <c r="I171" s="140"/>
      <c r="J171" s="140"/>
      <c r="K171" s="140"/>
      <c r="L171" s="140"/>
      <c r="M171" s="140"/>
      <c r="N171" s="140"/>
      <c r="O171" s="140"/>
      <c r="P171" s="140"/>
      <c r="Q171" s="140"/>
      <c r="R171" s="140"/>
      <c r="S171" s="140"/>
      <c r="T171" s="140"/>
      <c r="U171" s="140"/>
      <c r="V171" s="140"/>
      <c r="W171" s="140"/>
      <c r="X171" s="140"/>
      <c r="Y171" s="140"/>
      <c r="Z171" s="140"/>
    </row>
    <row r="172" spans="1:26" s="1" customFormat="1" ht="18.600000000000001" customHeight="1" x14ac:dyDescent="0.3">
      <c r="A172" s="169"/>
      <c r="B172" s="140"/>
      <c r="C172" s="140"/>
      <c r="D172" s="140"/>
      <c r="E172" s="140"/>
      <c r="F172" s="140"/>
      <c r="G172" s="140"/>
      <c r="H172" s="140"/>
      <c r="I172" s="140"/>
      <c r="J172" s="140"/>
      <c r="K172" s="140"/>
      <c r="L172" s="140"/>
      <c r="M172" s="140"/>
      <c r="N172" s="140"/>
      <c r="O172" s="140"/>
      <c r="P172" s="140"/>
      <c r="Q172" s="140"/>
      <c r="R172" s="140"/>
      <c r="S172" s="140"/>
      <c r="T172" s="140"/>
      <c r="U172" s="140"/>
      <c r="V172" s="140"/>
      <c r="W172" s="140"/>
      <c r="X172" s="140"/>
      <c r="Y172" s="140"/>
      <c r="Z172" s="140"/>
    </row>
    <row r="173" spans="1:26" s="1" customFormat="1" ht="18.600000000000001" customHeight="1" x14ac:dyDescent="0.3">
      <c r="A173" s="169"/>
      <c r="B173" s="140"/>
      <c r="C173" s="140"/>
      <c r="D173" s="140"/>
      <c r="E173" s="140"/>
      <c r="F173" s="140"/>
      <c r="G173" s="140"/>
      <c r="H173" s="140"/>
      <c r="I173" s="140"/>
      <c r="J173" s="140"/>
      <c r="K173" s="140"/>
      <c r="L173" s="140"/>
      <c r="M173" s="140"/>
      <c r="N173" s="140"/>
      <c r="O173" s="140"/>
      <c r="P173" s="140"/>
      <c r="Q173" s="140"/>
      <c r="R173" s="140"/>
      <c r="S173" s="140"/>
      <c r="T173" s="140"/>
      <c r="U173" s="140"/>
      <c r="V173" s="140"/>
      <c r="W173" s="140"/>
      <c r="X173" s="140"/>
      <c r="Y173" s="140"/>
      <c r="Z173" s="140"/>
    </row>
    <row r="174" spans="1:26" s="1" customFormat="1" ht="18.600000000000001" customHeight="1" x14ac:dyDescent="0.3">
      <c r="A174" s="169"/>
      <c r="B174" s="140"/>
      <c r="C174" s="140"/>
      <c r="D174" s="140"/>
      <c r="E174" s="140"/>
      <c r="F174" s="140"/>
      <c r="G174" s="140"/>
      <c r="H174" s="140"/>
      <c r="I174" s="140"/>
      <c r="J174" s="140"/>
      <c r="K174" s="140"/>
      <c r="L174" s="140"/>
      <c r="M174" s="140"/>
      <c r="N174" s="140"/>
      <c r="O174" s="140"/>
      <c r="P174" s="140"/>
      <c r="Q174" s="140"/>
      <c r="R174" s="140"/>
      <c r="S174" s="140"/>
      <c r="T174" s="140"/>
      <c r="U174" s="140"/>
      <c r="V174" s="140"/>
      <c r="W174" s="140"/>
      <c r="X174" s="140"/>
      <c r="Y174" s="140"/>
      <c r="Z174" s="140"/>
    </row>
    <row r="175" spans="1:26" s="1" customFormat="1" ht="18.600000000000001" customHeight="1" x14ac:dyDescent="0.3">
      <c r="A175" s="169"/>
      <c r="B175" s="140"/>
      <c r="C175" s="140"/>
      <c r="D175" s="140"/>
      <c r="E175" s="140"/>
      <c r="F175" s="140"/>
      <c r="G175" s="140"/>
      <c r="H175" s="140"/>
      <c r="I175" s="140"/>
      <c r="J175" s="140"/>
      <c r="K175" s="140"/>
      <c r="L175" s="140"/>
      <c r="M175" s="140"/>
      <c r="N175" s="140"/>
      <c r="O175" s="140"/>
      <c r="P175" s="140"/>
      <c r="Q175" s="140"/>
      <c r="R175" s="140"/>
      <c r="S175" s="140"/>
      <c r="T175" s="140"/>
      <c r="U175" s="140"/>
      <c r="V175" s="140"/>
      <c r="W175" s="140"/>
      <c r="X175" s="140"/>
      <c r="Y175" s="140"/>
      <c r="Z175" s="140"/>
    </row>
    <row r="176" spans="1:26" s="1" customFormat="1" ht="18.600000000000001" customHeight="1" x14ac:dyDescent="0.3">
      <c r="A176" s="169"/>
      <c r="B176" s="140"/>
      <c r="C176" s="140"/>
      <c r="D176" s="140"/>
      <c r="E176" s="140"/>
      <c r="F176" s="140"/>
      <c r="G176" s="140"/>
      <c r="H176" s="140"/>
      <c r="I176" s="140"/>
      <c r="J176" s="140"/>
      <c r="K176" s="140"/>
      <c r="L176" s="140"/>
      <c r="M176" s="140"/>
      <c r="N176" s="140"/>
      <c r="O176" s="140"/>
      <c r="P176" s="140"/>
      <c r="Q176" s="140"/>
      <c r="R176" s="140"/>
      <c r="S176" s="140"/>
      <c r="T176" s="140"/>
      <c r="U176" s="140"/>
      <c r="V176" s="140"/>
      <c r="W176" s="140"/>
      <c r="X176" s="140"/>
      <c r="Y176" s="140"/>
      <c r="Z176" s="140"/>
    </row>
    <row r="177" spans="1:26" s="1" customFormat="1" ht="18.600000000000001" customHeight="1" x14ac:dyDescent="0.3">
      <c r="A177" s="169"/>
      <c r="B177" s="140"/>
      <c r="C177" s="140"/>
      <c r="D177" s="140"/>
      <c r="E177" s="140"/>
      <c r="F177" s="140"/>
      <c r="G177" s="140"/>
      <c r="H177" s="140"/>
      <c r="I177" s="140"/>
      <c r="J177" s="140"/>
      <c r="K177" s="140"/>
      <c r="L177" s="140"/>
      <c r="M177" s="140"/>
      <c r="N177" s="140"/>
      <c r="O177" s="140"/>
      <c r="P177" s="140"/>
      <c r="Q177" s="140"/>
      <c r="R177" s="140"/>
      <c r="S177" s="140"/>
      <c r="T177" s="140"/>
      <c r="U177" s="140"/>
      <c r="V177" s="140"/>
      <c r="W177" s="140"/>
      <c r="X177" s="140"/>
      <c r="Y177" s="140"/>
      <c r="Z177" s="140"/>
    </row>
    <row r="178" spans="1:26" s="1" customFormat="1" ht="18.600000000000001" customHeight="1" x14ac:dyDescent="0.3">
      <c r="A178" s="169"/>
      <c r="B178" s="140"/>
      <c r="C178" s="140"/>
      <c r="D178" s="140"/>
      <c r="E178" s="140"/>
      <c r="F178" s="140"/>
      <c r="G178" s="140"/>
      <c r="H178" s="140"/>
      <c r="I178" s="140"/>
      <c r="J178" s="140"/>
      <c r="K178" s="140"/>
      <c r="L178" s="140"/>
      <c r="M178" s="140"/>
      <c r="N178" s="140"/>
      <c r="O178" s="140"/>
      <c r="P178" s="140"/>
      <c r="Q178" s="140"/>
      <c r="R178" s="140"/>
      <c r="S178" s="140"/>
      <c r="T178" s="140"/>
      <c r="U178" s="140"/>
      <c r="V178" s="140"/>
      <c r="W178" s="140"/>
      <c r="X178" s="140"/>
      <c r="Y178" s="140"/>
      <c r="Z178" s="140"/>
    </row>
    <row r="179" spans="1:26" s="1" customFormat="1" ht="18.600000000000001" customHeight="1" x14ac:dyDescent="0.3">
      <c r="A179" s="169"/>
      <c r="B179" s="140"/>
      <c r="C179" s="140"/>
      <c r="D179" s="140"/>
      <c r="E179" s="140"/>
      <c r="F179" s="140"/>
      <c r="G179" s="140"/>
      <c r="H179" s="140"/>
      <c r="I179" s="140"/>
      <c r="J179" s="140"/>
      <c r="K179" s="140"/>
      <c r="L179" s="140"/>
      <c r="M179" s="140"/>
      <c r="N179" s="140"/>
      <c r="O179" s="140"/>
      <c r="P179" s="140"/>
      <c r="Q179" s="140"/>
      <c r="R179" s="140"/>
      <c r="S179" s="140"/>
      <c r="T179" s="140"/>
      <c r="U179" s="140"/>
      <c r="V179" s="140"/>
      <c r="W179" s="140"/>
      <c r="X179" s="140"/>
      <c r="Y179" s="140"/>
      <c r="Z179" s="140"/>
    </row>
    <row r="180" spans="1:26" s="1" customFormat="1" ht="18.600000000000001" customHeight="1" x14ac:dyDescent="0.3">
      <c r="A180" s="169"/>
      <c r="B180" s="140"/>
      <c r="C180" s="140"/>
      <c r="D180" s="140"/>
      <c r="E180" s="140"/>
      <c r="F180" s="140"/>
      <c r="G180" s="140"/>
      <c r="H180" s="140"/>
      <c r="I180" s="140"/>
      <c r="J180" s="140"/>
      <c r="K180" s="140"/>
      <c r="L180" s="140"/>
      <c r="M180" s="140"/>
      <c r="N180" s="140"/>
      <c r="O180" s="140"/>
      <c r="P180" s="140"/>
      <c r="Q180" s="140"/>
      <c r="R180" s="140"/>
      <c r="S180" s="140"/>
      <c r="T180" s="140"/>
      <c r="U180" s="140"/>
      <c r="V180" s="140"/>
      <c r="W180" s="140"/>
      <c r="X180" s="140"/>
      <c r="Y180" s="140"/>
      <c r="Z180" s="140"/>
    </row>
    <row r="181" spans="1:26" s="1" customFormat="1" ht="18.600000000000001" customHeight="1" x14ac:dyDescent="0.3">
      <c r="A181" s="169"/>
      <c r="B181" s="140"/>
      <c r="C181" s="140"/>
      <c r="D181" s="140"/>
      <c r="E181" s="140"/>
      <c r="F181" s="140"/>
      <c r="G181" s="140"/>
      <c r="H181" s="140"/>
      <c r="I181" s="140"/>
      <c r="J181" s="140"/>
      <c r="K181" s="140"/>
      <c r="L181" s="140"/>
      <c r="M181" s="140"/>
      <c r="N181" s="140"/>
      <c r="O181" s="140"/>
      <c r="P181" s="140"/>
      <c r="Q181" s="140"/>
      <c r="R181" s="140"/>
      <c r="S181" s="140"/>
      <c r="T181" s="140"/>
      <c r="U181" s="140"/>
      <c r="V181" s="140"/>
      <c r="W181" s="140"/>
      <c r="X181" s="140"/>
      <c r="Y181" s="140"/>
      <c r="Z181" s="140"/>
    </row>
    <row r="182" spans="1:26" s="1" customFormat="1" ht="18.600000000000001" customHeight="1" x14ac:dyDescent="0.3">
      <c r="A182" s="169"/>
      <c r="B182" s="140"/>
      <c r="C182" s="140"/>
      <c r="D182" s="140"/>
      <c r="E182" s="140"/>
      <c r="F182" s="140"/>
      <c r="G182" s="140"/>
      <c r="H182" s="140"/>
      <c r="I182" s="140"/>
      <c r="J182" s="140"/>
      <c r="K182" s="140"/>
      <c r="L182" s="140"/>
      <c r="M182" s="140"/>
      <c r="N182" s="140"/>
      <c r="O182" s="140"/>
      <c r="P182" s="140"/>
      <c r="Q182" s="140"/>
      <c r="R182" s="140"/>
      <c r="S182" s="140"/>
      <c r="T182" s="140"/>
      <c r="U182" s="140"/>
      <c r="V182" s="140"/>
      <c r="W182" s="140"/>
      <c r="X182" s="140"/>
      <c r="Y182" s="140"/>
      <c r="Z182" s="140"/>
    </row>
    <row r="183" spans="1:26" s="1" customFormat="1" ht="18.600000000000001" customHeight="1" x14ac:dyDescent="0.3">
      <c r="A183" s="169"/>
      <c r="B183" s="140"/>
      <c r="C183" s="140"/>
      <c r="D183" s="140"/>
      <c r="E183" s="140"/>
      <c r="F183" s="140"/>
      <c r="G183" s="140"/>
      <c r="H183" s="140"/>
      <c r="I183" s="140"/>
      <c r="J183" s="140"/>
      <c r="K183" s="140"/>
      <c r="L183" s="140"/>
      <c r="M183" s="140"/>
      <c r="N183" s="140"/>
      <c r="O183" s="140"/>
      <c r="P183" s="140"/>
      <c r="Q183" s="140"/>
      <c r="R183" s="140"/>
      <c r="S183" s="140"/>
      <c r="T183" s="140"/>
      <c r="U183" s="140"/>
      <c r="V183" s="140"/>
      <c r="W183" s="140"/>
      <c r="X183" s="140"/>
      <c r="Y183" s="140"/>
      <c r="Z183" s="140"/>
    </row>
    <row r="184" spans="1:26" s="1" customFormat="1" ht="18.600000000000001" customHeight="1" x14ac:dyDescent="0.3">
      <c r="A184" s="169"/>
      <c r="B184" s="140"/>
      <c r="C184" s="140"/>
      <c r="D184" s="140"/>
      <c r="E184" s="140"/>
      <c r="F184" s="140"/>
      <c r="G184" s="140"/>
      <c r="H184" s="140"/>
      <c r="I184" s="140"/>
      <c r="J184" s="140"/>
      <c r="K184" s="140"/>
      <c r="L184" s="140"/>
      <c r="M184" s="140"/>
      <c r="N184" s="140"/>
      <c r="O184" s="140"/>
      <c r="P184" s="140"/>
      <c r="Q184" s="140"/>
      <c r="R184" s="140"/>
      <c r="S184" s="140"/>
      <c r="T184" s="140"/>
      <c r="U184" s="140"/>
      <c r="V184" s="140"/>
      <c r="W184" s="140"/>
      <c r="X184" s="140"/>
      <c r="Y184" s="140"/>
      <c r="Z184" s="140"/>
    </row>
    <row r="185" spans="1:26" s="1" customFormat="1" ht="18.600000000000001" customHeight="1" x14ac:dyDescent="0.3">
      <c r="A185" s="169"/>
      <c r="B185" s="140"/>
      <c r="C185" s="140"/>
      <c r="D185" s="140"/>
      <c r="E185" s="140"/>
      <c r="F185" s="140"/>
      <c r="G185" s="140"/>
      <c r="H185" s="140"/>
      <c r="I185" s="140"/>
      <c r="J185" s="140"/>
      <c r="K185" s="140"/>
      <c r="L185" s="140"/>
      <c r="M185" s="140"/>
      <c r="N185" s="140"/>
      <c r="O185" s="140"/>
      <c r="P185" s="140"/>
      <c r="Q185" s="140"/>
      <c r="R185" s="140"/>
      <c r="S185" s="140"/>
      <c r="T185" s="140"/>
      <c r="U185" s="140"/>
      <c r="V185" s="140"/>
      <c r="W185" s="140"/>
      <c r="X185" s="140"/>
      <c r="Y185" s="140"/>
      <c r="Z185" s="140"/>
    </row>
    <row r="186" spans="1:26" s="1" customFormat="1" ht="18.600000000000001" customHeight="1" x14ac:dyDescent="0.3">
      <c r="A186" s="169"/>
      <c r="B186" s="140"/>
      <c r="C186" s="140"/>
      <c r="D186" s="140"/>
      <c r="E186" s="140"/>
      <c r="F186" s="140"/>
      <c r="G186" s="140"/>
      <c r="H186" s="140"/>
      <c r="I186" s="140"/>
      <c r="J186" s="140"/>
      <c r="K186" s="140"/>
      <c r="L186" s="140"/>
      <c r="M186" s="140"/>
      <c r="N186" s="140"/>
      <c r="O186" s="140"/>
      <c r="P186" s="140"/>
      <c r="Q186" s="140"/>
      <c r="R186" s="140"/>
      <c r="S186" s="140"/>
      <c r="T186" s="140"/>
      <c r="U186" s="140"/>
      <c r="V186" s="140"/>
      <c r="W186" s="140"/>
      <c r="X186" s="140"/>
      <c r="Y186" s="140"/>
      <c r="Z186" s="140"/>
    </row>
    <row r="187" spans="1:26" s="1" customFormat="1" ht="18.600000000000001" customHeight="1" x14ac:dyDescent="0.3">
      <c r="A187" s="169"/>
      <c r="B187" s="140"/>
      <c r="C187" s="140"/>
      <c r="D187" s="140"/>
      <c r="E187" s="140"/>
      <c r="F187" s="140"/>
      <c r="G187" s="140"/>
      <c r="H187" s="140"/>
      <c r="I187" s="140"/>
      <c r="J187" s="140"/>
      <c r="K187" s="140"/>
      <c r="L187" s="140"/>
      <c r="M187" s="140"/>
      <c r="N187" s="140"/>
      <c r="O187" s="140"/>
      <c r="P187" s="140"/>
      <c r="Q187" s="140"/>
      <c r="R187" s="140"/>
      <c r="S187" s="140"/>
      <c r="T187" s="140"/>
      <c r="U187" s="140"/>
      <c r="V187" s="140"/>
      <c r="W187" s="140"/>
      <c r="X187" s="140"/>
      <c r="Y187" s="140"/>
      <c r="Z187" s="140"/>
    </row>
    <row r="188" spans="1:26" s="1" customFormat="1" ht="18.600000000000001" customHeight="1" x14ac:dyDescent="0.3">
      <c r="A188" s="169"/>
      <c r="B188" s="140"/>
      <c r="C188" s="140"/>
      <c r="D188" s="140"/>
      <c r="E188" s="140"/>
      <c r="F188" s="140"/>
      <c r="G188" s="140"/>
      <c r="H188" s="140"/>
      <c r="I188" s="140"/>
      <c r="J188" s="140"/>
      <c r="K188" s="140"/>
      <c r="L188" s="140"/>
      <c r="M188" s="140"/>
      <c r="N188" s="140"/>
      <c r="O188" s="140"/>
      <c r="P188" s="140"/>
      <c r="Q188" s="140"/>
      <c r="R188" s="140"/>
      <c r="S188" s="140"/>
      <c r="T188" s="140"/>
      <c r="U188" s="140"/>
      <c r="V188" s="140"/>
      <c r="W188" s="140"/>
      <c r="X188" s="140"/>
      <c r="Y188" s="140"/>
      <c r="Z188" s="140"/>
    </row>
    <row r="189" spans="1:26" s="1" customFormat="1" ht="18.600000000000001" customHeight="1" x14ac:dyDescent="0.3">
      <c r="A189" s="169"/>
      <c r="B189" s="140"/>
      <c r="C189" s="140"/>
      <c r="D189" s="140"/>
      <c r="E189" s="140"/>
      <c r="F189" s="140"/>
      <c r="G189" s="140"/>
      <c r="H189" s="140"/>
      <c r="I189" s="140"/>
      <c r="J189" s="140"/>
      <c r="K189" s="140"/>
      <c r="L189" s="140"/>
      <c r="M189" s="140"/>
      <c r="N189" s="140"/>
      <c r="O189" s="140"/>
      <c r="P189" s="140"/>
      <c r="Q189" s="140"/>
      <c r="R189" s="140"/>
      <c r="S189" s="140"/>
      <c r="T189" s="140"/>
      <c r="U189" s="140"/>
      <c r="V189" s="140"/>
      <c r="W189" s="140"/>
      <c r="X189" s="140"/>
      <c r="Y189" s="140"/>
      <c r="Z189" s="140"/>
    </row>
    <row r="190" spans="1:26" s="1" customFormat="1" ht="18.600000000000001" customHeight="1" x14ac:dyDescent="0.3">
      <c r="A190" s="169"/>
      <c r="B190" s="140"/>
      <c r="C190" s="140"/>
      <c r="D190" s="140"/>
      <c r="E190" s="140"/>
      <c r="F190" s="140"/>
      <c r="G190" s="140"/>
      <c r="H190" s="140"/>
      <c r="I190" s="140"/>
      <c r="J190" s="140"/>
      <c r="K190" s="140"/>
      <c r="L190" s="140"/>
      <c r="M190" s="140"/>
      <c r="N190" s="140"/>
      <c r="O190" s="140"/>
      <c r="P190" s="140"/>
      <c r="Q190" s="140"/>
      <c r="R190" s="140"/>
      <c r="S190" s="140"/>
      <c r="T190" s="140"/>
      <c r="U190" s="140"/>
      <c r="V190" s="140"/>
      <c r="W190" s="140"/>
      <c r="X190" s="140"/>
      <c r="Y190" s="140"/>
      <c r="Z190" s="140"/>
    </row>
    <row r="191" spans="1:26" s="1" customFormat="1" ht="18.600000000000001" customHeight="1" x14ac:dyDescent="0.3">
      <c r="A191" s="169"/>
      <c r="B191" s="140"/>
      <c r="C191" s="140"/>
      <c r="D191" s="140"/>
      <c r="E191" s="140"/>
      <c r="F191" s="140"/>
      <c r="G191" s="140"/>
      <c r="H191" s="140"/>
      <c r="I191" s="140"/>
      <c r="J191" s="140"/>
      <c r="K191" s="140"/>
      <c r="L191" s="140"/>
      <c r="M191" s="140"/>
      <c r="N191" s="140"/>
      <c r="O191" s="140"/>
      <c r="P191" s="140"/>
      <c r="Q191" s="140"/>
      <c r="R191" s="140"/>
      <c r="S191" s="140"/>
      <c r="T191" s="140"/>
      <c r="U191" s="140"/>
      <c r="V191" s="140"/>
      <c r="W191" s="140"/>
      <c r="X191" s="140"/>
      <c r="Y191" s="140"/>
      <c r="Z191" s="140"/>
    </row>
    <row r="192" spans="1:26" s="1" customFormat="1" ht="18.600000000000001" customHeight="1" x14ac:dyDescent="0.3">
      <c r="A192" s="169"/>
      <c r="B192" s="140"/>
      <c r="C192" s="140"/>
      <c r="D192" s="140"/>
      <c r="E192" s="140"/>
      <c r="F192" s="140"/>
      <c r="G192" s="140"/>
      <c r="H192" s="140"/>
      <c r="I192" s="140"/>
      <c r="J192" s="140"/>
      <c r="K192" s="140"/>
      <c r="L192" s="140"/>
      <c r="M192" s="140"/>
      <c r="N192" s="140"/>
      <c r="O192" s="140"/>
      <c r="P192" s="140"/>
      <c r="Q192" s="140"/>
      <c r="R192" s="140"/>
      <c r="S192" s="140"/>
      <c r="T192" s="140"/>
      <c r="U192" s="140"/>
      <c r="V192" s="140"/>
      <c r="W192" s="140"/>
      <c r="X192" s="140"/>
      <c r="Y192" s="140"/>
      <c r="Z192" s="140"/>
    </row>
    <row r="193" spans="1:26" s="1" customFormat="1" ht="18.600000000000001" customHeight="1" x14ac:dyDescent="0.3">
      <c r="A193" s="169"/>
      <c r="B193" s="140"/>
      <c r="C193" s="140"/>
      <c r="D193" s="140"/>
      <c r="E193" s="140"/>
      <c r="F193" s="140"/>
      <c r="G193" s="140"/>
      <c r="H193" s="140"/>
      <c r="I193" s="140"/>
      <c r="J193" s="140"/>
      <c r="K193" s="140"/>
      <c r="L193" s="140"/>
      <c r="M193" s="140"/>
      <c r="N193" s="140"/>
      <c r="O193" s="140"/>
      <c r="P193" s="140"/>
      <c r="Q193" s="140"/>
      <c r="R193" s="140"/>
      <c r="S193" s="140"/>
      <c r="T193" s="140"/>
      <c r="U193" s="140"/>
      <c r="V193" s="140"/>
      <c r="W193" s="140"/>
      <c r="X193" s="140"/>
      <c r="Y193" s="140"/>
      <c r="Z193" s="140"/>
    </row>
    <row r="194" spans="1:26" s="1" customFormat="1" ht="18.600000000000001" customHeight="1" x14ac:dyDescent="0.3">
      <c r="A194" s="169"/>
      <c r="B194" s="140"/>
      <c r="C194" s="140"/>
      <c r="D194" s="140"/>
      <c r="E194" s="140"/>
      <c r="F194" s="140"/>
      <c r="G194" s="140"/>
      <c r="H194" s="140"/>
      <c r="I194" s="140"/>
      <c r="J194" s="140"/>
      <c r="K194" s="140"/>
      <c r="L194" s="140"/>
      <c r="M194" s="140"/>
      <c r="N194" s="140"/>
      <c r="O194" s="140"/>
      <c r="P194" s="140"/>
      <c r="Q194" s="140"/>
      <c r="R194" s="140"/>
      <c r="S194" s="140"/>
      <c r="T194" s="140"/>
      <c r="U194" s="140"/>
      <c r="V194" s="140"/>
      <c r="W194" s="140"/>
      <c r="X194" s="140"/>
      <c r="Y194" s="140"/>
      <c r="Z194" s="140"/>
    </row>
    <row r="195" spans="1:26" s="1" customFormat="1" ht="18.600000000000001" customHeight="1" x14ac:dyDescent="0.3">
      <c r="A195" s="169"/>
      <c r="B195" s="140"/>
      <c r="C195" s="140"/>
      <c r="D195" s="140"/>
      <c r="E195" s="140"/>
      <c r="F195" s="140"/>
      <c r="G195" s="140"/>
      <c r="H195" s="140"/>
      <c r="I195" s="140"/>
      <c r="J195" s="140"/>
      <c r="K195" s="140"/>
      <c r="L195" s="140"/>
      <c r="M195" s="140"/>
      <c r="N195" s="140"/>
      <c r="O195" s="140"/>
      <c r="P195" s="140"/>
      <c r="Q195" s="140"/>
      <c r="R195" s="140"/>
      <c r="S195" s="140"/>
      <c r="T195" s="140"/>
      <c r="U195" s="140"/>
      <c r="V195" s="140"/>
      <c r="W195" s="140"/>
      <c r="X195" s="140"/>
      <c r="Y195" s="140"/>
      <c r="Z195" s="140"/>
    </row>
    <row r="196" spans="1:26" s="1" customFormat="1" ht="18.600000000000001" customHeight="1" x14ac:dyDescent="0.3">
      <c r="A196" s="169"/>
      <c r="B196" s="140"/>
      <c r="C196" s="140"/>
      <c r="D196" s="140"/>
      <c r="E196" s="140"/>
      <c r="F196" s="140"/>
      <c r="G196" s="140"/>
      <c r="H196" s="140"/>
      <c r="I196" s="140"/>
      <c r="J196" s="140"/>
      <c r="K196" s="140"/>
      <c r="L196" s="140"/>
      <c r="M196" s="140"/>
      <c r="N196" s="140"/>
      <c r="O196" s="140"/>
      <c r="P196" s="140"/>
      <c r="Q196" s="140"/>
      <c r="R196" s="140"/>
      <c r="S196" s="140"/>
      <c r="T196" s="140"/>
      <c r="U196" s="140"/>
      <c r="V196" s="140"/>
      <c r="W196" s="140"/>
      <c r="X196" s="140"/>
      <c r="Y196" s="140"/>
      <c r="Z196" s="140"/>
    </row>
    <row r="197" spans="1:26" s="1" customFormat="1" ht="18.600000000000001" customHeight="1" x14ac:dyDescent="0.3">
      <c r="A197" s="169"/>
      <c r="B197" s="140"/>
      <c r="C197" s="140"/>
      <c r="D197" s="140"/>
      <c r="E197" s="140"/>
      <c r="F197" s="140"/>
      <c r="G197" s="140"/>
      <c r="H197" s="140"/>
      <c r="I197" s="140"/>
      <c r="J197" s="140"/>
      <c r="K197" s="140"/>
      <c r="L197" s="140"/>
      <c r="M197" s="140"/>
      <c r="N197" s="140"/>
      <c r="O197" s="140"/>
      <c r="P197" s="140"/>
      <c r="Q197" s="140"/>
      <c r="R197" s="140"/>
      <c r="S197" s="140"/>
      <c r="T197" s="140"/>
      <c r="U197" s="140"/>
      <c r="V197" s="140"/>
      <c r="W197" s="140"/>
      <c r="X197" s="140"/>
      <c r="Y197" s="140"/>
      <c r="Z197" s="140"/>
    </row>
    <row r="198" spans="1:26" s="1" customFormat="1" ht="18.600000000000001" customHeight="1" x14ac:dyDescent="0.3">
      <c r="A198" s="169"/>
      <c r="B198" s="140"/>
      <c r="C198" s="140"/>
      <c r="D198" s="140"/>
      <c r="E198" s="140"/>
      <c r="F198" s="140"/>
      <c r="G198" s="140"/>
      <c r="H198" s="140"/>
      <c r="I198" s="140"/>
      <c r="J198" s="140"/>
      <c r="K198" s="140"/>
      <c r="L198" s="140"/>
      <c r="M198" s="140"/>
      <c r="N198" s="140"/>
      <c r="O198" s="140"/>
      <c r="P198" s="140"/>
      <c r="Q198" s="140"/>
      <c r="R198" s="140"/>
      <c r="S198" s="140"/>
      <c r="T198" s="140"/>
      <c r="U198" s="140"/>
      <c r="V198" s="140"/>
      <c r="W198" s="140"/>
      <c r="X198" s="140"/>
      <c r="Y198" s="140"/>
      <c r="Z198" s="140"/>
    </row>
    <row r="199" spans="1:26" s="1" customFormat="1" ht="18.600000000000001" customHeight="1" x14ac:dyDescent="0.3">
      <c r="A199" s="169"/>
      <c r="B199" s="140"/>
      <c r="C199" s="140"/>
      <c r="D199" s="140"/>
      <c r="E199" s="140"/>
      <c r="F199" s="140"/>
      <c r="G199" s="140"/>
      <c r="H199" s="140"/>
      <c r="I199" s="140"/>
      <c r="J199" s="140"/>
      <c r="K199" s="140"/>
      <c r="L199" s="140"/>
      <c r="M199" s="140"/>
      <c r="N199" s="140"/>
      <c r="O199" s="140"/>
      <c r="P199" s="140"/>
      <c r="Q199" s="140"/>
      <c r="R199" s="140"/>
      <c r="S199" s="140"/>
      <c r="T199" s="140"/>
      <c r="U199" s="140"/>
      <c r="V199" s="140"/>
      <c r="W199" s="140"/>
      <c r="X199" s="140"/>
      <c r="Y199" s="140"/>
      <c r="Z199" s="140"/>
    </row>
    <row r="200" spans="1:26" s="1" customFormat="1" ht="18.600000000000001" customHeight="1" x14ac:dyDescent="0.3">
      <c r="A200" s="169"/>
      <c r="B200" s="140"/>
      <c r="C200" s="140"/>
      <c r="D200" s="140"/>
      <c r="E200" s="140"/>
      <c r="F200" s="140"/>
      <c r="G200" s="140"/>
      <c r="H200" s="140"/>
      <c r="I200" s="140"/>
      <c r="J200" s="140"/>
      <c r="K200" s="140"/>
      <c r="L200" s="140"/>
      <c r="M200" s="140"/>
      <c r="N200" s="140"/>
      <c r="O200" s="140"/>
      <c r="P200" s="140"/>
      <c r="Q200" s="140"/>
      <c r="R200" s="140"/>
      <c r="S200" s="140"/>
      <c r="T200" s="140"/>
      <c r="U200" s="140"/>
      <c r="V200" s="140"/>
      <c r="W200" s="140"/>
      <c r="X200" s="140"/>
      <c r="Y200" s="140"/>
      <c r="Z200" s="140"/>
    </row>
    <row r="201" spans="1:26" s="1" customFormat="1" ht="18.600000000000001" customHeight="1" x14ac:dyDescent="0.3">
      <c r="A201" s="169"/>
      <c r="B201" s="140"/>
      <c r="C201" s="140"/>
      <c r="D201" s="140"/>
      <c r="E201" s="140"/>
      <c r="F201" s="140"/>
      <c r="G201" s="140"/>
      <c r="H201" s="140"/>
      <c r="I201" s="140"/>
      <c r="J201" s="140"/>
      <c r="K201" s="140"/>
      <c r="L201" s="140"/>
      <c r="M201" s="140"/>
      <c r="N201" s="140"/>
      <c r="O201" s="140"/>
      <c r="P201" s="140"/>
      <c r="Q201" s="140"/>
      <c r="R201" s="140"/>
      <c r="S201" s="140"/>
      <c r="T201" s="140"/>
      <c r="U201" s="140"/>
      <c r="V201" s="140"/>
      <c r="W201" s="140"/>
      <c r="X201" s="140"/>
      <c r="Y201" s="140"/>
      <c r="Z201" s="140"/>
    </row>
    <row r="202" spans="1:26" s="1" customFormat="1" ht="18.600000000000001" customHeight="1" x14ac:dyDescent="0.3">
      <c r="A202" s="169"/>
      <c r="B202" s="140"/>
      <c r="C202" s="140"/>
      <c r="D202" s="140"/>
      <c r="E202" s="140"/>
      <c r="F202" s="140"/>
      <c r="G202" s="140"/>
      <c r="H202" s="140"/>
      <c r="I202" s="140"/>
      <c r="J202" s="140"/>
      <c r="K202" s="140"/>
      <c r="L202" s="140"/>
      <c r="M202" s="140"/>
      <c r="N202" s="140"/>
      <c r="O202" s="140"/>
      <c r="P202" s="140"/>
      <c r="Q202" s="140"/>
      <c r="R202" s="140"/>
      <c r="S202" s="140"/>
      <c r="T202" s="140"/>
      <c r="U202" s="140"/>
      <c r="V202" s="140"/>
      <c r="W202" s="140"/>
      <c r="X202" s="140"/>
      <c r="Y202" s="140"/>
      <c r="Z202" s="140"/>
    </row>
    <row r="203" spans="1:26" s="1" customFormat="1" ht="18.600000000000001" customHeight="1" x14ac:dyDescent="0.3">
      <c r="A203" s="169"/>
      <c r="B203" s="140"/>
      <c r="C203" s="140"/>
      <c r="D203" s="140"/>
      <c r="E203" s="140"/>
      <c r="F203" s="140"/>
      <c r="G203" s="140"/>
      <c r="H203" s="140"/>
      <c r="I203" s="140"/>
      <c r="J203" s="140"/>
      <c r="K203" s="140"/>
      <c r="L203" s="140"/>
      <c r="M203" s="140"/>
      <c r="N203" s="140"/>
      <c r="O203" s="140"/>
      <c r="P203" s="140"/>
      <c r="Q203" s="140"/>
      <c r="R203" s="140"/>
      <c r="S203" s="140"/>
      <c r="T203" s="140"/>
      <c r="U203" s="140"/>
      <c r="V203" s="140"/>
      <c r="W203" s="140"/>
      <c r="X203" s="140"/>
      <c r="Y203" s="140"/>
      <c r="Z203" s="140"/>
    </row>
    <row r="204" spans="1:26" s="1" customFormat="1" ht="18.600000000000001" customHeight="1" x14ac:dyDescent="0.3">
      <c r="A204" s="169"/>
      <c r="B204" s="140"/>
      <c r="C204" s="140"/>
      <c r="D204" s="140"/>
      <c r="E204" s="140"/>
      <c r="F204" s="140"/>
      <c r="G204" s="140"/>
      <c r="H204" s="140"/>
      <c r="I204" s="140"/>
      <c r="J204" s="140"/>
      <c r="K204" s="140"/>
      <c r="L204" s="140"/>
      <c r="M204" s="140"/>
      <c r="N204" s="140"/>
      <c r="O204" s="140"/>
      <c r="P204" s="140"/>
      <c r="Q204" s="140"/>
      <c r="R204" s="140"/>
      <c r="S204" s="140"/>
      <c r="T204" s="140"/>
      <c r="U204" s="140"/>
      <c r="V204" s="140"/>
      <c r="W204" s="140"/>
      <c r="X204" s="140"/>
      <c r="Y204" s="140"/>
      <c r="Z204" s="140"/>
    </row>
    <row r="205" spans="1:26" s="1" customFormat="1" ht="18.600000000000001" customHeight="1" x14ac:dyDescent="0.3">
      <c r="A205" s="169"/>
      <c r="B205" s="140"/>
      <c r="C205" s="140"/>
      <c r="D205" s="140"/>
      <c r="E205" s="140"/>
      <c r="F205" s="140"/>
      <c r="G205" s="140"/>
      <c r="H205" s="140"/>
      <c r="I205" s="140"/>
      <c r="J205" s="140"/>
      <c r="K205" s="140"/>
      <c r="L205" s="140"/>
      <c r="M205" s="140"/>
      <c r="N205" s="140"/>
      <c r="O205" s="140"/>
      <c r="P205" s="140"/>
      <c r="Q205" s="140"/>
      <c r="R205" s="140"/>
      <c r="S205" s="140"/>
      <c r="T205" s="140"/>
      <c r="U205" s="140"/>
      <c r="V205" s="140"/>
      <c r="W205" s="140"/>
      <c r="X205" s="140"/>
      <c r="Y205" s="140"/>
      <c r="Z205" s="140"/>
    </row>
    <row r="206" spans="1:26" s="1" customFormat="1" ht="18.600000000000001" customHeight="1" x14ac:dyDescent="0.3">
      <c r="A206" s="169"/>
      <c r="B206" s="140"/>
      <c r="C206" s="140"/>
      <c r="D206" s="140"/>
      <c r="E206" s="140"/>
      <c r="F206" s="140"/>
      <c r="G206" s="140"/>
      <c r="H206" s="140"/>
      <c r="I206" s="140"/>
      <c r="J206" s="140"/>
      <c r="K206" s="140"/>
      <c r="L206" s="140"/>
      <c r="M206" s="140"/>
      <c r="N206" s="140"/>
      <c r="O206" s="140"/>
      <c r="P206" s="140"/>
      <c r="Q206" s="140"/>
      <c r="R206" s="140"/>
      <c r="S206" s="140"/>
      <c r="T206" s="140"/>
      <c r="U206" s="140"/>
      <c r="V206" s="140"/>
      <c r="W206" s="140"/>
      <c r="X206" s="140"/>
      <c r="Y206" s="140"/>
      <c r="Z206" s="140"/>
    </row>
    <row r="207" spans="1:26" s="1" customFormat="1" ht="18.600000000000001" customHeight="1" x14ac:dyDescent="0.3">
      <c r="A207" s="169"/>
      <c r="B207" s="140"/>
      <c r="C207" s="140"/>
      <c r="D207" s="140"/>
      <c r="E207" s="140"/>
      <c r="F207" s="140"/>
      <c r="G207" s="140"/>
      <c r="H207" s="140"/>
      <c r="I207" s="140"/>
      <c r="J207" s="140"/>
      <c r="K207" s="140"/>
      <c r="L207" s="140"/>
      <c r="M207" s="140"/>
      <c r="N207" s="140"/>
      <c r="O207" s="140"/>
      <c r="P207" s="140"/>
      <c r="Q207" s="140"/>
      <c r="R207" s="140"/>
      <c r="S207" s="140"/>
      <c r="T207" s="140"/>
      <c r="U207" s="140"/>
      <c r="V207" s="140"/>
      <c r="W207" s="140"/>
      <c r="X207" s="140"/>
      <c r="Y207" s="140"/>
      <c r="Z207" s="140"/>
    </row>
    <row r="208" spans="1:26" s="1" customFormat="1" ht="18.600000000000001" customHeight="1" x14ac:dyDescent="0.3">
      <c r="A208" s="169"/>
      <c r="B208" s="140"/>
      <c r="C208" s="140"/>
      <c r="D208" s="140"/>
      <c r="E208" s="140"/>
      <c r="F208" s="140"/>
      <c r="G208" s="140"/>
      <c r="H208" s="140"/>
      <c r="I208" s="140"/>
      <c r="J208" s="140"/>
      <c r="K208" s="140"/>
      <c r="L208" s="140"/>
      <c r="M208" s="140"/>
      <c r="N208" s="140"/>
      <c r="O208" s="140"/>
      <c r="P208" s="140"/>
      <c r="Q208" s="140"/>
      <c r="R208" s="140"/>
      <c r="S208" s="140"/>
      <c r="T208" s="140"/>
      <c r="U208" s="140"/>
      <c r="V208" s="140"/>
      <c r="W208" s="140"/>
      <c r="X208" s="140"/>
      <c r="Y208" s="140"/>
      <c r="Z208" s="140"/>
    </row>
    <row r="209" spans="1:26" s="1" customFormat="1" ht="18.600000000000001" customHeight="1" x14ac:dyDescent="0.3">
      <c r="A209" s="169"/>
      <c r="B209" s="140"/>
      <c r="C209" s="140"/>
      <c r="D209" s="140"/>
      <c r="E209" s="140"/>
      <c r="F209" s="140"/>
      <c r="G209" s="140"/>
      <c r="H209" s="140"/>
      <c r="I209" s="140"/>
      <c r="J209" s="140"/>
      <c r="K209" s="140"/>
      <c r="L209" s="140"/>
      <c r="M209" s="140"/>
      <c r="N209" s="140"/>
      <c r="O209" s="140"/>
      <c r="P209" s="140"/>
      <c r="Q209" s="140"/>
      <c r="R209" s="140"/>
      <c r="S209" s="140"/>
      <c r="T209" s="140"/>
      <c r="U209" s="140"/>
      <c r="V209" s="140"/>
      <c r="W209" s="140"/>
      <c r="X209" s="140"/>
      <c r="Y209" s="140"/>
      <c r="Z209" s="140"/>
    </row>
    <row r="210" spans="1:26" s="1" customFormat="1" ht="18.600000000000001" customHeight="1" x14ac:dyDescent="0.3">
      <c r="A210" s="169"/>
      <c r="B210" s="140"/>
      <c r="C210" s="140"/>
      <c r="D210" s="140"/>
      <c r="E210" s="140"/>
      <c r="F210" s="140"/>
      <c r="G210" s="140"/>
      <c r="H210" s="140"/>
      <c r="I210" s="140"/>
      <c r="J210" s="140"/>
      <c r="K210" s="140"/>
      <c r="L210" s="140"/>
      <c r="M210" s="140"/>
      <c r="N210" s="140"/>
      <c r="O210" s="140"/>
      <c r="P210" s="140"/>
      <c r="Q210" s="140"/>
      <c r="R210" s="140"/>
      <c r="S210" s="140"/>
      <c r="T210" s="140"/>
      <c r="U210" s="140"/>
      <c r="V210" s="140"/>
      <c r="W210" s="140"/>
      <c r="X210" s="140"/>
      <c r="Y210" s="140"/>
      <c r="Z210" s="140"/>
    </row>
    <row r="211" spans="1:26" s="1" customFormat="1" ht="18.600000000000001" customHeight="1" x14ac:dyDescent="0.3">
      <c r="A211" s="169"/>
      <c r="B211" s="140"/>
      <c r="C211" s="140"/>
      <c r="D211" s="140"/>
      <c r="E211" s="140"/>
      <c r="F211" s="140"/>
      <c r="G211" s="140"/>
      <c r="H211" s="140"/>
      <c r="I211" s="140"/>
      <c r="J211" s="140"/>
      <c r="K211" s="140"/>
      <c r="L211" s="140"/>
      <c r="M211" s="140"/>
      <c r="N211" s="140"/>
      <c r="O211" s="140"/>
      <c r="P211" s="140"/>
      <c r="Q211" s="140"/>
      <c r="R211" s="140"/>
      <c r="S211" s="140"/>
      <c r="T211" s="140"/>
      <c r="U211" s="140"/>
      <c r="V211" s="140"/>
      <c r="W211" s="140"/>
      <c r="X211" s="140"/>
      <c r="Y211" s="140"/>
      <c r="Z211" s="140"/>
    </row>
    <row r="212" spans="1:26" s="1" customFormat="1" ht="18.600000000000001" customHeight="1" x14ac:dyDescent="0.3">
      <c r="A212" s="169"/>
      <c r="B212" s="140"/>
      <c r="C212" s="140"/>
      <c r="D212" s="140"/>
      <c r="E212" s="140"/>
      <c r="F212" s="140"/>
      <c r="G212" s="140"/>
      <c r="H212" s="140"/>
      <c r="I212" s="140"/>
      <c r="J212" s="140"/>
      <c r="K212" s="140"/>
      <c r="L212" s="140"/>
      <c r="M212" s="140"/>
      <c r="N212" s="140"/>
      <c r="O212" s="140"/>
      <c r="P212" s="140"/>
      <c r="Q212" s="140"/>
      <c r="R212" s="140"/>
      <c r="S212" s="140"/>
      <c r="T212" s="140"/>
      <c r="U212" s="140"/>
      <c r="V212" s="140"/>
      <c r="W212" s="140"/>
      <c r="X212" s="140"/>
      <c r="Y212" s="140"/>
      <c r="Z212" s="140"/>
    </row>
    <row r="213" spans="1:26" s="1" customFormat="1" ht="18.600000000000001" customHeight="1" x14ac:dyDescent="0.3">
      <c r="A213" s="169"/>
      <c r="B213" s="140"/>
      <c r="C213" s="140"/>
      <c r="D213" s="140"/>
      <c r="E213" s="140"/>
      <c r="F213" s="140"/>
      <c r="G213" s="140"/>
      <c r="H213" s="140"/>
      <c r="I213" s="140"/>
      <c r="J213" s="140"/>
      <c r="K213" s="140"/>
      <c r="L213" s="140"/>
      <c r="M213" s="140"/>
      <c r="N213" s="140"/>
      <c r="O213" s="140"/>
      <c r="P213" s="140"/>
      <c r="Q213" s="140"/>
      <c r="R213" s="140"/>
      <c r="S213" s="140"/>
      <c r="T213" s="140"/>
      <c r="U213" s="140"/>
      <c r="V213" s="140"/>
      <c r="W213" s="140"/>
      <c r="X213" s="140"/>
      <c r="Y213" s="140"/>
      <c r="Z213" s="140"/>
    </row>
    <row r="214" spans="1:26" s="1" customFormat="1" ht="18.600000000000001" customHeight="1" x14ac:dyDescent="0.3">
      <c r="A214" s="169"/>
      <c r="B214" s="140"/>
      <c r="C214" s="140"/>
      <c r="D214" s="140"/>
      <c r="E214" s="140"/>
      <c r="F214" s="140"/>
      <c r="G214" s="140"/>
      <c r="H214" s="140"/>
      <c r="I214" s="140"/>
      <c r="J214" s="140"/>
      <c r="K214" s="140"/>
      <c r="L214" s="140"/>
      <c r="M214" s="140"/>
      <c r="N214" s="140"/>
      <c r="O214" s="140"/>
      <c r="P214" s="140"/>
      <c r="Q214" s="140"/>
      <c r="R214" s="140"/>
      <c r="S214" s="140"/>
      <c r="T214" s="140"/>
      <c r="U214" s="140"/>
      <c r="V214" s="140"/>
      <c r="W214" s="140"/>
      <c r="X214" s="140"/>
      <c r="Y214" s="140"/>
      <c r="Z214" s="140"/>
    </row>
    <row r="215" spans="1:26" s="1" customFormat="1" ht="18.600000000000001" customHeight="1" x14ac:dyDescent="0.3">
      <c r="A215" s="169"/>
      <c r="B215" s="140"/>
      <c r="C215" s="140"/>
      <c r="D215" s="140"/>
      <c r="E215" s="140"/>
      <c r="F215" s="140"/>
      <c r="G215" s="140"/>
      <c r="H215" s="140"/>
      <c r="I215" s="140"/>
      <c r="J215" s="140"/>
      <c r="K215" s="140"/>
      <c r="L215" s="140"/>
      <c r="M215" s="140"/>
      <c r="N215" s="140"/>
      <c r="O215" s="140"/>
      <c r="P215" s="140"/>
      <c r="Q215" s="140"/>
      <c r="R215" s="140"/>
      <c r="S215" s="140"/>
      <c r="T215" s="140"/>
      <c r="U215" s="140"/>
      <c r="V215" s="140"/>
      <c r="W215" s="140"/>
      <c r="X215" s="140"/>
      <c r="Y215" s="140"/>
      <c r="Z215" s="140"/>
    </row>
    <row r="216" spans="1:26" s="1" customFormat="1" ht="18.600000000000001" customHeight="1" x14ac:dyDescent="0.3">
      <c r="A216" s="169"/>
      <c r="B216" s="140"/>
      <c r="C216" s="140"/>
      <c r="D216" s="140"/>
      <c r="E216" s="140"/>
      <c r="F216" s="140"/>
      <c r="G216" s="140"/>
      <c r="H216" s="140"/>
      <c r="I216" s="140"/>
      <c r="J216" s="140"/>
      <c r="K216" s="140"/>
      <c r="L216" s="140"/>
      <c r="M216" s="140"/>
      <c r="N216" s="140"/>
      <c r="O216" s="140"/>
      <c r="P216" s="140"/>
      <c r="Q216" s="140"/>
      <c r="R216" s="140"/>
      <c r="S216" s="140"/>
      <c r="T216" s="140"/>
      <c r="U216" s="140"/>
      <c r="V216" s="140"/>
      <c r="W216" s="140"/>
      <c r="X216" s="140"/>
      <c r="Y216" s="140"/>
      <c r="Z216" s="140"/>
    </row>
    <row r="217" spans="1:26" s="1" customFormat="1" ht="18.600000000000001" customHeight="1" x14ac:dyDescent="0.3">
      <c r="A217" s="169"/>
      <c r="B217" s="140"/>
      <c r="C217" s="140"/>
      <c r="D217" s="140"/>
      <c r="E217" s="140"/>
      <c r="F217" s="140"/>
      <c r="G217" s="140"/>
      <c r="H217" s="140"/>
      <c r="I217" s="140"/>
      <c r="J217" s="140"/>
      <c r="K217" s="140"/>
      <c r="L217" s="140"/>
      <c r="M217" s="140"/>
      <c r="N217" s="140"/>
      <c r="O217" s="140"/>
      <c r="P217" s="140"/>
      <c r="Q217" s="140"/>
      <c r="R217" s="140"/>
      <c r="S217" s="140"/>
      <c r="T217" s="140"/>
      <c r="U217" s="140"/>
      <c r="V217" s="140"/>
      <c r="W217" s="140"/>
      <c r="X217" s="140"/>
      <c r="Y217" s="140"/>
      <c r="Z217" s="140"/>
    </row>
    <row r="218" spans="1:26" s="1" customFormat="1" ht="18.600000000000001" customHeight="1" x14ac:dyDescent="0.3">
      <c r="A218" s="169"/>
      <c r="B218" s="140"/>
      <c r="C218" s="140"/>
      <c r="D218" s="140"/>
      <c r="E218" s="140"/>
      <c r="F218" s="140"/>
      <c r="G218" s="140"/>
      <c r="H218" s="140"/>
      <c r="I218" s="140"/>
      <c r="J218" s="140"/>
      <c r="K218" s="140"/>
      <c r="L218" s="140"/>
      <c r="M218" s="140"/>
      <c r="N218" s="140"/>
      <c r="O218" s="140"/>
      <c r="P218" s="140"/>
      <c r="Q218" s="140"/>
      <c r="R218" s="140"/>
      <c r="S218" s="140"/>
      <c r="T218" s="140"/>
      <c r="U218" s="140"/>
      <c r="V218" s="140"/>
      <c r="W218" s="140"/>
      <c r="X218" s="140"/>
      <c r="Y218" s="140"/>
      <c r="Z218" s="140"/>
    </row>
    <row r="219" spans="1:26" s="1" customFormat="1" ht="18.600000000000001" customHeight="1" x14ac:dyDescent="0.3">
      <c r="A219" s="169"/>
      <c r="B219" s="140"/>
      <c r="C219" s="140"/>
      <c r="D219" s="140"/>
      <c r="E219" s="140"/>
      <c r="F219" s="140"/>
      <c r="G219" s="140"/>
      <c r="H219" s="140"/>
      <c r="I219" s="140"/>
      <c r="J219" s="140"/>
      <c r="K219" s="140"/>
      <c r="L219" s="140"/>
      <c r="M219" s="140"/>
      <c r="N219" s="140"/>
      <c r="O219" s="140"/>
      <c r="P219" s="140"/>
      <c r="Q219" s="140"/>
      <c r="R219" s="140"/>
      <c r="S219" s="140"/>
      <c r="T219" s="140"/>
      <c r="U219" s="140"/>
      <c r="V219" s="140"/>
      <c r="W219" s="140"/>
      <c r="X219" s="140"/>
      <c r="Y219" s="140"/>
      <c r="Z219" s="140"/>
    </row>
    <row r="220" spans="1:26" s="1" customFormat="1" ht="18.600000000000001" customHeight="1" x14ac:dyDescent="0.3">
      <c r="A220" s="169"/>
      <c r="B220" s="140"/>
      <c r="C220" s="140"/>
      <c r="D220" s="140"/>
      <c r="E220" s="140"/>
      <c r="F220" s="140"/>
      <c r="G220" s="140"/>
      <c r="H220" s="140"/>
      <c r="I220" s="140"/>
      <c r="J220" s="140"/>
      <c r="K220" s="140"/>
      <c r="L220" s="140"/>
      <c r="M220" s="140"/>
      <c r="N220" s="140"/>
      <c r="O220" s="140"/>
      <c r="P220" s="140"/>
      <c r="Q220" s="140"/>
      <c r="R220" s="140"/>
      <c r="S220" s="140"/>
      <c r="T220" s="140"/>
      <c r="U220" s="140"/>
      <c r="V220" s="140"/>
      <c r="W220" s="140"/>
      <c r="X220" s="140"/>
      <c r="Y220" s="140"/>
      <c r="Z220" s="140"/>
    </row>
    <row r="221" spans="1:26" s="1" customFormat="1" ht="18.600000000000001" customHeight="1" x14ac:dyDescent="0.3">
      <c r="A221" s="169"/>
      <c r="B221" s="140"/>
      <c r="C221" s="140"/>
      <c r="D221" s="140"/>
      <c r="E221" s="140"/>
      <c r="F221" s="140"/>
      <c r="G221" s="140"/>
      <c r="H221" s="140"/>
      <c r="I221" s="140"/>
      <c r="J221" s="140"/>
      <c r="K221" s="140"/>
      <c r="L221" s="140"/>
      <c r="M221" s="140"/>
      <c r="N221" s="140"/>
      <c r="O221" s="140"/>
      <c r="P221" s="140"/>
      <c r="Q221" s="140"/>
      <c r="R221" s="140"/>
      <c r="S221" s="140"/>
      <c r="T221" s="140"/>
      <c r="U221" s="140"/>
      <c r="V221" s="140"/>
      <c r="W221" s="140"/>
      <c r="X221" s="140"/>
      <c r="Y221" s="140"/>
      <c r="Z221" s="140"/>
    </row>
    <row r="222" spans="1:26" s="1" customFormat="1" ht="18.600000000000001" customHeight="1" x14ac:dyDescent="0.3">
      <c r="A222" s="169"/>
      <c r="B222" s="140"/>
      <c r="C222" s="140"/>
      <c r="D222" s="140"/>
      <c r="E222" s="140"/>
      <c r="F222" s="140"/>
      <c r="G222" s="140"/>
      <c r="H222" s="140"/>
      <c r="I222" s="140"/>
      <c r="J222" s="140"/>
      <c r="K222" s="140"/>
      <c r="L222" s="140"/>
      <c r="M222" s="140"/>
      <c r="N222" s="140"/>
      <c r="O222" s="140"/>
      <c r="P222" s="140"/>
      <c r="Q222" s="140"/>
      <c r="R222" s="140"/>
      <c r="S222" s="140"/>
      <c r="T222" s="140"/>
      <c r="U222" s="140"/>
      <c r="V222" s="140"/>
      <c r="W222" s="140"/>
      <c r="X222" s="140"/>
      <c r="Y222" s="140"/>
      <c r="Z222" s="140"/>
    </row>
    <row r="223" spans="1:26" s="1" customFormat="1" ht="18.600000000000001" customHeight="1" x14ac:dyDescent="0.3">
      <c r="A223" s="169"/>
      <c r="B223" s="140"/>
      <c r="C223" s="140"/>
      <c r="D223" s="140"/>
      <c r="E223" s="140"/>
      <c r="F223" s="140"/>
      <c r="G223" s="140"/>
      <c r="H223" s="140"/>
      <c r="I223" s="140"/>
      <c r="J223" s="140"/>
      <c r="K223" s="140"/>
      <c r="L223" s="140"/>
      <c r="M223" s="140"/>
      <c r="N223" s="140"/>
      <c r="O223" s="140"/>
      <c r="P223" s="140"/>
      <c r="Q223" s="140"/>
      <c r="R223" s="140"/>
      <c r="S223" s="140"/>
      <c r="T223" s="140"/>
      <c r="U223" s="140"/>
      <c r="V223" s="140"/>
      <c r="W223" s="140"/>
      <c r="X223" s="140"/>
      <c r="Y223" s="140"/>
      <c r="Z223" s="140"/>
    </row>
    <row r="224" spans="1:26" s="1" customFormat="1" ht="18.600000000000001" customHeight="1" x14ac:dyDescent="0.3">
      <c r="A224" s="169"/>
      <c r="B224" s="140"/>
      <c r="C224" s="140"/>
      <c r="D224" s="140"/>
      <c r="E224" s="140"/>
      <c r="F224" s="140"/>
      <c r="G224" s="140"/>
      <c r="H224" s="140"/>
      <c r="I224" s="140"/>
      <c r="J224" s="140"/>
      <c r="K224" s="140"/>
      <c r="L224" s="140"/>
      <c r="M224" s="140"/>
      <c r="N224" s="140"/>
      <c r="O224" s="140"/>
      <c r="P224" s="140"/>
      <c r="Q224" s="140"/>
      <c r="R224" s="140"/>
      <c r="S224" s="140"/>
      <c r="T224" s="140"/>
      <c r="U224" s="140"/>
      <c r="V224" s="140"/>
      <c r="W224" s="140"/>
      <c r="X224" s="140"/>
      <c r="Y224" s="140"/>
      <c r="Z224" s="140"/>
    </row>
    <row r="225" spans="1:26" s="1" customFormat="1" ht="18.600000000000001" customHeight="1" x14ac:dyDescent="0.3">
      <c r="A225" s="169"/>
      <c r="B225" s="140"/>
      <c r="C225" s="140"/>
      <c r="D225" s="140"/>
      <c r="E225" s="140"/>
      <c r="F225" s="140"/>
      <c r="G225" s="140"/>
      <c r="H225" s="140"/>
      <c r="I225" s="140"/>
      <c r="J225" s="140"/>
      <c r="K225" s="140"/>
      <c r="L225" s="140"/>
      <c r="M225" s="140"/>
      <c r="N225" s="140"/>
      <c r="O225" s="140"/>
      <c r="P225" s="140"/>
      <c r="Q225" s="140"/>
      <c r="R225" s="140"/>
      <c r="S225" s="140"/>
      <c r="T225" s="140"/>
      <c r="U225" s="140"/>
      <c r="V225" s="140"/>
      <c r="W225" s="140"/>
      <c r="X225" s="140"/>
      <c r="Y225" s="140"/>
      <c r="Z225" s="140"/>
    </row>
    <row r="226" spans="1:26" s="1" customFormat="1" ht="18.600000000000001" customHeight="1" x14ac:dyDescent="0.3">
      <c r="A226" s="169"/>
      <c r="B226" s="140"/>
      <c r="C226" s="140"/>
      <c r="D226" s="140"/>
      <c r="E226" s="140"/>
      <c r="F226" s="140"/>
      <c r="G226" s="140"/>
      <c r="H226" s="140"/>
      <c r="I226" s="140"/>
      <c r="J226" s="140"/>
      <c r="K226" s="140"/>
      <c r="L226" s="140"/>
      <c r="M226" s="140"/>
      <c r="N226" s="140"/>
      <c r="O226" s="140"/>
      <c r="P226" s="140"/>
      <c r="Q226" s="140"/>
      <c r="R226" s="140"/>
      <c r="S226" s="140"/>
      <c r="T226" s="140"/>
      <c r="U226" s="140"/>
      <c r="V226" s="140"/>
      <c r="W226" s="140"/>
      <c r="X226" s="140"/>
      <c r="Y226" s="140"/>
      <c r="Z226" s="140"/>
    </row>
    <row r="227" spans="1:26" s="1" customFormat="1" ht="18.600000000000001" customHeight="1" x14ac:dyDescent="0.3">
      <c r="A227" s="169"/>
      <c r="B227" s="140"/>
      <c r="C227" s="140"/>
      <c r="D227" s="140"/>
      <c r="E227" s="140"/>
      <c r="F227" s="140"/>
      <c r="G227" s="140"/>
      <c r="H227" s="140"/>
      <c r="I227" s="140"/>
      <c r="J227" s="140"/>
      <c r="K227" s="140"/>
      <c r="L227" s="140"/>
      <c r="M227" s="140"/>
      <c r="N227" s="140"/>
      <c r="O227" s="140"/>
      <c r="P227" s="140"/>
      <c r="Q227" s="140"/>
      <c r="R227" s="140"/>
      <c r="S227" s="140"/>
      <c r="T227" s="140"/>
      <c r="U227" s="140"/>
      <c r="V227" s="140"/>
      <c r="W227" s="140"/>
      <c r="X227" s="140"/>
      <c r="Y227" s="140"/>
      <c r="Z227" s="140"/>
    </row>
    <row r="228" spans="1:26" s="1" customFormat="1" ht="18.600000000000001" customHeight="1" x14ac:dyDescent="0.3">
      <c r="A228" s="169"/>
      <c r="B228" s="140"/>
      <c r="C228" s="140"/>
      <c r="D228" s="140"/>
      <c r="E228" s="140"/>
      <c r="F228" s="140"/>
      <c r="G228" s="140"/>
      <c r="H228" s="140"/>
      <c r="I228" s="140"/>
      <c r="J228" s="140"/>
      <c r="K228" s="140"/>
      <c r="L228" s="140"/>
      <c r="M228" s="140"/>
      <c r="N228" s="140"/>
      <c r="O228" s="140"/>
      <c r="P228" s="140"/>
      <c r="Q228" s="140"/>
      <c r="R228" s="140"/>
      <c r="S228" s="140"/>
      <c r="T228" s="140"/>
      <c r="U228" s="140"/>
      <c r="V228" s="140"/>
      <c r="W228" s="140"/>
      <c r="X228" s="140"/>
      <c r="Y228" s="140"/>
      <c r="Z228" s="140"/>
    </row>
    <row r="229" spans="1:26" s="1" customFormat="1" ht="18.600000000000001" customHeight="1" x14ac:dyDescent="0.3">
      <c r="A229" s="169"/>
      <c r="B229" s="140"/>
      <c r="C229" s="140"/>
      <c r="D229" s="140"/>
      <c r="E229" s="140"/>
      <c r="F229" s="140"/>
      <c r="G229" s="140"/>
      <c r="H229" s="140"/>
      <c r="I229" s="140"/>
      <c r="J229" s="140"/>
      <c r="K229" s="140"/>
      <c r="L229" s="140"/>
      <c r="M229" s="140"/>
      <c r="N229" s="140"/>
      <c r="O229" s="140"/>
      <c r="P229" s="140"/>
      <c r="Q229" s="140"/>
      <c r="R229" s="140"/>
      <c r="S229" s="140"/>
      <c r="T229" s="140"/>
      <c r="U229" s="140"/>
      <c r="V229" s="140"/>
      <c r="W229" s="140"/>
      <c r="X229" s="140"/>
      <c r="Y229" s="140"/>
      <c r="Z229" s="140"/>
    </row>
    <row r="230" spans="1:26" s="1" customFormat="1" ht="18.600000000000001" customHeight="1" x14ac:dyDescent="0.3">
      <c r="A230" s="169"/>
      <c r="B230" s="140"/>
      <c r="C230" s="140"/>
      <c r="D230" s="140"/>
      <c r="E230" s="140"/>
      <c r="F230" s="140"/>
      <c r="G230" s="140"/>
      <c r="H230" s="140"/>
      <c r="I230" s="140"/>
      <c r="J230" s="140"/>
      <c r="K230" s="140"/>
      <c r="L230" s="140"/>
      <c r="M230" s="140"/>
      <c r="N230" s="140"/>
      <c r="O230" s="140"/>
      <c r="P230" s="140"/>
      <c r="Q230" s="140"/>
      <c r="R230" s="140"/>
      <c r="S230" s="140"/>
      <c r="T230" s="140"/>
      <c r="U230" s="140"/>
      <c r="V230" s="140"/>
      <c r="W230" s="140"/>
      <c r="X230" s="140"/>
      <c r="Y230" s="140"/>
      <c r="Z230" s="140"/>
    </row>
    <row r="231" spans="1:26" s="1" customFormat="1" ht="18.600000000000001" customHeight="1" x14ac:dyDescent="0.3">
      <c r="A231" s="169"/>
      <c r="B231" s="140"/>
      <c r="C231" s="140"/>
      <c r="D231" s="140"/>
      <c r="E231" s="140"/>
      <c r="F231" s="140"/>
      <c r="G231" s="140"/>
      <c r="H231" s="140"/>
      <c r="I231" s="140"/>
      <c r="J231" s="140"/>
      <c r="K231" s="140"/>
      <c r="L231" s="140"/>
      <c r="M231" s="140"/>
      <c r="N231" s="140"/>
      <c r="O231" s="140"/>
      <c r="P231" s="140"/>
      <c r="Q231" s="140"/>
      <c r="R231" s="140"/>
      <c r="S231" s="140"/>
      <c r="T231" s="140"/>
      <c r="U231" s="140"/>
      <c r="V231" s="140"/>
      <c r="W231" s="140"/>
      <c r="X231" s="140"/>
      <c r="Y231" s="140"/>
      <c r="Z231" s="140"/>
    </row>
    <row r="232" spans="1:26" s="1" customFormat="1" ht="18.600000000000001" customHeight="1" x14ac:dyDescent="0.3">
      <c r="A232" s="169"/>
      <c r="B232" s="140"/>
      <c r="C232" s="140"/>
      <c r="D232" s="140"/>
      <c r="E232" s="140"/>
      <c r="F232" s="140"/>
      <c r="G232" s="140"/>
      <c r="H232" s="140"/>
      <c r="I232" s="140"/>
      <c r="J232" s="140"/>
      <c r="K232" s="140"/>
      <c r="L232" s="140"/>
      <c r="M232" s="140"/>
      <c r="N232" s="140"/>
      <c r="O232" s="140"/>
      <c r="P232" s="140"/>
      <c r="Q232" s="140"/>
      <c r="R232" s="140"/>
      <c r="S232" s="140"/>
      <c r="T232" s="140"/>
      <c r="U232" s="140"/>
      <c r="V232" s="140"/>
      <c r="W232" s="140"/>
      <c r="X232" s="140"/>
      <c r="Y232" s="140"/>
      <c r="Z232" s="140"/>
    </row>
    <row r="233" spans="1:26" s="1" customFormat="1" ht="18.600000000000001" customHeight="1" x14ac:dyDescent="0.3">
      <c r="A233" s="169"/>
      <c r="B233" s="140"/>
      <c r="C233" s="140"/>
      <c r="D233" s="140"/>
      <c r="E233" s="140"/>
      <c r="F233" s="140"/>
      <c r="G233" s="140"/>
      <c r="H233" s="140"/>
      <c r="I233" s="140"/>
      <c r="J233" s="140"/>
      <c r="K233" s="140"/>
      <c r="L233" s="140"/>
      <c r="M233" s="140"/>
      <c r="N233" s="140"/>
      <c r="O233" s="140"/>
      <c r="P233" s="140"/>
      <c r="Q233" s="140"/>
      <c r="R233" s="140"/>
      <c r="S233" s="140"/>
      <c r="T233" s="140"/>
      <c r="U233" s="140"/>
      <c r="V233" s="140"/>
      <c r="W233" s="140"/>
      <c r="X233" s="140"/>
      <c r="Y233" s="140"/>
      <c r="Z233" s="140"/>
    </row>
    <row r="234" spans="1:26" s="1" customFormat="1" ht="18.600000000000001" customHeight="1" x14ac:dyDescent="0.3">
      <c r="A234" s="169"/>
      <c r="B234" s="140"/>
      <c r="C234" s="140"/>
      <c r="D234" s="140"/>
      <c r="E234" s="140"/>
      <c r="F234" s="140"/>
      <c r="G234" s="140"/>
      <c r="H234" s="140"/>
      <c r="I234" s="140"/>
      <c r="J234" s="140"/>
      <c r="K234" s="140"/>
      <c r="L234" s="140"/>
      <c r="M234" s="140"/>
      <c r="N234" s="140"/>
      <c r="O234" s="140"/>
      <c r="P234" s="140"/>
      <c r="Q234" s="140"/>
      <c r="R234" s="140"/>
      <c r="S234" s="140"/>
      <c r="T234" s="140"/>
      <c r="U234" s="140"/>
      <c r="V234" s="140"/>
      <c r="W234" s="140"/>
      <c r="X234" s="140"/>
      <c r="Y234" s="140"/>
      <c r="Z234" s="140"/>
    </row>
    <row r="235" spans="1:26" s="1" customFormat="1" ht="18.600000000000001" customHeight="1" x14ac:dyDescent="0.3">
      <c r="A235" s="169"/>
      <c r="B235" s="140"/>
      <c r="C235" s="140"/>
      <c r="D235" s="140"/>
      <c r="E235" s="140"/>
      <c r="F235" s="140"/>
      <c r="G235" s="140"/>
      <c r="H235" s="140"/>
      <c r="I235" s="140"/>
      <c r="J235" s="140"/>
      <c r="K235" s="140"/>
      <c r="L235" s="140"/>
      <c r="M235" s="140"/>
      <c r="N235" s="140"/>
      <c r="O235" s="140"/>
      <c r="P235" s="140"/>
      <c r="Q235" s="140"/>
      <c r="R235" s="140"/>
      <c r="S235" s="140"/>
      <c r="T235" s="140"/>
      <c r="U235" s="140"/>
      <c r="V235" s="140"/>
      <c r="W235" s="140"/>
      <c r="X235" s="140"/>
      <c r="Y235" s="140"/>
      <c r="Z235" s="140"/>
    </row>
    <row r="236" spans="1:26" s="1" customFormat="1" ht="18.600000000000001" customHeight="1" x14ac:dyDescent="0.3">
      <c r="A236" s="169"/>
      <c r="B236" s="140"/>
      <c r="C236" s="140"/>
      <c r="D236" s="140"/>
      <c r="E236" s="140"/>
      <c r="F236" s="140"/>
      <c r="G236" s="140"/>
      <c r="H236" s="140"/>
      <c r="I236" s="140"/>
      <c r="J236" s="140"/>
      <c r="K236" s="140"/>
      <c r="L236" s="140"/>
      <c r="M236" s="140"/>
      <c r="N236" s="140"/>
      <c r="O236" s="140"/>
      <c r="P236" s="140"/>
      <c r="Q236" s="140"/>
      <c r="R236" s="140"/>
      <c r="S236" s="140"/>
      <c r="T236" s="140"/>
      <c r="U236" s="140"/>
      <c r="V236" s="140"/>
      <c r="W236" s="140"/>
      <c r="X236" s="140"/>
      <c r="Y236" s="140"/>
      <c r="Z236" s="140"/>
    </row>
    <row r="237" spans="1:26" s="1" customFormat="1" ht="18.600000000000001" customHeight="1" x14ac:dyDescent="0.3">
      <c r="A237" s="169"/>
      <c r="B237" s="140"/>
      <c r="C237" s="140"/>
      <c r="D237" s="140"/>
      <c r="E237" s="140"/>
      <c r="F237" s="140"/>
      <c r="G237" s="140"/>
      <c r="H237" s="140"/>
      <c r="I237" s="140"/>
      <c r="J237" s="140"/>
      <c r="K237" s="140"/>
      <c r="L237" s="140"/>
      <c r="M237" s="140"/>
      <c r="N237" s="140"/>
      <c r="O237" s="140"/>
      <c r="P237" s="140"/>
      <c r="Q237" s="140"/>
      <c r="R237" s="140"/>
      <c r="S237" s="140"/>
      <c r="T237" s="140"/>
      <c r="U237" s="140"/>
      <c r="V237" s="140"/>
      <c r="W237" s="140"/>
      <c r="X237" s="140"/>
      <c r="Y237" s="140"/>
      <c r="Z237" s="140"/>
    </row>
    <row r="238" spans="1:26" s="1" customFormat="1" ht="18.600000000000001" customHeight="1" x14ac:dyDescent="0.3">
      <c r="A238" s="169"/>
      <c r="B238" s="140"/>
      <c r="C238" s="140"/>
      <c r="D238" s="140"/>
      <c r="E238" s="140"/>
      <c r="F238" s="140"/>
      <c r="G238" s="140"/>
      <c r="H238" s="140"/>
      <c r="I238" s="140"/>
      <c r="J238" s="140"/>
      <c r="K238" s="140"/>
      <c r="L238" s="140"/>
      <c r="M238" s="140"/>
      <c r="N238" s="140"/>
      <c r="O238" s="140"/>
      <c r="P238" s="140"/>
      <c r="Q238" s="140"/>
      <c r="R238" s="140"/>
      <c r="S238" s="140"/>
      <c r="T238" s="140"/>
      <c r="U238" s="140"/>
      <c r="V238" s="140"/>
      <c r="W238" s="140"/>
      <c r="X238" s="140"/>
      <c r="Y238" s="140"/>
      <c r="Z238" s="140"/>
    </row>
    <row r="239" spans="1:26" s="1" customFormat="1" ht="18.600000000000001" customHeight="1" x14ac:dyDescent="0.3">
      <c r="A239" s="169"/>
      <c r="B239" s="140"/>
      <c r="C239" s="140"/>
      <c r="D239" s="140"/>
      <c r="E239" s="140"/>
      <c r="F239" s="140"/>
      <c r="G239" s="140"/>
      <c r="H239" s="140"/>
      <c r="I239" s="140"/>
      <c r="J239" s="140"/>
      <c r="K239" s="140"/>
      <c r="L239" s="140"/>
      <c r="M239" s="140"/>
      <c r="N239" s="140"/>
      <c r="O239" s="140"/>
      <c r="P239" s="140"/>
      <c r="Q239" s="140"/>
      <c r="R239" s="140"/>
      <c r="S239" s="140"/>
      <c r="T239" s="140"/>
      <c r="U239" s="140"/>
      <c r="V239" s="140"/>
      <c r="W239" s="140"/>
      <c r="X239" s="140"/>
      <c r="Y239" s="140"/>
      <c r="Z239" s="140"/>
    </row>
    <row r="240" spans="1:26" s="1" customFormat="1" ht="18.600000000000001" customHeight="1" x14ac:dyDescent="0.3">
      <c r="A240" s="169"/>
      <c r="B240" s="140"/>
      <c r="C240" s="140"/>
      <c r="D240" s="140"/>
      <c r="E240" s="140"/>
      <c r="F240" s="140"/>
      <c r="G240" s="140"/>
      <c r="H240" s="140"/>
      <c r="I240" s="140"/>
      <c r="J240" s="140"/>
      <c r="K240" s="140"/>
      <c r="L240" s="140"/>
      <c r="M240" s="140"/>
      <c r="N240" s="140"/>
      <c r="O240" s="140"/>
      <c r="P240" s="140"/>
      <c r="Q240" s="140"/>
      <c r="R240" s="140"/>
      <c r="S240" s="140"/>
      <c r="T240" s="140"/>
      <c r="U240" s="140"/>
      <c r="V240" s="140"/>
      <c r="W240" s="140"/>
      <c r="X240" s="140"/>
      <c r="Y240" s="140"/>
      <c r="Z240" s="140"/>
    </row>
    <row r="241" spans="1:26" s="1" customFormat="1" ht="18.600000000000001" customHeight="1" x14ac:dyDescent="0.3">
      <c r="A241" s="169"/>
      <c r="B241" s="140"/>
      <c r="C241" s="140"/>
      <c r="D241" s="140"/>
      <c r="E241" s="140"/>
      <c r="F241" s="140"/>
      <c r="G241" s="140"/>
      <c r="H241" s="140"/>
      <c r="I241" s="140"/>
      <c r="J241" s="140"/>
      <c r="K241" s="140"/>
      <c r="L241" s="140"/>
      <c r="M241" s="140"/>
      <c r="N241" s="140"/>
      <c r="O241" s="140"/>
      <c r="P241" s="140"/>
      <c r="Q241" s="140"/>
      <c r="R241" s="140"/>
      <c r="S241" s="140"/>
      <c r="T241" s="140"/>
      <c r="U241" s="140"/>
      <c r="V241" s="140"/>
      <c r="W241" s="140"/>
      <c r="X241" s="140"/>
      <c r="Y241" s="140"/>
      <c r="Z241" s="140"/>
    </row>
    <row r="242" spans="1:26" s="1" customFormat="1" ht="18.600000000000001" customHeight="1" x14ac:dyDescent="0.3">
      <c r="A242" s="169"/>
      <c r="B242" s="140"/>
      <c r="C242" s="140"/>
      <c r="D242" s="140"/>
      <c r="E242" s="140"/>
      <c r="F242" s="140"/>
      <c r="G242" s="140"/>
      <c r="H242" s="140"/>
      <c r="I242" s="140"/>
      <c r="J242" s="140"/>
      <c r="K242" s="140"/>
      <c r="L242" s="140"/>
      <c r="M242" s="140"/>
      <c r="N242" s="140"/>
      <c r="O242" s="140"/>
      <c r="P242" s="140"/>
      <c r="Q242" s="140"/>
      <c r="R242" s="140"/>
      <c r="S242" s="140"/>
      <c r="T242" s="140"/>
      <c r="U242" s="140"/>
      <c r="V242" s="140"/>
      <c r="W242" s="140"/>
      <c r="X242" s="140"/>
      <c r="Y242" s="140"/>
      <c r="Z242" s="140"/>
    </row>
    <row r="243" spans="1:26" s="1" customFormat="1" ht="18.600000000000001" customHeight="1" x14ac:dyDescent="0.3">
      <c r="A243" s="169"/>
      <c r="B243" s="140"/>
      <c r="C243" s="140"/>
      <c r="D243" s="140"/>
      <c r="E243" s="140"/>
      <c r="F243" s="140"/>
      <c r="G243" s="140"/>
      <c r="H243" s="140"/>
      <c r="I243" s="140"/>
      <c r="J243" s="140"/>
      <c r="K243" s="140"/>
      <c r="L243" s="140"/>
      <c r="M243" s="140"/>
      <c r="N243" s="140"/>
      <c r="O243" s="140"/>
      <c r="P243" s="140"/>
      <c r="Q243" s="140"/>
      <c r="R243" s="140"/>
      <c r="S243" s="140"/>
      <c r="T243" s="140"/>
      <c r="U243" s="140"/>
      <c r="V243" s="140"/>
      <c r="W243" s="140"/>
      <c r="X243" s="140"/>
      <c r="Y243" s="140"/>
      <c r="Z243" s="140"/>
    </row>
    <row r="244" spans="1:26" s="1" customFormat="1" ht="18.600000000000001" customHeight="1" x14ac:dyDescent="0.3">
      <c r="A244" s="169"/>
      <c r="B244" s="140"/>
      <c r="C244" s="140"/>
      <c r="D244" s="140"/>
      <c r="E244" s="140"/>
      <c r="F244" s="140"/>
      <c r="G244" s="140"/>
      <c r="H244" s="140"/>
      <c r="I244" s="140"/>
      <c r="J244" s="140"/>
      <c r="K244" s="140"/>
      <c r="L244" s="140"/>
      <c r="M244" s="140"/>
      <c r="N244" s="140"/>
      <c r="O244" s="140"/>
      <c r="P244" s="140"/>
      <c r="Q244" s="140"/>
      <c r="R244" s="140"/>
      <c r="S244" s="140"/>
      <c r="T244" s="140"/>
      <c r="U244" s="140"/>
      <c r="V244" s="140"/>
      <c r="W244" s="140"/>
      <c r="X244" s="140"/>
      <c r="Y244" s="140"/>
      <c r="Z244" s="140"/>
    </row>
    <row r="245" spans="1:26" s="1" customFormat="1" ht="18.600000000000001" customHeight="1" x14ac:dyDescent="0.3">
      <c r="A245" s="169"/>
      <c r="B245" s="140"/>
      <c r="C245" s="140"/>
      <c r="D245" s="140"/>
      <c r="E245" s="140"/>
      <c r="F245" s="140"/>
      <c r="G245" s="140"/>
      <c r="H245" s="140"/>
      <c r="I245" s="140"/>
      <c r="J245" s="140"/>
      <c r="K245" s="140"/>
      <c r="L245" s="140"/>
      <c r="M245" s="140"/>
      <c r="N245" s="140"/>
      <c r="O245" s="140"/>
      <c r="P245" s="140"/>
      <c r="Q245" s="140"/>
      <c r="R245" s="140"/>
      <c r="S245" s="140"/>
      <c r="T245" s="140"/>
      <c r="U245" s="140"/>
      <c r="V245" s="140"/>
      <c r="W245" s="140"/>
      <c r="X245" s="140"/>
      <c r="Y245" s="140"/>
      <c r="Z245" s="140"/>
    </row>
    <row r="246" spans="1:26" s="1" customFormat="1" ht="18.600000000000001" customHeight="1" x14ac:dyDescent="0.3">
      <c r="A246" s="169"/>
      <c r="B246" s="140"/>
      <c r="C246" s="140"/>
      <c r="D246" s="140"/>
      <c r="E246" s="140"/>
      <c r="F246" s="140"/>
      <c r="G246" s="140"/>
      <c r="H246" s="140"/>
      <c r="I246" s="140"/>
      <c r="J246" s="140"/>
      <c r="K246" s="140"/>
      <c r="L246" s="140"/>
      <c r="M246" s="140"/>
      <c r="N246" s="140"/>
      <c r="O246" s="140"/>
      <c r="P246" s="140"/>
      <c r="Q246" s="140"/>
      <c r="R246" s="140"/>
      <c r="S246" s="140"/>
      <c r="T246" s="140"/>
      <c r="U246" s="140"/>
      <c r="V246" s="140"/>
      <c r="W246" s="140"/>
      <c r="X246" s="140"/>
      <c r="Y246" s="140"/>
      <c r="Z246" s="140"/>
    </row>
    <row r="247" spans="1:26" s="1" customFormat="1" ht="18.600000000000001" customHeight="1" x14ac:dyDescent="0.3">
      <c r="A247" s="169"/>
      <c r="B247" s="140"/>
      <c r="C247" s="140"/>
      <c r="D247" s="140"/>
      <c r="E247" s="140"/>
      <c r="F247" s="140"/>
      <c r="G247" s="140"/>
      <c r="H247" s="140"/>
      <c r="I247" s="140"/>
      <c r="J247" s="140"/>
      <c r="K247" s="140"/>
      <c r="L247" s="140"/>
      <c r="M247" s="140"/>
      <c r="N247" s="140"/>
      <c r="O247" s="140"/>
      <c r="P247" s="140"/>
      <c r="Q247" s="140"/>
      <c r="R247" s="140"/>
      <c r="S247" s="140"/>
      <c r="T247" s="140"/>
      <c r="U247" s="140"/>
      <c r="V247" s="140"/>
      <c r="W247" s="140"/>
      <c r="X247" s="140"/>
      <c r="Y247" s="140"/>
      <c r="Z247" s="140"/>
    </row>
    <row r="248" spans="1:26" s="1" customFormat="1" ht="18.600000000000001" customHeight="1" x14ac:dyDescent="0.3">
      <c r="A248" s="169"/>
      <c r="B248" s="140"/>
      <c r="C248" s="140"/>
      <c r="D248" s="140"/>
      <c r="E248" s="140"/>
      <c r="F248" s="140"/>
      <c r="G248" s="140"/>
      <c r="H248" s="140"/>
      <c r="I248" s="140"/>
      <c r="J248" s="140"/>
      <c r="K248" s="140"/>
      <c r="L248" s="140"/>
      <c r="M248" s="140"/>
      <c r="N248" s="140"/>
      <c r="O248" s="140"/>
      <c r="P248" s="140"/>
      <c r="Q248" s="140"/>
      <c r="R248" s="140"/>
      <c r="S248" s="140"/>
      <c r="T248" s="140"/>
      <c r="U248" s="140"/>
      <c r="V248" s="140"/>
      <c r="W248" s="140"/>
      <c r="X248" s="140"/>
      <c r="Y248" s="140"/>
      <c r="Z248" s="140"/>
    </row>
    <row r="249" spans="1:26" s="1" customFormat="1" ht="18.600000000000001" customHeight="1" x14ac:dyDescent="0.3">
      <c r="A249" s="169"/>
      <c r="B249" s="140"/>
      <c r="C249" s="140"/>
      <c r="D249" s="140"/>
      <c r="E249" s="140"/>
      <c r="F249" s="140"/>
      <c r="G249" s="140"/>
      <c r="H249" s="140"/>
      <c r="I249" s="140"/>
      <c r="J249" s="140"/>
      <c r="K249" s="140"/>
      <c r="L249" s="140"/>
      <c r="M249" s="140"/>
      <c r="N249" s="140"/>
      <c r="O249" s="140"/>
      <c r="P249" s="140"/>
      <c r="Q249" s="140"/>
      <c r="R249" s="140"/>
      <c r="S249" s="140"/>
      <c r="T249" s="140"/>
      <c r="U249" s="140"/>
      <c r="V249" s="140"/>
      <c r="W249" s="140"/>
      <c r="X249" s="140"/>
      <c r="Y249" s="140"/>
      <c r="Z249" s="140"/>
    </row>
    <row r="250" spans="1:26" s="1" customFormat="1" ht="18.600000000000001" customHeight="1" x14ac:dyDescent="0.3">
      <c r="A250" s="169"/>
      <c r="B250" s="140"/>
      <c r="C250" s="140"/>
      <c r="D250" s="140"/>
      <c r="E250" s="140"/>
      <c r="F250" s="140"/>
      <c r="G250" s="140"/>
      <c r="H250" s="140"/>
      <c r="I250" s="140"/>
      <c r="J250" s="140"/>
      <c r="K250" s="140"/>
      <c r="L250" s="140"/>
      <c r="M250" s="140"/>
      <c r="N250" s="140"/>
      <c r="O250" s="140"/>
      <c r="P250" s="140"/>
      <c r="Q250" s="140"/>
      <c r="R250" s="140"/>
      <c r="S250" s="140"/>
      <c r="T250" s="140"/>
      <c r="U250" s="140"/>
      <c r="V250" s="140"/>
      <c r="W250" s="140"/>
      <c r="X250" s="140"/>
      <c r="Y250" s="140"/>
      <c r="Z250" s="140"/>
    </row>
    <row r="251" spans="1:26" s="1" customFormat="1" ht="18.600000000000001" customHeight="1" x14ac:dyDescent="0.3">
      <c r="A251" s="169"/>
      <c r="B251" s="140"/>
      <c r="C251" s="140"/>
      <c r="D251" s="140"/>
      <c r="E251" s="140"/>
      <c r="F251" s="140"/>
      <c r="G251" s="140"/>
      <c r="H251" s="140"/>
      <c r="I251" s="140"/>
      <c r="J251" s="140"/>
      <c r="K251" s="140"/>
      <c r="L251" s="140"/>
      <c r="M251" s="140"/>
      <c r="N251" s="140"/>
      <c r="O251" s="140"/>
      <c r="P251" s="140"/>
      <c r="Q251" s="140"/>
      <c r="R251" s="140"/>
      <c r="S251" s="140"/>
      <c r="T251" s="140"/>
      <c r="U251" s="140"/>
      <c r="V251" s="140"/>
      <c r="W251" s="140"/>
      <c r="X251" s="140"/>
      <c r="Y251" s="140"/>
      <c r="Z251" s="140"/>
    </row>
    <row r="252" spans="1:26" s="1" customFormat="1" ht="18.600000000000001" customHeight="1" x14ac:dyDescent="0.3">
      <c r="A252" s="169"/>
      <c r="B252" s="140"/>
      <c r="C252" s="140"/>
      <c r="D252" s="140"/>
      <c r="E252" s="140"/>
      <c r="F252" s="140"/>
      <c r="G252" s="140"/>
      <c r="H252" s="140"/>
      <c r="I252" s="140"/>
      <c r="J252" s="140"/>
      <c r="K252" s="140"/>
      <c r="L252" s="140"/>
      <c r="M252" s="140"/>
      <c r="N252" s="140"/>
      <c r="O252" s="140"/>
      <c r="P252" s="140"/>
      <c r="Q252" s="140"/>
      <c r="R252" s="140"/>
      <c r="S252" s="140"/>
      <c r="T252" s="140"/>
      <c r="U252" s="140"/>
      <c r="V252" s="140"/>
      <c r="W252" s="140"/>
      <c r="X252" s="140"/>
      <c r="Y252" s="140"/>
      <c r="Z252" s="140"/>
    </row>
    <row r="253" spans="1:26" s="1" customFormat="1" ht="18.600000000000001" customHeight="1" x14ac:dyDescent="0.3">
      <c r="A253" s="169"/>
      <c r="B253" s="140"/>
      <c r="C253" s="140"/>
      <c r="D253" s="140"/>
      <c r="E253" s="140"/>
      <c r="F253" s="140"/>
      <c r="G253" s="140"/>
      <c r="H253" s="140"/>
      <c r="I253" s="140"/>
      <c r="J253" s="140"/>
      <c r="K253" s="140"/>
      <c r="L253" s="140"/>
      <c r="M253" s="140"/>
      <c r="N253" s="140"/>
      <c r="O253" s="140"/>
      <c r="P253" s="140"/>
      <c r="Q253" s="140"/>
      <c r="R253" s="140"/>
      <c r="S253" s="140"/>
      <c r="T253" s="140"/>
      <c r="U253" s="140"/>
      <c r="V253" s="140"/>
      <c r="W253" s="140"/>
      <c r="X253" s="140"/>
      <c r="Y253" s="140"/>
      <c r="Z253" s="140"/>
    </row>
    <row r="254" spans="1:26" s="1" customFormat="1" ht="18.600000000000001" customHeight="1" x14ac:dyDescent="0.3">
      <c r="A254" s="169"/>
      <c r="B254" s="140"/>
      <c r="C254" s="140"/>
      <c r="D254" s="140"/>
      <c r="E254" s="140"/>
      <c r="F254" s="140"/>
      <c r="G254" s="140"/>
      <c r="H254" s="140"/>
      <c r="I254" s="140"/>
      <c r="J254" s="140"/>
      <c r="K254" s="140"/>
      <c r="L254" s="140"/>
      <c r="M254" s="140"/>
      <c r="N254" s="140"/>
      <c r="O254" s="140"/>
      <c r="P254" s="140"/>
      <c r="Q254" s="140"/>
      <c r="R254" s="140"/>
      <c r="S254" s="140"/>
      <c r="T254" s="140"/>
      <c r="U254" s="140"/>
      <c r="V254" s="140"/>
      <c r="W254" s="140"/>
      <c r="X254" s="140"/>
      <c r="Y254" s="140"/>
      <c r="Z254" s="140"/>
    </row>
    <row r="255" spans="1:26" s="1" customFormat="1" ht="18.600000000000001" customHeight="1" x14ac:dyDescent="0.3">
      <c r="A255" s="169"/>
      <c r="B255" s="140"/>
      <c r="C255" s="140"/>
      <c r="D255" s="140"/>
      <c r="E255" s="140"/>
      <c r="F255" s="140"/>
      <c r="G255" s="140"/>
      <c r="H255" s="140"/>
      <c r="I255" s="140"/>
      <c r="J255" s="140"/>
      <c r="K255" s="140"/>
      <c r="L255" s="140"/>
      <c r="M255" s="140"/>
      <c r="N255" s="140"/>
      <c r="O255" s="140"/>
      <c r="P255" s="140"/>
      <c r="Q255" s="140"/>
      <c r="R255" s="140"/>
      <c r="S255" s="140"/>
      <c r="T255" s="140"/>
      <c r="U255" s="140"/>
      <c r="V255" s="140"/>
      <c r="W255" s="140"/>
      <c r="X255" s="140"/>
      <c r="Y255" s="140"/>
      <c r="Z255" s="140"/>
    </row>
    <row r="256" spans="1:26" s="1" customFormat="1" ht="18.600000000000001" customHeight="1" x14ac:dyDescent="0.3">
      <c r="A256" s="169"/>
      <c r="B256" s="140"/>
      <c r="C256" s="140"/>
      <c r="D256" s="140"/>
      <c r="E256" s="140"/>
      <c r="F256" s="140"/>
      <c r="G256" s="140"/>
      <c r="H256" s="140"/>
      <c r="I256" s="140"/>
      <c r="J256" s="140"/>
      <c r="K256" s="140"/>
      <c r="L256" s="140"/>
      <c r="M256" s="140"/>
      <c r="N256" s="140"/>
      <c r="O256" s="140"/>
      <c r="P256" s="140"/>
      <c r="Q256" s="140"/>
      <c r="R256" s="140"/>
      <c r="S256" s="140"/>
      <c r="T256" s="140"/>
      <c r="U256" s="140"/>
      <c r="V256" s="140"/>
      <c r="W256" s="140"/>
      <c r="X256" s="140"/>
      <c r="Y256" s="140"/>
      <c r="Z256" s="140"/>
    </row>
    <row r="257" spans="1:26" s="1" customFormat="1" ht="18.600000000000001" customHeight="1" x14ac:dyDescent="0.3">
      <c r="A257" s="169"/>
      <c r="B257" s="140"/>
      <c r="C257" s="140"/>
      <c r="D257" s="140"/>
      <c r="E257" s="140"/>
      <c r="F257" s="140"/>
      <c r="G257" s="140"/>
      <c r="H257" s="140"/>
      <c r="I257" s="140"/>
      <c r="J257" s="140"/>
      <c r="K257" s="140"/>
      <c r="L257" s="140"/>
      <c r="M257" s="140"/>
      <c r="N257" s="140"/>
      <c r="O257" s="140"/>
      <c r="P257" s="140"/>
      <c r="Q257" s="140"/>
      <c r="R257" s="140"/>
      <c r="S257" s="140"/>
      <c r="T257" s="140"/>
      <c r="U257" s="140"/>
      <c r="V257" s="140"/>
      <c r="W257" s="140"/>
      <c r="X257" s="140"/>
      <c r="Y257" s="140"/>
      <c r="Z257" s="140"/>
    </row>
    <row r="258" spans="1:26" s="1" customFormat="1" ht="18.600000000000001" customHeight="1" x14ac:dyDescent="0.3">
      <c r="A258" s="169"/>
      <c r="B258" s="140"/>
      <c r="C258" s="140"/>
      <c r="D258" s="140"/>
      <c r="E258" s="140"/>
      <c r="F258" s="140"/>
      <c r="G258" s="140"/>
      <c r="H258" s="140"/>
      <c r="I258" s="140"/>
      <c r="J258" s="140"/>
      <c r="K258" s="140"/>
      <c r="L258" s="140"/>
      <c r="M258" s="140"/>
      <c r="N258" s="140"/>
      <c r="O258" s="140"/>
      <c r="P258" s="140"/>
      <c r="Q258" s="140"/>
      <c r="R258" s="140"/>
      <c r="S258" s="140"/>
      <c r="T258" s="140"/>
      <c r="U258" s="140"/>
      <c r="V258" s="140"/>
      <c r="W258" s="140"/>
      <c r="X258" s="140"/>
      <c r="Y258" s="140"/>
      <c r="Z258" s="140"/>
    </row>
    <row r="259" spans="1:26" s="1" customFormat="1" ht="18.600000000000001" customHeight="1" x14ac:dyDescent="0.3">
      <c r="A259" s="169"/>
      <c r="B259" s="140"/>
      <c r="C259" s="140"/>
      <c r="D259" s="140"/>
      <c r="E259" s="140"/>
      <c r="F259" s="140"/>
      <c r="G259" s="140"/>
      <c r="H259" s="140"/>
      <c r="I259" s="140"/>
      <c r="J259" s="140"/>
      <c r="K259" s="140"/>
      <c r="L259" s="140"/>
      <c r="M259" s="140"/>
      <c r="N259" s="140"/>
      <c r="O259" s="140"/>
      <c r="P259" s="140"/>
      <c r="Q259" s="140"/>
      <c r="R259" s="140"/>
      <c r="S259" s="140"/>
      <c r="T259" s="140"/>
      <c r="U259" s="140"/>
      <c r="V259" s="140"/>
      <c r="W259" s="140"/>
      <c r="X259" s="140"/>
      <c r="Y259" s="140"/>
      <c r="Z259" s="140"/>
    </row>
    <row r="260" spans="1:26" s="1" customFormat="1" ht="18.600000000000001" customHeight="1" x14ac:dyDescent="0.3">
      <c r="A260" s="169"/>
      <c r="B260" s="140"/>
      <c r="C260" s="140"/>
      <c r="D260" s="140"/>
      <c r="E260" s="140"/>
      <c r="F260" s="140"/>
      <c r="G260" s="140"/>
      <c r="H260" s="140"/>
      <c r="I260" s="140"/>
      <c r="J260" s="140"/>
      <c r="K260" s="140"/>
      <c r="L260" s="140"/>
      <c r="M260" s="140"/>
      <c r="N260" s="140"/>
      <c r="O260" s="140"/>
      <c r="P260" s="140"/>
      <c r="Q260" s="140"/>
      <c r="R260" s="140"/>
      <c r="S260" s="140"/>
      <c r="T260" s="140"/>
      <c r="U260" s="140"/>
      <c r="V260" s="140"/>
      <c r="W260" s="140"/>
      <c r="X260" s="140"/>
      <c r="Y260" s="140"/>
      <c r="Z260" s="140"/>
    </row>
    <row r="261" spans="1:26" s="1" customFormat="1" ht="18.600000000000001" customHeight="1" x14ac:dyDescent="0.3">
      <c r="A261" s="169"/>
      <c r="B261" s="140"/>
      <c r="C261" s="140"/>
      <c r="D261" s="140"/>
      <c r="E261" s="140"/>
      <c r="F261" s="140"/>
      <c r="G261" s="140"/>
      <c r="H261" s="140"/>
      <c r="I261" s="140"/>
      <c r="J261" s="140"/>
      <c r="K261" s="140"/>
      <c r="L261" s="140"/>
      <c r="M261" s="140"/>
      <c r="N261" s="140"/>
      <c r="O261" s="140"/>
      <c r="P261" s="140"/>
      <c r="Q261" s="140"/>
      <c r="R261" s="140"/>
      <c r="S261" s="140"/>
      <c r="T261" s="140"/>
      <c r="U261" s="140"/>
      <c r="V261" s="140"/>
      <c r="W261" s="140"/>
      <c r="X261" s="140"/>
      <c r="Y261" s="140"/>
      <c r="Z261" s="140"/>
    </row>
    <row r="262" spans="1:26" s="1" customFormat="1" ht="18.600000000000001" customHeight="1" x14ac:dyDescent="0.3">
      <c r="A262" s="169"/>
      <c r="B262" s="140"/>
      <c r="C262" s="140"/>
      <c r="D262" s="140"/>
      <c r="E262" s="140"/>
      <c r="F262" s="140"/>
      <c r="G262" s="140"/>
      <c r="H262" s="140"/>
      <c r="I262" s="140"/>
      <c r="J262" s="140"/>
      <c r="K262" s="140"/>
      <c r="L262" s="140"/>
      <c r="M262" s="140"/>
      <c r="N262" s="140"/>
      <c r="O262" s="140"/>
      <c r="P262" s="140"/>
      <c r="Q262" s="140"/>
      <c r="R262" s="140"/>
      <c r="S262" s="140"/>
      <c r="T262" s="140"/>
      <c r="U262" s="140"/>
      <c r="V262" s="140"/>
      <c r="W262" s="140"/>
      <c r="X262" s="140"/>
      <c r="Y262" s="140"/>
      <c r="Z262" s="140"/>
    </row>
    <row r="263" spans="1:26" s="1" customFormat="1" ht="18.600000000000001" customHeight="1" x14ac:dyDescent="0.3">
      <c r="A263" s="169"/>
      <c r="B263" s="140"/>
      <c r="C263" s="140"/>
      <c r="D263" s="140"/>
      <c r="E263" s="140"/>
      <c r="F263" s="140"/>
      <c r="G263" s="140"/>
      <c r="H263" s="140"/>
      <c r="I263" s="140"/>
      <c r="J263" s="140"/>
      <c r="K263" s="140"/>
      <c r="L263" s="140"/>
      <c r="M263" s="140"/>
      <c r="N263" s="140"/>
      <c r="O263" s="140"/>
      <c r="P263" s="140"/>
      <c r="Q263" s="140"/>
      <c r="R263" s="140"/>
      <c r="S263" s="140"/>
      <c r="T263" s="140"/>
      <c r="U263" s="140"/>
      <c r="V263" s="140"/>
      <c r="W263" s="140"/>
      <c r="X263" s="140"/>
      <c r="Y263" s="140"/>
      <c r="Z263" s="140"/>
    </row>
    <row r="264" spans="1:26" s="1" customFormat="1" ht="18.600000000000001" customHeight="1" x14ac:dyDescent="0.3">
      <c r="A264" s="169"/>
      <c r="B264" s="140"/>
      <c r="C264" s="140"/>
      <c r="D264" s="140"/>
      <c r="E264" s="140"/>
      <c r="F264" s="140"/>
      <c r="G264" s="140"/>
      <c r="H264" s="140"/>
      <c r="I264" s="140"/>
      <c r="J264" s="140"/>
      <c r="K264" s="140"/>
      <c r="L264" s="140"/>
      <c r="M264" s="140"/>
      <c r="N264" s="140"/>
      <c r="O264" s="140"/>
      <c r="P264" s="140"/>
      <c r="Q264" s="140"/>
      <c r="R264" s="140"/>
      <c r="S264" s="140"/>
      <c r="T264" s="140"/>
      <c r="U264" s="140"/>
      <c r="V264" s="140"/>
      <c r="W264" s="140"/>
      <c r="X264" s="140"/>
      <c r="Y264" s="140"/>
      <c r="Z264" s="140"/>
    </row>
    <row r="265" spans="1:26" s="1" customFormat="1" ht="18.600000000000001" customHeight="1" x14ac:dyDescent="0.3">
      <c r="A265" s="169"/>
      <c r="B265" s="140"/>
      <c r="C265" s="140"/>
      <c r="D265" s="140"/>
      <c r="E265" s="140"/>
      <c r="F265" s="140"/>
      <c r="G265" s="140"/>
      <c r="H265" s="140"/>
      <c r="I265" s="140"/>
      <c r="J265" s="140"/>
      <c r="K265" s="140"/>
      <c r="L265" s="140"/>
      <c r="M265" s="140"/>
      <c r="N265" s="140"/>
      <c r="O265" s="140"/>
      <c r="P265" s="140"/>
      <c r="Q265" s="140"/>
      <c r="R265" s="140"/>
      <c r="S265" s="140"/>
      <c r="T265" s="140"/>
      <c r="U265" s="140"/>
      <c r="V265" s="140"/>
      <c r="W265" s="140"/>
      <c r="X265" s="140"/>
      <c r="Y265" s="140"/>
      <c r="Z265" s="140"/>
    </row>
    <row r="266" spans="1:26" s="1" customFormat="1" ht="18.600000000000001" customHeight="1" x14ac:dyDescent="0.3">
      <c r="A266" s="169"/>
      <c r="B266" s="140"/>
      <c r="C266" s="140"/>
      <c r="D266" s="140"/>
      <c r="E266" s="140"/>
      <c r="F266" s="140"/>
      <c r="G266" s="140"/>
      <c r="H266" s="140"/>
      <c r="I266" s="140"/>
      <c r="J266" s="140"/>
      <c r="K266" s="140"/>
      <c r="L266" s="140"/>
      <c r="M266" s="140"/>
      <c r="N266" s="140"/>
      <c r="O266" s="140"/>
      <c r="P266" s="140"/>
      <c r="Q266" s="140"/>
      <c r="R266" s="140"/>
      <c r="S266" s="140"/>
      <c r="T266" s="140"/>
      <c r="U266" s="140"/>
      <c r="V266" s="140"/>
      <c r="W266" s="140"/>
      <c r="X266" s="140"/>
      <c r="Y266" s="140"/>
      <c r="Z266" s="140"/>
    </row>
    <row r="267" spans="1:26" s="1" customFormat="1" ht="18.600000000000001" customHeight="1" x14ac:dyDescent="0.3">
      <c r="A267" s="169"/>
      <c r="B267" s="140"/>
      <c r="C267" s="140"/>
      <c r="D267" s="140"/>
      <c r="E267" s="140"/>
      <c r="F267" s="140"/>
      <c r="G267" s="140"/>
      <c r="H267" s="140"/>
      <c r="I267" s="140"/>
      <c r="J267" s="140"/>
      <c r="K267" s="140"/>
      <c r="L267" s="140"/>
      <c r="M267" s="140"/>
      <c r="N267" s="140"/>
      <c r="O267" s="140"/>
      <c r="P267" s="140"/>
      <c r="Q267" s="140"/>
      <c r="R267" s="140"/>
      <c r="S267" s="140"/>
      <c r="T267" s="140"/>
      <c r="U267" s="140"/>
      <c r="V267" s="140"/>
      <c r="W267" s="140"/>
      <c r="X267" s="140"/>
      <c r="Y267" s="140"/>
      <c r="Z267" s="140"/>
    </row>
    <row r="268" spans="1:26" s="1" customFormat="1" ht="18.600000000000001" customHeight="1" x14ac:dyDescent="0.3">
      <c r="A268" s="169"/>
      <c r="B268" s="140"/>
      <c r="C268" s="140"/>
      <c r="D268" s="140"/>
      <c r="E268" s="140"/>
      <c r="F268" s="140"/>
      <c r="G268" s="140"/>
      <c r="H268" s="140"/>
      <c r="I268" s="140"/>
      <c r="J268" s="140"/>
      <c r="K268" s="140"/>
      <c r="L268" s="140"/>
      <c r="M268" s="140"/>
      <c r="N268" s="140"/>
      <c r="O268" s="140"/>
      <c r="P268" s="140"/>
      <c r="Q268" s="140"/>
      <c r="R268" s="140"/>
      <c r="S268" s="140"/>
      <c r="T268" s="140"/>
      <c r="U268" s="140"/>
      <c r="V268" s="140"/>
      <c r="W268" s="140"/>
      <c r="X268" s="140"/>
      <c r="Y268" s="140"/>
      <c r="Z268" s="140"/>
    </row>
    <row r="269" spans="1:26" s="1" customFormat="1" ht="18.600000000000001" customHeight="1" x14ac:dyDescent="0.3">
      <c r="A269" s="169"/>
      <c r="B269" s="140"/>
      <c r="C269" s="140"/>
      <c r="D269" s="140"/>
      <c r="E269" s="140"/>
      <c r="F269" s="140"/>
      <c r="G269" s="140"/>
      <c r="H269" s="140"/>
      <c r="I269" s="140"/>
      <c r="J269" s="140"/>
      <c r="K269" s="140"/>
      <c r="L269" s="140"/>
      <c r="M269" s="140"/>
      <c r="N269" s="140"/>
      <c r="O269" s="140"/>
      <c r="P269" s="140"/>
      <c r="Q269" s="140"/>
      <c r="R269" s="140"/>
      <c r="S269" s="140"/>
      <c r="T269" s="140"/>
      <c r="U269" s="140"/>
      <c r="V269" s="140"/>
      <c r="W269" s="140"/>
      <c r="X269" s="140"/>
      <c r="Y269" s="140"/>
      <c r="Z269" s="140"/>
    </row>
    <row r="270" spans="1:26" s="1" customFormat="1" ht="18.600000000000001" customHeight="1" x14ac:dyDescent="0.3">
      <c r="A270" s="169"/>
      <c r="B270" s="140"/>
      <c r="C270" s="140"/>
      <c r="D270" s="140"/>
      <c r="E270" s="140"/>
      <c r="F270" s="140"/>
      <c r="G270" s="140"/>
      <c r="H270" s="140"/>
      <c r="I270" s="140"/>
      <c r="J270" s="140"/>
      <c r="K270" s="140"/>
      <c r="L270" s="140"/>
      <c r="M270" s="140"/>
      <c r="N270" s="140"/>
      <c r="O270" s="140"/>
      <c r="P270" s="140"/>
      <c r="Q270" s="140"/>
      <c r="R270" s="140"/>
      <c r="S270" s="140"/>
      <c r="T270" s="140"/>
      <c r="U270" s="140"/>
      <c r="V270" s="140"/>
      <c r="W270" s="140"/>
      <c r="X270" s="140"/>
      <c r="Y270" s="140"/>
      <c r="Z270" s="140"/>
    </row>
    <row r="271" spans="1:26" s="1" customFormat="1" ht="18.600000000000001" customHeight="1" x14ac:dyDescent="0.3">
      <c r="A271" s="169"/>
      <c r="B271" s="140"/>
      <c r="C271" s="140"/>
      <c r="D271" s="140"/>
      <c r="E271" s="140"/>
      <c r="F271" s="140"/>
      <c r="G271" s="140"/>
      <c r="H271" s="140"/>
      <c r="I271" s="140"/>
      <c r="J271" s="140"/>
      <c r="K271" s="140"/>
      <c r="L271" s="140"/>
      <c r="M271" s="140"/>
      <c r="N271" s="140"/>
      <c r="O271" s="140"/>
      <c r="P271" s="140"/>
      <c r="Q271" s="140"/>
      <c r="R271" s="140"/>
      <c r="S271" s="140"/>
      <c r="T271" s="140"/>
      <c r="U271" s="140"/>
      <c r="V271" s="140"/>
      <c r="W271" s="140"/>
      <c r="X271" s="140"/>
      <c r="Y271" s="140"/>
      <c r="Z271" s="140"/>
    </row>
    <row r="272" spans="1:26" s="1" customFormat="1" ht="18.600000000000001" customHeight="1" x14ac:dyDescent="0.3">
      <c r="A272" s="169"/>
      <c r="B272" s="140"/>
      <c r="C272" s="140"/>
      <c r="D272" s="140"/>
      <c r="E272" s="140"/>
      <c r="F272" s="140"/>
      <c r="G272" s="140"/>
      <c r="H272" s="140"/>
      <c r="I272" s="140"/>
      <c r="J272" s="140"/>
      <c r="K272" s="140"/>
      <c r="L272" s="140"/>
      <c r="M272" s="140"/>
      <c r="N272" s="140"/>
      <c r="O272" s="140"/>
      <c r="P272" s="140"/>
      <c r="Q272" s="140"/>
      <c r="R272" s="140"/>
      <c r="S272" s="140"/>
      <c r="T272" s="140"/>
      <c r="U272" s="140"/>
      <c r="V272" s="140"/>
      <c r="W272" s="140"/>
      <c r="X272" s="140"/>
      <c r="Y272" s="140"/>
      <c r="Z272" s="140"/>
    </row>
    <row r="273" spans="1:26" s="1" customFormat="1" ht="18.600000000000001" customHeight="1" x14ac:dyDescent="0.3">
      <c r="A273" s="169"/>
      <c r="B273" s="140"/>
      <c r="C273" s="140"/>
      <c r="D273" s="140"/>
      <c r="E273" s="140"/>
      <c r="F273" s="140"/>
      <c r="G273" s="140"/>
      <c r="H273" s="140"/>
      <c r="I273" s="140"/>
      <c r="J273" s="140"/>
      <c r="K273" s="140"/>
      <c r="L273" s="140"/>
      <c r="M273" s="140"/>
      <c r="N273" s="140"/>
      <c r="O273" s="140"/>
      <c r="P273" s="140"/>
      <c r="Q273" s="140"/>
      <c r="R273" s="140"/>
      <c r="S273" s="140"/>
      <c r="T273" s="140"/>
      <c r="U273" s="140"/>
      <c r="V273" s="140"/>
      <c r="W273" s="140"/>
      <c r="X273" s="140"/>
      <c r="Y273" s="140"/>
      <c r="Z273" s="140"/>
    </row>
    <row r="274" spans="1:26" s="1" customFormat="1" ht="18.600000000000001" customHeight="1" x14ac:dyDescent="0.3">
      <c r="A274" s="169"/>
      <c r="B274" s="140"/>
      <c r="C274" s="140"/>
      <c r="D274" s="140"/>
      <c r="E274" s="140"/>
      <c r="F274" s="140"/>
      <c r="G274" s="140"/>
      <c r="H274" s="140"/>
      <c r="I274" s="140"/>
      <c r="J274" s="140"/>
      <c r="K274" s="140"/>
      <c r="L274" s="140"/>
      <c r="M274" s="140"/>
      <c r="N274" s="140"/>
      <c r="O274" s="140"/>
      <c r="P274" s="140"/>
      <c r="Q274" s="140"/>
      <c r="R274" s="140"/>
      <c r="S274" s="140"/>
      <c r="T274" s="140"/>
      <c r="U274" s="140"/>
      <c r="V274" s="140"/>
      <c r="W274" s="140"/>
      <c r="X274" s="140"/>
      <c r="Y274" s="140"/>
      <c r="Z274" s="140"/>
    </row>
    <row r="275" spans="1:26" s="1" customFormat="1" ht="18.600000000000001" customHeight="1" x14ac:dyDescent="0.3">
      <c r="A275" s="169"/>
      <c r="B275" s="140"/>
      <c r="C275" s="140"/>
      <c r="D275" s="140"/>
      <c r="E275" s="140"/>
      <c r="F275" s="140"/>
      <c r="G275" s="140"/>
      <c r="H275" s="140"/>
      <c r="I275" s="140"/>
      <c r="J275" s="140"/>
      <c r="K275" s="140"/>
      <c r="L275" s="140"/>
      <c r="M275" s="140"/>
      <c r="N275" s="140"/>
      <c r="O275" s="140"/>
      <c r="P275" s="140"/>
      <c r="Q275" s="140"/>
      <c r="R275" s="140"/>
      <c r="S275" s="140"/>
      <c r="T275" s="140"/>
      <c r="U275" s="140"/>
      <c r="V275" s="140"/>
      <c r="W275" s="140"/>
      <c r="X275" s="140"/>
      <c r="Y275" s="140"/>
      <c r="Z275" s="140"/>
    </row>
    <row r="276" spans="1:26" s="1" customFormat="1" ht="18.600000000000001" customHeight="1" x14ac:dyDescent="0.3">
      <c r="A276" s="169"/>
      <c r="B276" s="140"/>
      <c r="C276" s="140"/>
      <c r="D276" s="140"/>
      <c r="E276" s="140"/>
      <c r="F276" s="140"/>
      <c r="G276" s="140"/>
      <c r="H276" s="140"/>
      <c r="I276" s="140"/>
      <c r="J276" s="140"/>
      <c r="K276" s="140"/>
      <c r="L276" s="140"/>
      <c r="M276" s="140"/>
      <c r="N276" s="140"/>
      <c r="O276" s="140"/>
      <c r="P276" s="140"/>
      <c r="Q276" s="140"/>
      <c r="R276" s="140"/>
      <c r="S276" s="140"/>
      <c r="T276" s="140"/>
      <c r="U276" s="140"/>
      <c r="V276" s="140"/>
      <c r="W276" s="140"/>
      <c r="X276" s="140"/>
      <c r="Y276" s="140"/>
      <c r="Z276" s="140"/>
    </row>
    <row r="277" spans="1:26" s="1" customFormat="1" ht="18.600000000000001" customHeight="1" x14ac:dyDescent="0.3">
      <c r="A277" s="169"/>
      <c r="B277" s="140"/>
      <c r="C277" s="140"/>
      <c r="D277" s="140"/>
      <c r="E277" s="140"/>
      <c r="F277" s="140"/>
      <c r="G277" s="140"/>
      <c r="H277" s="140"/>
      <c r="I277" s="140"/>
      <c r="J277" s="140"/>
      <c r="K277" s="140"/>
      <c r="L277" s="140"/>
      <c r="M277" s="140"/>
      <c r="N277" s="140"/>
      <c r="O277" s="140"/>
      <c r="P277" s="140"/>
      <c r="Q277" s="140"/>
      <c r="R277" s="140"/>
      <c r="S277" s="140"/>
      <c r="T277" s="140"/>
      <c r="U277" s="140"/>
      <c r="V277" s="140"/>
      <c r="W277" s="140"/>
      <c r="X277" s="140"/>
      <c r="Y277" s="140"/>
      <c r="Z277" s="140"/>
    </row>
    <row r="278" spans="1:26" s="1" customFormat="1" ht="18.600000000000001" customHeight="1" x14ac:dyDescent="0.3">
      <c r="A278" s="169"/>
      <c r="B278" s="140"/>
      <c r="C278" s="140"/>
      <c r="D278" s="140"/>
      <c r="E278" s="140"/>
      <c r="F278" s="140"/>
      <c r="G278" s="140"/>
      <c r="H278" s="140"/>
      <c r="I278" s="140"/>
      <c r="J278" s="140"/>
      <c r="K278" s="140"/>
      <c r="L278" s="140"/>
      <c r="M278" s="140"/>
      <c r="N278" s="140"/>
      <c r="O278" s="140"/>
      <c r="P278" s="140"/>
      <c r="Q278" s="140"/>
      <c r="R278" s="140"/>
      <c r="S278" s="140"/>
      <c r="T278" s="140"/>
      <c r="U278" s="140"/>
      <c r="V278" s="140"/>
      <c r="W278" s="140"/>
      <c r="X278" s="140"/>
      <c r="Y278" s="140"/>
      <c r="Z278" s="140"/>
    </row>
    <row r="279" spans="1:26" s="1" customFormat="1" ht="18.600000000000001" customHeight="1" x14ac:dyDescent="0.3">
      <c r="A279" s="169"/>
      <c r="B279" s="140"/>
      <c r="C279" s="140"/>
      <c r="D279" s="140"/>
      <c r="E279" s="140"/>
      <c r="F279" s="140"/>
      <c r="G279" s="140"/>
      <c r="H279" s="140"/>
      <c r="I279" s="140"/>
      <c r="J279" s="140"/>
      <c r="K279" s="140"/>
      <c r="L279" s="140"/>
      <c r="M279" s="140"/>
      <c r="N279" s="140"/>
      <c r="O279" s="140"/>
      <c r="P279" s="140"/>
      <c r="Q279" s="140"/>
      <c r="R279" s="140"/>
      <c r="S279" s="140"/>
      <c r="T279" s="140"/>
      <c r="U279" s="140"/>
      <c r="V279" s="140"/>
      <c r="W279" s="140"/>
      <c r="X279" s="140"/>
      <c r="Y279" s="140"/>
      <c r="Z279" s="140"/>
    </row>
    <row r="280" spans="1:26" s="1" customFormat="1" ht="18.600000000000001" customHeight="1" x14ac:dyDescent="0.3">
      <c r="A280" s="169"/>
      <c r="B280" s="140"/>
      <c r="C280" s="140"/>
      <c r="D280" s="140"/>
      <c r="E280" s="140"/>
      <c r="F280" s="140"/>
      <c r="G280" s="140"/>
      <c r="H280" s="140"/>
      <c r="I280" s="140"/>
      <c r="J280" s="140"/>
      <c r="K280" s="140"/>
      <c r="L280" s="140"/>
      <c r="M280" s="140"/>
      <c r="N280" s="140"/>
      <c r="O280" s="140"/>
      <c r="P280" s="140"/>
      <c r="Q280" s="140"/>
      <c r="R280" s="140"/>
      <c r="S280" s="140"/>
      <c r="T280" s="140"/>
      <c r="U280" s="140"/>
      <c r="V280" s="140"/>
      <c r="W280" s="140"/>
      <c r="X280" s="140"/>
      <c r="Y280" s="140"/>
      <c r="Z280" s="140"/>
    </row>
    <row r="281" spans="1:26" s="1" customFormat="1" ht="18.600000000000001" customHeight="1" x14ac:dyDescent="0.3">
      <c r="A281" s="169"/>
      <c r="B281" s="140"/>
      <c r="C281" s="140"/>
      <c r="D281" s="140"/>
      <c r="E281" s="140"/>
      <c r="F281" s="140"/>
      <c r="G281" s="140"/>
      <c r="H281" s="140"/>
      <c r="I281" s="140"/>
      <c r="J281" s="140"/>
      <c r="K281" s="140"/>
      <c r="L281" s="140"/>
      <c r="M281" s="140"/>
      <c r="N281" s="140"/>
      <c r="O281" s="140"/>
      <c r="P281" s="140"/>
      <c r="Q281" s="140"/>
      <c r="R281" s="140"/>
      <c r="S281" s="140"/>
      <c r="T281" s="140"/>
      <c r="U281" s="140"/>
      <c r="V281" s="140"/>
      <c r="W281" s="140"/>
      <c r="X281" s="140"/>
      <c r="Y281" s="140"/>
      <c r="Z281" s="140"/>
    </row>
    <row r="282" spans="1:26" s="1" customFormat="1" ht="18.600000000000001" customHeight="1" x14ac:dyDescent="0.3">
      <c r="A282" s="169"/>
      <c r="B282" s="140"/>
      <c r="C282" s="140"/>
      <c r="D282" s="140"/>
      <c r="E282" s="140"/>
      <c r="F282" s="140"/>
      <c r="G282" s="140"/>
      <c r="H282" s="140"/>
      <c r="I282" s="140"/>
      <c r="J282" s="140"/>
      <c r="K282" s="140"/>
      <c r="L282" s="140"/>
      <c r="M282" s="140"/>
      <c r="N282" s="140"/>
      <c r="O282" s="140"/>
      <c r="P282" s="140"/>
      <c r="Q282" s="140"/>
      <c r="R282" s="140"/>
      <c r="S282" s="140"/>
      <c r="T282" s="140"/>
      <c r="U282" s="140"/>
      <c r="V282" s="140"/>
      <c r="W282" s="140"/>
      <c r="X282" s="140"/>
      <c r="Y282" s="140"/>
      <c r="Z282" s="140"/>
    </row>
    <row r="283" spans="1:26" s="1" customFormat="1" ht="18.600000000000001" customHeight="1" x14ac:dyDescent="0.3">
      <c r="A283" s="169"/>
      <c r="B283" s="140"/>
      <c r="C283" s="140"/>
      <c r="D283" s="140"/>
      <c r="E283" s="140"/>
      <c r="F283" s="140"/>
      <c r="G283" s="140"/>
      <c r="H283" s="140"/>
      <c r="I283" s="140"/>
      <c r="J283" s="140"/>
      <c r="K283" s="140"/>
      <c r="L283" s="140"/>
      <c r="M283" s="140"/>
      <c r="N283" s="140"/>
      <c r="O283" s="140"/>
      <c r="P283" s="140"/>
      <c r="Q283" s="140"/>
      <c r="R283" s="140"/>
      <c r="S283" s="140"/>
      <c r="T283" s="140"/>
      <c r="U283" s="140"/>
      <c r="V283" s="140"/>
      <c r="W283" s="140"/>
      <c r="X283" s="140"/>
      <c r="Y283" s="140"/>
      <c r="Z283" s="140"/>
    </row>
    <row r="284" spans="1:26" s="1" customFormat="1" ht="18.600000000000001" customHeight="1" x14ac:dyDescent="0.3">
      <c r="A284" s="169"/>
      <c r="B284" s="140"/>
      <c r="C284" s="140"/>
      <c r="D284" s="140"/>
      <c r="E284" s="140"/>
      <c r="F284" s="140"/>
      <c r="G284" s="140"/>
      <c r="H284" s="140"/>
      <c r="I284" s="140"/>
      <c r="J284" s="140"/>
      <c r="K284" s="140"/>
      <c r="L284" s="140"/>
      <c r="M284" s="140"/>
      <c r="N284" s="140"/>
      <c r="O284" s="140"/>
      <c r="P284" s="140"/>
      <c r="Q284" s="140"/>
      <c r="R284" s="140"/>
      <c r="S284" s="140"/>
      <c r="T284" s="140"/>
      <c r="U284" s="140"/>
      <c r="V284" s="140"/>
      <c r="W284" s="140"/>
      <c r="X284" s="140"/>
      <c r="Y284" s="140"/>
      <c r="Z284" s="140"/>
    </row>
    <row r="285" spans="1:26" s="1" customFormat="1" ht="18.600000000000001" customHeight="1" x14ac:dyDescent="0.3">
      <c r="A285" s="169"/>
      <c r="B285" s="140"/>
      <c r="C285" s="140"/>
      <c r="D285" s="140"/>
      <c r="E285" s="140"/>
      <c r="F285" s="140"/>
      <c r="G285" s="140"/>
      <c r="H285" s="140"/>
      <c r="I285" s="140"/>
      <c r="J285" s="140"/>
      <c r="K285" s="140"/>
      <c r="L285" s="140"/>
      <c r="M285" s="140"/>
      <c r="N285" s="140"/>
      <c r="O285" s="140"/>
      <c r="P285" s="140"/>
      <c r="Q285" s="140"/>
      <c r="R285" s="140"/>
      <c r="S285" s="140"/>
      <c r="T285" s="140"/>
      <c r="U285" s="140"/>
      <c r="V285" s="140"/>
      <c r="W285" s="140"/>
      <c r="X285" s="140"/>
      <c r="Y285" s="140"/>
      <c r="Z285" s="140"/>
    </row>
    <row r="286" spans="1:26" s="1" customFormat="1" ht="18.600000000000001" customHeight="1" x14ac:dyDescent="0.3">
      <c r="A286" s="169"/>
      <c r="B286" s="140"/>
      <c r="C286" s="140"/>
      <c r="D286" s="140"/>
      <c r="E286" s="140"/>
      <c r="F286" s="140"/>
      <c r="G286" s="140"/>
      <c r="H286" s="140"/>
      <c r="I286" s="140"/>
      <c r="J286" s="140"/>
      <c r="K286" s="140"/>
      <c r="L286" s="140"/>
      <c r="M286" s="140"/>
      <c r="N286" s="140"/>
      <c r="O286" s="140"/>
      <c r="P286" s="140"/>
      <c r="Q286" s="140"/>
      <c r="R286" s="140"/>
      <c r="S286" s="140"/>
      <c r="T286" s="140"/>
      <c r="U286" s="140"/>
      <c r="V286" s="140"/>
      <c r="W286" s="140"/>
      <c r="X286" s="140"/>
      <c r="Y286" s="140"/>
      <c r="Z286" s="140"/>
    </row>
    <row r="287" spans="1:26" s="1" customFormat="1" ht="18.600000000000001" customHeight="1" x14ac:dyDescent="0.3">
      <c r="A287" s="169"/>
      <c r="B287" s="140"/>
      <c r="C287" s="140"/>
      <c r="D287" s="140"/>
      <c r="E287" s="140"/>
      <c r="F287" s="140"/>
      <c r="G287" s="140"/>
      <c r="H287" s="140"/>
      <c r="I287" s="140"/>
      <c r="J287" s="140"/>
      <c r="K287" s="140"/>
      <c r="L287" s="140"/>
      <c r="M287" s="140"/>
      <c r="N287" s="140"/>
      <c r="O287" s="140"/>
      <c r="P287" s="140"/>
      <c r="Q287" s="140"/>
      <c r="R287" s="140"/>
      <c r="S287" s="140"/>
      <c r="T287" s="140"/>
      <c r="U287" s="140"/>
      <c r="V287" s="140"/>
      <c r="W287" s="140"/>
      <c r="X287" s="140"/>
      <c r="Y287" s="140"/>
      <c r="Z287" s="140"/>
    </row>
    <row r="288" spans="1:26" s="1" customFormat="1" ht="18.600000000000001" customHeight="1" x14ac:dyDescent="0.3">
      <c r="A288" s="169"/>
      <c r="B288" s="140"/>
      <c r="C288" s="140"/>
      <c r="D288" s="140"/>
      <c r="E288" s="140"/>
      <c r="F288" s="140"/>
      <c r="G288" s="140"/>
      <c r="H288" s="140"/>
      <c r="I288" s="140"/>
      <c r="J288" s="140"/>
      <c r="K288" s="140"/>
      <c r="L288" s="140"/>
      <c r="M288" s="140"/>
      <c r="N288" s="140"/>
      <c r="O288" s="140"/>
      <c r="P288" s="140"/>
      <c r="Q288" s="140"/>
      <c r="R288" s="140"/>
      <c r="S288" s="140"/>
      <c r="T288" s="140"/>
      <c r="U288" s="140"/>
      <c r="V288" s="140"/>
      <c r="W288" s="140"/>
      <c r="X288" s="140"/>
      <c r="Y288" s="140"/>
      <c r="Z288" s="140"/>
    </row>
    <row r="289" spans="1:26" s="1" customFormat="1" ht="18.600000000000001" customHeight="1" x14ac:dyDescent="0.3">
      <c r="A289" s="169"/>
      <c r="B289" s="140"/>
      <c r="C289" s="140"/>
      <c r="D289" s="140"/>
      <c r="E289" s="140"/>
      <c r="F289" s="140"/>
      <c r="G289" s="140"/>
      <c r="H289" s="140"/>
      <c r="I289" s="140"/>
      <c r="J289" s="140"/>
      <c r="K289" s="140"/>
      <c r="L289" s="140"/>
      <c r="M289" s="140"/>
      <c r="N289" s="140"/>
      <c r="O289" s="140"/>
      <c r="P289" s="140"/>
      <c r="Q289" s="140"/>
      <c r="R289" s="140"/>
      <c r="S289" s="140"/>
      <c r="T289" s="140"/>
      <c r="U289" s="140"/>
      <c r="V289" s="140"/>
      <c r="W289" s="140"/>
      <c r="X289" s="140"/>
      <c r="Y289" s="140"/>
      <c r="Z289" s="140"/>
    </row>
    <row r="290" spans="1:26" s="1" customFormat="1" ht="18.600000000000001" customHeight="1" x14ac:dyDescent="0.3">
      <c r="A290" s="169"/>
      <c r="B290" s="140"/>
      <c r="C290" s="140"/>
      <c r="D290" s="140"/>
      <c r="E290" s="140"/>
      <c r="F290" s="140"/>
      <c r="G290" s="140"/>
      <c r="H290" s="140"/>
      <c r="I290" s="140"/>
      <c r="J290" s="140"/>
      <c r="K290" s="140"/>
      <c r="L290" s="140"/>
      <c r="M290" s="140"/>
      <c r="N290" s="140"/>
      <c r="O290" s="140"/>
      <c r="P290" s="140"/>
      <c r="Q290" s="140"/>
      <c r="R290" s="140"/>
      <c r="S290" s="140"/>
      <c r="T290" s="140"/>
      <c r="U290" s="140"/>
      <c r="V290" s="140"/>
      <c r="W290" s="140"/>
      <c r="X290" s="140"/>
      <c r="Y290" s="140"/>
      <c r="Z290" s="140"/>
    </row>
    <row r="291" spans="1:26" s="1" customFormat="1" ht="18.600000000000001" customHeight="1" x14ac:dyDescent="0.3">
      <c r="A291" s="169"/>
      <c r="B291" s="140"/>
      <c r="C291" s="140"/>
      <c r="D291" s="140"/>
      <c r="E291" s="140"/>
      <c r="F291" s="140"/>
      <c r="G291" s="140"/>
      <c r="H291" s="140"/>
      <c r="I291" s="140"/>
      <c r="J291" s="140"/>
      <c r="K291" s="140"/>
      <c r="L291" s="140"/>
      <c r="M291" s="140"/>
      <c r="N291" s="140"/>
      <c r="O291" s="140"/>
      <c r="P291" s="140"/>
      <c r="Q291" s="140"/>
      <c r="R291" s="140"/>
      <c r="S291" s="140"/>
      <c r="T291" s="140"/>
      <c r="U291" s="140"/>
      <c r="V291" s="140"/>
      <c r="W291" s="140"/>
      <c r="X291" s="140"/>
      <c r="Y291" s="140"/>
      <c r="Z291" s="140"/>
    </row>
    <row r="292" spans="1:26" s="1" customFormat="1" ht="18.600000000000001" customHeight="1" x14ac:dyDescent="0.3">
      <c r="A292" s="169"/>
      <c r="B292" s="140"/>
      <c r="C292" s="140"/>
      <c r="D292" s="140"/>
      <c r="E292" s="140"/>
      <c r="F292" s="140"/>
      <c r="G292" s="140"/>
      <c r="H292" s="140"/>
      <c r="I292" s="140"/>
      <c r="J292" s="140"/>
      <c r="K292" s="140"/>
      <c r="L292" s="140"/>
      <c r="M292" s="140"/>
      <c r="N292" s="140"/>
      <c r="O292" s="140"/>
      <c r="P292" s="140"/>
      <c r="Q292" s="140"/>
      <c r="R292" s="140"/>
      <c r="S292" s="140"/>
      <c r="T292" s="140"/>
      <c r="U292" s="140"/>
      <c r="V292" s="140"/>
      <c r="W292" s="140"/>
      <c r="X292" s="140"/>
      <c r="Y292" s="140"/>
      <c r="Z292" s="140"/>
    </row>
    <row r="293" spans="1:26" s="1" customFormat="1" ht="18.600000000000001" customHeight="1" x14ac:dyDescent="0.3">
      <c r="A293" s="169"/>
      <c r="B293" s="140"/>
      <c r="C293" s="140"/>
      <c r="D293" s="140"/>
      <c r="E293" s="140"/>
      <c r="F293" s="140"/>
      <c r="G293" s="140"/>
      <c r="H293" s="140"/>
      <c r="I293" s="140"/>
      <c r="J293" s="140"/>
      <c r="K293" s="140"/>
      <c r="L293" s="140"/>
      <c r="M293" s="140"/>
      <c r="N293" s="140"/>
      <c r="O293" s="140"/>
      <c r="P293" s="140"/>
      <c r="Q293" s="140"/>
      <c r="R293" s="140"/>
      <c r="S293" s="140"/>
      <c r="T293" s="140"/>
      <c r="U293" s="140"/>
      <c r="V293" s="140"/>
      <c r="W293" s="140"/>
      <c r="X293" s="140"/>
      <c r="Y293" s="140"/>
      <c r="Z293" s="140"/>
    </row>
    <row r="294" spans="1:26" s="1" customFormat="1" ht="18.600000000000001" customHeight="1" x14ac:dyDescent="0.3">
      <c r="A294" s="169"/>
      <c r="B294" s="140"/>
      <c r="C294" s="140"/>
      <c r="D294" s="140"/>
      <c r="E294" s="140"/>
      <c r="F294" s="140"/>
      <c r="G294" s="140"/>
      <c r="H294" s="140"/>
      <c r="I294" s="140"/>
      <c r="J294" s="140"/>
      <c r="K294" s="140"/>
      <c r="L294" s="140"/>
      <c r="M294" s="140"/>
      <c r="N294" s="140"/>
      <c r="O294" s="140"/>
      <c r="P294" s="140"/>
      <c r="Q294" s="140"/>
      <c r="R294" s="140"/>
      <c r="S294" s="140"/>
      <c r="T294" s="140"/>
      <c r="U294" s="140"/>
      <c r="V294" s="140"/>
      <c r="W294" s="140"/>
      <c r="X294" s="140"/>
      <c r="Y294" s="140"/>
      <c r="Z294" s="140"/>
    </row>
    <row r="295" spans="1:26" s="1" customFormat="1" ht="18.600000000000001" customHeight="1" x14ac:dyDescent="0.3">
      <c r="A295" s="169"/>
      <c r="B295" s="140"/>
      <c r="C295" s="140"/>
      <c r="D295" s="140"/>
      <c r="E295" s="140"/>
      <c r="F295" s="140"/>
      <c r="G295" s="140"/>
      <c r="H295" s="140"/>
      <c r="I295" s="140"/>
      <c r="J295" s="140"/>
      <c r="K295" s="140"/>
      <c r="L295" s="140"/>
      <c r="M295" s="140"/>
      <c r="N295" s="140"/>
      <c r="O295" s="140"/>
      <c r="P295" s="140"/>
      <c r="Q295" s="140"/>
      <c r="R295" s="140"/>
      <c r="S295" s="140"/>
      <c r="T295" s="140"/>
      <c r="U295" s="140"/>
      <c r="V295" s="140"/>
      <c r="W295" s="140"/>
      <c r="X295" s="140"/>
      <c r="Y295" s="140"/>
      <c r="Z295" s="140"/>
    </row>
    <row r="296" spans="1:26" s="1" customFormat="1" ht="18.600000000000001" customHeight="1" x14ac:dyDescent="0.3">
      <c r="A296" s="169"/>
      <c r="B296" s="140"/>
      <c r="C296" s="140"/>
      <c r="D296" s="140"/>
      <c r="E296" s="140"/>
      <c r="F296" s="140"/>
      <c r="G296" s="140"/>
      <c r="H296" s="140"/>
      <c r="I296" s="140"/>
      <c r="J296" s="140"/>
      <c r="K296" s="140"/>
      <c r="L296" s="140"/>
      <c r="M296" s="140"/>
      <c r="N296" s="140"/>
      <c r="O296" s="140"/>
      <c r="P296" s="140"/>
      <c r="Q296" s="140"/>
      <c r="R296" s="140"/>
      <c r="S296" s="140"/>
      <c r="T296" s="140"/>
      <c r="U296" s="140"/>
      <c r="V296" s="140"/>
      <c r="W296" s="140"/>
      <c r="X296" s="140"/>
      <c r="Y296" s="140"/>
      <c r="Z296" s="140"/>
    </row>
    <row r="297" spans="1:26" s="1" customFormat="1" ht="18.600000000000001" customHeight="1" x14ac:dyDescent="0.3">
      <c r="A297" s="169"/>
      <c r="B297" s="140"/>
      <c r="C297" s="140"/>
      <c r="D297" s="140"/>
      <c r="E297" s="140"/>
      <c r="F297" s="140"/>
      <c r="G297" s="140"/>
      <c r="H297" s="140"/>
      <c r="I297" s="140"/>
      <c r="J297" s="140"/>
      <c r="K297" s="140"/>
      <c r="L297" s="140"/>
      <c r="M297" s="140"/>
      <c r="N297" s="140"/>
      <c r="O297" s="140"/>
      <c r="P297" s="140"/>
      <c r="Q297" s="140"/>
      <c r="R297" s="140"/>
      <c r="S297" s="140"/>
      <c r="T297" s="140"/>
      <c r="U297" s="140"/>
      <c r="V297" s="140"/>
      <c r="W297" s="140"/>
      <c r="X297" s="140"/>
      <c r="Y297" s="140"/>
      <c r="Z297" s="140"/>
    </row>
    <row r="298" spans="1:26" s="1" customFormat="1" ht="18.600000000000001" customHeight="1" x14ac:dyDescent="0.3">
      <c r="A298" s="169"/>
      <c r="B298" s="140"/>
      <c r="C298" s="140"/>
      <c r="D298" s="140"/>
      <c r="E298" s="140"/>
      <c r="F298" s="140"/>
      <c r="G298" s="140"/>
      <c r="H298" s="140"/>
      <c r="I298" s="140"/>
      <c r="J298" s="140"/>
      <c r="K298" s="140"/>
      <c r="L298" s="140"/>
      <c r="M298" s="140"/>
      <c r="N298" s="140"/>
      <c r="O298" s="140"/>
      <c r="P298" s="140"/>
      <c r="Q298" s="140"/>
      <c r="R298" s="140"/>
      <c r="S298" s="140"/>
      <c r="T298" s="140"/>
      <c r="U298" s="140"/>
      <c r="V298" s="140"/>
      <c r="W298" s="140"/>
      <c r="X298" s="140"/>
      <c r="Y298" s="140"/>
      <c r="Z298" s="140"/>
    </row>
    <row r="299" spans="1:26" s="1" customFormat="1" ht="18.600000000000001" customHeight="1" x14ac:dyDescent="0.3">
      <c r="A299" s="169"/>
      <c r="B299" s="140"/>
      <c r="C299" s="140"/>
      <c r="D299" s="140"/>
      <c r="E299" s="140"/>
      <c r="F299" s="140"/>
      <c r="G299" s="140"/>
      <c r="H299" s="140"/>
      <c r="I299" s="140"/>
      <c r="J299" s="140"/>
      <c r="K299" s="140"/>
      <c r="L299" s="140"/>
      <c r="M299" s="140"/>
      <c r="N299" s="140"/>
      <c r="O299" s="140"/>
      <c r="P299" s="140"/>
      <c r="Q299" s="140"/>
      <c r="R299" s="140"/>
      <c r="S299" s="140"/>
      <c r="T299" s="140"/>
      <c r="U299" s="140"/>
      <c r="V299" s="140"/>
      <c r="W299" s="140"/>
      <c r="X299" s="140"/>
      <c r="Y299" s="140"/>
      <c r="Z299" s="140"/>
    </row>
    <row r="300" spans="1:26" s="1" customFormat="1" ht="18.600000000000001" customHeight="1" x14ac:dyDescent="0.3">
      <c r="A300" s="169"/>
      <c r="B300" s="140"/>
      <c r="C300" s="140"/>
      <c r="D300" s="140"/>
      <c r="E300" s="140"/>
      <c r="F300" s="140"/>
      <c r="G300" s="140"/>
      <c r="H300" s="140"/>
      <c r="I300" s="140"/>
      <c r="J300" s="140"/>
      <c r="K300" s="140"/>
      <c r="L300" s="140"/>
      <c r="M300" s="140"/>
      <c r="N300" s="140"/>
      <c r="O300" s="140"/>
      <c r="P300" s="140"/>
      <c r="Q300" s="140"/>
      <c r="R300" s="140"/>
      <c r="S300" s="140"/>
      <c r="T300" s="140"/>
      <c r="U300" s="140"/>
      <c r="V300" s="140"/>
      <c r="W300" s="140"/>
      <c r="X300" s="140"/>
      <c r="Y300" s="140"/>
      <c r="Z300" s="140"/>
    </row>
  </sheetData>
  <sheetProtection algorithmName="SHA-512" hashValue="QbN4qxHBwCml7NYQP2b8Huh26FttI1ffxaCBxGIpX5BMeJbLZL/I5yJwaFmWMzaxVWxZZfibAkmnxVz0KVGrXg==" saltValue="O6Kaqj05JnjOZw6a6G42ug==" spinCount="100000" sheet="1" objects="1" scenarios="1"/>
  <mergeCells count="15">
    <mergeCell ref="E59:F59"/>
    <mergeCell ref="B2:G2"/>
    <mergeCell ref="E34:F34"/>
    <mergeCell ref="E33:F33"/>
    <mergeCell ref="E16:F16"/>
    <mergeCell ref="E15:F15"/>
    <mergeCell ref="E14:F14"/>
    <mergeCell ref="E13:F13"/>
    <mergeCell ref="E12:F12"/>
    <mergeCell ref="E11:F11"/>
    <mergeCell ref="E10:F10"/>
    <mergeCell ref="E8:F8"/>
    <mergeCell ref="E9:F9"/>
    <mergeCell ref="E54:F54"/>
    <mergeCell ref="D7:F7"/>
  </mergeCells>
  <dataValidations disablePrompts="1" count="1">
    <dataValidation type="list" allowBlank="1" showInputMessage="1" showErrorMessage="1" sqref="K31" xr:uid="{2518DC87-AED2-400C-97AC-9131993B18D9}">
      <formula1>"lb,kg"</formula1>
    </dataValidation>
  </dataValidations>
  <pageMargins left="0.7" right="0.7" top="0.75" bottom="0.75" header="0.3" footer="0.3"/>
  <pageSetup orientation="portrait" horizontalDpi="1200" verticalDpi="1200" r:id="rId1"/>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9FAA02-E300-413F-9145-F44CA6C99C99}">
  <sheetPr>
    <tabColor rgb="FF006570"/>
  </sheetPr>
  <dimension ref="A1:JG600"/>
  <sheetViews>
    <sheetView showGridLines="0" zoomScaleNormal="100" workbookViewId="0">
      <selection activeCell="P25" sqref="P25"/>
    </sheetView>
  </sheetViews>
  <sheetFormatPr defaultColWidth="9" defaultRowHeight="15" customHeight="1" outlineLevelRow="2" x14ac:dyDescent="0.25"/>
  <cols>
    <col min="1" max="1" width="4.09765625" style="18" customWidth="1"/>
    <col min="2" max="29" width="13.69921875" style="16" customWidth="1"/>
    <col min="30" max="30" width="13.69921875" style="16" hidden="1" customWidth="1"/>
    <col min="31" max="31" width="13.69921875" style="16" customWidth="1"/>
    <col min="32" max="16384" width="9" style="16"/>
  </cols>
  <sheetData>
    <row r="1" spans="1:52" ht="20.100000000000001" customHeight="1" x14ac:dyDescent="0.25">
      <c r="A1" s="137"/>
      <c r="B1" s="138"/>
      <c r="C1" s="138"/>
      <c r="D1" s="138"/>
      <c r="E1" s="138"/>
      <c r="F1" s="138"/>
      <c r="G1" s="138"/>
      <c r="H1" s="138"/>
      <c r="I1" s="138"/>
      <c r="J1" s="138"/>
      <c r="K1" s="138"/>
      <c r="L1" s="138"/>
      <c r="M1" s="138"/>
      <c r="N1" s="138"/>
      <c r="O1" s="138"/>
      <c r="P1" s="138"/>
      <c r="Q1" s="138"/>
      <c r="R1" s="138"/>
      <c r="S1" s="138"/>
      <c r="T1" s="138"/>
      <c r="U1" s="138"/>
      <c r="V1" s="138"/>
      <c r="W1" s="138"/>
      <c r="X1" s="138"/>
      <c r="Y1" s="138"/>
      <c r="Z1" s="138"/>
      <c r="AA1" s="138"/>
      <c r="AB1" s="138"/>
      <c r="AC1" s="138"/>
      <c r="AD1" s="138"/>
      <c r="AE1" s="138"/>
      <c r="AF1" s="140"/>
      <c r="AG1" s="140"/>
      <c r="AH1" s="140"/>
      <c r="AI1" s="140"/>
      <c r="AJ1" s="140"/>
      <c r="AK1" s="140"/>
      <c r="AL1" s="140"/>
      <c r="AM1" s="140"/>
      <c r="AN1" s="140"/>
      <c r="AO1" s="140"/>
      <c r="AP1" s="140"/>
      <c r="AQ1" s="140"/>
      <c r="AR1" s="140"/>
      <c r="AS1" s="140"/>
      <c r="AT1" s="140"/>
      <c r="AU1" s="140"/>
      <c r="AV1" s="140"/>
      <c r="AW1" s="140"/>
      <c r="AX1" s="140"/>
      <c r="AY1" s="140"/>
      <c r="AZ1" s="140"/>
    </row>
    <row r="2" spans="1:52" ht="90" customHeight="1" x14ac:dyDescent="0.25">
      <c r="A2" s="137"/>
      <c r="B2" s="356" t="s">
        <v>161</v>
      </c>
      <c r="C2" s="357"/>
      <c r="D2" s="357"/>
      <c r="E2" s="357"/>
      <c r="F2" s="357"/>
      <c r="G2" s="357"/>
      <c r="H2" s="357"/>
      <c r="I2" s="357"/>
      <c r="J2" s="357"/>
      <c r="K2" s="357"/>
      <c r="L2" s="357"/>
      <c r="M2" s="357"/>
      <c r="N2" s="357"/>
      <c r="O2" s="357"/>
      <c r="P2" s="138"/>
      <c r="Q2" s="138"/>
      <c r="R2" s="138"/>
      <c r="S2" s="138"/>
      <c r="T2" s="138"/>
      <c r="U2" s="138"/>
      <c r="V2" s="138"/>
      <c r="W2" s="138"/>
      <c r="X2" s="138"/>
      <c r="Y2" s="138"/>
      <c r="Z2" s="138"/>
      <c r="AA2" s="138"/>
      <c r="AB2" s="138"/>
      <c r="AC2" s="138"/>
      <c r="AD2" s="138"/>
      <c r="AE2" s="138"/>
      <c r="AF2" s="140"/>
      <c r="AG2" s="140"/>
      <c r="AH2" s="140"/>
      <c r="AI2" s="140"/>
      <c r="AJ2" s="140"/>
      <c r="AK2" s="140"/>
      <c r="AL2" s="140"/>
      <c r="AM2" s="140"/>
      <c r="AN2" s="140"/>
      <c r="AO2" s="140"/>
      <c r="AP2" s="140"/>
      <c r="AQ2" s="140"/>
      <c r="AR2" s="140"/>
      <c r="AS2" s="140"/>
      <c r="AT2" s="140"/>
      <c r="AU2" s="140"/>
      <c r="AV2" s="140"/>
      <c r="AW2" s="140"/>
      <c r="AX2" s="140"/>
      <c r="AY2" s="140"/>
      <c r="AZ2" s="140"/>
    </row>
    <row r="3" spans="1:52" ht="17.399999999999999" customHeight="1" x14ac:dyDescent="0.25">
      <c r="A3" s="169"/>
      <c r="B3" s="138"/>
      <c r="C3" s="138"/>
      <c r="D3" s="138"/>
      <c r="E3" s="138"/>
      <c r="F3" s="138"/>
      <c r="G3" s="138"/>
      <c r="H3" s="138"/>
      <c r="I3" s="140"/>
      <c r="J3" s="140"/>
      <c r="K3" s="138"/>
      <c r="L3" s="138"/>
      <c r="M3" s="138"/>
      <c r="N3" s="138"/>
      <c r="O3" s="138"/>
      <c r="P3" s="138"/>
      <c r="Q3" s="138"/>
      <c r="R3" s="138"/>
      <c r="S3" s="138"/>
      <c r="T3" s="138"/>
      <c r="U3" s="138"/>
      <c r="V3" s="138"/>
      <c r="W3" s="138"/>
      <c r="X3" s="138"/>
      <c r="Y3" s="138"/>
      <c r="Z3" s="138"/>
      <c r="AA3" s="138"/>
      <c r="AB3" s="138"/>
      <c r="AC3" s="138"/>
      <c r="AD3" s="138"/>
      <c r="AE3" s="138"/>
      <c r="AF3" s="140"/>
      <c r="AG3" s="140"/>
      <c r="AH3" s="140"/>
      <c r="AI3" s="140"/>
      <c r="AJ3" s="140"/>
      <c r="AK3" s="140"/>
      <c r="AL3" s="140"/>
      <c r="AM3" s="140"/>
      <c r="AN3" s="140"/>
      <c r="AO3" s="140"/>
      <c r="AP3" s="140"/>
      <c r="AQ3" s="140"/>
      <c r="AR3" s="140"/>
      <c r="AS3" s="140"/>
      <c r="AT3" s="140"/>
      <c r="AU3" s="140"/>
      <c r="AV3" s="140"/>
      <c r="AW3" s="140"/>
      <c r="AX3" s="140"/>
      <c r="AY3" s="140"/>
      <c r="AZ3" s="140"/>
    </row>
    <row r="4" spans="1:52" ht="18" customHeight="1" x14ac:dyDescent="0.25">
      <c r="A4" s="73"/>
      <c r="B4" s="68" t="s">
        <v>162</v>
      </c>
      <c r="C4" s="69"/>
      <c r="D4" s="69"/>
      <c r="E4" s="69"/>
      <c r="F4" s="69"/>
      <c r="G4" s="69"/>
      <c r="H4" s="69"/>
      <c r="I4" s="69"/>
      <c r="J4" s="69"/>
      <c r="K4" s="69"/>
      <c r="L4" s="69"/>
      <c r="M4" s="69"/>
      <c r="N4" s="69"/>
      <c r="O4" s="70"/>
      <c r="P4" s="138"/>
      <c r="Q4" s="138"/>
      <c r="R4" s="138"/>
      <c r="S4" s="138"/>
      <c r="T4" s="138"/>
      <c r="U4" s="138"/>
      <c r="V4" s="138"/>
      <c r="W4" s="138"/>
      <c r="X4" s="138"/>
      <c r="Y4" s="138"/>
      <c r="Z4" s="138"/>
      <c r="AA4" s="138"/>
      <c r="AB4" s="138"/>
      <c r="AC4" s="138"/>
      <c r="AD4" s="138"/>
      <c r="AE4" s="138"/>
      <c r="AF4" s="140"/>
      <c r="AG4" s="140"/>
      <c r="AH4" s="140"/>
      <c r="AI4" s="140"/>
      <c r="AJ4" s="140"/>
      <c r="AK4" s="140"/>
      <c r="AL4" s="140"/>
      <c r="AM4" s="140"/>
      <c r="AN4" s="140"/>
      <c r="AO4" s="140"/>
      <c r="AP4" s="140"/>
      <c r="AQ4" s="140"/>
      <c r="AR4" s="140"/>
      <c r="AS4" s="140"/>
      <c r="AT4" s="140"/>
      <c r="AU4" s="140"/>
      <c r="AV4" s="140"/>
      <c r="AW4" s="140"/>
      <c r="AX4" s="140"/>
      <c r="AY4" s="140"/>
      <c r="AZ4" s="140"/>
    </row>
    <row r="5" spans="1:52" ht="18" customHeight="1" x14ac:dyDescent="0.25">
      <c r="A5" s="139"/>
      <c r="B5" s="138"/>
      <c r="C5" s="138"/>
      <c r="D5" s="138"/>
      <c r="E5" s="138"/>
      <c r="F5" s="138"/>
      <c r="G5" s="138"/>
      <c r="H5" s="138"/>
      <c r="I5" s="138"/>
      <c r="J5" s="140"/>
      <c r="K5" s="138"/>
      <c r="L5" s="138"/>
      <c r="M5" s="138"/>
      <c r="N5" s="138"/>
      <c r="O5" s="138"/>
      <c r="P5" s="138"/>
      <c r="Q5" s="138"/>
      <c r="R5" s="138"/>
      <c r="S5" s="138"/>
      <c r="T5" s="138"/>
      <c r="U5" s="138"/>
      <c r="V5" s="138"/>
      <c r="W5" s="138"/>
      <c r="X5" s="138"/>
      <c r="Y5" s="138"/>
      <c r="Z5" s="138"/>
      <c r="AA5" s="138"/>
      <c r="AB5" s="138"/>
      <c r="AC5" s="138"/>
      <c r="AD5" s="138"/>
      <c r="AE5" s="138"/>
      <c r="AF5" s="140"/>
      <c r="AG5" s="140"/>
      <c r="AH5" s="140"/>
      <c r="AI5" s="140"/>
      <c r="AJ5" s="140"/>
      <c r="AK5" s="140"/>
      <c r="AL5" s="140"/>
      <c r="AM5" s="140"/>
      <c r="AN5" s="140"/>
      <c r="AO5" s="140"/>
      <c r="AP5" s="140"/>
      <c r="AQ5" s="140"/>
      <c r="AR5" s="140"/>
      <c r="AS5" s="140"/>
      <c r="AT5" s="140"/>
      <c r="AU5" s="140"/>
      <c r="AV5" s="140"/>
      <c r="AW5" s="140"/>
      <c r="AX5" s="140"/>
      <c r="AY5" s="140"/>
      <c r="AZ5" s="140"/>
    </row>
    <row r="6" spans="1:52" ht="18" customHeight="1" x14ac:dyDescent="0.25">
      <c r="A6" s="73"/>
      <c r="B6" s="163" t="s">
        <v>163</v>
      </c>
      <c r="C6" s="170"/>
      <c r="D6" s="170"/>
      <c r="E6" s="170"/>
      <c r="F6" s="170"/>
      <c r="G6" s="359"/>
      <c r="H6" s="359"/>
      <c r="I6" s="138"/>
      <c r="J6" s="138"/>
      <c r="K6" s="138"/>
      <c r="L6" s="138"/>
      <c r="M6" s="138"/>
      <c r="N6" s="138"/>
      <c r="O6" s="138"/>
      <c r="P6" s="138"/>
      <c r="Q6" s="138"/>
      <c r="R6" s="138"/>
      <c r="S6" s="138"/>
      <c r="T6" s="138"/>
      <c r="U6" s="138"/>
      <c r="V6" s="138"/>
      <c r="W6" s="138"/>
      <c r="X6" s="138"/>
      <c r="Y6" s="138"/>
      <c r="Z6" s="138"/>
      <c r="AA6" s="138"/>
      <c r="AB6" s="138"/>
      <c r="AC6" s="138"/>
      <c r="AD6" s="138"/>
      <c r="AE6" s="138"/>
      <c r="AF6" s="140"/>
      <c r="AG6" s="140"/>
      <c r="AH6" s="140"/>
      <c r="AI6" s="140"/>
      <c r="AJ6" s="140"/>
      <c r="AK6" s="140"/>
      <c r="AL6" s="140"/>
      <c r="AM6" s="140"/>
      <c r="AN6" s="140"/>
      <c r="AO6" s="140"/>
      <c r="AP6" s="140"/>
      <c r="AQ6" s="140"/>
      <c r="AR6" s="140"/>
      <c r="AS6" s="140"/>
      <c r="AT6" s="140"/>
      <c r="AU6" s="140"/>
      <c r="AV6" s="140"/>
      <c r="AW6" s="140"/>
      <c r="AX6" s="140"/>
      <c r="AY6" s="140"/>
      <c r="AZ6" s="140"/>
    </row>
    <row r="7" spans="1:52" ht="18" customHeight="1" x14ac:dyDescent="0.25">
      <c r="A7" s="139"/>
      <c r="B7" s="138"/>
      <c r="C7" s="138"/>
      <c r="D7" s="138"/>
      <c r="E7" s="138"/>
      <c r="F7" s="138"/>
      <c r="G7" s="138"/>
      <c r="H7" s="138"/>
      <c r="I7" s="138"/>
      <c r="J7" s="138"/>
      <c r="K7" s="138"/>
      <c r="L7" s="138"/>
      <c r="M7" s="138"/>
      <c r="N7" s="138"/>
      <c r="O7" s="138"/>
      <c r="P7" s="138"/>
      <c r="Q7" s="138"/>
      <c r="R7" s="138"/>
      <c r="S7" s="138"/>
      <c r="T7" s="138"/>
      <c r="U7" s="138"/>
      <c r="V7" s="138"/>
      <c r="W7" s="138"/>
      <c r="X7" s="138"/>
      <c r="Y7" s="138"/>
      <c r="Z7" s="138"/>
      <c r="AA7" s="138"/>
      <c r="AB7" s="138"/>
      <c r="AC7" s="138"/>
      <c r="AD7" s="138"/>
      <c r="AE7" s="138"/>
      <c r="AF7" s="140"/>
      <c r="AG7" s="140"/>
      <c r="AH7" s="140"/>
      <c r="AI7" s="140"/>
      <c r="AJ7" s="140"/>
      <c r="AK7" s="140"/>
      <c r="AL7" s="140"/>
      <c r="AM7" s="140"/>
      <c r="AN7" s="140"/>
      <c r="AO7" s="140"/>
      <c r="AP7" s="140"/>
      <c r="AQ7" s="140"/>
      <c r="AR7" s="140"/>
      <c r="AS7" s="140"/>
      <c r="AT7" s="140"/>
      <c r="AU7" s="140"/>
      <c r="AV7" s="140"/>
      <c r="AW7" s="140"/>
      <c r="AX7" s="140"/>
      <c r="AY7" s="140"/>
      <c r="AZ7" s="140"/>
    </row>
    <row r="8" spans="1:52" ht="18" customHeight="1" x14ac:dyDescent="0.25">
      <c r="A8" s="73"/>
      <c r="B8" s="163" t="s">
        <v>164</v>
      </c>
      <c r="C8" s="170"/>
      <c r="D8" s="170"/>
      <c r="E8" s="170"/>
      <c r="F8" s="170"/>
      <c r="G8" s="359"/>
      <c r="H8" s="359"/>
      <c r="I8" s="138"/>
      <c r="J8" s="138"/>
      <c r="K8" s="138"/>
      <c r="L8" s="138"/>
      <c r="M8" s="138"/>
      <c r="N8" s="138"/>
      <c r="O8" s="138"/>
      <c r="P8" s="138"/>
      <c r="Q8" s="138"/>
      <c r="R8" s="138"/>
      <c r="S8" s="138"/>
      <c r="T8" s="138"/>
      <c r="U8" s="138"/>
      <c r="V8" s="138"/>
      <c r="W8" s="138"/>
      <c r="X8" s="138"/>
      <c r="Y8" s="138"/>
      <c r="Z8" s="138"/>
      <c r="AA8" s="138"/>
      <c r="AB8" s="138"/>
      <c r="AC8" s="138"/>
      <c r="AD8" s="138"/>
      <c r="AE8" s="138"/>
      <c r="AF8" s="140"/>
      <c r="AG8" s="140"/>
      <c r="AH8" s="140"/>
      <c r="AI8" s="140"/>
      <c r="AJ8" s="140"/>
      <c r="AK8" s="140"/>
      <c r="AL8" s="140"/>
      <c r="AM8" s="140"/>
      <c r="AN8" s="140"/>
      <c r="AO8" s="140"/>
      <c r="AP8" s="140"/>
      <c r="AQ8" s="140"/>
      <c r="AR8" s="140"/>
      <c r="AS8" s="140"/>
      <c r="AT8" s="140"/>
      <c r="AU8" s="140"/>
      <c r="AV8" s="140"/>
      <c r="AW8" s="140"/>
      <c r="AX8" s="140"/>
      <c r="AY8" s="140"/>
      <c r="AZ8" s="140"/>
    </row>
    <row r="9" spans="1:52" ht="18" customHeight="1" x14ac:dyDescent="0.25">
      <c r="A9" s="139"/>
      <c r="B9" s="138"/>
      <c r="C9" s="138"/>
      <c r="D9" s="138"/>
      <c r="E9" s="138"/>
      <c r="F9" s="138"/>
      <c r="G9" s="138"/>
      <c r="H9" s="138"/>
      <c r="I9" s="138"/>
      <c r="J9" s="140"/>
      <c r="K9" s="138"/>
      <c r="L9" s="138"/>
      <c r="M9" s="138"/>
      <c r="N9" s="138"/>
      <c r="O9" s="138"/>
      <c r="P9" s="138"/>
      <c r="Q9" s="138"/>
      <c r="R9" s="138"/>
      <c r="S9" s="138"/>
      <c r="T9" s="138"/>
      <c r="U9" s="138"/>
      <c r="V9" s="138"/>
      <c r="W9" s="138"/>
      <c r="X9" s="138"/>
      <c r="Y9" s="138"/>
      <c r="Z9" s="138"/>
      <c r="AA9" s="138"/>
      <c r="AB9" s="138"/>
      <c r="AC9" s="138"/>
      <c r="AD9" s="138"/>
      <c r="AE9" s="138"/>
      <c r="AF9" s="138"/>
      <c r="AG9" s="138"/>
      <c r="AH9" s="138"/>
      <c r="AI9" s="138"/>
      <c r="AJ9" s="138"/>
      <c r="AK9" s="138"/>
      <c r="AL9" s="138"/>
      <c r="AM9" s="138"/>
      <c r="AN9" s="138"/>
      <c r="AO9" s="138"/>
      <c r="AP9" s="138"/>
      <c r="AQ9" s="138"/>
      <c r="AR9" s="138"/>
      <c r="AS9" s="138"/>
      <c r="AT9" s="138"/>
      <c r="AU9" s="138"/>
      <c r="AV9" s="138"/>
      <c r="AW9" s="138"/>
      <c r="AX9" s="138"/>
      <c r="AY9" s="138"/>
      <c r="AZ9" s="138"/>
    </row>
    <row r="10" spans="1:52" ht="18" customHeight="1" x14ac:dyDescent="0.25">
      <c r="A10" s="139"/>
      <c r="B10" s="138"/>
      <c r="C10" s="138"/>
      <c r="D10" s="138"/>
      <c r="E10" s="138"/>
      <c r="F10" s="138"/>
      <c r="G10" s="138"/>
      <c r="H10" s="138"/>
      <c r="I10" s="138"/>
      <c r="J10" s="140"/>
      <c r="K10" s="138"/>
      <c r="L10" s="138"/>
      <c r="M10" s="138"/>
      <c r="N10" s="138"/>
      <c r="O10" s="138"/>
      <c r="P10" s="138"/>
      <c r="Q10" s="138"/>
      <c r="R10" s="138"/>
      <c r="S10" s="138"/>
      <c r="T10" s="138"/>
      <c r="U10" s="138"/>
      <c r="V10" s="138"/>
      <c r="W10" s="138"/>
      <c r="X10" s="138"/>
      <c r="Y10" s="138"/>
      <c r="Z10" s="138"/>
      <c r="AA10" s="138"/>
      <c r="AB10" s="138"/>
      <c r="AC10" s="138"/>
      <c r="AD10" s="138"/>
      <c r="AE10" s="138"/>
      <c r="AF10" s="138"/>
      <c r="AG10" s="138"/>
      <c r="AH10" s="138"/>
      <c r="AI10" s="138"/>
      <c r="AJ10" s="138"/>
      <c r="AK10" s="138"/>
      <c r="AL10" s="138"/>
      <c r="AM10" s="138"/>
      <c r="AN10" s="138"/>
      <c r="AO10" s="138"/>
      <c r="AP10" s="138"/>
      <c r="AQ10" s="138"/>
      <c r="AR10" s="138"/>
      <c r="AS10" s="138"/>
      <c r="AT10" s="138"/>
      <c r="AU10" s="138"/>
      <c r="AV10" s="138"/>
      <c r="AW10" s="138"/>
      <c r="AX10" s="138"/>
      <c r="AY10" s="138"/>
      <c r="AZ10" s="138"/>
    </row>
    <row r="11" spans="1:52" ht="18" customHeight="1" x14ac:dyDescent="0.25">
      <c r="A11" s="73"/>
      <c r="B11" s="68" t="s">
        <v>165</v>
      </c>
      <c r="C11" s="69"/>
      <c r="D11" s="69"/>
      <c r="E11" s="69"/>
      <c r="F11" s="69"/>
      <c r="G11" s="69"/>
      <c r="H11" s="69"/>
      <c r="I11" s="69"/>
      <c r="J11" s="69"/>
      <c r="K11" s="69"/>
      <c r="L11" s="69"/>
      <c r="M11" s="69"/>
      <c r="N11" s="69"/>
      <c r="O11" s="70"/>
      <c r="P11" s="138"/>
      <c r="Q11" s="138"/>
      <c r="R11" s="138"/>
      <c r="S11" s="138"/>
      <c r="T11" s="138"/>
      <c r="U11" s="138"/>
      <c r="V11" s="138"/>
      <c r="W11" s="138"/>
      <c r="X11" s="138"/>
      <c r="Y11" s="138"/>
      <c r="Z11" s="138"/>
      <c r="AA11" s="138"/>
      <c r="AB11" s="138"/>
      <c r="AC11" s="138"/>
      <c r="AD11" s="138"/>
      <c r="AE11" s="138"/>
      <c r="AF11" s="138"/>
      <c r="AG11" s="138"/>
      <c r="AH11" s="138"/>
      <c r="AI11" s="138"/>
      <c r="AJ11" s="138"/>
      <c r="AK11" s="138"/>
      <c r="AL11" s="138"/>
      <c r="AM11" s="138"/>
      <c r="AN11" s="138"/>
      <c r="AO11" s="138"/>
      <c r="AP11" s="138"/>
      <c r="AQ11" s="138"/>
      <c r="AR11" s="138"/>
      <c r="AS11" s="138"/>
      <c r="AT11" s="138"/>
      <c r="AU11" s="138"/>
      <c r="AV11" s="138"/>
      <c r="AW11" s="138"/>
      <c r="AX11" s="138"/>
      <c r="AY11" s="138"/>
      <c r="AZ11" s="138"/>
    </row>
    <row r="12" spans="1:52" ht="18" customHeight="1" x14ac:dyDescent="0.25">
      <c r="A12" s="139"/>
      <c r="B12" s="138"/>
      <c r="C12" s="138"/>
      <c r="D12" s="138"/>
      <c r="E12" s="138"/>
      <c r="F12" s="138"/>
      <c r="G12" s="138"/>
      <c r="H12" s="138"/>
      <c r="I12" s="138"/>
      <c r="J12" s="140"/>
      <c r="K12" s="138"/>
      <c r="L12" s="138"/>
      <c r="M12" s="138"/>
      <c r="N12" s="138"/>
      <c r="O12" s="138"/>
      <c r="P12" s="138"/>
      <c r="Q12" s="138"/>
      <c r="R12" s="138"/>
      <c r="S12" s="138"/>
      <c r="T12" s="138"/>
      <c r="U12" s="138"/>
      <c r="V12" s="138"/>
      <c r="W12" s="138"/>
      <c r="X12" s="138"/>
      <c r="Y12" s="138"/>
      <c r="Z12" s="138"/>
      <c r="AA12" s="138"/>
      <c r="AB12" s="138"/>
      <c r="AC12" s="138"/>
      <c r="AD12" s="138"/>
      <c r="AE12" s="138"/>
      <c r="AF12" s="138"/>
      <c r="AG12" s="138"/>
      <c r="AH12" s="138"/>
      <c r="AI12" s="138"/>
      <c r="AJ12" s="138"/>
      <c r="AK12" s="138"/>
      <c r="AL12" s="138"/>
      <c r="AM12" s="138"/>
      <c r="AN12" s="138"/>
      <c r="AO12" s="138"/>
      <c r="AP12" s="138"/>
      <c r="AQ12" s="138"/>
      <c r="AR12" s="138"/>
      <c r="AS12" s="138"/>
      <c r="AT12" s="138"/>
      <c r="AU12" s="138"/>
      <c r="AV12" s="138"/>
      <c r="AW12" s="138"/>
      <c r="AX12" s="138"/>
      <c r="AY12" s="138"/>
      <c r="AZ12" s="138"/>
    </row>
    <row r="13" spans="1:52" s="326" customFormat="1" ht="17.7" customHeight="1" x14ac:dyDescent="0.25">
      <c r="A13" s="323"/>
      <c r="B13" s="324" t="s">
        <v>166</v>
      </c>
      <c r="C13" s="324"/>
      <c r="D13" s="325"/>
      <c r="E13" s="325"/>
      <c r="F13" s="325"/>
      <c r="G13" s="325"/>
      <c r="H13" s="325"/>
      <c r="I13" s="325"/>
      <c r="J13" s="325"/>
      <c r="K13" s="325"/>
      <c r="L13" s="325"/>
      <c r="M13" s="325"/>
      <c r="N13" s="325"/>
      <c r="O13" s="325"/>
      <c r="P13" s="325"/>
      <c r="Q13" s="325"/>
      <c r="R13" s="325"/>
      <c r="S13" s="325"/>
      <c r="T13" s="325"/>
      <c r="U13" s="325"/>
      <c r="V13" s="325"/>
      <c r="W13" s="325"/>
      <c r="X13" s="325"/>
      <c r="Y13" s="138"/>
      <c r="Z13" s="138"/>
      <c r="AA13" s="138"/>
      <c r="AB13" s="138"/>
      <c r="AC13" s="138"/>
      <c r="AD13" s="138"/>
      <c r="AE13" s="138"/>
      <c r="AF13" s="138"/>
      <c r="AG13" s="138"/>
      <c r="AH13" s="138"/>
      <c r="AI13" s="138"/>
      <c r="AJ13" s="138"/>
      <c r="AK13" s="138"/>
      <c r="AL13" s="138"/>
      <c r="AM13" s="138"/>
      <c r="AN13" s="138"/>
      <c r="AO13" s="138"/>
      <c r="AP13" s="138"/>
      <c r="AQ13" s="138"/>
      <c r="AR13" s="138"/>
      <c r="AS13" s="138"/>
      <c r="AT13" s="138"/>
      <c r="AU13" s="138"/>
      <c r="AV13" s="138"/>
      <c r="AW13" s="138"/>
      <c r="AX13" s="138"/>
      <c r="AY13" s="138"/>
      <c r="AZ13" s="138"/>
    </row>
    <row r="14" spans="1:52" s="145" customFormat="1" ht="25.95" customHeight="1" x14ac:dyDescent="0.25">
      <c r="A14" s="73"/>
      <c r="B14" s="352" t="s">
        <v>167</v>
      </c>
      <c r="C14" s="352"/>
      <c r="D14" s="345" t="s">
        <v>168</v>
      </c>
      <c r="E14" s="346"/>
      <c r="F14" s="347"/>
      <c r="G14" s="358" t="s">
        <v>169</v>
      </c>
      <c r="H14" s="358" t="s">
        <v>170</v>
      </c>
      <c r="I14" s="360" t="s">
        <v>171</v>
      </c>
      <c r="J14" s="362" t="s">
        <v>172</v>
      </c>
      <c r="K14" s="363"/>
      <c r="L14" s="363"/>
      <c r="M14" s="363"/>
      <c r="N14" s="363"/>
      <c r="O14" s="364"/>
      <c r="P14" s="143"/>
      <c r="Q14" s="144"/>
      <c r="R14" s="144"/>
      <c r="S14" s="144"/>
      <c r="T14" s="144"/>
      <c r="U14" s="144"/>
      <c r="V14" s="144"/>
      <c r="W14" s="144"/>
      <c r="X14" s="144"/>
      <c r="Y14" s="138"/>
      <c r="Z14" s="138"/>
      <c r="AA14" s="138"/>
      <c r="AB14" s="138"/>
      <c r="AC14" s="138"/>
      <c r="AD14" s="138"/>
      <c r="AE14" s="138"/>
      <c r="AF14" s="138"/>
      <c r="AG14" s="138"/>
      <c r="AH14" s="138"/>
      <c r="AI14" s="138"/>
      <c r="AJ14" s="138"/>
      <c r="AK14" s="138"/>
      <c r="AL14" s="138"/>
      <c r="AM14" s="138"/>
      <c r="AN14" s="138"/>
      <c r="AO14" s="138"/>
      <c r="AP14" s="138"/>
      <c r="AQ14" s="138"/>
      <c r="AR14" s="138"/>
      <c r="AS14" s="138"/>
      <c r="AT14" s="138"/>
      <c r="AU14" s="138"/>
      <c r="AV14" s="138"/>
      <c r="AW14" s="138"/>
      <c r="AX14" s="138"/>
      <c r="AY14" s="138"/>
      <c r="AZ14" s="138"/>
    </row>
    <row r="15" spans="1:52" s="145" customFormat="1" ht="25.95" customHeight="1" x14ac:dyDescent="0.25">
      <c r="A15" s="73"/>
      <c r="B15" s="352"/>
      <c r="C15" s="352"/>
      <c r="D15" s="303" t="s">
        <v>173</v>
      </c>
      <c r="E15" s="303" t="s">
        <v>174</v>
      </c>
      <c r="F15" s="303" t="s">
        <v>175</v>
      </c>
      <c r="G15" s="358"/>
      <c r="H15" s="358"/>
      <c r="I15" s="360"/>
      <c r="J15" s="142" t="s">
        <v>176</v>
      </c>
      <c r="K15" s="142" t="s">
        <v>177</v>
      </c>
      <c r="L15" s="142" t="s">
        <v>178</v>
      </c>
      <c r="M15" s="142" t="s">
        <v>179</v>
      </c>
      <c r="N15" s="142" t="s">
        <v>180</v>
      </c>
      <c r="O15" s="142" t="s">
        <v>181</v>
      </c>
      <c r="P15" s="143"/>
      <c r="Q15" s="144"/>
      <c r="R15" s="144"/>
      <c r="S15" s="144"/>
      <c r="T15" s="144"/>
      <c r="U15" s="144"/>
      <c r="V15" s="144"/>
      <c r="W15" s="144"/>
      <c r="X15" s="144"/>
      <c r="Y15" s="138"/>
      <c r="Z15" s="138"/>
      <c r="AA15" s="138"/>
      <c r="AB15" s="138"/>
      <c r="AC15" s="138"/>
      <c r="AD15" s="138"/>
      <c r="AE15" s="138"/>
      <c r="AF15" s="138"/>
      <c r="AG15" s="138"/>
      <c r="AH15" s="138"/>
      <c r="AI15" s="138"/>
      <c r="AJ15" s="138"/>
      <c r="AK15" s="138"/>
      <c r="AL15" s="138"/>
      <c r="AM15" s="138"/>
      <c r="AN15" s="138"/>
      <c r="AO15" s="138"/>
      <c r="AP15" s="138"/>
      <c r="AQ15" s="138"/>
      <c r="AR15" s="138"/>
      <c r="AS15" s="138"/>
      <c r="AT15" s="138"/>
      <c r="AU15" s="138"/>
      <c r="AV15" s="138"/>
      <c r="AW15" s="138"/>
      <c r="AX15" s="138"/>
      <c r="AY15" s="138"/>
      <c r="AZ15" s="138"/>
    </row>
    <row r="16" spans="1:52" s="152" customFormat="1" ht="18" customHeight="1" x14ac:dyDescent="0.25">
      <c r="A16" s="146">
        <v>1</v>
      </c>
      <c r="B16" s="348"/>
      <c r="C16" s="349"/>
      <c r="D16" s="71"/>
      <c r="E16" s="109"/>
      <c r="F16" s="109"/>
      <c r="G16" s="71"/>
      <c r="H16" s="111"/>
      <c r="I16" s="62"/>
      <c r="J16" s="63"/>
      <c r="K16" s="63"/>
      <c r="L16" s="63"/>
      <c r="M16" s="63"/>
      <c r="N16" s="63"/>
      <c r="O16" s="63"/>
      <c r="P16" s="140"/>
      <c r="Q16" s="138"/>
      <c r="R16" s="138"/>
      <c r="S16" s="138"/>
      <c r="T16" s="138"/>
      <c r="U16" s="138"/>
      <c r="V16" s="138"/>
      <c r="W16" s="138"/>
      <c r="X16" s="138"/>
      <c r="Y16" s="138"/>
      <c r="Z16" s="138"/>
      <c r="AA16" s="138"/>
      <c r="AB16" s="138"/>
      <c r="AC16" s="138"/>
      <c r="AD16" s="138"/>
      <c r="AE16" s="138"/>
      <c r="AF16" s="138"/>
      <c r="AG16" s="138"/>
      <c r="AH16" s="138"/>
      <c r="AI16" s="138"/>
      <c r="AJ16" s="138"/>
      <c r="AK16" s="138"/>
      <c r="AL16" s="138"/>
      <c r="AM16" s="138"/>
      <c r="AN16" s="138"/>
      <c r="AO16" s="138"/>
      <c r="AP16" s="138"/>
      <c r="AQ16" s="138"/>
      <c r="AR16" s="138"/>
      <c r="AS16" s="138"/>
      <c r="AT16" s="138"/>
      <c r="AU16" s="138"/>
      <c r="AV16" s="138"/>
      <c r="AW16" s="138"/>
      <c r="AX16" s="138"/>
      <c r="AY16" s="138"/>
      <c r="AZ16" s="138"/>
    </row>
    <row r="17" spans="1:52" s="152" customFormat="1" ht="18" customHeight="1" x14ac:dyDescent="0.25">
      <c r="A17" s="146">
        <v>2</v>
      </c>
      <c r="B17" s="348"/>
      <c r="C17" s="349"/>
      <c r="D17" s="61"/>
      <c r="E17" s="109"/>
      <c r="F17" s="109"/>
      <c r="G17" s="61"/>
      <c r="H17" s="112"/>
      <c r="I17" s="63"/>
      <c r="J17" s="63"/>
      <c r="K17" s="63"/>
      <c r="L17" s="63"/>
      <c r="M17" s="63"/>
      <c r="N17" s="63"/>
      <c r="O17" s="63"/>
      <c r="P17" s="140"/>
      <c r="Q17" s="138"/>
      <c r="R17" s="138"/>
      <c r="S17" s="138"/>
      <c r="T17" s="138"/>
      <c r="U17" s="138"/>
      <c r="V17" s="138"/>
      <c r="W17" s="138"/>
      <c r="X17" s="138"/>
      <c r="Y17" s="138"/>
      <c r="Z17" s="138"/>
      <c r="AA17" s="138"/>
      <c r="AB17" s="138"/>
      <c r="AC17" s="138"/>
      <c r="AD17" s="138"/>
      <c r="AE17" s="138"/>
      <c r="AF17" s="138"/>
      <c r="AG17" s="138"/>
      <c r="AH17" s="138"/>
      <c r="AI17" s="138"/>
      <c r="AJ17" s="138"/>
      <c r="AK17" s="138"/>
      <c r="AL17" s="138"/>
      <c r="AM17" s="138"/>
      <c r="AN17" s="138"/>
      <c r="AO17" s="138"/>
      <c r="AP17" s="138"/>
      <c r="AQ17" s="138"/>
      <c r="AR17" s="138"/>
      <c r="AS17" s="138"/>
      <c r="AT17" s="138"/>
      <c r="AU17" s="138"/>
      <c r="AV17" s="138"/>
      <c r="AW17" s="138"/>
      <c r="AX17" s="138"/>
      <c r="AY17" s="138"/>
      <c r="AZ17" s="138"/>
    </row>
    <row r="18" spans="1:52" s="152" customFormat="1" ht="18" customHeight="1" x14ac:dyDescent="0.25">
      <c r="A18" s="146">
        <v>3</v>
      </c>
      <c r="B18" s="348"/>
      <c r="C18" s="349"/>
      <c r="D18" s="61"/>
      <c r="E18" s="109"/>
      <c r="F18" s="109"/>
      <c r="G18" s="61"/>
      <c r="H18" s="112"/>
      <c r="I18" s="63"/>
      <c r="J18" s="63"/>
      <c r="K18" s="63"/>
      <c r="L18" s="63"/>
      <c r="M18" s="63"/>
      <c r="N18" s="63"/>
      <c r="O18" s="63"/>
      <c r="P18" s="140"/>
      <c r="Q18" s="138"/>
      <c r="R18" s="138"/>
      <c r="S18" s="138"/>
      <c r="T18" s="138"/>
      <c r="U18" s="138"/>
      <c r="V18" s="138"/>
      <c r="W18" s="138"/>
      <c r="X18" s="138"/>
      <c r="Y18" s="138"/>
      <c r="Z18" s="138"/>
      <c r="AA18" s="138"/>
      <c r="AB18" s="138"/>
      <c r="AC18" s="138"/>
      <c r="AD18" s="138"/>
      <c r="AE18" s="138"/>
      <c r="AF18" s="138"/>
      <c r="AG18" s="138"/>
      <c r="AH18" s="138"/>
      <c r="AI18" s="138"/>
      <c r="AJ18" s="138"/>
      <c r="AK18" s="138"/>
      <c r="AL18" s="138"/>
      <c r="AM18" s="138"/>
      <c r="AN18" s="138"/>
      <c r="AO18" s="138"/>
      <c r="AP18" s="138"/>
      <c r="AQ18" s="138"/>
      <c r="AR18" s="138"/>
      <c r="AS18" s="138"/>
      <c r="AT18" s="138"/>
      <c r="AU18" s="138"/>
      <c r="AV18" s="138"/>
      <c r="AW18" s="138"/>
      <c r="AX18" s="138"/>
      <c r="AY18" s="138"/>
      <c r="AZ18" s="138"/>
    </row>
    <row r="19" spans="1:52" s="152" customFormat="1" ht="18" customHeight="1" x14ac:dyDescent="0.25">
      <c r="A19" s="146">
        <v>4</v>
      </c>
      <c r="B19" s="348"/>
      <c r="C19" s="349"/>
      <c r="D19" s="61"/>
      <c r="E19" s="109"/>
      <c r="F19" s="109"/>
      <c r="G19" s="61"/>
      <c r="H19" s="112"/>
      <c r="I19" s="63"/>
      <c r="J19" s="113"/>
      <c r="K19" s="113"/>
      <c r="L19" s="63"/>
      <c r="M19" s="113"/>
      <c r="N19" s="113"/>
      <c r="O19" s="63"/>
      <c r="P19" s="140"/>
      <c r="Q19" s="138"/>
      <c r="R19" s="138"/>
      <c r="S19" s="138"/>
      <c r="T19" s="138"/>
      <c r="U19" s="138"/>
      <c r="V19" s="138"/>
      <c r="W19" s="138"/>
      <c r="X19" s="138"/>
      <c r="Y19" s="138"/>
      <c r="Z19" s="138"/>
      <c r="AA19" s="138"/>
      <c r="AB19" s="138"/>
      <c r="AC19" s="138"/>
      <c r="AD19" s="138"/>
      <c r="AE19" s="138"/>
      <c r="AF19" s="140"/>
      <c r="AG19" s="140"/>
      <c r="AH19" s="140"/>
      <c r="AI19" s="140"/>
      <c r="AJ19" s="140"/>
      <c r="AK19" s="140"/>
      <c r="AL19" s="140"/>
      <c r="AM19" s="140"/>
      <c r="AN19" s="140"/>
      <c r="AO19" s="140"/>
      <c r="AP19" s="140"/>
      <c r="AQ19" s="140"/>
      <c r="AR19" s="140"/>
      <c r="AS19" s="140"/>
      <c r="AT19" s="140"/>
      <c r="AU19" s="140"/>
      <c r="AV19" s="140"/>
      <c r="AW19" s="140"/>
      <c r="AX19" s="140"/>
      <c r="AY19" s="140"/>
      <c r="AZ19" s="140"/>
    </row>
    <row r="20" spans="1:52" s="152" customFormat="1" ht="18" customHeight="1" x14ac:dyDescent="0.25">
      <c r="A20" s="146">
        <v>5</v>
      </c>
      <c r="B20" s="348"/>
      <c r="C20" s="349"/>
      <c r="D20" s="61"/>
      <c r="E20" s="109"/>
      <c r="F20" s="109"/>
      <c r="G20" s="61"/>
      <c r="H20" s="112"/>
      <c r="I20" s="63"/>
      <c r="J20" s="113"/>
      <c r="K20" s="113"/>
      <c r="L20" s="63"/>
      <c r="M20" s="113"/>
      <c r="N20" s="113"/>
      <c r="O20" s="63"/>
      <c r="P20" s="140"/>
      <c r="Q20" s="138"/>
      <c r="R20" s="138"/>
      <c r="S20" s="138"/>
      <c r="T20" s="138"/>
      <c r="U20" s="138"/>
      <c r="V20" s="138"/>
      <c r="W20" s="138"/>
      <c r="X20" s="138"/>
      <c r="Y20" s="138"/>
      <c r="Z20" s="138"/>
      <c r="AA20" s="138"/>
      <c r="AB20" s="138"/>
      <c r="AC20" s="138"/>
      <c r="AD20" s="138"/>
      <c r="AE20" s="138"/>
      <c r="AF20" s="140"/>
      <c r="AG20" s="140"/>
      <c r="AH20" s="140"/>
      <c r="AI20" s="140"/>
      <c r="AJ20" s="140"/>
      <c r="AK20" s="140"/>
      <c r="AL20" s="140"/>
      <c r="AM20" s="140"/>
      <c r="AN20" s="140"/>
      <c r="AO20" s="140"/>
      <c r="AP20" s="140"/>
      <c r="AQ20" s="140"/>
      <c r="AR20" s="140"/>
      <c r="AS20" s="140"/>
      <c r="AT20" s="140"/>
      <c r="AU20" s="140"/>
      <c r="AV20" s="140"/>
      <c r="AW20" s="140"/>
      <c r="AX20" s="140"/>
      <c r="AY20" s="140"/>
      <c r="AZ20" s="140"/>
    </row>
    <row r="21" spans="1:52" s="152" customFormat="1" ht="18" customHeight="1" x14ac:dyDescent="0.25">
      <c r="A21" s="146">
        <v>6</v>
      </c>
      <c r="B21" s="348"/>
      <c r="C21" s="349"/>
      <c r="D21" s="61"/>
      <c r="E21" s="109"/>
      <c r="F21" s="109"/>
      <c r="G21" s="61"/>
      <c r="H21" s="112"/>
      <c r="I21" s="63"/>
      <c r="J21" s="113"/>
      <c r="K21" s="113"/>
      <c r="L21" s="63"/>
      <c r="M21" s="113"/>
      <c r="N21" s="113"/>
      <c r="O21" s="63"/>
      <c r="P21" s="140"/>
      <c r="Q21" s="138"/>
      <c r="R21" s="138"/>
      <c r="S21" s="138"/>
      <c r="T21" s="138"/>
      <c r="U21" s="138"/>
      <c r="V21" s="138"/>
      <c r="W21" s="138"/>
      <c r="X21" s="138"/>
      <c r="Y21" s="138"/>
      <c r="Z21" s="138"/>
      <c r="AA21" s="138"/>
      <c r="AB21" s="138"/>
      <c r="AC21" s="138"/>
      <c r="AD21" s="138"/>
      <c r="AE21" s="138"/>
      <c r="AF21" s="140"/>
      <c r="AG21" s="140"/>
      <c r="AH21" s="140"/>
      <c r="AI21" s="140"/>
      <c r="AJ21" s="140"/>
      <c r="AK21" s="140"/>
      <c r="AL21" s="140"/>
      <c r="AM21" s="140"/>
      <c r="AN21" s="140"/>
      <c r="AO21" s="140"/>
      <c r="AP21" s="140"/>
      <c r="AQ21" s="140"/>
      <c r="AR21" s="140"/>
      <c r="AS21" s="140"/>
      <c r="AT21" s="140"/>
      <c r="AU21" s="140"/>
      <c r="AV21" s="140"/>
      <c r="AW21" s="140"/>
      <c r="AX21" s="140"/>
      <c r="AY21" s="140"/>
      <c r="AZ21" s="140"/>
    </row>
    <row r="22" spans="1:52" s="152" customFormat="1" ht="18" customHeight="1" x14ac:dyDescent="0.25">
      <c r="A22" s="146">
        <v>7</v>
      </c>
      <c r="B22" s="348"/>
      <c r="C22" s="349"/>
      <c r="D22" s="61"/>
      <c r="E22" s="109"/>
      <c r="F22" s="109"/>
      <c r="G22" s="61"/>
      <c r="H22" s="112"/>
      <c r="I22" s="63"/>
      <c r="J22" s="113"/>
      <c r="K22" s="113"/>
      <c r="L22" s="63"/>
      <c r="M22" s="113"/>
      <c r="N22" s="113"/>
      <c r="O22" s="63"/>
      <c r="P22" s="140"/>
      <c r="Q22" s="138"/>
      <c r="R22" s="138"/>
      <c r="S22" s="138"/>
      <c r="T22" s="138"/>
      <c r="U22" s="138"/>
      <c r="V22" s="138"/>
      <c r="W22" s="138"/>
      <c r="X22" s="138"/>
      <c r="Y22" s="138"/>
      <c r="Z22" s="138"/>
      <c r="AA22" s="138"/>
      <c r="AB22" s="138"/>
      <c r="AC22" s="138"/>
      <c r="AD22" s="138"/>
      <c r="AE22" s="138"/>
      <c r="AF22" s="140"/>
      <c r="AG22" s="140"/>
      <c r="AH22" s="140"/>
      <c r="AI22" s="140"/>
      <c r="AJ22" s="140"/>
      <c r="AK22" s="140"/>
      <c r="AL22" s="140"/>
      <c r="AM22" s="140"/>
      <c r="AN22" s="140"/>
      <c r="AO22" s="140"/>
      <c r="AP22" s="140"/>
      <c r="AQ22" s="140"/>
      <c r="AR22" s="140"/>
      <c r="AS22" s="140"/>
      <c r="AT22" s="140"/>
      <c r="AU22" s="140"/>
      <c r="AV22" s="140"/>
      <c r="AW22" s="140"/>
      <c r="AX22" s="140"/>
      <c r="AY22" s="140"/>
      <c r="AZ22" s="140"/>
    </row>
    <row r="23" spans="1:52" s="152" customFormat="1" ht="18" customHeight="1" x14ac:dyDescent="0.25">
      <c r="A23" s="146">
        <v>8</v>
      </c>
      <c r="B23" s="348"/>
      <c r="C23" s="349"/>
      <c r="D23" s="61"/>
      <c r="E23" s="109"/>
      <c r="F23" s="109"/>
      <c r="G23" s="61"/>
      <c r="H23" s="112"/>
      <c r="I23" s="63"/>
      <c r="J23" s="113"/>
      <c r="K23" s="113"/>
      <c r="L23" s="63"/>
      <c r="M23" s="113"/>
      <c r="N23" s="113"/>
      <c r="O23" s="63"/>
      <c r="P23" s="140"/>
      <c r="Q23" s="138"/>
      <c r="R23" s="138"/>
      <c r="S23" s="138"/>
      <c r="T23" s="138"/>
      <c r="U23" s="138"/>
      <c r="V23" s="138"/>
      <c r="W23" s="138"/>
      <c r="X23" s="138"/>
      <c r="Y23" s="138"/>
      <c r="Z23" s="138"/>
      <c r="AA23" s="138"/>
      <c r="AB23" s="138"/>
      <c r="AC23" s="138"/>
      <c r="AD23" s="138"/>
      <c r="AE23" s="138"/>
      <c r="AF23" s="140"/>
      <c r="AG23" s="140"/>
      <c r="AH23" s="140"/>
      <c r="AI23" s="140"/>
      <c r="AJ23" s="140"/>
      <c r="AK23" s="140"/>
      <c r="AL23" s="140"/>
      <c r="AM23" s="140"/>
      <c r="AN23" s="140"/>
      <c r="AO23" s="140"/>
      <c r="AP23" s="140"/>
      <c r="AQ23" s="140"/>
      <c r="AR23" s="140"/>
      <c r="AS23" s="140"/>
      <c r="AT23" s="140"/>
      <c r="AU23" s="140"/>
      <c r="AV23" s="140"/>
      <c r="AW23" s="140"/>
      <c r="AX23" s="140"/>
      <c r="AY23" s="140"/>
      <c r="AZ23" s="140"/>
    </row>
    <row r="24" spans="1:52" s="152" customFormat="1" ht="18" customHeight="1" x14ac:dyDescent="0.25">
      <c r="A24" s="146">
        <v>9</v>
      </c>
      <c r="B24" s="348"/>
      <c r="C24" s="349"/>
      <c r="D24" s="61"/>
      <c r="E24" s="109"/>
      <c r="F24" s="109"/>
      <c r="G24" s="61"/>
      <c r="H24" s="112"/>
      <c r="I24" s="63"/>
      <c r="J24" s="113"/>
      <c r="K24" s="113"/>
      <c r="L24" s="63"/>
      <c r="M24" s="113"/>
      <c r="N24" s="113"/>
      <c r="O24" s="63"/>
      <c r="P24" s="140"/>
      <c r="Q24" s="138"/>
      <c r="R24" s="138"/>
      <c r="S24" s="138"/>
      <c r="T24" s="138"/>
      <c r="U24" s="138"/>
      <c r="V24" s="138"/>
      <c r="W24" s="138"/>
      <c r="X24" s="138"/>
      <c r="Y24" s="138"/>
      <c r="Z24" s="138"/>
      <c r="AA24" s="138"/>
      <c r="AB24" s="138"/>
      <c r="AC24" s="138"/>
      <c r="AD24" s="138"/>
      <c r="AE24" s="138"/>
      <c r="AF24" s="140"/>
      <c r="AG24" s="140"/>
      <c r="AH24" s="140"/>
      <c r="AI24" s="140"/>
      <c r="AJ24" s="140"/>
      <c r="AK24" s="140"/>
      <c r="AL24" s="140"/>
      <c r="AM24" s="140"/>
      <c r="AN24" s="140"/>
      <c r="AO24" s="140"/>
      <c r="AP24" s="140"/>
      <c r="AQ24" s="140"/>
      <c r="AR24" s="140"/>
      <c r="AS24" s="140"/>
      <c r="AT24" s="140"/>
      <c r="AU24" s="140"/>
      <c r="AV24" s="140"/>
      <c r="AW24" s="140"/>
      <c r="AX24" s="140"/>
      <c r="AY24" s="140"/>
      <c r="AZ24" s="140"/>
    </row>
    <row r="25" spans="1:52" s="152" customFormat="1" ht="18" customHeight="1" x14ac:dyDescent="0.25">
      <c r="A25" s="146">
        <v>10</v>
      </c>
      <c r="B25" s="348"/>
      <c r="C25" s="349"/>
      <c r="D25" s="61"/>
      <c r="E25" s="109"/>
      <c r="F25" s="109"/>
      <c r="G25" s="61"/>
      <c r="H25" s="112"/>
      <c r="I25" s="63"/>
      <c r="J25" s="113"/>
      <c r="K25" s="113"/>
      <c r="L25" s="63"/>
      <c r="M25" s="113"/>
      <c r="N25" s="113"/>
      <c r="O25" s="63"/>
      <c r="P25" s="153" t="s">
        <v>182</v>
      </c>
      <c r="Q25" s="138"/>
      <c r="R25" s="138"/>
      <c r="S25" s="138"/>
      <c r="T25" s="138"/>
      <c r="U25" s="138"/>
      <c r="V25" s="138"/>
      <c r="W25" s="138"/>
      <c r="X25" s="138"/>
      <c r="Y25" s="138"/>
      <c r="Z25" s="138"/>
      <c r="AA25" s="138"/>
      <c r="AB25" s="138"/>
      <c r="AC25" s="138"/>
      <c r="AD25" s="138"/>
      <c r="AE25" s="138"/>
      <c r="AF25" s="140"/>
      <c r="AG25" s="140"/>
      <c r="AH25" s="140"/>
      <c r="AI25" s="140"/>
      <c r="AJ25" s="140"/>
      <c r="AK25" s="140"/>
      <c r="AL25" s="140"/>
      <c r="AM25" s="140"/>
      <c r="AN25" s="140"/>
      <c r="AO25" s="140"/>
      <c r="AP25" s="140"/>
      <c r="AQ25" s="140"/>
      <c r="AR25" s="140"/>
      <c r="AS25" s="140"/>
      <c r="AT25" s="140"/>
      <c r="AU25" s="140"/>
      <c r="AV25" s="140"/>
      <c r="AW25" s="140"/>
      <c r="AX25" s="140"/>
      <c r="AY25" s="140"/>
      <c r="AZ25" s="140"/>
    </row>
    <row r="26" spans="1:52" s="152" customFormat="1" ht="18" hidden="1" customHeight="1" outlineLevel="1" x14ac:dyDescent="0.25">
      <c r="A26" s="146">
        <v>11</v>
      </c>
      <c r="B26" s="348"/>
      <c r="C26" s="349"/>
      <c r="D26" s="61"/>
      <c r="E26" s="109"/>
      <c r="F26" s="109"/>
      <c r="G26" s="61"/>
      <c r="H26" s="112"/>
      <c r="I26" s="63"/>
      <c r="J26" s="113"/>
      <c r="K26" s="113"/>
      <c r="L26" s="63"/>
      <c r="M26" s="113"/>
      <c r="N26" s="113"/>
      <c r="O26" s="63"/>
      <c r="P26" s="140"/>
      <c r="Q26" s="138"/>
      <c r="R26" s="138"/>
      <c r="S26" s="138"/>
      <c r="T26" s="138"/>
      <c r="U26" s="138"/>
      <c r="V26" s="138"/>
      <c r="W26" s="138"/>
      <c r="X26" s="138"/>
      <c r="Y26" s="138"/>
      <c r="Z26" s="138"/>
      <c r="AA26" s="138"/>
      <c r="AB26" s="138"/>
      <c r="AC26" s="138"/>
      <c r="AD26" s="138"/>
      <c r="AE26" s="138"/>
      <c r="AF26" s="140"/>
      <c r="AG26" s="140"/>
      <c r="AH26" s="140"/>
      <c r="AI26" s="140"/>
      <c r="AJ26" s="140"/>
      <c r="AK26" s="140"/>
      <c r="AL26" s="140"/>
      <c r="AM26" s="140"/>
      <c r="AN26" s="140"/>
      <c r="AO26" s="140"/>
      <c r="AP26" s="140"/>
      <c r="AQ26" s="140"/>
      <c r="AR26" s="140"/>
      <c r="AS26" s="140"/>
      <c r="AT26" s="140"/>
      <c r="AU26" s="140"/>
      <c r="AV26" s="140"/>
      <c r="AW26" s="140"/>
      <c r="AX26" s="140"/>
      <c r="AY26" s="140"/>
      <c r="AZ26" s="140"/>
    </row>
    <row r="27" spans="1:52" s="152" customFormat="1" ht="18" hidden="1" customHeight="1" outlineLevel="1" x14ac:dyDescent="0.25">
      <c r="A27" s="146">
        <v>12</v>
      </c>
      <c r="B27" s="348"/>
      <c r="C27" s="349"/>
      <c r="D27" s="61"/>
      <c r="E27" s="109"/>
      <c r="F27" s="109"/>
      <c r="G27" s="61"/>
      <c r="H27" s="112"/>
      <c r="I27" s="63"/>
      <c r="J27" s="113"/>
      <c r="K27" s="113"/>
      <c r="L27" s="63"/>
      <c r="M27" s="113"/>
      <c r="N27" s="113"/>
      <c r="O27" s="63"/>
      <c r="P27" s="140"/>
      <c r="Q27" s="138"/>
      <c r="R27" s="138"/>
      <c r="S27" s="138"/>
      <c r="T27" s="138"/>
      <c r="U27" s="138"/>
      <c r="V27" s="138"/>
      <c r="W27" s="138"/>
      <c r="X27" s="138"/>
      <c r="Y27" s="138"/>
      <c r="Z27" s="138"/>
      <c r="AA27" s="138"/>
      <c r="AB27" s="138"/>
      <c r="AC27" s="138"/>
      <c r="AD27" s="138"/>
      <c r="AE27" s="138"/>
      <c r="AF27" s="140"/>
      <c r="AG27" s="140"/>
      <c r="AH27" s="140"/>
      <c r="AI27" s="140"/>
      <c r="AJ27" s="140"/>
      <c r="AK27" s="140"/>
      <c r="AL27" s="140"/>
      <c r="AM27" s="140"/>
      <c r="AN27" s="140"/>
      <c r="AO27" s="140"/>
      <c r="AP27" s="140"/>
      <c r="AQ27" s="140"/>
      <c r="AR27" s="140"/>
      <c r="AS27" s="140"/>
      <c r="AT27" s="140"/>
      <c r="AU27" s="140"/>
      <c r="AV27" s="140"/>
      <c r="AW27" s="140"/>
      <c r="AX27" s="140"/>
      <c r="AY27" s="140"/>
      <c r="AZ27" s="140"/>
    </row>
    <row r="28" spans="1:52" s="152" customFormat="1" ht="18" hidden="1" customHeight="1" outlineLevel="1" x14ac:dyDescent="0.25">
      <c r="A28" s="146">
        <v>13</v>
      </c>
      <c r="B28" s="348"/>
      <c r="C28" s="349"/>
      <c r="D28" s="61"/>
      <c r="E28" s="109"/>
      <c r="F28" s="109"/>
      <c r="G28" s="61"/>
      <c r="H28" s="112"/>
      <c r="I28" s="63"/>
      <c r="J28" s="113"/>
      <c r="K28" s="113"/>
      <c r="L28" s="63"/>
      <c r="M28" s="113"/>
      <c r="N28" s="113"/>
      <c r="O28" s="63"/>
      <c r="P28" s="140"/>
      <c r="Q28" s="138"/>
      <c r="R28" s="138"/>
      <c r="S28" s="138"/>
      <c r="T28" s="138"/>
      <c r="U28" s="138"/>
      <c r="V28" s="138"/>
      <c r="W28" s="138"/>
      <c r="X28" s="138"/>
      <c r="Y28" s="138"/>
      <c r="Z28" s="138"/>
      <c r="AA28" s="138"/>
      <c r="AB28" s="138"/>
      <c r="AC28" s="138"/>
      <c r="AD28" s="138"/>
      <c r="AE28" s="138"/>
      <c r="AF28" s="140"/>
      <c r="AG28" s="140"/>
      <c r="AH28" s="140"/>
      <c r="AI28" s="140"/>
      <c r="AJ28" s="140"/>
      <c r="AK28" s="140"/>
      <c r="AL28" s="140"/>
      <c r="AM28" s="140"/>
      <c r="AN28" s="140"/>
      <c r="AO28" s="140"/>
      <c r="AP28" s="140"/>
      <c r="AQ28" s="140"/>
      <c r="AR28" s="140"/>
      <c r="AS28" s="140"/>
      <c r="AT28" s="140"/>
      <c r="AU28" s="140"/>
      <c r="AV28" s="140"/>
      <c r="AW28" s="140"/>
      <c r="AX28" s="140"/>
      <c r="AY28" s="140"/>
      <c r="AZ28" s="140"/>
    </row>
    <row r="29" spans="1:52" s="152" customFormat="1" ht="18" hidden="1" customHeight="1" outlineLevel="1" x14ac:dyDescent="0.25">
      <c r="A29" s="146">
        <v>14</v>
      </c>
      <c r="B29" s="348"/>
      <c r="C29" s="349"/>
      <c r="D29" s="61"/>
      <c r="E29" s="109"/>
      <c r="F29" s="109"/>
      <c r="G29" s="61"/>
      <c r="H29" s="112"/>
      <c r="I29" s="63"/>
      <c r="J29" s="113"/>
      <c r="K29" s="113"/>
      <c r="L29" s="63"/>
      <c r="M29" s="113"/>
      <c r="N29" s="113"/>
      <c r="O29" s="63"/>
      <c r="P29" s="140"/>
      <c r="Q29" s="138"/>
      <c r="R29" s="138"/>
      <c r="S29" s="138"/>
      <c r="T29" s="138"/>
      <c r="U29" s="138"/>
      <c r="V29" s="138"/>
      <c r="W29" s="138"/>
      <c r="X29" s="138"/>
      <c r="Y29" s="138"/>
      <c r="Z29" s="138"/>
      <c r="AA29" s="138"/>
      <c r="AB29" s="138"/>
      <c r="AC29" s="138"/>
      <c r="AD29" s="138"/>
      <c r="AE29" s="138"/>
      <c r="AF29" s="140"/>
      <c r="AG29" s="140"/>
      <c r="AH29" s="140"/>
      <c r="AI29" s="140"/>
      <c r="AJ29" s="140"/>
      <c r="AK29" s="140"/>
      <c r="AL29" s="140"/>
      <c r="AM29" s="140"/>
      <c r="AN29" s="140"/>
      <c r="AO29" s="140"/>
      <c r="AP29" s="140"/>
      <c r="AQ29" s="140"/>
      <c r="AR29" s="140"/>
      <c r="AS29" s="140"/>
      <c r="AT29" s="140"/>
      <c r="AU29" s="140"/>
      <c r="AV29" s="140"/>
      <c r="AW29" s="140"/>
      <c r="AX29" s="140"/>
      <c r="AY29" s="140"/>
      <c r="AZ29" s="140"/>
    </row>
    <row r="30" spans="1:52" s="152" customFormat="1" ht="18" hidden="1" customHeight="1" outlineLevel="1" x14ac:dyDescent="0.25">
      <c r="A30" s="146">
        <v>15</v>
      </c>
      <c r="B30" s="348"/>
      <c r="C30" s="349"/>
      <c r="D30" s="61"/>
      <c r="E30" s="109"/>
      <c r="F30" s="109"/>
      <c r="G30" s="61"/>
      <c r="H30" s="112"/>
      <c r="I30" s="63"/>
      <c r="J30" s="113"/>
      <c r="K30" s="113"/>
      <c r="L30" s="63"/>
      <c r="M30" s="113"/>
      <c r="N30" s="113"/>
      <c r="O30" s="63"/>
      <c r="P30" s="140"/>
      <c r="Q30" s="138"/>
      <c r="R30" s="138"/>
      <c r="S30" s="138"/>
      <c r="T30" s="138"/>
      <c r="U30" s="138"/>
      <c r="V30" s="138"/>
      <c r="W30" s="138"/>
      <c r="X30" s="138"/>
      <c r="Y30" s="138"/>
      <c r="Z30" s="138"/>
      <c r="AA30" s="138"/>
      <c r="AB30" s="138"/>
      <c r="AC30" s="138"/>
      <c r="AD30" s="138"/>
      <c r="AE30" s="138"/>
      <c r="AF30" s="140"/>
      <c r="AG30" s="140"/>
      <c r="AH30" s="140"/>
      <c r="AI30" s="140"/>
      <c r="AJ30" s="140"/>
      <c r="AK30" s="140"/>
      <c r="AL30" s="140"/>
      <c r="AM30" s="140"/>
      <c r="AN30" s="140"/>
      <c r="AO30" s="140"/>
      <c r="AP30" s="140"/>
      <c r="AQ30" s="140"/>
      <c r="AR30" s="140"/>
      <c r="AS30" s="140"/>
      <c r="AT30" s="140"/>
      <c r="AU30" s="140"/>
      <c r="AV30" s="140"/>
      <c r="AW30" s="140"/>
      <c r="AX30" s="140"/>
      <c r="AY30" s="140"/>
      <c r="AZ30" s="140"/>
    </row>
    <row r="31" spans="1:52" s="152" customFormat="1" ht="18" hidden="1" customHeight="1" outlineLevel="1" x14ac:dyDescent="0.25">
      <c r="A31" s="146">
        <v>16</v>
      </c>
      <c r="B31" s="348"/>
      <c r="C31" s="349"/>
      <c r="D31" s="61"/>
      <c r="E31" s="109"/>
      <c r="F31" s="109"/>
      <c r="G31" s="61"/>
      <c r="H31" s="112"/>
      <c r="I31" s="63"/>
      <c r="J31" s="113"/>
      <c r="K31" s="113"/>
      <c r="L31" s="63"/>
      <c r="M31" s="113"/>
      <c r="N31" s="113"/>
      <c r="O31" s="63"/>
      <c r="P31" s="140"/>
      <c r="Q31" s="138"/>
      <c r="R31" s="138"/>
      <c r="S31" s="138"/>
      <c r="T31" s="138"/>
      <c r="U31" s="138"/>
      <c r="V31" s="138"/>
      <c r="W31" s="138"/>
      <c r="X31" s="138"/>
      <c r="Y31" s="138"/>
      <c r="Z31" s="138"/>
      <c r="AA31" s="138"/>
      <c r="AB31" s="138"/>
      <c r="AC31" s="138"/>
      <c r="AD31" s="138"/>
      <c r="AE31" s="138"/>
      <c r="AF31" s="140"/>
      <c r="AG31" s="140"/>
      <c r="AH31" s="140"/>
      <c r="AI31" s="140"/>
      <c r="AJ31" s="140"/>
      <c r="AK31" s="140"/>
      <c r="AL31" s="140"/>
      <c r="AM31" s="140"/>
      <c r="AN31" s="140"/>
      <c r="AO31" s="140"/>
      <c r="AP31" s="140"/>
      <c r="AQ31" s="140"/>
      <c r="AR31" s="140"/>
      <c r="AS31" s="140"/>
      <c r="AT31" s="140"/>
      <c r="AU31" s="140"/>
      <c r="AV31" s="140"/>
      <c r="AW31" s="140"/>
      <c r="AX31" s="140"/>
      <c r="AY31" s="140"/>
      <c r="AZ31" s="140"/>
    </row>
    <row r="32" spans="1:52" s="152" customFormat="1" ht="18" hidden="1" customHeight="1" outlineLevel="1" x14ac:dyDescent="0.25">
      <c r="A32" s="146">
        <v>17</v>
      </c>
      <c r="B32" s="348"/>
      <c r="C32" s="349"/>
      <c r="D32" s="61"/>
      <c r="E32" s="109"/>
      <c r="F32" s="109"/>
      <c r="G32" s="61"/>
      <c r="H32" s="112"/>
      <c r="I32" s="63"/>
      <c r="J32" s="113"/>
      <c r="K32" s="113"/>
      <c r="L32" s="63"/>
      <c r="M32" s="113"/>
      <c r="N32" s="113"/>
      <c r="O32" s="63"/>
      <c r="P32" s="140"/>
      <c r="Q32" s="138"/>
      <c r="R32" s="138"/>
      <c r="S32" s="138"/>
      <c r="T32" s="138"/>
      <c r="U32" s="138"/>
      <c r="V32" s="138"/>
      <c r="W32" s="138"/>
      <c r="X32" s="138"/>
      <c r="Y32" s="138"/>
      <c r="Z32" s="138"/>
      <c r="AA32" s="138"/>
      <c r="AB32" s="138"/>
      <c r="AC32" s="138"/>
      <c r="AD32" s="138"/>
      <c r="AE32" s="138"/>
      <c r="AF32" s="140"/>
      <c r="AG32" s="140"/>
      <c r="AH32" s="140"/>
      <c r="AI32" s="140"/>
      <c r="AJ32" s="140"/>
      <c r="AK32" s="140"/>
      <c r="AL32" s="140"/>
      <c r="AM32" s="140"/>
      <c r="AN32" s="140"/>
      <c r="AO32" s="140"/>
      <c r="AP32" s="140"/>
      <c r="AQ32" s="140"/>
      <c r="AR32" s="140"/>
      <c r="AS32" s="140"/>
      <c r="AT32" s="140"/>
      <c r="AU32" s="140"/>
      <c r="AV32" s="140"/>
      <c r="AW32" s="140"/>
      <c r="AX32" s="140"/>
      <c r="AY32" s="140"/>
      <c r="AZ32" s="140"/>
    </row>
    <row r="33" spans="1:52" s="152" customFormat="1" ht="18" hidden="1" customHeight="1" outlineLevel="1" x14ac:dyDescent="0.25">
      <c r="A33" s="146">
        <v>18</v>
      </c>
      <c r="B33" s="348"/>
      <c r="C33" s="349"/>
      <c r="D33" s="61"/>
      <c r="E33" s="109"/>
      <c r="F33" s="109"/>
      <c r="G33" s="61"/>
      <c r="H33" s="112"/>
      <c r="I33" s="63"/>
      <c r="J33" s="113"/>
      <c r="K33" s="113"/>
      <c r="L33" s="63"/>
      <c r="M33" s="113"/>
      <c r="N33" s="113"/>
      <c r="O33" s="63"/>
      <c r="P33" s="140"/>
      <c r="Q33" s="138"/>
      <c r="R33" s="138"/>
      <c r="S33" s="138"/>
      <c r="T33" s="138"/>
      <c r="U33" s="138"/>
      <c r="V33" s="138"/>
      <c r="W33" s="138"/>
      <c r="X33" s="138"/>
      <c r="Y33" s="138"/>
      <c r="Z33" s="138"/>
      <c r="AA33" s="138"/>
      <c r="AB33" s="138"/>
      <c r="AC33" s="138"/>
      <c r="AD33" s="138"/>
      <c r="AE33" s="138"/>
      <c r="AF33" s="140"/>
      <c r="AG33" s="140"/>
      <c r="AH33" s="140"/>
      <c r="AI33" s="140"/>
      <c r="AJ33" s="140"/>
      <c r="AK33" s="140"/>
      <c r="AL33" s="140"/>
      <c r="AM33" s="140"/>
      <c r="AN33" s="140"/>
      <c r="AO33" s="140"/>
      <c r="AP33" s="140"/>
      <c r="AQ33" s="140"/>
      <c r="AR33" s="140"/>
      <c r="AS33" s="140"/>
      <c r="AT33" s="140"/>
      <c r="AU33" s="140"/>
      <c r="AV33" s="140"/>
      <c r="AW33" s="140"/>
      <c r="AX33" s="140"/>
      <c r="AY33" s="140"/>
      <c r="AZ33" s="140"/>
    </row>
    <row r="34" spans="1:52" s="152" customFormat="1" ht="18" hidden="1" customHeight="1" outlineLevel="1" x14ac:dyDescent="0.25">
      <c r="A34" s="146">
        <v>19</v>
      </c>
      <c r="B34" s="348"/>
      <c r="C34" s="349"/>
      <c r="D34" s="61"/>
      <c r="E34" s="109"/>
      <c r="F34" s="109"/>
      <c r="G34" s="61"/>
      <c r="H34" s="112"/>
      <c r="I34" s="63"/>
      <c r="J34" s="113"/>
      <c r="K34" s="113"/>
      <c r="L34" s="63"/>
      <c r="M34" s="113"/>
      <c r="N34" s="113"/>
      <c r="O34" s="63"/>
      <c r="P34" s="140"/>
      <c r="Q34" s="138"/>
      <c r="R34" s="138"/>
      <c r="S34" s="138"/>
      <c r="T34" s="138"/>
      <c r="U34" s="138"/>
      <c r="V34" s="138"/>
      <c r="W34" s="138"/>
      <c r="X34" s="138"/>
      <c r="Y34" s="138"/>
      <c r="Z34" s="138"/>
      <c r="AA34" s="138"/>
      <c r="AB34" s="138"/>
      <c r="AC34" s="138"/>
      <c r="AD34" s="138"/>
      <c r="AE34" s="138"/>
      <c r="AF34" s="140"/>
      <c r="AG34" s="140"/>
      <c r="AH34" s="140"/>
      <c r="AI34" s="140"/>
      <c r="AJ34" s="140"/>
      <c r="AK34" s="140"/>
      <c r="AL34" s="140"/>
      <c r="AM34" s="140"/>
      <c r="AN34" s="140"/>
      <c r="AO34" s="140"/>
      <c r="AP34" s="140"/>
      <c r="AQ34" s="140"/>
      <c r="AR34" s="140"/>
      <c r="AS34" s="140"/>
      <c r="AT34" s="140"/>
      <c r="AU34" s="140"/>
      <c r="AV34" s="140"/>
      <c r="AW34" s="140"/>
      <c r="AX34" s="140"/>
      <c r="AY34" s="140"/>
      <c r="AZ34" s="140"/>
    </row>
    <row r="35" spans="1:52" s="152" customFormat="1" ht="18" hidden="1" customHeight="1" outlineLevel="1" x14ac:dyDescent="0.25">
      <c r="A35" s="146">
        <v>20</v>
      </c>
      <c r="B35" s="348"/>
      <c r="C35" s="349"/>
      <c r="D35" s="61"/>
      <c r="E35" s="109"/>
      <c r="F35" s="109"/>
      <c r="G35" s="61"/>
      <c r="H35" s="112"/>
      <c r="I35" s="63"/>
      <c r="J35" s="113"/>
      <c r="K35" s="113"/>
      <c r="L35" s="63"/>
      <c r="M35" s="113"/>
      <c r="N35" s="113"/>
      <c r="O35" s="63"/>
      <c r="P35" s="140"/>
      <c r="Q35" s="138"/>
      <c r="R35" s="138"/>
      <c r="S35" s="138"/>
      <c r="T35" s="138"/>
      <c r="U35" s="138"/>
      <c r="V35" s="138"/>
      <c r="W35" s="138"/>
      <c r="X35" s="138"/>
      <c r="Y35" s="138"/>
      <c r="Z35" s="138"/>
      <c r="AA35" s="138"/>
      <c r="AB35" s="138"/>
      <c r="AC35" s="138"/>
      <c r="AD35" s="138"/>
      <c r="AE35" s="138"/>
      <c r="AF35" s="140"/>
      <c r="AG35" s="140"/>
      <c r="AH35" s="140"/>
      <c r="AI35" s="140"/>
      <c r="AJ35" s="140"/>
      <c r="AK35" s="140"/>
      <c r="AL35" s="140"/>
      <c r="AM35" s="140"/>
      <c r="AN35" s="140"/>
      <c r="AO35" s="140"/>
      <c r="AP35" s="140"/>
      <c r="AQ35" s="140"/>
      <c r="AR35" s="140"/>
      <c r="AS35" s="140"/>
      <c r="AT35" s="140"/>
      <c r="AU35" s="140"/>
      <c r="AV35" s="140"/>
      <c r="AW35" s="140"/>
      <c r="AX35" s="140"/>
      <c r="AY35" s="140"/>
      <c r="AZ35" s="140"/>
    </row>
    <row r="36" spans="1:52" s="152" customFormat="1" ht="18" hidden="1" customHeight="1" outlineLevel="1" x14ac:dyDescent="0.25">
      <c r="A36" s="146">
        <v>21</v>
      </c>
      <c r="B36" s="348"/>
      <c r="C36" s="349"/>
      <c r="D36" s="71"/>
      <c r="E36" s="109"/>
      <c r="F36" s="109"/>
      <c r="G36" s="71"/>
      <c r="H36" s="111"/>
      <c r="I36" s="62"/>
      <c r="J36" s="114"/>
      <c r="K36" s="114"/>
      <c r="L36" s="62"/>
      <c r="M36" s="114"/>
      <c r="N36" s="114"/>
      <c r="O36" s="62"/>
      <c r="P36" s="153"/>
      <c r="Q36" s="138"/>
      <c r="R36" s="138"/>
      <c r="S36" s="138"/>
      <c r="T36" s="138"/>
      <c r="U36" s="138"/>
      <c r="V36" s="138"/>
      <c r="W36" s="138"/>
      <c r="X36" s="138"/>
      <c r="Y36" s="138"/>
      <c r="Z36" s="138"/>
      <c r="AA36" s="138"/>
      <c r="AB36" s="138"/>
      <c r="AC36" s="138"/>
      <c r="AD36" s="138"/>
      <c r="AE36" s="138"/>
      <c r="AF36" s="140"/>
      <c r="AG36" s="140"/>
      <c r="AH36" s="140"/>
      <c r="AI36" s="140"/>
      <c r="AJ36" s="140"/>
      <c r="AK36" s="140"/>
      <c r="AL36" s="140"/>
      <c r="AM36" s="140"/>
      <c r="AN36" s="140"/>
      <c r="AO36" s="140"/>
      <c r="AP36" s="140"/>
      <c r="AQ36" s="140"/>
      <c r="AR36" s="140"/>
      <c r="AS36" s="140"/>
      <c r="AT36" s="140"/>
      <c r="AU36" s="140"/>
      <c r="AV36" s="140"/>
      <c r="AW36" s="140"/>
      <c r="AX36" s="140"/>
      <c r="AY36" s="140"/>
      <c r="AZ36" s="140"/>
    </row>
    <row r="37" spans="1:52" s="152" customFormat="1" ht="18" hidden="1" customHeight="1" outlineLevel="1" x14ac:dyDescent="0.25">
      <c r="A37" s="146">
        <v>22</v>
      </c>
      <c r="B37" s="348"/>
      <c r="C37" s="349"/>
      <c r="D37" s="61"/>
      <c r="E37" s="109"/>
      <c r="F37" s="109"/>
      <c r="G37" s="61"/>
      <c r="H37" s="112"/>
      <c r="I37" s="63"/>
      <c r="J37" s="113"/>
      <c r="K37" s="113"/>
      <c r="L37" s="63"/>
      <c r="M37" s="113"/>
      <c r="N37" s="113"/>
      <c r="O37" s="63"/>
      <c r="P37" s="153"/>
      <c r="Q37" s="138"/>
      <c r="R37" s="138"/>
      <c r="S37" s="138"/>
      <c r="T37" s="138"/>
      <c r="U37" s="138"/>
      <c r="V37" s="138"/>
      <c r="W37" s="138"/>
      <c r="X37" s="138"/>
      <c r="Y37" s="138"/>
      <c r="Z37" s="138"/>
      <c r="AA37" s="138"/>
      <c r="AB37" s="138"/>
      <c r="AC37" s="138"/>
      <c r="AD37" s="138"/>
      <c r="AE37" s="138"/>
      <c r="AF37" s="140"/>
      <c r="AG37" s="140"/>
      <c r="AH37" s="140"/>
      <c r="AI37" s="140"/>
      <c r="AJ37" s="140"/>
      <c r="AK37" s="140"/>
      <c r="AL37" s="140"/>
      <c r="AM37" s="140"/>
      <c r="AN37" s="140"/>
      <c r="AO37" s="140"/>
      <c r="AP37" s="140"/>
      <c r="AQ37" s="140"/>
      <c r="AR37" s="140"/>
      <c r="AS37" s="140"/>
      <c r="AT37" s="140"/>
      <c r="AU37" s="140"/>
      <c r="AV37" s="140"/>
      <c r="AW37" s="140"/>
      <c r="AX37" s="140"/>
      <c r="AY37" s="140"/>
      <c r="AZ37" s="140"/>
    </row>
    <row r="38" spans="1:52" s="152" customFormat="1" ht="18" hidden="1" customHeight="1" outlineLevel="1" x14ac:dyDescent="0.25">
      <c r="A38" s="146">
        <v>23</v>
      </c>
      <c r="B38" s="348"/>
      <c r="C38" s="349"/>
      <c r="D38" s="61"/>
      <c r="E38" s="109"/>
      <c r="F38" s="109"/>
      <c r="G38" s="61"/>
      <c r="H38" s="112"/>
      <c r="I38" s="63"/>
      <c r="J38" s="113"/>
      <c r="K38" s="113"/>
      <c r="L38" s="63"/>
      <c r="M38" s="113"/>
      <c r="N38" s="113"/>
      <c r="O38" s="63"/>
      <c r="P38" s="153"/>
      <c r="Q38" s="138"/>
      <c r="R38" s="138"/>
      <c r="S38" s="138"/>
      <c r="T38" s="138"/>
      <c r="U38" s="138"/>
      <c r="V38" s="138"/>
      <c r="W38" s="138"/>
      <c r="X38" s="138"/>
      <c r="Y38" s="138"/>
      <c r="Z38" s="138"/>
      <c r="AA38" s="138"/>
      <c r="AB38" s="138"/>
      <c r="AC38" s="138"/>
      <c r="AD38" s="138"/>
      <c r="AE38" s="138"/>
      <c r="AF38" s="140"/>
      <c r="AG38" s="140"/>
      <c r="AH38" s="140"/>
      <c r="AI38" s="140"/>
      <c r="AJ38" s="140"/>
      <c r="AK38" s="140"/>
      <c r="AL38" s="140"/>
      <c r="AM38" s="140"/>
      <c r="AN38" s="140"/>
      <c r="AO38" s="140"/>
      <c r="AP38" s="140"/>
      <c r="AQ38" s="140"/>
      <c r="AR38" s="140"/>
      <c r="AS38" s="140"/>
      <c r="AT38" s="140"/>
      <c r="AU38" s="140"/>
      <c r="AV38" s="140"/>
      <c r="AW38" s="140"/>
      <c r="AX38" s="140"/>
      <c r="AY38" s="140"/>
      <c r="AZ38" s="140"/>
    </row>
    <row r="39" spans="1:52" s="152" customFormat="1" ht="18" hidden="1" customHeight="1" outlineLevel="1" x14ac:dyDescent="0.25">
      <c r="A39" s="146">
        <v>24</v>
      </c>
      <c r="B39" s="348"/>
      <c r="C39" s="349"/>
      <c r="D39" s="61"/>
      <c r="E39" s="109"/>
      <c r="F39" s="109"/>
      <c r="G39" s="61"/>
      <c r="H39" s="112"/>
      <c r="I39" s="63"/>
      <c r="J39" s="113"/>
      <c r="K39" s="113"/>
      <c r="L39" s="63"/>
      <c r="M39" s="113"/>
      <c r="N39" s="113"/>
      <c r="O39" s="63"/>
      <c r="P39" s="153"/>
      <c r="Q39" s="138"/>
      <c r="R39" s="138"/>
      <c r="S39" s="138"/>
      <c r="T39" s="138"/>
      <c r="U39" s="138"/>
      <c r="V39" s="138"/>
      <c r="W39" s="138"/>
      <c r="X39" s="138"/>
      <c r="Y39" s="138"/>
      <c r="Z39" s="138"/>
      <c r="AA39" s="138"/>
      <c r="AB39" s="138"/>
      <c r="AC39" s="138"/>
      <c r="AD39" s="138"/>
      <c r="AE39" s="138"/>
      <c r="AF39" s="140"/>
      <c r="AG39" s="140"/>
      <c r="AH39" s="140"/>
      <c r="AI39" s="140"/>
      <c r="AJ39" s="140"/>
      <c r="AK39" s="140"/>
      <c r="AL39" s="140"/>
      <c r="AM39" s="140"/>
      <c r="AN39" s="140"/>
      <c r="AO39" s="140"/>
      <c r="AP39" s="140"/>
      <c r="AQ39" s="140"/>
      <c r="AR39" s="140"/>
      <c r="AS39" s="140"/>
      <c r="AT39" s="140"/>
      <c r="AU39" s="140"/>
      <c r="AV39" s="140"/>
      <c r="AW39" s="140"/>
      <c r="AX39" s="140"/>
      <c r="AY39" s="140"/>
      <c r="AZ39" s="140"/>
    </row>
    <row r="40" spans="1:52" s="152" customFormat="1" ht="18" hidden="1" customHeight="1" outlineLevel="1" x14ac:dyDescent="0.25">
      <c r="A40" s="146">
        <v>25</v>
      </c>
      <c r="B40" s="348"/>
      <c r="C40" s="349"/>
      <c r="D40" s="61"/>
      <c r="E40" s="109"/>
      <c r="F40" s="109"/>
      <c r="G40" s="61"/>
      <c r="H40" s="112"/>
      <c r="I40" s="63"/>
      <c r="J40" s="113"/>
      <c r="K40" s="113"/>
      <c r="L40" s="63"/>
      <c r="M40" s="113"/>
      <c r="N40" s="113"/>
      <c r="O40" s="63"/>
      <c r="P40" s="153"/>
      <c r="Q40" s="138"/>
      <c r="R40" s="138"/>
      <c r="S40" s="138"/>
      <c r="T40" s="138"/>
      <c r="U40" s="138"/>
      <c r="V40" s="138"/>
      <c r="W40" s="138"/>
      <c r="X40" s="138"/>
      <c r="Y40" s="138"/>
      <c r="Z40" s="138"/>
      <c r="AA40" s="138"/>
      <c r="AB40" s="138"/>
      <c r="AC40" s="138"/>
      <c r="AD40" s="138"/>
      <c r="AE40" s="138"/>
      <c r="AF40" s="140"/>
      <c r="AG40" s="140"/>
      <c r="AH40" s="140"/>
      <c r="AI40" s="140"/>
      <c r="AJ40" s="140"/>
      <c r="AK40" s="140"/>
      <c r="AL40" s="140"/>
      <c r="AM40" s="140"/>
      <c r="AN40" s="140"/>
      <c r="AO40" s="140"/>
      <c r="AP40" s="140"/>
      <c r="AQ40" s="140"/>
      <c r="AR40" s="140"/>
      <c r="AS40" s="140"/>
      <c r="AT40" s="140"/>
      <c r="AU40" s="140"/>
      <c r="AV40" s="140"/>
      <c r="AW40" s="140"/>
      <c r="AX40" s="140"/>
      <c r="AY40" s="140"/>
      <c r="AZ40" s="140"/>
    </row>
    <row r="41" spans="1:52" s="152" customFormat="1" ht="18" hidden="1" customHeight="1" outlineLevel="1" x14ac:dyDescent="0.25">
      <c r="A41" s="146">
        <v>26</v>
      </c>
      <c r="B41" s="348"/>
      <c r="C41" s="349"/>
      <c r="D41" s="61"/>
      <c r="E41" s="109"/>
      <c r="F41" s="109"/>
      <c r="G41" s="61"/>
      <c r="H41" s="112"/>
      <c r="I41" s="63"/>
      <c r="J41" s="113"/>
      <c r="K41" s="113"/>
      <c r="L41" s="63"/>
      <c r="M41" s="113"/>
      <c r="N41" s="113"/>
      <c r="O41" s="63"/>
      <c r="P41" s="153"/>
      <c r="Q41" s="138"/>
      <c r="R41" s="138"/>
      <c r="S41" s="138"/>
      <c r="T41" s="138"/>
      <c r="U41" s="138"/>
      <c r="V41" s="138"/>
      <c r="W41" s="138"/>
      <c r="X41" s="138"/>
      <c r="Y41" s="138"/>
      <c r="Z41" s="138"/>
      <c r="AA41" s="138"/>
      <c r="AB41" s="138"/>
      <c r="AC41" s="138"/>
      <c r="AD41" s="138"/>
      <c r="AE41" s="138"/>
      <c r="AF41" s="140"/>
      <c r="AG41" s="140"/>
      <c r="AH41" s="140"/>
      <c r="AI41" s="140"/>
      <c r="AJ41" s="140"/>
      <c r="AK41" s="140"/>
      <c r="AL41" s="140"/>
      <c r="AM41" s="140"/>
      <c r="AN41" s="140"/>
      <c r="AO41" s="140"/>
      <c r="AP41" s="140"/>
      <c r="AQ41" s="140"/>
      <c r="AR41" s="140"/>
      <c r="AS41" s="140"/>
      <c r="AT41" s="140"/>
      <c r="AU41" s="140"/>
      <c r="AV41" s="140"/>
      <c r="AW41" s="140"/>
      <c r="AX41" s="140"/>
      <c r="AY41" s="140"/>
      <c r="AZ41" s="140"/>
    </row>
    <row r="42" spans="1:52" s="152" customFormat="1" ht="18" hidden="1" customHeight="1" outlineLevel="1" x14ac:dyDescent="0.25">
      <c r="A42" s="146">
        <v>27</v>
      </c>
      <c r="B42" s="348"/>
      <c r="C42" s="349"/>
      <c r="D42" s="61"/>
      <c r="E42" s="109"/>
      <c r="F42" s="109"/>
      <c r="G42" s="61"/>
      <c r="H42" s="112"/>
      <c r="I42" s="63"/>
      <c r="J42" s="113"/>
      <c r="K42" s="113"/>
      <c r="L42" s="63"/>
      <c r="M42" s="113"/>
      <c r="N42" s="113"/>
      <c r="O42" s="63"/>
      <c r="P42" s="153"/>
      <c r="Q42" s="138"/>
      <c r="R42" s="138"/>
      <c r="S42" s="138"/>
      <c r="T42" s="138"/>
      <c r="U42" s="138"/>
      <c r="V42" s="138"/>
      <c r="W42" s="138"/>
      <c r="X42" s="138"/>
      <c r="Y42" s="138"/>
      <c r="Z42" s="138"/>
      <c r="AA42" s="138"/>
      <c r="AB42" s="138"/>
      <c r="AC42" s="138"/>
      <c r="AD42" s="138"/>
      <c r="AE42" s="138"/>
      <c r="AF42" s="140"/>
      <c r="AG42" s="140"/>
      <c r="AH42" s="140"/>
      <c r="AI42" s="140"/>
      <c r="AJ42" s="140"/>
      <c r="AK42" s="140"/>
      <c r="AL42" s="140"/>
      <c r="AM42" s="140"/>
      <c r="AN42" s="140"/>
      <c r="AO42" s="140"/>
      <c r="AP42" s="140"/>
      <c r="AQ42" s="140"/>
      <c r="AR42" s="140"/>
      <c r="AS42" s="140"/>
      <c r="AT42" s="140"/>
      <c r="AU42" s="140"/>
      <c r="AV42" s="140"/>
      <c r="AW42" s="140"/>
      <c r="AX42" s="140"/>
      <c r="AY42" s="140"/>
      <c r="AZ42" s="140"/>
    </row>
    <row r="43" spans="1:52" s="152" customFormat="1" ht="18" hidden="1" customHeight="1" outlineLevel="1" x14ac:dyDescent="0.25">
      <c r="A43" s="146">
        <v>28</v>
      </c>
      <c r="B43" s="348"/>
      <c r="C43" s="349"/>
      <c r="D43" s="61"/>
      <c r="E43" s="109"/>
      <c r="F43" s="109"/>
      <c r="G43" s="61"/>
      <c r="H43" s="112"/>
      <c r="I43" s="63"/>
      <c r="J43" s="113"/>
      <c r="K43" s="113"/>
      <c r="L43" s="63"/>
      <c r="M43" s="113"/>
      <c r="N43" s="113"/>
      <c r="O43" s="63"/>
      <c r="P43" s="153"/>
      <c r="Q43" s="138"/>
      <c r="R43" s="138"/>
      <c r="S43" s="138"/>
      <c r="T43" s="138"/>
      <c r="U43" s="138"/>
      <c r="V43" s="138"/>
      <c r="W43" s="138"/>
      <c r="X43" s="138"/>
      <c r="Y43" s="138"/>
      <c r="Z43" s="138"/>
      <c r="AA43" s="138"/>
      <c r="AB43" s="138"/>
      <c r="AC43" s="138"/>
      <c r="AD43" s="138"/>
      <c r="AE43" s="138"/>
      <c r="AF43" s="140"/>
      <c r="AG43" s="140"/>
      <c r="AH43" s="140"/>
      <c r="AI43" s="140"/>
      <c r="AJ43" s="140"/>
      <c r="AK43" s="140"/>
      <c r="AL43" s="140"/>
      <c r="AM43" s="140"/>
      <c r="AN43" s="140"/>
      <c r="AO43" s="140"/>
      <c r="AP43" s="140"/>
      <c r="AQ43" s="140"/>
      <c r="AR43" s="140"/>
      <c r="AS43" s="140"/>
      <c r="AT43" s="140"/>
      <c r="AU43" s="140"/>
      <c r="AV43" s="140"/>
      <c r="AW43" s="140"/>
      <c r="AX43" s="140"/>
      <c r="AY43" s="140"/>
      <c r="AZ43" s="140"/>
    </row>
    <row r="44" spans="1:52" s="152" customFormat="1" ht="18" hidden="1" customHeight="1" outlineLevel="1" x14ac:dyDescent="0.25">
      <c r="A44" s="146">
        <v>29</v>
      </c>
      <c r="B44" s="348"/>
      <c r="C44" s="349"/>
      <c r="D44" s="61"/>
      <c r="E44" s="109"/>
      <c r="F44" s="109"/>
      <c r="G44" s="61"/>
      <c r="H44" s="112"/>
      <c r="I44" s="63"/>
      <c r="J44" s="113"/>
      <c r="K44" s="113"/>
      <c r="L44" s="63"/>
      <c r="M44" s="113"/>
      <c r="N44" s="113"/>
      <c r="O44" s="63"/>
      <c r="P44" s="153"/>
      <c r="Q44" s="138"/>
      <c r="R44" s="138"/>
      <c r="S44" s="138"/>
      <c r="T44" s="138"/>
      <c r="U44" s="138"/>
      <c r="V44" s="138"/>
      <c r="W44" s="138"/>
      <c r="X44" s="138"/>
      <c r="Y44" s="138"/>
      <c r="Z44" s="138"/>
      <c r="AA44" s="138"/>
      <c r="AB44" s="138"/>
      <c r="AC44" s="138"/>
      <c r="AD44" s="138"/>
      <c r="AE44" s="138"/>
      <c r="AF44" s="140"/>
      <c r="AG44" s="140"/>
      <c r="AH44" s="140"/>
      <c r="AI44" s="140"/>
      <c r="AJ44" s="140"/>
      <c r="AK44" s="140"/>
      <c r="AL44" s="140"/>
      <c r="AM44" s="140"/>
      <c r="AN44" s="140"/>
      <c r="AO44" s="140"/>
      <c r="AP44" s="140"/>
      <c r="AQ44" s="140"/>
      <c r="AR44" s="140"/>
      <c r="AS44" s="140"/>
      <c r="AT44" s="140"/>
      <c r="AU44" s="140"/>
      <c r="AV44" s="140"/>
      <c r="AW44" s="140"/>
      <c r="AX44" s="140"/>
      <c r="AY44" s="140"/>
      <c r="AZ44" s="140"/>
    </row>
    <row r="45" spans="1:52" s="152" customFormat="1" ht="18" hidden="1" customHeight="1" outlineLevel="1" x14ac:dyDescent="0.25">
      <c r="A45" s="146">
        <v>30</v>
      </c>
      <c r="B45" s="348"/>
      <c r="C45" s="349"/>
      <c r="D45" s="61"/>
      <c r="E45" s="109"/>
      <c r="F45" s="109"/>
      <c r="G45" s="61"/>
      <c r="H45" s="112"/>
      <c r="I45" s="63"/>
      <c r="J45" s="113"/>
      <c r="K45" s="113"/>
      <c r="L45" s="63"/>
      <c r="M45" s="113"/>
      <c r="N45" s="113"/>
      <c r="O45" s="63"/>
      <c r="P45" s="153"/>
      <c r="Q45" s="138"/>
      <c r="R45" s="138"/>
      <c r="S45" s="138"/>
      <c r="T45" s="138"/>
      <c r="U45" s="138"/>
      <c r="V45" s="138"/>
      <c r="W45" s="138"/>
      <c r="X45" s="138"/>
      <c r="Y45" s="138"/>
      <c r="Z45" s="138"/>
      <c r="AA45" s="138"/>
      <c r="AB45" s="138"/>
      <c r="AC45" s="138"/>
      <c r="AD45" s="138"/>
      <c r="AE45" s="138"/>
      <c r="AF45" s="140"/>
      <c r="AG45" s="140"/>
      <c r="AH45" s="140"/>
      <c r="AI45" s="140"/>
      <c r="AJ45" s="140"/>
      <c r="AK45" s="140"/>
      <c r="AL45" s="140"/>
      <c r="AM45" s="140"/>
      <c r="AN45" s="140"/>
      <c r="AO45" s="140"/>
      <c r="AP45" s="140"/>
      <c r="AQ45" s="140"/>
      <c r="AR45" s="140"/>
      <c r="AS45" s="140"/>
      <c r="AT45" s="140"/>
      <c r="AU45" s="140"/>
      <c r="AV45" s="140"/>
      <c r="AW45" s="140"/>
      <c r="AX45" s="140"/>
      <c r="AY45" s="140"/>
      <c r="AZ45" s="140"/>
    </row>
    <row r="46" spans="1:52" s="152" customFormat="1" ht="15" hidden="1" customHeight="1" outlineLevel="1" x14ac:dyDescent="0.25">
      <c r="A46" s="146"/>
      <c r="B46" s="350"/>
      <c r="C46" s="351"/>
      <c r="D46" s="314"/>
      <c r="E46" s="314"/>
      <c r="F46" s="314"/>
      <c r="G46" s="314"/>
      <c r="H46" s="314"/>
      <c r="I46" s="314"/>
      <c r="J46" s="314"/>
      <c r="K46" s="314"/>
      <c r="L46" s="314"/>
      <c r="M46" s="314"/>
      <c r="N46" s="314"/>
      <c r="O46" s="318"/>
      <c r="P46" s="153" t="s">
        <v>182</v>
      </c>
      <c r="Q46" s="138"/>
      <c r="R46" s="138"/>
      <c r="S46" s="138"/>
      <c r="T46" s="138"/>
      <c r="U46" s="138"/>
      <c r="V46" s="138"/>
      <c r="W46" s="138"/>
      <c r="X46" s="138"/>
      <c r="Y46" s="138"/>
      <c r="Z46" s="138"/>
      <c r="AA46" s="138"/>
      <c r="AB46" s="138"/>
      <c r="AC46" s="138"/>
      <c r="AD46" s="138"/>
      <c r="AE46" s="138"/>
      <c r="AF46" s="138"/>
      <c r="AG46" s="138"/>
      <c r="AH46" s="138"/>
      <c r="AI46" s="138"/>
      <c r="AJ46" s="138"/>
      <c r="AK46" s="138"/>
      <c r="AL46" s="138"/>
      <c r="AM46" s="138"/>
      <c r="AN46" s="138"/>
      <c r="AO46" s="138"/>
      <c r="AP46" s="138"/>
      <c r="AQ46" s="138"/>
      <c r="AR46" s="138"/>
      <c r="AS46" s="138"/>
      <c r="AT46" s="138"/>
      <c r="AU46" s="138"/>
      <c r="AV46" s="138"/>
      <c r="AW46" s="138"/>
      <c r="AX46" s="138"/>
      <c r="AY46" s="138"/>
      <c r="AZ46" s="138"/>
    </row>
    <row r="47" spans="1:52" s="152" customFormat="1" ht="18" hidden="1" customHeight="1" outlineLevel="2" x14ac:dyDescent="0.25">
      <c r="A47" s="146">
        <v>31</v>
      </c>
      <c r="B47" s="348"/>
      <c r="C47" s="349"/>
      <c r="D47" s="61"/>
      <c r="E47" s="109"/>
      <c r="F47" s="109"/>
      <c r="G47" s="61"/>
      <c r="H47" s="112"/>
      <c r="I47" s="63"/>
      <c r="J47" s="113"/>
      <c r="K47" s="113"/>
      <c r="L47" s="63"/>
      <c r="M47" s="113"/>
      <c r="N47" s="113"/>
      <c r="O47" s="63"/>
      <c r="P47" s="153"/>
      <c r="Q47" s="138"/>
      <c r="R47" s="138"/>
      <c r="S47" s="138"/>
      <c r="T47" s="138"/>
      <c r="U47" s="138"/>
      <c r="V47" s="138"/>
      <c r="W47" s="138"/>
      <c r="X47" s="138"/>
      <c r="Y47" s="138"/>
      <c r="Z47" s="138"/>
      <c r="AA47" s="138"/>
      <c r="AB47" s="138"/>
      <c r="AC47" s="138"/>
      <c r="AD47" s="138"/>
      <c r="AE47" s="138"/>
      <c r="AF47" s="140"/>
      <c r="AG47" s="140"/>
      <c r="AH47" s="140"/>
      <c r="AI47" s="140"/>
      <c r="AJ47" s="140"/>
      <c r="AK47" s="140"/>
      <c r="AL47" s="140"/>
      <c r="AM47" s="140"/>
      <c r="AN47" s="140"/>
      <c r="AO47" s="140"/>
      <c r="AP47" s="140"/>
      <c r="AQ47" s="140"/>
      <c r="AR47" s="140"/>
      <c r="AS47" s="140"/>
      <c r="AT47" s="140"/>
      <c r="AU47" s="140"/>
      <c r="AV47" s="140"/>
      <c r="AW47" s="140"/>
      <c r="AX47" s="140"/>
      <c r="AY47" s="140"/>
      <c r="AZ47" s="140"/>
    </row>
    <row r="48" spans="1:52" s="152" customFormat="1" ht="18" hidden="1" customHeight="1" outlineLevel="2" x14ac:dyDescent="0.25">
      <c r="A48" s="146">
        <v>32</v>
      </c>
      <c r="B48" s="348"/>
      <c r="C48" s="349"/>
      <c r="D48" s="61"/>
      <c r="E48" s="109"/>
      <c r="F48" s="109"/>
      <c r="G48" s="61"/>
      <c r="H48" s="112"/>
      <c r="I48" s="63"/>
      <c r="J48" s="113"/>
      <c r="K48" s="113"/>
      <c r="L48" s="63"/>
      <c r="M48" s="113"/>
      <c r="N48" s="113"/>
      <c r="O48" s="63"/>
      <c r="P48" s="153"/>
      <c r="Q48" s="138"/>
      <c r="R48" s="138"/>
      <c r="S48" s="138"/>
      <c r="T48" s="138"/>
      <c r="U48" s="138"/>
      <c r="V48" s="138"/>
      <c r="W48" s="138"/>
      <c r="X48" s="138"/>
      <c r="Y48" s="138"/>
      <c r="Z48" s="138"/>
      <c r="AA48" s="138"/>
      <c r="AB48" s="138"/>
      <c r="AC48" s="138"/>
      <c r="AD48" s="138"/>
      <c r="AE48" s="138"/>
      <c r="AF48" s="140"/>
      <c r="AG48" s="140"/>
      <c r="AH48" s="140"/>
      <c r="AI48" s="140"/>
      <c r="AJ48" s="140"/>
      <c r="AK48" s="140"/>
      <c r="AL48" s="140"/>
      <c r="AM48" s="140"/>
      <c r="AN48" s="140"/>
      <c r="AO48" s="140"/>
      <c r="AP48" s="140"/>
      <c r="AQ48" s="140"/>
      <c r="AR48" s="140"/>
      <c r="AS48" s="140"/>
      <c r="AT48" s="140"/>
      <c r="AU48" s="140"/>
      <c r="AV48" s="140"/>
      <c r="AW48" s="140"/>
      <c r="AX48" s="140"/>
      <c r="AY48" s="140"/>
      <c r="AZ48" s="140"/>
    </row>
    <row r="49" spans="1:52" s="152" customFormat="1" ht="18" hidden="1" customHeight="1" outlineLevel="2" x14ac:dyDescent="0.25">
      <c r="A49" s="146">
        <v>33</v>
      </c>
      <c r="B49" s="348"/>
      <c r="C49" s="349"/>
      <c r="D49" s="61"/>
      <c r="E49" s="109"/>
      <c r="F49" s="109"/>
      <c r="G49" s="61"/>
      <c r="H49" s="112"/>
      <c r="I49" s="63"/>
      <c r="J49" s="113"/>
      <c r="K49" s="113"/>
      <c r="L49" s="63"/>
      <c r="M49" s="113"/>
      <c r="N49" s="113"/>
      <c r="O49" s="63"/>
      <c r="P49" s="153"/>
      <c r="Q49" s="138"/>
      <c r="R49" s="138"/>
      <c r="S49" s="138"/>
      <c r="T49" s="138"/>
      <c r="U49" s="138"/>
      <c r="V49" s="138"/>
      <c r="W49" s="138"/>
      <c r="X49" s="138"/>
      <c r="Y49" s="138"/>
      <c r="Z49" s="138"/>
      <c r="AA49" s="138"/>
      <c r="AB49" s="138"/>
      <c r="AC49" s="138"/>
      <c r="AD49" s="138"/>
      <c r="AE49" s="138"/>
      <c r="AF49" s="140"/>
      <c r="AG49" s="140"/>
      <c r="AH49" s="140"/>
      <c r="AI49" s="140"/>
      <c r="AJ49" s="140"/>
      <c r="AK49" s="140"/>
      <c r="AL49" s="140"/>
      <c r="AM49" s="140"/>
      <c r="AN49" s="140"/>
      <c r="AO49" s="140"/>
      <c r="AP49" s="140"/>
      <c r="AQ49" s="140"/>
      <c r="AR49" s="140"/>
      <c r="AS49" s="140"/>
      <c r="AT49" s="140"/>
      <c r="AU49" s="140"/>
      <c r="AV49" s="140"/>
      <c r="AW49" s="140"/>
      <c r="AX49" s="140"/>
      <c r="AY49" s="140"/>
      <c r="AZ49" s="140"/>
    </row>
    <row r="50" spans="1:52" s="152" customFormat="1" ht="18" hidden="1" customHeight="1" outlineLevel="2" x14ac:dyDescent="0.25">
      <c r="A50" s="146">
        <v>34</v>
      </c>
      <c r="B50" s="348"/>
      <c r="C50" s="349"/>
      <c r="D50" s="61"/>
      <c r="E50" s="109"/>
      <c r="F50" s="109"/>
      <c r="G50" s="61"/>
      <c r="H50" s="112"/>
      <c r="I50" s="63"/>
      <c r="J50" s="113"/>
      <c r="K50" s="113"/>
      <c r="L50" s="63"/>
      <c r="M50" s="113"/>
      <c r="N50" s="113"/>
      <c r="O50" s="63"/>
      <c r="P50" s="153"/>
      <c r="Q50" s="138"/>
      <c r="R50" s="138"/>
      <c r="S50" s="138"/>
      <c r="T50" s="138"/>
      <c r="U50" s="138"/>
      <c r="V50" s="138"/>
      <c r="W50" s="138"/>
      <c r="X50" s="138"/>
      <c r="Y50" s="138"/>
      <c r="Z50" s="138"/>
      <c r="AA50" s="138"/>
      <c r="AB50" s="138"/>
      <c r="AC50" s="138"/>
      <c r="AD50" s="138"/>
      <c r="AE50" s="138"/>
      <c r="AF50" s="140"/>
      <c r="AG50" s="140"/>
      <c r="AH50" s="140"/>
      <c r="AI50" s="140"/>
      <c r="AJ50" s="140"/>
      <c r="AK50" s="140"/>
      <c r="AL50" s="140"/>
      <c r="AM50" s="140"/>
      <c r="AN50" s="140"/>
      <c r="AO50" s="140"/>
      <c r="AP50" s="140"/>
      <c r="AQ50" s="140"/>
      <c r="AR50" s="140"/>
      <c r="AS50" s="140"/>
      <c r="AT50" s="140"/>
      <c r="AU50" s="140"/>
      <c r="AV50" s="140"/>
      <c r="AW50" s="140"/>
      <c r="AX50" s="140"/>
      <c r="AY50" s="140"/>
      <c r="AZ50" s="140"/>
    </row>
    <row r="51" spans="1:52" s="152" customFormat="1" ht="18" hidden="1" customHeight="1" outlineLevel="2" x14ac:dyDescent="0.25">
      <c r="A51" s="146">
        <v>35</v>
      </c>
      <c r="B51" s="348"/>
      <c r="C51" s="349"/>
      <c r="D51" s="61"/>
      <c r="E51" s="109"/>
      <c r="F51" s="109"/>
      <c r="G51" s="61"/>
      <c r="H51" s="112"/>
      <c r="I51" s="63"/>
      <c r="J51" s="113"/>
      <c r="K51" s="113"/>
      <c r="L51" s="63"/>
      <c r="M51" s="113"/>
      <c r="N51" s="113"/>
      <c r="O51" s="63"/>
      <c r="P51" s="153"/>
      <c r="Q51" s="138"/>
      <c r="R51" s="138"/>
      <c r="S51" s="138"/>
      <c r="T51" s="138"/>
      <c r="U51" s="138"/>
      <c r="V51" s="138"/>
      <c r="W51" s="138"/>
      <c r="X51" s="138"/>
      <c r="Y51" s="138"/>
      <c r="Z51" s="138"/>
      <c r="AA51" s="138"/>
      <c r="AB51" s="138"/>
      <c r="AC51" s="138"/>
      <c r="AD51" s="138"/>
      <c r="AE51" s="138"/>
      <c r="AF51" s="140"/>
      <c r="AG51" s="140"/>
      <c r="AH51" s="140"/>
      <c r="AI51" s="140"/>
      <c r="AJ51" s="140"/>
      <c r="AK51" s="140"/>
      <c r="AL51" s="140"/>
      <c r="AM51" s="140"/>
      <c r="AN51" s="140"/>
      <c r="AO51" s="140"/>
      <c r="AP51" s="140"/>
      <c r="AQ51" s="140"/>
      <c r="AR51" s="140"/>
      <c r="AS51" s="140"/>
      <c r="AT51" s="140"/>
      <c r="AU51" s="140"/>
      <c r="AV51" s="140"/>
      <c r="AW51" s="140"/>
      <c r="AX51" s="140"/>
      <c r="AY51" s="140"/>
      <c r="AZ51" s="140"/>
    </row>
    <row r="52" spans="1:52" s="152" customFormat="1" ht="18" hidden="1" customHeight="1" outlineLevel="2" x14ac:dyDescent="0.25">
      <c r="A52" s="146">
        <v>36</v>
      </c>
      <c r="B52" s="348"/>
      <c r="C52" s="349"/>
      <c r="D52" s="61"/>
      <c r="E52" s="109"/>
      <c r="F52" s="109"/>
      <c r="G52" s="61"/>
      <c r="H52" s="112"/>
      <c r="I52" s="63"/>
      <c r="J52" s="113"/>
      <c r="K52" s="113"/>
      <c r="L52" s="63"/>
      <c r="M52" s="113"/>
      <c r="N52" s="113"/>
      <c r="O52" s="63"/>
      <c r="P52" s="153"/>
      <c r="Q52" s="138"/>
      <c r="R52" s="138"/>
      <c r="S52" s="138"/>
      <c r="T52" s="138"/>
      <c r="U52" s="138"/>
      <c r="V52" s="138"/>
      <c r="W52" s="138"/>
      <c r="X52" s="138"/>
      <c r="Y52" s="138"/>
      <c r="Z52" s="138"/>
      <c r="AA52" s="138"/>
      <c r="AB52" s="138"/>
      <c r="AC52" s="138"/>
      <c r="AD52" s="138"/>
      <c r="AE52" s="138"/>
      <c r="AF52" s="140"/>
      <c r="AG52" s="140"/>
      <c r="AH52" s="140"/>
      <c r="AI52" s="140"/>
      <c r="AJ52" s="140"/>
      <c r="AK52" s="140"/>
      <c r="AL52" s="140"/>
      <c r="AM52" s="140"/>
      <c r="AN52" s="140"/>
      <c r="AO52" s="140"/>
      <c r="AP52" s="140"/>
      <c r="AQ52" s="140"/>
      <c r="AR52" s="140"/>
      <c r="AS52" s="140"/>
      <c r="AT52" s="140"/>
      <c r="AU52" s="140"/>
      <c r="AV52" s="140"/>
      <c r="AW52" s="140"/>
      <c r="AX52" s="140"/>
      <c r="AY52" s="140"/>
      <c r="AZ52" s="140"/>
    </row>
    <row r="53" spans="1:52" s="152" customFormat="1" ht="18" hidden="1" customHeight="1" outlineLevel="2" x14ac:dyDescent="0.25">
      <c r="A53" s="146">
        <v>37</v>
      </c>
      <c r="B53" s="348"/>
      <c r="C53" s="349"/>
      <c r="D53" s="61"/>
      <c r="E53" s="109"/>
      <c r="F53" s="109"/>
      <c r="G53" s="61"/>
      <c r="H53" s="112"/>
      <c r="I53" s="63"/>
      <c r="J53" s="113"/>
      <c r="K53" s="113"/>
      <c r="L53" s="63"/>
      <c r="M53" s="113"/>
      <c r="N53" s="113"/>
      <c r="O53" s="63"/>
      <c r="P53" s="153"/>
      <c r="Q53" s="138"/>
      <c r="R53" s="138"/>
      <c r="S53" s="138"/>
      <c r="T53" s="138"/>
      <c r="U53" s="138"/>
      <c r="V53" s="138"/>
      <c r="W53" s="138"/>
      <c r="X53" s="138"/>
      <c r="Y53" s="138"/>
      <c r="Z53" s="138"/>
      <c r="AA53" s="138"/>
      <c r="AB53" s="138"/>
      <c r="AC53" s="138"/>
      <c r="AD53" s="138"/>
      <c r="AE53" s="138"/>
      <c r="AF53" s="140"/>
      <c r="AG53" s="140"/>
      <c r="AH53" s="140"/>
      <c r="AI53" s="140"/>
      <c r="AJ53" s="140"/>
      <c r="AK53" s="140"/>
      <c r="AL53" s="140"/>
      <c r="AM53" s="140"/>
      <c r="AN53" s="140"/>
      <c r="AO53" s="140"/>
      <c r="AP53" s="140"/>
      <c r="AQ53" s="140"/>
      <c r="AR53" s="140"/>
      <c r="AS53" s="140"/>
      <c r="AT53" s="140"/>
      <c r="AU53" s="140"/>
      <c r="AV53" s="140"/>
      <c r="AW53" s="140"/>
      <c r="AX53" s="140"/>
      <c r="AY53" s="140"/>
      <c r="AZ53" s="140"/>
    </row>
    <row r="54" spans="1:52" s="152" customFormat="1" ht="18" hidden="1" customHeight="1" outlineLevel="2" x14ac:dyDescent="0.25">
      <c r="A54" s="146">
        <v>38</v>
      </c>
      <c r="B54" s="348"/>
      <c r="C54" s="349"/>
      <c r="D54" s="61"/>
      <c r="E54" s="109"/>
      <c r="F54" s="109"/>
      <c r="G54" s="61"/>
      <c r="H54" s="112"/>
      <c r="I54" s="63"/>
      <c r="J54" s="113"/>
      <c r="K54" s="113"/>
      <c r="L54" s="63"/>
      <c r="M54" s="113"/>
      <c r="N54" s="113"/>
      <c r="O54" s="63"/>
      <c r="P54" s="153"/>
      <c r="Q54" s="138"/>
      <c r="R54" s="138"/>
      <c r="S54" s="138"/>
      <c r="T54" s="138"/>
      <c r="U54" s="138"/>
      <c r="V54" s="138"/>
      <c r="W54" s="138"/>
      <c r="X54" s="138"/>
      <c r="Y54" s="138"/>
      <c r="Z54" s="138"/>
      <c r="AA54" s="138"/>
      <c r="AB54" s="138"/>
      <c r="AC54" s="138"/>
      <c r="AD54" s="138"/>
      <c r="AE54" s="138"/>
      <c r="AF54" s="140"/>
      <c r="AG54" s="140"/>
      <c r="AH54" s="140"/>
      <c r="AI54" s="140"/>
      <c r="AJ54" s="140"/>
      <c r="AK54" s="140"/>
      <c r="AL54" s="140"/>
      <c r="AM54" s="140"/>
      <c r="AN54" s="140"/>
      <c r="AO54" s="140"/>
      <c r="AP54" s="140"/>
      <c r="AQ54" s="140"/>
      <c r="AR54" s="140"/>
      <c r="AS54" s="140"/>
      <c r="AT54" s="140"/>
      <c r="AU54" s="140"/>
      <c r="AV54" s="140"/>
      <c r="AW54" s="140"/>
      <c r="AX54" s="140"/>
      <c r="AY54" s="140"/>
      <c r="AZ54" s="140"/>
    </row>
    <row r="55" spans="1:52" s="152" customFormat="1" ht="18" hidden="1" customHeight="1" outlineLevel="2" x14ac:dyDescent="0.25">
      <c r="A55" s="146">
        <v>39</v>
      </c>
      <c r="B55" s="348"/>
      <c r="C55" s="349"/>
      <c r="D55" s="61"/>
      <c r="E55" s="109"/>
      <c r="F55" s="109"/>
      <c r="G55" s="61"/>
      <c r="H55" s="112"/>
      <c r="I55" s="63"/>
      <c r="J55" s="113"/>
      <c r="K55" s="113"/>
      <c r="L55" s="63"/>
      <c r="M55" s="113"/>
      <c r="N55" s="113"/>
      <c r="O55" s="63"/>
      <c r="P55" s="153"/>
      <c r="Q55" s="138"/>
      <c r="R55" s="138"/>
      <c r="S55" s="138"/>
      <c r="T55" s="138"/>
      <c r="U55" s="138"/>
      <c r="V55" s="138"/>
      <c r="W55" s="138"/>
      <c r="X55" s="138"/>
      <c r="Y55" s="138"/>
      <c r="Z55" s="138"/>
      <c r="AA55" s="138"/>
      <c r="AB55" s="138"/>
      <c r="AC55" s="138"/>
      <c r="AD55" s="138"/>
      <c r="AE55" s="138"/>
      <c r="AF55" s="140"/>
      <c r="AG55" s="140"/>
      <c r="AH55" s="140"/>
      <c r="AI55" s="140"/>
      <c r="AJ55" s="140"/>
      <c r="AK55" s="140"/>
      <c r="AL55" s="140"/>
      <c r="AM55" s="140"/>
      <c r="AN55" s="140"/>
      <c r="AO55" s="140"/>
      <c r="AP55" s="140"/>
      <c r="AQ55" s="140"/>
      <c r="AR55" s="140"/>
      <c r="AS55" s="140"/>
      <c r="AT55" s="140"/>
      <c r="AU55" s="140"/>
      <c r="AV55" s="140"/>
      <c r="AW55" s="140"/>
      <c r="AX55" s="140"/>
      <c r="AY55" s="140"/>
      <c r="AZ55" s="140"/>
    </row>
    <row r="56" spans="1:52" s="152" customFormat="1" ht="18" hidden="1" customHeight="1" outlineLevel="2" x14ac:dyDescent="0.25">
      <c r="A56" s="146">
        <v>40</v>
      </c>
      <c r="B56" s="348"/>
      <c r="C56" s="349"/>
      <c r="D56" s="61"/>
      <c r="E56" s="109"/>
      <c r="F56" s="109"/>
      <c r="G56" s="61"/>
      <c r="H56" s="112"/>
      <c r="I56" s="63"/>
      <c r="J56" s="113"/>
      <c r="K56" s="113"/>
      <c r="L56" s="63"/>
      <c r="M56" s="113"/>
      <c r="N56" s="113"/>
      <c r="O56" s="63"/>
      <c r="P56" s="153"/>
      <c r="Q56" s="138"/>
      <c r="R56" s="138"/>
      <c r="S56" s="138"/>
      <c r="T56" s="138"/>
      <c r="U56" s="138"/>
      <c r="V56" s="138"/>
      <c r="W56" s="138"/>
      <c r="X56" s="138"/>
      <c r="Y56" s="138"/>
      <c r="Z56" s="138"/>
      <c r="AA56" s="138"/>
      <c r="AB56" s="138"/>
      <c r="AC56" s="138"/>
      <c r="AD56" s="138"/>
      <c r="AE56" s="138"/>
      <c r="AF56" s="140"/>
      <c r="AG56" s="140"/>
      <c r="AH56" s="140"/>
      <c r="AI56" s="140"/>
      <c r="AJ56" s="140"/>
      <c r="AK56" s="140"/>
      <c r="AL56" s="140"/>
      <c r="AM56" s="140"/>
      <c r="AN56" s="140"/>
      <c r="AO56" s="140"/>
      <c r="AP56" s="140"/>
      <c r="AQ56" s="140"/>
      <c r="AR56" s="140"/>
      <c r="AS56" s="140"/>
      <c r="AT56" s="140"/>
      <c r="AU56" s="140"/>
      <c r="AV56" s="140"/>
      <c r="AW56" s="140"/>
      <c r="AX56" s="140"/>
      <c r="AY56" s="140"/>
      <c r="AZ56" s="140"/>
    </row>
    <row r="57" spans="1:52" s="152" customFormat="1" ht="18" hidden="1" customHeight="1" outlineLevel="2" x14ac:dyDescent="0.25">
      <c r="A57" s="146">
        <v>41</v>
      </c>
      <c r="B57" s="348"/>
      <c r="C57" s="349"/>
      <c r="D57" s="61"/>
      <c r="E57" s="109"/>
      <c r="F57" s="109"/>
      <c r="G57" s="61"/>
      <c r="H57" s="112"/>
      <c r="I57" s="63"/>
      <c r="J57" s="113"/>
      <c r="K57" s="113"/>
      <c r="L57" s="63"/>
      <c r="M57" s="113"/>
      <c r="N57" s="113"/>
      <c r="O57" s="63"/>
      <c r="P57" s="153"/>
      <c r="Q57" s="138"/>
      <c r="R57" s="138"/>
      <c r="S57" s="138"/>
      <c r="T57" s="138"/>
      <c r="U57" s="138"/>
      <c r="V57" s="138"/>
      <c r="W57" s="138"/>
      <c r="X57" s="138"/>
      <c r="Y57" s="138"/>
      <c r="Z57" s="138"/>
      <c r="AA57" s="138"/>
      <c r="AB57" s="138"/>
      <c r="AC57" s="138"/>
      <c r="AD57" s="138"/>
      <c r="AE57" s="138"/>
      <c r="AF57" s="140"/>
      <c r="AG57" s="140"/>
      <c r="AH57" s="140"/>
      <c r="AI57" s="140"/>
      <c r="AJ57" s="140"/>
      <c r="AK57" s="140"/>
      <c r="AL57" s="140"/>
      <c r="AM57" s="140"/>
      <c r="AN57" s="140"/>
      <c r="AO57" s="140"/>
      <c r="AP57" s="140"/>
      <c r="AQ57" s="140"/>
      <c r="AR57" s="140"/>
      <c r="AS57" s="140"/>
      <c r="AT57" s="140"/>
      <c r="AU57" s="140"/>
      <c r="AV57" s="140"/>
      <c r="AW57" s="140"/>
      <c r="AX57" s="140"/>
      <c r="AY57" s="140"/>
      <c r="AZ57" s="140"/>
    </row>
    <row r="58" spans="1:52" s="152" customFormat="1" ht="18" hidden="1" customHeight="1" outlineLevel="2" x14ac:dyDescent="0.25">
      <c r="A58" s="146">
        <v>42</v>
      </c>
      <c r="B58" s="348"/>
      <c r="C58" s="349"/>
      <c r="D58" s="61"/>
      <c r="E58" s="109"/>
      <c r="F58" s="109"/>
      <c r="G58" s="61"/>
      <c r="H58" s="112"/>
      <c r="I58" s="63"/>
      <c r="J58" s="113"/>
      <c r="K58" s="113"/>
      <c r="L58" s="63"/>
      <c r="M58" s="113"/>
      <c r="N58" s="113"/>
      <c r="O58" s="63"/>
      <c r="P58" s="153"/>
      <c r="Q58" s="138"/>
      <c r="R58" s="138"/>
      <c r="S58" s="138"/>
      <c r="T58" s="138"/>
      <c r="U58" s="138"/>
      <c r="V58" s="138"/>
      <c r="W58" s="138"/>
      <c r="X58" s="138"/>
      <c r="Y58" s="138"/>
      <c r="Z58" s="138"/>
      <c r="AA58" s="138"/>
      <c r="AB58" s="138"/>
      <c r="AC58" s="138"/>
      <c r="AD58" s="138"/>
      <c r="AE58" s="138"/>
      <c r="AF58" s="140"/>
      <c r="AG58" s="140"/>
      <c r="AH58" s="140"/>
      <c r="AI58" s="140"/>
      <c r="AJ58" s="140"/>
      <c r="AK58" s="140"/>
      <c r="AL58" s="140"/>
      <c r="AM58" s="140"/>
      <c r="AN58" s="140"/>
      <c r="AO58" s="140"/>
      <c r="AP58" s="140"/>
      <c r="AQ58" s="140"/>
      <c r="AR58" s="140"/>
      <c r="AS58" s="140"/>
      <c r="AT58" s="140"/>
      <c r="AU58" s="140"/>
      <c r="AV58" s="140"/>
      <c r="AW58" s="140"/>
      <c r="AX58" s="140"/>
      <c r="AY58" s="140"/>
      <c r="AZ58" s="140"/>
    </row>
    <row r="59" spans="1:52" s="152" customFormat="1" ht="18" hidden="1" customHeight="1" outlineLevel="2" x14ac:dyDescent="0.25">
      <c r="A59" s="146">
        <v>43</v>
      </c>
      <c r="B59" s="348"/>
      <c r="C59" s="349"/>
      <c r="D59" s="61"/>
      <c r="E59" s="109"/>
      <c r="F59" s="109"/>
      <c r="G59" s="61"/>
      <c r="H59" s="112"/>
      <c r="I59" s="63"/>
      <c r="J59" s="113"/>
      <c r="K59" s="113"/>
      <c r="L59" s="63"/>
      <c r="M59" s="113"/>
      <c r="N59" s="113"/>
      <c r="O59" s="63"/>
      <c r="P59" s="153"/>
      <c r="Q59" s="138"/>
      <c r="R59" s="138"/>
      <c r="S59" s="138"/>
      <c r="T59" s="138"/>
      <c r="U59" s="138"/>
      <c r="V59" s="138"/>
      <c r="W59" s="138"/>
      <c r="X59" s="138"/>
      <c r="Y59" s="138"/>
      <c r="Z59" s="138"/>
      <c r="AA59" s="138"/>
      <c r="AB59" s="138"/>
      <c r="AC59" s="138"/>
      <c r="AD59" s="138"/>
      <c r="AE59" s="138"/>
      <c r="AF59" s="140"/>
      <c r="AG59" s="140"/>
      <c r="AH59" s="140"/>
      <c r="AI59" s="140"/>
      <c r="AJ59" s="140"/>
      <c r="AK59" s="140"/>
      <c r="AL59" s="140"/>
      <c r="AM59" s="140"/>
      <c r="AN59" s="140"/>
      <c r="AO59" s="140"/>
      <c r="AP59" s="140"/>
      <c r="AQ59" s="140"/>
      <c r="AR59" s="140"/>
      <c r="AS59" s="140"/>
      <c r="AT59" s="140"/>
      <c r="AU59" s="140"/>
      <c r="AV59" s="140"/>
      <c r="AW59" s="140"/>
      <c r="AX59" s="140"/>
      <c r="AY59" s="140"/>
      <c r="AZ59" s="140"/>
    </row>
    <row r="60" spans="1:52" s="152" customFormat="1" ht="18" hidden="1" customHeight="1" outlineLevel="2" x14ac:dyDescent="0.25">
      <c r="A60" s="146">
        <v>44</v>
      </c>
      <c r="B60" s="348"/>
      <c r="C60" s="349"/>
      <c r="D60" s="61"/>
      <c r="E60" s="109"/>
      <c r="F60" s="109"/>
      <c r="G60" s="61"/>
      <c r="H60" s="112"/>
      <c r="I60" s="63"/>
      <c r="J60" s="113"/>
      <c r="K60" s="113"/>
      <c r="L60" s="63"/>
      <c r="M60" s="113"/>
      <c r="N60" s="113"/>
      <c r="O60" s="63"/>
      <c r="P60" s="153"/>
      <c r="Q60" s="138"/>
      <c r="R60" s="138"/>
      <c r="S60" s="138"/>
      <c r="T60" s="138"/>
      <c r="U60" s="138"/>
      <c r="V60" s="138"/>
      <c r="W60" s="138"/>
      <c r="X60" s="138"/>
      <c r="Y60" s="138"/>
      <c r="Z60" s="138"/>
      <c r="AA60" s="138"/>
      <c r="AB60" s="138"/>
      <c r="AC60" s="138"/>
      <c r="AD60" s="138"/>
      <c r="AE60" s="138"/>
      <c r="AF60" s="140"/>
      <c r="AG60" s="140"/>
      <c r="AH60" s="140"/>
      <c r="AI60" s="140"/>
      <c r="AJ60" s="140"/>
      <c r="AK60" s="140"/>
      <c r="AL60" s="140"/>
      <c r="AM60" s="140"/>
      <c r="AN60" s="140"/>
      <c r="AO60" s="140"/>
      <c r="AP60" s="140"/>
      <c r="AQ60" s="140"/>
      <c r="AR60" s="140"/>
      <c r="AS60" s="140"/>
      <c r="AT60" s="140"/>
      <c r="AU60" s="140"/>
      <c r="AV60" s="140"/>
      <c r="AW60" s="140"/>
      <c r="AX60" s="140"/>
      <c r="AY60" s="140"/>
      <c r="AZ60" s="140"/>
    </row>
    <row r="61" spans="1:52" s="152" customFormat="1" ht="18" hidden="1" customHeight="1" outlineLevel="2" x14ac:dyDescent="0.25">
      <c r="A61" s="146">
        <v>45</v>
      </c>
      <c r="B61" s="348"/>
      <c r="C61" s="349"/>
      <c r="D61" s="61"/>
      <c r="E61" s="109"/>
      <c r="F61" s="109"/>
      <c r="G61" s="61"/>
      <c r="H61" s="112"/>
      <c r="I61" s="63"/>
      <c r="J61" s="113"/>
      <c r="K61" s="113"/>
      <c r="L61" s="63"/>
      <c r="M61" s="113"/>
      <c r="N61" s="113"/>
      <c r="O61" s="63"/>
      <c r="P61" s="153"/>
      <c r="Q61" s="138"/>
      <c r="R61" s="138"/>
      <c r="S61" s="138"/>
      <c r="T61" s="138"/>
      <c r="U61" s="138"/>
      <c r="V61" s="138"/>
      <c r="W61" s="138"/>
      <c r="X61" s="138"/>
      <c r="Y61" s="138"/>
      <c r="Z61" s="138"/>
      <c r="AA61" s="138"/>
      <c r="AB61" s="138"/>
      <c r="AC61" s="138"/>
      <c r="AD61" s="138"/>
      <c r="AE61" s="138"/>
      <c r="AF61" s="140"/>
      <c r="AG61" s="140"/>
      <c r="AH61" s="140"/>
      <c r="AI61" s="140"/>
      <c r="AJ61" s="140"/>
      <c r="AK61" s="140"/>
      <c r="AL61" s="140"/>
      <c r="AM61" s="140"/>
      <c r="AN61" s="140"/>
      <c r="AO61" s="140"/>
      <c r="AP61" s="140"/>
      <c r="AQ61" s="140"/>
      <c r="AR61" s="140"/>
      <c r="AS61" s="140"/>
      <c r="AT61" s="140"/>
      <c r="AU61" s="140"/>
      <c r="AV61" s="140"/>
      <c r="AW61" s="140"/>
      <c r="AX61" s="140"/>
      <c r="AY61" s="140"/>
      <c r="AZ61" s="140"/>
    </row>
    <row r="62" spans="1:52" s="152" customFormat="1" ht="18" hidden="1" customHeight="1" outlineLevel="2" x14ac:dyDescent="0.25">
      <c r="A62" s="146">
        <v>46</v>
      </c>
      <c r="B62" s="348"/>
      <c r="C62" s="349"/>
      <c r="D62" s="61"/>
      <c r="E62" s="109"/>
      <c r="F62" s="109"/>
      <c r="G62" s="61"/>
      <c r="H62" s="112"/>
      <c r="I62" s="63"/>
      <c r="J62" s="113"/>
      <c r="K62" s="113"/>
      <c r="L62" s="63"/>
      <c r="M62" s="113"/>
      <c r="N62" s="113"/>
      <c r="O62" s="63"/>
      <c r="P62" s="153"/>
      <c r="Q62" s="138"/>
      <c r="R62" s="138"/>
      <c r="S62" s="138"/>
      <c r="T62" s="138"/>
      <c r="U62" s="138"/>
      <c r="V62" s="138"/>
      <c r="W62" s="138"/>
      <c r="X62" s="138"/>
      <c r="Y62" s="138"/>
      <c r="Z62" s="138"/>
      <c r="AA62" s="138"/>
      <c r="AB62" s="138"/>
      <c r="AC62" s="138"/>
      <c r="AD62" s="138"/>
      <c r="AE62" s="138"/>
      <c r="AF62" s="140"/>
      <c r="AG62" s="140"/>
      <c r="AH62" s="140"/>
      <c r="AI62" s="140"/>
      <c r="AJ62" s="140"/>
      <c r="AK62" s="140"/>
      <c r="AL62" s="140"/>
      <c r="AM62" s="140"/>
      <c r="AN62" s="140"/>
      <c r="AO62" s="140"/>
      <c r="AP62" s="140"/>
      <c r="AQ62" s="140"/>
      <c r="AR62" s="140"/>
      <c r="AS62" s="140"/>
      <c r="AT62" s="140"/>
      <c r="AU62" s="140"/>
      <c r="AV62" s="140"/>
      <c r="AW62" s="140"/>
      <c r="AX62" s="140"/>
      <c r="AY62" s="140"/>
      <c r="AZ62" s="140"/>
    </row>
    <row r="63" spans="1:52" s="152" customFormat="1" ht="18" hidden="1" customHeight="1" outlineLevel="2" x14ac:dyDescent="0.25">
      <c r="A63" s="146">
        <v>47</v>
      </c>
      <c r="B63" s="348"/>
      <c r="C63" s="349"/>
      <c r="D63" s="61"/>
      <c r="E63" s="109"/>
      <c r="F63" s="109"/>
      <c r="G63" s="61"/>
      <c r="H63" s="112"/>
      <c r="I63" s="63"/>
      <c r="J63" s="113"/>
      <c r="K63" s="113"/>
      <c r="L63" s="63"/>
      <c r="M63" s="113"/>
      <c r="N63" s="113"/>
      <c r="O63" s="63"/>
      <c r="P63" s="153"/>
      <c r="Q63" s="138"/>
      <c r="R63" s="138"/>
      <c r="S63" s="138"/>
      <c r="T63" s="138"/>
      <c r="U63" s="138"/>
      <c r="V63" s="138"/>
      <c r="W63" s="138"/>
      <c r="X63" s="138"/>
      <c r="Y63" s="138"/>
      <c r="Z63" s="138"/>
      <c r="AA63" s="138"/>
      <c r="AB63" s="138"/>
      <c r="AC63" s="138"/>
      <c r="AD63" s="138"/>
      <c r="AE63" s="138"/>
      <c r="AF63" s="140"/>
      <c r="AG63" s="140"/>
      <c r="AH63" s="140"/>
      <c r="AI63" s="140"/>
      <c r="AJ63" s="140"/>
      <c r="AK63" s="140"/>
      <c r="AL63" s="140"/>
      <c r="AM63" s="140"/>
      <c r="AN63" s="140"/>
      <c r="AO63" s="140"/>
      <c r="AP63" s="140"/>
      <c r="AQ63" s="140"/>
      <c r="AR63" s="140"/>
      <c r="AS63" s="140"/>
      <c r="AT63" s="140"/>
      <c r="AU63" s="140"/>
      <c r="AV63" s="140"/>
      <c r="AW63" s="140"/>
      <c r="AX63" s="140"/>
      <c r="AY63" s="140"/>
      <c r="AZ63" s="140"/>
    </row>
    <row r="64" spans="1:52" s="152" customFormat="1" ht="18" hidden="1" customHeight="1" outlineLevel="2" x14ac:dyDescent="0.25">
      <c r="A64" s="146">
        <v>48</v>
      </c>
      <c r="B64" s="348"/>
      <c r="C64" s="349"/>
      <c r="D64" s="61"/>
      <c r="E64" s="109"/>
      <c r="F64" s="109"/>
      <c r="G64" s="61"/>
      <c r="H64" s="112"/>
      <c r="I64" s="63"/>
      <c r="J64" s="113"/>
      <c r="K64" s="113"/>
      <c r="L64" s="63"/>
      <c r="M64" s="113"/>
      <c r="N64" s="113"/>
      <c r="O64" s="63"/>
      <c r="P64" s="153"/>
      <c r="Q64" s="138"/>
      <c r="R64" s="138"/>
      <c r="S64" s="138"/>
      <c r="T64" s="138"/>
      <c r="U64" s="138"/>
      <c r="V64" s="138"/>
      <c r="W64" s="138"/>
      <c r="X64" s="138"/>
      <c r="Y64" s="138"/>
      <c r="Z64" s="138"/>
      <c r="AA64" s="138"/>
      <c r="AB64" s="138"/>
      <c r="AC64" s="138"/>
      <c r="AD64" s="138"/>
      <c r="AE64" s="138"/>
      <c r="AF64" s="140"/>
      <c r="AG64" s="140"/>
      <c r="AH64" s="140"/>
      <c r="AI64" s="140"/>
      <c r="AJ64" s="140"/>
      <c r="AK64" s="140"/>
      <c r="AL64" s="140"/>
      <c r="AM64" s="140"/>
      <c r="AN64" s="140"/>
      <c r="AO64" s="140"/>
      <c r="AP64" s="140"/>
      <c r="AQ64" s="140"/>
      <c r="AR64" s="140"/>
      <c r="AS64" s="140"/>
      <c r="AT64" s="140"/>
      <c r="AU64" s="140"/>
      <c r="AV64" s="140"/>
      <c r="AW64" s="140"/>
      <c r="AX64" s="140"/>
      <c r="AY64" s="140"/>
      <c r="AZ64" s="140"/>
    </row>
    <row r="65" spans="1:52" s="152" customFormat="1" ht="18" hidden="1" customHeight="1" outlineLevel="2" x14ac:dyDescent="0.25">
      <c r="A65" s="146">
        <v>49</v>
      </c>
      <c r="B65" s="348"/>
      <c r="C65" s="349"/>
      <c r="D65" s="61"/>
      <c r="E65" s="109"/>
      <c r="F65" s="109"/>
      <c r="G65" s="61"/>
      <c r="H65" s="112"/>
      <c r="I65" s="63"/>
      <c r="J65" s="113"/>
      <c r="K65" s="113"/>
      <c r="L65" s="63"/>
      <c r="M65" s="113"/>
      <c r="N65" s="113"/>
      <c r="O65" s="63"/>
      <c r="P65" s="153"/>
      <c r="Q65" s="138"/>
      <c r="R65" s="138"/>
      <c r="S65" s="138"/>
      <c r="T65" s="138"/>
      <c r="U65" s="138"/>
      <c r="V65" s="138"/>
      <c r="W65" s="138"/>
      <c r="X65" s="138"/>
      <c r="Y65" s="138"/>
      <c r="Z65" s="138"/>
      <c r="AA65" s="138"/>
      <c r="AB65" s="138"/>
      <c r="AC65" s="138"/>
      <c r="AD65" s="138"/>
      <c r="AE65" s="138"/>
      <c r="AF65" s="140"/>
      <c r="AG65" s="140"/>
      <c r="AH65" s="140"/>
      <c r="AI65" s="140"/>
      <c r="AJ65" s="140"/>
      <c r="AK65" s="140"/>
      <c r="AL65" s="140"/>
      <c r="AM65" s="140"/>
      <c r="AN65" s="140"/>
      <c r="AO65" s="140"/>
      <c r="AP65" s="140"/>
      <c r="AQ65" s="140"/>
      <c r="AR65" s="140"/>
      <c r="AS65" s="140"/>
      <c r="AT65" s="140"/>
      <c r="AU65" s="140"/>
      <c r="AV65" s="140"/>
      <c r="AW65" s="140"/>
      <c r="AX65" s="140"/>
      <c r="AY65" s="140"/>
      <c r="AZ65" s="140"/>
    </row>
    <row r="66" spans="1:52" s="152" customFormat="1" ht="18" hidden="1" customHeight="1" outlineLevel="2" x14ac:dyDescent="0.25">
      <c r="A66" s="146">
        <v>50</v>
      </c>
      <c r="B66" s="348"/>
      <c r="C66" s="349"/>
      <c r="D66" s="61"/>
      <c r="E66" s="109"/>
      <c r="F66" s="109"/>
      <c r="G66" s="61"/>
      <c r="H66" s="112"/>
      <c r="I66" s="63"/>
      <c r="J66" s="113"/>
      <c r="K66" s="113"/>
      <c r="L66" s="63"/>
      <c r="M66" s="113"/>
      <c r="N66" s="113"/>
      <c r="O66" s="63"/>
      <c r="P66" s="153"/>
      <c r="Q66" s="138"/>
      <c r="R66" s="138"/>
      <c r="S66" s="138"/>
      <c r="T66" s="138"/>
      <c r="U66" s="138"/>
      <c r="V66" s="138"/>
      <c r="W66" s="138"/>
      <c r="X66" s="138"/>
      <c r="Y66" s="138"/>
      <c r="Z66" s="138"/>
      <c r="AA66" s="138"/>
      <c r="AB66" s="138"/>
      <c r="AC66" s="138"/>
      <c r="AD66" s="138"/>
      <c r="AE66" s="138"/>
      <c r="AF66" s="140"/>
      <c r="AG66" s="140"/>
      <c r="AH66" s="140"/>
      <c r="AI66" s="140"/>
      <c r="AJ66" s="140"/>
      <c r="AK66" s="140"/>
      <c r="AL66" s="140"/>
      <c r="AM66" s="140"/>
      <c r="AN66" s="140"/>
      <c r="AO66" s="140"/>
      <c r="AP66" s="140"/>
      <c r="AQ66" s="140"/>
      <c r="AR66" s="140"/>
      <c r="AS66" s="140"/>
      <c r="AT66" s="140"/>
      <c r="AU66" s="140"/>
      <c r="AV66" s="140"/>
      <c r="AW66" s="140"/>
      <c r="AX66" s="140"/>
      <c r="AY66" s="140"/>
      <c r="AZ66" s="140"/>
    </row>
    <row r="67" spans="1:52" s="152" customFormat="1" ht="18" hidden="1" customHeight="1" outlineLevel="1" collapsed="1" x14ac:dyDescent="0.25">
      <c r="A67" s="146"/>
      <c r="B67" s="350"/>
      <c r="C67" s="351"/>
      <c r="D67" s="314"/>
      <c r="E67" s="314"/>
      <c r="F67" s="314"/>
      <c r="G67" s="314"/>
      <c r="H67" s="314"/>
      <c r="I67" s="314"/>
      <c r="J67" s="314"/>
      <c r="K67" s="314"/>
      <c r="L67" s="314"/>
      <c r="M67" s="314"/>
      <c r="N67" s="314"/>
      <c r="O67" s="318"/>
      <c r="P67" s="153" t="s">
        <v>182</v>
      </c>
      <c r="Q67" s="138"/>
      <c r="R67" s="138"/>
      <c r="S67" s="138"/>
      <c r="T67" s="138"/>
      <c r="U67" s="138"/>
      <c r="V67" s="138"/>
      <c r="W67" s="138"/>
      <c r="X67" s="138"/>
      <c r="Y67" s="138"/>
      <c r="Z67" s="138"/>
      <c r="AA67" s="138"/>
      <c r="AB67" s="138"/>
      <c r="AC67" s="138"/>
      <c r="AD67" s="138"/>
      <c r="AE67" s="138"/>
      <c r="AF67" s="140"/>
      <c r="AG67" s="140"/>
      <c r="AH67" s="140"/>
      <c r="AI67" s="140"/>
      <c r="AJ67" s="140"/>
      <c r="AK67" s="140"/>
      <c r="AL67" s="140"/>
      <c r="AM67" s="140"/>
      <c r="AN67" s="140"/>
      <c r="AO67" s="140"/>
      <c r="AP67" s="140"/>
      <c r="AQ67" s="140"/>
      <c r="AR67" s="140"/>
      <c r="AS67" s="140"/>
      <c r="AT67" s="140"/>
      <c r="AU67" s="140"/>
      <c r="AV67" s="140"/>
      <c r="AW67" s="140"/>
      <c r="AX67" s="140"/>
      <c r="AY67" s="140"/>
      <c r="AZ67" s="140"/>
    </row>
    <row r="68" spans="1:52" s="152" customFormat="1" ht="18" hidden="1" customHeight="1" outlineLevel="2" x14ac:dyDescent="0.25">
      <c r="A68" s="146">
        <v>51</v>
      </c>
      <c r="B68" s="348"/>
      <c r="C68" s="349"/>
      <c r="D68" s="61"/>
      <c r="E68" s="109"/>
      <c r="F68" s="109"/>
      <c r="G68" s="61"/>
      <c r="H68" s="112"/>
      <c r="I68" s="63"/>
      <c r="J68" s="113"/>
      <c r="K68" s="113"/>
      <c r="L68" s="63"/>
      <c r="M68" s="113"/>
      <c r="N68" s="113"/>
      <c r="O68" s="63"/>
      <c r="P68" s="153"/>
      <c r="Q68" s="138"/>
      <c r="R68" s="138"/>
      <c r="S68" s="138"/>
      <c r="T68" s="138"/>
      <c r="U68" s="138"/>
      <c r="V68" s="138"/>
      <c r="W68" s="138"/>
      <c r="X68" s="138"/>
      <c r="Y68" s="138"/>
      <c r="Z68" s="138"/>
      <c r="AA68" s="138"/>
      <c r="AB68" s="138"/>
      <c r="AC68" s="138"/>
      <c r="AD68" s="138"/>
      <c r="AE68" s="138"/>
      <c r="AF68" s="140"/>
      <c r="AG68" s="140"/>
      <c r="AH68" s="140"/>
      <c r="AI68" s="140"/>
      <c r="AJ68" s="140"/>
      <c r="AK68" s="140"/>
      <c r="AL68" s="140"/>
      <c r="AM68" s="140"/>
      <c r="AN68" s="140"/>
      <c r="AO68" s="140"/>
      <c r="AP68" s="140"/>
      <c r="AQ68" s="140"/>
      <c r="AR68" s="140"/>
      <c r="AS68" s="140"/>
      <c r="AT68" s="140"/>
      <c r="AU68" s="140"/>
      <c r="AV68" s="140"/>
      <c r="AW68" s="140"/>
      <c r="AX68" s="140"/>
      <c r="AY68" s="140"/>
      <c r="AZ68" s="140"/>
    </row>
    <row r="69" spans="1:52" s="152" customFormat="1" ht="18" hidden="1" customHeight="1" outlineLevel="2" x14ac:dyDescent="0.25">
      <c r="A69" s="146">
        <v>52</v>
      </c>
      <c r="B69" s="348"/>
      <c r="C69" s="349"/>
      <c r="D69" s="61"/>
      <c r="E69" s="109"/>
      <c r="F69" s="109"/>
      <c r="G69" s="61"/>
      <c r="H69" s="112"/>
      <c r="I69" s="63"/>
      <c r="J69" s="113"/>
      <c r="K69" s="113"/>
      <c r="L69" s="63"/>
      <c r="M69" s="113"/>
      <c r="N69" s="113"/>
      <c r="O69" s="63"/>
      <c r="P69" s="153"/>
      <c r="Q69" s="138"/>
      <c r="R69" s="138"/>
      <c r="S69" s="138"/>
      <c r="T69" s="138"/>
      <c r="U69" s="138"/>
      <c r="V69" s="138"/>
      <c r="W69" s="138"/>
      <c r="X69" s="138"/>
      <c r="Y69" s="138"/>
      <c r="Z69" s="138"/>
      <c r="AA69" s="138"/>
      <c r="AB69" s="138"/>
      <c r="AC69" s="138"/>
      <c r="AD69" s="138"/>
      <c r="AE69" s="138"/>
      <c r="AF69" s="140"/>
      <c r="AG69" s="140"/>
      <c r="AH69" s="140"/>
      <c r="AI69" s="140"/>
      <c r="AJ69" s="140"/>
      <c r="AK69" s="140"/>
      <c r="AL69" s="140"/>
      <c r="AM69" s="140"/>
      <c r="AN69" s="140"/>
      <c r="AO69" s="140"/>
      <c r="AP69" s="140"/>
      <c r="AQ69" s="140"/>
      <c r="AR69" s="140"/>
      <c r="AS69" s="140"/>
      <c r="AT69" s="140"/>
      <c r="AU69" s="140"/>
      <c r="AV69" s="140"/>
      <c r="AW69" s="140"/>
      <c r="AX69" s="140"/>
      <c r="AY69" s="140"/>
      <c r="AZ69" s="140"/>
    </row>
    <row r="70" spans="1:52" s="152" customFormat="1" ht="18" hidden="1" customHeight="1" outlineLevel="2" x14ac:dyDescent="0.25">
      <c r="A70" s="146">
        <v>53</v>
      </c>
      <c r="B70" s="348"/>
      <c r="C70" s="349"/>
      <c r="D70" s="61"/>
      <c r="E70" s="109"/>
      <c r="F70" s="109"/>
      <c r="G70" s="61"/>
      <c r="H70" s="112"/>
      <c r="I70" s="63"/>
      <c r="J70" s="113"/>
      <c r="K70" s="113"/>
      <c r="L70" s="63"/>
      <c r="M70" s="113"/>
      <c r="N70" s="113"/>
      <c r="O70" s="63"/>
      <c r="P70" s="153"/>
      <c r="Q70" s="138"/>
      <c r="R70" s="138"/>
      <c r="S70" s="138"/>
      <c r="T70" s="138"/>
      <c r="U70" s="138"/>
      <c r="V70" s="138"/>
      <c r="W70" s="138"/>
      <c r="X70" s="138"/>
      <c r="Y70" s="138"/>
      <c r="Z70" s="138"/>
      <c r="AA70" s="138"/>
      <c r="AB70" s="138"/>
      <c r="AC70" s="138"/>
      <c r="AD70" s="138"/>
      <c r="AE70" s="138"/>
      <c r="AF70" s="140"/>
      <c r="AG70" s="140"/>
      <c r="AH70" s="140"/>
      <c r="AI70" s="140"/>
      <c r="AJ70" s="140"/>
      <c r="AK70" s="140"/>
      <c r="AL70" s="140"/>
      <c r="AM70" s="140"/>
      <c r="AN70" s="140"/>
      <c r="AO70" s="140"/>
      <c r="AP70" s="140"/>
      <c r="AQ70" s="140"/>
      <c r="AR70" s="140"/>
      <c r="AS70" s="140"/>
      <c r="AT70" s="140"/>
      <c r="AU70" s="140"/>
      <c r="AV70" s="140"/>
      <c r="AW70" s="140"/>
      <c r="AX70" s="140"/>
      <c r="AY70" s="140"/>
      <c r="AZ70" s="140"/>
    </row>
    <row r="71" spans="1:52" s="152" customFormat="1" ht="18" hidden="1" customHeight="1" outlineLevel="2" x14ac:dyDescent="0.25">
      <c r="A71" s="146">
        <v>54</v>
      </c>
      <c r="B71" s="348"/>
      <c r="C71" s="349"/>
      <c r="D71" s="61"/>
      <c r="E71" s="109"/>
      <c r="F71" s="109"/>
      <c r="G71" s="61"/>
      <c r="H71" s="112"/>
      <c r="I71" s="63"/>
      <c r="J71" s="113"/>
      <c r="K71" s="113"/>
      <c r="L71" s="63"/>
      <c r="M71" s="113"/>
      <c r="N71" s="113"/>
      <c r="O71" s="63"/>
      <c r="P71" s="153"/>
      <c r="Q71" s="138"/>
      <c r="R71" s="138"/>
      <c r="S71" s="138"/>
      <c r="T71" s="138"/>
      <c r="U71" s="138"/>
      <c r="V71" s="138"/>
      <c r="W71" s="138"/>
      <c r="X71" s="138"/>
      <c r="Y71" s="138"/>
      <c r="Z71" s="138"/>
      <c r="AA71" s="138"/>
      <c r="AB71" s="138"/>
      <c r="AC71" s="138"/>
      <c r="AD71" s="138"/>
      <c r="AE71" s="138"/>
      <c r="AF71" s="140"/>
      <c r="AG71" s="140"/>
      <c r="AH71" s="140"/>
      <c r="AI71" s="140"/>
      <c r="AJ71" s="140"/>
      <c r="AK71" s="140"/>
      <c r="AL71" s="140"/>
      <c r="AM71" s="140"/>
      <c r="AN71" s="140"/>
      <c r="AO71" s="140"/>
      <c r="AP71" s="140"/>
      <c r="AQ71" s="140"/>
      <c r="AR71" s="140"/>
      <c r="AS71" s="140"/>
      <c r="AT71" s="140"/>
      <c r="AU71" s="140"/>
      <c r="AV71" s="140"/>
      <c r="AW71" s="140"/>
      <c r="AX71" s="140"/>
      <c r="AY71" s="140"/>
      <c r="AZ71" s="140"/>
    </row>
    <row r="72" spans="1:52" s="152" customFormat="1" ht="18" hidden="1" customHeight="1" outlineLevel="2" x14ac:dyDescent="0.25">
      <c r="A72" s="146">
        <v>55</v>
      </c>
      <c r="B72" s="348"/>
      <c r="C72" s="349"/>
      <c r="D72" s="61"/>
      <c r="E72" s="109"/>
      <c r="F72" s="109"/>
      <c r="G72" s="61"/>
      <c r="H72" s="112"/>
      <c r="I72" s="63"/>
      <c r="J72" s="113"/>
      <c r="K72" s="113"/>
      <c r="L72" s="63"/>
      <c r="M72" s="113"/>
      <c r="N72" s="113"/>
      <c r="O72" s="63"/>
      <c r="P72" s="153"/>
      <c r="Q72" s="138"/>
      <c r="R72" s="138"/>
      <c r="S72" s="138"/>
      <c r="T72" s="138"/>
      <c r="U72" s="138"/>
      <c r="V72" s="138"/>
      <c r="W72" s="138"/>
      <c r="X72" s="138"/>
      <c r="Y72" s="138"/>
      <c r="Z72" s="138"/>
      <c r="AA72" s="138"/>
      <c r="AB72" s="138"/>
      <c r="AC72" s="138"/>
      <c r="AD72" s="138"/>
      <c r="AE72" s="138"/>
      <c r="AF72" s="140"/>
      <c r="AG72" s="140"/>
      <c r="AH72" s="140"/>
      <c r="AI72" s="140"/>
      <c r="AJ72" s="140"/>
      <c r="AK72" s="140"/>
      <c r="AL72" s="140"/>
      <c r="AM72" s="140"/>
      <c r="AN72" s="140"/>
      <c r="AO72" s="140"/>
      <c r="AP72" s="140"/>
      <c r="AQ72" s="140"/>
      <c r="AR72" s="140"/>
      <c r="AS72" s="140"/>
      <c r="AT72" s="140"/>
      <c r="AU72" s="140"/>
      <c r="AV72" s="140"/>
      <c r="AW72" s="140"/>
      <c r="AX72" s="140"/>
      <c r="AY72" s="140"/>
      <c r="AZ72" s="140"/>
    </row>
    <row r="73" spans="1:52" s="152" customFormat="1" ht="18" hidden="1" customHeight="1" outlineLevel="2" x14ac:dyDescent="0.25">
      <c r="A73" s="146">
        <v>56</v>
      </c>
      <c r="B73" s="348"/>
      <c r="C73" s="349"/>
      <c r="D73" s="61"/>
      <c r="E73" s="109"/>
      <c r="F73" s="109"/>
      <c r="G73" s="61"/>
      <c r="H73" s="112"/>
      <c r="I73" s="63"/>
      <c r="J73" s="113"/>
      <c r="K73" s="113"/>
      <c r="L73" s="63"/>
      <c r="M73" s="113"/>
      <c r="N73" s="113"/>
      <c r="O73" s="63"/>
      <c r="P73" s="153"/>
      <c r="Q73" s="138"/>
      <c r="R73" s="138"/>
      <c r="S73" s="138"/>
      <c r="T73" s="138"/>
      <c r="U73" s="138"/>
      <c r="V73" s="138"/>
      <c r="W73" s="138"/>
      <c r="X73" s="138"/>
      <c r="Y73" s="138"/>
      <c r="Z73" s="138"/>
      <c r="AA73" s="138"/>
      <c r="AB73" s="138"/>
      <c r="AC73" s="138"/>
      <c r="AD73" s="138"/>
      <c r="AE73" s="138"/>
      <c r="AF73" s="140"/>
      <c r="AG73" s="140"/>
      <c r="AH73" s="140"/>
      <c r="AI73" s="140"/>
      <c r="AJ73" s="140"/>
      <c r="AK73" s="140"/>
      <c r="AL73" s="140"/>
      <c r="AM73" s="140"/>
      <c r="AN73" s="140"/>
      <c r="AO73" s="140"/>
      <c r="AP73" s="140"/>
      <c r="AQ73" s="140"/>
      <c r="AR73" s="140"/>
      <c r="AS73" s="140"/>
      <c r="AT73" s="140"/>
      <c r="AU73" s="140"/>
      <c r="AV73" s="140"/>
      <c r="AW73" s="140"/>
      <c r="AX73" s="140"/>
      <c r="AY73" s="140"/>
      <c r="AZ73" s="140"/>
    </row>
    <row r="74" spans="1:52" s="152" customFormat="1" ht="18" hidden="1" customHeight="1" outlineLevel="2" x14ac:dyDescent="0.25">
      <c r="A74" s="146">
        <v>57</v>
      </c>
      <c r="B74" s="348"/>
      <c r="C74" s="349"/>
      <c r="D74" s="61"/>
      <c r="E74" s="109"/>
      <c r="F74" s="109"/>
      <c r="G74" s="61"/>
      <c r="H74" s="112"/>
      <c r="I74" s="63"/>
      <c r="J74" s="113"/>
      <c r="K74" s="113"/>
      <c r="L74" s="63"/>
      <c r="M74" s="113"/>
      <c r="N74" s="113"/>
      <c r="O74" s="63"/>
      <c r="P74" s="153"/>
      <c r="Q74" s="138"/>
      <c r="R74" s="138"/>
      <c r="S74" s="138"/>
      <c r="T74" s="138"/>
      <c r="U74" s="138"/>
      <c r="V74" s="138"/>
      <c r="W74" s="138"/>
      <c r="X74" s="138"/>
      <c r="Y74" s="138"/>
      <c r="Z74" s="138"/>
      <c r="AA74" s="138"/>
      <c r="AB74" s="138"/>
      <c r="AC74" s="138"/>
      <c r="AD74" s="138"/>
      <c r="AE74" s="138"/>
      <c r="AF74" s="140"/>
      <c r="AG74" s="140"/>
      <c r="AH74" s="140"/>
      <c r="AI74" s="140"/>
      <c r="AJ74" s="140"/>
      <c r="AK74" s="140"/>
      <c r="AL74" s="140"/>
      <c r="AM74" s="140"/>
      <c r="AN74" s="140"/>
      <c r="AO74" s="140"/>
      <c r="AP74" s="140"/>
      <c r="AQ74" s="140"/>
      <c r="AR74" s="140"/>
      <c r="AS74" s="140"/>
      <c r="AT74" s="140"/>
      <c r="AU74" s="140"/>
      <c r="AV74" s="140"/>
      <c r="AW74" s="140"/>
      <c r="AX74" s="140"/>
      <c r="AY74" s="140"/>
      <c r="AZ74" s="140"/>
    </row>
    <row r="75" spans="1:52" s="152" customFormat="1" ht="18" hidden="1" customHeight="1" outlineLevel="2" x14ac:dyDescent="0.25">
      <c r="A75" s="146">
        <v>58</v>
      </c>
      <c r="B75" s="348"/>
      <c r="C75" s="349"/>
      <c r="D75" s="61"/>
      <c r="E75" s="109"/>
      <c r="F75" s="109"/>
      <c r="G75" s="61"/>
      <c r="H75" s="112"/>
      <c r="I75" s="63"/>
      <c r="J75" s="113"/>
      <c r="K75" s="113"/>
      <c r="L75" s="63"/>
      <c r="M75" s="113"/>
      <c r="N75" s="113"/>
      <c r="O75" s="63"/>
      <c r="P75" s="153"/>
      <c r="Q75" s="138"/>
      <c r="R75" s="138"/>
      <c r="S75" s="138"/>
      <c r="T75" s="138"/>
      <c r="U75" s="138"/>
      <c r="V75" s="138"/>
      <c r="W75" s="138"/>
      <c r="X75" s="138"/>
      <c r="Y75" s="138"/>
      <c r="Z75" s="138"/>
      <c r="AA75" s="138"/>
      <c r="AB75" s="138"/>
      <c r="AC75" s="138"/>
      <c r="AD75" s="138"/>
      <c r="AE75" s="138"/>
      <c r="AF75" s="140"/>
      <c r="AG75" s="140"/>
      <c r="AH75" s="140"/>
      <c r="AI75" s="140"/>
      <c r="AJ75" s="140"/>
      <c r="AK75" s="140"/>
      <c r="AL75" s="140"/>
      <c r="AM75" s="140"/>
      <c r="AN75" s="140"/>
      <c r="AO75" s="140"/>
      <c r="AP75" s="140"/>
      <c r="AQ75" s="140"/>
      <c r="AR75" s="140"/>
      <c r="AS75" s="140"/>
      <c r="AT75" s="140"/>
      <c r="AU75" s="140"/>
      <c r="AV75" s="140"/>
      <c r="AW75" s="140"/>
      <c r="AX75" s="140"/>
      <c r="AY75" s="140"/>
      <c r="AZ75" s="140"/>
    </row>
    <row r="76" spans="1:52" s="152" customFormat="1" ht="18" hidden="1" customHeight="1" outlineLevel="2" x14ac:dyDescent="0.25">
      <c r="A76" s="146">
        <v>59</v>
      </c>
      <c r="B76" s="348"/>
      <c r="C76" s="349"/>
      <c r="D76" s="61"/>
      <c r="E76" s="109"/>
      <c r="F76" s="109"/>
      <c r="G76" s="61"/>
      <c r="H76" s="112"/>
      <c r="I76" s="63"/>
      <c r="J76" s="113"/>
      <c r="K76" s="113"/>
      <c r="L76" s="63"/>
      <c r="M76" s="113"/>
      <c r="N76" s="113"/>
      <c r="O76" s="63"/>
      <c r="P76" s="153"/>
      <c r="Q76" s="138"/>
      <c r="R76" s="138"/>
      <c r="S76" s="138"/>
      <c r="T76" s="138"/>
      <c r="U76" s="138"/>
      <c r="V76" s="138"/>
      <c r="W76" s="138"/>
      <c r="X76" s="138"/>
      <c r="Y76" s="138"/>
      <c r="Z76" s="138"/>
      <c r="AA76" s="138"/>
      <c r="AB76" s="138"/>
      <c r="AC76" s="138"/>
      <c r="AD76" s="138"/>
      <c r="AE76" s="138"/>
      <c r="AF76" s="140"/>
      <c r="AG76" s="140"/>
      <c r="AH76" s="140"/>
      <c r="AI76" s="140"/>
      <c r="AJ76" s="140"/>
      <c r="AK76" s="140"/>
      <c r="AL76" s="140"/>
      <c r="AM76" s="140"/>
      <c r="AN76" s="140"/>
      <c r="AO76" s="140"/>
      <c r="AP76" s="140"/>
      <c r="AQ76" s="140"/>
      <c r="AR76" s="140"/>
      <c r="AS76" s="140"/>
      <c r="AT76" s="140"/>
      <c r="AU76" s="140"/>
      <c r="AV76" s="140"/>
      <c r="AW76" s="140"/>
      <c r="AX76" s="140"/>
      <c r="AY76" s="140"/>
      <c r="AZ76" s="140"/>
    </row>
    <row r="77" spans="1:52" s="152" customFormat="1" ht="18" hidden="1" customHeight="1" outlineLevel="2" x14ac:dyDescent="0.25">
      <c r="A77" s="146">
        <v>60</v>
      </c>
      <c r="B77" s="348"/>
      <c r="C77" s="349"/>
      <c r="D77" s="61"/>
      <c r="E77" s="109"/>
      <c r="F77" s="109"/>
      <c r="G77" s="61"/>
      <c r="H77" s="112"/>
      <c r="I77" s="63"/>
      <c r="J77" s="113"/>
      <c r="K77" s="113"/>
      <c r="L77" s="63"/>
      <c r="M77" s="113"/>
      <c r="N77" s="113"/>
      <c r="O77" s="63"/>
      <c r="P77" s="153"/>
      <c r="Q77" s="138"/>
      <c r="R77" s="138"/>
      <c r="S77" s="138"/>
      <c r="T77" s="138"/>
      <c r="U77" s="138"/>
      <c r="V77" s="138"/>
      <c r="W77" s="138"/>
      <c r="X77" s="138"/>
      <c r="Y77" s="138"/>
      <c r="Z77" s="138"/>
      <c r="AA77" s="138"/>
      <c r="AB77" s="138"/>
      <c r="AC77" s="138"/>
      <c r="AD77" s="138"/>
      <c r="AE77" s="138"/>
      <c r="AF77" s="140"/>
      <c r="AG77" s="140"/>
      <c r="AH77" s="140"/>
      <c r="AI77" s="140"/>
      <c r="AJ77" s="140"/>
      <c r="AK77" s="140"/>
      <c r="AL77" s="140"/>
      <c r="AM77" s="140"/>
      <c r="AN77" s="140"/>
      <c r="AO77" s="140"/>
      <c r="AP77" s="140"/>
      <c r="AQ77" s="140"/>
      <c r="AR77" s="140"/>
      <c r="AS77" s="140"/>
      <c r="AT77" s="140"/>
      <c r="AU77" s="140"/>
      <c r="AV77" s="140"/>
      <c r="AW77" s="140"/>
      <c r="AX77" s="140"/>
      <c r="AY77" s="140"/>
      <c r="AZ77" s="140"/>
    </row>
    <row r="78" spans="1:52" s="152" customFormat="1" ht="18" hidden="1" customHeight="1" outlineLevel="2" x14ac:dyDescent="0.25">
      <c r="A78" s="146">
        <v>61</v>
      </c>
      <c r="B78" s="348"/>
      <c r="C78" s="349"/>
      <c r="D78" s="61"/>
      <c r="E78" s="109"/>
      <c r="F78" s="109"/>
      <c r="G78" s="61"/>
      <c r="H78" s="112"/>
      <c r="I78" s="63"/>
      <c r="J78" s="113"/>
      <c r="K78" s="113"/>
      <c r="L78" s="63"/>
      <c r="M78" s="113"/>
      <c r="N78" s="113"/>
      <c r="O78" s="63"/>
      <c r="P78" s="153"/>
      <c r="Q78" s="138"/>
      <c r="R78" s="138"/>
      <c r="S78" s="138"/>
      <c r="T78" s="138"/>
      <c r="U78" s="138"/>
      <c r="V78" s="138"/>
      <c r="W78" s="138"/>
      <c r="X78" s="138"/>
      <c r="Y78" s="138"/>
      <c r="Z78" s="138"/>
      <c r="AA78" s="138"/>
      <c r="AB78" s="138"/>
      <c r="AC78" s="138"/>
      <c r="AD78" s="138"/>
      <c r="AE78" s="138"/>
      <c r="AF78" s="140"/>
      <c r="AG78" s="140"/>
      <c r="AH78" s="140"/>
      <c r="AI78" s="140"/>
      <c r="AJ78" s="140"/>
      <c r="AK78" s="140"/>
      <c r="AL78" s="140"/>
      <c r="AM78" s="140"/>
      <c r="AN78" s="140"/>
      <c r="AO78" s="140"/>
      <c r="AP78" s="140"/>
      <c r="AQ78" s="140"/>
      <c r="AR78" s="140"/>
      <c r="AS78" s="140"/>
      <c r="AT78" s="140"/>
      <c r="AU78" s="140"/>
      <c r="AV78" s="140"/>
      <c r="AW78" s="140"/>
      <c r="AX78" s="140"/>
      <c r="AY78" s="140"/>
      <c r="AZ78" s="140"/>
    </row>
    <row r="79" spans="1:52" s="152" customFormat="1" ht="18" hidden="1" customHeight="1" outlineLevel="2" x14ac:dyDescent="0.25">
      <c r="A79" s="146">
        <v>62</v>
      </c>
      <c r="B79" s="348"/>
      <c r="C79" s="349"/>
      <c r="D79" s="61"/>
      <c r="E79" s="109"/>
      <c r="F79" s="109"/>
      <c r="G79" s="61"/>
      <c r="H79" s="112"/>
      <c r="I79" s="63"/>
      <c r="J79" s="113"/>
      <c r="K79" s="113"/>
      <c r="L79" s="63"/>
      <c r="M79" s="113"/>
      <c r="N79" s="113"/>
      <c r="O79" s="63"/>
      <c r="P79" s="153"/>
      <c r="Q79" s="138"/>
      <c r="R79" s="138"/>
      <c r="S79" s="138"/>
      <c r="T79" s="138"/>
      <c r="U79" s="138"/>
      <c r="V79" s="138"/>
      <c r="W79" s="138"/>
      <c r="X79" s="138"/>
      <c r="Y79" s="138"/>
      <c r="Z79" s="138"/>
      <c r="AA79" s="138"/>
      <c r="AB79" s="138"/>
      <c r="AC79" s="138"/>
      <c r="AD79" s="138"/>
      <c r="AE79" s="138"/>
      <c r="AF79" s="140"/>
      <c r="AG79" s="140"/>
      <c r="AH79" s="140"/>
      <c r="AI79" s="140"/>
      <c r="AJ79" s="140"/>
      <c r="AK79" s="140"/>
      <c r="AL79" s="140"/>
      <c r="AM79" s="140"/>
      <c r="AN79" s="140"/>
      <c r="AO79" s="140"/>
      <c r="AP79" s="140"/>
      <c r="AQ79" s="140"/>
      <c r="AR79" s="140"/>
      <c r="AS79" s="140"/>
      <c r="AT79" s="140"/>
      <c r="AU79" s="140"/>
      <c r="AV79" s="140"/>
      <c r="AW79" s="140"/>
      <c r="AX79" s="140"/>
      <c r="AY79" s="140"/>
      <c r="AZ79" s="140"/>
    </row>
    <row r="80" spans="1:52" s="152" customFormat="1" ht="18" hidden="1" customHeight="1" outlineLevel="2" x14ac:dyDescent="0.25">
      <c r="A80" s="146">
        <v>63</v>
      </c>
      <c r="B80" s="348"/>
      <c r="C80" s="349"/>
      <c r="D80" s="61"/>
      <c r="E80" s="109"/>
      <c r="F80" s="109"/>
      <c r="G80" s="61"/>
      <c r="H80" s="112"/>
      <c r="I80" s="63"/>
      <c r="J80" s="113"/>
      <c r="K80" s="113"/>
      <c r="L80" s="63"/>
      <c r="M80" s="113"/>
      <c r="N80" s="113"/>
      <c r="O80" s="63"/>
      <c r="P80" s="153"/>
      <c r="Q80" s="138"/>
      <c r="R80" s="138"/>
      <c r="S80" s="138"/>
      <c r="T80" s="138"/>
      <c r="U80" s="138"/>
      <c r="V80" s="138"/>
      <c r="W80" s="138"/>
      <c r="X80" s="138"/>
      <c r="Y80" s="138"/>
      <c r="Z80" s="138"/>
      <c r="AA80" s="138"/>
      <c r="AB80" s="138"/>
      <c r="AC80" s="138"/>
      <c r="AD80" s="138"/>
      <c r="AE80" s="138"/>
      <c r="AF80" s="140"/>
      <c r="AG80" s="140"/>
      <c r="AH80" s="140"/>
      <c r="AI80" s="140"/>
      <c r="AJ80" s="140"/>
      <c r="AK80" s="140"/>
      <c r="AL80" s="140"/>
      <c r="AM80" s="140"/>
      <c r="AN80" s="140"/>
      <c r="AO80" s="140"/>
      <c r="AP80" s="140"/>
      <c r="AQ80" s="140"/>
      <c r="AR80" s="140"/>
      <c r="AS80" s="140"/>
      <c r="AT80" s="140"/>
      <c r="AU80" s="140"/>
      <c r="AV80" s="140"/>
      <c r="AW80" s="140"/>
      <c r="AX80" s="140"/>
      <c r="AY80" s="140"/>
      <c r="AZ80" s="140"/>
    </row>
    <row r="81" spans="1:52" s="152" customFormat="1" ht="18" hidden="1" customHeight="1" outlineLevel="2" x14ac:dyDescent="0.25">
      <c r="A81" s="146">
        <v>64</v>
      </c>
      <c r="B81" s="348"/>
      <c r="C81" s="349"/>
      <c r="D81" s="61"/>
      <c r="E81" s="109"/>
      <c r="F81" s="109"/>
      <c r="G81" s="61"/>
      <c r="H81" s="112"/>
      <c r="I81" s="63"/>
      <c r="J81" s="113"/>
      <c r="K81" s="113"/>
      <c r="L81" s="63"/>
      <c r="M81" s="113"/>
      <c r="N81" s="113"/>
      <c r="O81" s="63"/>
      <c r="P81" s="153"/>
      <c r="Q81" s="138"/>
      <c r="R81" s="138"/>
      <c r="S81" s="138"/>
      <c r="T81" s="138"/>
      <c r="U81" s="138"/>
      <c r="V81" s="138"/>
      <c r="W81" s="138"/>
      <c r="X81" s="138"/>
      <c r="Y81" s="138"/>
      <c r="Z81" s="138"/>
      <c r="AA81" s="138"/>
      <c r="AB81" s="138"/>
      <c r="AC81" s="138"/>
      <c r="AD81" s="138"/>
      <c r="AE81" s="138"/>
      <c r="AF81" s="140"/>
      <c r="AG81" s="140"/>
      <c r="AH81" s="140"/>
      <c r="AI81" s="140"/>
      <c r="AJ81" s="140"/>
      <c r="AK81" s="140"/>
      <c r="AL81" s="140"/>
      <c r="AM81" s="140"/>
      <c r="AN81" s="140"/>
      <c r="AO81" s="140"/>
      <c r="AP81" s="140"/>
      <c r="AQ81" s="140"/>
      <c r="AR81" s="140"/>
      <c r="AS81" s="140"/>
      <c r="AT81" s="140"/>
      <c r="AU81" s="140"/>
      <c r="AV81" s="140"/>
      <c r="AW81" s="140"/>
      <c r="AX81" s="140"/>
      <c r="AY81" s="140"/>
      <c r="AZ81" s="140"/>
    </row>
    <row r="82" spans="1:52" s="152" customFormat="1" ht="18" hidden="1" customHeight="1" outlineLevel="2" x14ac:dyDescent="0.25">
      <c r="A82" s="146">
        <v>65</v>
      </c>
      <c r="B82" s="348"/>
      <c r="C82" s="349"/>
      <c r="D82" s="61"/>
      <c r="E82" s="109"/>
      <c r="F82" s="109"/>
      <c r="G82" s="61"/>
      <c r="H82" s="112"/>
      <c r="I82" s="63"/>
      <c r="J82" s="113"/>
      <c r="K82" s="113"/>
      <c r="L82" s="63"/>
      <c r="M82" s="113"/>
      <c r="N82" s="113"/>
      <c r="O82" s="63"/>
      <c r="P82" s="153"/>
      <c r="Q82" s="138"/>
      <c r="R82" s="138"/>
      <c r="S82" s="138"/>
      <c r="T82" s="138"/>
      <c r="U82" s="138"/>
      <c r="V82" s="138"/>
      <c r="W82" s="138"/>
      <c r="X82" s="138"/>
      <c r="Y82" s="138"/>
      <c r="Z82" s="138"/>
      <c r="AA82" s="138"/>
      <c r="AB82" s="138"/>
      <c r="AC82" s="138"/>
      <c r="AD82" s="138"/>
      <c r="AE82" s="138"/>
      <c r="AF82" s="140"/>
      <c r="AG82" s="140"/>
      <c r="AH82" s="140"/>
      <c r="AI82" s="140"/>
      <c r="AJ82" s="140"/>
      <c r="AK82" s="140"/>
      <c r="AL82" s="140"/>
      <c r="AM82" s="140"/>
      <c r="AN82" s="140"/>
      <c r="AO82" s="140"/>
      <c r="AP82" s="140"/>
      <c r="AQ82" s="140"/>
      <c r="AR82" s="140"/>
      <c r="AS82" s="140"/>
      <c r="AT82" s="140"/>
      <c r="AU82" s="140"/>
      <c r="AV82" s="140"/>
      <c r="AW82" s="140"/>
      <c r="AX82" s="140"/>
      <c r="AY82" s="140"/>
      <c r="AZ82" s="140"/>
    </row>
    <row r="83" spans="1:52" s="152" customFormat="1" ht="18" hidden="1" customHeight="1" outlineLevel="2" x14ac:dyDescent="0.25">
      <c r="A83" s="146">
        <v>66</v>
      </c>
      <c r="B83" s="348"/>
      <c r="C83" s="349"/>
      <c r="D83" s="61"/>
      <c r="E83" s="109"/>
      <c r="F83" s="109"/>
      <c r="G83" s="61"/>
      <c r="H83" s="112"/>
      <c r="I83" s="63"/>
      <c r="J83" s="113"/>
      <c r="K83" s="113"/>
      <c r="L83" s="63"/>
      <c r="M83" s="113"/>
      <c r="N83" s="113"/>
      <c r="O83" s="63"/>
      <c r="P83" s="153"/>
      <c r="Q83" s="138"/>
      <c r="R83" s="138"/>
      <c r="S83" s="138"/>
      <c r="T83" s="138"/>
      <c r="U83" s="138"/>
      <c r="V83" s="138"/>
      <c r="W83" s="138"/>
      <c r="X83" s="138"/>
      <c r="Y83" s="138"/>
      <c r="Z83" s="138"/>
      <c r="AA83" s="138"/>
      <c r="AB83" s="138"/>
      <c r="AC83" s="138"/>
      <c r="AD83" s="138"/>
      <c r="AE83" s="138"/>
      <c r="AF83" s="140"/>
      <c r="AG83" s="140"/>
      <c r="AH83" s="140"/>
      <c r="AI83" s="140"/>
      <c r="AJ83" s="140"/>
      <c r="AK83" s="140"/>
      <c r="AL83" s="140"/>
      <c r="AM83" s="140"/>
      <c r="AN83" s="140"/>
      <c r="AO83" s="140"/>
      <c r="AP83" s="140"/>
      <c r="AQ83" s="140"/>
      <c r="AR83" s="140"/>
      <c r="AS83" s="140"/>
      <c r="AT83" s="140"/>
      <c r="AU83" s="140"/>
      <c r="AV83" s="140"/>
      <c r="AW83" s="140"/>
      <c r="AX83" s="140"/>
      <c r="AY83" s="140"/>
      <c r="AZ83" s="140"/>
    </row>
    <row r="84" spans="1:52" s="152" customFormat="1" ht="18" hidden="1" customHeight="1" outlineLevel="2" x14ac:dyDescent="0.25">
      <c r="A84" s="146">
        <v>67</v>
      </c>
      <c r="B84" s="348"/>
      <c r="C84" s="349"/>
      <c r="D84" s="61"/>
      <c r="E84" s="109"/>
      <c r="F84" s="109"/>
      <c r="G84" s="61"/>
      <c r="H84" s="112"/>
      <c r="I84" s="63"/>
      <c r="J84" s="113"/>
      <c r="K84" s="113"/>
      <c r="L84" s="63"/>
      <c r="M84" s="113"/>
      <c r="N84" s="113"/>
      <c r="O84" s="63"/>
      <c r="P84" s="153"/>
      <c r="Q84" s="138"/>
      <c r="R84" s="138"/>
      <c r="S84" s="138"/>
      <c r="T84" s="138"/>
      <c r="U84" s="138"/>
      <c r="V84" s="138"/>
      <c r="W84" s="138"/>
      <c r="X84" s="138"/>
      <c r="Y84" s="138"/>
      <c r="Z84" s="138"/>
      <c r="AA84" s="138"/>
      <c r="AB84" s="138"/>
      <c r="AC84" s="138"/>
      <c r="AD84" s="138"/>
      <c r="AE84" s="138"/>
      <c r="AF84" s="140"/>
      <c r="AG84" s="140"/>
      <c r="AH84" s="140"/>
      <c r="AI84" s="140"/>
      <c r="AJ84" s="140"/>
      <c r="AK84" s="140"/>
      <c r="AL84" s="140"/>
      <c r="AM84" s="140"/>
      <c r="AN84" s="140"/>
      <c r="AO84" s="140"/>
      <c r="AP84" s="140"/>
      <c r="AQ84" s="140"/>
      <c r="AR84" s="140"/>
      <c r="AS84" s="140"/>
      <c r="AT84" s="140"/>
      <c r="AU84" s="140"/>
      <c r="AV84" s="140"/>
      <c r="AW84" s="140"/>
      <c r="AX84" s="140"/>
      <c r="AY84" s="140"/>
      <c r="AZ84" s="140"/>
    </row>
    <row r="85" spans="1:52" s="152" customFormat="1" ht="18" hidden="1" customHeight="1" outlineLevel="2" x14ac:dyDescent="0.25">
      <c r="A85" s="146">
        <v>68</v>
      </c>
      <c r="B85" s="348"/>
      <c r="C85" s="349"/>
      <c r="D85" s="61"/>
      <c r="E85" s="109"/>
      <c r="F85" s="109"/>
      <c r="G85" s="61"/>
      <c r="H85" s="112"/>
      <c r="I85" s="63"/>
      <c r="J85" s="113"/>
      <c r="K85" s="113"/>
      <c r="L85" s="63"/>
      <c r="M85" s="113"/>
      <c r="N85" s="113"/>
      <c r="O85" s="63"/>
      <c r="P85" s="153"/>
      <c r="Q85" s="138"/>
      <c r="R85" s="138"/>
      <c r="S85" s="138"/>
      <c r="T85" s="138"/>
      <c r="U85" s="138"/>
      <c r="V85" s="138"/>
      <c r="W85" s="138"/>
      <c r="X85" s="138"/>
      <c r="Y85" s="138"/>
      <c r="Z85" s="138"/>
      <c r="AA85" s="138"/>
      <c r="AB85" s="138"/>
      <c r="AC85" s="138"/>
      <c r="AD85" s="138"/>
      <c r="AE85" s="138"/>
      <c r="AF85" s="140"/>
      <c r="AG85" s="140"/>
      <c r="AH85" s="140"/>
      <c r="AI85" s="140"/>
      <c r="AJ85" s="140"/>
      <c r="AK85" s="140"/>
      <c r="AL85" s="140"/>
      <c r="AM85" s="140"/>
      <c r="AN85" s="140"/>
      <c r="AO85" s="140"/>
      <c r="AP85" s="140"/>
      <c r="AQ85" s="140"/>
      <c r="AR85" s="140"/>
      <c r="AS85" s="140"/>
      <c r="AT85" s="140"/>
      <c r="AU85" s="140"/>
      <c r="AV85" s="140"/>
      <c r="AW85" s="140"/>
      <c r="AX85" s="140"/>
      <c r="AY85" s="140"/>
      <c r="AZ85" s="140"/>
    </row>
    <row r="86" spans="1:52" s="152" customFormat="1" ht="18" hidden="1" customHeight="1" outlineLevel="2" x14ac:dyDescent="0.25">
      <c r="A86" s="146">
        <v>69</v>
      </c>
      <c r="B86" s="348"/>
      <c r="C86" s="349"/>
      <c r="D86" s="61"/>
      <c r="E86" s="109"/>
      <c r="F86" s="109"/>
      <c r="G86" s="61"/>
      <c r="H86" s="112"/>
      <c r="I86" s="63"/>
      <c r="J86" s="113"/>
      <c r="K86" s="113"/>
      <c r="L86" s="63"/>
      <c r="M86" s="113"/>
      <c r="N86" s="113"/>
      <c r="O86" s="63"/>
      <c r="P86" s="153"/>
      <c r="Q86" s="138"/>
      <c r="R86" s="138"/>
      <c r="S86" s="138"/>
      <c r="T86" s="138"/>
      <c r="U86" s="138"/>
      <c r="V86" s="138"/>
      <c r="W86" s="138"/>
      <c r="X86" s="138"/>
      <c r="Y86" s="138"/>
      <c r="Z86" s="138"/>
      <c r="AA86" s="138"/>
      <c r="AB86" s="138"/>
      <c r="AC86" s="138"/>
      <c r="AD86" s="138"/>
      <c r="AE86" s="138"/>
      <c r="AF86" s="140"/>
      <c r="AG86" s="140"/>
      <c r="AH86" s="140"/>
      <c r="AI86" s="140"/>
      <c r="AJ86" s="140"/>
      <c r="AK86" s="140"/>
      <c r="AL86" s="140"/>
      <c r="AM86" s="140"/>
      <c r="AN86" s="140"/>
      <c r="AO86" s="140"/>
      <c r="AP86" s="140"/>
      <c r="AQ86" s="140"/>
      <c r="AR86" s="140"/>
      <c r="AS86" s="140"/>
      <c r="AT86" s="140"/>
      <c r="AU86" s="140"/>
      <c r="AV86" s="140"/>
      <c r="AW86" s="140"/>
      <c r="AX86" s="140"/>
      <c r="AY86" s="140"/>
      <c r="AZ86" s="140"/>
    </row>
    <row r="87" spans="1:52" s="152" customFormat="1" ht="18" hidden="1" customHeight="1" outlineLevel="2" x14ac:dyDescent="0.25">
      <c r="A87" s="146">
        <v>70</v>
      </c>
      <c r="B87" s="348"/>
      <c r="C87" s="349"/>
      <c r="D87" s="61"/>
      <c r="E87" s="109"/>
      <c r="F87" s="109"/>
      <c r="G87" s="61"/>
      <c r="H87" s="112"/>
      <c r="I87" s="63"/>
      <c r="J87" s="113"/>
      <c r="K87" s="113"/>
      <c r="L87" s="63"/>
      <c r="M87" s="113"/>
      <c r="N87" s="113"/>
      <c r="O87" s="63"/>
      <c r="P87" s="153"/>
      <c r="Q87" s="138"/>
      <c r="R87" s="138"/>
      <c r="S87" s="138"/>
      <c r="T87" s="138"/>
      <c r="U87" s="138"/>
      <c r="V87" s="138"/>
      <c r="W87" s="138"/>
      <c r="X87" s="138"/>
      <c r="Y87" s="138"/>
      <c r="Z87" s="138"/>
      <c r="AA87" s="138"/>
      <c r="AB87" s="138"/>
      <c r="AC87" s="138"/>
      <c r="AD87" s="138"/>
      <c r="AE87" s="138"/>
      <c r="AF87" s="140"/>
      <c r="AG87" s="140"/>
      <c r="AH87" s="140"/>
      <c r="AI87" s="140"/>
      <c r="AJ87" s="140"/>
      <c r="AK87" s="140"/>
      <c r="AL87" s="140"/>
      <c r="AM87" s="140"/>
      <c r="AN87" s="140"/>
      <c r="AO87" s="140"/>
      <c r="AP87" s="140"/>
      <c r="AQ87" s="140"/>
      <c r="AR87" s="140"/>
      <c r="AS87" s="140"/>
      <c r="AT87" s="140"/>
      <c r="AU87" s="140"/>
      <c r="AV87" s="140"/>
      <c r="AW87" s="140"/>
      <c r="AX87" s="140"/>
      <c r="AY87" s="140"/>
      <c r="AZ87" s="140"/>
    </row>
    <row r="88" spans="1:52" s="152" customFormat="1" ht="18" hidden="1" customHeight="1" outlineLevel="1" collapsed="1" x14ac:dyDescent="0.25">
      <c r="A88" s="146"/>
      <c r="B88" s="350"/>
      <c r="C88" s="351"/>
      <c r="D88" s="314"/>
      <c r="E88" s="314"/>
      <c r="F88" s="314"/>
      <c r="G88" s="314"/>
      <c r="H88" s="314"/>
      <c r="I88" s="314"/>
      <c r="J88" s="314"/>
      <c r="K88" s="314"/>
      <c r="L88" s="314"/>
      <c r="M88" s="314"/>
      <c r="N88" s="314"/>
      <c r="O88" s="318"/>
      <c r="P88" s="153" t="s">
        <v>182</v>
      </c>
      <c r="Q88" s="138"/>
      <c r="R88" s="138"/>
      <c r="S88" s="138"/>
      <c r="T88" s="138"/>
      <c r="U88" s="138"/>
      <c r="V88" s="138"/>
      <c r="W88" s="138"/>
      <c r="X88" s="138"/>
      <c r="Y88" s="138"/>
      <c r="Z88" s="138"/>
      <c r="AA88" s="138"/>
      <c r="AB88" s="138"/>
      <c r="AC88" s="138"/>
      <c r="AD88" s="138"/>
      <c r="AE88" s="138"/>
      <c r="AF88" s="140"/>
      <c r="AG88" s="140"/>
      <c r="AH88" s="140"/>
      <c r="AI88" s="140"/>
      <c r="AJ88" s="140"/>
      <c r="AK88" s="140"/>
      <c r="AL88" s="140"/>
      <c r="AM88" s="140"/>
      <c r="AN88" s="140"/>
      <c r="AO88" s="140"/>
      <c r="AP88" s="140"/>
      <c r="AQ88" s="140"/>
      <c r="AR88" s="140"/>
      <c r="AS88" s="140"/>
      <c r="AT88" s="140"/>
      <c r="AU88" s="140"/>
      <c r="AV88" s="140"/>
      <c r="AW88" s="140"/>
      <c r="AX88" s="140"/>
      <c r="AY88" s="140"/>
      <c r="AZ88" s="140"/>
    </row>
    <row r="89" spans="1:52" s="152" customFormat="1" ht="18" hidden="1" customHeight="1" outlineLevel="2" x14ac:dyDescent="0.25">
      <c r="A89" s="146">
        <v>71</v>
      </c>
      <c r="B89" s="348"/>
      <c r="C89" s="349"/>
      <c r="D89" s="61"/>
      <c r="E89" s="109"/>
      <c r="F89" s="109"/>
      <c r="G89" s="61"/>
      <c r="H89" s="112"/>
      <c r="I89" s="63"/>
      <c r="J89" s="113"/>
      <c r="K89" s="113"/>
      <c r="L89" s="63"/>
      <c r="M89" s="113"/>
      <c r="N89" s="113"/>
      <c r="O89" s="63"/>
      <c r="P89" s="153"/>
      <c r="Q89" s="138"/>
      <c r="R89" s="138"/>
      <c r="S89" s="138"/>
      <c r="T89" s="138"/>
      <c r="U89" s="138"/>
      <c r="V89" s="138"/>
      <c r="W89" s="138"/>
      <c r="X89" s="138"/>
      <c r="Y89" s="138"/>
      <c r="Z89" s="138"/>
      <c r="AA89" s="138"/>
      <c r="AB89" s="138"/>
      <c r="AC89" s="138"/>
      <c r="AD89" s="138"/>
      <c r="AE89" s="138"/>
      <c r="AF89" s="140"/>
      <c r="AG89" s="140"/>
      <c r="AH89" s="140"/>
      <c r="AI89" s="140"/>
      <c r="AJ89" s="140"/>
      <c r="AK89" s="140"/>
      <c r="AL89" s="140"/>
      <c r="AM89" s="140"/>
      <c r="AN89" s="140"/>
      <c r="AO89" s="140"/>
      <c r="AP89" s="140"/>
      <c r="AQ89" s="140"/>
      <c r="AR89" s="140"/>
      <c r="AS89" s="140"/>
      <c r="AT89" s="140"/>
      <c r="AU89" s="140"/>
      <c r="AV89" s="140"/>
      <c r="AW89" s="140"/>
      <c r="AX89" s="140"/>
      <c r="AY89" s="140"/>
      <c r="AZ89" s="140"/>
    </row>
    <row r="90" spans="1:52" s="152" customFormat="1" ht="18" hidden="1" customHeight="1" outlineLevel="2" x14ac:dyDescent="0.25">
      <c r="A90" s="146">
        <v>72</v>
      </c>
      <c r="B90" s="348"/>
      <c r="C90" s="349"/>
      <c r="D90" s="61"/>
      <c r="E90" s="109"/>
      <c r="F90" s="109"/>
      <c r="G90" s="61"/>
      <c r="H90" s="112"/>
      <c r="I90" s="63"/>
      <c r="J90" s="113"/>
      <c r="K90" s="113"/>
      <c r="L90" s="63"/>
      <c r="M90" s="113"/>
      <c r="N90" s="113"/>
      <c r="O90" s="63"/>
      <c r="P90" s="153"/>
      <c r="Q90" s="138"/>
      <c r="R90" s="138"/>
      <c r="S90" s="138"/>
      <c r="T90" s="138"/>
      <c r="U90" s="138"/>
      <c r="V90" s="138"/>
      <c r="W90" s="138"/>
      <c r="X90" s="138"/>
      <c r="Y90" s="138"/>
      <c r="Z90" s="138"/>
      <c r="AA90" s="138"/>
      <c r="AB90" s="138"/>
      <c r="AC90" s="138"/>
      <c r="AD90" s="138"/>
      <c r="AE90" s="138"/>
      <c r="AF90" s="140"/>
      <c r="AG90" s="140"/>
      <c r="AH90" s="140"/>
      <c r="AI90" s="140"/>
      <c r="AJ90" s="140"/>
      <c r="AK90" s="140"/>
      <c r="AL90" s="140"/>
      <c r="AM90" s="140"/>
      <c r="AN90" s="140"/>
      <c r="AO90" s="140"/>
      <c r="AP90" s="140"/>
      <c r="AQ90" s="140"/>
      <c r="AR90" s="140"/>
      <c r="AS90" s="140"/>
      <c r="AT90" s="140"/>
      <c r="AU90" s="140"/>
      <c r="AV90" s="140"/>
      <c r="AW90" s="140"/>
      <c r="AX90" s="140"/>
      <c r="AY90" s="140"/>
      <c r="AZ90" s="140"/>
    </row>
    <row r="91" spans="1:52" s="152" customFormat="1" ht="18" hidden="1" customHeight="1" outlineLevel="2" x14ac:dyDescent="0.25">
      <c r="A91" s="146">
        <v>73</v>
      </c>
      <c r="B91" s="348"/>
      <c r="C91" s="349"/>
      <c r="D91" s="61"/>
      <c r="E91" s="109"/>
      <c r="F91" s="109"/>
      <c r="G91" s="61"/>
      <c r="H91" s="112"/>
      <c r="I91" s="63"/>
      <c r="J91" s="113"/>
      <c r="K91" s="113"/>
      <c r="L91" s="63"/>
      <c r="M91" s="113"/>
      <c r="N91" s="113"/>
      <c r="O91" s="63"/>
      <c r="P91" s="153"/>
      <c r="Q91" s="138"/>
      <c r="R91" s="138"/>
      <c r="S91" s="138"/>
      <c r="T91" s="138"/>
      <c r="U91" s="138"/>
      <c r="V91" s="138"/>
      <c r="W91" s="138"/>
      <c r="X91" s="138"/>
      <c r="Y91" s="138"/>
      <c r="Z91" s="138"/>
      <c r="AA91" s="138"/>
      <c r="AB91" s="138"/>
      <c r="AC91" s="138"/>
      <c r="AD91" s="138"/>
      <c r="AE91" s="138"/>
      <c r="AF91" s="140"/>
      <c r="AG91" s="140"/>
      <c r="AH91" s="140"/>
      <c r="AI91" s="140"/>
      <c r="AJ91" s="140"/>
      <c r="AK91" s="140"/>
      <c r="AL91" s="140"/>
      <c r="AM91" s="140"/>
      <c r="AN91" s="140"/>
      <c r="AO91" s="140"/>
      <c r="AP91" s="140"/>
      <c r="AQ91" s="140"/>
      <c r="AR91" s="140"/>
      <c r="AS91" s="140"/>
      <c r="AT91" s="140"/>
      <c r="AU91" s="140"/>
      <c r="AV91" s="140"/>
      <c r="AW91" s="140"/>
      <c r="AX91" s="140"/>
      <c r="AY91" s="140"/>
      <c r="AZ91" s="140"/>
    </row>
    <row r="92" spans="1:52" s="152" customFormat="1" ht="18" hidden="1" customHeight="1" outlineLevel="2" x14ac:dyDescent="0.25">
      <c r="A92" s="146">
        <v>74</v>
      </c>
      <c r="B92" s="348"/>
      <c r="C92" s="349"/>
      <c r="D92" s="61"/>
      <c r="E92" s="109"/>
      <c r="F92" s="109"/>
      <c r="G92" s="61"/>
      <c r="H92" s="112"/>
      <c r="I92" s="63"/>
      <c r="J92" s="113"/>
      <c r="K92" s="113"/>
      <c r="L92" s="63"/>
      <c r="M92" s="113"/>
      <c r="N92" s="113"/>
      <c r="O92" s="63"/>
      <c r="P92" s="153"/>
      <c r="Q92" s="138"/>
      <c r="R92" s="138"/>
      <c r="S92" s="138"/>
      <c r="T92" s="138"/>
      <c r="U92" s="138"/>
      <c r="V92" s="138"/>
      <c r="W92" s="138"/>
      <c r="X92" s="138"/>
      <c r="Y92" s="138"/>
      <c r="Z92" s="138"/>
      <c r="AA92" s="138"/>
      <c r="AB92" s="138"/>
      <c r="AC92" s="138"/>
      <c r="AD92" s="138"/>
      <c r="AE92" s="138"/>
      <c r="AF92" s="140"/>
      <c r="AG92" s="140"/>
      <c r="AH92" s="140"/>
      <c r="AI92" s="140"/>
      <c r="AJ92" s="140"/>
      <c r="AK92" s="140"/>
      <c r="AL92" s="140"/>
      <c r="AM92" s="140"/>
      <c r="AN92" s="140"/>
      <c r="AO92" s="140"/>
      <c r="AP92" s="140"/>
      <c r="AQ92" s="140"/>
      <c r="AR92" s="140"/>
      <c r="AS92" s="140"/>
      <c r="AT92" s="140"/>
      <c r="AU92" s="140"/>
      <c r="AV92" s="140"/>
      <c r="AW92" s="140"/>
      <c r="AX92" s="140"/>
      <c r="AY92" s="140"/>
      <c r="AZ92" s="140"/>
    </row>
    <row r="93" spans="1:52" s="152" customFormat="1" ht="18" hidden="1" customHeight="1" outlineLevel="2" x14ac:dyDescent="0.25">
      <c r="A93" s="146">
        <v>75</v>
      </c>
      <c r="B93" s="348"/>
      <c r="C93" s="349"/>
      <c r="D93" s="61"/>
      <c r="E93" s="109"/>
      <c r="F93" s="109"/>
      <c r="G93" s="61"/>
      <c r="H93" s="112"/>
      <c r="I93" s="63"/>
      <c r="J93" s="113"/>
      <c r="K93" s="113"/>
      <c r="L93" s="63"/>
      <c r="M93" s="113"/>
      <c r="N93" s="113"/>
      <c r="O93" s="63"/>
      <c r="P93" s="153"/>
      <c r="Q93" s="138"/>
      <c r="R93" s="138"/>
      <c r="S93" s="138"/>
      <c r="T93" s="138"/>
      <c r="U93" s="138"/>
      <c r="V93" s="138"/>
      <c r="W93" s="138"/>
      <c r="X93" s="138"/>
      <c r="Y93" s="138"/>
      <c r="Z93" s="138"/>
      <c r="AA93" s="138"/>
      <c r="AB93" s="138"/>
      <c r="AC93" s="138"/>
      <c r="AD93" s="138"/>
      <c r="AE93" s="138"/>
      <c r="AF93" s="140"/>
      <c r="AG93" s="140"/>
      <c r="AH93" s="140"/>
      <c r="AI93" s="140"/>
      <c r="AJ93" s="140"/>
      <c r="AK93" s="140"/>
      <c r="AL93" s="140"/>
      <c r="AM93" s="140"/>
      <c r="AN93" s="140"/>
      <c r="AO93" s="140"/>
      <c r="AP93" s="140"/>
      <c r="AQ93" s="140"/>
      <c r="AR93" s="140"/>
      <c r="AS93" s="140"/>
      <c r="AT93" s="140"/>
      <c r="AU93" s="140"/>
      <c r="AV93" s="140"/>
      <c r="AW93" s="140"/>
      <c r="AX93" s="140"/>
      <c r="AY93" s="140"/>
      <c r="AZ93" s="140"/>
    </row>
    <row r="94" spans="1:52" s="152" customFormat="1" ht="18" hidden="1" customHeight="1" outlineLevel="2" x14ac:dyDescent="0.25">
      <c r="A94" s="146">
        <v>76</v>
      </c>
      <c r="B94" s="348"/>
      <c r="C94" s="349"/>
      <c r="D94" s="61"/>
      <c r="E94" s="109"/>
      <c r="F94" s="109"/>
      <c r="G94" s="61"/>
      <c r="H94" s="112"/>
      <c r="I94" s="63"/>
      <c r="J94" s="113"/>
      <c r="K94" s="113"/>
      <c r="L94" s="63"/>
      <c r="M94" s="113"/>
      <c r="N94" s="113"/>
      <c r="O94" s="63"/>
      <c r="P94" s="153"/>
      <c r="Q94" s="138"/>
      <c r="R94" s="138"/>
      <c r="S94" s="138"/>
      <c r="T94" s="138"/>
      <c r="U94" s="138"/>
      <c r="V94" s="138"/>
      <c r="W94" s="138"/>
      <c r="X94" s="138"/>
      <c r="Y94" s="138"/>
      <c r="Z94" s="138"/>
      <c r="AA94" s="138"/>
      <c r="AB94" s="138"/>
      <c r="AC94" s="138"/>
      <c r="AD94" s="138"/>
      <c r="AE94" s="138"/>
      <c r="AF94" s="140"/>
      <c r="AG94" s="140"/>
      <c r="AH94" s="140"/>
      <c r="AI94" s="140"/>
      <c r="AJ94" s="140"/>
      <c r="AK94" s="140"/>
      <c r="AL94" s="140"/>
      <c r="AM94" s="140"/>
      <c r="AN94" s="140"/>
      <c r="AO94" s="140"/>
      <c r="AP94" s="140"/>
      <c r="AQ94" s="140"/>
      <c r="AR94" s="140"/>
      <c r="AS94" s="140"/>
      <c r="AT94" s="140"/>
      <c r="AU94" s="140"/>
      <c r="AV94" s="140"/>
      <c r="AW94" s="140"/>
      <c r="AX94" s="140"/>
      <c r="AY94" s="140"/>
      <c r="AZ94" s="140"/>
    </row>
    <row r="95" spans="1:52" s="152" customFormat="1" ht="18" hidden="1" customHeight="1" outlineLevel="2" x14ac:dyDescent="0.25">
      <c r="A95" s="146">
        <v>77</v>
      </c>
      <c r="B95" s="348"/>
      <c r="C95" s="349"/>
      <c r="D95" s="61"/>
      <c r="E95" s="109"/>
      <c r="F95" s="109"/>
      <c r="G95" s="61"/>
      <c r="H95" s="112"/>
      <c r="I95" s="63"/>
      <c r="J95" s="113"/>
      <c r="K95" s="113"/>
      <c r="L95" s="63"/>
      <c r="M95" s="113"/>
      <c r="N95" s="113"/>
      <c r="O95" s="63"/>
      <c r="P95" s="153"/>
      <c r="Q95" s="138"/>
      <c r="R95" s="138"/>
      <c r="S95" s="138"/>
      <c r="T95" s="138"/>
      <c r="U95" s="138"/>
      <c r="V95" s="138"/>
      <c r="W95" s="138"/>
      <c r="X95" s="138"/>
      <c r="Y95" s="138"/>
      <c r="Z95" s="138"/>
      <c r="AA95" s="138"/>
      <c r="AB95" s="138"/>
      <c r="AC95" s="138"/>
      <c r="AD95" s="138"/>
      <c r="AE95" s="138"/>
      <c r="AF95" s="140"/>
      <c r="AG95" s="140"/>
      <c r="AH95" s="140"/>
      <c r="AI95" s="140"/>
      <c r="AJ95" s="140"/>
      <c r="AK95" s="140"/>
      <c r="AL95" s="140"/>
      <c r="AM95" s="140"/>
      <c r="AN95" s="140"/>
      <c r="AO95" s="140"/>
      <c r="AP95" s="140"/>
      <c r="AQ95" s="140"/>
      <c r="AR95" s="140"/>
      <c r="AS95" s="140"/>
      <c r="AT95" s="140"/>
      <c r="AU95" s="140"/>
      <c r="AV95" s="140"/>
      <c r="AW95" s="140"/>
      <c r="AX95" s="140"/>
      <c r="AY95" s="140"/>
      <c r="AZ95" s="140"/>
    </row>
    <row r="96" spans="1:52" s="152" customFormat="1" ht="18" hidden="1" customHeight="1" outlineLevel="2" x14ac:dyDescent="0.25">
      <c r="A96" s="146">
        <v>78</v>
      </c>
      <c r="B96" s="348"/>
      <c r="C96" s="349"/>
      <c r="D96" s="61"/>
      <c r="E96" s="109"/>
      <c r="F96" s="109"/>
      <c r="G96" s="61"/>
      <c r="H96" s="112"/>
      <c r="I96" s="63"/>
      <c r="J96" s="113"/>
      <c r="K96" s="113"/>
      <c r="L96" s="63"/>
      <c r="M96" s="113"/>
      <c r="N96" s="113"/>
      <c r="O96" s="63"/>
      <c r="P96" s="153"/>
      <c r="Q96" s="138"/>
      <c r="R96" s="138"/>
      <c r="S96" s="138"/>
      <c r="T96" s="138"/>
      <c r="U96" s="138"/>
      <c r="V96" s="138"/>
      <c r="W96" s="138"/>
      <c r="X96" s="138"/>
      <c r="Y96" s="138"/>
      <c r="Z96" s="138"/>
      <c r="AA96" s="138"/>
      <c r="AB96" s="138"/>
      <c r="AC96" s="138"/>
      <c r="AD96" s="138"/>
      <c r="AE96" s="138"/>
      <c r="AF96" s="140"/>
      <c r="AG96" s="140"/>
      <c r="AH96" s="140"/>
      <c r="AI96" s="140"/>
      <c r="AJ96" s="140"/>
      <c r="AK96" s="140"/>
      <c r="AL96" s="140"/>
      <c r="AM96" s="140"/>
      <c r="AN96" s="140"/>
      <c r="AO96" s="140"/>
      <c r="AP96" s="140"/>
      <c r="AQ96" s="140"/>
      <c r="AR96" s="140"/>
      <c r="AS96" s="140"/>
      <c r="AT96" s="140"/>
      <c r="AU96" s="140"/>
      <c r="AV96" s="140"/>
      <c r="AW96" s="140"/>
      <c r="AX96" s="140"/>
      <c r="AY96" s="140"/>
      <c r="AZ96" s="140"/>
    </row>
    <row r="97" spans="1:52" s="152" customFormat="1" ht="18" hidden="1" customHeight="1" outlineLevel="2" x14ac:dyDescent="0.25">
      <c r="A97" s="146">
        <v>79</v>
      </c>
      <c r="B97" s="348"/>
      <c r="C97" s="349"/>
      <c r="D97" s="61"/>
      <c r="E97" s="109"/>
      <c r="F97" s="109"/>
      <c r="G97" s="61"/>
      <c r="H97" s="112"/>
      <c r="I97" s="63"/>
      <c r="J97" s="113"/>
      <c r="K97" s="113"/>
      <c r="L97" s="63"/>
      <c r="M97" s="113"/>
      <c r="N97" s="113"/>
      <c r="O97" s="63"/>
      <c r="P97" s="153"/>
      <c r="Q97" s="138"/>
      <c r="R97" s="138"/>
      <c r="S97" s="138"/>
      <c r="T97" s="138"/>
      <c r="U97" s="138"/>
      <c r="V97" s="138"/>
      <c r="W97" s="138"/>
      <c r="X97" s="138"/>
      <c r="Y97" s="138"/>
      <c r="Z97" s="138"/>
      <c r="AA97" s="138"/>
      <c r="AB97" s="138"/>
      <c r="AC97" s="138"/>
      <c r="AD97" s="138"/>
      <c r="AE97" s="138"/>
      <c r="AF97" s="140"/>
      <c r="AG97" s="140"/>
      <c r="AH97" s="140"/>
      <c r="AI97" s="140"/>
      <c r="AJ97" s="140"/>
      <c r="AK97" s="140"/>
      <c r="AL97" s="140"/>
      <c r="AM97" s="140"/>
      <c r="AN97" s="140"/>
      <c r="AO97" s="140"/>
      <c r="AP97" s="140"/>
      <c r="AQ97" s="140"/>
      <c r="AR97" s="140"/>
      <c r="AS97" s="140"/>
      <c r="AT97" s="140"/>
      <c r="AU97" s="140"/>
      <c r="AV97" s="140"/>
      <c r="AW97" s="140"/>
      <c r="AX97" s="140"/>
      <c r="AY97" s="140"/>
      <c r="AZ97" s="140"/>
    </row>
    <row r="98" spans="1:52" s="152" customFormat="1" ht="18" hidden="1" customHeight="1" outlineLevel="2" x14ac:dyDescent="0.25">
      <c r="A98" s="146">
        <v>80</v>
      </c>
      <c r="B98" s="348"/>
      <c r="C98" s="349"/>
      <c r="D98" s="61"/>
      <c r="E98" s="109"/>
      <c r="F98" s="109"/>
      <c r="G98" s="61"/>
      <c r="H98" s="112"/>
      <c r="I98" s="63"/>
      <c r="J98" s="113"/>
      <c r="K98" s="113"/>
      <c r="L98" s="63"/>
      <c r="M98" s="113"/>
      <c r="N98" s="113"/>
      <c r="O98" s="63"/>
      <c r="P98" s="153"/>
      <c r="Q98" s="138"/>
      <c r="R98" s="138"/>
      <c r="S98" s="138"/>
      <c r="T98" s="138"/>
      <c r="U98" s="138"/>
      <c r="V98" s="138"/>
      <c r="W98" s="138"/>
      <c r="X98" s="138"/>
      <c r="Y98" s="138"/>
      <c r="Z98" s="138"/>
      <c r="AA98" s="138"/>
      <c r="AB98" s="138"/>
      <c r="AC98" s="138"/>
      <c r="AD98" s="138"/>
      <c r="AE98" s="138"/>
      <c r="AF98" s="140"/>
      <c r="AG98" s="140"/>
      <c r="AH98" s="140"/>
      <c r="AI98" s="140"/>
      <c r="AJ98" s="140"/>
      <c r="AK98" s="140"/>
      <c r="AL98" s="140"/>
      <c r="AM98" s="140"/>
      <c r="AN98" s="140"/>
      <c r="AO98" s="140"/>
      <c r="AP98" s="140"/>
      <c r="AQ98" s="140"/>
      <c r="AR98" s="140"/>
      <c r="AS98" s="140"/>
      <c r="AT98" s="140"/>
      <c r="AU98" s="140"/>
      <c r="AV98" s="140"/>
      <c r="AW98" s="140"/>
      <c r="AX98" s="140"/>
      <c r="AY98" s="140"/>
      <c r="AZ98" s="140"/>
    </row>
    <row r="99" spans="1:52" s="152" customFormat="1" ht="18" hidden="1" customHeight="1" outlineLevel="2" x14ac:dyDescent="0.25">
      <c r="A99" s="146">
        <v>81</v>
      </c>
      <c r="B99" s="348"/>
      <c r="C99" s="349"/>
      <c r="D99" s="61"/>
      <c r="E99" s="109"/>
      <c r="F99" s="109"/>
      <c r="G99" s="61"/>
      <c r="H99" s="112"/>
      <c r="I99" s="63"/>
      <c r="J99" s="113"/>
      <c r="K99" s="113"/>
      <c r="L99" s="63"/>
      <c r="M99" s="113"/>
      <c r="N99" s="113"/>
      <c r="O99" s="63"/>
      <c r="P99" s="153"/>
      <c r="Q99" s="138"/>
      <c r="R99" s="138"/>
      <c r="S99" s="138"/>
      <c r="T99" s="138"/>
      <c r="U99" s="138"/>
      <c r="V99" s="138"/>
      <c r="W99" s="138"/>
      <c r="X99" s="138"/>
      <c r="Y99" s="138"/>
      <c r="Z99" s="138"/>
      <c r="AA99" s="138"/>
      <c r="AB99" s="138"/>
      <c r="AC99" s="138"/>
      <c r="AD99" s="138"/>
      <c r="AE99" s="138"/>
      <c r="AF99" s="140"/>
      <c r="AG99" s="140"/>
      <c r="AH99" s="140"/>
      <c r="AI99" s="140"/>
      <c r="AJ99" s="140"/>
      <c r="AK99" s="140"/>
      <c r="AL99" s="140"/>
      <c r="AM99" s="140"/>
      <c r="AN99" s="140"/>
      <c r="AO99" s="140"/>
      <c r="AP99" s="140"/>
      <c r="AQ99" s="140"/>
      <c r="AR99" s="140"/>
      <c r="AS99" s="140"/>
      <c r="AT99" s="140"/>
      <c r="AU99" s="140"/>
      <c r="AV99" s="140"/>
      <c r="AW99" s="140"/>
      <c r="AX99" s="140"/>
      <c r="AY99" s="140"/>
      <c r="AZ99" s="140"/>
    </row>
    <row r="100" spans="1:52" s="152" customFormat="1" ht="18" hidden="1" customHeight="1" outlineLevel="2" x14ac:dyDescent="0.25">
      <c r="A100" s="146">
        <v>82</v>
      </c>
      <c r="B100" s="348"/>
      <c r="C100" s="349"/>
      <c r="D100" s="61"/>
      <c r="E100" s="109"/>
      <c r="F100" s="109"/>
      <c r="G100" s="61"/>
      <c r="H100" s="112"/>
      <c r="I100" s="63"/>
      <c r="J100" s="113"/>
      <c r="K100" s="113"/>
      <c r="L100" s="63"/>
      <c r="M100" s="113"/>
      <c r="N100" s="113"/>
      <c r="O100" s="63"/>
      <c r="P100" s="153"/>
      <c r="Q100" s="138"/>
      <c r="R100" s="138"/>
      <c r="S100" s="138"/>
      <c r="T100" s="138"/>
      <c r="U100" s="138"/>
      <c r="V100" s="138"/>
      <c r="W100" s="138"/>
      <c r="X100" s="138"/>
      <c r="Y100" s="138"/>
      <c r="Z100" s="138"/>
      <c r="AA100" s="138"/>
      <c r="AB100" s="138"/>
      <c r="AC100" s="138"/>
      <c r="AD100" s="138"/>
      <c r="AE100" s="138"/>
      <c r="AF100" s="140"/>
      <c r="AG100" s="140"/>
      <c r="AH100" s="140"/>
      <c r="AI100" s="140"/>
      <c r="AJ100" s="140"/>
      <c r="AK100" s="140"/>
      <c r="AL100" s="140"/>
      <c r="AM100" s="140"/>
      <c r="AN100" s="140"/>
      <c r="AO100" s="140"/>
      <c r="AP100" s="140"/>
      <c r="AQ100" s="140"/>
      <c r="AR100" s="140"/>
      <c r="AS100" s="140"/>
      <c r="AT100" s="140"/>
      <c r="AU100" s="140"/>
      <c r="AV100" s="140"/>
      <c r="AW100" s="140"/>
      <c r="AX100" s="140"/>
      <c r="AY100" s="140"/>
      <c r="AZ100" s="140"/>
    </row>
    <row r="101" spans="1:52" s="152" customFormat="1" ht="18" hidden="1" customHeight="1" outlineLevel="2" x14ac:dyDescent="0.25">
      <c r="A101" s="146">
        <v>83</v>
      </c>
      <c r="B101" s="348"/>
      <c r="C101" s="349"/>
      <c r="D101" s="61"/>
      <c r="E101" s="109"/>
      <c r="F101" s="109"/>
      <c r="G101" s="61"/>
      <c r="H101" s="112"/>
      <c r="I101" s="63"/>
      <c r="J101" s="113"/>
      <c r="K101" s="113"/>
      <c r="L101" s="63"/>
      <c r="M101" s="113"/>
      <c r="N101" s="113"/>
      <c r="O101" s="63"/>
      <c r="P101" s="153"/>
      <c r="Q101" s="138"/>
      <c r="R101" s="138"/>
      <c r="S101" s="138"/>
      <c r="T101" s="138"/>
      <c r="U101" s="138"/>
      <c r="V101" s="138"/>
      <c r="W101" s="138"/>
      <c r="X101" s="138"/>
      <c r="Y101" s="138"/>
      <c r="Z101" s="138"/>
      <c r="AA101" s="138"/>
      <c r="AB101" s="138"/>
      <c r="AC101" s="138"/>
      <c r="AD101" s="138"/>
      <c r="AE101" s="138"/>
      <c r="AF101" s="140"/>
      <c r="AG101" s="140"/>
      <c r="AH101" s="140"/>
      <c r="AI101" s="140"/>
      <c r="AJ101" s="140"/>
      <c r="AK101" s="140"/>
      <c r="AL101" s="140"/>
      <c r="AM101" s="140"/>
      <c r="AN101" s="140"/>
      <c r="AO101" s="140"/>
      <c r="AP101" s="140"/>
      <c r="AQ101" s="140"/>
      <c r="AR101" s="140"/>
      <c r="AS101" s="140"/>
      <c r="AT101" s="140"/>
      <c r="AU101" s="140"/>
      <c r="AV101" s="140"/>
      <c r="AW101" s="140"/>
      <c r="AX101" s="140"/>
      <c r="AY101" s="140"/>
      <c r="AZ101" s="140"/>
    </row>
    <row r="102" spans="1:52" s="152" customFormat="1" ht="18" hidden="1" customHeight="1" outlineLevel="2" x14ac:dyDescent="0.25">
      <c r="A102" s="146">
        <v>84</v>
      </c>
      <c r="B102" s="348"/>
      <c r="C102" s="349"/>
      <c r="D102" s="61"/>
      <c r="E102" s="109"/>
      <c r="F102" s="109"/>
      <c r="G102" s="61"/>
      <c r="H102" s="112"/>
      <c r="I102" s="63"/>
      <c r="J102" s="113"/>
      <c r="K102" s="113"/>
      <c r="L102" s="63"/>
      <c r="M102" s="113"/>
      <c r="N102" s="113"/>
      <c r="O102" s="63"/>
      <c r="P102" s="153"/>
      <c r="Q102" s="138"/>
      <c r="R102" s="138"/>
      <c r="S102" s="138"/>
      <c r="T102" s="138"/>
      <c r="U102" s="138"/>
      <c r="V102" s="138"/>
      <c r="W102" s="138"/>
      <c r="X102" s="138"/>
      <c r="Y102" s="138"/>
      <c r="Z102" s="138"/>
      <c r="AA102" s="138"/>
      <c r="AB102" s="138"/>
      <c r="AC102" s="138"/>
      <c r="AD102" s="138"/>
      <c r="AE102" s="138"/>
      <c r="AF102" s="140"/>
      <c r="AG102" s="140"/>
      <c r="AH102" s="140"/>
      <c r="AI102" s="140"/>
      <c r="AJ102" s="140"/>
      <c r="AK102" s="140"/>
      <c r="AL102" s="140"/>
      <c r="AM102" s="140"/>
      <c r="AN102" s="140"/>
      <c r="AO102" s="140"/>
      <c r="AP102" s="140"/>
      <c r="AQ102" s="140"/>
      <c r="AR102" s="140"/>
      <c r="AS102" s="140"/>
      <c r="AT102" s="140"/>
      <c r="AU102" s="140"/>
      <c r="AV102" s="140"/>
      <c r="AW102" s="140"/>
      <c r="AX102" s="140"/>
      <c r="AY102" s="140"/>
      <c r="AZ102" s="140"/>
    </row>
    <row r="103" spans="1:52" s="152" customFormat="1" ht="18" hidden="1" customHeight="1" outlineLevel="2" x14ac:dyDescent="0.25">
      <c r="A103" s="146">
        <v>85</v>
      </c>
      <c r="B103" s="348"/>
      <c r="C103" s="349"/>
      <c r="D103" s="61"/>
      <c r="E103" s="109"/>
      <c r="F103" s="109"/>
      <c r="G103" s="61"/>
      <c r="H103" s="112"/>
      <c r="I103" s="63"/>
      <c r="J103" s="113"/>
      <c r="K103" s="113"/>
      <c r="L103" s="63"/>
      <c r="M103" s="113"/>
      <c r="N103" s="113"/>
      <c r="O103" s="63"/>
      <c r="P103" s="153"/>
      <c r="Q103" s="138"/>
      <c r="R103" s="138"/>
      <c r="S103" s="138"/>
      <c r="T103" s="138"/>
      <c r="U103" s="138"/>
      <c r="V103" s="138"/>
      <c r="W103" s="138"/>
      <c r="X103" s="138"/>
      <c r="Y103" s="138"/>
      <c r="Z103" s="138"/>
      <c r="AA103" s="138"/>
      <c r="AB103" s="138"/>
      <c r="AC103" s="138"/>
      <c r="AD103" s="138"/>
      <c r="AE103" s="138"/>
      <c r="AF103" s="140"/>
      <c r="AG103" s="140"/>
      <c r="AH103" s="140"/>
      <c r="AI103" s="140"/>
      <c r="AJ103" s="140"/>
      <c r="AK103" s="140"/>
      <c r="AL103" s="140"/>
      <c r="AM103" s="140"/>
      <c r="AN103" s="140"/>
      <c r="AO103" s="140"/>
      <c r="AP103" s="140"/>
      <c r="AQ103" s="140"/>
      <c r="AR103" s="140"/>
      <c r="AS103" s="140"/>
      <c r="AT103" s="140"/>
      <c r="AU103" s="140"/>
      <c r="AV103" s="140"/>
      <c r="AW103" s="140"/>
      <c r="AX103" s="140"/>
      <c r="AY103" s="140"/>
      <c r="AZ103" s="140"/>
    </row>
    <row r="104" spans="1:52" s="152" customFormat="1" ht="18" hidden="1" customHeight="1" outlineLevel="2" x14ac:dyDescent="0.25">
      <c r="A104" s="146">
        <v>86</v>
      </c>
      <c r="B104" s="348"/>
      <c r="C104" s="349"/>
      <c r="D104" s="61"/>
      <c r="E104" s="109"/>
      <c r="F104" s="109"/>
      <c r="G104" s="61"/>
      <c r="H104" s="112"/>
      <c r="I104" s="63"/>
      <c r="J104" s="113"/>
      <c r="K104" s="113"/>
      <c r="L104" s="63"/>
      <c r="M104" s="113"/>
      <c r="N104" s="113"/>
      <c r="O104" s="63"/>
      <c r="P104" s="153"/>
      <c r="Q104" s="138"/>
      <c r="R104" s="138"/>
      <c r="S104" s="138"/>
      <c r="T104" s="138"/>
      <c r="U104" s="138"/>
      <c r="V104" s="138"/>
      <c r="W104" s="138"/>
      <c r="X104" s="138"/>
      <c r="Y104" s="138"/>
      <c r="Z104" s="138"/>
      <c r="AA104" s="138"/>
      <c r="AB104" s="138"/>
      <c r="AC104" s="138"/>
      <c r="AD104" s="138"/>
      <c r="AE104" s="138"/>
      <c r="AF104" s="140"/>
      <c r="AG104" s="140"/>
      <c r="AH104" s="140"/>
      <c r="AI104" s="140"/>
      <c r="AJ104" s="140"/>
      <c r="AK104" s="140"/>
      <c r="AL104" s="140"/>
      <c r="AM104" s="140"/>
      <c r="AN104" s="140"/>
      <c r="AO104" s="140"/>
      <c r="AP104" s="140"/>
      <c r="AQ104" s="140"/>
      <c r="AR104" s="140"/>
      <c r="AS104" s="140"/>
      <c r="AT104" s="140"/>
      <c r="AU104" s="140"/>
      <c r="AV104" s="140"/>
      <c r="AW104" s="140"/>
      <c r="AX104" s="140"/>
      <c r="AY104" s="140"/>
      <c r="AZ104" s="140"/>
    </row>
    <row r="105" spans="1:52" s="152" customFormat="1" ht="18" hidden="1" customHeight="1" outlineLevel="2" x14ac:dyDescent="0.25">
      <c r="A105" s="146">
        <v>87</v>
      </c>
      <c r="B105" s="348"/>
      <c r="C105" s="349"/>
      <c r="D105" s="61"/>
      <c r="E105" s="109"/>
      <c r="F105" s="109"/>
      <c r="G105" s="61"/>
      <c r="H105" s="112"/>
      <c r="I105" s="63"/>
      <c r="J105" s="113"/>
      <c r="K105" s="113"/>
      <c r="L105" s="63"/>
      <c r="M105" s="113"/>
      <c r="N105" s="113"/>
      <c r="O105" s="63"/>
      <c r="P105" s="153"/>
      <c r="Q105" s="138"/>
      <c r="R105" s="138"/>
      <c r="S105" s="138"/>
      <c r="T105" s="138"/>
      <c r="U105" s="138"/>
      <c r="V105" s="138"/>
      <c r="W105" s="138"/>
      <c r="X105" s="138"/>
      <c r="Y105" s="138"/>
      <c r="Z105" s="138"/>
      <c r="AA105" s="138"/>
      <c r="AB105" s="138"/>
      <c r="AC105" s="138"/>
      <c r="AD105" s="138"/>
      <c r="AE105" s="138"/>
      <c r="AF105" s="140"/>
      <c r="AG105" s="140"/>
      <c r="AH105" s="140"/>
      <c r="AI105" s="140"/>
      <c r="AJ105" s="140"/>
      <c r="AK105" s="140"/>
      <c r="AL105" s="140"/>
      <c r="AM105" s="140"/>
      <c r="AN105" s="140"/>
      <c r="AO105" s="140"/>
      <c r="AP105" s="140"/>
      <c r="AQ105" s="140"/>
      <c r="AR105" s="140"/>
      <c r="AS105" s="140"/>
      <c r="AT105" s="140"/>
      <c r="AU105" s="140"/>
      <c r="AV105" s="140"/>
      <c r="AW105" s="140"/>
      <c r="AX105" s="140"/>
      <c r="AY105" s="140"/>
      <c r="AZ105" s="140"/>
    </row>
    <row r="106" spans="1:52" s="152" customFormat="1" ht="18" hidden="1" customHeight="1" outlineLevel="2" x14ac:dyDescent="0.25">
      <c r="A106" s="146">
        <v>88</v>
      </c>
      <c r="B106" s="348"/>
      <c r="C106" s="349"/>
      <c r="D106" s="61"/>
      <c r="E106" s="109"/>
      <c r="F106" s="109"/>
      <c r="G106" s="61"/>
      <c r="H106" s="112"/>
      <c r="I106" s="63"/>
      <c r="J106" s="113"/>
      <c r="K106" s="113"/>
      <c r="L106" s="63"/>
      <c r="M106" s="113"/>
      <c r="N106" s="113"/>
      <c r="O106" s="63"/>
      <c r="P106" s="153"/>
      <c r="Q106" s="138"/>
      <c r="R106" s="138"/>
      <c r="S106" s="138"/>
      <c r="T106" s="138"/>
      <c r="U106" s="138"/>
      <c r="V106" s="138"/>
      <c r="W106" s="138"/>
      <c r="X106" s="138"/>
      <c r="Y106" s="138"/>
      <c r="Z106" s="138"/>
      <c r="AA106" s="138"/>
      <c r="AB106" s="138"/>
      <c r="AC106" s="138"/>
      <c r="AD106" s="138"/>
      <c r="AE106" s="138"/>
      <c r="AF106" s="140"/>
      <c r="AG106" s="140"/>
      <c r="AH106" s="140"/>
      <c r="AI106" s="140"/>
      <c r="AJ106" s="140"/>
      <c r="AK106" s="140"/>
      <c r="AL106" s="140"/>
      <c r="AM106" s="140"/>
      <c r="AN106" s="140"/>
      <c r="AO106" s="140"/>
      <c r="AP106" s="140"/>
      <c r="AQ106" s="140"/>
      <c r="AR106" s="140"/>
      <c r="AS106" s="140"/>
      <c r="AT106" s="140"/>
      <c r="AU106" s="140"/>
      <c r="AV106" s="140"/>
      <c r="AW106" s="140"/>
      <c r="AX106" s="140"/>
      <c r="AY106" s="140"/>
      <c r="AZ106" s="140"/>
    </row>
    <row r="107" spans="1:52" s="152" customFormat="1" ht="18" hidden="1" customHeight="1" outlineLevel="2" x14ac:dyDescent="0.25">
      <c r="A107" s="146">
        <v>89</v>
      </c>
      <c r="B107" s="348"/>
      <c r="C107" s="349"/>
      <c r="D107" s="61"/>
      <c r="E107" s="109"/>
      <c r="F107" s="109"/>
      <c r="G107" s="61"/>
      <c r="H107" s="112"/>
      <c r="I107" s="63"/>
      <c r="J107" s="113"/>
      <c r="K107" s="113"/>
      <c r="L107" s="63"/>
      <c r="M107" s="113"/>
      <c r="N107" s="113"/>
      <c r="O107" s="63"/>
      <c r="P107" s="153"/>
      <c r="Q107" s="138"/>
      <c r="R107" s="138"/>
      <c r="S107" s="138"/>
      <c r="T107" s="138"/>
      <c r="U107" s="138"/>
      <c r="V107" s="138"/>
      <c r="W107" s="138"/>
      <c r="X107" s="138"/>
      <c r="Y107" s="138"/>
      <c r="Z107" s="138"/>
      <c r="AA107" s="138"/>
      <c r="AB107" s="138"/>
      <c r="AC107" s="138"/>
      <c r="AD107" s="138"/>
      <c r="AE107" s="138"/>
      <c r="AF107" s="140"/>
      <c r="AG107" s="140"/>
      <c r="AH107" s="140"/>
      <c r="AI107" s="140"/>
      <c r="AJ107" s="140"/>
      <c r="AK107" s="140"/>
      <c r="AL107" s="140"/>
      <c r="AM107" s="140"/>
      <c r="AN107" s="140"/>
      <c r="AO107" s="140"/>
      <c r="AP107" s="140"/>
      <c r="AQ107" s="140"/>
      <c r="AR107" s="140"/>
      <c r="AS107" s="140"/>
      <c r="AT107" s="140"/>
      <c r="AU107" s="140"/>
      <c r="AV107" s="140"/>
      <c r="AW107" s="140"/>
      <c r="AX107" s="140"/>
      <c r="AY107" s="140"/>
      <c r="AZ107" s="140"/>
    </row>
    <row r="108" spans="1:52" s="152" customFormat="1" ht="18" hidden="1" customHeight="1" outlineLevel="2" x14ac:dyDescent="0.25">
      <c r="A108" s="146">
        <v>90</v>
      </c>
      <c r="B108" s="348"/>
      <c r="C108" s="349"/>
      <c r="D108" s="61"/>
      <c r="E108" s="109"/>
      <c r="F108" s="109"/>
      <c r="G108" s="61"/>
      <c r="H108" s="112"/>
      <c r="I108" s="63"/>
      <c r="J108" s="113"/>
      <c r="K108" s="113"/>
      <c r="L108" s="63"/>
      <c r="M108" s="113"/>
      <c r="N108" s="113"/>
      <c r="O108" s="63"/>
      <c r="P108" s="153"/>
      <c r="Q108" s="138"/>
      <c r="R108" s="138"/>
      <c r="S108" s="138"/>
      <c r="T108" s="138"/>
      <c r="U108" s="138"/>
      <c r="V108" s="138"/>
      <c r="W108" s="138"/>
      <c r="X108" s="138"/>
      <c r="Y108" s="138"/>
      <c r="Z108" s="138"/>
      <c r="AA108" s="138"/>
      <c r="AB108" s="138"/>
      <c r="AC108" s="138"/>
      <c r="AD108" s="138"/>
      <c r="AE108" s="138"/>
      <c r="AF108" s="140"/>
      <c r="AG108" s="140"/>
      <c r="AH108" s="140"/>
      <c r="AI108" s="140"/>
      <c r="AJ108" s="140"/>
      <c r="AK108" s="140"/>
      <c r="AL108" s="140"/>
      <c r="AM108" s="140"/>
      <c r="AN108" s="140"/>
      <c r="AO108" s="140"/>
      <c r="AP108" s="140"/>
      <c r="AQ108" s="140"/>
      <c r="AR108" s="140"/>
      <c r="AS108" s="140"/>
      <c r="AT108" s="140"/>
      <c r="AU108" s="140"/>
      <c r="AV108" s="140"/>
      <c r="AW108" s="140"/>
      <c r="AX108" s="140"/>
      <c r="AY108" s="140"/>
      <c r="AZ108" s="140"/>
    </row>
    <row r="109" spans="1:52" s="152" customFormat="1" ht="18" hidden="1" customHeight="1" outlineLevel="1" collapsed="1" x14ac:dyDescent="0.25">
      <c r="A109" s="146"/>
      <c r="B109" s="350"/>
      <c r="C109" s="351"/>
      <c r="D109" s="314"/>
      <c r="E109" s="314"/>
      <c r="F109" s="314"/>
      <c r="G109" s="314"/>
      <c r="H109" s="314"/>
      <c r="I109" s="314"/>
      <c r="J109" s="314"/>
      <c r="K109" s="314"/>
      <c r="L109" s="314"/>
      <c r="M109" s="314"/>
      <c r="N109" s="314"/>
      <c r="O109" s="318"/>
      <c r="P109" s="153" t="s">
        <v>182</v>
      </c>
      <c r="Q109" s="138"/>
      <c r="R109" s="138"/>
      <c r="S109" s="138"/>
      <c r="T109" s="138"/>
      <c r="U109" s="138"/>
      <c r="V109" s="138"/>
      <c r="W109" s="138"/>
      <c r="X109" s="138"/>
      <c r="Y109" s="138"/>
      <c r="Z109" s="138"/>
      <c r="AA109" s="138"/>
      <c r="AB109" s="138"/>
      <c r="AC109" s="138"/>
      <c r="AD109" s="138"/>
      <c r="AE109" s="138"/>
      <c r="AF109" s="140"/>
      <c r="AG109" s="140"/>
      <c r="AH109" s="140"/>
      <c r="AI109" s="140"/>
      <c r="AJ109" s="140"/>
      <c r="AK109" s="140"/>
      <c r="AL109" s="140"/>
      <c r="AM109" s="140"/>
      <c r="AN109" s="140"/>
      <c r="AO109" s="140"/>
      <c r="AP109" s="140"/>
      <c r="AQ109" s="140"/>
      <c r="AR109" s="140"/>
      <c r="AS109" s="140"/>
      <c r="AT109" s="140"/>
      <c r="AU109" s="140"/>
      <c r="AV109" s="140"/>
      <c r="AW109" s="140"/>
      <c r="AX109" s="140"/>
      <c r="AY109" s="140"/>
      <c r="AZ109" s="140"/>
    </row>
    <row r="110" spans="1:52" s="152" customFormat="1" ht="18" hidden="1" customHeight="1" outlineLevel="2" x14ac:dyDescent="0.25">
      <c r="A110" s="146">
        <v>91</v>
      </c>
      <c r="B110" s="348"/>
      <c r="C110" s="349"/>
      <c r="D110" s="61"/>
      <c r="E110" s="109"/>
      <c r="F110" s="109"/>
      <c r="G110" s="61"/>
      <c r="H110" s="112"/>
      <c r="I110" s="63"/>
      <c r="J110" s="113"/>
      <c r="K110" s="113"/>
      <c r="L110" s="63"/>
      <c r="M110" s="113"/>
      <c r="N110" s="113"/>
      <c r="O110" s="63"/>
      <c r="P110" s="153"/>
      <c r="Q110" s="138"/>
      <c r="R110" s="138"/>
      <c r="S110" s="138"/>
      <c r="T110" s="138"/>
      <c r="U110" s="138"/>
      <c r="V110" s="138"/>
      <c r="W110" s="138"/>
      <c r="X110" s="138"/>
      <c r="Y110" s="138"/>
      <c r="Z110" s="138"/>
      <c r="AA110" s="138"/>
      <c r="AB110" s="138"/>
      <c r="AC110" s="138"/>
      <c r="AD110" s="138"/>
      <c r="AE110" s="138"/>
      <c r="AF110" s="140"/>
      <c r="AG110" s="140"/>
      <c r="AH110" s="140"/>
      <c r="AI110" s="140"/>
      <c r="AJ110" s="140"/>
      <c r="AK110" s="140"/>
      <c r="AL110" s="140"/>
      <c r="AM110" s="140"/>
      <c r="AN110" s="140"/>
      <c r="AO110" s="140"/>
      <c r="AP110" s="140"/>
      <c r="AQ110" s="140"/>
      <c r="AR110" s="140"/>
      <c r="AS110" s="140"/>
      <c r="AT110" s="140"/>
      <c r="AU110" s="140"/>
      <c r="AV110" s="140"/>
      <c r="AW110" s="140"/>
      <c r="AX110" s="140"/>
      <c r="AY110" s="140"/>
      <c r="AZ110" s="140"/>
    </row>
    <row r="111" spans="1:52" s="152" customFormat="1" ht="18" hidden="1" customHeight="1" outlineLevel="2" x14ac:dyDescent="0.25">
      <c r="A111" s="146">
        <v>92</v>
      </c>
      <c r="B111" s="348"/>
      <c r="C111" s="349"/>
      <c r="D111" s="61"/>
      <c r="E111" s="109"/>
      <c r="F111" s="109"/>
      <c r="G111" s="61"/>
      <c r="H111" s="112"/>
      <c r="I111" s="63"/>
      <c r="J111" s="113"/>
      <c r="K111" s="113"/>
      <c r="L111" s="63"/>
      <c r="M111" s="113"/>
      <c r="N111" s="113"/>
      <c r="O111" s="63"/>
      <c r="P111" s="153"/>
      <c r="Q111" s="138"/>
      <c r="R111" s="138"/>
      <c r="S111" s="138"/>
      <c r="T111" s="138"/>
      <c r="U111" s="138"/>
      <c r="V111" s="138"/>
      <c r="W111" s="138"/>
      <c r="X111" s="138"/>
      <c r="Y111" s="138"/>
      <c r="Z111" s="138"/>
      <c r="AA111" s="138"/>
      <c r="AB111" s="138"/>
      <c r="AC111" s="138"/>
      <c r="AD111" s="138"/>
      <c r="AE111" s="138"/>
      <c r="AF111" s="140"/>
      <c r="AG111" s="140"/>
      <c r="AH111" s="140"/>
      <c r="AI111" s="140"/>
      <c r="AJ111" s="140"/>
      <c r="AK111" s="140"/>
      <c r="AL111" s="140"/>
      <c r="AM111" s="140"/>
      <c r="AN111" s="140"/>
      <c r="AO111" s="140"/>
      <c r="AP111" s="140"/>
      <c r="AQ111" s="140"/>
      <c r="AR111" s="140"/>
      <c r="AS111" s="140"/>
      <c r="AT111" s="140"/>
      <c r="AU111" s="140"/>
      <c r="AV111" s="140"/>
      <c r="AW111" s="140"/>
      <c r="AX111" s="140"/>
      <c r="AY111" s="140"/>
      <c r="AZ111" s="140"/>
    </row>
    <row r="112" spans="1:52" s="152" customFormat="1" ht="18" hidden="1" customHeight="1" outlineLevel="2" x14ac:dyDescent="0.25">
      <c r="A112" s="146">
        <v>93</v>
      </c>
      <c r="B112" s="348"/>
      <c r="C112" s="349"/>
      <c r="D112" s="61"/>
      <c r="E112" s="109"/>
      <c r="F112" s="109"/>
      <c r="G112" s="61"/>
      <c r="H112" s="112"/>
      <c r="I112" s="63"/>
      <c r="J112" s="113"/>
      <c r="K112" s="113"/>
      <c r="L112" s="63"/>
      <c r="M112" s="113"/>
      <c r="N112" s="113"/>
      <c r="O112" s="63"/>
      <c r="P112" s="153"/>
      <c r="Q112" s="138"/>
      <c r="R112" s="138"/>
      <c r="S112" s="138"/>
      <c r="T112" s="138"/>
      <c r="U112" s="138"/>
      <c r="V112" s="138"/>
      <c r="W112" s="138"/>
      <c r="X112" s="138"/>
      <c r="Y112" s="138"/>
      <c r="Z112" s="138"/>
      <c r="AA112" s="138"/>
      <c r="AB112" s="138"/>
      <c r="AC112" s="138"/>
      <c r="AD112" s="138"/>
      <c r="AE112" s="138"/>
      <c r="AF112" s="140"/>
      <c r="AG112" s="140"/>
      <c r="AH112" s="140"/>
      <c r="AI112" s="140"/>
      <c r="AJ112" s="140"/>
      <c r="AK112" s="140"/>
      <c r="AL112" s="140"/>
      <c r="AM112" s="140"/>
      <c r="AN112" s="140"/>
      <c r="AO112" s="140"/>
      <c r="AP112" s="140"/>
      <c r="AQ112" s="140"/>
      <c r="AR112" s="140"/>
      <c r="AS112" s="140"/>
      <c r="AT112" s="140"/>
      <c r="AU112" s="140"/>
      <c r="AV112" s="140"/>
      <c r="AW112" s="140"/>
      <c r="AX112" s="140"/>
      <c r="AY112" s="140"/>
      <c r="AZ112" s="140"/>
    </row>
    <row r="113" spans="1:267" s="152" customFormat="1" ht="18" hidden="1" customHeight="1" outlineLevel="2" x14ac:dyDescent="0.25">
      <c r="A113" s="146">
        <v>94</v>
      </c>
      <c r="B113" s="348"/>
      <c r="C113" s="349"/>
      <c r="D113" s="61"/>
      <c r="E113" s="109"/>
      <c r="F113" s="109"/>
      <c r="G113" s="61"/>
      <c r="H113" s="112"/>
      <c r="I113" s="63"/>
      <c r="J113" s="113"/>
      <c r="K113" s="113"/>
      <c r="L113" s="63"/>
      <c r="M113" s="113"/>
      <c r="N113" s="113"/>
      <c r="O113" s="63"/>
      <c r="P113" s="153"/>
      <c r="Q113" s="138"/>
      <c r="R113" s="138"/>
      <c r="S113" s="138"/>
      <c r="T113" s="138"/>
      <c r="U113" s="138"/>
      <c r="V113" s="138"/>
      <c r="W113" s="138"/>
      <c r="X113" s="138"/>
      <c r="Y113" s="138"/>
      <c r="Z113" s="138"/>
      <c r="AA113" s="138"/>
      <c r="AB113" s="138"/>
      <c r="AC113" s="138"/>
      <c r="AD113" s="138"/>
      <c r="AE113" s="138"/>
      <c r="AF113" s="140"/>
      <c r="AG113" s="140"/>
      <c r="AH113" s="140"/>
      <c r="AI113" s="140"/>
      <c r="AJ113" s="140"/>
      <c r="AK113" s="140"/>
      <c r="AL113" s="140"/>
      <c r="AM113" s="140"/>
      <c r="AN113" s="140"/>
      <c r="AO113" s="140"/>
      <c r="AP113" s="140"/>
      <c r="AQ113" s="140"/>
      <c r="AR113" s="140"/>
      <c r="AS113" s="140"/>
      <c r="AT113" s="140"/>
      <c r="AU113" s="140"/>
      <c r="AV113" s="140"/>
      <c r="AW113" s="140"/>
      <c r="AX113" s="140"/>
      <c r="AY113" s="140"/>
      <c r="AZ113" s="140"/>
      <c r="BA113" s="14"/>
      <c r="BB113" s="14"/>
      <c r="BC113" s="14"/>
      <c r="BD113" s="14"/>
      <c r="BE113" s="14"/>
      <c r="BF113" s="14"/>
      <c r="BG113" s="14"/>
      <c r="BH113" s="14"/>
      <c r="BI113" s="14"/>
      <c r="BJ113" s="14"/>
      <c r="BK113" s="14"/>
      <c r="BL113" s="14"/>
      <c r="BM113" s="14"/>
      <c r="BN113" s="14"/>
      <c r="BO113" s="14"/>
      <c r="BP113" s="14"/>
      <c r="BQ113" s="14"/>
      <c r="BR113" s="14"/>
      <c r="BS113" s="14"/>
      <c r="BT113" s="14"/>
      <c r="BU113" s="14"/>
      <c r="BV113" s="14"/>
      <c r="BW113" s="14"/>
      <c r="BX113" s="14"/>
      <c r="BY113" s="14"/>
      <c r="BZ113" s="14"/>
      <c r="CA113" s="14"/>
      <c r="CB113" s="14"/>
      <c r="CC113" s="14"/>
      <c r="CD113" s="14"/>
      <c r="CE113" s="14"/>
      <c r="CF113" s="14"/>
      <c r="CG113" s="14"/>
      <c r="CH113" s="14"/>
      <c r="CI113" s="14"/>
      <c r="CJ113" s="14"/>
      <c r="CK113" s="14"/>
      <c r="CL113" s="14"/>
      <c r="CM113" s="14"/>
      <c r="CN113" s="14"/>
      <c r="CO113" s="14"/>
      <c r="CP113" s="14"/>
      <c r="CQ113" s="14"/>
      <c r="CR113" s="14"/>
      <c r="CS113" s="14"/>
      <c r="CT113" s="14"/>
      <c r="CU113" s="14"/>
      <c r="CV113" s="14"/>
      <c r="CW113" s="14"/>
      <c r="CX113" s="14"/>
      <c r="CY113" s="14"/>
      <c r="CZ113" s="14"/>
      <c r="DA113" s="14"/>
      <c r="DB113" s="14"/>
      <c r="DC113" s="14"/>
      <c r="DD113" s="14"/>
      <c r="DE113" s="14"/>
      <c r="DF113" s="14"/>
      <c r="DG113" s="14"/>
      <c r="DH113" s="14"/>
      <c r="DI113" s="14"/>
      <c r="DJ113" s="14"/>
      <c r="DK113" s="14"/>
      <c r="DL113" s="14"/>
      <c r="DM113" s="14"/>
      <c r="DN113" s="14"/>
      <c r="DO113" s="14"/>
      <c r="DP113" s="14"/>
      <c r="DQ113" s="14"/>
      <c r="DR113" s="14"/>
      <c r="DS113" s="14"/>
      <c r="DT113" s="14"/>
      <c r="DU113" s="14"/>
      <c r="DV113" s="14"/>
      <c r="DW113" s="14"/>
      <c r="DX113" s="14"/>
      <c r="DY113" s="14"/>
      <c r="DZ113" s="14"/>
      <c r="EA113" s="14"/>
      <c r="EB113" s="14"/>
      <c r="EC113" s="14"/>
      <c r="ED113" s="14"/>
      <c r="EE113" s="14"/>
      <c r="EF113" s="14"/>
      <c r="EG113" s="14"/>
      <c r="EH113" s="14"/>
      <c r="EI113" s="14"/>
      <c r="EJ113" s="14"/>
      <c r="EK113" s="14"/>
      <c r="EL113" s="14"/>
      <c r="EM113" s="14"/>
      <c r="EN113" s="14"/>
      <c r="EO113" s="14"/>
      <c r="EP113" s="14"/>
      <c r="EQ113" s="14"/>
      <c r="ER113" s="14"/>
      <c r="ES113" s="14"/>
      <c r="ET113" s="14"/>
      <c r="EU113" s="14"/>
      <c r="EV113" s="14"/>
      <c r="EW113" s="14"/>
      <c r="EX113" s="14"/>
      <c r="EY113" s="14"/>
      <c r="EZ113" s="14"/>
      <c r="FA113" s="14"/>
      <c r="FB113" s="14"/>
      <c r="FC113" s="14"/>
      <c r="FD113" s="14"/>
      <c r="FE113" s="14"/>
      <c r="FF113" s="14"/>
      <c r="FG113" s="14"/>
      <c r="FH113" s="14"/>
      <c r="FI113" s="14"/>
      <c r="FJ113" s="14"/>
      <c r="FK113" s="14"/>
      <c r="FL113" s="14"/>
      <c r="FM113" s="14"/>
      <c r="FN113" s="14"/>
      <c r="FO113" s="14"/>
      <c r="FP113" s="14"/>
      <c r="FQ113" s="14"/>
      <c r="FR113" s="14"/>
      <c r="FS113" s="14"/>
      <c r="FT113" s="14"/>
      <c r="FU113" s="14"/>
      <c r="FV113" s="14"/>
      <c r="FW113" s="14"/>
      <c r="FX113" s="14"/>
      <c r="FY113" s="14"/>
      <c r="FZ113" s="14"/>
      <c r="GA113" s="14"/>
      <c r="GB113" s="14"/>
      <c r="GC113" s="14"/>
      <c r="GD113" s="14"/>
      <c r="GE113" s="14"/>
      <c r="GF113" s="14"/>
      <c r="GG113" s="14"/>
      <c r="GH113" s="14"/>
      <c r="GI113" s="14"/>
      <c r="GJ113" s="14"/>
      <c r="GK113" s="14"/>
      <c r="GL113" s="14"/>
      <c r="GM113" s="14"/>
      <c r="GN113" s="14"/>
      <c r="GO113" s="14"/>
      <c r="GP113" s="14"/>
      <c r="GQ113" s="14"/>
      <c r="GR113" s="14"/>
      <c r="GS113" s="14"/>
      <c r="GT113" s="14"/>
      <c r="GU113" s="14"/>
      <c r="GV113" s="14"/>
      <c r="GW113" s="14"/>
      <c r="GX113" s="14"/>
      <c r="GY113" s="14"/>
      <c r="GZ113" s="14"/>
      <c r="HA113" s="14"/>
      <c r="HB113" s="14"/>
      <c r="HC113" s="14"/>
      <c r="HD113" s="14"/>
      <c r="HE113" s="14"/>
      <c r="HF113" s="14"/>
      <c r="HG113" s="14"/>
      <c r="HH113" s="14"/>
      <c r="HI113" s="14"/>
      <c r="HJ113" s="14"/>
      <c r="HK113" s="14"/>
      <c r="HL113" s="14"/>
      <c r="HM113" s="14"/>
      <c r="HN113" s="14"/>
      <c r="HO113" s="14"/>
      <c r="HP113" s="14"/>
      <c r="HQ113" s="14"/>
      <c r="HR113" s="14"/>
      <c r="HS113" s="14"/>
      <c r="HT113" s="14"/>
      <c r="HU113" s="14"/>
      <c r="HV113" s="14"/>
      <c r="HW113" s="14"/>
      <c r="HX113" s="14"/>
      <c r="HY113" s="14"/>
      <c r="HZ113" s="14"/>
      <c r="IA113" s="14"/>
      <c r="IB113" s="14"/>
      <c r="IC113" s="14"/>
      <c r="ID113" s="14"/>
      <c r="IE113" s="14"/>
      <c r="IF113" s="14"/>
      <c r="IG113" s="14"/>
      <c r="IH113" s="14"/>
      <c r="II113" s="14"/>
      <c r="IJ113" s="14"/>
      <c r="IK113" s="14"/>
      <c r="IL113" s="14"/>
      <c r="IM113" s="14"/>
      <c r="IN113" s="14"/>
      <c r="IO113" s="14"/>
      <c r="IP113" s="14"/>
      <c r="IQ113" s="14"/>
      <c r="IR113" s="14"/>
      <c r="IS113" s="14"/>
      <c r="IT113" s="14"/>
      <c r="IU113" s="14"/>
      <c r="IV113" s="14"/>
      <c r="IW113" s="14"/>
      <c r="IX113" s="14"/>
      <c r="IY113" s="14"/>
      <c r="IZ113" s="14"/>
      <c r="JA113" s="14"/>
      <c r="JB113" s="14"/>
      <c r="JC113" s="14"/>
      <c r="JD113" s="14"/>
      <c r="JE113" s="14"/>
      <c r="JF113" s="14"/>
      <c r="JG113" s="14"/>
    </row>
    <row r="114" spans="1:267" s="152" customFormat="1" ht="18" hidden="1" customHeight="1" outlineLevel="2" x14ac:dyDescent="0.25">
      <c r="A114" s="146">
        <v>95</v>
      </c>
      <c r="B114" s="348"/>
      <c r="C114" s="349"/>
      <c r="D114" s="61"/>
      <c r="E114" s="109"/>
      <c r="F114" s="109"/>
      <c r="G114" s="61"/>
      <c r="H114" s="112"/>
      <c r="I114" s="63"/>
      <c r="J114" s="113"/>
      <c r="K114" s="113"/>
      <c r="L114" s="63"/>
      <c r="M114" s="113"/>
      <c r="N114" s="113"/>
      <c r="O114" s="63"/>
      <c r="P114" s="153"/>
      <c r="Q114" s="138"/>
      <c r="R114" s="138"/>
      <c r="S114" s="138"/>
      <c r="T114" s="138"/>
      <c r="U114" s="138"/>
      <c r="V114" s="138"/>
      <c r="W114" s="138"/>
      <c r="X114" s="138"/>
      <c r="Y114" s="138"/>
      <c r="Z114" s="138"/>
      <c r="AA114" s="138"/>
      <c r="AB114" s="138"/>
      <c r="AC114" s="138"/>
      <c r="AD114" s="138"/>
      <c r="AE114" s="138"/>
      <c r="AF114" s="140"/>
      <c r="AG114" s="140"/>
      <c r="AH114" s="140"/>
      <c r="AI114" s="140"/>
      <c r="AJ114" s="140"/>
      <c r="AK114" s="140"/>
      <c r="AL114" s="140"/>
      <c r="AM114" s="140"/>
      <c r="AN114" s="140"/>
      <c r="AO114" s="140"/>
      <c r="AP114" s="140"/>
      <c r="AQ114" s="140"/>
      <c r="AR114" s="140"/>
      <c r="AS114" s="140"/>
      <c r="AT114" s="140"/>
      <c r="AU114" s="140"/>
      <c r="AV114" s="140"/>
      <c r="AW114" s="140"/>
      <c r="AX114" s="140"/>
      <c r="AY114" s="140"/>
      <c r="AZ114" s="140"/>
      <c r="BA114" s="14"/>
      <c r="BB114" s="14"/>
      <c r="BC114" s="14"/>
      <c r="BD114" s="14"/>
      <c r="BE114" s="14"/>
      <c r="BF114" s="14"/>
      <c r="BG114" s="14"/>
      <c r="BH114" s="14"/>
      <c r="BI114" s="14"/>
      <c r="BJ114" s="14"/>
      <c r="BK114" s="14"/>
      <c r="BL114" s="14"/>
      <c r="BM114" s="14"/>
      <c r="BN114" s="14"/>
      <c r="BO114" s="14"/>
      <c r="BP114" s="14"/>
      <c r="BQ114" s="14"/>
      <c r="BR114" s="14"/>
      <c r="BS114" s="14"/>
      <c r="BT114" s="14"/>
      <c r="BU114" s="14"/>
      <c r="BV114" s="14"/>
      <c r="BW114" s="14"/>
      <c r="BX114" s="14"/>
      <c r="BY114" s="14"/>
      <c r="BZ114" s="14"/>
      <c r="CA114" s="14"/>
      <c r="CB114" s="14"/>
      <c r="CC114" s="14"/>
      <c r="CD114" s="14"/>
      <c r="CE114" s="14"/>
      <c r="CF114" s="14"/>
      <c r="CG114" s="14"/>
      <c r="CH114" s="14"/>
      <c r="CI114" s="14"/>
      <c r="CJ114" s="14"/>
      <c r="CK114" s="14"/>
      <c r="CL114" s="14"/>
      <c r="CM114" s="14"/>
      <c r="CN114" s="14"/>
      <c r="CO114" s="14"/>
      <c r="CP114" s="14"/>
      <c r="CQ114" s="14"/>
      <c r="CR114" s="14"/>
      <c r="CS114" s="14"/>
      <c r="CT114" s="14"/>
      <c r="CU114" s="14"/>
      <c r="CV114" s="14"/>
      <c r="CW114" s="14"/>
      <c r="CX114" s="14"/>
      <c r="CY114" s="14"/>
      <c r="CZ114" s="14"/>
      <c r="DA114" s="14"/>
      <c r="DB114" s="14"/>
      <c r="DC114" s="14"/>
      <c r="DD114" s="14"/>
      <c r="DE114" s="14"/>
      <c r="DF114" s="14"/>
      <c r="DG114" s="14"/>
      <c r="DH114" s="14"/>
      <c r="DI114" s="14"/>
      <c r="DJ114" s="14"/>
      <c r="DK114" s="14"/>
      <c r="DL114" s="14"/>
      <c r="DM114" s="14"/>
      <c r="DN114" s="14"/>
      <c r="DO114" s="14"/>
      <c r="DP114" s="14"/>
      <c r="DQ114" s="14"/>
      <c r="DR114" s="14"/>
      <c r="DS114" s="14"/>
      <c r="DT114" s="14"/>
      <c r="DU114" s="14"/>
      <c r="DV114" s="14"/>
      <c r="DW114" s="14"/>
      <c r="DX114" s="14"/>
      <c r="DY114" s="14"/>
      <c r="DZ114" s="14"/>
      <c r="EA114" s="14"/>
      <c r="EB114" s="14"/>
      <c r="EC114" s="14"/>
      <c r="ED114" s="14"/>
      <c r="EE114" s="14"/>
      <c r="EF114" s="14"/>
      <c r="EG114" s="14"/>
      <c r="EH114" s="14"/>
      <c r="EI114" s="14"/>
      <c r="EJ114" s="14"/>
      <c r="EK114" s="14"/>
      <c r="EL114" s="14"/>
      <c r="EM114" s="14"/>
      <c r="EN114" s="14"/>
      <c r="EO114" s="14"/>
      <c r="EP114" s="14"/>
      <c r="EQ114" s="14"/>
      <c r="ER114" s="14"/>
      <c r="ES114" s="14"/>
      <c r="ET114" s="14"/>
      <c r="EU114" s="14"/>
      <c r="EV114" s="14"/>
      <c r="EW114" s="14"/>
      <c r="EX114" s="14"/>
      <c r="EY114" s="14"/>
      <c r="EZ114" s="14"/>
      <c r="FA114" s="14"/>
      <c r="FB114" s="14"/>
      <c r="FC114" s="14"/>
      <c r="FD114" s="14"/>
      <c r="FE114" s="14"/>
      <c r="FF114" s="14"/>
      <c r="FG114" s="14"/>
      <c r="FH114" s="14"/>
      <c r="FI114" s="14"/>
      <c r="FJ114" s="14"/>
      <c r="FK114" s="14"/>
      <c r="FL114" s="14"/>
      <c r="FM114" s="14"/>
      <c r="FN114" s="14"/>
      <c r="FO114" s="14"/>
      <c r="FP114" s="14"/>
      <c r="FQ114" s="14"/>
      <c r="FR114" s="14"/>
      <c r="FS114" s="14"/>
      <c r="FT114" s="14"/>
      <c r="FU114" s="14"/>
      <c r="FV114" s="14"/>
      <c r="FW114" s="14"/>
      <c r="FX114" s="14"/>
      <c r="FY114" s="14"/>
      <c r="FZ114" s="14"/>
      <c r="GA114" s="14"/>
      <c r="GB114" s="14"/>
      <c r="GC114" s="14"/>
      <c r="GD114" s="14"/>
      <c r="GE114" s="14"/>
      <c r="GF114" s="14"/>
      <c r="GG114" s="14"/>
      <c r="GH114" s="14"/>
      <c r="GI114" s="14"/>
      <c r="GJ114" s="14"/>
      <c r="GK114" s="14"/>
      <c r="GL114" s="14"/>
      <c r="GM114" s="14"/>
      <c r="GN114" s="14"/>
      <c r="GO114" s="14"/>
      <c r="GP114" s="14"/>
      <c r="GQ114" s="14"/>
      <c r="GR114" s="14"/>
      <c r="GS114" s="14"/>
      <c r="GT114" s="14"/>
      <c r="GU114" s="14"/>
      <c r="GV114" s="14"/>
      <c r="GW114" s="14"/>
      <c r="GX114" s="14"/>
      <c r="GY114" s="14"/>
      <c r="GZ114" s="14"/>
      <c r="HA114" s="14"/>
      <c r="HB114" s="14"/>
      <c r="HC114" s="14"/>
      <c r="HD114" s="14"/>
      <c r="HE114" s="14"/>
      <c r="HF114" s="14"/>
      <c r="HG114" s="14"/>
      <c r="HH114" s="14"/>
      <c r="HI114" s="14"/>
      <c r="HJ114" s="14"/>
      <c r="HK114" s="14"/>
      <c r="HL114" s="14"/>
      <c r="HM114" s="14"/>
      <c r="HN114" s="14"/>
      <c r="HO114" s="14"/>
      <c r="HP114" s="14"/>
      <c r="HQ114" s="14"/>
      <c r="HR114" s="14"/>
      <c r="HS114" s="14"/>
      <c r="HT114" s="14"/>
      <c r="HU114" s="14"/>
      <c r="HV114" s="14"/>
      <c r="HW114" s="14"/>
      <c r="HX114" s="14"/>
      <c r="HY114" s="14"/>
      <c r="HZ114" s="14"/>
      <c r="IA114" s="14"/>
      <c r="IB114" s="14"/>
      <c r="IC114" s="14"/>
      <c r="ID114" s="14"/>
      <c r="IE114" s="14"/>
      <c r="IF114" s="14"/>
      <c r="IG114" s="14"/>
      <c r="IH114" s="14"/>
      <c r="II114" s="14"/>
      <c r="IJ114" s="14"/>
      <c r="IK114" s="14"/>
      <c r="IL114" s="14"/>
      <c r="IM114" s="14"/>
      <c r="IN114" s="14"/>
      <c r="IO114" s="14"/>
      <c r="IP114" s="14"/>
      <c r="IQ114" s="14"/>
      <c r="IR114" s="14"/>
      <c r="IS114" s="14"/>
      <c r="IT114" s="14"/>
      <c r="IU114" s="14"/>
      <c r="IV114" s="14"/>
      <c r="IW114" s="14"/>
      <c r="IX114" s="14"/>
      <c r="IY114" s="14"/>
      <c r="IZ114" s="14"/>
      <c r="JA114" s="14"/>
      <c r="JB114" s="14"/>
      <c r="JC114" s="14"/>
      <c r="JD114" s="14"/>
      <c r="JE114" s="14"/>
      <c r="JF114" s="14"/>
      <c r="JG114" s="14"/>
    </row>
    <row r="115" spans="1:267" s="152" customFormat="1" ht="18" hidden="1" customHeight="1" outlineLevel="2" x14ac:dyDescent="0.25">
      <c r="A115" s="146">
        <v>96</v>
      </c>
      <c r="B115" s="348"/>
      <c r="C115" s="349"/>
      <c r="D115" s="61"/>
      <c r="E115" s="109"/>
      <c r="F115" s="109"/>
      <c r="G115" s="61"/>
      <c r="H115" s="112"/>
      <c r="I115" s="63"/>
      <c r="J115" s="113"/>
      <c r="K115" s="113"/>
      <c r="L115" s="63"/>
      <c r="M115" s="113"/>
      <c r="N115" s="113"/>
      <c r="O115" s="63"/>
      <c r="P115" s="153"/>
      <c r="Q115" s="138"/>
      <c r="R115" s="138"/>
      <c r="S115" s="138"/>
      <c r="T115" s="138"/>
      <c r="U115" s="138"/>
      <c r="V115" s="138"/>
      <c r="W115" s="138"/>
      <c r="X115" s="138"/>
      <c r="Y115" s="138"/>
      <c r="Z115" s="138"/>
      <c r="AA115" s="138"/>
      <c r="AB115" s="138"/>
      <c r="AC115" s="138"/>
      <c r="AD115" s="138"/>
      <c r="AE115" s="138"/>
      <c r="AF115" s="140"/>
      <c r="AG115" s="140"/>
      <c r="AH115" s="140"/>
      <c r="AI115" s="140"/>
      <c r="AJ115" s="140"/>
      <c r="AK115" s="140"/>
      <c r="AL115" s="140"/>
      <c r="AM115" s="140"/>
      <c r="AN115" s="140"/>
      <c r="AO115" s="140"/>
      <c r="AP115" s="140"/>
      <c r="AQ115" s="140"/>
      <c r="AR115" s="140"/>
      <c r="AS115" s="140"/>
      <c r="AT115" s="140"/>
      <c r="AU115" s="140"/>
      <c r="AV115" s="140"/>
      <c r="AW115" s="140"/>
      <c r="AX115" s="140"/>
      <c r="AY115" s="140"/>
      <c r="AZ115" s="140"/>
      <c r="BA115" s="14"/>
      <c r="BB115" s="14"/>
      <c r="BC115" s="14"/>
      <c r="BD115" s="14"/>
      <c r="BE115" s="14"/>
      <c r="BF115" s="14"/>
      <c r="BG115" s="14"/>
      <c r="BH115" s="14"/>
      <c r="BI115" s="14"/>
      <c r="BJ115" s="14"/>
      <c r="BK115" s="14"/>
      <c r="BL115" s="14"/>
      <c r="BM115" s="14"/>
      <c r="BN115" s="14"/>
      <c r="BO115" s="14"/>
      <c r="BP115" s="14"/>
      <c r="BQ115" s="14"/>
      <c r="BR115" s="14"/>
      <c r="BS115" s="14"/>
      <c r="BT115" s="14"/>
      <c r="BU115" s="14"/>
      <c r="BV115" s="14"/>
      <c r="BW115" s="14"/>
      <c r="BX115" s="14"/>
      <c r="BY115" s="14"/>
      <c r="BZ115" s="14"/>
      <c r="CA115" s="14"/>
      <c r="CB115" s="14"/>
      <c r="CC115" s="14"/>
      <c r="CD115" s="14"/>
      <c r="CE115" s="14"/>
      <c r="CF115" s="14"/>
      <c r="CG115" s="14"/>
      <c r="CH115" s="14"/>
      <c r="CI115" s="14"/>
      <c r="CJ115" s="14"/>
      <c r="CK115" s="14"/>
      <c r="CL115" s="14"/>
      <c r="CM115" s="14"/>
      <c r="CN115" s="14"/>
      <c r="CO115" s="14"/>
      <c r="CP115" s="14"/>
      <c r="CQ115" s="14"/>
      <c r="CR115" s="14"/>
      <c r="CS115" s="14"/>
      <c r="CT115" s="14"/>
      <c r="CU115" s="14"/>
      <c r="CV115" s="14"/>
      <c r="CW115" s="14"/>
      <c r="CX115" s="14"/>
      <c r="CY115" s="14"/>
      <c r="CZ115" s="14"/>
      <c r="DA115" s="14"/>
      <c r="DB115" s="14"/>
      <c r="DC115" s="14"/>
      <c r="DD115" s="14"/>
      <c r="DE115" s="14"/>
      <c r="DF115" s="14"/>
      <c r="DG115" s="14"/>
      <c r="DH115" s="14"/>
      <c r="DI115" s="14"/>
      <c r="DJ115" s="14"/>
      <c r="DK115" s="14"/>
      <c r="DL115" s="14"/>
      <c r="DM115" s="14"/>
      <c r="DN115" s="14"/>
      <c r="DO115" s="14"/>
      <c r="DP115" s="14"/>
      <c r="DQ115" s="14"/>
      <c r="DR115" s="14"/>
      <c r="DS115" s="14"/>
      <c r="DT115" s="14"/>
      <c r="DU115" s="14"/>
      <c r="DV115" s="14"/>
      <c r="DW115" s="14"/>
      <c r="DX115" s="14"/>
      <c r="DY115" s="14"/>
      <c r="DZ115" s="14"/>
      <c r="EA115" s="14"/>
      <c r="EB115" s="14"/>
      <c r="EC115" s="14"/>
      <c r="ED115" s="14"/>
      <c r="EE115" s="14"/>
      <c r="EF115" s="14"/>
      <c r="EG115" s="14"/>
      <c r="EH115" s="14"/>
      <c r="EI115" s="14"/>
      <c r="EJ115" s="14"/>
      <c r="EK115" s="14"/>
      <c r="EL115" s="14"/>
      <c r="EM115" s="14"/>
      <c r="EN115" s="14"/>
      <c r="EO115" s="14"/>
      <c r="EP115" s="14"/>
      <c r="EQ115" s="14"/>
      <c r="ER115" s="14"/>
      <c r="ES115" s="14"/>
      <c r="ET115" s="14"/>
      <c r="EU115" s="14"/>
      <c r="EV115" s="14"/>
      <c r="EW115" s="14"/>
      <c r="EX115" s="14"/>
      <c r="EY115" s="14"/>
      <c r="EZ115" s="14"/>
      <c r="FA115" s="14"/>
      <c r="FB115" s="14"/>
      <c r="FC115" s="14"/>
      <c r="FD115" s="14"/>
      <c r="FE115" s="14"/>
      <c r="FF115" s="14"/>
      <c r="FG115" s="14"/>
      <c r="FH115" s="14"/>
      <c r="FI115" s="14"/>
      <c r="FJ115" s="14"/>
      <c r="FK115" s="14"/>
      <c r="FL115" s="14"/>
      <c r="FM115" s="14"/>
      <c r="FN115" s="14"/>
      <c r="FO115" s="14"/>
      <c r="FP115" s="14"/>
      <c r="FQ115" s="14"/>
      <c r="FR115" s="14"/>
      <c r="FS115" s="14"/>
      <c r="FT115" s="14"/>
      <c r="FU115" s="14"/>
      <c r="FV115" s="14"/>
      <c r="FW115" s="14"/>
      <c r="FX115" s="14"/>
      <c r="FY115" s="14"/>
      <c r="FZ115" s="14"/>
      <c r="GA115" s="14"/>
      <c r="GB115" s="14"/>
      <c r="GC115" s="14"/>
      <c r="GD115" s="14"/>
      <c r="GE115" s="14"/>
      <c r="GF115" s="14"/>
      <c r="GG115" s="14"/>
      <c r="GH115" s="14"/>
      <c r="GI115" s="14"/>
      <c r="GJ115" s="14"/>
      <c r="GK115" s="14"/>
      <c r="GL115" s="14"/>
      <c r="GM115" s="14"/>
      <c r="GN115" s="14"/>
      <c r="GO115" s="14"/>
      <c r="GP115" s="14"/>
      <c r="GQ115" s="14"/>
      <c r="GR115" s="14"/>
      <c r="GS115" s="14"/>
      <c r="GT115" s="14"/>
      <c r="GU115" s="14"/>
      <c r="GV115" s="14"/>
      <c r="GW115" s="14"/>
      <c r="GX115" s="14"/>
      <c r="GY115" s="14"/>
      <c r="GZ115" s="14"/>
      <c r="HA115" s="14"/>
      <c r="HB115" s="14"/>
      <c r="HC115" s="14"/>
      <c r="HD115" s="14"/>
      <c r="HE115" s="14"/>
      <c r="HF115" s="14"/>
      <c r="HG115" s="14"/>
      <c r="HH115" s="14"/>
      <c r="HI115" s="14"/>
      <c r="HJ115" s="14"/>
      <c r="HK115" s="14"/>
      <c r="HL115" s="14"/>
      <c r="HM115" s="14"/>
      <c r="HN115" s="14"/>
      <c r="HO115" s="14"/>
      <c r="HP115" s="14"/>
      <c r="HQ115" s="14"/>
      <c r="HR115" s="14"/>
      <c r="HS115" s="14"/>
      <c r="HT115" s="14"/>
      <c r="HU115" s="14"/>
      <c r="HV115" s="14"/>
      <c r="HW115" s="14"/>
      <c r="HX115" s="14"/>
      <c r="HY115" s="14"/>
      <c r="HZ115" s="14"/>
      <c r="IA115" s="14"/>
      <c r="IB115" s="14"/>
      <c r="IC115" s="14"/>
      <c r="ID115" s="14"/>
      <c r="IE115" s="14"/>
      <c r="IF115" s="14"/>
      <c r="IG115" s="14"/>
      <c r="IH115" s="14"/>
      <c r="II115" s="14"/>
      <c r="IJ115" s="14"/>
      <c r="IK115" s="14"/>
      <c r="IL115" s="14"/>
      <c r="IM115" s="14"/>
      <c r="IN115" s="14"/>
      <c r="IO115" s="14"/>
      <c r="IP115" s="14"/>
      <c r="IQ115" s="14"/>
      <c r="IR115" s="14"/>
      <c r="IS115" s="14"/>
      <c r="IT115" s="14"/>
      <c r="IU115" s="14"/>
      <c r="IV115" s="14"/>
      <c r="IW115" s="14"/>
      <c r="IX115" s="14"/>
      <c r="IY115" s="14"/>
      <c r="IZ115" s="14"/>
      <c r="JA115" s="14"/>
      <c r="JB115" s="14"/>
      <c r="JC115" s="14"/>
      <c r="JD115" s="14"/>
      <c r="JE115" s="14"/>
      <c r="JF115" s="14"/>
      <c r="JG115" s="14"/>
    </row>
    <row r="116" spans="1:267" s="152" customFormat="1" ht="18" hidden="1" customHeight="1" outlineLevel="2" x14ac:dyDescent="0.25">
      <c r="A116" s="146">
        <v>97</v>
      </c>
      <c r="B116" s="348"/>
      <c r="C116" s="349"/>
      <c r="D116" s="61"/>
      <c r="E116" s="109"/>
      <c r="F116" s="109"/>
      <c r="G116" s="61"/>
      <c r="H116" s="112"/>
      <c r="I116" s="63"/>
      <c r="J116" s="113"/>
      <c r="K116" s="113"/>
      <c r="L116" s="63"/>
      <c r="M116" s="113"/>
      <c r="N116" s="113"/>
      <c r="O116" s="63"/>
      <c r="P116" s="153"/>
      <c r="Q116" s="138"/>
      <c r="R116" s="138"/>
      <c r="S116" s="138"/>
      <c r="T116" s="138"/>
      <c r="U116" s="138"/>
      <c r="V116" s="138"/>
      <c r="W116" s="138"/>
      <c r="X116" s="138"/>
      <c r="Y116" s="138"/>
      <c r="Z116" s="138"/>
      <c r="AA116" s="138"/>
      <c r="AB116" s="138"/>
      <c r="AC116" s="138"/>
      <c r="AD116" s="138"/>
      <c r="AE116" s="138"/>
      <c r="AF116" s="140"/>
      <c r="AG116" s="140"/>
      <c r="AH116" s="140"/>
      <c r="AI116" s="140"/>
      <c r="AJ116" s="140"/>
      <c r="AK116" s="140"/>
      <c r="AL116" s="140"/>
      <c r="AM116" s="140"/>
      <c r="AN116" s="140"/>
      <c r="AO116" s="140"/>
      <c r="AP116" s="140"/>
      <c r="AQ116" s="140"/>
      <c r="AR116" s="140"/>
      <c r="AS116" s="140"/>
      <c r="AT116" s="140"/>
      <c r="AU116" s="140"/>
      <c r="AV116" s="140"/>
      <c r="AW116" s="140"/>
      <c r="AX116" s="140"/>
      <c r="AY116" s="140"/>
      <c r="AZ116" s="140"/>
      <c r="BA116" s="14"/>
      <c r="BB116" s="14"/>
      <c r="BC116" s="14"/>
      <c r="BD116" s="14"/>
      <c r="BE116" s="14"/>
      <c r="BF116" s="14"/>
      <c r="BG116" s="14"/>
      <c r="BH116" s="14"/>
      <c r="BI116" s="14"/>
      <c r="BJ116" s="14"/>
      <c r="BK116" s="14"/>
      <c r="BL116" s="14"/>
      <c r="BM116" s="14"/>
      <c r="BN116" s="14"/>
      <c r="BO116" s="14"/>
      <c r="BP116" s="14"/>
      <c r="BQ116" s="14"/>
      <c r="BR116" s="14"/>
      <c r="BS116" s="14"/>
      <c r="BT116" s="14"/>
      <c r="BU116" s="14"/>
      <c r="BV116" s="14"/>
      <c r="BW116" s="14"/>
      <c r="BX116" s="14"/>
      <c r="BY116" s="14"/>
      <c r="BZ116" s="14"/>
      <c r="CA116" s="14"/>
      <c r="CB116" s="14"/>
      <c r="CC116" s="14"/>
      <c r="CD116" s="14"/>
      <c r="CE116" s="14"/>
      <c r="CF116" s="14"/>
      <c r="CG116" s="14"/>
      <c r="CH116" s="14"/>
      <c r="CI116" s="14"/>
      <c r="CJ116" s="14"/>
      <c r="CK116" s="14"/>
      <c r="CL116" s="14"/>
      <c r="CM116" s="14"/>
      <c r="CN116" s="14"/>
      <c r="CO116" s="14"/>
      <c r="CP116" s="14"/>
      <c r="CQ116" s="14"/>
      <c r="CR116" s="14"/>
      <c r="CS116" s="14"/>
      <c r="CT116" s="14"/>
      <c r="CU116" s="14"/>
      <c r="CV116" s="14"/>
      <c r="CW116" s="14"/>
      <c r="CX116" s="14"/>
      <c r="CY116" s="14"/>
      <c r="CZ116" s="14"/>
      <c r="DA116" s="14"/>
      <c r="DB116" s="14"/>
      <c r="DC116" s="14"/>
      <c r="DD116" s="14"/>
      <c r="DE116" s="14"/>
      <c r="DF116" s="14"/>
      <c r="DG116" s="14"/>
      <c r="DH116" s="14"/>
      <c r="DI116" s="14"/>
      <c r="DJ116" s="14"/>
      <c r="DK116" s="14"/>
      <c r="DL116" s="14"/>
      <c r="DM116" s="14"/>
      <c r="DN116" s="14"/>
      <c r="DO116" s="14"/>
      <c r="DP116" s="14"/>
      <c r="DQ116" s="14"/>
      <c r="DR116" s="14"/>
      <c r="DS116" s="14"/>
      <c r="DT116" s="14"/>
      <c r="DU116" s="14"/>
      <c r="DV116" s="14"/>
      <c r="DW116" s="14"/>
      <c r="DX116" s="14"/>
      <c r="DY116" s="14"/>
      <c r="DZ116" s="14"/>
      <c r="EA116" s="14"/>
      <c r="EB116" s="14"/>
      <c r="EC116" s="14"/>
      <c r="ED116" s="14"/>
      <c r="EE116" s="14"/>
      <c r="EF116" s="14"/>
      <c r="EG116" s="14"/>
      <c r="EH116" s="14"/>
      <c r="EI116" s="14"/>
      <c r="EJ116" s="14"/>
      <c r="EK116" s="14"/>
      <c r="EL116" s="14"/>
      <c r="EM116" s="14"/>
      <c r="EN116" s="14"/>
      <c r="EO116" s="14"/>
      <c r="EP116" s="14"/>
      <c r="EQ116" s="14"/>
      <c r="ER116" s="14"/>
      <c r="ES116" s="14"/>
      <c r="ET116" s="14"/>
      <c r="EU116" s="14"/>
      <c r="EV116" s="14"/>
      <c r="EW116" s="14"/>
      <c r="EX116" s="14"/>
      <c r="EY116" s="14"/>
      <c r="EZ116" s="14"/>
      <c r="FA116" s="14"/>
      <c r="FB116" s="14"/>
      <c r="FC116" s="14"/>
      <c r="FD116" s="14"/>
      <c r="FE116" s="14"/>
      <c r="FF116" s="14"/>
      <c r="FG116" s="14"/>
      <c r="FH116" s="14"/>
      <c r="FI116" s="14"/>
      <c r="FJ116" s="14"/>
      <c r="FK116" s="14"/>
      <c r="FL116" s="14"/>
      <c r="FM116" s="14"/>
      <c r="FN116" s="14"/>
      <c r="FO116" s="14"/>
      <c r="FP116" s="14"/>
      <c r="FQ116" s="14"/>
      <c r="FR116" s="14"/>
      <c r="FS116" s="14"/>
      <c r="FT116" s="14"/>
      <c r="FU116" s="14"/>
      <c r="FV116" s="14"/>
      <c r="FW116" s="14"/>
      <c r="FX116" s="14"/>
      <c r="FY116" s="14"/>
      <c r="FZ116" s="14"/>
      <c r="GA116" s="14"/>
      <c r="GB116" s="14"/>
      <c r="GC116" s="14"/>
      <c r="GD116" s="14"/>
      <c r="GE116" s="14"/>
      <c r="GF116" s="14"/>
      <c r="GG116" s="14"/>
      <c r="GH116" s="14"/>
      <c r="GI116" s="14"/>
      <c r="GJ116" s="14"/>
      <c r="GK116" s="14"/>
      <c r="GL116" s="14"/>
      <c r="GM116" s="14"/>
      <c r="GN116" s="14"/>
      <c r="GO116" s="14"/>
      <c r="GP116" s="14"/>
      <c r="GQ116" s="14"/>
      <c r="GR116" s="14"/>
      <c r="GS116" s="14"/>
      <c r="GT116" s="14"/>
      <c r="GU116" s="14"/>
      <c r="GV116" s="14"/>
      <c r="GW116" s="14"/>
      <c r="GX116" s="14"/>
      <c r="GY116" s="14"/>
      <c r="GZ116" s="14"/>
      <c r="HA116" s="14"/>
      <c r="HB116" s="14"/>
      <c r="HC116" s="14"/>
      <c r="HD116" s="14"/>
      <c r="HE116" s="14"/>
      <c r="HF116" s="14"/>
      <c r="HG116" s="14"/>
      <c r="HH116" s="14"/>
      <c r="HI116" s="14"/>
      <c r="HJ116" s="14"/>
      <c r="HK116" s="14"/>
      <c r="HL116" s="14"/>
      <c r="HM116" s="14"/>
      <c r="HN116" s="14"/>
      <c r="HO116" s="14"/>
      <c r="HP116" s="14"/>
      <c r="HQ116" s="14"/>
      <c r="HR116" s="14"/>
      <c r="HS116" s="14"/>
      <c r="HT116" s="14"/>
      <c r="HU116" s="14"/>
      <c r="HV116" s="14"/>
      <c r="HW116" s="14"/>
      <c r="HX116" s="14"/>
      <c r="HY116" s="14"/>
      <c r="HZ116" s="14"/>
      <c r="IA116" s="14"/>
      <c r="IB116" s="14"/>
      <c r="IC116" s="14"/>
      <c r="ID116" s="14"/>
      <c r="IE116" s="14"/>
      <c r="IF116" s="14"/>
      <c r="IG116" s="14"/>
      <c r="IH116" s="14"/>
      <c r="II116" s="14"/>
      <c r="IJ116" s="14"/>
      <c r="IK116" s="14"/>
      <c r="IL116" s="14"/>
      <c r="IM116" s="14"/>
      <c r="IN116" s="14"/>
      <c r="IO116" s="14"/>
      <c r="IP116" s="14"/>
      <c r="IQ116" s="14"/>
      <c r="IR116" s="14"/>
      <c r="IS116" s="14"/>
      <c r="IT116" s="14"/>
      <c r="IU116" s="14"/>
      <c r="IV116" s="14"/>
      <c r="IW116" s="14"/>
      <c r="IX116" s="14"/>
      <c r="IY116" s="14"/>
      <c r="IZ116" s="14"/>
      <c r="JA116" s="14"/>
      <c r="JB116" s="14"/>
      <c r="JC116" s="14"/>
      <c r="JD116" s="14"/>
      <c r="JE116" s="14"/>
      <c r="JF116" s="14"/>
      <c r="JG116" s="14"/>
    </row>
    <row r="117" spans="1:267" s="152" customFormat="1" ht="18" hidden="1" customHeight="1" outlineLevel="2" x14ac:dyDescent="0.25">
      <c r="A117" s="146">
        <v>98</v>
      </c>
      <c r="B117" s="348"/>
      <c r="C117" s="349"/>
      <c r="D117" s="61"/>
      <c r="E117" s="109"/>
      <c r="F117" s="109"/>
      <c r="G117" s="61"/>
      <c r="H117" s="112"/>
      <c r="I117" s="63"/>
      <c r="J117" s="113"/>
      <c r="K117" s="113"/>
      <c r="L117" s="63"/>
      <c r="M117" s="113"/>
      <c r="N117" s="113"/>
      <c r="O117" s="63"/>
      <c r="P117" s="153"/>
      <c r="Q117" s="138"/>
      <c r="R117" s="138"/>
      <c r="S117" s="138"/>
      <c r="T117" s="138"/>
      <c r="U117" s="138"/>
      <c r="V117" s="138"/>
      <c r="W117" s="138"/>
      <c r="X117" s="138"/>
      <c r="Y117" s="138"/>
      <c r="Z117" s="138"/>
      <c r="AA117" s="138"/>
      <c r="AB117" s="138"/>
      <c r="AC117" s="138"/>
      <c r="AD117" s="138"/>
      <c r="AE117" s="138"/>
      <c r="AF117" s="140"/>
      <c r="AG117" s="140"/>
      <c r="AH117" s="140"/>
      <c r="AI117" s="140"/>
      <c r="AJ117" s="140"/>
      <c r="AK117" s="140"/>
      <c r="AL117" s="140"/>
      <c r="AM117" s="140"/>
      <c r="AN117" s="140"/>
      <c r="AO117" s="140"/>
      <c r="AP117" s="140"/>
      <c r="AQ117" s="140"/>
      <c r="AR117" s="140"/>
      <c r="AS117" s="140"/>
      <c r="AT117" s="140"/>
      <c r="AU117" s="140"/>
      <c r="AV117" s="140"/>
      <c r="AW117" s="140"/>
      <c r="AX117" s="140"/>
      <c r="AY117" s="140"/>
      <c r="AZ117" s="140"/>
      <c r="BA117" s="14"/>
      <c r="BB117" s="14"/>
      <c r="BC117" s="14"/>
      <c r="BD117" s="14"/>
      <c r="BE117" s="14"/>
      <c r="BF117" s="14"/>
      <c r="BG117" s="14"/>
      <c r="BH117" s="14"/>
      <c r="BI117" s="14"/>
      <c r="BJ117" s="14"/>
      <c r="BK117" s="14"/>
      <c r="BL117" s="14"/>
      <c r="BM117" s="14"/>
      <c r="BN117" s="14"/>
      <c r="BO117" s="14"/>
      <c r="BP117" s="14"/>
      <c r="BQ117" s="14"/>
      <c r="BR117" s="14"/>
      <c r="BS117" s="14"/>
      <c r="BT117" s="14"/>
      <c r="BU117" s="14"/>
      <c r="BV117" s="14"/>
      <c r="BW117" s="14"/>
      <c r="BX117" s="14"/>
      <c r="BY117" s="14"/>
      <c r="BZ117" s="14"/>
      <c r="CA117" s="14"/>
      <c r="CB117" s="14"/>
      <c r="CC117" s="14"/>
      <c r="CD117" s="14"/>
      <c r="CE117" s="14"/>
      <c r="CF117" s="14"/>
      <c r="CG117" s="14"/>
      <c r="CH117" s="14"/>
      <c r="CI117" s="14"/>
      <c r="CJ117" s="14"/>
      <c r="CK117" s="14"/>
      <c r="CL117" s="14"/>
      <c r="CM117" s="14"/>
      <c r="CN117" s="14"/>
      <c r="CO117" s="14"/>
      <c r="CP117" s="14"/>
      <c r="CQ117" s="14"/>
      <c r="CR117" s="14"/>
      <c r="CS117" s="14"/>
      <c r="CT117" s="14"/>
      <c r="CU117" s="14"/>
      <c r="CV117" s="14"/>
      <c r="CW117" s="14"/>
      <c r="CX117" s="14"/>
      <c r="CY117" s="14"/>
      <c r="CZ117" s="14"/>
      <c r="DA117" s="14"/>
      <c r="DB117" s="14"/>
      <c r="DC117" s="14"/>
      <c r="DD117" s="14"/>
      <c r="DE117" s="14"/>
      <c r="DF117" s="14"/>
      <c r="DG117" s="14"/>
      <c r="DH117" s="14"/>
      <c r="DI117" s="14"/>
      <c r="DJ117" s="14"/>
      <c r="DK117" s="14"/>
      <c r="DL117" s="14"/>
      <c r="DM117" s="14"/>
      <c r="DN117" s="14"/>
      <c r="DO117" s="14"/>
      <c r="DP117" s="14"/>
      <c r="DQ117" s="14"/>
      <c r="DR117" s="14"/>
      <c r="DS117" s="14"/>
      <c r="DT117" s="14"/>
      <c r="DU117" s="14"/>
      <c r="DV117" s="14"/>
      <c r="DW117" s="14"/>
      <c r="DX117" s="14"/>
      <c r="DY117" s="14"/>
      <c r="DZ117" s="14"/>
      <c r="EA117" s="14"/>
      <c r="EB117" s="14"/>
      <c r="EC117" s="14"/>
      <c r="ED117" s="14"/>
      <c r="EE117" s="14"/>
      <c r="EF117" s="14"/>
      <c r="EG117" s="14"/>
      <c r="EH117" s="14"/>
      <c r="EI117" s="14"/>
      <c r="EJ117" s="14"/>
      <c r="EK117" s="14"/>
      <c r="EL117" s="14"/>
      <c r="EM117" s="14"/>
      <c r="EN117" s="14"/>
      <c r="EO117" s="14"/>
      <c r="EP117" s="14"/>
      <c r="EQ117" s="14"/>
      <c r="ER117" s="14"/>
      <c r="ES117" s="14"/>
      <c r="ET117" s="14"/>
      <c r="EU117" s="14"/>
      <c r="EV117" s="14"/>
      <c r="EW117" s="14"/>
      <c r="EX117" s="14"/>
      <c r="EY117" s="14"/>
      <c r="EZ117" s="14"/>
      <c r="FA117" s="14"/>
      <c r="FB117" s="14"/>
      <c r="FC117" s="14"/>
      <c r="FD117" s="14"/>
      <c r="FE117" s="14"/>
      <c r="FF117" s="14"/>
      <c r="FG117" s="14"/>
      <c r="FH117" s="14"/>
      <c r="FI117" s="14"/>
      <c r="FJ117" s="14"/>
      <c r="FK117" s="14"/>
      <c r="FL117" s="14"/>
      <c r="FM117" s="14"/>
      <c r="FN117" s="14"/>
      <c r="FO117" s="14"/>
      <c r="FP117" s="14"/>
      <c r="FQ117" s="14"/>
      <c r="FR117" s="14"/>
      <c r="FS117" s="14"/>
      <c r="FT117" s="14"/>
      <c r="FU117" s="14"/>
      <c r="FV117" s="14"/>
      <c r="FW117" s="14"/>
      <c r="FX117" s="14"/>
      <c r="FY117" s="14"/>
      <c r="FZ117" s="14"/>
      <c r="GA117" s="14"/>
      <c r="GB117" s="14"/>
      <c r="GC117" s="14"/>
      <c r="GD117" s="14"/>
      <c r="GE117" s="14"/>
      <c r="GF117" s="14"/>
      <c r="GG117" s="14"/>
      <c r="GH117" s="14"/>
      <c r="GI117" s="14"/>
      <c r="GJ117" s="14"/>
      <c r="GK117" s="14"/>
      <c r="GL117" s="14"/>
      <c r="GM117" s="14"/>
      <c r="GN117" s="14"/>
      <c r="GO117" s="14"/>
      <c r="GP117" s="14"/>
      <c r="GQ117" s="14"/>
      <c r="GR117" s="14"/>
      <c r="GS117" s="14"/>
      <c r="GT117" s="14"/>
      <c r="GU117" s="14"/>
      <c r="GV117" s="14"/>
      <c r="GW117" s="14"/>
      <c r="GX117" s="14"/>
      <c r="GY117" s="14"/>
      <c r="GZ117" s="14"/>
      <c r="HA117" s="14"/>
      <c r="HB117" s="14"/>
      <c r="HC117" s="14"/>
      <c r="HD117" s="14"/>
      <c r="HE117" s="14"/>
      <c r="HF117" s="14"/>
      <c r="HG117" s="14"/>
      <c r="HH117" s="14"/>
      <c r="HI117" s="14"/>
      <c r="HJ117" s="14"/>
      <c r="HK117" s="14"/>
      <c r="HL117" s="14"/>
      <c r="HM117" s="14"/>
      <c r="HN117" s="14"/>
      <c r="HO117" s="14"/>
      <c r="HP117" s="14"/>
      <c r="HQ117" s="14"/>
      <c r="HR117" s="14"/>
      <c r="HS117" s="14"/>
      <c r="HT117" s="14"/>
      <c r="HU117" s="14"/>
      <c r="HV117" s="14"/>
      <c r="HW117" s="14"/>
      <c r="HX117" s="14"/>
      <c r="HY117" s="14"/>
      <c r="HZ117" s="14"/>
      <c r="IA117" s="14"/>
      <c r="IB117" s="14"/>
      <c r="IC117" s="14"/>
      <c r="ID117" s="14"/>
      <c r="IE117" s="14"/>
      <c r="IF117" s="14"/>
      <c r="IG117" s="14"/>
      <c r="IH117" s="14"/>
      <c r="II117" s="14"/>
      <c r="IJ117" s="14"/>
      <c r="IK117" s="14"/>
      <c r="IL117" s="14"/>
      <c r="IM117" s="14"/>
      <c r="IN117" s="14"/>
      <c r="IO117" s="14"/>
      <c r="IP117" s="14"/>
      <c r="IQ117" s="14"/>
      <c r="IR117" s="14"/>
      <c r="IS117" s="14"/>
      <c r="IT117" s="14"/>
      <c r="IU117" s="14"/>
      <c r="IV117" s="14"/>
      <c r="IW117" s="14"/>
      <c r="IX117" s="14"/>
      <c r="IY117" s="14"/>
      <c r="IZ117" s="14"/>
      <c r="JA117" s="14"/>
      <c r="JB117" s="14"/>
      <c r="JC117" s="14"/>
      <c r="JD117" s="14"/>
      <c r="JE117" s="14"/>
      <c r="JF117" s="14"/>
      <c r="JG117" s="14"/>
    </row>
    <row r="118" spans="1:267" s="152" customFormat="1" ht="18" hidden="1" customHeight="1" outlineLevel="2" x14ac:dyDescent="0.25">
      <c r="A118" s="146">
        <v>99</v>
      </c>
      <c r="B118" s="348"/>
      <c r="C118" s="349"/>
      <c r="D118" s="61"/>
      <c r="E118" s="109"/>
      <c r="F118" s="109"/>
      <c r="G118" s="61"/>
      <c r="H118" s="112"/>
      <c r="I118" s="63"/>
      <c r="J118" s="113"/>
      <c r="K118" s="113"/>
      <c r="L118" s="63"/>
      <c r="M118" s="113"/>
      <c r="N118" s="113"/>
      <c r="O118" s="63"/>
      <c r="P118" s="153"/>
      <c r="Q118" s="138"/>
      <c r="R118" s="138"/>
      <c r="S118" s="138"/>
      <c r="T118" s="138"/>
      <c r="U118" s="138"/>
      <c r="V118" s="138"/>
      <c r="W118" s="138"/>
      <c r="X118" s="138"/>
      <c r="Y118" s="138"/>
      <c r="Z118" s="138"/>
      <c r="AA118" s="138"/>
      <c r="AB118" s="138"/>
      <c r="AC118" s="138"/>
      <c r="AD118" s="138"/>
      <c r="AE118" s="138"/>
      <c r="AF118" s="140"/>
      <c r="AG118" s="140"/>
      <c r="AH118" s="140"/>
      <c r="AI118" s="140"/>
      <c r="AJ118" s="140"/>
      <c r="AK118" s="140"/>
      <c r="AL118" s="140"/>
      <c r="AM118" s="140"/>
      <c r="AN118" s="140"/>
      <c r="AO118" s="140"/>
      <c r="AP118" s="140"/>
      <c r="AQ118" s="140"/>
      <c r="AR118" s="140"/>
      <c r="AS118" s="140"/>
      <c r="AT118" s="140"/>
      <c r="AU118" s="140"/>
      <c r="AV118" s="140"/>
      <c r="AW118" s="140"/>
      <c r="AX118" s="140"/>
      <c r="AY118" s="140"/>
      <c r="AZ118" s="140"/>
      <c r="BA118" s="14"/>
      <c r="BB118" s="14"/>
      <c r="BC118" s="14"/>
      <c r="BD118" s="14"/>
      <c r="BE118" s="14"/>
      <c r="BF118" s="14"/>
      <c r="BG118" s="14"/>
      <c r="BH118" s="14"/>
      <c r="BI118" s="14"/>
      <c r="BJ118" s="14"/>
      <c r="BK118" s="14"/>
      <c r="BL118" s="14"/>
      <c r="BM118" s="14"/>
      <c r="BN118" s="14"/>
      <c r="BO118" s="14"/>
      <c r="BP118" s="14"/>
      <c r="BQ118" s="14"/>
      <c r="BR118" s="14"/>
      <c r="BS118" s="14"/>
      <c r="BT118" s="14"/>
      <c r="BU118" s="14"/>
      <c r="BV118" s="14"/>
      <c r="BW118" s="14"/>
      <c r="BX118" s="14"/>
      <c r="BY118" s="14"/>
      <c r="BZ118" s="14"/>
      <c r="CA118" s="14"/>
      <c r="CB118" s="14"/>
      <c r="CC118" s="14"/>
      <c r="CD118" s="14"/>
      <c r="CE118" s="14"/>
      <c r="CF118" s="14"/>
      <c r="CG118" s="14"/>
      <c r="CH118" s="14"/>
      <c r="CI118" s="14"/>
      <c r="CJ118" s="14"/>
      <c r="CK118" s="14"/>
      <c r="CL118" s="14"/>
      <c r="CM118" s="14"/>
      <c r="CN118" s="14"/>
      <c r="CO118" s="14"/>
      <c r="CP118" s="14"/>
      <c r="CQ118" s="14"/>
      <c r="CR118" s="14"/>
      <c r="CS118" s="14"/>
      <c r="CT118" s="14"/>
      <c r="CU118" s="14"/>
      <c r="CV118" s="14"/>
      <c r="CW118" s="14"/>
      <c r="CX118" s="14"/>
      <c r="CY118" s="14"/>
      <c r="CZ118" s="14"/>
      <c r="DA118" s="14"/>
      <c r="DB118" s="14"/>
      <c r="DC118" s="14"/>
      <c r="DD118" s="14"/>
      <c r="DE118" s="14"/>
      <c r="DF118" s="14"/>
      <c r="DG118" s="14"/>
      <c r="DH118" s="14"/>
      <c r="DI118" s="14"/>
      <c r="DJ118" s="14"/>
      <c r="DK118" s="14"/>
      <c r="DL118" s="14"/>
      <c r="DM118" s="14"/>
      <c r="DN118" s="14"/>
      <c r="DO118" s="14"/>
      <c r="DP118" s="14"/>
      <c r="DQ118" s="14"/>
      <c r="DR118" s="14"/>
      <c r="DS118" s="14"/>
      <c r="DT118" s="14"/>
      <c r="DU118" s="14"/>
      <c r="DV118" s="14"/>
      <c r="DW118" s="14"/>
      <c r="DX118" s="14"/>
      <c r="DY118" s="14"/>
      <c r="DZ118" s="14"/>
      <c r="EA118" s="14"/>
      <c r="EB118" s="14"/>
      <c r="EC118" s="14"/>
      <c r="ED118" s="14"/>
      <c r="EE118" s="14"/>
      <c r="EF118" s="14"/>
      <c r="EG118" s="14"/>
      <c r="EH118" s="14"/>
      <c r="EI118" s="14"/>
      <c r="EJ118" s="14"/>
      <c r="EK118" s="14"/>
      <c r="EL118" s="14"/>
      <c r="EM118" s="14"/>
      <c r="EN118" s="14"/>
      <c r="EO118" s="14"/>
      <c r="EP118" s="14"/>
      <c r="EQ118" s="14"/>
      <c r="ER118" s="14"/>
      <c r="ES118" s="14"/>
      <c r="ET118" s="14"/>
      <c r="EU118" s="14"/>
      <c r="EV118" s="14"/>
      <c r="EW118" s="14"/>
      <c r="EX118" s="14"/>
      <c r="EY118" s="14"/>
      <c r="EZ118" s="14"/>
      <c r="FA118" s="14"/>
      <c r="FB118" s="14"/>
      <c r="FC118" s="14"/>
      <c r="FD118" s="14"/>
      <c r="FE118" s="14"/>
      <c r="FF118" s="14"/>
      <c r="FG118" s="14"/>
      <c r="FH118" s="14"/>
      <c r="FI118" s="14"/>
      <c r="FJ118" s="14"/>
      <c r="FK118" s="14"/>
      <c r="FL118" s="14"/>
      <c r="FM118" s="14"/>
      <c r="FN118" s="14"/>
      <c r="FO118" s="14"/>
      <c r="FP118" s="14"/>
      <c r="FQ118" s="14"/>
      <c r="FR118" s="14"/>
      <c r="FS118" s="14"/>
      <c r="FT118" s="14"/>
      <c r="FU118" s="14"/>
      <c r="FV118" s="14"/>
      <c r="FW118" s="14"/>
      <c r="FX118" s="14"/>
      <c r="FY118" s="14"/>
      <c r="FZ118" s="14"/>
      <c r="GA118" s="14"/>
      <c r="GB118" s="14"/>
      <c r="GC118" s="14"/>
      <c r="GD118" s="14"/>
      <c r="GE118" s="14"/>
      <c r="GF118" s="14"/>
      <c r="GG118" s="14"/>
      <c r="GH118" s="14"/>
      <c r="GI118" s="14"/>
      <c r="GJ118" s="14"/>
      <c r="GK118" s="14"/>
      <c r="GL118" s="14"/>
      <c r="GM118" s="14"/>
      <c r="GN118" s="14"/>
      <c r="GO118" s="14"/>
      <c r="GP118" s="14"/>
      <c r="GQ118" s="14"/>
      <c r="GR118" s="14"/>
      <c r="GS118" s="14"/>
      <c r="GT118" s="14"/>
      <c r="GU118" s="14"/>
      <c r="GV118" s="14"/>
      <c r="GW118" s="14"/>
      <c r="GX118" s="14"/>
      <c r="GY118" s="14"/>
      <c r="GZ118" s="14"/>
      <c r="HA118" s="14"/>
      <c r="HB118" s="14"/>
      <c r="HC118" s="14"/>
      <c r="HD118" s="14"/>
      <c r="HE118" s="14"/>
      <c r="HF118" s="14"/>
      <c r="HG118" s="14"/>
      <c r="HH118" s="14"/>
      <c r="HI118" s="14"/>
      <c r="HJ118" s="14"/>
      <c r="HK118" s="14"/>
      <c r="HL118" s="14"/>
      <c r="HM118" s="14"/>
      <c r="HN118" s="14"/>
      <c r="HO118" s="14"/>
      <c r="HP118" s="14"/>
      <c r="HQ118" s="14"/>
      <c r="HR118" s="14"/>
      <c r="HS118" s="14"/>
      <c r="HT118" s="14"/>
      <c r="HU118" s="14"/>
      <c r="HV118" s="14"/>
      <c r="HW118" s="14"/>
      <c r="HX118" s="14"/>
      <c r="HY118" s="14"/>
      <c r="HZ118" s="14"/>
      <c r="IA118" s="14"/>
      <c r="IB118" s="14"/>
      <c r="IC118" s="14"/>
      <c r="ID118" s="14"/>
      <c r="IE118" s="14"/>
      <c r="IF118" s="14"/>
      <c r="IG118" s="14"/>
      <c r="IH118" s="14"/>
      <c r="II118" s="14"/>
      <c r="IJ118" s="14"/>
      <c r="IK118" s="14"/>
      <c r="IL118" s="14"/>
      <c r="IM118" s="14"/>
      <c r="IN118" s="14"/>
      <c r="IO118" s="14"/>
      <c r="IP118" s="14"/>
      <c r="IQ118" s="14"/>
      <c r="IR118" s="14"/>
      <c r="IS118" s="14"/>
      <c r="IT118" s="14"/>
      <c r="IU118" s="14"/>
      <c r="IV118" s="14"/>
      <c r="IW118" s="14"/>
      <c r="IX118" s="14"/>
      <c r="IY118" s="14"/>
      <c r="IZ118" s="14"/>
      <c r="JA118" s="14"/>
      <c r="JB118" s="14"/>
      <c r="JC118" s="14"/>
      <c r="JD118" s="14"/>
      <c r="JE118" s="14"/>
      <c r="JF118" s="14"/>
      <c r="JG118" s="14"/>
    </row>
    <row r="119" spans="1:267" s="152" customFormat="1" ht="18" hidden="1" customHeight="1" outlineLevel="2" x14ac:dyDescent="0.25">
      <c r="A119" s="146">
        <v>100</v>
      </c>
      <c r="B119" s="348"/>
      <c r="C119" s="349"/>
      <c r="D119" s="61"/>
      <c r="E119" s="109"/>
      <c r="F119" s="109"/>
      <c r="G119" s="61"/>
      <c r="H119" s="112"/>
      <c r="I119" s="63"/>
      <c r="J119" s="113"/>
      <c r="K119" s="113"/>
      <c r="L119" s="63"/>
      <c r="M119" s="113"/>
      <c r="N119" s="113"/>
      <c r="O119" s="63"/>
      <c r="P119" s="153"/>
      <c r="Q119" s="138"/>
      <c r="R119" s="138"/>
      <c r="S119" s="138"/>
      <c r="T119" s="138"/>
      <c r="U119" s="138"/>
      <c r="V119" s="138"/>
      <c r="W119" s="138"/>
      <c r="X119" s="138"/>
      <c r="Y119" s="138"/>
      <c r="Z119" s="138"/>
      <c r="AA119" s="138"/>
      <c r="AB119" s="138"/>
      <c r="AC119" s="138"/>
      <c r="AD119" s="138"/>
      <c r="AE119" s="138"/>
      <c r="AF119" s="140"/>
      <c r="AG119" s="140"/>
      <c r="AH119" s="140"/>
      <c r="AI119" s="140"/>
      <c r="AJ119" s="140"/>
      <c r="AK119" s="140"/>
      <c r="AL119" s="140"/>
      <c r="AM119" s="140"/>
      <c r="AN119" s="140"/>
      <c r="AO119" s="140"/>
      <c r="AP119" s="140"/>
      <c r="AQ119" s="140"/>
      <c r="AR119" s="140"/>
      <c r="AS119" s="140"/>
      <c r="AT119" s="140"/>
      <c r="AU119" s="140"/>
      <c r="AV119" s="140"/>
      <c r="AW119" s="140"/>
      <c r="AX119" s="140"/>
      <c r="AY119" s="140"/>
      <c r="AZ119" s="140"/>
      <c r="BA119" s="14"/>
      <c r="BB119" s="14"/>
      <c r="BC119" s="14"/>
      <c r="BD119" s="14"/>
      <c r="BE119" s="14"/>
      <c r="BF119" s="14"/>
      <c r="BG119" s="14"/>
      <c r="BH119" s="14"/>
      <c r="BI119" s="14"/>
      <c r="BJ119" s="14"/>
      <c r="BK119" s="14"/>
      <c r="BL119" s="14"/>
      <c r="BM119" s="14"/>
      <c r="BN119" s="14"/>
      <c r="BO119" s="14"/>
      <c r="BP119" s="14"/>
      <c r="BQ119" s="14"/>
      <c r="BR119" s="14"/>
      <c r="BS119" s="14"/>
      <c r="BT119" s="14"/>
      <c r="BU119" s="14"/>
      <c r="BV119" s="14"/>
      <c r="BW119" s="14"/>
      <c r="BX119" s="14"/>
      <c r="BY119" s="14"/>
      <c r="BZ119" s="14"/>
      <c r="CA119" s="14"/>
      <c r="CB119" s="14"/>
      <c r="CC119" s="14"/>
      <c r="CD119" s="14"/>
      <c r="CE119" s="14"/>
      <c r="CF119" s="14"/>
      <c r="CG119" s="14"/>
      <c r="CH119" s="14"/>
      <c r="CI119" s="14"/>
      <c r="CJ119" s="14"/>
      <c r="CK119" s="14"/>
      <c r="CL119" s="14"/>
      <c r="CM119" s="14"/>
      <c r="CN119" s="14"/>
      <c r="CO119" s="14"/>
      <c r="CP119" s="14"/>
      <c r="CQ119" s="14"/>
      <c r="CR119" s="14"/>
      <c r="CS119" s="14"/>
      <c r="CT119" s="14"/>
      <c r="CU119" s="14"/>
      <c r="CV119" s="14"/>
      <c r="CW119" s="14"/>
      <c r="CX119" s="14"/>
      <c r="CY119" s="14"/>
      <c r="CZ119" s="14"/>
      <c r="DA119" s="14"/>
      <c r="DB119" s="14"/>
      <c r="DC119" s="14"/>
      <c r="DD119" s="14"/>
      <c r="DE119" s="14"/>
      <c r="DF119" s="14"/>
      <c r="DG119" s="14"/>
      <c r="DH119" s="14"/>
      <c r="DI119" s="14"/>
      <c r="DJ119" s="14"/>
      <c r="DK119" s="14"/>
      <c r="DL119" s="14"/>
      <c r="DM119" s="14"/>
      <c r="DN119" s="14"/>
      <c r="DO119" s="14"/>
      <c r="DP119" s="14"/>
      <c r="DQ119" s="14"/>
      <c r="DR119" s="14"/>
      <c r="DS119" s="14"/>
      <c r="DT119" s="14"/>
      <c r="DU119" s="14"/>
      <c r="DV119" s="14"/>
      <c r="DW119" s="14"/>
      <c r="DX119" s="14"/>
      <c r="DY119" s="14"/>
      <c r="DZ119" s="14"/>
      <c r="EA119" s="14"/>
      <c r="EB119" s="14"/>
      <c r="EC119" s="14"/>
      <c r="ED119" s="14"/>
      <c r="EE119" s="14"/>
      <c r="EF119" s="14"/>
      <c r="EG119" s="14"/>
      <c r="EH119" s="14"/>
      <c r="EI119" s="14"/>
      <c r="EJ119" s="14"/>
      <c r="EK119" s="14"/>
      <c r="EL119" s="14"/>
      <c r="EM119" s="14"/>
      <c r="EN119" s="14"/>
      <c r="EO119" s="14"/>
      <c r="EP119" s="14"/>
      <c r="EQ119" s="14"/>
      <c r="ER119" s="14"/>
      <c r="ES119" s="14"/>
      <c r="ET119" s="14"/>
      <c r="EU119" s="14"/>
      <c r="EV119" s="14"/>
      <c r="EW119" s="14"/>
      <c r="EX119" s="14"/>
      <c r="EY119" s="14"/>
      <c r="EZ119" s="14"/>
      <c r="FA119" s="14"/>
      <c r="FB119" s="14"/>
      <c r="FC119" s="14"/>
      <c r="FD119" s="14"/>
      <c r="FE119" s="14"/>
      <c r="FF119" s="14"/>
      <c r="FG119" s="14"/>
      <c r="FH119" s="14"/>
      <c r="FI119" s="14"/>
      <c r="FJ119" s="14"/>
      <c r="FK119" s="14"/>
      <c r="FL119" s="14"/>
      <c r="FM119" s="14"/>
      <c r="FN119" s="14"/>
      <c r="FO119" s="14"/>
      <c r="FP119" s="14"/>
      <c r="FQ119" s="14"/>
      <c r="FR119" s="14"/>
      <c r="FS119" s="14"/>
      <c r="FT119" s="14"/>
      <c r="FU119" s="14"/>
      <c r="FV119" s="14"/>
      <c r="FW119" s="14"/>
      <c r="FX119" s="14"/>
      <c r="FY119" s="14"/>
      <c r="FZ119" s="14"/>
      <c r="GA119" s="14"/>
      <c r="GB119" s="14"/>
      <c r="GC119" s="14"/>
      <c r="GD119" s="14"/>
      <c r="GE119" s="14"/>
      <c r="GF119" s="14"/>
      <c r="GG119" s="14"/>
      <c r="GH119" s="14"/>
      <c r="GI119" s="14"/>
      <c r="GJ119" s="14"/>
      <c r="GK119" s="14"/>
      <c r="GL119" s="14"/>
      <c r="GM119" s="14"/>
      <c r="GN119" s="14"/>
      <c r="GO119" s="14"/>
      <c r="GP119" s="14"/>
      <c r="GQ119" s="14"/>
      <c r="GR119" s="14"/>
      <c r="GS119" s="14"/>
      <c r="GT119" s="14"/>
      <c r="GU119" s="14"/>
      <c r="GV119" s="14"/>
      <c r="GW119" s="14"/>
      <c r="GX119" s="14"/>
      <c r="GY119" s="14"/>
      <c r="GZ119" s="14"/>
      <c r="HA119" s="14"/>
      <c r="HB119" s="14"/>
      <c r="HC119" s="14"/>
      <c r="HD119" s="14"/>
      <c r="HE119" s="14"/>
      <c r="HF119" s="14"/>
      <c r="HG119" s="14"/>
      <c r="HH119" s="14"/>
      <c r="HI119" s="14"/>
      <c r="HJ119" s="14"/>
      <c r="HK119" s="14"/>
      <c r="HL119" s="14"/>
      <c r="HM119" s="14"/>
      <c r="HN119" s="14"/>
      <c r="HO119" s="14"/>
      <c r="HP119" s="14"/>
      <c r="HQ119" s="14"/>
      <c r="HR119" s="14"/>
      <c r="HS119" s="14"/>
      <c r="HT119" s="14"/>
      <c r="HU119" s="14"/>
      <c r="HV119" s="14"/>
      <c r="HW119" s="14"/>
      <c r="HX119" s="14"/>
      <c r="HY119" s="14"/>
      <c r="HZ119" s="14"/>
      <c r="IA119" s="14"/>
      <c r="IB119" s="14"/>
      <c r="IC119" s="14"/>
      <c r="ID119" s="14"/>
      <c r="IE119" s="14"/>
      <c r="IF119" s="14"/>
      <c r="IG119" s="14"/>
      <c r="IH119" s="14"/>
      <c r="II119" s="14"/>
      <c r="IJ119" s="14"/>
      <c r="IK119" s="14"/>
      <c r="IL119" s="14"/>
      <c r="IM119" s="14"/>
      <c r="IN119" s="14"/>
      <c r="IO119" s="14"/>
      <c r="IP119" s="14"/>
      <c r="IQ119" s="14"/>
      <c r="IR119" s="14"/>
      <c r="IS119" s="14"/>
      <c r="IT119" s="14"/>
      <c r="IU119" s="14"/>
      <c r="IV119" s="14"/>
      <c r="IW119" s="14"/>
      <c r="IX119" s="14"/>
      <c r="IY119" s="14"/>
      <c r="IZ119" s="14"/>
      <c r="JA119" s="14"/>
      <c r="JB119" s="14"/>
      <c r="JC119" s="14"/>
      <c r="JD119" s="14"/>
      <c r="JE119" s="14"/>
      <c r="JF119" s="14"/>
      <c r="JG119" s="14"/>
    </row>
    <row r="120" spans="1:267" s="152" customFormat="1" ht="18" hidden="1" customHeight="1" outlineLevel="2" x14ac:dyDescent="0.25">
      <c r="A120" s="146">
        <v>101</v>
      </c>
      <c r="B120" s="348"/>
      <c r="C120" s="349"/>
      <c r="D120" s="61"/>
      <c r="E120" s="109"/>
      <c r="F120" s="109"/>
      <c r="G120" s="61"/>
      <c r="H120" s="112"/>
      <c r="I120" s="63"/>
      <c r="J120" s="113"/>
      <c r="K120" s="113"/>
      <c r="L120" s="63"/>
      <c r="M120" s="113"/>
      <c r="N120" s="113"/>
      <c r="O120" s="63"/>
      <c r="P120" s="153"/>
      <c r="Q120" s="138"/>
      <c r="R120" s="138"/>
      <c r="S120" s="138"/>
      <c r="T120" s="138"/>
      <c r="U120" s="138"/>
      <c r="V120" s="138"/>
      <c r="W120" s="138"/>
      <c r="X120" s="138"/>
      <c r="Y120" s="138"/>
      <c r="Z120" s="138"/>
      <c r="AA120" s="138"/>
      <c r="AB120" s="138"/>
      <c r="AC120" s="138"/>
      <c r="AD120" s="138"/>
      <c r="AE120" s="138"/>
      <c r="AF120" s="140"/>
      <c r="AG120" s="140"/>
      <c r="AH120" s="140"/>
      <c r="AI120" s="140"/>
      <c r="AJ120" s="140"/>
      <c r="AK120" s="140"/>
      <c r="AL120" s="140"/>
      <c r="AM120" s="140"/>
      <c r="AN120" s="140"/>
      <c r="AO120" s="140"/>
      <c r="AP120" s="140"/>
      <c r="AQ120" s="140"/>
      <c r="AR120" s="140"/>
      <c r="AS120" s="140"/>
      <c r="AT120" s="140"/>
      <c r="AU120" s="140"/>
      <c r="AV120" s="140"/>
      <c r="AW120" s="140"/>
      <c r="AX120" s="140"/>
      <c r="AY120" s="140"/>
      <c r="AZ120" s="140"/>
      <c r="BA120" s="14"/>
      <c r="BB120" s="14"/>
      <c r="BC120" s="14"/>
      <c r="BD120" s="14"/>
      <c r="BE120" s="14"/>
      <c r="BF120" s="14"/>
      <c r="BG120" s="14"/>
      <c r="BH120" s="14"/>
      <c r="BI120" s="14"/>
      <c r="BJ120" s="14"/>
      <c r="BK120" s="14"/>
      <c r="BL120" s="14"/>
      <c r="BM120" s="14"/>
      <c r="BN120" s="14"/>
      <c r="BO120" s="14"/>
      <c r="BP120" s="14"/>
      <c r="BQ120" s="14"/>
      <c r="BR120" s="14"/>
      <c r="BS120" s="14"/>
      <c r="BT120" s="14"/>
      <c r="BU120" s="14"/>
      <c r="BV120" s="14"/>
      <c r="BW120" s="14"/>
      <c r="BX120" s="14"/>
      <c r="BY120" s="14"/>
      <c r="BZ120" s="14"/>
      <c r="CA120" s="14"/>
      <c r="CB120" s="14"/>
      <c r="CC120" s="14"/>
      <c r="CD120" s="14"/>
      <c r="CE120" s="14"/>
      <c r="CF120" s="14"/>
      <c r="CG120" s="14"/>
      <c r="CH120" s="14"/>
      <c r="CI120" s="14"/>
      <c r="CJ120" s="14"/>
      <c r="CK120" s="14"/>
      <c r="CL120" s="14"/>
      <c r="CM120" s="14"/>
      <c r="CN120" s="14"/>
      <c r="CO120" s="14"/>
      <c r="CP120" s="14"/>
      <c r="CQ120" s="14"/>
      <c r="CR120" s="14"/>
      <c r="CS120" s="14"/>
      <c r="CT120" s="14"/>
      <c r="CU120" s="14"/>
      <c r="CV120" s="14"/>
      <c r="CW120" s="14"/>
      <c r="CX120" s="14"/>
      <c r="CY120" s="14"/>
      <c r="CZ120" s="14"/>
      <c r="DA120" s="14"/>
      <c r="DB120" s="14"/>
      <c r="DC120" s="14"/>
      <c r="DD120" s="14"/>
      <c r="DE120" s="14"/>
      <c r="DF120" s="14"/>
      <c r="DG120" s="14"/>
      <c r="DH120" s="14"/>
      <c r="DI120" s="14"/>
      <c r="DJ120" s="14"/>
      <c r="DK120" s="14"/>
      <c r="DL120" s="14"/>
      <c r="DM120" s="14"/>
      <c r="DN120" s="14"/>
      <c r="DO120" s="14"/>
      <c r="DP120" s="14"/>
      <c r="DQ120" s="14"/>
      <c r="DR120" s="14"/>
      <c r="DS120" s="14"/>
      <c r="DT120" s="14"/>
      <c r="DU120" s="14"/>
      <c r="DV120" s="14"/>
      <c r="DW120" s="14"/>
      <c r="DX120" s="14"/>
      <c r="DY120" s="14"/>
      <c r="DZ120" s="14"/>
      <c r="EA120" s="14"/>
      <c r="EB120" s="14"/>
      <c r="EC120" s="14"/>
      <c r="ED120" s="14"/>
      <c r="EE120" s="14"/>
      <c r="EF120" s="14"/>
      <c r="EG120" s="14"/>
      <c r="EH120" s="14"/>
      <c r="EI120" s="14"/>
      <c r="EJ120" s="14"/>
      <c r="EK120" s="14"/>
      <c r="EL120" s="14"/>
      <c r="EM120" s="14"/>
      <c r="EN120" s="14"/>
      <c r="EO120" s="14"/>
      <c r="EP120" s="14"/>
      <c r="EQ120" s="14"/>
      <c r="ER120" s="14"/>
      <c r="ES120" s="14"/>
      <c r="ET120" s="14"/>
      <c r="EU120" s="14"/>
      <c r="EV120" s="14"/>
      <c r="EW120" s="14"/>
      <c r="EX120" s="14"/>
      <c r="EY120" s="14"/>
      <c r="EZ120" s="14"/>
      <c r="FA120" s="14"/>
      <c r="FB120" s="14"/>
      <c r="FC120" s="14"/>
      <c r="FD120" s="14"/>
      <c r="FE120" s="14"/>
      <c r="FF120" s="14"/>
      <c r="FG120" s="14"/>
      <c r="FH120" s="14"/>
      <c r="FI120" s="14"/>
      <c r="FJ120" s="14"/>
      <c r="FK120" s="14"/>
      <c r="FL120" s="14"/>
      <c r="FM120" s="14"/>
      <c r="FN120" s="14"/>
      <c r="FO120" s="14"/>
      <c r="FP120" s="14"/>
      <c r="FQ120" s="14"/>
      <c r="FR120" s="14"/>
      <c r="FS120" s="14"/>
      <c r="FT120" s="14"/>
      <c r="FU120" s="14"/>
      <c r="FV120" s="14"/>
      <c r="FW120" s="14"/>
      <c r="FX120" s="14"/>
      <c r="FY120" s="14"/>
      <c r="FZ120" s="14"/>
      <c r="GA120" s="14"/>
      <c r="GB120" s="14"/>
      <c r="GC120" s="14"/>
      <c r="GD120" s="14"/>
      <c r="GE120" s="14"/>
      <c r="GF120" s="14"/>
      <c r="GG120" s="14"/>
      <c r="GH120" s="14"/>
      <c r="GI120" s="14"/>
      <c r="GJ120" s="14"/>
      <c r="GK120" s="14"/>
      <c r="GL120" s="14"/>
      <c r="GM120" s="14"/>
      <c r="GN120" s="14"/>
      <c r="GO120" s="14"/>
      <c r="GP120" s="14"/>
      <c r="GQ120" s="14"/>
      <c r="GR120" s="14"/>
      <c r="GS120" s="14"/>
      <c r="GT120" s="14"/>
      <c r="GU120" s="14"/>
      <c r="GV120" s="14"/>
      <c r="GW120" s="14"/>
      <c r="GX120" s="14"/>
      <c r="GY120" s="14"/>
      <c r="GZ120" s="14"/>
      <c r="HA120" s="14"/>
      <c r="HB120" s="14"/>
      <c r="HC120" s="14"/>
      <c r="HD120" s="14"/>
      <c r="HE120" s="14"/>
      <c r="HF120" s="14"/>
      <c r="HG120" s="14"/>
      <c r="HH120" s="14"/>
      <c r="HI120" s="14"/>
      <c r="HJ120" s="14"/>
      <c r="HK120" s="14"/>
      <c r="HL120" s="14"/>
      <c r="HM120" s="14"/>
      <c r="HN120" s="14"/>
      <c r="HO120" s="14"/>
      <c r="HP120" s="14"/>
      <c r="HQ120" s="14"/>
      <c r="HR120" s="14"/>
      <c r="HS120" s="14"/>
      <c r="HT120" s="14"/>
      <c r="HU120" s="14"/>
      <c r="HV120" s="14"/>
      <c r="HW120" s="14"/>
      <c r="HX120" s="14"/>
      <c r="HY120" s="14"/>
      <c r="HZ120" s="14"/>
      <c r="IA120" s="14"/>
      <c r="IB120" s="14"/>
      <c r="IC120" s="14"/>
      <c r="ID120" s="14"/>
      <c r="IE120" s="14"/>
      <c r="IF120" s="14"/>
      <c r="IG120" s="14"/>
      <c r="IH120" s="14"/>
      <c r="II120" s="14"/>
      <c r="IJ120" s="14"/>
      <c r="IK120" s="14"/>
      <c r="IL120" s="14"/>
      <c r="IM120" s="14"/>
      <c r="IN120" s="14"/>
      <c r="IO120" s="14"/>
      <c r="IP120" s="14"/>
      <c r="IQ120" s="14"/>
      <c r="IR120" s="14"/>
      <c r="IS120" s="14"/>
      <c r="IT120" s="14"/>
      <c r="IU120" s="14"/>
      <c r="IV120" s="14"/>
      <c r="IW120" s="14"/>
      <c r="IX120" s="14"/>
      <c r="IY120" s="14"/>
      <c r="IZ120" s="14"/>
      <c r="JA120" s="14"/>
      <c r="JB120" s="14"/>
      <c r="JC120" s="14"/>
      <c r="JD120" s="14"/>
      <c r="JE120" s="14"/>
      <c r="JF120" s="14"/>
      <c r="JG120" s="14"/>
    </row>
    <row r="121" spans="1:267" s="152" customFormat="1" ht="18" hidden="1" customHeight="1" outlineLevel="2" x14ac:dyDescent="0.25">
      <c r="A121" s="146">
        <v>102</v>
      </c>
      <c r="B121" s="348"/>
      <c r="C121" s="349"/>
      <c r="D121" s="61"/>
      <c r="E121" s="109"/>
      <c r="F121" s="109"/>
      <c r="G121" s="61"/>
      <c r="H121" s="112"/>
      <c r="I121" s="63"/>
      <c r="J121" s="113"/>
      <c r="K121" s="113"/>
      <c r="L121" s="63"/>
      <c r="M121" s="113"/>
      <c r="N121" s="113"/>
      <c r="O121" s="63"/>
      <c r="P121" s="153"/>
      <c r="Q121" s="138"/>
      <c r="R121" s="138"/>
      <c r="S121" s="138"/>
      <c r="T121" s="138"/>
      <c r="U121" s="138"/>
      <c r="V121" s="138"/>
      <c r="W121" s="138"/>
      <c r="X121" s="138"/>
      <c r="Y121" s="138"/>
      <c r="Z121" s="138"/>
      <c r="AA121" s="138"/>
      <c r="AB121" s="138"/>
      <c r="AC121" s="138"/>
      <c r="AD121" s="138"/>
      <c r="AE121" s="138"/>
      <c r="AF121" s="140"/>
      <c r="AG121" s="140"/>
      <c r="AH121" s="140"/>
      <c r="AI121" s="140"/>
      <c r="AJ121" s="140"/>
      <c r="AK121" s="140"/>
      <c r="AL121" s="140"/>
      <c r="AM121" s="140"/>
      <c r="AN121" s="140"/>
      <c r="AO121" s="140"/>
      <c r="AP121" s="140"/>
      <c r="AQ121" s="140"/>
      <c r="AR121" s="140"/>
      <c r="AS121" s="140"/>
      <c r="AT121" s="140"/>
      <c r="AU121" s="140"/>
      <c r="AV121" s="140"/>
      <c r="AW121" s="140"/>
      <c r="AX121" s="140"/>
      <c r="AY121" s="140"/>
      <c r="AZ121" s="140"/>
      <c r="BA121" s="14"/>
      <c r="BB121" s="14"/>
      <c r="BC121" s="14"/>
      <c r="BD121" s="14"/>
      <c r="BE121" s="14"/>
      <c r="BF121" s="14"/>
      <c r="BG121" s="14"/>
      <c r="BH121" s="14"/>
      <c r="BI121" s="14"/>
      <c r="BJ121" s="14"/>
      <c r="BK121" s="14"/>
      <c r="BL121" s="14"/>
      <c r="BM121" s="14"/>
      <c r="BN121" s="14"/>
      <c r="BO121" s="14"/>
      <c r="BP121" s="14"/>
      <c r="BQ121" s="14"/>
      <c r="BR121" s="14"/>
      <c r="BS121" s="14"/>
      <c r="BT121" s="14"/>
      <c r="BU121" s="14"/>
      <c r="BV121" s="14"/>
      <c r="BW121" s="14"/>
      <c r="BX121" s="14"/>
      <c r="BY121" s="14"/>
      <c r="BZ121" s="14"/>
      <c r="CA121" s="14"/>
      <c r="CB121" s="14"/>
      <c r="CC121" s="14"/>
      <c r="CD121" s="14"/>
      <c r="CE121" s="14"/>
      <c r="CF121" s="14"/>
      <c r="CG121" s="14"/>
      <c r="CH121" s="14"/>
      <c r="CI121" s="14"/>
      <c r="CJ121" s="14"/>
      <c r="CK121" s="14"/>
      <c r="CL121" s="14"/>
      <c r="CM121" s="14"/>
      <c r="CN121" s="14"/>
      <c r="CO121" s="14"/>
      <c r="CP121" s="14"/>
      <c r="CQ121" s="14"/>
      <c r="CR121" s="14"/>
      <c r="CS121" s="14"/>
      <c r="CT121" s="14"/>
      <c r="CU121" s="14"/>
      <c r="CV121" s="14"/>
      <c r="CW121" s="14"/>
      <c r="CX121" s="14"/>
      <c r="CY121" s="14"/>
      <c r="CZ121" s="14"/>
      <c r="DA121" s="14"/>
      <c r="DB121" s="14"/>
      <c r="DC121" s="14"/>
      <c r="DD121" s="14"/>
      <c r="DE121" s="14"/>
      <c r="DF121" s="14"/>
      <c r="DG121" s="14"/>
      <c r="DH121" s="14"/>
      <c r="DI121" s="14"/>
      <c r="DJ121" s="14"/>
      <c r="DK121" s="14"/>
      <c r="DL121" s="14"/>
      <c r="DM121" s="14"/>
      <c r="DN121" s="14"/>
      <c r="DO121" s="14"/>
      <c r="DP121" s="14"/>
      <c r="DQ121" s="14"/>
      <c r="DR121" s="14"/>
      <c r="DS121" s="14"/>
      <c r="DT121" s="14"/>
      <c r="DU121" s="14"/>
      <c r="DV121" s="14"/>
      <c r="DW121" s="14"/>
      <c r="DX121" s="14"/>
      <c r="DY121" s="14"/>
      <c r="DZ121" s="14"/>
      <c r="EA121" s="14"/>
      <c r="EB121" s="14"/>
      <c r="EC121" s="14"/>
      <c r="ED121" s="14"/>
      <c r="EE121" s="14"/>
      <c r="EF121" s="14"/>
      <c r="EG121" s="14"/>
      <c r="EH121" s="14"/>
      <c r="EI121" s="14"/>
      <c r="EJ121" s="14"/>
      <c r="EK121" s="14"/>
      <c r="EL121" s="14"/>
      <c r="EM121" s="14"/>
      <c r="EN121" s="14"/>
      <c r="EO121" s="14"/>
      <c r="EP121" s="14"/>
      <c r="EQ121" s="14"/>
      <c r="ER121" s="14"/>
      <c r="ES121" s="14"/>
      <c r="ET121" s="14"/>
      <c r="EU121" s="14"/>
      <c r="EV121" s="14"/>
      <c r="EW121" s="14"/>
      <c r="EX121" s="14"/>
      <c r="EY121" s="14"/>
      <c r="EZ121" s="14"/>
      <c r="FA121" s="14"/>
      <c r="FB121" s="14"/>
      <c r="FC121" s="14"/>
      <c r="FD121" s="14"/>
      <c r="FE121" s="14"/>
      <c r="FF121" s="14"/>
      <c r="FG121" s="14"/>
      <c r="FH121" s="14"/>
      <c r="FI121" s="14"/>
      <c r="FJ121" s="14"/>
      <c r="FK121" s="14"/>
      <c r="FL121" s="14"/>
      <c r="FM121" s="14"/>
      <c r="FN121" s="14"/>
      <c r="FO121" s="14"/>
      <c r="FP121" s="14"/>
      <c r="FQ121" s="14"/>
      <c r="FR121" s="14"/>
      <c r="FS121" s="14"/>
      <c r="FT121" s="14"/>
      <c r="FU121" s="14"/>
      <c r="FV121" s="14"/>
      <c r="FW121" s="14"/>
      <c r="FX121" s="14"/>
      <c r="FY121" s="14"/>
      <c r="FZ121" s="14"/>
      <c r="GA121" s="14"/>
      <c r="GB121" s="14"/>
      <c r="GC121" s="14"/>
      <c r="GD121" s="14"/>
      <c r="GE121" s="14"/>
      <c r="GF121" s="14"/>
      <c r="GG121" s="14"/>
      <c r="GH121" s="14"/>
      <c r="GI121" s="14"/>
      <c r="GJ121" s="14"/>
      <c r="GK121" s="14"/>
      <c r="GL121" s="14"/>
      <c r="GM121" s="14"/>
      <c r="GN121" s="14"/>
      <c r="GO121" s="14"/>
      <c r="GP121" s="14"/>
      <c r="GQ121" s="14"/>
      <c r="GR121" s="14"/>
      <c r="GS121" s="14"/>
      <c r="GT121" s="14"/>
      <c r="GU121" s="14"/>
      <c r="GV121" s="14"/>
      <c r="GW121" s="14"/>
      <c r="GX121" s="14"/>
      <c r="GY121" s="14"/>
      <c r="GZ121" s="14"/>
      <c r="HA121" s="14"/>
      <c r="HB121" s="14"/>
      <c r="HC121" s="14"/>
      <c r="HD121" s="14"/>
      <c r="HE121" s="14"/>
      <c r="HF121" s="14"/>
      <c r="HG121" s="14"/>
      <c r="HH121" s="14"/>
      <c r="HI121" s="14"/>
      <c r="HJ121" s="14"/>
      <c r="HK121" s="14"/>
      <c r="HL121" s="14"/>
      <c r="HM121" s="14"/>
      <c r="HN121" s="14"/>
      <c r="HO121" s="14"/>
      <c r="HP121" s="14"/>
      <c r="HQ121" s="14"/>
      <c r="HR121" s="14"/>
      <c r="HS121" s="14"/>
      <c r="HT121" s="14"/>
      <c r="HU121" s="14"/>
      <c r="HV121" s="14"/>
      <c r="HW121" s="14"/>
      <c r="HX121" s="14"/>
      <c r="HY121" s="14"/>
      <c r="HZ121" s="14"/>
      <c r="IA121" s="14"/>
      <c r="IB121" s="14"/>
      <c r="IC121" s="14"/>
      <c r="ID121" s="14"/>
      <c r="IE121" s="14"/>
      <c r="IF121" s="14"/>
      <c r="IG121" s="14"/>
      <c r="IH121" s="14"/>
      <c r="II121" s="14"/>
      <c r="IJ121" s="14"/>
      <c r="IK121" s="14"/>
      <c r="IL121" s="14"/>
      <c r="IM121" s="14"/>
      <c r="IN121" s="14"/>
      <c r="IO121" s="14"/>
      <c r="IP121" s="14"/>
      <c r="IQ121" s="14"/>
      <c r="IR121" s="14"/>
      <c r="IS121" s="14"/>
      <c r="IT121" s="14"/>
      <c r="IU121" s="14"/>
      <c r="IV121" s="14"/>
      <c r="IW121" s="14"/>
      <c r="IX121" s="14"/>
      <c r="IY121" s="14"/>
      <c r="IZ121" s="14"/>
      <c r="JA121" s="14"/>
      <c r="JB121" s="14"/>
      <c r="JC121" s="14"/>
      <c r="JD121" s="14"/>
      <c r="JE121" s="14"/>
      <c r="JF121" s="14"/>
      <c r="JG121" s="14"/>
    </row>
    <row r="122" spans="1:267" s="152" customFormat="1" ht="18" hidden="1" customHeight="1" outlineLevel="2" x14ac:dyDescent="0.25">
      <c r="A122" s="146">
        <v>103</v>
      </c>
      <c r="B122" s="348"/>
      <c r="C122" s="349"/>
      <c r="D122" s="61"/>
      <c r="E122" s="109"/>
      <c r="F122" s="109"/>
      <c r="G122" s="61"/>
      <c r="H122" s="112"/>
      <c r="I122" s="63"/>
      <c r="J122" s="113"/>
      <c r="K122" s="113"/>
      <c r="L122" s="63"/>
      <c r="M122" s="113"/>
      <c r="N122" s="113"/>
      <c r="O122" s="63"/>
      <c r="P122" s="153"/>
      <c r="Q122" s="138"/>
      <c r="R122" s="138"/>
      <c r="S122" s="138"/>
      <c r="T122" s="138"/>
      <c r="U122" s="138"/>
      <c r="V122" s="138"/>
      <c r="W122" s="138"/>
      <c r="X122" s="138"/>
      <c r="Y122" s="138"/>
      <c r="Z122" s="138"/>
      <c r="AA122" s="138"/>
      <c r="AB122" s="138"/>
      <c r="AC122" s="138"/>
      <c r="AD122" s="138"/>
      <c r="AE122" s="138"/>
      <c r="AF122" s="140"/>
      <c r="AG122" s="140"/>
      <c r="AH122" s="140"/>
      <c r="AI122" s="140"/>
      <c r="AJ122" s="140"/>
      <c r="AK122" s="140"/>
      <c r="AL122" s="140"/>
      <c r="AM122" s="140"/>
      <c r="AN122" s="140"/>
      <c r="AO122" s="140"/>
      <c r="AP122" s="140"/>
      <c r="AQ122" s="140"/>
      <c r="AR122" s="140"/>
      <c r="AS122" s="140"/>
      <c r="AT122" s="140"/>
      <c r="AU122" s="140"/>
      <c r="AV122" s="140"/>
      <c r="AW122" s="140"/>
      <c r="AX122" s="140"/>
      <c r="AY122" s="140"/>
      <c r="AZ122" s="140"/>
      <c r="BA122" s="14"/>
      <c r="BB122" s="14"/>
      <c r="BC122" s="14"/>
      <c r="BD122" s="14"/>
      <c r="BE122" s="14"/>
      <c r="BF122" s="14"/>
      <c r="BG122" s="14"/>
      <c r="BH122" s="14"/>
      <c r="BI122" s="14"/>
      <c r="BJ122" s="14"/>
      <c r="BK122" s="14"/>
      <c r="BL122" s="14"/>
      <c r="BM122" s="14"/>
      <c r="BN122" s="14"/>
      <c r="BO122" s="14"/>
      <c r="BP122" s="14"/>
      <c r="BQ122" s="14"/>
      <c r="BR122" s="14"/>
      <c r="BS122" s="14"/>
      <c r="BT122" s="14"/>
      <c r="BU122" s="14"/>
      <c r="BV122" s="14"/>
      <c r="BW122" s="14"/>
      <c r="BX122" s="14"/>
      <c r="BY122" s="14"/>
      <c r="BZ122" s="14"/>
      <c r="CA122" s="14"/>
      <c r="CB122" s="14"/>
      <c r="CC122" s="14"/>
      <c r="CD122" s="14"/>
      <c r="CE122" s="14"/>
      <c r="CF122" s="14"/>
      <c r="CG122" s="14"/>
      <c r="CH122" s="14"/>
      <c r="CI122" s="14"/>
      <c r="CJ122" s="14"/>
      <c r="CK122" s="14"/>
      <c r="CL122" s="14"/>
      <c r="CM122" s="14"/>
      <c r="CN122" s="14"/>
      <c r="CO122" s="14"/>
      <c r="CP122" s="14"/>
      <c r="CQ122" s="14"/>
      <c r="CR122" s="14"/>
      <c r="CS122" s="14"/>
      <c r="CT122" s="14"/>
      <c r="CU122" s="14"/>
      <c r="CV122" s="14"/>
      <c r="CW122" s="14"/>
      <c r="CX122" s="14"/>
      <c r="CY122" s="14"/>
      <c r="CZ122" s="14"/>
      <c r="DA122" s="14"/>
      <c r="DB122" s="14"/>
      <c r="DC122" s="14"/>
      <c r="DD122" s="14"/>
      <c r="DE122" s="14"/>
      <c r="DF122" s="14"/>
      <c r="DG122" s="14"/>
      <c r="DH122" s="14"/>
      <c r="DI122" s="14"/>
      <c r="DJ122" s="14"/>
      <c r="DK122" s="14"/>
      <c r="DL122" s="14"/>
      <c r="DM122" s="14"/>
      <c r="DN122" s="14"/>
      <c r="DO122" s="14"/>
      <c r="DP122" s="14"/>
      <c r="DQ122" s="14"/>
      <c r="DR122" s="14"/>
      <c r="DS122" s="14"/>
      <c r="DT122" s="14"/>
      <c r="DU122" s="14"/>
      <c r="DV122" s="14"/>
      <c r="DW122" s="14"/>
      <c r="DX122" s="14"/>
      <c r="DY122" s="14"/>
      <c r="DZ122" s="14"/>
      <c r="EA122" s="14"/>
      <c r="EB122" s="14"/>
      <c r="EC122" s="14"/>
      <c r="ED122" s="14"/>
      <c r="EE122" s="14"/>
      <c r="EF122" s="14"/>
      <c r="EG122" s="14"/>
      <c r="EH122" s="14"/>
      <c r="EI122" s="14"/>
      <c r="EJ122" s="14"/>
      <c r="EK122" s="14"/>
      <c r="EL122" s="14"/>
      <c r="EM122" s="14"/>
      <c r="EN122" s="14"/>
      <c r="EO122" s="14"/>
      <c r="EP122" s="14"/>
      <c r="EQ122" s="14"/>
      <c r="ER122" s="14"/>
      <c r="ES122" s="14"/>
      <c r="ET122" s="14"/>
      <c r="EU122" s="14"/>
      <c r="EV122" s="14"/>
      <c r="EW122" s="14"/>
      <c r="EX122" s="14"/>
      <c r="EY122" s="14"/>
      <c r="EZ122" s="14"/>
      <c r="FA122" s="14"/>
      <c r="FB122" s="14"/>
      <c r="FC122" s="14"/>
      <c r="FD122" s="14"/>
      <c r="FE122" s="14"/>
      <c r="FF122" s="14"/>
      <c r="FG122" s="14"/>
      <c r="FH122" s="14"/>
      <c r="FI122" s="14"/>
      <c r="FJ122" s="14"/>
      <c r="FK122" s="14"/>
      <c r="FL122" s="14"/>
      <c r="FM122" s="14"/>
      <c r="FN122" s="14"/>
      <c r="FO122" s="14"/>
      <c r="FP122" s="14"/>
      <c r="FQ122" s="14"/>
      <c r="FR122" s="14"/>
      <c r="FS122" s="14"/>
      <c r="FT122" s="14"/>
      <c r="FU122" s="14"/>
      <c r="FV122" s="14"/>
      <c r="FW122" s="14"/>
      <c r="FX122" s="14"/>
      <c r="FY122" s="14"/>
      <c r="FZ122" s="14"/>
      <c r="GA122" s="14"/>
      <c r="GB122" s="14"/>
      <c r="GC122" s="14"/>
      <c r="GD122" s="14"/>
      <c r="GE122" s="14"/>
      <c r="GF122" s="14"/>
      <c r="GG122" s="14"/>
      <c r="GH122" s="14"/>
      <c r="GI122" s="14"/>
      <c r="GJ122" s="14"/>
      <c r="GK122" s="14"/>
      <c r="GL122" s="14"/>
      <c r="GM122" s="14"/>
      <c r="GN122" s="14"/>
      <c r="GO122" s="14"/>
      <c r="GP122" s="14"/>
      <c r="GQ122" s="14"/>
      <c r="GR122" s="14"/>
      <c r="GS122" s="14"/>
      <c r="GT122" s="14"/>
      <c r="GU122" s="14"/>
      <c r="GV122" s="14"/>
      <c r="GW122" s="14"/>
      <c r="GX122" s="14"/>
      <c r="GY122" s="14"/>
      <c r="GZ122" s="14"/>
      <c r="HA122" s="14"/>
      <c r="HB122" s="14"/>
      <c r="HC122" s="14"/>
      <c r="HD122" s="14"/>
      <c r="HE122" s="14"/>
      <c r="HF122" s="14"/>
      <c r="HG122" s="14"/>
      <c r="HH122" s="14"/>
      <c r="HI122" s="14"/>
      <c r="HJ122" s="14"/>
      <c r="HK122" s="14"/>
      <c r="HL122" s="14"/>
      <c r="HM122" s="14"/>
      <c r="HN122" s="14"/>
      <c r="HO122" s="14"/>
      <c r="HP122" s="14"/>
      <c r="HQ122" s="14"/>
      <c r="HR122" s="14"/>
      <c r="HS122" s="14"/>
      <c r="HT122" s="14"/>
      <c r="HU122" s="14"/>
      <c r="HV122" s="14"/>
      <c r="HW122" s="14"/>
      <c r="HX122" s="14"/>
      <c r="HY122" s="14"/>
      <c r="HZ122" s="14"/>
      <c r="IA122" s="14"/>
      <c r="IB122" s="14"/>
      <c r="IC122" s="14"/>
      <c r="ID122" s="14"/>
      <c r="IE122" s="14"/>
      <c r="IF122" s="14"/>
      <c r="IG122" s="14"/>
      <c r="IH122" s="14"/>
      <c r="II122" s="14"/>
      <c r="IJ122" s="14"/>
      <c r="IK122" s="14"/>
      <c r="IL122" s="14"/>
      <c r="IM122" s="14"/>
      <c r="IN122" s="14"/>
      <c r="IO122" s="14"/>
      <c r="IP122" s="14"/>
      <c r="IQ122" s="14"/>
      <c r="IR122" s="14"/>
      <c r="IS122" s="14"/>
      <c r="IT122" s="14"/>
      <c r="IU122" s="14"/>
      <c r="IV122" s="14"/>
      <c r="IW122" s="14"/>
      <c r="IX122" s="14"/>
      <c r="IY122" s="14"/>
      <c r="IZ122" s="14"/>
      <c r="JA122" s="14"/>
      <c r="JB122" s="14"/>
      <c r="JC122" s="14"/>
      <c r="JD122" s="14"/>
      <c r="JE122" s="14"/>
      <c r="JF122" s="14"/>
      <c r="JG122" s="14"/>
    </row>
    <row r="123" spans="1:267" s="152" customFormat="1" ht="18" hidden="1" customHeight="1" outlineLevel="2" x14ac:dyDescent="0.25">
      <c r="A123" s="146">
        <v>104</v>
      </c>
      <c r="B123" s="348"/>
      <c r="C123" s="349"/>
      <c r="D123" s="61"/>
      <c r="E123" s="109"/>
      <c r="F123" s="109"/>
      <c r="G123" s="61"/>
      <c r="H123" s="112"/>
      <c r="I123" s="63"/>
      <c r="J123" s="113"/>
      <c r="K123" s="113"/>
      <c r="L123" s="63"/>
      <c r="M123" s="113"/>
      <c r="N123" s="113"/>
      <c r="O123" s="63"/>
      <c r="P123" s="153"/>
      <c r="Q123" s="138"/>
      <c r="R123" s="138"/>
      <c r="S123" s="138"/>
      <c r="T123" s="138"/>
      <c r="U123" s="138"/>
      <c r="V123" s="138"/>
      <c r="W123" s="138"/>
      <c r="X123" s="138"/>
      <c r="Y123" s="138"/>
      <c r="Z123" s="138"/>
      <c r="AA123" s="138"/>
      <c r="AB123" s="138"/>
      <c r="AC123" s="138"/>
      <c r="AD123" s="138"/>
      <c r="AE123" s="138"/>
      <c r="AF123" s="140"/>
      <c r="AG123" s="140"/>
      <c r="AH123" s="140"/>
      <c r="AI123" s="140"/>
      <c r="AJ123" s="140"/>
      <c r="AK123" s="140"/>
      <c r="AL123" s="140"/>
      <c r="AM123" s="140"/>
      <c r="AN123" s="140"/>
      <c r="AO123" s="140"/>
      <c r="AP123" s="140"/>
      <c r="AQ123" s="140"/>
      <c r="AR123" s="140"/>
      <c r="AS123" s="140"/>
      <c r="AT123" s="140"/>
      <c r="AU123" s="140"/>
      <c r="AV123" s="140"/>
      <c r="AW123" s="140"/>
      <c r="AX123" s="140"/>
      <c r="AY123" s="140"/>
      <c r="AZ123" s="140"/>
      <c r="BA123" s="14"/>
      <c r="BB123" s="14"/>
      <c r="BC123" s="14"/>
      <c r="BD123" s="14"/>
      <c r="BE123" s="14"/>
      <c r="BF123" s="14"/>
      <c r="BG123" s="14"/>
      <c r="BH123" s="14"/>
      <c r="BI123" s="14"/>
      <c r="BJ123" s="14"/>
      <c r="BK123" s="14"/>
      <c r="BL123" s="14"/>
      <c r="BM123" s="14"/>
      <c r="BN123" s="14"/>
      <c r="BO123" s="14"/>
      <c r="BP123" s="14"/>
      <c r="BQ123" s="14"/>
      <c r="BR123" s="14"/>
      <c r="BS123" s="14"/>
      <c r="BT123" s="14"/>
      <c r="BU123" s="14"/>
      <c r="BV123" s="14"/>
      <c r="BW123" s="14"/>
      <c r="BX123" s="14"/>
      <c r="BY123" s="14"/>
      <c r="BZ123" s="14"/>
      <c r="CA123" s="14"/>
      <c r="CB123" s="14"/>
      <c r="CC123" s="14"/>
      <c r="CD123" s="14"/>
      <c r="CE123" s="14"/>
      <c r="CF123" s="14"/>
      <c r="CG123" s="14"/>
      <c r="CH123" s="14"/>
      <c r="CI123" s="14"/>
      <c r="CJ123" s="14"/>
      <c r="CK123" s="14"/>
      <c r="CL123" s="14"/>
      <c r="CM123" s="14"/>
      <c r="CN123" s="14"/>
      <c r="CO123" s="14"/>
      <c r="CP123" s="14"/>
      <c r="CQ123" s="14"/>
      <c r="CR123" s="14"/>
      <c r="CS123" s="14"/>
      <c r="CT123" s="14"/>
      <c r="CU123" s="14"/>
      <c r="CV123" s="14"/>
      <c r="CW123" s="14"/>
      <c r="CX123" s="14"/>
      <c r="CY123" s="14"/>
      <c r="CZ123" s="14"/>
      <c r="DA123" s="14"/>
      <c r="DB123" s="14"/>
      <c r="DC123" s="14"/>
      <c r="DD123" s="14"/>
      <c r="DE123" s="14"/>
      <c r="DF123" s="14"/>
      <c r="DG123" s="14"/>
      <c r="DH123" s="14"/>
      <c r="DI123" s="14"/>
      <c r="DJ123" s="14"/>
      <c r="DK123" s="14"/>
      <c r="DL123" s="14"/>
      <c r="DM123" s="14"/>
      <c r="DN123" s="14"/>
      <c r="DO123" s="14"/>
      <c r="DP123" s="14"/>
      <c r="DQ123" s="14"/>
      <c r="DR123" s="14"/>
      <c r="DS123" s="14"/>
      <c r="DT123" s="14"/>
      <c r="DU123" s="14"/>
      <c r="DV123" s="14"/>
      <c r="DW123" s="14"/>
      <c r="DX123" s="14"/>
      <c r="DY123" s="14"/>
      <c r="DZ123" s="14"/>
      <c r="EA123" s="14"/>
      <c r="EB123" s="14"/>
      <c r="EC123" s="14"/>
      <c r="ED123" s="14"/>
      <c r="EE123" s="14"/>
      <c r="EF123" s="14"/>
      <c r="EG123" s="14"/>
      <c r="EH123" s="14"/>
      <c r="EI123" s="14"/>
      <c r="EJ123" s="14"/>
      <c r="EK123" s="14"/>
      <c r="EL123" s="14"/>
      <c r="EM123" s="14"/>
      <c r="EN123" s="14"/>
      <c r="EO123" s="14"/>
      <c r="EP123" s="14"/>
      <c r="EQ123" s="14"/>
      <c r="ER123" s="14"/>
      <c r="ES123" s="14"/>
      <c r="ET123" s="14"/>
      <c r="EU123" s="14"/>
      <c r="EV123" s="14"/>
      <c r="EW123" s="14"/>
      <c r="EX123" s="14"/>
      <c r="EY123" s="14"/>
      <c r="EZ123" s="14"/>
      <c r="FA123" s="14"/>
      <c r="FB123" s="14"/>
      <c r="FC123" s="14"/>
      <c r="FD123" s="14"/>
      <c r="FE123" s="14"/>
      <c r="FF123" s="14"/>
      <c r="FG123" s="14"/>
      <c r="FH123" s="14"/>
      <c r="FI123" s="14"/>
      <c r="FJ123" s="14"/>
      <c r="FK123" s="14"/>
      <c r="FL123" s="14"/>
      <c r="FM123" s="14"/>
      <c r="FN123" s="14"/>
      <c r="FO123" s="14"/>
      <c r="FP123" s="14"/>
      <c r="FQ123" s="14"/>
      <c r="FR123" s="14"/>
      <c r="FS123" s="14"/>
      <c r="FT123" s="14"/>
      <c r="FU123" s="14"/>
      <c r="FV123" s="14"/>
      <c r="FW123" s="14"/>
      <c r="FX123" s="14"/>
      <c r="FY123" s="14"/>
      <c r="FZ123" s="14"/>
      <c r="GA123" s="14"/>
      <c r="GB123" s="14"/>
      <c r="GC123" s="14"/>
      <c r="GD123" s="14"/>
      <c r="GE123" s="14"/>
      <c r="GF123" s="14"/>
      <c r="GG123" s="14"/>
      <c r="GH123" s="14"/>
      <c r="GI123" s="14"/>
      <c r="GJ123" s="14"/>
      <c r="GK123" s="14"/>
      <c r="GL123" s="14"/>
      <c r="GM123" s="14"/>
      <c r="GN123" s="14"/>
      <c r="GO123" s="14"/>
      <c r="GP123" s="14"/>
      <c r="GQ123" s="14"/>
      <c r="GR123" s="14"/>
      <c r="GS123" s="14"/>
      <c r="GT123" s="14"/>
      <c r="GU123" s="14"/>
      <c r="GV123" s="14"/>
      <c r="GW123" s="14"/>
      <c r="GX123" s="14"/>
      <c r="GY123" s="14"/>
      <c r="GZ123" s="14"/>
      <c r="HA123" s="14"/>
      <c r="HB123" s="14"/>
      <c r="HC123" s="14"/>
      <c r="HD123" s="14"/>
      <c r="HE123" s="14"/>
      <c r="HF123" s="14"/>
      <c r="HG123" s="14"/>
      <c r="HH123" s="14"/>
      <c r="HI123" s="14"/>
      <c r="HJ123" s="14"/>
      <c r="HK123" s="14"/>
      <c r="HL123" s="14"/>
      <c r="HM123" s="14"/>
      <c r="HN123" s="14"/>
      <c r="HO123" s="14"/>
      <c r="HP123" s="14"/>
      <c r="HQ123" s="14"/>
      <c r="HR123" s="14"/>
      <c r="HS123" s="14"/>
      <c r="HT123" s="14"/>
      <c r="HU123" s="14"/>
      <c r="HV123" s="14"/>
      <c r="HW123" s="14"/>
      <c r="HX123" s="14"/>
      <c r="HY123" s="14"/>
      <c r="HZ123" s="14"/>
      <c r="IA123" s="14"/>
      <c r="IB123" s="14"/>
      <c r="IC123" s="14"/>
      <c r="ID123" s="14"/>
      <c r="IE123" s="14"/>
      <c r="IF123" s="14"/>
      <c r="IG123" s="14"/>
      <c r="IH123" s="14"/>
      <c r="II123" s="14"/>
      <c r="IJ123" s="14"/>
      <c r="IK123" s="14"/>
      <c r="IL123" s="14"/>
      <c r="IM123" s="14"/>
      <c r="IN123" s="14"/>
      <c r="IO123" s="14"/>
      <c r="IP123" s="14"/>
      <c r="IQ123" s="14"/>
      <c r="IR123" s="14"/>
      <c r="IS123" s="14"/>
      <c r="IT123" s="14"/>
      <c r="IU123" s="14"/>
      <c r="IV123" s="14"/>
      <c r="IW123" s="14"/>
      <c r="IX123" s="14"/>
      <c r="IY123" s="14"/>
      <c r="IZ123" s="14"/>
      <c r="JA123" s="14"/>
      <c r="JB123" s="14"/>
      <c r="JC123" s="14"/>
      <c r="JD123" s="14"/>
      <c r="JE123" s="14"/>
      <c r="JF123" s="14"/>
      <c r="JG123" s="14"/>
    </row>
    <row r="124" spans="1:267" s="152" customFormat="1" ht="18" hidden="1" customHeight="1" outlineLevel="2" x14ac:dyDescent="0.25">
      <c r="A124" s="146">
        <v>105</v>
      </c>
      <c r="B124" s="348"/>
      <c r="C124" s="349"/>
      <c r="D124" s="61"/>
      <c r="E124" s="109"/>
      <c r="F124" s="109"/>
      <c r="G124" s="61"/>
      <c r="H124" s="112"/>
      <c r="I124" s="63"/>
      <c r="J124" s="113"/>
      <c r="K124" s="113"/>
      <c r="L124" s="63"/>
      <c r="M124" s="113"/>
      <c r="N124" s="113"/>
      <c r="O124" s="63"/>
      <c r="P124" s="153"/>
      <c r="Q124" s="138"/>
      <c r="R124" s="138"/>
      <c r="S124" s="138"/>
      <c r="T124" s="138"/>
      <c r="U124" s="138"/>
      <c r="V124" s="138"/>
      <c r="W124" s="138"/>
      <c r="X124" s="138"/>
      <c r="Y124" s="138"/>
      <c r="Z124" s="138"/>
      <c r="AA124" s="138"/>
      <c r="AB124" s="138"/>
      <c r="AC124" s="138"/>
      <c r="AD124" s="138"/>
      <c r="AE124" s="138"/>
      <c r="AF124" s="140"/>
      <c r="AG124" s="140"/>
      <c r="AH124" s="140"/>
      <c r="AI124" s="140"/>
      <c r="AJ124" s="140"/>
      <c r="AK124" s="140"/>
      <c r="AL124" s="140"/>
      <c r="AM124" s="140"/>
      <c r="AN124" s="140"/>
      <c r="AO124" s="140"/>
      <c r="AP124" s="140"/>
      <c r="AQ124" s="140"/>
      <c r="AR124" s="140"/>
      <c r="AS124" s="140"/>
      <c r="AT124" s="140"/>
      <c r="AU124" s="140"/>
      <c r="AV124" s="140"/>
      <c r="AW124" s="140"/>
      <c r="AX124" s="140"/>
      <c r="AY124" s="140"/>
      <c r="AZ124" s="140"/>
      <c r="BA124" s="14"/>
      <c r="BB124" s="14"/>
      <c r="BC124" s="14"/>
      <c r="BD124" s="14"/>
      <c r="BE124" s="14"/>
      <c r="BF124" s="14"/>
      <c r="BG124" s="14"/>
      <c r="BH124" s="14"/>
      <c r="BI124" s="14"/>
      <c r="BJ124" s="14"/>
      <c r="BK124" s="14"/>
      <c r="BL124" s="14"/>
      <c r="BM124" s="14"/>
      <c r="BN124" s="14"/>
      <c r="BO124" s="14"/>
      <c r="BP124" s="14"/>
      <c r="BQ124" s="14"/>
      <c r="BR124" s="14"/>
      <c r="BS124" s="14"/>
      <c r="BT124" s="14"/>
      <c r="BU124" s="14"/>
      <c r="BV124" s="14"/>
      <c r="BW124" s="14"/>
      <c r="BX124" s="14"/>
      <c r="BY124" s="14"/>
      <c r="BZ124" s="14"/>
      <c r="CA124" s="14"/>
      <c r="CB124" s="14"/>
      <c r="CC124" s="14"/>
      <c r="CD124" s="14"/>
      <c r="CE124" s="14"/>
      <c r="CF124" s="14"/>
      <c r="CG124" s="14"/>
      <c r="CH124" s="14"/>
      <c r="CI124" s="14"/>
      <c r="CJ124" s="14"/>
      <c r="CK124" s="14"/>
      <c r="CL124" s="14"/>
      <c r="CM124" s="14"/>
      <c r="CN124" s="14"/>
      <c r="CO124" s="14"/>
      <c r="CP124" s="14"/>
      <c r="CQ124" s="14"/>
      <c r="CR124" s="14"/>
      <c r="CS124" s="14"/>
      <c r="CT124" s="14"/>
      <c r="CU124" s="14"/>
      <c r="CV124" s="14"/>
      <c r="CW124" s="14"/>
      <c r="CX124" s="14"/>
      <c r="CY124" s="14"/>
      <c r="CZ124" s="14"/>
      <c r="DA124" s="14"/>
      <c r="DB124" s="14"/>
      <c r="DC124" s="14"/>
      <c r="DD124" s="14"/>
      <c r="DE124" s="14"/>
      <c r="DF124" s="14"/>
      <c r="DG124" s="14"/>
      <c r="DH124" s="14"/>
      <c r="DI124" s="14"/>
      <c r="DJ124" s="14"/>
      <c r="DK124" s="14"/>
      <c r="DL124" s="14"/>
      <c r="DM124" s="14"/>
      <c r="DN124" s="14"/>
      <c r="DO124" s="14"/>
      <c r="DP124" s="14"/>
      <c r="DQ124" s="14"/>
      <c r="DR124" s="14"/>
      <c r="DS124" s="14"/>
      <c r="DT124" s="14"/>
      <c r="DU124" s="14"/>
      <c r="DV124" s="14"/>
      <c r="DW124" s="14"/>
      <c r="DX124" s="14"/>
      <c r="DY124" s="14"/>
      <c r="DZ124" s="14"/>
      <c r="EA124" s="14"/>
      <c r="EB124" s="14"/>
      <c r="EC124" s="14"/>
      <c r="ED124" s="14"/>
      <c r="EE124" s="14"/>
      <c r="EF124" s="14"/>
      <c r="EG124" s="14"/>
      <c r="EH124" s="14"/>
      <c r="EI124" s="14"/>
      <c r="EJ124" s="14"/>
      <c r="EK124" s="14"/>
      <c r="EL124" s="14"/>
      <c r="EM124" s="14"/>
      <c r="EN124" s="14"/>
      <c r="EO124" s="14"/>
      <c r="EP124" s="14"/>
      <c r="EQ124" s="14"/>
      <c r="ER124" s="14"/>
      <c r="ES124" s="14"/>
      <c r="ET124" s="14"/>
      <c r="EU124" s="14"/>
      <c r="EV124" s="14"/>
      <c r="EW124" s="14"/>
      <c r="EX124" s="14"/>
      <c r="EY124" s="14"/>
      <c r="EZ124" s="14"/>
      <c r="FA124" s="14"/>
      <c r="FB124" s="14"/>
      <c r="FC124" s="14"/>
      <c r="FD124" s="14"/>
      <c r="FE124" s="14"/>
      <c r="FF124" s="14"/>
      <c r="FG124" s="14"/>
      <c r="FH124" s="14"/>
      <c r="FI124" s="14"/>
      <c r="FJ124" s="14"/>
      <c r="FK124" s="14"/>
      <c r="FL124" s="14"/>
      <c r="FM124" s="14"/>
      <c r="FN124" s="14"/>
      <c r="FO124" s="14"/>
      <c r="FP124" s="14"/>
      <c r="FQ124" s="14"/>
      <c r="FR124" s="14"/>
      <c r="FS124" s="14"/>
      <c r="FT124" s="14"/>
      <c r="FU124" s="14"/>
      <c r="FV124" s="14"/>
      <c r="FW124" s="14"/>
      <c r="FX124" s="14"/>
      <c r="FY124" s="14"/>
      <c r="FZ124" s="14"/>
      <c r="GA124" s="14"/>
      <c r="GB124" s="14"/>
      <c r="GC124" s="14"/>
      <c r="GD124" s="14"/>
      <c r="GE124" s="14"/>
      <c r="GF124" s="14"/>
      <c r="GG124" s="14"/>
      <c r="GH124" s="14"/>
      <c r="GI124" s="14"/>
      <c r="GJ124" s="14"/>
      <c r="GK124" s="14"/>
      <c r="GL124" s="14"/>
      <c r="GM124" s="14"/>
      <c r="GN124" s="14"/>
      <c r="GO124" s="14"/>
      <c r="GP124" s="14"/>
      <c r="GQ124" s="14"/>
      <c r="GR124" s="14"/>
      <c r="GS124" s="14"/>
      <c r="GT124" s="14"/>
      <c r="GU124" s="14"/>
      <c r="GV124" s="14"/>
      <c r="GW124" s="14"/>
      <c r="GX124" s="14"/>
      <c r="GY124" s="14"/>
      <c r="GZ124" s="14"/>
      <c r="HA124" s="14"/>
      <c r="HB124" s="14"/>
      <c r="HC124" s="14"/>
      <c r="HD124" s="14"/>
      <c r="HE124" s="14"/>
      <c r="HF124" s="14"/>
      <c r="HG124" s="14"/>
      <c r="HH124" s="14"/>
      <c r="HI124" s="14"/>
      <c r="HJ124" s="14"/>
      <c r="HK124" s="14"/>
      <c r="HL124" s="14"/>
      <c r="HM124" s="14"/>
      <c r="HN124" s="14"/>
      <c r="HO124" s="14"/>
      <c r="HP124" s="14"/>
      <c r="HQ124" s="14"/>
      <c r="HR124" s="14"/>
      <c r="HS124" s="14"/>
      <c r="HT124" s="14"/>
      <c r="HU124" s="14"/>
      <c r="HV124" s="14"/>
      <c r="HW124" s="14"/>
      <c r="HX124" s="14"/>
      <c r="HY124" s="14"/>
      <c r="HZ124" s="14"/>
      <c r="IA124" s="14"/>
      <c r="IB124" s="14"/>
      <c r="IC124" s="14"/>
      <c r="ID124" s="14"/>
      <c r="IE124" s="14"/>
      <c r="IF124" s="14"/>
      <c r="IG124" s="14"/>
      <c r="IH124" s="14"/>
      <c r="II124" s="14"/>
      <c r="IJ124" s="14"/>
      <c r="IK124" s="14"/>
      <c r="IL124" s="14"/>
      <c r="IM124" s="14"/>
      <c r="IN124" s="14"/>
      <c r="IO124" s="14"/>
      <c r="IP124" s="14"/>
      <c r="IQ124" s="14"/>
      <c r="IR124" s="14"/>
      <c r="IS124" s="14"/>
      <c r="IT124" s="14"/>
      <c r="IU124" s="14"/>
      <c r="IV124" s="14"/>
      <c r="IW124" s="14"/>
      <c r="IX124" s="14"/>
      <c r="IY124" s="14"/>
      <c r="IZ124" s="14"/>
      <c r="JA124" s="14"/>
      <c r="JB124" s="14"/>
      <c r="JC124" s="14"/>
      <c r="JD124" s="14"/>
      <c r="JE124" s="14"/>
      <c r="JF124" s="14"/>
      <c r="JG124" s="14"/>
    </row>
    <row r="125" spans="1:267" s="152" customFormat="1" ht="18" hidden="1" customHeight="1" outlineLevel="2" x14ac:dyDescent="0.25">
      <c r="A125" s="146">
        <v>106</v>
      </c>
      <c r="B125" s="348"/>
      <c r="C125" s="349"/>
      <c r="D125" s="61"/>
      <c r="E125" s="109"/>
      <c r="F125" s="109"/>
      <c r="G125" s="61"/>
      <c r="H125" s="112"/>
      <c r="I125" s="63"/>
      <c r="J125" s="113"/>
      <c r="K125" s="113"/>
      <c r="L125" s="63"/>
      <c r="M125" s="113"/>
      <c r="N125" s="113"/>
      <c r="O125" s="63"/>
      <c r="P125" s="153"/>
      <c r="Q125" s="138"/>
      <c r="R125" s="138"/>
      <c r="S125" s="138"/>
      <c r="T125" s="138"/>
      <c r="U125" s="138"/>
      <c r="V125" s="138"/>
      <c r="W125" s="138"/>
      <c r="X125" s="138"/>
      <c r="Y125" s="138"/>
      <c r="Z125" s="138"/>
      <c r="AA125" s="138"/>
      <c r="AB125" s="138"/>
      <c r="AC125" s="138"/>
      <c r="AD125" s="138"/>
      <c r="AE125" s="138"/>
      <c r="AF125" s="140"/>
      <c r="AG125" s="140"/>
      <c r="AH125" s="140"/>
      <c r="AI125" s="140"/>
      <c r="AJ125" s="140"/>
      <c r="AK125" s="140"/>
      <c r="AL125" s="140"/>
      <c r="AM125" s="140"/>
      <c r="AN125" s="140"/>
      <c r="AO125" s="140"/>
      <c r="AP125" s="140"/>
      <c r="AQ125" s="140"/>
      <c r="AR125" s="140"/>
      <c r="AS125" s="140"/>
      <c r="AT125" s="140"/>
      <c r="AU125" s="140"/>
      <c r="AV125" s="140"/>
      <c r="AW125" s="140"/>
      <c r="AX125" s="140"/>
      <c r="AY125" s="140"/>
      <c r="AZ125" s="140"/>
      <c r="BA125" s="14"/>
      <c r="BB125" s="14"/>
      <c r="BC125" s="14"/>
      <c r="BD125" s="14"/>
      <c r="BE125" s="14"/>
      <c r="BF125" s="14"/>
      <c r="BG125" s="14"/>
      <c r="BH125" s="14"/>
      <c r="BI125" s="14"/>
      <c r="BJ125" s="14"/>
      <c r="BK125" s="14"/>
      <c r="BL125" s="14"/>
      <c r="BM125" s="14"/>
      <c r="BN125" s="14"/>
      <c r="BO125" s="14"/>
      <c r="BP125" s="14"/>
      <c r="BQ125" s="14"/>
      <c r="BR125" s="14"/>
      <c r="BS125" s="14"/>
      <c r="BT125" s="14"/>
      <c r="BU125" s="14"/>
      <c r="BV125" s="14"/>
      <c r="BW125" s="14"/>
      <c r="BX125" s="14"/>
      <c r="BY125" s="14"/>
      <c r="BZ125" s="14"/>
      <c r="CA125" s="14"/>
      <c r="CB125" s="14"/>
      <c r="CC125" s="14"/>
      <c r="CD125" s="14"/>
      <c r="CE125" s="14"/>
      <c r="CF125" s="14"/>
      <c r="CG125" s="14"/>
      <c r="CH125" s="14"/>
      <c r="CI125" s="14"/>
      <c r="CJ125" s="14"/>
      <c r="CK125" s="14"/>
      <c r="CL125" s="14"/>
      <c r="CM125" s="14"/>
      <c r="CN125" s="14"/>
      <c r="CO125" s="14"/>
      <c r="CP125" s="14"/>
      <c r="CQ125" s="14"/>
      <c r="CR125" s="14"/>
      <c r="CS125" s="14"/>
      <c r="CT125" s="14"/>
      <c r="CU125" s="14"/>
      <c r="CV125" s="14"/>
      <c r="CW125" s="14"/>
      <c r="CX125" s="14"/>
      <c r="CY125" s="14"/>
      <c r="CZ125" s="14"/>
      <c r="DA125" s="14"/>
      <c r="DB125" s="14"/>
      <c r="DC125" s="14"/>
      <c r="DD125" s="14"/>
      <c r="DE125" s="14"/>
      <c r="DF125" s="14"/>
      <c r="DG125" s="14"/>
      <c r="DH125" s="14"/>
      <c r="DI125" s="14"/>
      <c r="DJ125" s="14"/>
      <c r="DK125" s="14"/>
      <c r="DL125" s="14"/>
      <c r="DM125" s="14"/>
      <c r="DN125" s="14"/>
      <c r="DO125" s="14"/>
      <c r="DP125" s="14"/>
      <c r="DQ125" s="14"/>
      <c r="DR125" s="14"/>
      <c r="DS125" s="14"/>
      <c r="DT125" s="14"/>
      <c r="DU125" s="14"/>
      <c r="DV125" s="14"/>
      <c r="DW125" s="14"/>
      <c r="DX125" s="14"/>
      <c r="DY125" s="14"/>
      <c r="DZ125" s="14"/>
      <c r="EA125" s="14"/>
      <c r="EB125" s="14"/>
      <c r="EC125" s="14"/>
      <c r="ED125" s="14"/>
      <c r="EE125" s="14"/>
      <c r="EF125" s="14"/>
      <c r="EG125" s="14"/>
      <c r="EH125" s="14"/>
      <c r="EI125" s="14"/>
      <c r="EJ125" s="14"/>
      <c r="EK125" s="14"/>
      <c r="EL125" s="14"/>
      <c r="EM125" s="14"/>
      <c r="EN125" s="14"/>
      <c r="EO125" s="14"/>
      <c r="EP125" s="14"/>
      <c r="EQ125" s="14"/>
      <c r="ER125" s="14"/>
      <c r="ES125" s="14"/>
      <c r="ET125" s="14"/>
      <c r="EU125" s="14"/>
      <c r="EV125" s="14"/>
      <c r="EW125" s="14"/>
      <c r="EX125" s="14"/>
      <c r="EY125" s="14"/>
      <c r="EZ125" s="14"/>
      <c r="FA125" s="14"/>
      <c r="FB125" s="14"/>
      <c r="FC125" s="14"/>
      <c r="FD125" s="14"/>
      <c r="FE125" s="14"/>
      <c r="FF125" s="14"/>
      <c r="FG125" s="14"/>
      <c r="FH125" s="14"/>
      <c r="FI125" s="14"/>
      <c r="FJ125" s="14"/>
      <c r="FK125" s="14"/>
      <c r="FL125" s="14"/>
      <c r="FM125" s="14"/>
      <c r="FN125" s="14"/>
      <c r="FO125" s="14"/>
      <c r="FP125" s="14"/>
      <c r="FQ125" s="14"/>
      <c r="FR125" s="14"/>
      <c r="FS125" s="14"/>
      <c r="FT125" s="14"/>
      <c r="FU125" s="14"/>
      <c r="FV125" s="14"/>
      <c r="FW125" s="14"/>
      <c r="FX125" s="14"/>
      <c r="FY125" s="14"/>
      <c r="FZ125" s="14"/>
      <c r="GA125" s="14"/>
      <c r="GB125" s="14"/>
      <c r="GC125" s="14"/>
      <c r="GD125" s="14"/>
      <c r="GE125" s="14"/>
      <c r="GF125" s="14"/>
      <c r="GG125" s="14"/>
      <c r="GH125" s="14"/>
      <c r="GI125" s="14"/>
      <c r="GJ125" s="14"/>
      <c r="GK125" s="14"/>
      <c r="GL125" s="14"/>
      <c r="GM125" s="14"/>
      <c r="GN125" s="14"/>
      <c r="GO125" s="14"/>
      <c r="GP125" s="14"/>
      <c r="GQ125" s="14"/>
      <c r="GR125" s="14"/>
      <c r="GS125" s="14"/>
      <c r="GT125" s="14"/>
      <c r="GU125" s="14"/>
      <c r="GV125" s="14"/>
      <c r="GW125" s="14"/>
      <c r="GX125" s="14"/>
      <c r="GY125" s="14"/>
      <c r="GZ125" s="14"/>
      <c r="HA125" s="14"/>
      <c r="HB125" s="14"/>
      <c r="HC125" s="14"/>
      <c r="HD125" s="14"/>
      <c r="HE125" s="14"/>
      <c r="HF125" s="14"/>
      <c r="HG125" s="14"/>
      <c r="HH125" s="14"/>
      <c r="HI125" s="14"/>
      <c r="HJ125" s="14"/>
      <c r="HK125" s="14"/>
      <c r="HL125" s="14"/>
      <c r="HM125" s="14"/>
      <c r="HN125" s="14"/>
      <c r="HO125" s="14"/>
      <c r="HP125" s="14"/>
      <c r="HQ125" s="14"/>
      <c r="HR125" s="14"/>
      <c r="HS125" s="14"/>
      <c r="HT125" s="14"/>
      <c r="HU125" s="14"/>
      <c r="HV125" s="14"/>
      <c r="HW125" s="14"/>
      <c r="HX125" s="14"/>
      <c r="HY125" s="14"/>
      <c r="HZ125" s="14"/>
      <c r="IA125" s="14"/>
      <c r="IB125" s="14"/>
      <c r="IC125" s="14"/>
      <c r="ID125" s="14"/>
      <c r="IE125" s="14"/>
      <c r="IF125" s="14"/>
      <c r="IG125" s="14"/>
      <c r="IH125" s="14"/>
      <c r="II125" s="14"/>
      <c r="IJ125" s="14"/>
      <c r="IK125" s="14"/>
      <c r="IL125" s="14"/>
      <c r="IM125" s="14"/>
      <c r="IN125" s="14"/>
      <c r="IO125" s="14"/>
      <c r="IP125" s="14"/>
      <c r="IQ125" s="14"/>
      <c r="IR125" s="14"/>
      <c r="IS125" s="14"/>
      <c r="IT125" s="14"/>
      <c r="IU125" s="14"/>
      <c r="IV125" s="14"/>
      <c r="IW125" s="14"/>
      <c r="IX125" s="14"/>
      <c r="IY125" s="14"/>
      <c r="IZ125" s="14"/>
      <c r="JA125" s="14"/>
      <c r="JB125" s="14"/>
      <c r="JC125" s="14"/>
      <c r="JD125" s="14"/>
      <c r="JE125" s="14"/>
      <c r="JF125" s="14"/>
      <c r="JG125" s="14"/>
    </row>
    <row r="126" spans="1:267" s="152" customFormat="1" ht="18" hidden="1" customHeight="1" outlineLevel="2" x14ac:dyDescent="0.25">
      <c r="A126" s="146">
        <v>107</v>
      </c>
      <c r="B126" s="348"/>
      <c r="C126" s="349"/>
      <c r="D126" s="61"/>
      <c r="E126" s="109"/>
      <c r="F126" s="109"/>
      <c r="G126" s="61"/>
      <c r="H126" s="112"/>
      <c r="I126" s="63"/>
      <c r="J126" s="113"/>
      <c r="K126" s="113"/>
      <c r="L126" s="63"/>
      <c r="M126" s="113"/>
      <c r="N126" s="113"/>
      <c r="O126" s="63"/>
      <c r="P126" s="153"/>
      <c r="Q126" s="138"/>
      <c r="R126" s="138"/>
      <c r="S126" s="138"/>
      <c r="T126" s="138"/>
      <c r="U126" s="138"/>
      <c r="V126" s="138"/>
      <c r="W126" s="138"/>
      <c r="X126" s="138"/>
      <c r="Y126" s="138"/>
      <c r="Z126" s="138"/>
      <c r="AA126" s="138"/>
      <c r="AB126" s="138"/>
      <c r="AC126" s="138"/>
      <c r="AD126" s="138"/>
      <c r="AE126" s="138"/>
      <c r="AF126" s="140"/>
      <c r="AG126" s="140"/>
      <c r="AH126" s="140"/>
      <c r="AI126" s="140"/>
      <c r="AJ126" s="140"/>
      <c r="AK126" s="140"/>
      <c r="AL126" s="140"/>
      <c r="AM126" s="140"/>
      <c r="AN126" s="140"/>
      <c r="AO126" s="140"/>
      <c r="AP126" s="140"/>
      <c r="AQ126" s="140"/>
      <c r="AR126" s="140"/>
      <c r="AS126" s="140"/>
      <c r="AT126" s="140"/>
      <c r="AU126" s="140"/>
      <c r="AV126" s="140"/>
      <c r="AW126" s="140"/>
      <c r="AX126" s="140"/>
      <c r="AY126" s="140"/>
      <c r="AZ126" s="140"/>
      <c r="BA126" s="14"/>
      <c r="BB126" s="14"/>
      <c r="BC126" s="14"/>
      <c r="BD126" s="14"/>
      <c r="BE126" s="14"/>
      <c r="BF126" s="14"/>
      <c r="BG126" s="14"/>
      <c r="BH126" s="14"/>
      <c r="BI126" s="14"/>
      <c r="BJ126" s="14"/>
      <c r="BK126" s="14"/>
      <c r="BL126" s="14"/>
      <c r="BM126" s="14"/>
      <c r="BN126" s="14"/>
      <c r="BO126" s="14"/>
      <c r="BP126" s="14"/>
      <c r="BQ126" s="14"/>
      <c r="BR126" s="14"/>
      <c r="BS126" s="14"/>
      <c r="BT126" s="14"/>
      <c r="BU126" s="14"/>
      <c r="BV126" s="14"/>
      <c r="BW126" s="14"/>
      <c r="BX126" s="14"/>
      <c r="BY126" s="14"/>
      <c r="BZ126" s="14"/>
      <c r="CA126" s="14"/>
      <c r="CB126" s="14"/>
      <c r="CC126" s="14"/>
      <c r="CD126" s="14"/>
      <c r="CE126" s="14"/>
      <c r="CF126" s="14"/>
      <c r="CG126" s="14"/>
      <c r="CH126" s="14"/>
      <c r="CI126" s="14"/>
      <c r="CJ126" s="14"/>
      <c r="CK126" s="14"/>
      <c r="CL126" s="14"/>
      <c r="CM126" s="14"/>
      <c r="CN126" s="14"/>
      <c r="CO126" s="14"/>
      <c r="CP126" s="14"/>
      <c r="CQ126" s="14"/>
      <c r="CR126" s="14"/>
      <c r="CS126" s="14"/>
      <c r="CT126" s="14"/>
      <c r="CU126" s="14"/>
      <c r="CV126" s="14"/>
      <c r="CW126" s="14"/>
      <c r="CX126" s="14"/>
      <c r="CY126" s="14"/>
      <c r="CZ126" s="14"/>
      <c r="DA126" s="14"/>
      <c r="DB126" s="14"/>
      <c r="DC126" s="14"/>
      <c r="DD126" s="14"/>
      <c r="DE126" s="14"/>
      <c r="DF126" s="14"/>
      <c r="DG126" s="14"/>
      <c r="DH126" s="14"/>
      <c r="DI126" s="14"/>
      <c r="DJ126" s="14"/>
      <c r="DK126" s="14"/>
      <c r="DL126" s="14"/>
      <c r="DM126" s="14"/>
      <c r="DN126" s="14"/>
      <c r="DO126" s="14"/>
      <c r="DP126" s="14"/>
      <c r="DQ126" s="14"/>
      <c r="DR126" s="14"/>
      <c r="DS126" s="14"/>
      <c r="DT126" s="14"/>
      <c r="DU126" s="14"/>
      <c r="DV126" s="14"/>
      <c r="DW126" s="14"/>
      <c r="DX126" s="14"/>
      <c r="DY126" s="14"/>
      <c r="DZ126" s="14"/>
      <c r="EA126" s="14"/>
      <c r="EB126" s="14"/>
      <c r="EC126" s="14"/>
      <c r="ED126" s="14"/>
      <c r="EE126" s="14"/>
      <c r="EF126" s="14"/>
      <c r="EG126" s="14"/>
      <c r="EH126" s="14"/>
      <c r="EI126" s="14"/>
      <c r="EJ126" s="14"/>
      <c r="EK126" s="14"/>
      <c r="EL126" s="14"/>
      <c r="EM126" s="14"/>
      <c r="EN126" s="14"/>
      <c r="EO126" s="14"/>
      <c r="EP126" s="14"/>
      <c r="EQ126" s="14"/>
      <c r="ER126" s="14"/>
      <c r="ES126" s="14"/>
      <c r="ET126" s="14"/>
      <c r="EU126" s="14"/>
      <c r="EV126" s="14"/>
      <c r="EW126" s="14"/>
      <c r="EX126" s="14"/>
      <c r="EY126" s="14"/>
      <c r="EZ126" s="14"/>
      <c r="FA126" s="14"/>
      <c r="FB126" s="14"/>
      <c r="FC126" s="14"/>
      <c r="FD126" s="14"/>
      <c r="FE126" s="14"/>
      <c r="FF126" s="14"/>
      <c r="FG126" s="14"/>
      <c r="FH126" s="14"/>
      <c r="FI126" s="14"/>
      <c r="FJ126" s="14"/>
      <c r="FK126" s="14"/>
      <c r="FL126" s="14"/>
      <c r="FM126" s="14"/>
      <c r="FN126" s="14"/>
      <c r="FO126" s="14"/>
      <c r="FP126" s="14"/>
      <c r="FQ126" s="14"/>
      <c r="FR126" s="14"/>
      <c r="FS126" s="14"/>
      <c r="FT126" s="14"/>
      <c r="FU126" s="14"/>
      <c r="FV126" s="14"/>
      <c r="FW126" s="14"/>
      <c r="FX126" s="14"/>
      <c r="FY126" s="14"/>
      <c r="FZ126" s="14"/>
      <c r="GA126" s="14"/>
      <c r="GB126" s="14"/>
      <c r="GC126" s="14"/>
      <c r="GD126" s="14"/>
      <c r="GE126" s="14"/>
      <c r="GF126" s="14"/>
      <c r="GG126" s="14"/>
      <c r="GH126" s="14"/>
      <c r="GI126" s="14"/>
      <c r="GJ126" s="14"/>
      <c r="GK126" s="14"/>
      <c r="GL126" s="14"/>
      <c r="GM126" s="14"/>
      <c r="GN126" s="14"/>
      <c r="GO126" s="14"/>
      <c r="GP126" s="14"/>
      <c r="GQ126" s="14"/>
      <c r="GR126" s="14"/>
      <c r="GS126" s="14"/>
      <c r="GT126" s="14"/>
      <c r="GU126" s="14"/>
      <c r="GV126" s="14"/>
      <c r="GW126" s="14"/>
      <c r="GX126" s="14"/>
      <c r="GY126" s="14"/>
      <c r="GZ126" s="14"/>
      <c r="HA126" s="14"/>
      <c r="HB126" s="14"/>
      <c r="HC126" s="14"/>
      <c r="HD126" s="14"/>
      <c r="HE126" s="14"/>
      <c r="HF126" s="14"/>
      <c r="HG126" s="14"/>
      <c r="HH126" s="14"/>
      <c r="HI126" s="14"/>
      <c r="HJ126" s="14"/>
      <c r="HK126" s="14"/>
      <c r="HL126" s="14"/>
      <c r="HM126" s="14"/>
      <c r="HN126" s="14"/>
      <c r="HO126" s="14"/>
      <c r="HP126" s="14"/>
      <c r="HQ126" s="14"/>
      <c r="HR126" s="14"/>
      <c r="HS126" s="14"/>
      <c r="HT126" s="14"/>
      <c r="HU126" s="14"/>
      <c r="HV126" s="14"/>
      <c r="HW126" s="14"/>
      <c r="HX126" s="14"/>
      <c r="HY126" s="14"/>
      <c r="HZ126" s="14"/>
      <c r="IA126" s="14"/>
      <c r="IB126" s="14"/>
      <c r="IC126" s="14"/>
      <c r="ID126" s="14"/>
      <c r="IE126" s="14"/>
      <c r="IF126" s="14"/>
      <c r="IG126" s="14"/>
      <c r="IH126" s="14"/>
      <c r="II126" s="14"/>
      <c r="IJ126" s="14"/>
      <c r="IK126" s="14"/>
      <c r="IL126" s="14"/>
      <c r="IM126" s="14"/>
      <c r="IN126" s="14"/>
      <c r="IO126" s="14"/>
      <c r="IP126" s="14"/>
      <c r="IQ126" s="14"/>
      <c r="IR126" s="14"/>
      <c r="IS126" s="14"/>
      <c r="IT126" s="14"/>
      <c r="IU126" s="14"/>
      <c r="IV126" s="14"/>
      <c r="IW126" s="14"/>
      <c r="IX126" s="14"/>
      <c r="IY126" s="14"/>
      <c r="IZ126" s="14"/>
      <c r="JA126" s="14"/>
      <c r="JB126" s="14"/>
      <c r="JC126" s="14"/>
      <c r="JD126" s="14"/>
      <c r="JE126" s="14"/>
      <c r="JF126" s="14"/>
      <c r="JG126" s="14"/>
    </row>
    <row r="127" spans="1:267" s="152" customFormat="1" ht="18" hidden="1" customHeight="1" outlineLevel="2" x14ac:dyDescent="0.25">
      <c r="A127" s="146">
        <v>108</v>
      </c>
      <c r="B127" s="348"/>
      <c r="C127" s="349"/>
      <c r="D127" s="61"/>
      <c r="E127" s="109"/>
      <c r="F127" s="109"/>
      <c r="G127" s="61"/>
      <c r="H127" s="112"/>
      <c r="I127" s="63"/>
      <c r="J127" s="113"/>
      <c r="K127" s="113"/>
      <c r="L127" s="63"/>
      <c r="M127" s="113"/>
      <c r="N127" s="113"/>
      <c r="O127" s="63"/>
      <c r="P127" s="153"/>
      <c r="Q127" s="138"/>
      <c r="R127" s="138"/>
      <c r="S127" s="138"/>
      <c r="T127" s="138"/>
      <c r="U127" s="138"/>
      <c r="V127" s="138"/>
      <c r="W127" s="138"/>
      <c r="X127" s="138"/>
      <c r="Y127" s="138"/>
      <c r="Z127" s="138"/>
      <c r="AA127" s="138"/>
      <c r="AB127" s="138"/>
      <c r="AC127" s="138"/>
      <c r="AD127" s="138"/>
      <c r="AE127" s="138"/>
      <c r="AF127" s="140"/>
      <c r="AG127" s="140"/>
      <c r="AH127" s="140"/>
      <c r="AI127" s="140"/>
      <c r="AJ127" s="140"/>
      <c r="AK127" s="140"/>
      <c r="AL127" s="140"/>
      <c r="AM127" s="140"/>
      <c r="AN127" s="140"/>
      <c r="AO127" s="140"/>
      <c r="AP127" s="140"/>
      <c r="AQ127" s="140"/>
      <c r="AR127" s="140"/>
      <c r="AS127" s="140"/>
      <c r="AT127" s="140"/>
      <c r="AU127" s="140"/>
      <c r="AV127" s="140"/>
      <c r="AW127" s="140"/>
      <c r="AX127" s="140"/>
      <c r="AY127" s="140"/>
      <c r="AZ127" s="140"/>
      <c r="BA127" s="14"/>
      <c r="BB127" s="14"/>
      <c r="BC127" s="14"/>
      <c r="BD127" s="14"/>
      <c r="BE127" s="14"/>
      <c r="BF127" s="14"/>
      <c r="BG127" s="14"/>
      <c r="BH127" s="14"/>
      <c r="BI127" s="14"/>
      <c r="BJ127" s="14"/>
      <c r="BK127" s="14"/>
      <c r="BL127" s="14"/>
      <c r="BM127" s="14"/>
      <c r="BN127" s="14"/>
      <c r="BO127" s="14"/>
      <c r="BP127" s="14"/>
      <c r="BQ127" s="14"/>
      <c r="BR127" s="14"/>
      <c r="BS127" s="14"/>
      <c r="BT127" s="14"/>
      <c r="BU127" s="14"/>
      <c r="BV127" s="14"/>
      <c r="BW127" s="14"/>
      <c r="BX127" s="14"/>
      <c r="BY127" s="14"/>
      <c r="BZ127" s="14"/>
      <c r="CA127" s="14"/>
      <c r="CB127" s="14"/>
      <c r="CC127" s="14"/>
      <c r="CD127" s="14"/>
      <c r="CE127" s="14"/>
      <c r="CF127" s="14"/>
      <c r="CG127" s="14"/>
      <c r="CH127" s="14"/>
      <c r="CI127" s="14"/>
      <c r="CJ127" s="14"/>
      <c r="CK127" s="14"/>
      <c r="CL127" s="14"/>
      <c r="CM127" s="14"/>
      <c r="CN127" s="14"/>
      <c r="CO127" s="14"/>
      <c r="CP127" s="14"/>
      <c r="CQ127" s="14"/>
      <c r="CR127" s="14"/>
      <c r="CS127" s="14"/>
      <c r="CT127" s="14"/>
      <c r="CU127" s="14"/>
      <c r="CV127" s="14"/>
      <c r="CW127" s="14"/>
      <c r="CX127" s="14"/>
      <c r="CY127" s="14"/>
      <c r="CZ127" s="14"/>
      <c r="DA127" s="14"/>
      <c r="DB127" s="14"/>
      <c r="DC127" s="14"/>
      <c r="DD127" s="14"/>
      <c r="DE127" s="14"/>
      <c r="DF127" s="14"/>
      <c r="DG127" s="14"/>
      <c r="DH127" s="14"/>
      <c r="DI127" s="14"/>
      <c r="DJ127" s="14"/>
      <c r="DK127" s="14"/>
      <c r="DL127" s="14"/>
      <c r="DM127" s="14"/>
      <c r="DN127" s="14"/>
      <c r="DO127" s="14"/>
      <c r="DP127" s="14"/>
      <c r="DQ127" s="14"/>
      <c r="DR127" s="14"/>
      <c r="DS127" s="14"/>
      <c r="DT127" s="14"/>
      <c r="DU127" s="14"/>
      <c r="DV127" s="14"/>
      <c r="DW127" s="14"/>
      <c r="DX127" s="14"/>
      <c r="DY127" s="14"/>
      <c r="DZ127" s="14"/>
      <c r="EA127" s="14"/>
      <c r="EB127" s="14"/>
      <c r="EC127" s="14"/>
      <c r="ED127" s="14"/>
      <c r="EE127" s="14"/>
      <c r="EF127" s="14"/>
      <c r="EG127" s="14"/>
      <c r="EH127" s="14"/>
      <c r="EI127" s="14"/>
      <c r="EJ127" s="14"/>
      <c r="EK127" s="14"/>
      <c r="EL127" s="14"/>
      <c r="EM127" s="14"/>
      <c r="EN127" s="14"/>
      <c r="EO127" s="14"/>
      <c r="EP127" s="14"/>
      <c r="EQ127" s="14"/>
      <c r="ER127" s="14"/>
      <c r="ES127" s="14"/>
      <c r="ET127" s="14"/>
      <c r="EU127" s="14"/>
      <c r="EV127" s="14"/>
      <c r="EW127" s="14"/>
      <c r="EX127" s="14"/>
      <c r="EY127" s="14"/>
      <c r="EZ127" s="14"/>
      <c r="FA127" s="14"/>
      <c r="FB127" s="14"/>
      <c r="FC127" s="14"/>
      <c r="FD127" s="14"/>
      <c r="FE127" s="14"/>
      <c r="FF127" s="14"/>
      <c r="FG127" s="14"/>
      <c r="FH127" s="14"/>
      <c r="FI127" s="14"/>
      <c r="FJ127" s="14"/>
      <c r="FK127" s="14"/>
      <c r="FL127" s="14"/>
      <c r="FM127" s="14"/>
      <c r="FN127" s="14"/>
      <c r="FO127" s="14"/>
      <c r="FP127" s="14"/>
      <c r="FQ127" s="14"/>
      <c r="FR127" s="14"/>
      <c r="FS127" s="14"/>
      <c r="FT127" s="14"/>
      <c r="FU127" s="14"/>
      <c r="FV127" s="14"/>
      <c r="FW127" s="14"/>
      <c r="FX127" s="14"/>
      <c r="FY127" s="14"/>
      <c r="FZ127" s="14"/>
      <c r="GA127" s="14"/>
      <c r="GB127" s="14"/>
      <c r="GC127" s="14"/>
      <c r="GD127" s="14"/>
      <c r="GE127" s="14"/>
      <c r="GF127" s="14"/>
      <c r="GG127" s="14"/>
      <c r="GH127" s="14"/>
      <c r="GI127" s="14"/>
      <c r="GJ127" s="14"/>
      <c r="GK127" s="14"/>
      <c r="GL127" s="14"/>
      <c r="GM127" s="14"/>
      <c r="GN127" s="14"/>
      <c r="GO127" s="14"/>
      <c r="GP127" s="14"/>
      <c r="GQ127" s="14"/>
      <c r="GR127" s="14"/>
      <c r="GS127" s="14"/>
      <c r="GT127" s="14"/>
      <c r="GU127" s="14"/>
      <c r="GV127" s="14"/>
      <c r="GW127" s="14"/>
      <c r="GX127" s="14"/>
      <c r="GY127" s="14"/>
      <c r="GZ127" s="14"/>
      <c r="HA127" s="14"/>
      <c r="HB127" s="14"/>
      <c r="HC127" s="14"/>
      <c r="HD127" s="14"/>
      <c r="HE127" s="14"/>
      <c r="HF127" s="14"/>
      <c r="HG127" s="14"/>
      <c r="HH127" s="14"/>
      <c r="HI127" s="14"/>
      <c r="HJ127" s="14"/>
      <c r="HK127" s="14"/>
      <c r="HL127" s="14"/>
      <c r="HM127" s="14"/>
      <c r="HN127" s="14"/>
      <c r="HO127" s="14"/>
      <c r="HP127" s="14"/>
      <c r="HQ127" s="14"/>
      <c r="HR127" s="14"/>
      <c r="HS127" s="14"/>
      <c r="HT127" s="14"/>
      <c r="HU127" s="14"/>
      <c r="HV127" s="14"/>
      <c r="HW127" s="14"/>
      <c r="HX127" s="14"/>
      <c r="HY127" s="14"/>
      <c r="HZ127" s="14"/>
      <c r="IA127" s="14"/>
      <c r="IB127" s="14"/>
      <c r="IC127" s="14"/>
      <c r="ID127" s="14"/>
      <c r="IE127" s="14"/>
      <c r="IF127" s="14"/>
      <c r="IG127" s="14"/>
      <c r="IH127" s="14"/>
      <c r="II127" s="14"/>
      <c r="IJ127" s="14"/>
      <c r="IK127" s="14"/>
      <c r="IL127" s="14"/>
      <c r="IM127" s="14"/>
      <c r="IN127" s="14"/>
      <c r="IO127" s="14"/>
      <c r="IP127" s="14"/>
      <c r="IQ127" s="14"/>
      <c r="IR127" s="14"/>
      <c r="IS127" s="14"/>
      <c r="IT127" s="14"/>
      <c r="IU127" s="14"/>
      <c r="IV127" s="14"/>
      <c r="IW127" s="14"/>
      <c r="IX127" s="14"/>
      <c r="IY127" s="14"/>
      <c r="IZ127" s="14"/>
      <c r="JA127" s="14"/>
      <c r="JB127" s="14"/>
      <c r="JC127" s="14"/>
      <c r="JD127" s="14"/>
      <c r="JE127" s="14"/>
      <c r="JF127" s="14"/>
      <c r="JG127" s="14"/>
    </row>
    <row r="128" spans="1:267" s="152" customFormat="1" ht="18" hidden="1" customHeight="1" outlineLevel="2" x14ac:dyDescent="0.25">
      <c r="A128" s="146">
        <v>109</v>
      </c>
      <c r="B128" s="348"/>
      <c r="C128" s="349"/>
      <c r="D128" s="61"/>
      <c r="E128" s="109"/>
      <c r="F128" s="109"/>
      <c r="G128" s="61"/>
      <c r="H128" s="112"/>
      <c r="I128" s="63"/>
      <c r="J128" s="113"/>
      <c r="K128" s="113"/>
      <c r="L128" s="63"/>
      <c r="M128" s="113"/>
      <c r="N128" s="113"/>
      <c r="O128" s="63"/>
      <c r="P128" s="153"/>
      <c r="Q128" s="138"/>
      <c r="R128" s="138"/>
      <c r="S128" s="138"/>
      <c r="T128" s="138"/>
      <c r="U128" s="138"/>
      <c r="V128" s="138"/>
      <c r="W128" s="138"/>
      <c r="X128" s="138"/>
      <c r="Y128" s="138"/>
      <c r="Z128" s="138"/>
      <c r="AA128" s="138"/>
      <c r="AB128" s="138"/>
      <c r="AC128" s="138"/>
      <c r="AD128" s="138"/>
      <c r="AE128" s="138"/>
      <c r="AF128" s="140"/>
      <c r="AG128" s="140"/>
      <c r="AH128" s="140"/>
      <c r="AI128" s="140"/>
      <c r="AJ128" s="140"/>
      <c r="AK128" s="140"/>
      <c r="AL128" s="140"/>
      <c r="AM128" s="140"/>
      <c r="AN128" s="140"/>
      <c r="AO128" s="140"/>
      <c r="AP128" s="140"/>
      <c r="AQ128" s="140"/>
      <c r="AR128" s="140"/>
      <c r="AS128" s="140"/>
      <c r="AT128" s="140"/>
      <c r="AU128" s="140"/>
      <c r="AV128" s="140"/>
      <c r="AW128" s="140"/>
      <c r="AX128" s="140"/>
      <c r="AY128" s="140"/>
      <c r="AZ128" s="140"/>
      <c r="BA128" s="14"/>
      <c r="BB128" s="14"/>
      <c r="BC128" s="14"/>
      <c r="BD128" s="14"/>
      <c r="BE128" s="14"/>
      <c r="BF128" s="14"/>
      <c r="BG128" s="14"/>
      <c r="BH128" s="14"/>
      <c r="BI128" s="14"/>
      <c r="BJ128" s="14"/>
      <c r="BK128" s="14"/>
      <c r="BL128" s="14"/>
      <c r="BM128" s="14"/>
      <c r="BN128" s="14"/>
      <c r="BO128" s="14"/>
      <c r="BP128" s="14"/>
      <c r="BQ128" s="14"/>
      <c r="BR128" s="14"/>
      <c r="BS128" s="14"/>
      <c r="BT128" s="14"/>
      <c r="BU128" s="14"/>
      <c r="BV128" s="14"/>
      <c r="BW128" s="14"/>
      <c r="BX128" s="14"/>
      <c r="BY128" s="14"/>
      <c r="BZ128" s="14"/>
      <c r="CA128" s="14"/>
      <c r="CB128" s="14"/>
      <c r="CC128" s="14"/>
      <c r="CD128" s="14"/>
      <c r="CE128" s="14"/>
      <c r="CF128" s="14"/>
      <c r="CG128" s="14"/>
      <c r="CH128" s="14"/>
      <c r="CI128" s="14"/>
      <c r="CJ128" s="14"/>
      <c r="CK128" s="14"/>
      <c r="CL128" s="14"/>
      <c r="CM128" s="14"/>
      <c r="CN128" s="14"/>
      <c r="CO128" s="14"/>
      <c r="CP128" s="14"/>
      <c r="CQ128" s="14"/>
      <c r="CR128" s="14"/>
      <c r="CS128" s="14"/>
      <c r="CT128" s="14"/>
      <c r="CU128" s="14"/>
      <c r="CV128" s="14"/>
      <c r="CW128" s="14"/>
      <c r="CX128" s="14"/>
      <c r="CY128" s="14"/>
      <c r="CZ128" s="14"/>
      <c r="DA128" s="14"/>
      <c r="DB128" s="14"/>
      <c r="DC128" s="14"/>
      <c r="DD128" s="14"/>
      <c r="DE128" s="14"/>
      <c r="DF128" s="14"/>
      <c r="DG128" s="14"/>
      <c r="DH128" s="14"/>
      <c r="DI128" s="14"/>
      <c r="DJ128" s="14"/>
      <c r="DK128" s="14"/>
      <c r="DL128" s="14"/>
      <c r="DM128" s="14"/>
      <c r="DN128" s="14"/>
      <c r="DO128" s="14"/>
      <c r="DP128" s="14"/>
      <c r="DQ128" s="14"/>
      <c r="DR128" s="14"/>
      <c r="DS128" s="14"/>
      <c r="DT128" s="14"/>
      <c r="DU128" s="14"/>
      <c r="DV128" s="14"/>
      <c r="DW128" s="14"/>
      <c r="DX128" s="14"/>
      <c r="DY128" s="14"/>
      <c r="DZ128" s="14"/>
      <c r="EA128" s="14"/>
      <c r="EB128" s="14"/>
      <c r="EC128" s="14"/>
      <c r="ED128" s="14"/>
      <c r="EE128" s="14"/>
      <c r="EF128" s="14"/>
      <c r="EG128" s="14"/>
      <c r="EH128" s="14"/>
      <c r="EI128" s="14"/>
      <c r="EJ128" s="14"/>
      <c r="EK128" s="14"/>
      <c r="EL128" s="14"/>
      <c r="EM128" s="14"/>
      <c r="EN128" s="14"/>
      <c r="EO128" s="14"/>
      <c r="EP128" s="14"/>
      <c r="EQ128" s="14"/>
      <c r="ER128" s="14"/>
      <c r="ES128" s="14"/>
      <c r="ET128" s="14"/>
      <c r="EU128" s="14"/>
      <c r="EV128" s="14"/>
      <c r="EW128" s="14"/>
      <c r="EX128" s="14"/>
      <c r="EY128" s="14"/>
      <c r="EZ128" s="14"/>
      <c r="FA128" s="14"/>
      <c r="FB128" s="14"/>
      <c r="FC128" s="14"/>
      <c r="FD128" s="14"/>
      <c r="FE128" s="14"/>
      <c r="FF128" s="14"/>
      <c r="FG128" s="14"/>
      <c r="FH128" s="14"/>
      <c r="FI128" s="14"/>
      <c r="FJ128" s="14"/>
      <c r="FK128" s="14"/>
      <c r="FL128" s="14"/>
      <c r="FM128" s="14"/>
      <c r="FN128" s="14"/>
      <c r="FO128" s="14"/>
      <c r="FP128" s="14"/>
      <c r="FQ128" s="14"/>
      <c r="FR128" s="14"/>
      <c r="FS128" s="14"/>
      <c r="FT128" s="14"/>
      <c r="FU128" s="14"/>
      <c r="FV128" s="14"/>
      <c r="FW128" s="14"/>
      <c r="FX128" s="14"/>
      <c r="FY128" s="14"/>
      <c r="FZ128" s="14"/>
      <c r="GA128" s="14"/>
      <c r="GB128" s="14"/>
      <c r="GC128" s="14"/>
      <c r="GD128" s="14"/>
      <c r="GE128" s="14"/>
      <c r="GF128" s="14"/>
      <c r="GG128" s="14"/>
      <c r="GH128" s="14"/>
      <c r="GI128" s="14"/>
      <c r="GJ128" s="14"/>
      <c r="GK128" s="14"/>
      <c r="GL128" s="14"/>
      <c r="GM128" s="14"/>
      <c r="GN128" s="14"/>
      <c r="GO128" s="14"/>
      <c r="GP128" s="14"/>
      <c r="GQ128" s="14"/>
      <c r="GR128" s="14"/>
      <c r="GS128" s="14"/>
      <c r="GT128" s="14"/>
      <c r="GU128" s="14"/>
      <c r="GV128" s="14"/>
      <c r="GW128" s="14"/>
      <c r="GX128" s="14"/>
      <c r="GY128" s="14"/>
      <c r="GZ128" s="14"/>
      <c r="HA128" s="14"/>
      <c r="HB128" s="14"/>
      <c r="HC128" s="14"/>
      <c r="HD128" s="14"/>
      <c r="HE128" s="14"/>
      <c r="HF128" s="14"/>
      <c r="HG128" s="14"/>
      <c r="HH128" s="14"/>
      <c r="HI128" s="14"/>
      <c r="HJ128" s="14"/>
      <c r="HK128" s="14"/>
      <c r="HL128" s="14"/>
      <c r="HM128" s="14"/>
      <c r="HN128" s="14"/>
      <c r="HO128" s="14"/>
      <c r="HP128" s="14"/>
      <c r="HQ128" s="14"/>
      <c r="HR128" s="14"/>
      <c r="HS128" s="14"/>
      <c r="HT128" s="14"/>
      <c r="HU128" s="14"/>
      <c r="HV128" s="14"/>
      <c r="HW128" s="14"/>
      <c r="HX128" s="14"/>
      <c r="HY128" s="14"/>
      <c r="HZ128" s="14"/>
      <c r="IA128" s="14"/>
      <c r="IB128" s="14"/>
      <c r="IC128" s="14"/>
      <c r="ID128" s="14"/>
      <c r="IE128" s="14"/>
      <c r="IF128" s="14"/>
      <c r="IG128" s="14"/>
      <c r="IH128" s="14"/>
      <c r="II128" s="14"/>
      <c r="IJ128" s="14"/>
      <c r="IK128" s="14"/>
      <c r="IL128" s="14"/>
      <c r="IM128" s="14"/>
      <c r="IN128" s="14"/>
      <c r="IO128" s="14"/>
      <c r="IP128" s="14"/>
      <c r="IQ128" s="14"/>
      <c r="IR128" s="14"/>
      <c r="IS128" s="14"/>
      <c r="IT128" s="14"/>
      <c r="IU128" s="14"/>
      <c r="IV128" s="14"/>
      <c r="IW128" s="14"/>
      <c r="IX128" s="14"/>
      <c r="IY128" s="14"/>
      <c r="IZ128" s="14"/>
      <c r="JA128" s="14"/>
      <c r="JB128" s="14"/>
      <c r="JC128" s="14"/>
      <c r="JD128" s="14"/>
      <c r="JE128" s="14"/>
      <c r="JF128" s="14"/>
      <c r="JG128" s="14"/>
    </row>
    <row r="129" spans="1:267" s="152" customFormat="1" ht="18" hidden="1" customHeight="1" outlineLevel="2" x14ac:dyDescent="0.25">
      <c r="A129" s="146">
        <v>110</v>
      </c>
      <c r="B129" s="348"/>
      <c r="C129" s="349"/>
      <c r="D129" s="61"/>
      <c r="E129" s="109"/>
      <c r="F129" s="109"/>
      <c r="G129" s="61"/>
      <c r="H129" s="112"/>
      <c r="I129" s="63"/>
      <c r="J129" s="63"/>
      <c r="K129" s="63"/>
      <c r="L129" s="63"/>
      <c r="M129" s="63"/>
      <c r="N129" s="63"/>
      <c r="O129" s="63"/>
      <c r="P129" s="153"/>
      <c r="Q129" s="138"/>
      <c r="R129" s="138"/>
      <c r="S129" s="138"/>
      <c r="T129" s="138"/>
      <c r="U129" s="138"/>
      <c r="V129" s="138"/>
      <c r="W129" s="138"/>
      <c r="X129" s="138"/>
      <c r="Y129" s="138"/>
      <c r="Z129" s="138"/>
      <c r="AA129" s="138"/>
      <c r="AB129" s="138"/>
      <c r="AC129" s="138"/>
      <c r="AD129" s="138"/>
      <c r="AE129" s="138"/>
      <c r="AF129" s="140"/>
      <c r="AG129" s="140"/>
      <c r="AH129" s="140"/>
      <c r="AI129" s="140"/>
      <c r="AJ129" s="140"/>
      <c r="AK129" s="140"/>
      <c r="AL129" s="140"/>
      <c r="AM129" s="140"/>
      <c r="AN129" s="140"/>
      <c r="AO129" s="140"/>
      <c r="AP129" s="140"/>
      <c r="AQ129" s="140"/>
      <c r="AR129" s="140"/>
      <c r="AS129" s="140"/>
      <c r="AT129" s="140"/>
      <c r="AU129" s="140"/>
      <c r="AV129" s="140"/>
      <c r="AW129" s="140"/>
      <c r="AX129" s="140"/>
      <c r="AY129" s="140"/>
      <c r="AZ129" s="140"/>
      <c r="BA129" s="14"/>
      <c r="BB129" s="14"/>
      <c r="BC129" s="14"/>
      <c r="BD129" s="14"/>
      <c r="BE129" s="14"/>
      <c r="BF129" s="14"/>
      <c r="BG129" s="14"/>
      <c r="BH129" s="14"/>
      <c r="BI129" s="14"/>
      <c r="BJ129" s="14"/>
      <c r="BK129" s="14"/>
      <c r="BL129" s="14"/>
      <c r="BM129" s="14"/>
      <c r="BN129" s="14"/>
      <c r="BO129" s="14"/>
      <c r="BP129" s="14"/>
      <c r="BQ129" s="14"/>
      <c r="BR129" s="14"/>
      <c r="BS129" s="14"/>
      <c r="BT129" s="14"/>
      <c r="BU129" s="14"/>
      <c r="BV129" s="14"/>
      <c r="BW129" s="14"/>
      <c r="BX129" s="14"/>
      <c r="BY129" s="14"/>
      <c r="BZ129" s="14"/>
      <c r="CA129" s="14"/>
      <c r="CB129" s="14"/>
      <c r="CC129" s="14"/>
      <c r="CD129" s="14"/>
      <c r="CE129" s="14"/>
      <c r="CF129" s="14"/>
      <c r="CG129" s="14"/>
      <c r="CH129" s="14"/>
      <c r="CI129" s="14"/>
      <c r="CJ129" s="14"/>
      <c r="CK129" s="14"/>
      <c r="CL129" s="14"/>
      <c r="CM129" s="14"/>
      <c r="CN129" s="14"/>
      <c r="CO129" s="14"/>
      <c r="CP129" s="14"/>
      <c r="CQ129" s="14"/>
      <c r="CR129" s="14"/>
      <c r="CS129" s="14"/>
      <c r="CT129" s="14"/>
      <c r="CU129" s="14"/>
      <c r="CV129" s="14"/>
      <c r="CW129" s="14"/>
      <c r="CX129" s="14"/>
      <c r="CY129" s="14"/>
      <c r="CZ129" s="14"/>
      <c r="DA129" s="14"/>
      <c r="DB129" s="14"/>
      <c r="DC129" s="14"/>
      <c r="DD129" s="14"/>
      <c r="DE129" s="14"/>
      <c r="DF129" s="14"/>
      <c r="DG129" s="14"/>
      <c r="DH129" s="14"/>
      <c r="DI129" s="14"/>
      <c r="DJ129" s="14"/>
      <c r="DK129" s="14"/>
      <c r="DL129" s="14"/>
      <c r="DM129" s="14"/>
      <c r="DN129" s="14"/>
      <c r="DO129" s="14"/>
      <c r="DP129" s="14"/>
      <c r="DQ129" s="14"/>
      <c r="DR129" s="14"/>
      <c r="DS129" s="14"/>
      <c r="DT129" s="14"/>
      <c r="DU129" s="14"/>
      <c r="DV129" s="14"/>
      <c r="DW129" s="14"/>
      <c r="DX129" s="14"/>
      <c r="DY129" s="14"/>
      <c r="DZ129" s="14"/>
      <c r="EA129" s="14"/>
      <c r="EB129" s="14"/>
      <c r="EC129" s="14"/>
      <c r="ED129" s="14"/>
      <c r="EE129" s="14"/>
      <c r="EF129" s="14"/>
      <c r="EG129" s="14"/>
      <c r="EH129" s="14"/>
      <c r="EI129" s="14"/>
      <c r="EJ129" s="14"/>
      <c r="EK129" s="14"/>
      <c r="EL129" s="14"/>
      <c r="EM129" s="14"/>
      <c r="EN129" s="14"/>
      <c r="EO129" s="14"/>
      <c r="EP129" s="14"/>
      <c r="EQ129" s="14"/>
      <c r="ER129" s="14"/>
      <c r="ES129" s="14"/>
      <c r="ET129" s="14"/>
      <c r="EU129" s="14"/>
      <c r="EV129" s="14"/>
      <c r="EW129" s="14"/>
      <c r="EX129" s="14"/>
      <c r="EY129" s="14"/>
      <c r="EZ129" s="14"/>
      <c r="FA129" s="14"/>
      <c r="FB129" s="14"/>
      <c r="FC129" s="14"/>
      <c r="FD129" s="14"/>
      <c r="FE129" s="14"/>
      <c r="FF129" s="14"/>
      <c r="FG129" s="14"/>
      <c r="FH129" s="14"/>
      <c r="FI129" s="14"/>
      <c r="FJ129" s="14"/>
      <c r="FK129" s="14"/>
      <c r="FL129" s="14"/>
      <c r="FM129" s="14"/>
      <c r="FN129" s="14"/>
      <c r="FO129" s="14"/>
      <c r="FP129" s="14"/>
      <c r="FQ129" s="14"/>
      <c r="FR129" s="14"/>
      <c r="FS129" s="14"/>
      <c r="FT129" s="14"/>
      <c r="FU129" s="14"/>
      <c r="FV129" s="14"/>
      <c r="FW129" s="14"/>
      <c r="FX129" s="14"/>
      <c r="FY129" s="14"/>
      <c r="FZ129" s="14"/>
      <c r="GA129" s="14"/>
      <c r="GB129" s="14"/>
      <c r="GC129" s="14"/>
      <c r="GD129" s="14"/>
      <c r="GE129" s="14"/>
      <c r="GF129" s="14"/>
      <c r="GG129" s="14"/>
      <c r="GH129" s="14"/>
      <c r="GI129" s="14"/>
      <c r="GJ129" s="14"/>
      <c r="GK129" s="14"/>
      <c r="GL129" s="14"/>
      <c r="GM129" s="14"/>
      <c r="GN129" s="14"/>
      <c r="GO129" s="14"/>
      <c r="GP129" s="14"/>
      <c r="GQ129" s="14"/>
      <c r="GR129" s="14"/>
      <c r="GS129" s="14"/>
      <c r="GT129" s="14"/>
      <c r="GU129" s="14"/>
      <c r="GV129" s="14"/>
      <c r="GW129" s="14"/>
      <c r="GX129" s="14"/>
      <c r="GY129" s="14"/>
      <c r="GZ129" s="14"/>
      <c r="HA129" s="14"/>
      <c r="HB129" s="14"/>
      <c r="HC129" s="14"/>
      <c r="HD129" s="14"/>
      <c r="HE129" s="14"/>
      <c r="HF129" s="14"/>
      <c r="HG129" s="14"/>
      <c r="HH129" s="14"/>
      <c r="HI129" s="14"/>
      <c r="HJ129" s="14"/>
      <c r="HK129" s="14"/>
      <c r="HL129" s="14"/>
      <c r="HM129" s="14"/>
      <c r="HN129" s="14"/>
      <c r="HO129" s="14"/>
      <c r="HP129" s="14"/>
      <c r="HQ129" s="14"/>
      <c r="HR129" s="14"/>
      <c r="HS129" s="14"/>
      <c r="HT129" s="14"/>
      <c r="HU129" s="14"/>
      <c r="HV129" s="14"/>
      <c r="HW129" s="14"/>
      <c r="HX129" s="14"/>
      <c r="HY129" s="14"/>
      <c r="HZ129" s="14"/>
      <c r="IA129" s="14"/>
      <c r="IB129" s="14"/>
      <c r="IC129" s="14"/>
      <c r="ID129" s="14"/>
      <c r="IE129" s="14"/>
      <c r="IF129" s="14"/>
      <c r="IG129" s="14"/>
      <c r="IH129" s="14"/>
      <c r="II129" s="14"/>
      <c r="IJ129" s="14"/>
      <c r="IK129" s="14"/>
      <c r="IL129" s="14"/>
      <c r="IM129" s="14"/>
      <c r="IN129" s="14"/>
      <c r="IO129" s="14"/>
      <c r="IP129" s="14"/>
      <c r="IQ129" s="14"/>
      <c r="IR129" s="14"/>
      <c r="IS129" s="14"/>
      <c r="IT129" s="14"/>
      <c r="IU129" s="14"/>
      <c r="IV129" s="14"/>
      <c r="IW129" s="14"/>
      <c r="IX129" s="14"/>
      <c r="IY129" s="14"/>
      <c r="IZ129" s="14"/>
      <c r="JA129" s="14"/>
      <c r="JB129" s="14"/>
      <c r="JC129" s="14"/>
      <c r="JD129" s="14"/>
      <c r="JE129" s="14"/>
      <c r="JF129" s="14"/>
      <c r="JG129" s="14"/>
    </row>
    <row r="130" spans="1:267" s="152" customFormat="1" ht="18" hidden="1" customHeight="1" outlineLevel="1" collapsed="1" x14ac:dyDescent="0.25">
      <c r="A130" s="146"/>
      <c r="B130" s="350"/>
      <c r="C130" s="351"/>
      <c r="D130" s="314"/>
      <c r="E130" s="314"/>
      <c r="F130" s="314"/>
      <c r="G130" s="314"/>
      <c r="H130" s="314"/>
      <c r="I130" s="314"/>
      <c r="J130" s="314"/>
      <c r="K130" s="314"/>
      <c r="L130" s="314"/>
      <c r="M130" s="314"/>
      <c r="N130" s="314"/>
      <c r="O130" s="318"/>
      <c r="P130" s="153"/>
      <c r="Q130" s="138"/>
      <c r="R130" s="138"/>
      <c r="S130" s="138"/>
      <c r="T130" s="138"/>
      <c r="U130" s="138"/>
      <c r="V130" s="138"/>
      <c r="W130" s="138"/>
      <c r="X130" s="138"/>
      <c r="Y130" s="138"/>
      <c r="Z130" s="138"/>
      <c r="AA130" s="138"/>
      <c r="AB130" s="138"/>
      <c r="AC130" s="138"/>
      <c r="AD130" s="138"/>
      <c r="AE130" s="138"/>
      <c r="AF130" s="140"/>
      <c r="AG130" s="140"/>
      <c r="AH130" s="140"/>
      <c r="AI130" s="140"/>
      <c r="AJ130" s="140"/>
      <c r="AK130" s="140"/>
      <c r="AL130" s="140"/>
      <c r="AM130" s="140"/>
      <c r="AN130" s="140"/>
      <c r="AO130" s="140"/>
      <c r="AP130" s="140"/>
      <c r="AQ130" s="140"/>
      <c r="AR130" s="140"/>
      <c r="AS130" s="140"/>
      <c r="AT130" s="140"/>
      <c r="AU130" s="140"/>
      <c r="AV130" s="140"/>
      <c r="AW130" s="140"/>
      <c r="AX130" s="140"/>
      <c r="AY130" s="140"/>
      <c r="AZ130" s="140"/>
      <c r="BA130" s="14"/>
      <c r="BB130" s="14"/>
      <c r="BC130" s="14"/>
      <c r="BD130" s="14"/>
      <c r="BE130" s="14"/>
      <c r="BF130" s="14"/>
      <c r="BG130" s="14"/>
      <c r="BH130" s="14"/>
      <c r="BI130" s="14"/>
      <c r="BJ130" s="14"/>
      <c r="BK130" s="14"/>
      <c r="BL130" s="14"/>
      <c r="BM130" s="14"/>
      <c r="BN130" s="14"/>
      <c r="BO130" s="14"/>
      <c r="BP130" s="14"/>
      <c r="BQ130" s="14"/>
      <c r="BR130" s="14"/>
      <c r="BS130" s="14"/>
      <c r="BT130" s="14"/>
      <c r="BU130" s="14"/>
      <c r="BV130" s="14"/>
      <c r="BW130" s="14"/>
      <c r="BX130" s="14"/>
      <c r="BY130" s="14"/>
      <c r="BZ130" s="14"/>
      <c r="CA130" s="14"/>
      <c r="CB130" s="14"/>
      <c r="CC130" s="14"/>
      <c r="CD130" s="14"/>
      <c r="CE130" s="14"/>
      <c r="CF130" s="14"/>
      <c r="CG130" s="14"/>
      <c r="CH130" s="14"/>
      <c r="CI130" s="14"/>
      <c r="CJ130" s="14"/>
      <c r="CK130" s="14"/>
      <c r="CL130" s="14"/>
      <c r="CM130" s="14"/>
      <c r="CN130" s="14"/>
      <c r="CO130" s="14"/>
      <c r="CP130" s="14"/>
      <c r="CQ130" s="14"/>
      <c r="CR130" s="14"/>
      <c r="CS130" s="14"/>
      <c r="CT130" s="14"/>
      <c r="CU130" s="14"/>
      <c r="CV130" s="14"/>
      <c r="CW130" s="14"/>
      <c r="CX130" s="14"/>
      <c r="CY130" s="14"/>
      <c r="CZ130" s="14"/>
      <c r="DA130" s="14"/>
      <c r="DB130" s="14"/>
      <c r="DC130" s="14"/>
      <c r="DD130" s="14"/>
      <c r="DE130" s="14"/>
      <c r="DF130" s="14"/>
      <c r="DG130" s="14"/>
      <c r="DH130" s="14"/>
      <c r="DI130" s="14"/>
      <c r="DJ130" s="14"/>
      <c r="DK130" s="14"/>
      <c r="DL130" s="14"/>
      <c r="DM130" s="14"/>
      <c r="DN130" s="14"/>
      <c r="DO130" s="14"/>
      <c r="DP130" s="14"/>
      <c r="DQ130" s="14"/>
      <c r="DR130" s="14"/>
      <c r="DS130" s="14"/>
      <c r="DT130" s="14"/>
      <c r="DU130" s="14"/>
      <c r="DV130" s="14"/>
      <c r="DW130" s="14"/>
      <c r="DX130" s="14"/>
      <c r="DY130" s="14"/>
      <c r="DZ130" s="14"/>
      <c r="EA130" s="14"/>
      <c r="EB130" s="14"/>
      <c r="EC130" s="14"/>
      <c r="ED130" s="14"/>
      <c r="EE130" s="14"/>
      <c r="EF130" s="14"/>
      <c r="EG130" s="14"/>
      <c r="EH130" s="14"/>
      <c r="EI130" s="14"/>
      <c r="EJ130" s="14"/>
      <c r="EK130" s="14"/>
      <c r="EL130" s="14"/>
      <c r="EM130" s="14"/>
      <c r="EN130" s="14"/>
      <c r="EO130" s="14"/>
      <c r="EP130" s="14"/>
      <c r="EQ130" s="14"/>
      <c r="ER130" s="14"/>
      <c r="ES130" s="14"/>
      <c r="ET130" s="14"/>
      <c r="EU130" s="14"/>
      <c r="EV130" s="14"/>
      <c r="EW130" s="14"/>
      <c r="EX130" s="14"/>
      <c r="EY130" s="14"/>
      <c r="EZ130" s="14"/>
      <c r="FA130" s="14"/>
      <c r="FB130" s="14"/>
      <c r="FC130" s="14"/>
      <c r="FD130" s="14"/>
      <c r="FE130" s="14"/>
      <c r="FF130" s="14"/>
      <c r="FG130" s="14"/>
      <c r="FH130" s="14"/>
      <c r="FI130" s="14"/>
      <c r="FJ130" s="14"/>
      <c r="FK130" s="14"/>
      <c r="FL130" s="14"/>
      <c r="FM130" s="14"/>
      <c r="FN130" s="14"/>
      <c r="FO130" s="14"/>
      <c r="FP130" s="14"/>
      <c r="FQ130" s="14"/>
      <c r="FR130" s="14"/>
      <c r="FS130" s="14"/>
      <c r="FT130" s="14"/>
      <c r="FU130" s="14"/>
      <c r="FV130" s="14"/>
      <c r="FW130" s="14"/>
      <c r="FX130" s="14"/>
      <c r="FY130" s="14"/>
      <c r="FZ130" s="14"/>
      <c r="GA130" s="14"/>
      <c r="GB130" s="14"/>
      <c r="GC130" s="14"/>
      <c r="GD130" s="14"/>
      <c r="GE130" s="14"/>
      <c r="GF130" s="14"/>
      <c r="GG130" s="14"/>
      <c r="GH130" s="14"/>
      <c r="GI130" s="14"/>
      <c r="GJ130" s="14"/>
      <c r="GK130" s="14"/>
      <c r="GL130" s="14"/>
      <c r="GM130" s="14"/>
      <c r="GN130" s="14"/>
      <c r="GO130" s="14"/>
      <c r="GP130" s="14"/>
      <c r="GQ130" s="14"/>
      <c r="GR130" s="14"/>
      <c r="GS130" s="14"/>
      <c r="GT130" s="14"/>
      <c r="GU130" s="14"/>
      <c r="GV130" s="14"/>
      <c r="GW130" s="14"/>
      <c r="GX130" s="14"/>
      <c r="GY130" s="14"/>
      <c r="GZ130" s="14"/>
      <c r="HA130" s="14"/>
      <c r="HB130" s="14"/>
      <c r="HC130" s="14"/>
      <c r="HD130" s="14"/>
      <c r="HE130" s="14"/>
      <c r="HF130" s="14"/>
      <c r="HG130" s="14"/>
      <c r="HH130" s="14"/>
      <c r="HI130" s="14"/>
      <c r="HJ130" s="14"/>
      <c r="HK130" s="14"/>
      <c r="HL130" s="14"/>
      <c r="HM130" s="14"/>
      <c r="HN130" s="14"/>
      <c r="HO130" s="14"/>
      <c r="HP130" s="14"/>
      <c r="HQ130" s="14"/>
      <c r="HR130" s="14"/>
      <c r="HS130" s="14"/>
      <c r="HT130" s="14"/>
      <c r="HU130" s="14"/>
      <c r="HV130" s="14"/>
      <c r="HW130" s="14"/>
      <c r="HX130" s="14"/>
      <c r="HY130" s="14"/>
      <c r="HZ130" s="14"/>
      <c r="IA130" s="14"/>
      <c r="IB130" s="14"/>
      <c r="IC130" s="14"/>
      <c r="ID130" s="14"/>
      <c r="IE130" s="14"/>
      <c r="IF130" s="14"/>
      <c r="IG130" s="14"/>
      <c r="IH130" s="14"/>
      <c r="II130" s="14"/>
      <c r="IJ130" s="14"/>
      <c r="IK130" s="14"/>
      <c r="IL130" s="14"/>
      <c r="IM130" s="14"/>
      <c r="IN130" s="14"/>
      <c r="IO130" s="14"/>
      <c r="IP130" s="14"/>
      <c r="IQ130" s="14"/>
      <c r="IR130" s="14"/>
      <c r="IS130" s="14"/>
      <c r="IT130" s="14"/>
      <c r="IU130" s="14"/>
      <c r="IV130" s="14"/>
      <c r="IW130" s="14"/>
      <c r="IX130" s="14"/>
      <c r="IY130" s="14"/>
      <c r="IZ130" s="14"/>
      <c r="JA130" s="14"/>
      <c r="JB130" s="14"/>
      <c r="JC130" s="14"/>
      <c r="JD130" s="14"/>
      <c r="JE130" s="14"/>
      <c r="JF130" s="14"/>
      <c r="JG130" s="14"/>
    </row>
    <row r="131" spans="1:267" ht="18" customHeight="1" collapsed="1" x14ac:dyDescent="0.25">
      <c r="A131" s="171"/>
      <c r="B131" s="138"/>
      <c r="C131" s="138"/>
      <c r="D131" s="138"/>
      <c r="E131" s="138"/>
      <c r="F131" s="138"/>
      <c r="G131" s="138"/>
      <c r="H131" s="138"/>
      <c r="I131" s="138"/>
      <c r="J131" s="138"/>
      <c r="K131" s="138"/>
      <c r="L131" s="138"/>
      <c r="M131" s="138"/>
      <c r="N131" s="138"/>
      <c r="O131" s="138"/>
      <c r="P131" s="138"/>
      <c r="Q131" s="138"/>
      <c r="R131" s="138"/>
      <c r="S131" s="138"/>
      <c r="T131" s="138"/>
      <c r="U131" s="138"/>
      <c r="V131" s="138"/>
      <c r="W131" s="138"/>
      <c r="X131" s="138"/>
      <c r="Y131" s="138"/>
      <c r="Z131" s="138"/>
      <c r="AA131" s="138"/>
      <c r="AB131" s="138"/>
      <c r="AC131" s="138"/>
      <c r="AD131" s="138"/>
      <c r="AE131" s="138"/>
      <c r="AF131" s="140"/>
      <c r="AG131" s="140"/>
      <c r="AH131" s="140"/>
      <c r="AI131" s="140"/>
      <c r="AJ131" s="140"/>
      <c r="AK131" s="140"/>
      <c r="AL131" s="140"/>
      <c r="AM131" s="140"/>
      <c r="AN131" s="140"/>
      <c r="AO131" s="140"/>
      <c r="AP131" s="140"/>
      <c r="AQ131" s="140"/>
      <c r="AR131" s="140"/>
      <c r="AS131" s="140"/>
      <c r="AT131" s="140"/>
      <c r="AU131" s="140"/>
      <c r="AV131" s="140"/>
      <c r="AW131" s="140"/>
      <c r="AX131" s="140"/>
      <c r="AY131" s="140"/>
      <c r="AZ131" s="140"/>
    </row>
    <row r="132" spans="1:267" ht="17.399999999999999" customHeight="1" x14ac:dyDescent="0.25">
      <c r="A132" s="139"/>
      <c r="B132" s="138"/>
      <c r="C132" s="138"/>
      <c r="D132" s="138"/>
      <c r="E132" s="138"/>
      <c r="F132" s="138"/>
      <c r="G132" s="138"/>
      <c r="H132" s="138"/>
      <c r="I132" s="138"/>
      <c r="J132" s="138"/>
      <c r="K132" s="138"/>
      <c r="L132" s="138"/>
      <c r="M132" s="138"/>
      <c r="N132" s="138"/>
      <c r="O132" s="138"/>
      <c r="P132" s="138"/>
      <c r="Q132" s="138"/>
      <c r="R132" s="138"/>
      <c r="S132" s="138"/>
      <c r="T132" s="138"/>
      <c r="U132" s="138"/>
      <c r="V132" s="138"/>
      <c r="W132" s="138"/>
      <c r="X132" s="138"/>
      <c r="Y132" s="138"/>
      <c r="Z132" s="138"/>
      <c r="AA132" s="138"/>
      <c r="AB132" s="138"/>
      <c r="AC132" s="138"/>
      <c r="AD132" s="140"/>
      <c r="AE132" s="138"/>
      <c r="AF132" s="140"/>
      <c r="AG132" s="140"/>
      <c r="AH132" s="140"/>
      <c r="AI132" s="140"/>
      <c r="AJ132" s="140"/>
      <c r="AK132" s="140"/>
      <c r="AL132" s="140"/>
      <c r="AM132" s="140"/>
      <c r="AN132" s="140"/>
      <c r="AO132" s="140"/>
      <c r="AP132" s="140"/>
      <c r="AQ132" s="140"/>
      <c r="AR132" s="140"/>
      <c r="AS132" s="140"/>
      <c r="AT132" s="140"/>
      <c r="AU132" s="140"/>
      <c r="AV132" s="140"/>
      <c r="AW132" s="140"/>
      <c r="AX132" s="140"/>
      <c r="AY132" s="140"/>
      <c r="AZ132" s="140"/>
    </row>
    <row r="133" spans="1:267" ht="18" customHeight="1" x14ac:dyDescent="0.25">
      <c r="A133" s="73"/>
      <c r="B133" s="68" t="s">
        <v>183</v>
      </c>
      <c r="C133" s="69"/>
      <c r="D133" s="69"/>
      <c r="E133" s="69"/>
      <c r="F133" s="69"/>
      <c r="G133" s="69"/>
      <c r="H133" s="69"/>
      <c r="I133" s="69"/>
      <c r="J133" s="70"/>
      <c r="K133" s="69"/>
      <c r="L133" s="69"/>
      <c r="M133" s="69"/>
      <c r="N133" s="69"/>
      <c r="O133" s="69"/>
      <c r="P133" s="69"/>
      <c r="Q133" s="69"/>
      <c r="R133" s="69"/>
      <c r="S133" s="69"/>
      <c r="T133" s="69"/>
      <c r="U133" s="69"/>
      <c r="V133" s="69"/>
      <c r="W133" s="69"/>
      <c r="X133" s="69"/>
      <c r="Y133" s="69"/>
      <c r="Z133" s="69"/>
      <c r="AA133" s="69"/>
      <c r="AB133" s="70"/>
      <c r="AC133" s="140"/>
      <c r="AD133" s="140"/>
      <c r="AE133" s="140"/>
      <c r="AF133" s="140"/>
      <c r="AG133" s="140"/>
      <c r="AH133" s="140"/>
      <c r="AI133" s="140"/>
      <c r="AJ133" s="140"/>
      <c r="AK133" s="140"/>
      <c r="AL133" s="140"/>
      <c r="AM133" s="140"/>
      <c r="AN133" s="140"/>
      <c r="AO133" s="140"/>
      <c r="AP133" s="140"/>
      <c r="AQ133" s="140"/>
      <c r="AR133" s="140"/>
      <c r="AS133" s="140"/>
      <c r="AT133" s="140"/>
      <c r="AU133" s="140"/>
      <c r="AV133" s="140"/>
      <c r="AW133" s="140"/>
      <c r="AX133" s="140"/>
      <c r="AY133" s="140"/>
      <c r="AZ133" s="140"/>
    </row>
    <row r="134" spans="1:267" ht="18" customHeight="1" x14ac:dyDescent="0.25">
      <c r="A134" s="139"/>
      <c r="B134" s="138"/>
      <c r="C134" s="138"/>
      <c r="D134" s="138"/>
      <c r="E134" s="138"/>
      <c r="F134" s="138"/>
      <c r="G134" s="138"/>
      <c r="H134" s="138"/>
      <c r="I134" s="138"/>
      <c r="J134" s="138"/>
      <c r="K134" s="138"/>
      <c r="L134" s="138"/>
      <c r="M134" s="138"/>
      <c r="N134" s="138"/>
      <c r="O134" s="138"/>
      <c r="P134" s="138"/>
      <c r="Q134" s="138"/>
      <c r="R134" s="138"/>
      <c r="S134" s="138"/>
      <c r="T134" s="138"/>
      <c r="U134" s="138"/>
      <c r="V134" s="138"/>
      <c r="W134" s="138"/>
      <c r="X134" s="138"/>
      <c r="Y134" s="138"/>
      <c r="Z134" s="138"/>
      <c r="AA134" s="138"/>
      <c r="AB134" s="138"/>
      <c r="AC134" s="140"/>
      <c r="AD134" s="140"/>
      <c r="AE134" s="140"/>
      <c r="AF134" s="138"/>
      <c r="AG134" s="138"/>
      <c r="AH134" s="138"/>
      <c r="AI134" s="138"/>
      <c r="AJ134" s="138"/>
      <c r="AK134" s="138"/>
      <c r="AL134" s="138"/>
      <c r="AM134" s="138"/>
      <c r="AN134" s="138"/>
      <c r="AO134" s="138"/>
      <c r="AP134" s="138"/>
      <c r="AQ134" s="138"/>
      <c r="AR134" s="138"/>
      <c r="AS134" s="138"/>
      <c r="AT134" s="138"/>
      <c r="AU134" s="138"/>
      <c r="AV134" s="138"/>
      <c r="AW134" s="138"/>
      <c r="AX134" s="138"/>
      <c r="AY134" s="138"/>
      <c r="AZ134" s="138"/>
    </row>
    <row r="135" spans="1:267" s="326" customFormat="1" ht="17.7" customHeight="1" x14ac:dyDescent="0.25">
      <c r="A135" s="323"/>
      <c r="B135" s="324" t="s">
        <v>166</v>
      </c>
      <c r="C135" s="324"/>
      <c r="D135" s="325"/>
      <c r="E135" s="325"/>
      <c r="F135" s="325"/>
      <c r="G135" s="325"/>
      <c r="H135" s="325"/>
      <c r="I135" s="325"/>
      <c r="J135" s="325"/>
      <c r="K135" s="325"/>
      <c r="L135" s="325"/>
      <c r="M135" s="325"/>
      <c r="N135" s="325"/>
      <c r="O135" s="325"/>
      <c r="P135" s="325"/>
      <c r="Q135" s="325"/>
      <c r="R135" s="325"/>
      <c r="S135" s="325"/>
      <c r="T135" s="325"/>
      <c r="U135" s="325"/>
      <c r="V135" s="325"/>
      <c r="W135" s="325"/>
      <c r="X135" s="325"/>
      <c r="Y135" s="138"/>
      <c r="Z135" s="138"/>
      <c r="AA135" s="138"/>
      <c r="AB135" s="138"/>
      <c r="AC135" s="138"/>
      <c r="AD135" s="138"/>
      <c r="AE135" s="138"/>
      <c r="AF135" s="138"/>
      <c r="AG135" s="138"/>
      <c r="AH135" s="138"/>
      <c r="AI135" s="138"/>
      <c r="AJ135" s="138"/>
      <c r="AK135" s="138"/>
      <c r="AL135" s="138"/>
      <c r="AM135" s="138"/>
      <c r="AN135" s="138"/>
      <c r="AO135" s="138"/>
      <c r="AP135" s="138"/>
      <c r="AQ135" s="138"/>
      <c r="AR135" s="138"/>
      <c r="AS135" s="138"/>
      <c r="AT135" s="138"/>
      <c r="AU135" s="138"/>
      <c r="AV135" s="138"/>
      <c r="AW135" s="138"/>
      <c r="AX135" s="138"/>
      <c r="AY135" s="138"/>
      <c r="AZ135" s="138"/>
    </row>
    <row r="136" spans="1:267" s="145" customFormat="1" ht="18" customHeight="1" x14ac:dyDescent="0.2">
      <c r="A136" s="73"/>
      <c r="B136" s="352" t="s">
        <v>167</v>
      </c>
      <c r="C136" s="352"/>
      <c r="D136" s="345" t="s">
        <v>184</v>
      </c>
      <c r="E136" s="346"/>
      <c r="F136" s="346"/>
      <c r="G136" s="346"/>
      <c r="H136" s="347"/>
      <c r="I136" s="345" t="s">
        <v>185</v>
      </c>
      <c r="J136" s="347"/>
      <c r="K136" s="345" t="s">
        <v>186</v>
      </c>
      <c r="L136" s="347"/>
      <c r="M136" s="345" t="s">
        <v>187</v>
      </c>
      <c r="N136" s="346"/>
      <c r="O136" s="346"/>
      <c r="P136" s="346"/>
      <c r="Q136" s="346"/>
      <c r="R136" s="347"/>
      <c r="S136" s="345" t="s">
        <v>188</v>
      </c>
      <c r="T136" s="347"/>
      <c r="U136" s="345" t="s">
        <v>189</v>
      </c>
      <c r="V136" s="346"/>
      <c r="W136" s="346"/>
      <c r="X136" s="347"/>
      <c r="Y136" s="345" t="s">
        <v>190</v>
      </c>
      <c r="Z136" s="346"/>
      <c r="AA136" s="346"/>
      <c r="AB136" s="347"/>
      <c r="AC136" s="143"/>
      <c r="AD136" s="353" t="s">
        <v>191</v>
      </c>
      <c r="AE136" s="143"/>
      <c r="AF136" s="144"/>
      <c r="AG136" s="144"/>
      <c r="AH136" s="144"/>
      <c r="AI136" s="144"/>
      <c r="AJ136" s="144"/>
      <c r="AK136" s="144"/>
      <c r="AL136" s="144"/>
      <c r="AM136" s="144"/>
      <c r="AN136" s="144"/>
      <c r="AO136" s="144"/>
      <c r="AP136" s="144"/>
      <c r="AQ136" s="144"/>
      <c r="AR136" s="144"/>
      <c r="AS136" s="144"/>
      <c r="AT136" s="144"/>
      <c r="AU136" s="144"/>
      <c r="AV136" s="144"/>
      <c r="AW136" s="144"/>
      <c r="AX136" s="144"/>
      <c r="AY136" s="144"/>
      <c r="AZ136" s="144"/>
    </row>
    <row r="137" spans="1:267" s="145" customFormat="1" ht="60" customHeight="1" x14ac:dyDescent="0.2">
      <c r="A137" s="73"/>
      <c r="B137" s="352"/>
      <c r="C137" s="352"/>
      <c r="D137" s="66" t="s">
        <v>192</v>
      </c>
      <c r="E137" s="352" t="s">
        <v>193</v>
      </c>
      <c r="F137" s="352"/>
      <c r="G137" s="352" t="s">
        <v>194</v>
      </c>
      <c r="H137" s="352"/>
      <c r="I137" s="159" t="str">
        <f>CONCATENATE("Baseline Flush  
Rate (",IF(inputspi_units&lt;&gt;"",INDEX(data_unitfwr,MATCH(inputspi_units,data_unittyp,0)),"unit"),")")</f>
        <v>Baseline Flush  
Rate (unit)</v>
      </c>
      <c r="J137" s="159" t="str">
        <f>CONCATENATE("Design Flush  
Rate (",IF(inputspi_units&lt;&gt;"",INDEX(data_unitfwr,MATCH(inputspi_units,data_unittyp,0)),"unit"),")")</f>
        <v>Design Flush  
Rate (unit)</v>
      </c>
      <c r="K137" s="142" t="s">
        <v>195</v>
      </c>
      <c r="L137" s="142" t="s">
        <v>196</v>
      </c>
      <c r="M137" s="159" t="s">
        <v>197</v>
      </c>
      <c r="N137" s="159" t="s">
        <v>198</v>
      </c>
      <c r="O137" s="159" t="s">
        <v>178</v>
      </c>
      <c r="P137" s="159" t="s">
        <v>199</v>
      </c>
      <c r="Q137" s="159" t="s">
        <v>180</v>
      </c>
      <c r="R137" s="159" t="s">
        <v>200</v>
      </c>
      <c r="S137" s="66" t="s">
        <v>201</v>
      </c>
      <c r="T137" s="159" t="s">
        <v>202</v>
      </c>
      <c r="U137" s="159" t="str">
        <f>CONCATENATE("Baseline (",IF(inputspi_units&lt;&gt;"",INDEX(data_unitvol,MATCH(inputspi_units,data_unittyp,0)),"unit"),")")</f>
        <v>Baseline (unit)</v>
      </c>
      <c r="V137" s="159" t="str">
        <f>CONCATENATE("Design without Alternative Water (",IF(inputspi_units&lt;&gt;"",INDEX(data_unitvol,MATCH(inputspi_units,data_unittyp,0)),"unit"),")")</f>
        <v>Design without Alternative Water (unit)</v>
      </c>
      <c r="W137" s="159" t="str">
        <f>CONCATENATE("Alternative Water Use (",IF(inputspi_units&lt;&gt;"",INDEX(data_unitvol,MATCH(inputspi_units,data_unittyp,0)),"unit"),")")</f>
        <v>Alternative Water Use (unit)</v>
      </c>
      <c r="X137" s="159" t="str">
        <f>CONCATENATE("Design with Alternative Water (",IF(inputspi_units&lt;&gt;"",INDEX(data_unitvol,MATCH(inputspi_units,data_unittyp,0)),"unit"),")")</f>
        <v>Design with Alternative Water (unit)</v>
      </c>
      <c r="Y137" s="159" t="str">
        <f>CONCATENATE("Baseline (",IF(inputspi_units&lt;&gt;"",INDEX(data_unitvol,MATCH(inputspi_units,data_unittyp,0)),"unit"),")")</f>
        <v>Baseline (unit)</v>
      </c>
      <c r="Z137" s="159" t="str">
        <f>CONCATENATE("Design without Alternative Water (",IF(inputspi_units&lt;&gt;"",INDEX(data_unitvol,MATCH(inputspi_units,data_unittyp,0)),"unit"),")")</f>
        <v>Design without Alternative Water (unit)</v>
      </c>
      <c r="AA137" s="159" t="str">
        <f>CONCATENATE("Alternative Water Use (",IF(inputspi_units&lt;&gt;"",INDEX(data_unitvol,MATCH(inputspi_units,data_unittyp,0)),"unit"),")")</f>
        <v>Alternative Water Use (unit)</v>
      </c>
      <c r="AB137" s="159" t="str">
        <f>CONCATENATE("Design with Alternative Water (",IF(inputspi_units&lt;&gt;"",INDEX(data_unitvol,MATCH(inputspi_units,data_unittyp,0)),"unit"),")")</f>
        <v>Design with Alternative Water (unit)</v>
      </c>
      <c r="AC137" s="143"/>
      <c r="AD137" s="353"/>
      <c r="AE137" s="144"/>
      <c r="AF137" s="144"/>
      <c r="AG137" s="144"/>
      <c r="AH137" s="144"/>
      <c r="AI137" s="144"/>
      <c r="AJ137" s="144"/>
      <c r="AK137" s="144"/>
      <c r="AL137" s="144"/>
      <c r="AM137" s="144"/>
      <c r="AN137" s="144"/>
      <c r="AO137" s="144"/>
      <c r="AP137" s="144"/>
      <c r="AQ137" s="144"/>
      <c r="AR137" s="144"/>
      <c r="AS137" s="144"/>
      <c r="AT137" s="144"/>
      <c r="AU137" s="144"/>
      <c r="AV137" s="144"/>
      <c r="AW137" s="144"/>
      <c r="AX137" s="144"/>
      <c r="AY137" s="144"/>
      <c r="AZ137" s="144"/>
    </row>
    <row r="138" spans="1:267" s="152" customFormat="1" ht="18" customHeight="1" x14ac:dyDescent="0.25">
      <c r="A138" s="146">
        <v>1</v>
      </c>
      <c r="B138" s="348"/>
      <c r="C138" s="349"/>
      <c r="D138" s="95"/>
      <c r="E138" s="354"/>
      <c r="F138" s="354"/>
      <c r="G138" s="355"/>
      <c r="H138" s="355"/>
      <c r="I138" s="167" t="str">
        <f>Logic!I139</f>
        <v/>
      </c>
      <c r="J138" s="117"/>
      <c r="K138" s="112"/>
      <c r="L138" s="112"/>
      <c r="M138" s="167" t="str">
        <f>Logic!Q139</f>
        <v/>
      </c>
      <c r="N138" s="167" t="str">
        <f>Logic!U139</f>
        <v/>
      </c>
      <c r="O138" s="167" t="str">
        <f>Logic!Y139</f>
        <v/>
      </c>
      <c r="P138" s="167" t="str">
        <f>Logic!AC139</f>
        <v/>
      </c>
      <c r="Q138" s="167" t="str">
        <f>Logic!AG139</f>
        <v/>
      </c>
      <c r="R138" s="117"/>
      <c r="S138" s="167" t="str">
        <f>Logic!AL139</f>
        <v/>
      </c>
      <c r="T138" s="117"/>
      <c r="U138" s="167" t="str">
        <f>Logic!AN139</f>
        <v/>
      </c>
      <c r="V138" s="167" t="str">
        <f>Logic!AO139</f>
        <v/>
      </c>
      <c r="W138" s="167" t="str">
        <f>Logic!AP139</f>
        <v/>
      </c>
      <c r="X138" s="167" t="str">
        <f>Logic!AQ139</f>
        <v/>
      </c>
      <c r="Y138" s="167" t="str">
        <f>Logic!AS139</f>
        <v/>
      </c>
      <c r="Z138" s="167" t="str">
        <f>Logic!AT139</f>
        <v/>
      </c>
      <c r="AA138" s="167" t="str">
        <f>Logic!AU139</f>
        <v/>
      </c>
      <c r="AB138" s="167" t="str">
        <f>Logic!AV139</f>
        <v/>
      </c>
      <c r="AC138" s="140"/>
      <c r="AD138" s="168" t="str">
        <f>IF(OR(E138="Toilet (male)",E138="Toilet (female)"),"data_toilet",IF(E138="Urinal","data_urinal",""))</f>
        <v/>
      </c>
      <c r="AE138" s="138"/>
      <c r="AF138" s="138"/>
      <c r="AG138" s="138"/>
      <c r="AH138" s="138"/>
      <c r="AI138" s="138"/>
      <c r="AJ138" s="138"/>
      <c r="AK138" s="138"/>
      <c r="AL138" s="138"/>
      <c r="AM138" s="138"/>
      <c r="AN138" s="138"/>
      <c r="AO138" s="138"/>
      <c r="AP138" s="138"/>
      <c r="AQ138" s="138"/>
      <c r="AR138" s="138"/>
      <c r="AS138" s="138"/>
      <c r="AT138" s="138"/>
      <c r="AU138" s="138"/>
      <c r="AV138" s="138"/>
      <c r="AW138" s="138"/>
      <c r="AX138" s="138"/>
      <c r="AY138" s="138"/>
      <c r="AZ138" s="138"/>
      <c r="BA138" s="14"/>
      <c r="BB138" s="14"/>
      <c r="BC138" s="14"/>
      <c r="BD138" s="14"/>
      <c r="BE138" s="14"/>
      <c r="BF138" s="14"/>
      <c r="BG138" s="14"/>
      <c r="BH138" s="14"/>
      <c r="BI138" s="14"/>
      <c r="BJ138" s="14"/>
      <c r="BK138" s="14"/>
      <c r="BL138" s="14"/>
      <c r="BM138" s="14"/>
      <c r="BN138" s="14"/>
      <c r="BO138" s="14"/>
      <c r="BP138" s="14"/>
      <c r="BQ138" s="14"/>
      <c r="BR138" s="14"/>
      <c r="BS138" s="14"/>
      <c r="BT138" s="14"/>
      <c r="BU138" s="14"/>
      <c r="BV138" s="14"/>
      <c r="BW138" s="14"/>
      <c r="BX138" s="14"/>
      <c r="BY138" s="14"/>
      <c r="BZ138" s="14"/>
      <c r="CA138" s="14"/>
      <c r="CB138" s="14"/>
      <c r="CC138" s="14"/>
      <c r="CD138" s="14"/>
      <c r="CE138" s="14"/>
      <c r="CF138" s="14"/>
      <c r="CG138" s="14"/>
      <c r="CH138" s="14"/>
      <c r="CI138" s="14"/>
      <c r="CJ138" s="14"/>
      <c r="CK138" s="14"/>
      <c r="CL138" s="14"/>
      <c r="CM138" s="14"/>
      <c r="CN138" s="14"/>
      <c r="CO138" s="14"/>
      <c r="CP138" s="14"/>
      <c r="CQ138" s="14"/>
      <c r="CR138" s="14"/>
      <c r="CS138" s="14"/>
      <c r="CT138" s="14"/>
      <c r="CU138" s="14"/>
      <c r="CV138" s="14"/>
      <c r="CW138" s="14"/>
      <c r="CX138" s="14"/>
      <c r="CY138" s="14"/>
      <c r="CZ138" s="14"/>
      <c r="DA138" s="14"/>
      <c r="DB138" s="14"/>
      <c r="DC138" s="14"/>
      <c r="DD138" s="14"/>
      <c r="DE138" s="14"/>
      <c r="DF138" s="14"/>
      <c r="DG138" s="14"/>
      <c r="DH138" s="14"/>
      <c r="DI138" s="14"/>
      <c r="DJ138" s="14"/>
      <c r="DK138" s="14"/>
      <c r="DL138" s="14"/>
      <c r="DM138" s="14"/>
      <c r="DN138" s="14"/>
      <c r="DO138" s="14"/>
      <c r="DP138" s="14"/>
      <c r="DQ138" s="14"/>
      <c r="DR138" s="14"/>
      <c r="DS138" s="14"/>
      <c r="DT138" s="14"/>
      <c r="DU138" s="14"/>
      <c r="DV138" s="14"/>
      <c r="DW138" s="14"/>
      <c r="DX138" s="14"/>
      <c r="DY138" s="14"/>
      <c r="DZ138" s="14"/>
      <c r="EA138" s="14"/>
      <c r="EB138" s="14"/>
      <c r="EC138" s="14"/>
      <c r="ED138" s="14"/>
      <c r="EE138" s="14"/>
      <c r="EF138" s="14"/>
      <c r="EG138" s="14"/>
      <c r="EH138" s="14"/>
      <c r="EI138" s="14"/>
      <c r="EJ138" s="14"/>
      <c r="EK138" s="14"/>
      <c r="EL138" s="14"/>
      <c r="EM138" s="14"/>
      <c r="EN138" s="14"/>
      <c r="EO138" s="14"/>
      <c r="EP138" s="14"/>
      <c r="EQ138" s="14"/>
      <c r="ER138" s="14"/>
      <c r="ES138" s="14"/>
      <c r="ET138" s="14"/>
      <c r="EU138" s="14"/>
      <c r="EV138" s="14"/>
      <c r="EW138" s="14"/>
      <c r="EX138" s="14"/>
      <c r="EY138" s="14"/>
      <c r="EZ138" s="14"/>
      <c r="FA138" s="14"/>
      <c r="FB138" s="14"/>
      <c r="FC138" s="14"/>
      <c r="FD138" s="14"/>
      <c r="FE138" s="14"/>
      <c r="FF138" s="14"/>
      <c r="FG138" s="14"/>
      <c r="FH138" s="14"/>
      <c r="FI138" s="14"/>
      <c r="FJ138" s="14"/>
      <c r="FK138" s="14"/>
      <c r="FL138" s="14"/>
      <c r="FM138" s="14"/>
      <c r="FN138" s="14"/>
      <c r="FO138" s="14"/>
      <c r="FP138" s="14"/>
      <c r="FQ138" s="14"/>
      <c r="FR138" s="14"/>
      <c r="FS138" s="14"/>
      <c r="FT138" s="14"/>
      <c r="FU138" s="14"/>
      <c r="FV138" s="14"/>
      <c r="FW138" s="14"/>
      <c r="FX138" s="14"/>
      <c r="FY138" s="14"/>
      <c r="FZ138" s="14"/>
      <c r="GA138" s="14"/>
      <c r="GB138" s="14"/>
      <c r="GC138" s="14"/>
      <c r="GD138" s="14"/>
      <c r="GE138" s="14"/>
      <c r="GF138" s="14"/>
      <c r="GG138" s="14"/>
      <c r="GH138" s="14"/>
      <c r="GI138" s="14"/>
      <c r="GJ138" s="14"/>
      <c r="GK138" s="14"/>
      <c r="GL138" s="14"/>
      <c r="GM138" s="14"/>
      <c r="GN138" s="14"/>
      <c r="GO138" s="14"/>
      <c r="GP138" s="14"/>
      <c r="GQ138" s="14"/>
      <c r="GR138" s="14"/>
      <c r="GS138" s="14"/>
      <c r="GT138" s="14"/>
      <c r="GU138" s="14"/>
      <c r="GV138" s="14"/>
      <c r="GW138" s="14"/>
      <c r="GX138" s="14"/>
      <c r="GY138" s="14"/>
      <c r="GZ138" s="14"/>
      <c r="HA138" s="14"/>
      <c r="HB138" s="14"/>
      <c r="HC138" s="14"/>
      <c r="HD138" s="14"/>
      <c r="HE138" s="14"/>
      <c r="HF138" s="14"/>
      <c r="HG138" s="14"/>
      <c r="HH138" s="14"/>
      <c r="HI138" s="14"/>
      <c r="HJ138" s="14"/>
      <c r="HK138" s="14"/>
      <c r="HL138" s="14"/>
      <c r="HM138" s="14"/>
      <c r="HN138" s="14"/>
      <c r="HO138" s="14"/>
      <c r="HP138" s="14"/>
      <c r="HQ138" s="14"/>
      <c r="HR138" s="14"/>
      <c r="HS138" s="14"/>
      <c r="HT138" s="14"/>
      <c r="HU138" s="14"/>
      <c r="HV138" s="14"/>
      <c r="HW138" s="14"/>
      <c r="HX138" s="14"/>
      <c r="HY138" s="14"/>
      <c r="HZ138" s="14"/>
      <c r="IA138" s="14"/>
      <c r="IB138" s="14"/>
      <c r="IC138" s="14"/>
      <c r="ID138" s="14"/>
      <c r="IE138" s="14"/>
      <c r="IF138" s="14"/>
      <c r="IG138" s="14"/>
      <c r="IH138" s="14"/>
      <c r="II138" s="14"/>
      <c r="IJ138" s="14"/>
      <c r="IK138" s="14"/>
      <c r="IL138" s="14"/>
      <c r="IM138" s="14"/>
      <c r="IN138" s="14"/>
      <c r="IO138" s="14"/>
      <c r="IP138" s="14"/>
      <c r="IQ138" s="14"/>
      <c r="IR138" s="14"/>
      <c r="IS138" s="14"/>
      <c r="IT138" s="14"/>
      <c r="IU138" s="14"/>
      <c r="IV138" s="14"/>
      <c r="IW138" s="14"/>
      <c r="IX138" s="14"/>
      <c r="IY138" s="14"/>
      <c r="IZ138" s="14"/>
      <c r="JA138" s="14"/>
      <c r="JB138" s="14"/>
      <c r="JC138" s="14"/>
      <c r="JD138" s="14"/>
      <c r="JE138" s="14"/>
      <c r="JF138" s="14"/>
      <c r="JG138" s="14"/>
    </row>
    <row r="139" spans="1:267" s="152" customFormat="1" ht="18" customHeight="1" x14ac:dyDescent="0.25">
      <c r="A139" s="146">
        <v>2</v>
      </c>
      <c r="B139" s="348"/>
      <c r="C139" s="349"/>
      <c r="D139" s="95"/>
      <c r="E139" s="354"/>
      <c r="F139" s="354"/>
      <c r="G139" s="355"/>
      <c r="H139" s="355"/>
      <c r="I139" s="167" t="str">
        <f>Logic!I140</f>
        <v/>
      </c>
      <c r="J139" s="117"/>
      <c r="K139" s="112"/>
      <c r="L139" s="112"/>
      <c r="M139" s="167" t="str">
        <f>Logic!Q140</f>
        <v/>
      </c>
      <c r="N139" s="167" t="str">
        <f>Logic!U140</f>
        <v/>
      </c>
      <c r="O139" s="167" t="str">
        <f>Logic!Y140</f>
        <v/>
      </c>
      <c r="P139" s="167" t="str">
        <f>Logic!AC140</f>
        <v/>
      </c>
      <c r="Q139" s="167" t="str">
        <f>Logic!AG140</f>
        <v/>
      </c>
      <c r="R139" s="117"/>
      <c r="S139" s="167" t="str">
        <f>Logic!AL140</f>
        <v/>
      </c>
      <c r="T139" s="117"/>
      <c r="U139" s="167" t="str">
        <f>Logic!AN140</f>
        <v/>
      </c>
      <c r="V139" s="167" t="str">
        <f>Logic!AO140</f>
        <v/>
      </c>
      <c r="W139" s="167" t="str">
        <f>Logic!AP140</f>
        <v/>
      </c>
      <c r="X139" s="167" t="str">
        <f>Logic!AQ140</f>
        <v/>
      </c>
      <c r="Y139" s="167" t="str">
        <f>Logic!AS140</f>
        <v/>
      </c>
      <c r="Z139" s="167" t="str">
        <f>Logic!AT140</f>
        <v/>
      </c>
      <c r="AA139" s="167" t="str">
        <f>Logic!AU140</f>
        <v/>
      </c>
      <c r="AB139" s="167" t="str">
        <f>Logic!AV140</f>
        <v/>
      </c>
      <c r="AC139" s="140"/>
      <c r="AD139" s="168" t="str">
        <f t="shared" ref="AD139:AD203" si="0">IF(OR(E139="Toilet (male)",E139="Toilet (female)"),"data_toilet",IF(E139="Urinal","data_urinal",""))</f>
        <v/>
      </c>
      <c r="AE139" s="138"/>
      <c r="AF139" s="138"/>
      <c r="AG139" s="138"/>
      <c r="AH139" s="138"/>
      <c r="AI139" s="138"/>
      <c r="AJ139" s="138"/>
      <c r="AK139" s="138"/>
      <c r="AL139" s="138"/>
      <c r="AM139" s="138"/>
      <c r="AN139" s="138"/>
      <c r="AO139" s="138"/>
      <c r="AP139" s="138"/>
      <c r="AQ139" s="138"/>
      <c r="AR139" s="138"/>
      <c r="AS139" s="138"/>
      <c r="AT139" s="138"/>
      <c r="AU139" s="138"/>
      <c r="AV139" s="138"/>
      <c r="AW139" s="138"/>
      <c r="AX139" s="138"/>
      <c r="AY139" s="138"/>
      <c r="AZ139" s="138"/>
      <c r="BA139" s="14"/>
      <c r="BB139" s="14"/>
      <c r="BC139" s="14"/>
      <c r="BD139" s="14"/>
      <c r="BE139" s="14"/>
      <c r="BF139" s="14"/>
      <c r="BG139" s="14"/>
      <c r="BH139" s="14"/>
      <c r="BI139" s="14"/>
      <c r="BJ139" s="14"/>
      <c r="BK139" s="14"/>
      <c r="BL139" s="14"/>
      <c r="BM139" s="14"/>
      <c r="BN139" s="14"/>
      <c r="BO139" s="14"/>
      <c r="BP139" s="14"/>
      <c r="BQ139" s="14"/>
      <c r="BR139" s="14"/>
      <c r="BS139" s="14"/>
      <c r="BT139" s="14"/>
      <c r="BU139" s="14"/>
      <c r="BV139" s="14"/>
      <c r="BW139" s="14"/>
      <c r="BX139" s="14"/>
      <c r="BY139" s="14"/>
      <c r="BZ139" s="14"/>
      <c r="CA139" s="14"/>
      <c r="CB139" s="14"/>
      <c r="CC139" s="14"/>
      <c r="CD139" s="14"/>
      <c r="CE139" s="14"/>
      <c r="CF139" s="14"/>
      <c r="CG139" s="14"/>
      <c r="CH139" s="14"/>
      <c r="CI139" s="14"/>
      <c r="CJ139" s="14"/>
      <c r="CK139" s="14"/>
      <c r="CL139" s="14"/>
      <c r="CM139" s="14"/>
      <c r="CN139" s="14"/>
      <c r="CO139" s="14"/>
      <c r="CP139" s="14"/>
      <c r="CQ139" s="14"/>
      <c r="CR139" s="14"/>
      <c r="CS139" s="14"/>
      <c r="CT139" s="14"/>
      <c r="CU139" s="14"/>
      <c r="CV139" s="14"/>
      <c r="CW139" s="14"/>
      <c r="CX139" s="14"/>
      <c r="CY139" s="14"/>
      <c r="CZ139" s="14"/>
      <c r="DA139" s="14"/>
      <c r="DB139" s="14"/>
      <c r="DC139" s="14"/>
      <c r="DD139" s="14"/>
      <c r="DE139" s="14"/>
      <c r="DF139" s="14"/>
      <c r="DG139" s="14"/>
      <c r="DH139" s="14"/>
      <c r="DI139" s="14"/>
      <c r="DJ139" s="14"/>
      <c r="DK139" s="14"/>
      <c r="DL139" s="14"/>
      <c r="DM139" s="14"/>
      <c r="DN139" s="14"/>
      <c r="DO139" s="14"/>
      <c r="DP139" s="14"/>
      <c r="DQ139" s="14"/>
      <c r="DR139" s="14"/>
      <c r="DS139" s="14"/>
      <c r="DT139" s="14"/>
      <c r="DU139" s="14"/>
      <c r="DV139" s="14"/>
      <c r="DW139" s="14"/>
      <c r="DX139" s="14"/>
      <c r="DY139" s="14"/>
      <c r="DZ139" s="14"/>
      <c r="EA139" s="14"/>
      <c r="EB139" s="14"/>
      <c r="EC139" s="14"/>
      <c r="ED139" s="14"/>
      <c r="EE139" s="14"/>
      <c r="EF139" s="14"/>
      <c r="EG139" s="14"/>
      <c r="EH139" s="14"/>
      <c r="EI139" s="14"/>
      <c r="EJ139" s="14"/>
      <c r="EK139" s="14"/>
      <c r="EL139" s="14"/>
      <c r="EM139" s="14"/>
      <c r="EN139" s="14"/>
      <c r="EO139" s="14"/>
      <c r="EP139" s="14"/>
      <c r="EQ139" s="14"/>
      <c r="ER139" s="14"/>
      <c r="ES139" s="14"/>
      <c r="ET139" s="14"/>
      <c r="EU139" s="14"/>
      <c r="EV139" s="14"/>
      <c r="EW139" s="14"/>
      <c r="EX139" s="14"/>
      <c r="EY139" s="14"/>
      <c r="EZ139" s="14"/>
      <c r="FA139" s="14"/>
      <c r="FB139" s="14"/>
      <c r="FC139" s="14"/>
      <c r="FD139" s="14"/>
      <c r="FE139" s="14"/>
      <c r="FF139" s="14"/>
      <c r="FG139" s="14"/>
      <c r="FH139" s="14"/>
      <c r="FI139" s="14"/>
      <c r="FJ139" s="14"/>
      <c r="FK139" s="14"/>
      <c r="FL139" s="14"/>
      <c r="FM139" s="14"/>
      <c r="FN139" s="14"/>
      <c r="FO139" s="14"/>
      <c r="FP139" s="14"/>
      <c r="FQ139" s="14"/>
      <c r="FR139" s="14"/>
      <c r="FS139" s="14"/>
      <c r="FT139" s="14"/>
      <c r="FU139" s="14"/>
      <c r="FV139" s="14"/>
      <c r="FW139" s="14"/>
      <c r="FX139" s="14"/>
      <c r="FY139" s="14"/>
      <c r="FZ139" s="14"/>
      <c r="GA139" s="14"/>
      <c r="GB139" s="14"/>
      <c r="GC139" s="14"/>
      <c r="GD139" s="14"/>
      <c r="GE139" s="14"/>
      <c r="GF139" s="14"/>
      <c r="GG139" s="14"/>
      <c r="GH139" s="14"/>
      <c r="GI139" s="14"/>
      <c r="GJ139" s="14"/>
      <c r="GK139" s="14"/>
      <c r="GL139" s="14"/>
      <c r="GM139" s="14"/>
      <c r="GN139" s="14"/>
      <c r="GO139" s="14"/>
      <c r="GP139" s="14"/>
      <c r="GQ139" s="14"/>
      <c r="GR139" s="14"/>
      <c r="GS139" s="14"/>
      <c r="GT139" s="14"/>
      <c r="GU139" s="14"/>
      <c r="GV139" s="14"/>
      <c r="GW139" s="14"/>
      <c r="GX139" s="14"/>
      <c r="GY139" s="14"/>
      <c r="GZ139" s="14"/>
      <c r="HA139" s="14"/>
      <c r="HB139" s="14"/>
      <c r="HC139" s="14"/>
      <c r="HD139" s="14"/>
      <c r="HE139" s="14"/>
      <c r="HF139" s="14"/>
      <c r="HG139" s="14"/>
      <c r="HH139" s="14"/>
      <c r="HI139" s="14"/>
      <c r="HJ139" s="14"/>
      <c r="HK139" s="14"/>
      <c r="HL139" s="14"/>
      <c r="HM139" s="14"/>
      <c r="HN139" s="14"/>
      <c r="HO139" s="14"/>
      <c r="HP139" s="14"/>
      <c r="HQ139" s="14"/>
      <c r="HR139" s="14"/>
      <c r="HS139" s="14"/>
      <c r="HT139" s="14"/>
      <c r="HU139" s="14"/>
      <c r="HV139" s="14"/>
      <c r="HW139" s="14"/>
      <c r="HX139" s="14"/>
      <c r="HY139" s="14"/>
      <c r="HZ139" s="14"/>
      <c r="IA139" s="14"/>
      <c r="IB139" s="14"/>
      <c r="IC139" s="14"/>
      <c r="ID139" s="14"/>
      <c r="IE139" s="14"/>
      <c r="IF139" s="14"/>
      <c r="IG139" s="14"/>
      <c r="IH139" s="14"/>
      <c r="II139" s="14"/>
      <c r="IJ139" s="14"/>
      <c r="IK139" s="14"/>
      <c r="IL139" s="14"/>
      <c r="IM139" s="14"/>
      <c r="IN139" s="14"/>
      <c r="IO139" s="14"/>
      <c r="IP139" s="14"/>
      <c r="IQ139" s="14"/>
      <c r="IR139" s="14"/>
      <c r="IS139" s="14"/>
      <c r="IT139" s="14"/>
      <c r="IU139" s="14"/>
      <c r="IV139" s="14"/>
      <c r="IW139" s="14"/>
      <c r="IX139" s="14"/>
      <c r="IY139" s="14"/>
      <c r="IZ139" s="14"/>
      <c r="JA139" s="14"/>
      <c r="JB139" s="14"/>
      <c r="JC139" s="14"/>
      <c r="JD139" s="14"/>
      <c r="JE139" s="14"/>
      <c r="JF139" s="14"/>
      <c r="JG139" s="14"/>
    </row>
    <row r="140" spans="1:267" s="152" customFormat="1" ht="18" customHeight="1" x14ac:dyDescent="0.25">
      <c r="A140" s="146">
        <v>3</v>
      </c>
      <c r="B140" s="348"/>
      <c r="C140" s="349"/>
      <c r="D140" s="95"/>
      <c r="E140" s="354"/>
      <c r="F140" s="354"/>
      <c r="G140" s="355"/>
      <c r="H140" s="355"/>
      <c r="I140" s="167" t="str">
        <f>Logic!I141</f>
        <v/>
      </c>
      <c r="J140" s="117"/>
      <c r="K140" s="112"/>
      <c r="L140" s="112"/>
      <c r="M140" s="167" t="str">
        <f>Logic!Q141</f>
        <v/>
      </c>
      <c r="N140" s="167" t="str">
        <f>Logic!U141</f>
        <v/>
      </c>
      <c r="O140" s="167" t="str">
        <f>Logic!Y141</f>
        <v/>
      </c>
      <c r="P140" s="167" t="str">
        <f>Logic!AC141</f>
        <v/>
      </c>
      <c r="Q140" s="167" t="str">
        <f>Logic!AG141</f>
        <v/>
      </c>
      <c r="R140" s="117"/>
      <c r="S140" s="167" t="str">
        <f>Logic!AL141</f>
        <v/>
      </c>
      <c r="T140" s="117"/>
      <c r="U140" s="167" t="str">
        <f>Logic!AN141</f>
        <v/>
      </c>
      <c r="V140" s="167" t="str">
        <f>Logic!AO141</f>
        <v/>
      </c>
      <c r="W140" s="167" t="str">
        <f>Logic!AP141</f>
        <v/>
      </c>
      <c r="X140" s="167" t="str">
        <f>Logic!AQ141</f>
        <v/>
      </c>
      <c r="Y140" s="167" t="str">
        <f>Logic!AS141</f>
        <v/>
      </c>
      <c r="Z140" s="167" t="str">
        <f>Logic!AT141</f>
        <v/>
      </c>
      <c r="AA140" s="167" t="str">
        <f>Logic!AU141</f>
        <v/>
      </c>
      <c r="AB140" s="167" t="str">
        <f>Logic!AV141</f>
        <v/>
      </c>
      <c r="AC140" s="140"/>
      <c r="AD140" s="168" t="str">
        <f t="shared" si="0"/>
        <v/>
      </c>
      <c r="AE140" s="138"/>
      <c r="AF140" s="138"/>
      <c r="AG140" s="138"/>
      <c r="AH140" s="138"/>
      <c r="AI140" s="138"/>
      <c r="AJ140" s="138"/>
      <c r="AK140" s="138"/>
      <c r="AL140" s="138"/>
      <c r="AM140" s="138"/>
      <c r="AN140" s="138"/>
      <c r="AO140" s="138"/>
      <c r="AP140" s="138"/>
      <c r="AQ140" s="138"/>
      <c r="AR140" s="138"/>
      <c r="AS140" s="138"/>
      <c r="AT140" s="138"/>
      <c r="AU140" s="138"/>
      <c r="AV140" s="138"/>
      <c r="AW140" s="138"/>
      <c r="AX140" s="138"/>
      <c r="AY140" s="138"/>
      <c r="AZ140" s="138"/>
      <c r="BA140" s="14"/>
      <c r="BB140" s="14"/>
      <c r="BC140" s="14"/>
      <c r="BD140" s="14"/>
      <c r="BE140" s="14"/>
      <c r="BF140" s="14"/>
      <c r="BG140" s="14"/>
      <c r="BH140" s="14"/>
      <c r="BI140" s="14"/>
      <c r="BJ140" s="14"/>
      <c r="BK140" s="14"/>
      <c r="BL140" s="14"/>
      <c r="BM140" s="14"/>
      <c r="BN140" s="14"/>
      <c r="BO140" s="14"/>
      <c r="BP140" s="14"/>
      <c r="BQ140" s="14"/>
      <c r="BR140" s="14"/>
      <c r="BS140" s="14"/>
      <c r="BT140" s="14"/>
      <c r="BU140" s="14"/>
      <c r="BV140" s="14"/>
      <c r="BW140" s="14"/>
      <c r="BX140" s="14"/>
      <c r="BY140" s="14"/>
      <c r="BZ140" s="14"/>
      <c r="CA140" s="14"/>
      <c r="CB140" s="14"/>
      <c r="CC140" s="14"/>
      <c r="CD140" s="14"/>
      <c r="CE140" s="14"/>
      <c r="CF140" s="14"/>
      <c r="CG140" s="14"/>
      <c r="CH140" s="14"/>
      <c r="CI140" s="14"/>
      <c r="CJ140" s="14"/>
      <c r="CK140" s="14"/>
      <c r="CL140" s="14"/>
      <c r="CM140" s="14"/>
      <c r="CN140" s="14"/>
      <c r="CO140" s="14"/>
      <c r="CP140" s="14"/>
      <c r="CQ140" s="14"/>
      <c r="CR140" s="14"/>
      <c r="CS140" s="14"/>
      <c r="CT140" s="14"/>
      <c r="CU140" s="14"/>
      <c r="CV140" s="14"/>
      <c r="CW140" s="14"/>
      <c r="CX140" s="14"/>
      <c r="CY140" s="14"/>
      <c r="CZ140" s="14"/>
      <c r="DA140" s="14"/>
      <c r="DB140" s="14"/>
      <c r="DC140" s="14"/>
      <c r="DD140" s="14"/>
      <c r="DE140" s="14"/>
      <c r="DF140" s="14"/>
      <c r="DG140" s="14"/>
      <c r="DH140" s="14"/>
      <c r="DI140" s="14"/>
      <c r="DJ140" s="14"/>
      <c r="DK140" s="14"/>
      <c r="DL140" s="14"/>
      <c r="DM140" s="14"/>
      <c r="DN140" s="14"/>
      <c r="DO140" s="14"/>
      <c r="DP140" s="14"/>
      <c r="DQ140" s="14"/>
      <c r="DR140" s="14"/>
      <c r="DS140" s="14"/>
      <c r="DT140" s="14"/>
      <c r="DU140" s="14"/>
      <c r="DV140" s="14"/>
      <c r="DW140" s="14"/>
      <c r="DX140" s="14"/>
      <c r="DY140" s="14"/>
      <c r="DZ140" s="14"/>
      <c r="EA140" s="14"/>
      <c r="EB140" s="14"/>
      <c r="EC140" s="14"/>
      <c r="ED140" s="14"/>
      <c r="EE140" s="14"/>
      <c r="EF140" s="14"/>
      <c r="EG140" s="14"/>
      <c r="EH140" s="14"/>
      <c r="EI140" s="14"/>
      <c r="EJ140" s="14"/>
      <c r="EK140" s="14"/>
      <c r="EL140" s="14"/>
      <c r="EM140" s="14"/>
      <c r="EN140" s="14"/>
      <c r="EO140" s="14"/>
      <c r="EP140" s="14"/>
      <c r="EQ140" s="14"/>
      <c r="ER140" s="14"/>
      <c r="ES140" s="14"/>
      <c r="ET140" s="14"/>
      <c r="EU140" s="14"/>
      <c r="EV140" s="14"/>
      <c r="EW140" s="14"/>
      <c r="EX140" s="14"/>
      <c r="EY140" s="14"/>
      <c r="EZ140" s="14"/>
      <c r="FA140" s="14"/>
      <c r="FB140" s="14"/>
      <c r="FC140" s="14"/>
      <c r="FD140" s="14"/>
      <c r="FE140" s="14"/>
      <c r="FF140" s="14"/>
      <c r="FG140" s="14"/>
      <c r="FH140" s="14"/>
      <c r="FI140" s="14"/>
      <c r="FJ140" s="14"/>
      <c r="FK140" s="14"/>
      <c r="FL140" s="14"/>
      <c r="FM140" s="14"/>
      <c r="FN140" s="14"/>
      <c r="FO140" s="14"/>
      <c r="FP140" s="14"/>
      <c r="FQ140" s="14"/>
      <c r="FR140" s="14"/>
      <c r="FS140" s="14"/>
      <c r="FT140" s="14"/>
      <c r="FU140" s="14"/>
      <c r="FV140" s="14"/>
      <c r="FW140" s="14"/>
      <c r="FX140" s="14"/>
      <c r="FY140" s="14"/>
      <c r="FZ140" s="14"/>
      <c r="GA140" s="14"/>
      <c r="GB140" s="14"/>
      <c r="GC140" s="14"/>
      <c r="GD140" s="14"/>
      <c r="GE140" s="14"/>
      <c r="GF140" s="14"/>
      <c r="GG140" s="14"/>
      <c r="GH140" s="14"/>
      <c r="GI140" s="14"/>
      <c r="GJ140" s="14"/>
      <c r="GK140" s="14"/>
      <c r="GL140" s="14"/>
      <c r="GM140" s="14"/>
      <c r="GN140" s="14"/>
      <c r="GO140" s="14"/>
      <c r="GP140" s="14"/>
      <c r="GQ140" s="14"/>
      <c r="GR140" s="14"/>
      <c r="GS140" s="14"/>
      <c r="GT140" s="14"/>
      <c r="GU140" s="14"/>
      <c r="GV140" s="14"/>
      <c r="GW140" s="14"/>
      <c r="GX140" s="14"/>
      <c r="GY140" s="14"/>
      <c r="GZ140" s="14"/>
      <c r="HA140" s="14"/>
      <c r="HB140" s="14"/>
      <c r="HC140" s="14"/>
      <c r="HD140" s="14"/>
      <c r="HE140" s="14"/>
      <c r="HF140" s="14"/>
      <c r="HG140" s="14"/>
      <c r="HH140" s="14"/>
      <c r="HI140" s="14"/>
      <c r="HJ140" s="14"/>
      <c r="HK140" s="14"/>
      <c r="HL140" s="14"/>
      <c r="HM140" s="14"/>
      <c r="HN140" s="14"/>
      <c r="HO140" s="14"/>
      <c r="HP140" s="14"/>
      <c r="HQ140" s="14"/>
      <c r="HR140" s="14"/>
      <c r="HS140" s="14"/>
      <c r="HT140" s="14"/>
      <c r="HU140" s="14"/>
      <c r="HV140" s="14"/>
      <c r="HW140" s="14"/>
      <c r="HX140" s="14"/>
      <c r="HY140" s="14"/>
      <c r="HZ140" s="14"/>
      <c r="IA140" s="14"/>
      <c r="IB140" s="14"/>
      <c r="IC140" s="14"/>
      <c r="ID140" s="14"/>
      <c r="IE140" s="14"/>
      <c r="IF140" s="14"/>
      <c r="IG140" s="14"/>
      <c r="IH140" s="14"/>
      <c r="II140" s="14"/>
      <c r="IJ140" s="14"/>
      <c r="IK140" s="14"/>
      <c r="IL140" s="14"/>
      <c r="IM140" s="14"/>
      <c r="IN140" s="14"/>
      <c r="IO140" s="14"/>
      <c r="IP140" s="14"/>
      <c r="IQ140" s="14"/>
      <c r="IR140" s="14"/>
      <c r="IS140" s="14"/>
      <c r="IT140" s="14"/>
      <c r="IU140" s="14"/>
      <c r="IV140" s="14"/>
      <c r="IW140" s="14"/>
      <c r="IX140" s="14"/>
      <c r="IY140" s="14"/>
      <c r="IZ140" s="14"/>
      <c r="JA140" s="14"/>
      <c r="JB140" s="14"/>
      <c r="JC140" s="14"/>
      <c r="JD140" s="14"/>
      <c r="JE140" s="14"/>
      <c r="JF140" s="14"/>
      <c r="JG140" s="14"/>
    </row>
    <row r="141" spans="1:267" s="152" customFormat="1" ht="18" customHeight="1" x14ac:dyDescent="0.25">
      <c r="A141" s="146">
        <v>4</v>
      </c>
      <c r="B141" s="348"/>
      <c r="C141" s="349"/>
      <c r="D141" s="95"/>
      <c r="E141" s="354"/>
      <c r="F141" s="354"/>
      <c r="G141" s="355"/>
      <c r="H141" s="355"/>
      <c r="I141" s="167" t="str">
        <f>Logic!I142</f>
        <v/>
      </c>
      <c r="J141" s="117"/>
      <c r="K141" s="112"/>
      <c r="L141" s="112"/>
      <c r="M141" s="167" t="str">
        <f>Logic!Q142</f>
        <v/>
      </c>
      <c r="N141" s="167" t="str">
        <f>Logic!U142</f>
        <v/>
      </c>
      <c r="O141" s="167" t="str">
        <f>Logic!Y142</f>
        <v/>
      </c>
      <c r="P141" s="167" t="str">
        <f>Logic!AC142</f>
        <v/>
      </c>
      <c r="Q141" s="167" t="str">
        <f>Logic!AG142</f>
        <v/>
      </c>
      <c r="R141" s="117"/>
      <c r="S141" s="167" t="str">
        <f>Logic!AL142</f>
        <v/>
      </c>
      <c r="T141" s="117"/>
      <c r="U141" s="167" t="str">
        <f>Logic!AN142</f>
        <v/>
      </c>
      <c r="V141" s="167" t="str">
        <f>Logic!AO142</f>
        <v/>
      </c>
      <c r="W141" s="167" t="str">
        <f>Logic!AP142</f>
        <v/>
      </c>
      <c r="X141" s="167" t="str">
        <f>Logic!AQ142</f>
        <v/>
      </c>
      <c r="Y141" s="167" t="str">
        <f>Logic!AS142</f>
        <v/>
      </c>
      <c r="Z141" s="167" t="str">
        <f>Logic!AT142</f>
        <v/>
      </c>
      <c r="AA141" s="167" t="str">
        <f>Logic!AU142</f>
        <v/>
      </c>
      <c r="AB141" s="167" t="str">
        <f>Logic!AV142</f>
        <v/>
      </c>
      <c r="AC141" s="140"/>
      <c r="AD141" s="168" t="str">
        <f t="shared" si="0"/>
        <v/>
      </c>
      <c r="AE141" s="138"/>
      <c r="AF141" s="138"/>
      <c r="AG141" s="138"/>
      <c r="AH141" s="138"/>
      <c r="AI141" s="138"/>
      <c r="AJ141" s="138"/>
      <c r="AK141" s="138"/>
      <c r="AL141" s="138"/>
      <c r="AM141" s="138"/>
      <c r="AN141" s="138"/>
      <c r="AO141" s="138"/>
      <c r="AP141" s="138"/>
      <c r="AQ141" s="138"/>
      <c r="AR141" s="138"/>
      <c r="AS141" s="138"/>
      <c r="AT141" s="138"/>
      <c r="AU141" s="138"/>
      <c r="AV141" s="138"/>
      <c r="AW141" s="138"/>
      <c r="AX141" s="138"/>
      <c r="AY141" s="138"/>
      <c r="AZ141" s="138"/>
      <c r="BA141" s="14"/>
      <c r="BB141" s="14"/>
      <c r="BC141" s="14"/>
      <c r="BD141" s="14"/>
      <c r="BE141" s="14"/>
      <c r="BF141" s="14"/>
      <c r="BG141" s="14"/>
      <c r="BH141" s="14"/>
      <c r="BI141" s="14"/>
      <c r="BJ141" s="14"/>
      <c r="BK141" s="14"/>
      <c r="BL141" s="14"/>
      <c r="BM141" s="14"/>
      <c r="BN141" s="14"/>
      <c r="BO141" s="14"/>
      <c r="BP141" s="14"/>
      <c r="BQ141" s="14"/>
      <c r="BR141" s="14"/>
      <c r="BS141" s="14"/>
      <c r="BT141" s="14"/>
      <c r="BU141" s="14"/>
      <c r="BV141" s="14"/>
      <c r="BW141" s="14"/>
      <c r="BX141" s="14"/>
      <c r="BY141" s="14"/>
      <c r="BZ141" s="14"/>
      <c r="CA141" s="14"/>
      <c r="CB141" s="14"/>
      <c r="CC141" s="14"/>
      <c r="CD141" s="14"/>
      <c r="CE141" s="14"/>
      <c r="CF141" s="14"/>
      <c r="CG141" s="14"/>
      <c r="CH141" s="14"/>
      <c r="CI141" s="14"/>
      <c r="CJ141" s="14"/>
      <c r="CK141" s="14"/>
      <c r="CL141" s="14"/>
      <c r="CM141" s="14"/>
      <c r="CN141" s="14"/>
      <c r="CO141" s="14"/>
      <c r="CP141" s="14"/>
      <c r="CQ141" s="14"/>
      <c r="CR141" s="14"/>
      <c r="CS141" s="14"/>
      <c r="CT141" s="14"/>
      <c r="CU141" s="14"/>
      <c r="CV141" s="14"/>
      <c r="CW141" s="14"/>
      <c r="CX141" s="14"/>
      <c r="CY141" s="14"/>
      <c r="CZ141" s="14"/>
      <c r="DA141" s="14"/>
      <c r="DB141" s="14"/>
      <c r="DC141" s="14"/>
      <c r="DD141" s="14"/>
      <c r="DE141" s="14"/>
      <c r="DF141" s="14"/>
      <c r="DG141" s="14"/>
      <c r="DH141" s="14"/>
      <c r="DI141" s="14"/>
      <c r="DJ141" s="14"/>
      <c r="DK141" s="14"/>
      <c r="DL141" s="14"/>
      <c r="DM141" s="14"/>
      <c r="DN141" s="14"/>
      <c r="DO141" s="14"/>
      <c r="DP141" s="14"/>
      <c r="DQ141" s="14"/>
      <c r="DR141" s="14"/>
      <c r="DS141" s="14"/>
      <c r="DT141" s="14"/>
      <c r="DU141" s="14"/>
      <c r="DV141" s="14"/>
      <c r="DW141" s="14"/>
      <c r="DX141" s="14"/>
      <c r="DY141" s="14"/>
      <c r="DZ141" s="14"/>
      <c r="EA141" s="14"/>
      <c r="EB141" s="14"/>
      <c r="EC141" s="14"/>
      <c r="ED141" s="14"/>
      <c r="EE141" s="14"/>
      <c r="EF141" s="14"/>
      <c r="EG141" s="14"/>
      <c r="EH141" s="14"/>
      <c r="EI141" s="14"/>
      <c r="EJ141" s="14"/>
      <c r="EK141" s="14"/>
      <c r="EL141" s="14"/>
      <c r="EM141" s="14"/>
      <c r="EN141" s="14"/>
      <c r="EO141" s="14"/>
      <c r="EP141" s="14"/>
      <c r="EQ141" s="14"/>
      <c r="ER141" s="14"/>
      <c r="ES141" s="14"/>
      <c r="ET141" s="14"/>
      <c r="EU141" s="14"/>
      <c r="EV141" s="14"/>
      <c r="EW141" s="14"/>
      <c r="EX141" s="14"/>
      <c r="EY141" s="14"/>
      <c r="EZ141" s="14"/>
      <c r="FA141" s="14"/>
      <c r="FB141" s="14"/>
      <c r="FC141" s="14"/>
      <c r="FD141" s="14"/>
      <c r="FE141" s="14"/>
      <c r="FF141" s="14"/>
      <c r="FG141" s="14"/>
      <c r="FH141" s="14"/>
      <c r="FI141" s="14"/>
      <c r="FJ141" s="14"/>
      <c r="FK141" s="14"/>
      <c r="FL141" s="14"/>
      <c r="FM141" s="14"/>
      <c r="FN141" s="14"/>
      <c r="FO141" s="14"/>
      <c r="FP141" s="14"/>
      <c r="FQ141" s="14"/>
      <c r="FR141" s="14"/>
      <c r="FS141" s="14"/>
      <c r="FT141" s="14"/>
      <c r="FU141" s="14"/>
      <c r="FV141" s="14"/>
      <c r="FW141" s="14"/>
      <c r="FX141" s="14"/>
      <c r="FY141" s="14"/>
      <c r="FZ141" s="14"/>
      <c r="GA141" s="14"/>
      <c r="GB141" s="14"/>
      <c r="GC141" s="14"/>
      <c r="GD141" s="14"/>
      <c r="GE141" s="14"/>
      <c r="GF141" s="14"/>
      <c r="GG141" s="14"/>
      <c r="GH141" s="14"/>
      <c r="GI141" s="14"/>
      <c r="GJ141" s="14"/>
      <c r="GK141" s="14"/>
      <c r="GL141" s="14"/>
      <c r="GM141" s="14"/>
      <c r="GN141" s="14"/>
      <c r="GO141" s="14"/>
      <c r="GP141" s="14"/>
      <c r="GQ141" s="14"/>
      <c r="GR141" s="14"/>
      <c r="GS141" s="14"/>
      <c r="GT141" s="14"/>
      <c r="GU141" s="14"/>
      <c r="GV141" s="14"/>
      <c r="GW141" s="14"/>
      <c r="GX141" s="14"/>
      <c r="GY141" s="14"/>
      <c r="GZ141" s="14"/>
      <c r="HA141" s="14"/>
      <c r="HB141" s="14"/>
      <c r="HC141" s="14"/>
      <c r="HD141" s="14"/>
      <c r="HE141" s="14"/>
      <c r="HF141" s="14"/>
      <c r="HG141" s="14"/>
      <c r="HH141" s="14"/>
      <c r="HI141" s="14"/>
      <c r="HJ141" s="14"/>
      <c r="HK141" s="14"/>
      <c r="HL141" s="14"/>
      <c r="HM141" s="14"/>
      <c r="HN141" s="14"/>
      <c r="HO141" s="14"/>
      <c r="HP141" s="14"/>
      <c r="HQ141" s="14"/>
      <c r="HR141" s="14"/>
      <c r="HS141" s="14"/>
      <c r="HT141" s="14"/>
      <c r="HU141" s="14"/>
      <c r="HV141" s="14"/>
      <c r="HW141" s="14"/>
      <c r="HX141" s="14"/>
      <c r="HY141" s="14"/>
      <c r="HZ141" s="14"/>
      <c r="IA141" s="14"/>
      <c r="IB141" s="14"/>
      <c r="IC141" s="14"/>
      <c r="ID141" s="14"/>
      <c r="IE141" s="14"/>
      <c r="IF141" s="14"/>
      <c r="IG141" s="14"/>
      <c r="IH141" s="14"/>
      <c r="II141" s="14"/>
      <c r="IJ141" s="14"/>
      <c r="IK141" s="14"/>
      <c r="IL141" s="14"/>
      <c r="IM141" s="14"/>
      <c r="IN141" s="14"/>
      <c r="IO141" s="14"/>
      <c r="IP141" s="14"/>
      <c r="IQ141" s="14"/>
      <c r="IR141" s="14"/>
      <c r="IS141" s="14"/>
      <c r="IT141" s="14"/>
      <c r="IU141" s="14"/>
      <c r="IV141" s="14"/>
      <c r="IW141" s="14"/>
      <c r="IX141" s="14"/>
      <c r="IY141" s="14"/>
      <c r="IZ141" s="14"/>
      <c r="JA141" s="14"/>
      <c r="JB141" s="14"/>
      <c r="JC141" s="14"/>
      <c r="JD141" s="14"/>
      <c r="JE141" s="14"/>
      <c r="JF141" s="14"/>
      <c r="JG141" s="14"/>
    </row>
    <row r="142" spans="1:267" s="152" customFormat="1" ht="18" customHeight="1" x14ac:dyDescent="0.25">
      <c r="A142" s="146">
        <v>5</v>
      </c>
      <c r="B142" s="348"/>
      <c r="C142" s="349"/>
      <c r="D142" s="95"/>
      <c r="E142" s="354"/>
      <c r="F142" s="354"/>
      <c r="G142" s="355"/>
      <c r="H142" s="355"/>
      <c r="I142" s="167" t="str">
        <f>Logic!I143</f>
        <v/>
      </c>
      <c r="J142" s="117"/>
      <c r="K142" s="112"/>
      <c r="L142" s="112"/>
      <c r="M142" s="167" t="str">
        <f>Logic!Q143</f>
        <v/>
      </c>
      <c r="N142" s="167" t="str">
        <f>Logic!U143</f>
        <v/>
      </c>
      <c r="O142" s="167" t="str">
        <f>Logic!Y143</f>
        <v/>
      </c>
      <c r="P142" s="167" t="str">
        <f>Logic!AC143</f>
        <v/>
      </c>
      <c r="Q142" s="167" t="str">
        <f>Logic!AG143</f>
        <v/>
      </c>
      <c r="R142" s="117"/>
      <c r="S142" s="167" t="str">
        <f>Logic!AL143</f>
        <v/>
      </c>
      <c r="T142" s="117"/>
      <c r="U142" s="167" t="str">
        <f>Logic!AN143</f>
        <v/>
      </c>
      <c r="V142" s="167" t="str">
        <f>Logic!AO143</f>
        <v/>
      </c>
      <c r="W142" s="167" t="str">
        <f>Logic!AP143</f>
        <v/>
      </c>
      <c r="X142" s="167" t="str">
        <f>Logic!AQ143</f>
        <v/>
      </c>
      <c r="Y142" s="167" t="str">
        <f>Logic!AS143</f>
        <v/>
      </c>
      <c r="Z142" s="167" t="str">
        <f>Logic!AT143</f>
        <v/>
      </c>
      <c r="AA142" s="167" t="str">
        <f>Logic!AU143</f>
        <v/>
      </c>
      <c r="AB142" s="167" t="str">
        <f>Logic!AV143</f>
        <v/>
      </c>
      <c r="AC142" s="140"/>
      <c r="AD142" s="168" t="str">
        <f t="shared" si="0"/>
        <v/>
      </c>
      <c r="AE142" s="138"/>
      <c r="AF142" s="138"/>
      <c r="AG142" s="138"/>
      <c r="AH142" s="138"/>
      <c r="AI142" s="138"/>
      <c r="AJ142" s="138"/>
      <c r="AK142" s="138"/>
      <c r="AL142" s="138"/>
      <c r="AM142" s="138"/>
      <c r="AN142" s="138"/>
      <c r="AO142" s="138"/>
      <c r="AP142" s="138"/>
      <c r="AQ142" s="138"/>
      <c r="AR142" s="138"/>
      <c r="AS142" s="138"/>
      <c r="AT142" s="138"/>
      <c r="AU142" s="138"/>
      <c r="AV142" s="138"/>
      <c r="AW142" s="138"/>
      <c r="AX142" s="138"/>
      <c r="AY142" s="138"/>
      <c r="AZ142" s="138"/>
      <c r="BA142" s="14"/>
      <c r="BB142" s="14"/>
      <c r="BC142" s="14"/>
      <c r="BD142" s="14"/>
      <c r="BE142" s="14"/>
      <c r="BF142" s="14"/>
      <c r="BG142" s="14"/>
      <c r="BH142" s="14"/>
      <c r="BI142" s="14"/>
      <c r="BJ142" s="14"/>
      <c r="BK142" s="14"/>
      <c r="BL142" s="14"/>
      <c r="BM142" s="14"/>
      <c r="BN142" s="14"/>
      <c r="BO142" s="14"/>
      <c r="BP142" s="14"/>
      <c r="BQ142" s="14"/>
      <c r="BR142" s="14"/>
      <c r="BS142" s="14"/>
      <c r="BT142" s="14"/>
      <c r="BU142" s="14"/>
      <c r="BV142" s="14"/>
      <c r="BW142" s="14"/>
      <c r="BX142" s="14"/>
      <c r="BY142" s="14"/>
      <c r="BZ142" s="14"/>
      <c r="CA142" s="14"/>
      <c r="CB142" s="14"/>
      <c r="CC142" s="14"/>
      <c r="CD142" s="14"/>
      <c r="CE142" s="14"/>
      <c r="CF142" s="14"/>
      <c r="CG142" s="14"/>
      <c r="CH142" s="14"/>
      <c r="CI142" s="14"/>
      <c r="CJ142" s="14"/>
      <c r="CK142" s="14"/>
      <c r="CL142" s="14"/>
      <c r="CM142" s="14"/>
      <c r="CN142" s="14"/>
      <c r="CO142" s="14"/>
      <c r="CP142" s="14"/>
      <c r="CQ142" s="14"/>
      <c r="CR142" s="14"/>
      <c r="CS142" s="14"/>
      <c r="CT142" s="14"/>
      <c r="CU142" s="14"/>
      <c r="CV142" s="14"/>
      <c r="CW142" s="14"/>
      <c r="CX142" s="14"/>
      <c r="CY142" s="14"/>
      <c r="CZ142" s="14"/>
      <c r="DA142" s="14"/>
      <c r="DB142" s="14"/>
      <c r="DC142" s="14"/>
      <c r="DD142" s="14"/>
      <c r="DE142" s="14"/>
      <c r="DF142" s="14"/>
      <c r="DG142" s="14"/>
      <c r="DH142" s="14"/>
      <c r="DI142" s="14"/>
      <c r="DJ142" s="14"/>
      <c r="DK142" s="14"/>
      <c r="DL142" s="14"/>
      <c r="DM142" s="14"/>
      <c r="DN142" s="14"/>
      <c r="DO142" s="14"/>
      <c r="DP142" s="14"/>
      <c r="DQ142" s="14"/>
      <c r="DR142" s="14"/>
      <c r="DS142" s="14"/>
      <c r="DT142" s="14"/>
      <c r="DU142" s="14"/>
      <c r="DV142" s="14"/>
      <c r="DW142" s="14"/>
      <c r="DX142" s="14"/>
      <c r="DY142" s="14"/>
      <c r="DZ142" s="14"/>
      <c r="EA142" s="14"/>
      <c r="EB142" s="14"/>
      <c r="EC142" s="14"/>
      <c r="ED142" s="14"/>
      <c r="EE142" s="14"/>
      <c r="EF142" s="14"/>
      <c r="EG142" s="14"/>
      <c r="EH142" s="14"/>
      <c r="EI142" s="14"/>
      <c r="EJ142" s="14"/>
      <c r="EK142" s="14"/>
      <c r="EL142" s="14"/>
      <c r="EM142" s="14"/>
      <c r="EN142" s="14"/>
      <c r="EO142" s="14"/>
      <c r="EP142" s="14"/>
      <c r="EQ142" s="14"/>
      <c r="ER142" s="14"/>
      <c r="ES142" s="14"/>
      <c r="ET142" s="14"/>
      <c r="EU142" s="14"/>
      <c r="EV142" s="14"/>
      <c r="EW142" s="14"/>
      <c r="EX142" s="14"/>
      <c r="EY142" s="14"/>
      <c r="EZ142" s="14"/>
      <c r="FA142" s="14"/>
      <c r="FB142" s="14"/>
      <c r="FC142" s="14"/>
      <c r="FD142" s="14"/>
      <c r="FE142" s="14"/>
      <c r="FF142" s="14"/>
      <c r="FG142" s="14"/>
      <c r="FH142" s="14"/>
      <c r="FI142" s="14"/>
      <c r="FJ142" s="14"/>
      <c r="FK142" s="14"/>
      <c r="FL142" s="14"/>
      <c r="FM142" s="14"/>
      <c r="FN142" s="14"/>
      <c r="FO142" s="14"/>
      <c r="FP142" s="14"/>
      <c r="FQ142" s="14"/>
      <c r="FR142" s="14"/>
      <c r="FS142" s="14"/>
      <c r="FT142" s="14"/>
      <c r="FU142" s="14"/>
      <c r="FV142" s="14"/>
      <c r="FW142" s="14"/>
      <c r="FX142" s="14"/>
      <c r="FY142" s="14"/>
      <c r="FZ142" s="14"/>
      <c r="GA142" s="14"/>
      <c r="GB142" s="14"/>
      <c r="GC142" s="14"/>
      <c r="GD142" s="14"/>
      <c r="GE142" s="14"/>
      <c r="GF142" s="14"/>
      <c r="GG142" s="14"/>
      <c r="GH142" s="14"/>
      <c r="GI142" s="14"/>
      <c r="GJ142" s="14"/>
      <c r="GK142" s="14"/>
      <c r="GL142" s="14"/>
      <c r="GM142" s="14"/>
      <c r="GN142" s="14"/>
      <c r="GO142" s="14"/>
      <c r="GP142" s="14"/>
      <c r="GQ142" s="14"/>
      <c r="GR142" s="14"/>
      <c r="GS142" s="14"/>
      <c r="GT142" s="14"/>
      <c r="GU142" s="14"/>
      <c r="GV142" s="14"/>
      <c r="GW142" s="14"/>
      <c r="GX142" s="14"/>
      <c r="GY142" s="14"/>
      <c r="GZ142" s="14"/>
      <c r="HA142" s="14"/>
      <c r="HB142" s="14"/>
      <c r="HC142" s="14"/>
      <c r="HD142" s="14"/>
      <c r="HE142" s="14"/>
      <c r="HF142" s="14"/>
      <c r="HG142" s="14"/>
      <c r="HH142" s="14"/>
      <c r="HI142" s="14"/>
      <c r="HJ142" s="14"/>
      <c r="HK142" s="14"/>
      <c r="HL142" s="14"/>
      <c r="HM142" s="14"/>
      <c r="HN142" s="14"/>
      <c r="HO142" s="14"/>
      <c r="HP142" s="14"/>
      <c r="HQ142" s="14"/>
      <c r="HR142" s="14"/>
      <c r="HS142" s="14"/>
      <c r="HT142" s="14"/>
      <c r="HU142" s="14"/>
      <c r="HV142" s="14"/>
      <c r="HW142" s="14"/>
      <c r="HX142" s="14"/>
      <c r="HY142" s="14"/>
      <c r="HZ142" s="14"/>
      <c r="IA142" s="14"/>
      <c r="IB142" s="14"/>
      <c r="IC142" s="14"/>
      <c r="ID142" s="14"/>
      <c r="IE142" s="14"/>
      <c r="IF142" s="14"/>
      <c r="IG142" s="14"/>
      <c r="IH142" s="14"/>
      <c r="II142" s="14"/>
      <c r="IJ142" s="14"/>
      <c r="IK142" s="14"/>
      <c r="IL142" s="14"/>
      <c r="IM142" s="14"/>
      <c r="IN142" s="14"/>
      <c r="IO142" s="14"/>
      <c r="IP142" s="14"/>
      <c r="IQ142" s="14"/>
      <c r="IR142" s="14"/>
      <c r="IS142" s="14"/>
      <c r="IT142" s="14"/>
      <c r="IU142" s="14"/>
      <c r="IV142" s="14"/>
      <c r="IW142" s="14"/>
      <c r="IX142" s="14"/>
      <c r="IY142" s="14"/>
      <c r="IZ142" s="14"/>
      <c r="JA142" s="14"/>
      <c r="JB142" s="14"/>
      <c r="JC142" s="14"/>
      <c r="JD142" s="14"/>
      <c r="JE142" s="14"/>
      <c r="JF142" s="14"/>
      <c r="JG142" s="14"/>
    </row>
    <row r="143" spans="1:267" s="152" customFormat="1" ht="18" customHeight="1" x14ac:dyDescent="0.25">
      <c r="A143" s="146">
        <v>6</v>
      </c>
      <c r="B143" s="348"/>
      <c r="C143" s="349"/>
      <c r="D143" s="95"/>
      <c r="E143" s="354"/>
      <c r="F143" s="354"/>
      <c r="G143" s="355"/>
      <c r="H143" s="355"/>
      <c r="I143" s="167" t="str">
        <f>Logic!I144</f>
        <v/>
      </c>
      <c r="J143" s="117"/>
      <c r="K143" s="112"/>
      <c r="L143" s="112"/>
      <c r="M143" s="167" t="str">
        <f>Logic!Q144</f>
        <v/>
      </c>
      <c r="N143" s="167" t="str">
        <f>Logic!U144</f>
        <v/>
      </c>
      <c r="O143" s="167" t="str">
        <f>Logic!Y144</f>
        <v/>
      </c>
      <c r="P143" s="167" t="str">
        <f>Logic!AC144</f>
        <v/>
      </c>
      <c r="Q143" s="167" t="str">
        <f>Logic!AG144</f>
        <v/>
      </c>
      <c r="R143" s="117"/>
      <c r="S143" s="167" t="str">
        <f>Logic!AL144</f>
        <v/>
      </c>
      <c r="T143" s="117"/>
      <c r="U143" s="167" t="str">
        <f>Logic!AN144</f>
        <v/>
      </c>
      <c r="V143" s="167" t="str">
        <f>Logic!AO144</f>
        <v/>
      </c>
      <c r="W143" s="167" t="str">
        <f>Logic!AP144</f>
        <v/>
      </c>
      <c r="X143" s="167" t="str">
        <f>Logic!AQ144</f>
        <v/>
      </c>
      <c r="Y143" s="167" t="str">
        <f>Logic!AS144</f>
        <v/>
      </c>
      <c r="Z143" s="167" t="str">
        <f>Logic!AT144</f>
        <v/>
      </c>
      <c r="AA143" s="167" t="str">
        <f>Logic!AU144</f>
        <v/>
      </c>
      <c r="AB143" s="167" t="str">
        <f>Logic!AV144</f>
        <v/>
      </c>
      <c r="AC143" s="140"/>
      <c r="AD143" s="168" t="str">
        <f t="shared" si="0"/>
        <v/>
      </c>
      <c r="AE143" s="138"/>
      <c r="AF143" s="138"/>
      <c r="AG143" s="138"/>
      <c r="AH143" s="138"/>
      <c r="AI143" s="138"/>
      <c r="AJ143" s="138"/>
      <c r="AK143" s="138"/>
      <c r="AL143" s="138"/>
      <c r="AM143" s="138"/>
      <c r="AN143" s="138"/>
      <c r="AO143" s="138"/>
      <c r="AP143" s="138"/>
      <c r="AQ143" s="138"/>
      <c r="AR143" s="138"/>
      <c r="AS143" s="138"/>
      <c r="AT143" s="138"/>
      <c r="AU143" s="138"/>
      <c r="AV143" s="138"/>
      <c r="AW143" s="138"/>
      <c r="AX143" s="138"/>
      <c r="AY143" s="138"/>
      <c r="AZ143" s="138"/>
      <c r="BA143" s="14"/>
      <c r="BB143" s="14"/>
      <c r="BC143" s="14"/>
      <c r="BD143" s="14"/>
      <c r="BE143" s="14"/>
      <c r="BF143" s="14"/>
      <c r="BG143" s="14"/>
      <c r="BH143" s="14"/>
      <c r="BI143" s="14"/>
      <c r="BJ143" s="14"/>
      <c r="BK143" s="14"/>
      <c r="BL143" s="14"/>
      <c r="BM143" s="14"/>
      <c r="BN143" s="14"/>
      <c r="BO143" s="14"/>
      <c r="BP143" s="14"/>
      <c r="BQ143" s="14"/>
      <c r="BR143" s="14"/>
      <c r="BS143" s="14"/>
      <c r="BT143" s="14"/>
      <c r="BU143" s="14"/>
      <c r="BV143" s="14"/>
      <c r="BW143" s="14"/>
      <c r="BX143" s="14"/>
      <c r="BY143" s="14"/>
      <c r="BZ143" s="14"/>
      <c r="CA143" s="14"/>
      <c r="CB143" s="14"/>
      <c r="CC143" s="14"/>
      <c r="CD143" s="14"/>
      <c r="CE143" s="14"/>
      <c r="CF143" s="14"/>
      <c r="CG143" s="14"/>
      <c r="CH143" s="14"/>
      <c r="CI143" s="14"/>
      <c r="CJ143" s="14"/>
      <c r="CK143" s="14"/>
      <c r="CL143" s="14"/>
      <c r="CM143" s="14"/>
      <c r="CN143" s="14"/>
      <c r="CO143" s="14"/>
      <c r="CP143" s="14"/>
      <c r="CQ143" s="14"/>
      <c r="CR143" s="14"/>
      <c r="CS143" s="14"/>
      <c r="CT143" s="14"/>
      <c r="CU143" s="14"/>
      <c r="CV143" s="14"/>
      <c r="CW143" s="14"/>
      <c r="CX143" s="14"/>
      <c r="CY143" s="14"/>
      <c r="CZ143" s="14"/>
      <c r="DA143" s="14"/>
      <c r="DB143" s="14"/>
      <c r="DC143" s="14"/>
      <c r="DD143" s="14"/>
      <c r="DE143" s="14"/>
      <c r="DF143" s="14"/>
      <c r="DG143" s="14"/>
      <c r="DH143" s="14"/>
      <c r="DI143" s="14"/>
      <c r="DJ143" s="14"/>
      <c r="DK143" s="14"/>
      <c r="DL143" s="14"/>
      <c r="DM143" s="14"/>
      <c r="DN143" s="14"/>
      <c r="DO143" s="14"/>
      <c r="DP143" s="14"/>
      <c r="DQ143" s="14"/>
      <c r="DR143" s="14"/>
      <c r="DS143" s="14"/>
      <c r="DT143" s="14"/>
      <c r="DU143" s="14"/>
      <c r="DV143" s="14"/>
      <c r="DW143" s="14"/>
      <c r="DX143" s="14"/>
      <c r="DY143" s="14"/>
      <c r="DZ143" s="14"/>
      <c r="EA143" s="14"/>
      <c r="EB143" s="14"/>
      <c r="EC143" s="14"/>
      <c r="ED143" s="14"/>
      <c r="EE143" s="14"/>
      <c r="EF143" s="14"/>
      <c r="EG143" s="14"/>
      <c r="EH143" s="14"/>
      <c r="EI143" s="14"/>
      <c r="EJ143" s="14"/>
      <c r="EK143" s="14"/>
      <c r="EL143" s="14"/>
      <c r="EM143" s="14"/>
      <c r="EN143" s="14"/>
      <c r="EO143" s="14"/>
      <c r="EP143" s="14"/>
      <c r="EQ143" s="14"/>
      <c r="ER143" s="14"/>
      <c r="ES143" s="14"/>
      <c r="ET143" s="14"/>
      <c r="EU143" s="14"/>
      <c r="EV143" s="14"/>
      <c r="EW143" s="14"/>
      <c r="EX143" s="14"/>
      <c r="EY143" s="14"/>
      <c r="EZ143" s="14"/>
      <c r="FA143" s="14"/>
      <c r="FB143" s="14"/>
      <c r="FC143" s="14"/>
      <c r="FD143" s="14"/>
      <c r="FE143" s="14"/>
      <c r="FF143" s="14"/>
      <c r="FG143" s="14"/>
      <c r="FH143" s="14"/>
      <c r="FI143" s="14"/>
      <c r="FJ143" s="14"/>
      <c r="FK143" s="14"/>
      <c r="FL143" s="14"/>
      <c r="FM143" s="14"/>
      <c r="FN143" s="14"/>
      <c r="FO143" s="14"/>
      <c r="FP143" s="14"/>
      <c r="FQ143" s="14"/>
      <c r="FR143" s="14"/>
      <c r="FS143" s="14"/>
      <c r="FT143" s="14"/>
      <c r="FU143" s="14"/>
      <c r="FV143" s="14"/>
      <c r="FW143" s="14"/>
      <c r="FX143" s="14"/>
      <c r="FY143" s="14"/>
      <c r="FZ143" s="14"/>
      <c r="GA143" s="14"/>
      <c r="GB143" s="14"/>
      <c r="GC143" s="14"/>
      <c r="GD143" s="14"/>
      <c r="GE143" s="14"/>
      <c r="GF143" s="14"/>
      <c r="GG143" s="14"/>
      <c r="GH143" s="14"/>
      <c r="GI143" s="14"/>
      <c r="GJ143" s="14"/>
      <c r="GK143" s="14"/>
      <c r="GL143" s="14"/>
      <c r="GM143" s="14"/>
      <c r="GN143" s="14"/>
      <c r="GO143" s="14"/>
      <c r="GP143" s="14"/>
      <c r="GQ143" s="14"/>
      <c r="GR143" s="14"/>
      <c r="GS143" s="14"/>
      <c r="GT143" s="14"/>
      <c r="GU143" s="14"/>
      <c r="GV143" s="14"/>
      <c r="GW143" s="14"/>
      <c r="GX143" s="14"/>
      <c r="GY143" s="14"/>
      <c r="GZ143" s="14"/>
      <c r="HA143" s="14"/>
      <c r="HB143" s="14"/>
      <c r="HC143" s="14"/>
      <c r="HD143" s="14"/>
      <c r="HE143" s="14"/>
      <c r="HF143" s="14"/>
      <c r="HG143" s="14"/>
      <c r="HH143" s="14"/>
      <c r="HI143" s="14"/>
      <c r="HJ143" s="14"/>
      <c r="HK143" s="14"/>
      <c r="HL143" s="14"/>
      <c r="HM143" s="14"/>
      <c r="HN143" s="14"/>
      <c r="HO143" s="14"/>
      <c r="HP143" s="14"/>
      <c r="HQ143" s="14"/>
      <c r="HR143" s="14"/>
      <c r="HS143" s="14"/>
      <c r="HT143" s="14"/>
      <c r="HU143" s="14"/>
      <c r="HV143" s="14"/>
      <c r="HW143" s="14"/>
      <c r="HX143" s="14"/>
      <c r="HY143" s="14"/>
      <c r="HZ143" s="14"/>
      <c r="IA143" s="14"/>
      <c r="IB143" s="14"/>
      <c r="IC143" s="14"/>
      <c r="ID143" s="14"/>
      <c r="IE143" s="14"/>
      <c r="IF143" s="14"/>
      <c r="IG143" s="14"/>
      <c r="IH143" s="14"/>
      <c r="II143" s="14"/>
      <c r="IJ143" s="14"/>
      <c r="IK143" s="14"/>
      <c r="IL143" s="14"/>
      <c r="IM143" s="14"/>
      <c r="IN143" s="14"/>
      <c r="IO143" s="14"/>
      <c r="IP143" s="14"/>
      <c r="IQ143" s="14"/>
      <c r="IR143" s="14"/>
      <c r="IS143" s="14"/>
      <c r="IT143" s="14"/>
      <c r="IU143" s="14"/>
      <c r="IV143" s="14"/>
      <c r="IW143" s="14"/>
      <c r="IX143" s="14"/>
      <c r="IY143" s="14"/>
      <c r="IZ143" s="14"/>
      <c r="JA143" s="14"/>
      <c r="JB143" s="14"/>
      <c r="JC143" s="14"/>
      <c r="JD143" s="14"/>
      <c r="JE143" s="14"/>
      <c r="JF143" s="14"/>
      <c r="JG143" s="14"/>
    </row>
    <row r="144" spans="1:267" s="152" customFormat="1" ht="18" customHeight="1" x14ac:dyDescent="0.25">
      <c r="A144" s="146">
        <v>7</v>
      </c>
      <c r="B144" s="348"/>
      <c r="C144" s="349"/>
      <c r="D144" s="95"/>
      <c r="E144" s="354"/>
      <c r="F144" s="354"/>
      <c r="G144" s="355"/>
      <c r="H144" s="355"/>
      <c r="I144" s="167" t="str">
        <f>Logic!I145</f>
        <v/>
      </c>
      <c r="J144" s="117"/>
      <c r="K144" s="112"/>
      <c r="L144" s="112"/>
      <c r="M144" s="167" t="str">
        <f>Logic!Q145</f>
        <v/>
      </c>
      <c r="N144" s="167" t="str">
        <f>Logic!U145</f>
        <v/>
      </c>
      <c r="O144" s="167" t="str">
        <f>Logic!Y145</f>
        <v/>
      </c>
      <c r="P144" s="167" t="str">
        <f>Logic!AC145</f>
        <v/>
      </c>
      <c r="Q144" s="167" t="str">
        <f>Logic!AG145</f>
        <v/>
      </c>
      <c r="R144" s="117"/>
      <c r="S144" s="167" t="str">
        <f>Logic!AL145</f>
        <v/>
      </c>
      <c r="T144" s="117"/>
      <c r="U144" s="167" t="str">
        <f>Logic!AN145</f>
        <v/>
      </c>
      <c r="V144" s="167" t="str">
        <f>Logic!AO145</f>
        <v/>
      </c>
      <c r="W144" s="167" t="str">
        <f>Logic!AP145</f>
        <v/>
      </c>
      <c r="X144" s="167" t="str">
        <f>Logic!AQ145</f>
        <v/>
      </c>
      <c r="Y144" s="167" t="str">
        <f>Logic!AS145</f>
        <v/>
      </c>
      <c r="Z144" s="167" t="str">
        <f>Logic!AT145</f>
        <v/>
      </c>
      <c r="AA144" s="167" t="str">
        <f>Logic!AU145</f>
        <v/>
      </c>
      <c r="AB144" s="167" t="str">
        <f>Logic!AV145</f>
        <v/>
      </c>
      <c r="AC144" s="140"/>
      <c r="AD144" s="168" t="str">
        <f t="shared" si="0"/>
        <v/>
      </c>
      <c r="AE144" s="138"/>
      <c r="AF144" s="138"/>
      <c r="AG144" s="138"/>
      <c r="AH144" s="138"/>
      <c r="AI144" s="138"/>
      <c r="AJ144" s="138"/>
      <c r="AK144" s="138"/>
      <c r="AL144" s="138"/>
      <c r="AM144" s="138"/>
      <c r="AN144" s="138"/>
      <c r="AO144" s="138"/>
      <c r="AP144" s="138"/>
      <c r="AQ144" s="138"/>
      <c r="AR144" s="138"/>
      <c r="AS144" s="138"/>
      <c r="AT144" s="138"/>
      <c r="AU144" s="138"/>
      <c r="AV144" s="138"/>
      <c r="AW144" s="138"/>
      <c r="AX144" s="138"/>
      <c r="AY144" s="138"/>
      <c r="AZ144" s="138"/>
      <c r="BA144" s="14"/>
      <c r="BB144" s="14"/>
      <c r="BC144" s="14"/>
      <c r="BD144" s="14"/>
      <c r="BE144" s="14"/>
      <c r="BF144" s="14"/>
      <c r="BG144" s="14"/>
      <c r="BH144" s="14"/>
      <c r="BI144" s="14"/>
      <c r="BJ144" s="14"/>
      <c r="BK144" s="14"/>
      <c r="BL144" s="14"/>
      <c r="BM144" s="14"/>
      <c r="BN144" s="14"/>
      <c r="BO144" s="14"/>
      <c r="BP144" s="14"/>
      <c r="BQ144" s="14"/>
      <c r="BR144" s="14"/>
      <c r="BS144" s="14"/>
      <c r="BT144" s="14"/>
      <c r="BU144" s="14"/>
      <c r="BV144" s="14"/>
      <c r="BW144" s="14"/>
      <c r="BX144" s="14"/>
      <c r="BY144" s="14"/>
      <c r="BZ144" s="14"/>
      <c r="CA144" s="14"/>
      <c r="CB144" s="14"/>
      <c r="CC144" s="14"/>
      <c r="CD144" s="14"/>
      <c r="CE144" s="14"/>
      <c r="CF144" s="14"/>
      <c r="CG144" s="14"/>
      <c r="CH144" s="14"/>
      <c r="CI144" s="14"/>
      <c r="CJ144" s="14"/>
      <c r="CK144" s="14"/>
      <c r="CL144" s="14"/>
      <c r="CM144" s="14"/>
      <c r="CN144" s="14"/>
      <c r="CO144" s="14"/>
      <c r="CP144" s="14"/>
      <c r="CQ144" s="14"/>
      <c r="CR144" s="14"/>
      <c r="CS144" s="14"/>
      <c r="CT144" s="14"/>
      <c r="CU144" s="14"/>
      <c r="CV144" s="14"/>
      <c r="CW144" s="14"/>
      <c r="CX144" s="14"/>
      <c r="CY144" s="14"/>
      <c r="CZ144" s="14"/>
      <c r="DA144" s="14"/>
      <c r="DB144" s="14"/>
      <c r="DC144" s="14"/>
      <c r="DD144" s="14"/>
      <c r="DE144" s="14"/>
      <c r="DF144" s="14"/>
      <c r="DG144" s="14"/>
      <c r="DH144" s="14"/>
      <c r="DI144" s="14"/>
      <c r="DJ144" s="14"/>
      <c r="DK144" s="14"/>
      <c r="DL144" s="14"/>
      <c r="DM144" s="14"/>
      <c r="DN144" s="14"/>
      <c r="DO144" s="14"/>
      <c r="DP144" s="14"/>
      <c r="DQ144" s="14"/>
      <c r="DR144" s="14"/>
      <c r="DS144" s="14"/>
      <c r="DT144" s="14"/>
      <c r="DU144" s="14"/>
      <c r="DV144" s="14"/>
      <c r="DW144" s="14"/>
      <c r="DX144" s="14"/>
      <c r="DY144" s="14"/>
      <c r="DZ144" s="14"/>
      <c r="EA144" s="14"/>
      <c r="EB144" s="14"/>
      <c r="EC144" s="14"/>
      <c r="ED144" s="14"/>
      <c r="EE144" s="14"/>
      <c r="EF144" s="14"/>
      <c r="EG144" s="14"/>
      <c r="EH144" s="14"/>
      <c r="EI144" s="14"/>
      <c r="EJ144" s="14"/>
      <c r="EK144" s="14"/>
      <c r="EL144" s="14"/>
      <c r="EM144" s="14"/>
      <c r="EN144" s="14"/>
      <c r="EO144" s="14"/>
      <c r="EP144" s="14"/>
      <c r="EQ144" s="14"/>
      <c r="ER144" s="14"/>
      <c r="ES144" s="14"/>
      <c r="ET144" s="14"/>
      <c r="EU144" s="14"/>
      <c r="EV144" s="14"/>
      <c r="EW144" s="14"/>
      <c r="EX144" s="14"/>
      <c r="EY144" s="14"/>
      <c r="EZ144" s="14"/>
      <c r="FA144" s="14"/>
      <c r="FB144" s="14"/>
      <c r="FC144" s="14"/>
      <c r="FD144" s="14"/>
      <c r="FE144" s="14"/>
      <c r="FF144" s="14"/>
      <c r="FG144" s="14"/>
      <c r="FH144" s="14"/>
      <c r="FI144" s="14"/>
      <c r="FJ144" s="14"/>
      <c r="FK144" s="14"/>
      <c r="FL144" s="14"/>
      <c r="FM144" s="14"/>
      <c r="FN144" s="14"/>
      <c r="FO144" s="14"/>
      <c r="FP144" s="14"/>
      <c r="FQ144" s="14"/>
      <c r="FR144" s="14"/>
      <c r="FS144" s="14"/>
      <c r="FT144" s="14"/>
      <c r="FU144" s="14"/>
      <c r="FV144" s="14"/>
      <c r="FW144" s="14"/>
      <c r="FX144" s="14"/>
      <c r="FY144" s="14"/>
      <c r="FZ144" s="14"/>
      <c r="GA144" s="14"/>
      <c r="GB144" s="14"/>
      <c r="GC144" s="14"/>
      <c r="GD144" s="14"/>
      <c r="GE144" s="14"/>
      <c r="GF144" s="14"/>
      <c r="GG144" s="14"/>
      <c r="GH144" s="14"/>
      <c r="GI144" s="14"/>
      <c r="GJ144" s="14"/>
      <c r="GK144" s="14"/>
      <c r="GL144" s="14"/>
      <c r="GM144" s="14"/>
      <c r="GN144" s="14"/>
      <c r="GO144" s="14"/>
      <c r="GP144" s="14"/>
      <c r="GQ144" s="14"/>
      <c r="GR144" s="14"/>
      <c r="GS144" s="14"/>
      <c r="GT144" s="14"/>
      <c r="GU144" s="14"/>
      <c r="GV144" s="14"/>
      <c r="GW144" s="14"/>
      <c r="GX144" s="14"/>
      <c r="GY144" s="14"/>
      <c r="GZ144" s="14"/>
      <c r="HA144" s="14"/>
      <c r="HB144" s="14"/>
      <c r="HC144" s="14"/>
      <c r="HD144" s="14"/>
      <c r="HE144" s="14"/>
      <c r="HF144" s="14"/>
      <c r="HG144" s="14"/>
      <c r="HH144" s="14"/>
      <c r="HI144" s="14"/>
      <c r="HJ144" s="14"/>
      <c r="HK144" s="14"/>
      <c r="HL144" s="14"/>
      <c r="HM144" s="14"/>
      <c r="HN144" s="14"/>
      <c r="HO144" s="14"/>
      <c r="HP144" s="14"/>
      <c r="HQ144" s="14"/>
      <c r="HR144" s="14"/>
      <c r="HS144" s="14"/>
      <c r="HT144" s="14"/>
      <c r="HU144" s="14"/>
      <c r="HV144" s="14"/>
      <c r="HW144" s="14"/>
      <c r="HX144" s="14"/>
      <c r="HY144" s="14"/>
      <c r="HZ144" s="14"/>
      <c r="IA144" s="14"/>
      <c r="IB144" s="14"/>
      <c r="IC144" s="14"/>
      <c r="ID144" s="14"/>
      <c r="IE144" s="14"/>
      <c r="IF144" s="14"/>
      <c r="IG144" s="14"/>
      <c r="IH144" s="14"/>
      <c r="II144" s="14"/>
      <c r="IJ144" s="14"/>
      <c r="IK144" s="14"/>
      <c r="IL144" s="14"/>
      <c r="IM144" s="14"/>
      <c r="IN144" s="14"/>
      <c r="IO144" s="14"/>
      <c r="IP144" s="14"/>
      <c r="IQ144" s="14"/>
      <c r="IR144" s="14"/>
      <c r="IS144" s="14"/>
      <c r="IT144" s="14"/>
      <c r="IU144" s="14"/>
      <c r="IV144" s="14"/>
      <c r="IW144" s="14"/>
      <c r="IX144" s="14"/>
      <c r="IY144" s="14"/>
      <c r="IZ144" s="14"/>
      <c r="JA144" s="14"/>
      <c r="JB144" s="14"/>
      <c r="JC144" s="14"/>
      <c r="JD144" s="14"/>
      <c r="JE144" s="14"/>
      <c r="JF144" s="14"/>
      <c r="JG144" s="14"/>
    </row>
    <row r="145" spans="1:52" s="152" customFormat="1" ht="18" customHeight="1" x14ac:dyDescent="0.25">
      <c r="A145" s="146">
        <v>8</v>
      </c>
      <c r="B145" s="348"/>
      <c r="C145" s="349"/>
      <c r="D145" s="95"/>
      <c r="E145" s="354"/>
      <c r="F145" s="354"/>
      <c r="G145" s="355"/>
      <c r="H145" s="355"/>
      <c r="I145" s="167" t="str">
        <f>Logic!I146</f>
        <v/>
      </c>
      <c r="J145" s="117"/>
      <c r="K145" s="112"/>
      <c r="L145" s="112"/>
      <c r="M145" s="167" t="str">
        <f>Logic!Q146</f>
        <v/>
      </c>
      <c r="N145" s="167" t="str">
        <f>Logic!U146</f>
        <v/>
      </c>
      <c r="O145" s="167" t="str">
        <f>Logic!Y146</f>
        <v/>
      </c>
      <c r="P145" s="167" t="str">
        <f>Logic!AC146</f>
        <v/>
      </c>
      <c r="Q145" s="167" t="str">
        <f>Logic!AG146</f>
        <v/>
      </c>
      <c r="R145" s="117"/>
      <c r="S145" s="167" t="str">
        <f>Logic!AL146</f>
        <v/>
      </c>
      <c r="T145" s="117"/>
      <c r="U145" s="167" t="str">
        <f>Logic!AN146</f>
        <v/>
      </c>
      <c r="V145" s="167" t="str">
        <f>Logic!AO146</f>
        <v/>
      </c>
      <c r="W145" s="167" t="str">
        <f>Logic!AP146</f>
        <v/>
      </c>
      <c r="X145" s="167" t="str">
        <f>Logic!AQ146</f>
        <v/>
      </c>
      <c r="Y145" s="167" t="str">
        <f>Logic!AS146</f>
        <v/>
      </c>
      <c r="Z145" s="167" t="str">
        <f>Logic!AT146</f>
        <v/>
      </c>
      <c r="AA145" s="167" t="str">
        <f>Logic!AU146</f>
        <v/>
      </c>
      <c r="AB145" s="167" t="str">
        <f>Logic!AV146</f>
        <v/>
      </c>
      <c r="AC145" s="140"/>
      <c r="AD145" s="168" t="str">
        <f t="shared" si="0"/>
        <v/>
      </c>
      <c r="AE145" s="138"/>
      <c r="AF145" s="138"/>
      <c r="AG145" s="138"/>
      <c r="AH145" s="138"/>
      <c r="AI145" s="138"/>
      <c r="AJ145" s="138"/>
      <c r="AK145" s="138"/>
      <c r="AL145" s="138"/>
      <c r="AM145" s="138"/>
      <c r="AN145" s="138"/>
      <c r="AO145" s="138"/>
      <c r="AP145" s="138"/>
      <c r="AQ145" s="138"/>
      <c r="AR145" s="138"/>
      <c r="AS145" s="138"/>
      <c r="AT145" s="138"/>
      <c r="AU145" s="138"/>
      <c r="AV145" s="138"/>
      <c r="AW145" s="138"/>
      <c r="AX145" s="138"/>
      <c r="AY145" s="138"/>
      <c r="AZ145" s="138"/>
    </row>
    <row r="146" spans="1:52" s="152" customFormat="1" ht="18" customHeight="1" x14ac:dyDescent="0.25">
      <c r="A146" s="146">
        <v>9</v>
      </c>
      <c r="B146" s="348"/>
      <c r="C146" s="349"/>
      <c r="D146" s="95"/>
      <c r="E146" s="354"/>
      <c r="F146" s="354"/>
      <c r="G146" s="355"/>
      <c r="H146" s="355"/>
      <c r="I146" s="167" t="str">
        <f>Logic!I147</f>
        <v/>
      </c>
      <c r="J146" s="117"/>
      <c r="K146" s="112"/>
      <c r="L146" s="112"/>
      <c r="M146" s="167" t="str">
        <f>Logic!Q147</f>
        <v/>
      </c>
      <c r="N146" s="167" t="str">
        <f>Logic!U147</f>
        <v/>
      </c>
      <c r="O146" s="167" t="str">
        <f>Logic!Y147</f>
        <v/>
      </c>
      <c r="P146" s="167" t="str">
        <f>Logic!AC147</f>
        <v/>
      </c>
      <c r="Q146" s="167" t="str">
        <f>Logic!AG147</f>
        <v/>
      </c>
      <c r="R146" s="117"/>
      <c r="S146" s="167" t="str">
        <f>Logic!AL147</f>
        <v/>
      </c>
      <c r="T146" s="117"/>
      <c r="U146" s="167" t="str">
        <f>Logic!AN147</f>
        <v/>
      </c>
      <c r="V146" s="167" t="str">
        <f>Logic!AO147</f>
        <v/>
      </c>
      <c r="W146" s="167" t="str">
        <f>Logic!AP147</f>
        <v/>
      </c>
      <c r="X146" s="167" t="str">
        <f>Logic!AQ147</f>
        <v/>
      </c>
      <c r="Y146" s="167" t="str">
        <f>Logic!AS147</f>
        <v/>
      </c>
      <c r="Z146" s="167" t="str">
        <f>Logic!AT147</f>
        <v/>
      </c>
      <c r="AA146" s="167" t="str">
        <f>Logic!AU147</f>
        <v/>
      </c>
      <c r="AB146" s="167" t="str">
        <f>Logic!AV147</f>
        <v/>
      </c>
      <c r="AC146" s="140"/>
      <c r="AD146" s="168" t="str">
        <f t="shared" si="0"/>
        <v/>
      </c>
      <c r="AE146" s="138"/>
      <c r="AF146" s="138"/>
      <c r="AG146" s="138"/>
      <c r="AH146" s="138"/>
      <c r="AI146" s="138"/>
      <c r="AJ146" s="138"/>
      <c r="AK146" s="138"/>
      <c r="AL146" s="138"/>
      <c r="AM146" s="138"/>
      <c r="AN146" s="138"/>
      <c r="AO146" s="138"/>
      <c r="AP146" s="138"/>
      <c r="AQ146" s="138"/>
      <c r="AR146" s="138"/>
      <c r="AS146" s="138"/>
      <c r="AT146" s="138"/>
      <c r="AU146" s="138"/>
      <c r="AV146" s="138"/>
      <c r="AW146" s="138"/>
      <c r="AX146" s="138"/>
      <c r="AY146" s="138"/>
      <c r="AZ146" s="138"/>
    </row>
    <row r="147" spans="1:52" s="152" customFormat="1" ht="18" customHeight="1" x14ac:dyDescent="0.25">
      <c r="A147" s="146">
        <v>10</v>
      </c>
      <c r="B147" s="348"/>
      <c r="C147" s="349"/>
      <c r="D147" s="95"/>
      <c r="E147" s="354"/>
      <c r="F147" s="354"/>
      <c r="G147" s="355"/>
      <c r="H147" s="355"/>
      <c r="I147" s="167" t="str">
        <f>Logic!I148</f>
        <v/>
      </c>
      <c r="J147" s="117"/>
      <c r="K147" s="112"/>
      <c r="L147" s="112"/>
      <c r="M147" s="167" t="str">
        <f>Logic!Q148</f>
        <v/>
      </c>
      <c r="N147" s="167" t="str">
        <f>Logic!U148</f>
        <v/>
      </c>
      <c r="O147" s="167" t="str">
        <f>Logic!Y148</f>
        <v/>
      </c>
      <c r="P147" s="167" t="str">
        <f>Logic!AC148</f>
        <v/>
      </c>
      <c r="Q147" s="167" t="str">
        <f>Logic!AG148</f>
        <v/>
      </c>
      <c r="R147" s="117"/>
      <c r="S147" s="167" t="str">
        <f>Logic!AL148</f>
        <v/>
      </c>
      <c r="T147" s="117"/>
      <c r="U147" s="167" t="str">
        <f>Logic!AN148</f>
        <v/>
      </c>
      <c r="V147" s="167" t="str">
        <f>Logic!AO148</f>
        <v/>
      </c>
      <c r="W147" s="167" t="str">
        <f>Logic!AP148</f>
        <v/>
      </c>
      <c r="X147" s="167" t="str">
        <f>Logic!AQ148</f>
        <v/>
      </c>
      <c r="Y147" s="167" t="str">
        <f>Logic!AS148</f>
        <v/>
      </c>
      <c r="Z147" s="167" t="str">
        <f>Logic!AT148</f>
        <v/>
      </c>
      <c r="AA147" s="167" t="str">
        <f>Logic!AU148</f>
        <v/>
      </c>
      <c r="AB147" s="167" t="str">
        <f>Logic!AV148</f>
        <v/>
      </c>
      <c r="AC147" s="153" t="s">
        <v>182</v>
      </c>
      <c r="AD147" s="168" t="str">
        <f t="shared" si="0"/>
        <v/>
      </c>
      <c r="AE147" s="138"/>
      <c r="AF147" s="138"/>
      <c r="AG147" s="138"/>
      <c r="AH147" s="138"/>
      <c r="AI147" s="138"/>
      <c r="AJ147" s="138"/>
      <c r="AK147" s="138"/>
      <c r="AL147" s="138"/>
      <c r="AM147" s="138"/>
      <c r="AN147" s="138"/>
      <c r="AO147" s="138"/>
      <c r="AP147" s="138"/>
      <c r="AQ147" s="138"/>
      <c r="AR147" s="138"/>
      <c r="AS147" s="138"/>
      <c r="AT147" s="138"/>
      <c r="AU147" s="138"/>
      <c r="AV147" s="138"/>
      <c r="AW147" s="138"/>
      <c r="AX147" s="138"/>
      <c r="AY147" s="138"/>
      <c r="AZ147" s="138"/>
    </row>
    <row r="148" spans="1:52" s="152" customFormat="1" ht="18" hidden="1" customHeight="1" outlineLevel="1" x14ac:dyDescent="0.25">
      <c r="A148" s="146">
        <v>11</v>
      </c>
      <c r="B148" s="348"/>
      <c r="C148" s="349"/>
      <c r="D148" s="95"/>
      <c r="E148" s="354"/>
      <c r="F148" s="354"/>
      <c r="G148" s="355"/>
      <c r="H148" s="355"/>
      <c r="I148" s="167" t="str">
        <f>Logic!I149</f>
        <v/>
      </c>
      <c r="J148" s="117"/>
      <c r="K148" s="112"/>
      <c r="L148" s="112"/>
      <c r="M148" s="167" t="str">
        <f>Logic!Q149</f>
        <v/>
      </c>
      <c r="N148" s="167" t="str">
        <f>Logic!U149</f>
        <v/>
      </c>
      <c r="O148" s="167" t="str">
        <f>Logic!Y149</f>
        <v/>
      </c>
      <c r="P148" s="167" t="str">
        <f>Logic!AC149</f>
        <v/>
      </c>
      <c r="Q148" s="167" t="str">
        <f>Logic!AG149</f>
        <v/>
      </c>
      <c r="R148" s="117"/>
      <c r="S148" s="167" t="str">
        <f>Logic!AL149</f>
        <v/>
      </c>
      <c r="T148" s="117"/>
      <c r="U148" s="167" t="str">
        <f>Logic!AN149</f>
        <v/>
      </c>
      <c r="V148" s="167" t="str">
        <f>Logic!AO149</f>
        <v/>
      </c>
      <c r="W148" s="167" t="str">
        <f>Logic!AP149</f>
        <v/>
      </c>
      <c r="X148" s="167" t="str">
        <f>Logic!AQ149</f>
        <v/>
      </c>
      <c r="Y148" s="167" t="str">
        <f>Logic!AS149</f>
        <v/>
      </c>
      <c r="Z148" s="167" t="str">
        <f>Logic!AT149</f>
        <v/>
      </c>
      <c r="AA148" s="167" t="str">
        <f>Logic!AU149</f>
        <v/>
      </c>
      <c r="AB148" s="167" t="str">
        <f>Logic!AV149</f>
        <v/>
      </c>
      <c r="AC148" s="140"/>
      <c r="AD148" s="168" t="str">
        <f t="shared" si="0"/>
        <v/>
      </c>
      <c r="AE148" s="138"/>
      <c r="AF148" s="138"/>
      <c r="AG148" s="138"/>
      <c r="AH148" s="138"/>
      <c r="AI148" s="138"/>
      <c r="AJ148" s="138"/>
      <c r="AK148" s="138"/>
      <c r="AL148" s="138"/>
      <c r="AM148" s="138"/>
      <c r="AN148" s="138"/>
      <c r="AO148" s="138"/>
      <c r="AP148" s="138"/>
      <c r="AQ148" s="138"/>
      <c r="AR148" s="138"/>
      <c r="AS148" s="138"/>
      <c r="AT148" s="138"/>
      <c r="AU148" s="138"/>
      <c r="AV148" s="138"/>
      <c r="AW148" s="138"/>
      <c r="AX148" s="138"/>
      <c r="AY148" s="138"/>
      <c r="AZ148" s="138"/>
    </row>
    <row r="149" spans="1:52" s="152" customFormat="1" ht="18" hidden="1" customHeight="1" outlineLevel="1" x14ac:dyDescent="0.25">
      <c r="A149" s="146">
        <v>12</v>
      </c>
      <c r="B149" s="348"/>
      <c r="C149" s="349"/>
      <c r="D149" s="95"/>
      <c r="E149" s="354"/>
      <c r="F149" s="354"/>
      <c r="G149" s="355"/>
      <c r="H149" s="355"/>
      <c r="I149" s="167" t="str">
        <f>Logic!I150</f>
        <v/>
      </c>
      <c r="J149" s="117"/>
      <c r="K149" s="112"/>
      <c r="L149" s="112"/>
      <c r="M149" s="167" t="str">
        <f>Logic!Q150</f>
        <v/>
      </c>
      <c r="N149" s="167" t="str">
        <f>Logic!U150</f>
        <v/>
      </c>
      <c r="O149" s="167" t="str">
        <f>Logic!Y150</f>
        <v/>
      </c>
      <c r="P149" s="167" t="str">
        <f>Logic!AC150</f>
        <v/>
      </c>
      <c r="Q149" s="167" t="str">
        <f>Logic!AG150</f>
        <v/>
      </c>
      <c r="R149" s="117"/>
      <c r="S149" s="167" t="str">
        <f>Logic!AL150</f>
        <v/>
      </c>
      <c r="T149" s="117"/>
      <c r="U149" s="167" t="str">
        <f>Logic!AN150</f>
        <v/>
      </c>
      <c r="V149" s="167" t="str">
        <f>Logic!AO150</f>
        <v/>
      </c>
      <c r="W149" s="167" t="str">
        <f>Logic!AP150</f>
        <v/>
      </c>
      <c r="X149" s="167" t="str">
        <f>Logic!AQ150</f>
        <v/>
      </c>
      <c r="Y149" s="167" t="str">
        <f>Logic!AS150</f>
        <v/>
      </c>
      <c r="Z149" s="167" t="str">
        <f>Logic!AT150</f>
        <v/>
      </c>
      <c r="AA149" s="167" t="str">
        <f>Logic!AU150</f>
        <v/>
      </c>
      <c r="AB149" s="167" t="str">
        <f>Logic!AV150</f>
        <v/>
      </c>
      <c r="AC149" s="140"/>
      <c r="AD149" s="168" t="str">
        <f t="shared" si="0"/>
        <v/>
      </c>
      <c r="AE149" s="138"/>
      <c r="AF149" s="138"/>
      <c r="AG149" s="138"/>
      <c r="AH149" s="138"/>
      <c r="AI149" s="138"/>
      <c r="AJ149" s="138"/>
      <c r="AK149" s="138"/>
      <c r="AL149" s="138"/>
      <c r="AM149" s="138"/>
      <c r="AN149" s="138"/>
      <c r="AO149" s="138"/>
      <c r="AP149" s="138"/>
      <c r="AQ149" s="138"/>
      <c r="AR149" s="138"/>
      <c r="AS149" s="138"/>
      <c r="AT149" s="138"/>
      <c r="AU149" s="138"/>
      <c r="AV149" s="138"/>
      <c r="AW149" s="138"/>
      <c r="AX149" s="138"/>
      <c r="AY149" s="138"/>
      <c r="AZ149" s="138"/>
    </row>
    <row r="150" spans="1:52" s="152" customFormat="1" ht="18" hidden="1" customHeight="1" outlineLevel="1" x14ac:dyDescent="0.25">
      <c r="A150" s="146">
        <v>13</v>
      </c>
      <c r="B150" s="348"/>
      <c r="C150" s="349"/>
      <c r="D150" s="95"/>
      <c r="E150" s="354"/>
      <c r="F150" s="354"/>
      <c r="G150" s="355"/>
      <c r="H150" s="355"/>
      <c r="I150" s="167" t="str">
        <f>Logic!I151</f>
        <v/>
      </c>
      <c r="J150" s="117"/>
      <c r="K150" s="112"/>
      <c r="L150" s="112"/>
      <c r="M150" s="167" t="str">
        <f>Logic!Q151</f>
        <v/>
      </c>
      <c r="N150" s="167" t="str">
        <f>Logic!U151</f>
        <v/>
      </c>
      <c r="O150" s="167" t="str">
        <f>Logic!Y151</f>
        <v/>
      </c>
      <c r="P150" s="167" t="str">
        <f>Logic!AC151</f>
        <v/>
      </c>
      <c r="Q150" s="167" t="str">
        <f>Logic!AG151</f>
        <v/>
      </c>
      <c r="R150" s="117"/>
      <c r="S150" s="167" t="str">
        <f>Logic!AL151</f>
        <v/>
      </c>
      <c r="T150" s="117"/>
      <c r="U150" s="167" t="str">
        <f>Logic!AN151</f>
        <v/>
      </c>
      <c r="V150" s="167" t="str">
        <f>Logic!AO151</f>
        <v/>
      </c>
      <c r="W150" s="167" t="str">
        <f>Logic!AP151</f>
        <v/>
      </c>
      <c r="X150" s="167" t="str">
        <f>Logic!AQ151</f>
        <v/>
      </c>
      <c r="Y150" s="167" t="str">
        <f>Logic!AS151</f>
        <v/>
      </c>
      <c r="Z150" s="167" t="str">
        <f>Logic!AT151</f>
        <v/>
      </c>
      <c r="AA150" s="167" t="str">
        <f>Logic!AU151</f>
        <v/>
      </c>
      <c r="AB150" s="167" t="str">
        <f>Logic!AV151</f>
        <v/>
      </c>
      <c r="AC150" s="140"/>
      <c r="AD150" s="168" t="str">
        <f t="shared" si="0"/>
        <v/>
      </c>
      <c r="AE150" s="138"/>
      <c r="AF150" s="138"/>
      <c r="AG150" s="138"/>
      <c r="AH150" s="138"/>
      <c r="AI150" s="138"/>
      <c r="AJ150" s="138"/>
      <c r="AK150" s="138"/>
      <c r="AL150" s="138"/>
      <c r="AM150" s="138"/>
      <c r="AN150" s="138"/>
      <c r="AO150" s="138"/>
      <c r="AP150" s="138"/>
      <c r="AQ150" s="138"/>
      <c r="AR150" s="138"/>
      <c r="AS150" s="138"/>
      <c r="AT150" s="138"/>
      <c r="AU150" s="138"/>
      <c r="AV150" s="138"/>
      <c r="AW150" s="138"/>
      <c r="AX150" s="138"/>
      <c r="AY150" s="138"/>
      <c r="AZ150" s="138"/>
    </row>
    <row r="151" spans="1:52" s="152" customFormat="1" ht="18" hidden="1" customHeight="1" outlineLevel="1" x14ac:dyDescent="0.25">
      <c r="A151" s="146">
        <v>14</v>
      </c>
      <c r="B151" s="348"/>
      <c r="C151" s="349"/>
      <c r="D151" s="95"/>
      <c r="E151" s="354"/>
      <c r="F151" s="354"/>
      <c r="G151" s="355"/>
      <c r="H151" s="355"/>
      <c r="I151" s="167" t="str">
        <f>Logic!I152</f>
        <v/>
      </c>
      <c r="J151" s="117"/>
      <c r="K151" s="112"/>
      <c r="L151" s="112"/>
      <c r="M151" s="167" t="str">
        <f>Logic!Q152</f>
        <v/>
      </c>
      <c r="N151" s="167" t="str">
        <f>Logic!U152</f>
        <v/>
      </c>
      <c r="O151" s="167" t="str">
        <f>Logic!Y152</f>
        <v/>
      </c>
      <c r="P151" s="167" t="str">
        <f>Logic!AC152</f>
        <v/>
      </c>
      <c r="Q151" s="167" t="str">
        <f>Logic!AG152</f>
        <v/>
      </c>
      <c r="R151" s="117"/>
      <c r="S151" s="167" t="str">
        <f>Logic!AL152</f>
        <v/>
      </c>
      <c r="T151" s="117"/>
      <c r="U151" s="167" t="str">
        <f>Logic!AN152</f>
        <v/>
      </c>
      <c r="V151" s="167" t="str">
        <f>Logic!AO152</f>
        <v/>
      </c>
      <c r="W151" s="167" t="str">
        <f>Logic!AP152</f>
        <v/>
      </c>
      <c r="X151" s="167" t="str">
        <f>Logic!AQ152</f>
        <v/>
      </c>
      <c r="Y151" s="167" t="str">
        <f>Logic!AS152</f>
        <v/>
      </c>
      <c r="Z151" s="167" t="str">
        <f>Logic!AT152</f>
        <v/>
      </c>
      <c r="AA151" s="167" t="str">
        <f>Logic!AU152</f>
        <v/>
      </c>
      <c r="AB151" s="167" t="str">
        <f>Logic!AV152</f>
        <v/>
      </c>
      <c r="AC151" s="140"/>
      <c r="AD151" s="168" t="str">
        <f t="shared" si="0"/>
        <v/>
      </c>
      <c r="AE151" s="138"/>
      <c r="AF151" s="138"/>
      <c r="AG151" s="138"/>
      <c r="AH151" s="138"/>
      <c r="AI151" s="138"/>
      <c r="AJ151" s="138"/>
      <c r="AK151" s="138"/>
      <c r="AL151" s="138"/>
      <c r="AM151" s="138"/>
      <c r="AN151" s="138"/>
      <c r="AO151" s="138"/>
      <c r="AP151" s="138"/>
      <c r="AQ151" s="138"/>
      <c r="AR151" s="138"/>
      <c r="AS151" s="138"/>
      <c r="AT151" s="138"/>
      <c r="AU151" s="138"/>
      <c r="AV151" s="138"/>
      <c r="AW151" s="138"/>
      <c r="AX151" s="138"/>
      <c r="AY151" s="138"/>
      <c r="AZ151" s="138"/>
    </row>
    <row r="152" spans="1:52" s="152" customFormat="1" ht="18" hidden="1" customHeight="1" outlineLevel="1" x14ac:dyDescent="0.25">
      <c r="A152" s="146">
        <v>15</v>
      </c>
      <c r="B152" s="348"/>
      <c r="C152" s="349"/>
      <c r="D152" s="95"/>
      <c r="E152" s="354"/>
      <c r="F152" s="354"/>
      <c r="G152" s="355"/>
      <c r="H152" s="355"/>
      <c r="I152" s="167" t="str">
        <f>Logic!I153</f>
        <v/>
      </c>
      <c r="J152" s="117"/>
      <c r="K152" s="112"/>
      <c r="L152" s="112"/>
      <c r="M152" s="167" t="str">
        <f>Logic!Q153</f>
        <v/>
      </c>
      <c r="N152" s="167" t="str">
        <f>Logic!U153</f>
        <v/>
      </c>
      <c r="O152" s="167" t="str">
        <f>Logic!Y153</f>
        <v/>
      </c>
      <c r="P152" s="167" t="str">
        <f>Logic!AC153</f>
        <v/>
      </c>
      <c r="Q152" s="167" t="str">
        <f>Logic!AG153</f>
        <v/>
      </c>
      <c r="R152" s="117"/>
      <c r="S152" s="167" t="str">
        <f>Logic!AL153</f>
        <v/>
      </c>
      <c r="T152" s="117"/>
      <c r="U152" s="167" t="str">
        <f>Logic!AN153</f>
        <v/>
      </c>
      <c r="V152" s="167" t="str">
        <f>Logic!AO153</f>
        <v/>
      </c>
      <c r="W152" s="167" t="str">
        <f>Logic!AP153</f>
        <v/>
      </c>
      <c r="X152" s="167" t="str">
        <f>Logic!AQ153</f>
        <v/>
      </c>
      <c r="Y152" s="167" t="str">
        <f>Logic!AS153</f>
        <v/>
      </c>
      <c r="Z152" s="167" t="str">
        <f>Logic!AT153</f>
        <v/>
      </c>
      <c r="AA152" s="167" t="str">
        <f>Logic!AU153</f>
        <v/>
      </c>
      <c r="AB152" s="167" t="str">
        <f>Logic!AV153</f>
        <v/>
      </c>
      <c r="AC152" s="140"/>
      <c r="AD152" s="168" t="str">
        <f t="shared" si="0"/>
        <v/>
      </c>
      <c r="AE152" s="138"/>
      <c r="AF152" s="138"/>
      <c r="AG152" s="138"/>
      <c r="AH152" s="138"/>
      <c r="AI152" s="138"/>
      <c r="AJ152" s="138"/>
      <c r="AK152" s="138"/>
      <c r="AL152" s="138"/>
      <c r="AM152" s="138"/>
      <c r="AN152" s="138"/>
      <c r="AO152" s="138"/>
      <c r="AP152" s="138"/>
      <c r="AQ152" s="138"/>
      <c r="AR152" s="138"/>
      <c r="AS152" s="138"/>
      <c r="AT152" s="138"/>
      <c r="AU152" s="138"/>
      <c r="AV152" s="138"/>
      <c r="AW152" s="138"/>
      <c r="AX152" s="138"/>
      <c r="AY152" s="138"/>
      <c r="AZ152" s="138"/>
    </row>
    <row r="153" spans="1:52" s="152" customFormat="1" ht="18" hidden="1" customHeight="1" outlineLevel="1" x14ac:dyDescent="0.25">
      <c r="A153" s="146">
        <v>16</v>
      </c>
      <c r="B153" s="348"/>
      <c r="C153" s="349"/>
      <c r="D153" s="95"/>
      <c r="E153" s="354"/>
      <c r="F153" s="354"/>
      <c r="G153" s="355"/>
      <c r="H153" s="355"/>
      <c r="I153" s="167" t="str">
        <f>Logic!I154</f>
        <v/>
      </c>
      <c r="J153" s="117"/>
      <c r="K153" s="112"/>
      <c r="L153" s="112"/>
      <c r="M153" s="167" t="str">
        <f>Logic!Q154</f>
        <v/>
      </c>
      <c r="N153" s="167" t="str">
        <f>Logic!U154</f>
        <v/>
      </c>
      <c r="O153" s="167" t="str">
        <f>Logic!Y154</f>
        <v/>
      </c>
      <c r="P153" s="167" t="str">
        <f>Logic!AC154</f>
        <v/>
      </c>
      <c r="Q153" s="167" t="str">
        <f>Logic!AG154</f>
        <v/>
      </c>
      <c r="R153" s="117"/>
      <c r="S153" s="167" t="str">
        <f>Logic!AL154</f>
        <v/>
      </c>
      <c r="T153" s="117"/>
      <c r="U153" s="167" t="str">
        <f>Logic!AN154</f>
        <v/>
      </c>
      <c r="V153" s="167" t="str">
        <f>Logic!AO154</f>
        <v/>
      </c>
      <c r="W153" s="167" t="str">
        <f>Logic!AP154</f>
        <v/>
      </c>
      <c r="X153" s="167" t="str">
        <f>Logic!AQ154</f>
        <v/>
      </c>
      <c r="Y153" s="167" t="str">
        <f>Logic!AS154</f>
        <v/>
      </c>
      <c r="Z153" s="167" t="str">
        <f>Logic!AT154</f>
        <v/>
      </c>
      <c r="AA153" s="167" t="str">
        <f>Logic!AU154</f>
        <v/>
      </c>
      <c r="AB153" s="167" t="str">
        <f>Logic!AV154</f>
        <v/>
      </c>
      <c r="AC153" s="140"/>
      <c r="AD153" s="168" t="str">
        <f t="shared" si="0"/>
        <v/>
      </c>
      <c r="AE153" s="138"/>
      <c r="AF153" s="138"/>
      <c r="AG153" s="138"/>
      <c r="AH153" s="138"/>
      <c r="AI153" s="138"/>
      <c r="AJ153" s="138"/>
      <c r="AK153" s="138"/>
      <c r="AL153" s="138"/>
      <c r="AM153" s="138"/>
      <c r="AN153" s="138"/>
      <c r="AO153" s="138"/>
      <c r="AP153" s="138"/>
      <c r="AQ153" s="138"/>
      <c r="AR153" s="138"/>
      <c r="AS153" s="138"/>
      <c r="AT153" s="138"/>
      <c r="AU153" s="138"/>
      <c r="AV153" s="138"/>
      <c r="AW153" s="138"/>
      <c r="AX153" s="138"/>
      <c r="AY153" s="138"/>
      <c r="AZ153" s="138"/>
    </row>
    <row r="154" spans="1:52" s="152" customFormat="1" ht="18" hidden="1" customHeight="1" outlineLevel="1" x14ac:dyDescent="0.25">
      <c r="A154" s="146">
        <v>17</v>
      </c>
      <c r="B154" s="348"/>
      <c r="C154" s="349"/>
      <c r="D154" s="95"/>
      <c r="E154" s="354"/>
      <c r="F154" s="354"/>
      <c r="G154" s="355"/>
      <c r="H154" s="355"/>
      <c r="I154" s="167" t="str">
        <f>Logic!I155</f>
        <v/>
      </c>
      <c r="J154" s="117"/>
      <c r="K154" s="112"/>
      <c r="L154" s="112"/>
      <c r="M154" s="167" t="str">
        <f>Logic!Q155</f>
        <v/>
      </c>
      <c r="N154" s="167" t="str">
        <f>Logic!U155</f>
        <v/>
      </c>
      <c r="O154" s="167" t="str">
        <f>Logic!Y155</f>
        <v/>
      </c>
      <c r="P154" s="167" t="str">
        <f>Logic!AC155</f>
        <v/>
      </c>
      <c r="Q154" s="167" t="str">
        <f>Logic!AG155</f>
        <v/>
      </c>
      <c r="R154" s="117"/>
      <c r="S154" s="167" t="str">
        <f>Logic!AL155</f>
        <v/>
      </c>
      <c r="T154" s="117"/>
      <c r="U154" s="167" t="str">
        <f>Logic!AN155</f>
        <v/>
      </c>
      <c r="V154" s="167" t="str">
        <f>Logic!AO155</f>
        <v/>
      </c>
      <c r="W154" s="167" t="str">
        <f>Logic!AP155</f>
        <v/>
      </c>
      <c r="X154" s="167" t="str">
        <f>Logic!AQ155</f>
        <v/>
      </c>
      <c r="Y154" s="167" t="str">
        <f>Logic!AS155</f>
        <v/>
      </c>
      <c r="Z154" s="167" t="str">
        <f>Logic!AT155</f>
        <v/>
      </c>
      <c r="AA154" s="167" t="str">
        <f>Logic!AU155</f>
        <v/>
      </c>
      <c r="AB154" s="167" t="str">
        <f>Logic!AV155</f>
        <v/>
      </c>
      <c r="AC154" s="140"/>
      <c r="AD154" s="168" t="str">
        <f t="shared" si="0"/>
        <v/>
      </c>
      <c r="AE154" s="138"/>
      <c r="AF154" s="138"/>
      <c r="AG154" s="138"/>
      <c r="AH154" s="138"/>
      <c r="AI154" s="138"/>
      <c r="AJ154" s="138"/>
      <c r="AK154" s="138"/>
      <c r="AL154" s="138"/>
      <c r="AM154" s="138"/>
      <c r="AN154" s="138"/>
      <c r="AO154" s="138"/>
      <c r="AP154" s="138"/>
      <c r="AQ154" s="138"/>
      <c r="AR154" s="138"/>
      <c r="AS154" s="138"/>
      <c r="AT154" s="138"/>
      <c r="AU154" s="138"/>
      <c r="AV154" s="138"/>
      <c r="AW154" s="138"/>
      <c r="AX154" s="138"/>
      <c r="AY154" s="138"/>
      <c r="AZ154" s="138"/>
    </row>
    <row r="155" spans="1:52" s="152" customFormat="1" ht="18" hidden="1" customHeight="1" outlineLevel="1" x14ac:dyDescent="0.25">
      <c r="A155" s="146">
        <v>18</v>
      </c>
      <c r="B155" s="348"/>
      <c r="C155" s="349"/>
      <c r="D155" s="95"/>
      <c r="E155" s="354"/>
      <c r="F155" s="354"/>
      <c r="G155" s="355"/>
      <c r="H155" s="355"/>
      <c r="I155" s="167" t="str">
        <f>Logic!I156</f>
        <v/>
      </c>
      <c r="J155" s="117"/>
      <c r="K155" s="112"/>
      <c r="L155" s="112"/>
      <c r="M155" s="167" t="str">
        <f>Logic!Q156</f>
        <v/>
      </c>
      <c r="N155" s="167" t="str">
        <f>Logic!U156</f>
        <v/>
      </c>
      <c r="O155" s="167" t="str">
        <f>Logic!Y156</f>
        <v/>
      </c>
      <c r="P155" s="167" t="str">
        <f>Logic!AC156</f>
        <v/>
      </c>
      <c r="Q155" s="167" t="str">
        <f>Logic!AG156</f>
        <v/>
      </c>
      <c r="R155" s="117"/>
      <c r="S155" s="167" t="str">
        <f>Logic!AL156</f>
        <v/>
      </c>
      <c r="T155" s="117"/>
      <c r="U155" s="167" t="str">
        <f>Logic!AN156</f>
        <v/>
      </c>
      <c r="V155" s="167" t="str">
        <f>Logic!AO156</f>
        <v/>
      </c>
      <c r="W155" s="167" t="str">
        <f>Logic!AP156</f>
        <v/>
      </c>
      <c r="X155" s="167" t="str">
        <f>Logic!AQ156</f>
        <v/>
      </c>
      <c r="Y155" s="167" t="str">
        <f>Logic!AS156</f>
        <v/>
      </c>
      <c r="Z155" s="167" t="str">
        <f>Logic!AT156</f>
        <v/>
      </c>
      <c r="AA155" s="167" t="str">
        <f>Logic!AU156</f>
        <v/>
      </c>
      <c r="AB155" s="167" t="str">
        <f>Logic!AV156</f>
        <v/>
      </c>
      <c r="AC155" s="140"/>
      <c r="AD155" s="168" t="str">
        <f t="shared" si="0"/>
        <v/>
      </c>
      <c r="AE155" s="138"/>
      <c r="AF155" s="138"/>
      <c r="AG155" s="138"/>
      <c r="AH155" s="138"/>
      <c r="AI155" s="138"/>
      <c r="AJ155" s="138"/>
      <c r="AK155" s="138"/>
      <c r="AL155" s="138"/>
      <c r="AM155" s="138"/>
      <c r="AN155" s="138"/>
      <c r="AO155" s="138"/>
      <c r="AP155" s="138"/>
      <c r="AQ155" s="138"/>
      <c r="AR155" s="138"/>
      <c r="AS155" s="138"/>
      <c r="AT155" s="138"/>
      <c r="AU155" s="138"/>
      <c r="AV155" s="138"/>
      <c r="AW155" s="138"/>
      <c r="AX155" s="138"/>
      <c r="AY155" s="138"/>
      <c r="AZ155" s="138"/>
    </row>
    <row r="156" spans="1:52" s="152" customFormat="1" ht="18" hidden="1" customHeight="1" outlineLevel="1" x14ac:dyDescent="0.25">
      <c r="A156" s="146">
        <v>19</v>
      </c>
      <c r="B156" s="348"/>
      <c r="C156" s="349"/>
      <c r="D156" s="95"/>
      <c r="E156" s="354"/>
      <c r="F156" s="354"/>
      <c r="G156" s="355"/>
      <c r="H156" s="355"/>
      <c r="I156" s="167" t="str">
        <f>Logic!I157</f>
        <v/>
      </c>
      <c r="J156" s="117"/>
      <c r="K156" s="112"/>
      <c r="L156" s="112"/>
      <c r="M156" s="167" t="str">
        <f>Logic!Q157</f>
        <v/>
      </c>
      <c r="N156" s="167" t="str">
        <f>Logic!U157</f>
        <v/>
      </c>
      <c r="O156" s="167" t="str">
        <f>Logic!Y157</f>
        <v/>
      </c>
      <c r="P156" s="167" t="str">
        <f>Logic!AC157</f>
        <v/>
      </c>
      <c r="Q156" s="167" t="str">
        <f>Logic!AG157</f>
        <v/>
      </c>
      <c r="R156" s="117"/>
      <c r="S156" s="167" t="str">
        <f>Logic!AL157</f>
        <v/>
      </c>
      <c r="T156" s="117"/>
      <c r="U156" s="167" t="str">
        <f>Logic!AN157</f>
        <v/>
      </c>
      <c r="V156" s="167" t="str">
        <f>Logic!AO157</f>
        <v/>
      </c>
      <c r="W156" s="167" t="str">
        <f>Logic!AP157</f>
        <v/>
      </c>
      <c r="X156" s="167" t="str">
        <f>Logic!AQ157</f>
        <v/>
      </c>
      <c r="Y156" s="167" t="str">
        <f>Logic!AS157</f>
        <v/>
      </c>
      <c r="Z156" s="167" t="str">
        <f>Logic!AT157</f>
        <v/>
      </c>
      <c r="AA156" s="167" t="str">
        <f>Logic!AU157</f>
        <v/>
      </c>
      <c r="AB156" s="167" t="str">
        <f>Logic!AV157</f>
        <v/>
      </c>
      <c r="AC156" s="140"/>
      <c r="AD156" s="168" t="str">
        <f t="shared" si="0"/>
        <v/>
      </c>
      <c r="AE156" s="138"/>
      <c r="AF156" s="138"/>
      <c r="AG156" s="138"/>
      <c r="AH156" s="138"/>
      <c r="AI156" s="138"/>
      <c r="AJ156" s="138"/>
      <c r="AK156" s="138"/>
      <c r="AL156" s="138"/>
      <c r="AM156" s="138"/>
      <c r="AN156" s="138"/>
      <c r="AO156" s="138"/>
      <c r="AP156" s="138"/>
      <c r="AQ156" s="138"/>
      <c r="AR156" s="138"/>
      <c r="AS156" s="138"/>
      <c r="AT156" s="138"/>
      <c r="AU156" s="138"/>
      <c r="AV156" s="138"/>
      <c r="AW156" s="138"/>
      <c r="AX156" s="138"/>
      <c r="AY156" s="138"/>
      <c r="AZ156" s="138"/>
    </row>
    <row r="157" spans="1:52" s="152" customFormat="1" ht="18" hidden="1" customHeight="1" outlineLevel="1" x14ac:dyDescent="0.25">
      <c r="A157" s="146">
        <v>20</v>
      </c>
      <c r="B157" s="348"/>
      <c r="C157" s="349"/>
      <c r="D157" s="95"/>
      <c r="E157" s="354"/>
      <c r="F157" s="354"/>
      <c r="G157" s="355"/>
      <c r="H157" s="355"/>
      <c r="I157" s="167" t="str">
        <f>Logic!I158</f>
        <v/>
      </c>
      <c r="J157" s="117"/>
      <c r="K157" s="112"/>
      <c r="L157" s="112"/>
      <c r="M157" s="167" t="str">
        <f>Logic!Q158</f>
        <v/>
      </c>
      <c r="N157" s="167" t="str">
        <f>Logic!U158</f>
        <v/>
      </c>
      <c r="O157" s="167" t="str">
        <f>Logic!Y158</f>
        <v/>
      </c>
      <c r="P157" s="167" t="str">
        <f>Logic!AC158</f>
        <v/>
      </c>
      <c r="Q157" s="167" t="str">
        <f>Logic!AG158</f>
        <v/>
      </c>
      <c r="R157" s="117"/>
      <c r="S157" s="167" t="str">
        <f>Logic!AL158</f>
        <v/>
      </c>
      <c r="T157" s="117"/>
      <c r="U157" s="167" t="str">
        <f>Logic!AN158</f>
        <v/>
      </c>
      <c r="V157" s="167" t="str">
        <f>Logic!AO158</f>
        <v/>
      </c>
      <c r="W157" s="167" t="str">
        <f>Logic!AP158</f>
        <v/>
      </c>
      <c r="X157" s="167" t="str">
        <f>Logic!AQ158</f>
        <v/>
      </c>
      <c r="Y157" s="167" t="str">
        <f>Logic!AS158</f>
        <v/>
      </c>
      <c r="Z157" s="167" t="str">
        <f>Logic!AT158</f>
        <v/>
      </c>
      <c r="AA157" s="167" t="str">
        <f>Logic!AU158</f>
        <v/>
      </c>
      <c r="AB157" s="167" t="str">
        <f>Logic!AV158</f>
        <v/>
      </c>
      <c r="AC157" s="140"/>
      <c r="AD157" s="168" t="str">
        <f t="shared" si="0"/>
        <v/>
      </c>
      <c r="AE157" s="138"/>
      <c r="AF157" s="138"/>
      <c r="AG157" s="138"/>
      <c r="AH157" s="138"/>
      <c r="AI157" s="138"/>
      <c r="AJ157" s="138"/>
      <c r="AK157" s="138"/>
      <c r="AL157" s="138"/>
      <c r="AM157" s="138"/>
      <c r="AN157" s="138"/>
      <c r="AO157" s="138"/>
      <c r="AP157" s="138"/>
      <c r="AQ157" s="138"/>
      <c r="AR157" s="138"/>
      <c r="AS157" s="138"/>
      <c r="AT157" s="138"/>
      <c r="AU157" s="138"/>
      <c r="AV157" s="138"/>
      <c r="AW157" s="138"/>
      <c r="AX157" s="138"/>
      <c r="AY157" s="138"/>
      <c r="AZ157" s="138"/>
    </row>
    <row r="158" spans="1:52" s="152" customFormat="1" ht="18" hidden="1" customHeight="1" outlineLevel="1" x14ac:dyDescent="0.25">
      <c r="A158" s="146">
        <v>21</v>
      </c>
      <c r="B158" s="348"/>
      <c r="C158" s="349"/>
      <c r="D158" s="115"/>
      <c r="E158" s="354"/>
      <c r="F158" s="354"/>
      <c r="G158" s="355"/>
      <c r="H158" s="355"/>
      <c r="I158" s="167" t="str">
        <f>Logic!I159</f>
        <v/>
      </c>
      <c r="J158" s="118"/>
      <c r="K158" s="112"/>
      <c r="L158" s="112"/>
      <c r="M158" s="167" t="str">
        <f>Logic!Q159</f>
        <v/>
      </c>
      <c r="N158" s="167" t="str">
        <f>Logic!U159</f>
        <v/>
      </c>
      <c r="O158" s="167" t="str">
        <f>Logic!Y159</f>
        <v/>
      </c>
      <c r="P158" s="167" t="str">
        <f>Logic!AC159</f>
        <v/>
      </c>
      <c r="Q158" s="167" t="str">
        <f>Logic!AG159</f>
        <v/>
      </c>
      <c r="R158" s="117"/>
      <c r="S158" s="167" t="str">
        <f>Logic!AL159</f>
        <v/>
      </c>
      <c r="T158" s="117"/>
      <c r="U158" s="167" t="str">
        <f>Logic!AN159</f>
        <v/>
      </c>
      <c r="V158" s="167" t="str">
        <f>Logic!AO159</f>
        <v/>
      </c>
      <c r="W158" s="167" t="str">
        <f>Logic!AP159</f>
        <v/>
      </c>
      <c r="X158" s="167" t="str">
        <f>Logic!AQ159</f>
        <v/>
      </c>
      <c r="Y158" s="167" t="str">
        <f>Logic!AS159</f>
        <v/>
      </c>
      <c r="Z158" s="167" t="str">
        <f>Logic!AT159</f>
        <v/>
      </c>
      <c r="AA158" s="167" t="str">
        <f>Logic!AU159</f>
        <v/>
      </c>
      <c r="AB158" s="167" t="str">
        <f>Logic!AV159</f>
        <v/>
      </c>
      <c r="AC158" s="153"/>
      <c r="AD158" s="168" t="str">
        <f t="shared" si="0"/>
        <v/>
      </c>
      <c r="AE158" s="138"/>
      <c r="AF158" s="138"/>
      <c r="AG158" s="138"/>
      <c r="AH158" s="138"/>
      <c r="AI158" s="138"/>
      <c r="AJ158" s="138"/>
      <c r="AK158" s="138"/>
      <c r="AL158" s="138"/>
      <c r="AM158" s="138"/>
      <c r="AN158" s="138"/>
      <c r="AO158" s="138"/>
      <c r="AP158" s="138"/>
      <c r="AQ158" s="138"/>
      <c r="AR158" s="138"/>
      <c r="AS158" s="138"/>
      <c r="AT158" s="138"/>
      <c r="AU158" s="138"/>
      <c r="AV158" s="138"/>
      <c r="AW158" s="138"/>
      <c r="AX158" s="138"/>
      <c r="AY158" s="138"/>
      <c r="AZ158" s="138"/>
    </row>
    <row r="159" spans="1:52" s="152" customFormat="1" ht="18" hidden="1" customHeight="1" outlineLevel="1" x14ac:dyDescent="0.25">
      <c r="A159" s="146">
        <v>22</v>
      </c>
      <c r="B159" s="348"/>
      <c r="C159" s="349"/>
      <c r="D159" s="95"/>
      <c r="E159" s="354"/>
      <c r="F159" s="354"/>
      <c r="G159" s="355"/>
      <c r="H159" s="355"/>
      <c r="I159" s="167" t="str">
        <f>Logic!I160</f>
        <v/>
      </c>
      <c r="J159" s="117"/>
      <c r="K159" s="112"/>
      <c r="L159" s="112"/>
      <c r="M159" s="167" t="str">
        <f>Logic!Q160</f>
        <v/>
      </c>
      <c r="N159" s="167" t="str">
        <f>Logic!U160</f>
        <v/>
      </c>
      <c r="O159" s="167" t="str">
        <f>Logic!Y160</f>
        <v/>
      </c>
      <c r="P159" s="167" t="str">
        <f>Logic!AC160</f>
        <v/>
      </c>
      <c r="Q159" s="167" t="str">
        <f>Logic!AG160</f>
        <v/>
      </c>
      <c r="R159" s="117"/>
      <c r="S159" s="167" t="str">
        <f>Logic!AL160</f>
        <v/>
      </c>
      <c r="T159" s="117"/>
      <c r="U159" s="167" t="str">
        <f>Logic!AN160</f>
        <v/>
      </c>
      <c r="V159" s="167" t="str">
        <f>Logic!AO160</f>
        <v/>
      </c>
      <c r="W159" s="167" t="str">
        <f>Logic!AP160</f>
        <v/>
      </c>
      <c r="X159" s="167" t="str">
        <f>Logic!AQ160</f>
        <v/>
      </c>
      <c r="Y159" s="167" t="str">
        <f>Logic!AS160</f>
        <v/>
      </c>
      <c r="Z159" s="167" t="str">
        <f>Logic!AT160</f>
        <v/>
      </c>
      <c r="AA159" s="167" t="str">
        <f>Logic!AU160</f>
        <v/>
      </c>
      <c r="AB159" s="167" t="str">
        <f>Logic!AV160</f>
        <v/>
      </c>
      <c r="AC159" s="153"/>
      <c r="AD159" s="168" t="str">
        <f t="shared" si="0"/>
        <v/>
      </c>
      <c r="AE159" s="138"/>
      <c r="AF159" s="138"/>
      <c r="AG159" s="138"/>
      <c r="AH159" s="138"/>
      <c r="AI159" s="138"/>
      <c r="AJ159" s="138"/>
      <c r="AK159" s="138"/>
      <c r="AL159" s="138"/>
      <c r="AM159" s="138"/>
      <c r="AN159" s="138"/>
      <c r="AO159" s="138"/>
      <c r="AP159" s="138"/>
      <c r="AQ159" s="138"/>
      <c r="AR159" s="138"/>
      <c r="AS159" s="138"/>
      <c r="AT159" s="138"/>
      <c r="AU159" s="138"/>
      <c r="AV159" s="138"/>
      <c r="AW159" s="138"/>
      <c r="AX159" s="138"/>
      <c r="AY159" s="138"/>
      <c r="AZ159" s="138"/>
    </row>
    <row r="160" spans="1:52" s="152" customFormat="1" ht="18" hidden="1" customHeight="1" outlineLevel="1" x14ac:dyDescent="0.25">
      <c r="A160" s="146">
        <v>23</v>
      </c>
      <c r="B160" s="348"/>
      <c r="C160" s="349"/>
      <c r="D160" s="95"/>
      <c r="E160" s="354"/>
      <c r="F160" s="354"/>
      <c r="G160" s="355"/>
      <c r="H160" s="355"/>
      <c r="I160" s="167" t="str">
        <f>Logic!I161</f>
        <v/>
      </c>
      <c r="J160" s="117"/>
      <c r="K160" s="112"/>
      <c r="L160" s="112"/>
      <c r="M160" s="167" t="str">
        <f>Logic!Q161</f>
        <v/>
      </c>
      <c r="N160" s="167" t="str">
        <f>Logic!U161</f>
        <v/>
      </c>
      <c r="O160" s="167" t="str">
        <f>Logic!Y161</f>
        <v/>
      </c>
      <c r="P160" s="167" t="str">
        <f>Logic!AC161</f>
        <v/>
      </c>
      <c r="Q160" s="167" t="str">
        <f>Logic!AG161</f>
        <v/>
      </c>
      <c r="R160" s="117"/>
      <c r="S160" s="167" t="str">
        <f>Logic!AL161</f>
        <v/>
      </c>
      <c r="T160" s="117"/>
      <c r="U160" s="167" t="str">
        <f>Logic!AN161</f>
        <v/>
      </c>
      <c r="V160" s="167" t="str">
        <f>Logic!AO161</f>
        <v/>
      </c>
      <c r="W160" s="167" t="str">
        <f>Logic!AP161</f>
        <v/>
      </c>
      <c r="X160" s="167" t="str">
        <f>Logic!AQ161</f>
        <v/>
      </c>
      <c r="Y160" s="167" t="str">
        <f>Logic!AS161</f>
        <v/>
      </c>
      <c r="Z160" s="167" t="str">
        <f>Logic!AT161</f>
        <v/>
      </c>
      <c r="AA160" s="167" t="str">
        <f>Logic!AU161</f>
        <v/>
      </c>
      <c r="AB160" s="167" t="str">
        <f>Logic!AV161</f>
        <v/>
      </c>
      <c r="AC160" s="153"/>
      <c r="AD160" s="168" t="str">
        <f t="shared" si="0"/>
        <v/>
      </c>
      <c r="AE160" s="138"/>
      <c r="AF160" s="138"/>
      <c r="AG160" s="138"/>
      <c r="AH160" s="138"/>
      <c r="AI160" s="138"/>
      <c r="AJ160" s="138"/>
      <c r="AK160" s="138"/>
      <c r="AL160" s="138"/>
      <c r="AM160" s="138"/>
      <c r="AN160" s="138"/>
      <c r="AO160" s="138"/>
      <c r="AP160" s="138"/>
      <c r="AQ160" s="138"/>
      <c r="AR160" s="138"/>
      <c r="AS160" s="138"/>
      <c r="AT160" s="138"/>
      <c r="AU160" s="138"/>
      <c r="AV160" s="138"/>
      <c r="AW160" s="138"/>
      <c r="AX160" s="138"/>
      <c r="AY160" s="138"/>
      <c r="AZ160" s="138"/>
    </row>
    <row r="161" spans="1:52" s="152" customFormat="1" ht="18" hidden="1" customHeight="1" outlineLevel="1" x14ac:dyDescent="0.25">
      <c r="A161" s="146">
        <v>24</v>
      </c>
      <c r="B161" s="348"/>
      <c r="C161" s="349"/>
      <c r="D161" s="95"/>
      <c r="E161" s="354"/>
      <c r="F161" s="354"/>
      <c r="G161" s="355"/>
      <c r="H161" s="355"/>
      <c r="I161" s="167" t="str">
        <f>Logic!I162</f>
        <v/>
      </c>
      <c r="J161" s="117"/>
      <c r="K161" s="112"/>
      <c r="L161" s="112"/>
      <c r="M161" s="167" t="str">
        <f>Logic!Q162</f>
        <v/>
      </c>
      <c r="N161" s="167" t="str">
        <f>Logic!U162</f>
        <v/>
      </c>
      <c r="O161" s="167" t="str">
        <f>Logic!Y162</f>
        <v/>
      </c>
      <c r="P161" s="167" t="str">
        <f>Logic!AC162</f>
        <v/>
      </c>
      <c r="Q161" s="167" t="str">
        <f>Logic!AG162</f>
        <v/>
      </c>
      <c r="R161" s="117"/>
      <c r="S161" s="167" t="str">
        <f>Logic!AL162</f>
        <v/>
      </c>
      <c r="T161" s="117"/>
      <c r="U161" s="167" t="str">
        <f>Logic!AN162</f>
        <v/>
      </c>
      <c r="V161" s="167" t="str">
        <f>Logic!AO162</f>
        <v/>
      </c>
      <c r="W161" s="167" t="str">
        <f>Logic!AP162</f>
        <v/>
      </c>
      <c r="X161" s="167" t="str">
        <f>Logic!AQ162</f>
        <v/>
      </c>
      <c r="Y161" s="167" t="str">
        <f>Logic!AS162</f>
        <v/>
      </c>
      <c r="Z161" s="167" t="str">
        <f>Logic!AT162</f>
        <v/>
      </c>
      <c r="AA161" s="167" t="str">
        <f>Logic!AU162</f>
        <v/>
      </c>
      <c r="AB161" s="167" t="str">
        <f>Logic!AV162</f>
        <v/>
      </c>
      <c r="AC161" s="153"/>
      <c r="AD161" s="168" t="str">
        <f t="shared" si="0"/>
        <v/>
      </c>
      <c r="AE161" s="138"/>
      <c r="AF161" s="138"/>
      <c r="AG161" s="138"/>
      <c r="AH161" s="138"/>
      <c r="AI161" s="138"/>
      <c r="AJ161" s="138"/>
      <c r="AK161" s="138"/>
      <c r="AL161" s="138"/>
      <c r="AM161" s="138"/>
      <c r="AN161" s="138"/>
      <c r="AO161" s="138"/>
      <c r="AP161" s="138"/>
      <c r="AQ161" s="138"/>
      <c r="AR161" s="138"/>
      <c r="AS161" s="138"/>
      <c r="AT161" s="138"/>
      <c r="AU161" s="138"/>
      <c r="AV161" s="138"/>
      <c r="AW161" s="138"/>
      <c r="AX161" s="138"/>
      <c r="AY161" s="138"/>
      <c r="AZ161" s="138"/>
    </row>
    <row r="162" spans="1:52" s="152" customFormat="1" ht="18" hidden="1" customHeight="1" outlineLevel="1" x14ac:dyDescent="0.25">
      <c r="A162" s="146">
        <v>25</v>
      </c>
      <c r="B162" s="348"/>
      <c r="C162" s="349"/>
      <c r="D162" s="95"/>
      <c r="E162" s="354"/>
      <c r="F162" s="354"/>
      <c r="G162" s="355"/>
      <c r="H162" s="355"/>
      <c r="I162" s="167" t="str">
        <f>Logic!I163</f>
        <v/>
      </c>
      <c r="J162" s="117"/>
      <c r="K162" s="112"/>
      <c r="L162" s="112"/>
      <c r="M162" s="167" t="str">
        <f>Logic!Q163</f>
        <v/>
      </c>
      <c r="N162" s="167" t="str">
        <f>Logic!U163</f>
        <v/>
      </c>
      <c r="O162" s="167" t="str">
        <f>Logic!Y163</f>
        <v/>
      </c>
      <c r="P162" s="167" t="str">
        <f>Logic!AC163</f>
        <v/>
      </c>
      <c r="Q162" s="167" t="str">
        <f>Logic!AG163</f>
        <v/>
      </c>
      <c r="R162" s="117"/>
      <c r="S162" s="167" t="str">
        <f>Logic!AL163</f>
        <v/>
      </c>
      <c r="T162" s="117"/>
      <c r="U162" s="167" t="str">
        <f>Logic!AN163</f>
        <v/>
      </c>
      <c r="V162" s="167" t="str">
        <f>Logic!AO163</f>
        <v/>
      </c>
      <c r="W162" s="167" t="str">
        <f>Logic!AP163</f>
        <v/>
      </c>
      <c r="X162" s="167" t="str">
        <f>Logic!AQ163</f>
        <v/>
      </c>
      <c r="Y162" s="167" t="str">
        <f>Logic!AS163</f>
        <v/>
      </c>
      <c r="Z162" s="167" t="str">
        <f>Logic!AT163</f>
        <v/>
      </c>
      <c r="AA162" s="167" t="str">
        <f>Logic!AU163</f>
        <v/>
      </c>
      <c r="AB162" s="167" t="str">
        <f>Logic!AV163</f>
        <v/>
      </c>
      <c r="AC162" s="153"/>
      <c r="AD162" s="168" t="str">
        <f t="shared" si="0"/>
        <v/>
      </c>
      <c r="AE162" s="138"/>
      <c r="AF162" s="138"/>
      <c r="AG162" s="138"/>
      <c r="AH162" s="138"/>
      <c r="AI162" s="138"/>
      <c r="AJ162" s="138"/>
      <c r="AK162" s="138"/>
      <c r="AL162" s="138"/>
      <c r="AM162" s="138"/>
      <c r="AN162" s="138"/>
      <c r="AO162" s="138"/>
      <c r="AP162" s="138"/>
      <c r="AQ162" s="138"/>
      <c r="AR162" s="138"/>
      <c r="AS162" s="138"/>
      <c r="AT162" s="138"/>
      <c r="AU162" s="138"/>
      <c r="AV162" s="138"/>
      <c r="AW162" s="138"/>
      <c r="AX162" s="138"/>
      <c r="AY162" s="138"/>
      <c r="AZ162" s="138"/>
    </row>
    <row r="163" spans="1:52" s="152" customFormat="1" ht="18" hidden="1" customHeight="1" outlineLevel="1" x14ac:dyDescent="0.25">
      <c r="A163" s="146">
        <v>26</v>
      </c>
      <c r="B163" s="348"/>
      <c r="C163" s="349"/>
      <c r="D163" s="95"/>
      <c r="E163" s="354"/>
      <c r="F163" s="354"/>
      <c r="G163" s="355"/>
      <c r="H163" s="355"/>
      <c r="I163" s="167" t="str">
        <f>Logic!I164</f>
        <v/>
      </c>
      <c r="J163" s="117"/>
      <c r="K163" s="112"/>
      <c r="L163" s="112"/>
      <c r="M163" s="167" t="str">
        <f>Logic!Q164</f>
        <v/>
      </c>
      <c r="N163" s="167" t="str">
        <f>Logic!U164</f>
        <v/>
      </c>
      <c r="O163" s="167" t="str">
        <f>Logic!Y164</f>
        <v/>
      </c>
      <c r="P163" s="167" t="str">
        <f>Logic!AC164</f>
        <v/>
      </c>
      <c r="Q163" s="167" t="str">
        <f>Logic!AG164</f>
        <v/>
      </c>
      <c r="R163" s="117"/>
      <c r="S163" s="167" t="str">
        <f>Logic!AL164</f>
        <v/>
      </c>
      <c r="T163" s="117"/>
      <c r="U163" s="167" t="str">
        <f>Logic!AN164</f>
        <v/>
      </c>
      <c r="V163" s="167" t="str">
        <f>Logic!AO164</f>
        <v/>
      </c>
      <c r="W163" s="167" t="str">
        <f>Logic!AP164</f>
        <v/>
      </c>
      <c r="X163" s="167" t="str">
        <f>Logic!AQ164</f>
        <v/>
      </c>
      <c r="Y163" s="167" t="str">
        <f>Logic!AS164</f>
        <v/>
      </c>
      <c r="Z163" s="167" t="str">
        <f>Logic!AT164</f>
        <v/>
      </c>
      <c r="AA163" s="167" t="str">
        <f>Logic!AU164</f>
        <v/>
      </c>
      <c r="AB163" s="167" t="str">
        <f>Logic!AV164</f>
        <v/>
      </c>
      <c r="AC163" s="153"/>
      <c r="AD163" s="168" t="str">
        <f t="shared" si="0"/>
        <v/>
      </c>
      <c r="AE163" s="138"/>
      <c r="AF163" s="138"/>
      <c r="AG163" s="138"/>
      <c r="AH163" s="138"/>
      <c r="AI163" s="138"/>
      <c r="AJ163" s="138"/>
      <c r="AK163" s="138"/>
      <c r="AL163" s="138"/>
      <c r="AM163" s="138"/>
      <c r="AN163" s="138"/>
      <c r="AO163" s="138"/>
      <c r="AP163" s="138"/>
      <c r="AQ163" s="138"/>
      <c r="AR163" s="138"/>
      <c r="AS163" s="138"/>
      <c r="AT163" s="138"/>
      <c r="AU163" s="138"/>
      <c r="AV163" s="138"/>
      <c r="AW163" s="138"/>
      <c r="AX163" s="138"/>
      <c r="AY163" s="138"/>
      <c r="AZ163" s="138"/>
    </row>
    <row r="164" spans="1:52" s="152" customFormat="1" ht="18" hidden="1" customHeight="1" outlineLevel="1" x14ac:dyDescent="0.25">
      <c r="A164" s="146">
        <v>27</v>
      </c>
      <c r="B164" s="348"/>
      <c r="C164" s="349"/>
      <c r="D164" s="95"/>
      <c r="E164" s="354"/>
      <c r="F164" s="354"/>
      <c r="G164" s="355"/>
      <c r="H164" s="355"/>
      <c r="I164" s="167" t="str">
        <f>Logic!I165</f>
        <v/>
      </c>
      <c r="J164" s="117"/>
      <c r="K164" s="112"/>
      <c r="L164" s="112"/>
      <c r="M164" s="167" t="str">
        <f>Logic!Q165</f>
        <v/>
      </c>
      <c r="N164" s="167" t="str">
        <f>Logic!U165</f>
        <v/>
      </c>
      <c r="O164" s="167" t="str">
        <f>Logic!Y165</f>
        <v/>
      </c>
      <c r="P164" s="167" t="str">
        <f>Logic!AC165</f>
        <v/>
      </c>
      <c r="Q164" s="167" t="str">
        <f>Logic!AG165</f>
        <v/>
      </c>
      <c r="R164" s="117"/>
      <c r="S164" s="167" t="str">
        <f>Logic!AL165</f>
        <v/>
      </c>
      <c r="T164" s="117"/>
      <c r="U164" s="167" t="str">
        <f>Logic!AN165</f>
        <v/>
      </c>
      <c r="V164" s="167" t="str">
        <f>Logic!AO165</f>
        <v/>
      </c>
      <c r="W164" s="167" t="str">
        <f>Logic!AP165</f>
        <v/>
      </c>
      <c r="X164" s="167" t="str">
        <f>Logic!AQ165</f>
        <v/>
      </c>
      <c r="Y164" s="167" t="str">
        <f>Logic!AS165</f>
        <v/>
      </c>
      <c r="Z164" s="167" t="str">
        <f>Logic!AT165</f>
        <v/>
      </c>
      <c r="AA164" s="167" t="str">
        <f>Logic!AU165</f>
        <v/>
      </c>
      <c r="AB164" s="167" t="str">
        <f>Logic!AV165</f>
        <v/>
      </c>
      <c r="AC164" s="153"/>
      <c r="AD164" s="168" t="str">
        <f t="shared" si="0"/>
        <v/>
      </c>
      <c r="AE164" s="138"/>
      <c r="AF164" s="138"/>
      <c r="AG164" s="138"/>
      <c r="AH164" s="138"/>
      <c r="AI164" s="138"/>
      <c r="AJ164" s="138"/>
      <c r="AK164" s="138"/>
      <c r="AL164" s="138"/>
      <c r="AM164" s="138"/>
      <c r="AN164" s="138"/>
      <c r="AO164" s="138"/>
      <c r="AP164" s="138"/>
      <c r="AQ164" s="138"/>
      <c r="AR164" s="138"/>
      <c r="AS164" s="138"/>
      <c r="AT164" s="138"/>
      <c r="AU164" s="138"/>
      <c r="AV164" s="138"/>
      <c r="AW164" s="138"/>
      <c r="AX164" s="138"/>
      <c r="AY164" s="138"/>
      <c r="AZ164" s="138"/>
    </row>
    <row r="165" spans="1:52" s="152" customFormat="1" ht="18" hidden="1" customHeight="1" outlineLevel="1" x14ac:dyDescent="0.25">
      <c r="A165" s="146">
        <v>28</v>
      </c>
      <c r="B165" s="348"/>
      <c r="C165" s="349"/>
      <c r="D165" s="95"/>
      <c r="E165" s="354"/>
      <c r="F165" s="354"/>
      <c r="G165" s="355"/>
      <c r="H165" s="355"/>
      <c r="I165" s="167" t="str">
        <f>Logic!I166</f>
        <v/>
      </c>
      <c r="J165" s="117"/>
      <c r="K165" s="112"/>
      <c r="L165" s="112"/>
      <c r="M165" s="167" t="str">
        <f>Logic!Q166</f>
        <v/>
      </c>
      <c r="N165" s="167" t="str">
        <f>Logic!U166</f>
        <v/>
      </c>
      <c r="O165" s="167" t="str">
        <f>Logic!Y166</f>
        <v/>
      </c>
      <c r="P165" s="167" t="str">
        <f>Logic!AC166</f>
        <v/>
      </c>
      <c r="Q165" s="167" t="str">
        <f>Logic!AG166</f>
        <v/>
      </c>
      <c r="R165" s="117"/>
      <c r="S165" s="167" t="str">
        <f>Logic!AL166</f>
        <v/>
      </c>
      <c r="T165" s="117"/>
      <c r="U165" s="167" t="str">
        <f>Logic!AN166</f>
        <v/>
      </c>
      <c r="V165" s="167" t="str">
        <f>Logic!AO166</f>
        <v/>
      </c>
      <c r="W165" s="167" t="str">
        <f>Logic!AP166</f>
        <v/>
      </c>
      <c r="X165" s="167" t="str">
        <f>Logic!AQ166</f>
        <v/>
      </c>
      <c r="Y165" s="167" t="str">
        <f>Logic!AS166</f>
        <v/>
      </c>
      <c r="Z165" s="167" t="str">
        <f>Logic!AT166</f>
        <v/>
      </c>
      <c r="AA165" s="167" t="str">
        <f>Logic!AU166</f>
        <v/>
      </c>
      <c r="AB165" s="167" t="str">
        <f>Logic!AV166</f>
        <v/>
      </c>
      <c r="AC165" s="153"/>
      <c r="AD165" s="168" t="str">
        <f t="shared" si="0"/>
        <v/>
      </c>
      <c r="AE165" s="138"/>
      <c r="AF165" s="138"/>
      <c r="AG165" s="138"/>
      <c r="AH165" s="138"/>
      <c r="AI165" s="138"/>
      <c r="AJ165" s="138"/>
      <c r="AK165" s="138"/>
      <c r="AL165" s="138"/>
      <c r="AM165" s="138"/>
      <c r="AN165" s="138"/>
      <c r="AO165" s="138"/>
      <c r="AP165" s="138"/>
      <c r="AQ165" s="138"/>
      <c r="AR165" s="138"/>
      <c r="AS165" s="138"/>
      <c r="AT165" s="138"/>
      <c r="AU165" s="138"/>
      <c r="AV165" s="138"/>
      <c r="AW165" s="138"/>
      <c r="AX165" s="138"/>
      <c r="AY165" s="138"/>
      <c r="AZ165" s="138"/>
    </row>
    <row r="166" spans="1:52" s="152" customFormat="1" ht="18" hidden="1" customHeight="1" outlineLevel="1" x14ac:dyDescent="0.25">
      <c r="A166" s="146">
        <v>29</v>
      </c>
      <c r="B166" s="348"/>
      <c r="C166" s="349"/>
      <c r="D166" s="95"/>
      <c r="E166" s="354"/>
      <c r="F166" s="354"/>
      <c r="G166" s="355"/>
      <c r="H166" s="355"/>
      <c r="I166" s="167" t="str">
        <f>Logic!I167</f>
        <v/>
      </c>
      <c r="J166" s="117"/>
      <c r="K166" s="112"/>
      <c r="L166" s="112"/>
      <c r="M166" s="167" t="str">
        <f>Logic!Q167</f>
        <v/>
      </c>
      <c r="N166" s="167" t="str">
        <f>Logic!U167</f>
        <v/>
      </c>
      <c r="O166" s="167" t="str">
        <f>Logic!Y167</f>
        <v/>
      </c>
      <c r="P166" s="167" t="str">
        <f>Logic!AC167</f>
        <v/>
      </c>
      <c r="Q166" s="167" t="str">
        <f>Logic!AG167</f>
        <v/>
      </c>
      <c r="R166" s="117"/>
      <c r="S166" s="167" t="str">
        <f>Logic!AL167</f>
        <v/>
      </c>
      <c r="T166" s="117"/>
      <c r="U166" s="167" t="str">
        <f>Logic!AN167</f>
        <v/>
      </c>
      <c r="V166" s="167" t="str">
        <f>Logic!AO167</f>
        <v/>
      </c>
      <c r="W166" s="167" t="str">
        <f>Logic!AP167</f>
        <v/>
      </c>
      <c r="X166" s="167" t="str">
        <f>Logic!AQ167</f>
        <v/>
      </c>
      <c r="Y166" s="167" t="str">
        <f>Logic!AS167</f>
        <v/>
      </c>
      <c r="Z166" s="167" t="str">
        <f>Logic!AT167</f>
        <v/>
      </c>
      <c r="AA166" s="167" t="str">
        <f>Logic!AU167</f>
        <v/>
      </c>
      <c r="AB166" s="167" t="str">
        <f>Logic!AV167</f>
        <v/>
      </c>
      <c r="AC166" s="153"/>
      <c r="AD166" s="168" t="str">
        <f t="shared" si="0"/>
        <v/>
      </c>
      <c r="AE166" s="138"/>
      <c r="AF166" s="138"/>
      <c r="AG166" s="138"/>
      <c r="AH166" s="138"/>
      <c r="AI166" s="138"/>
      <c r="AJ166" s="138"/>
      <c r="AK166" s="138"/>
      <c r="AL166" s="138"/>
      <c r="AM166" s="138"/>
      <c r="AN166" s="138"/>
      <c r="AO166" s="138"/>
      <c r="AP166" s="138"/>
      <c r="AQ166" s="138"/>
      <c r="AR166" s="138"/>
      <c r="AS166" s="138"/>
      <c r="AT166" s="138"/>
      <c r="AU166" s="138"/>
      <c r="AV166" s="138"/>
      <c r="AW166" s="138"/>
      <c r="AX166" s="138"/>
      <c r="AY166" s="138"/>
      <c r="AZ166" s="138"/>
    </row>
    <row r="167" spans="1:52" s="152" customFormat="1" ht="18" hidden="1" customHeight="1" outlineLevel="1" x14ac:dyDescent="0.25">
      <c r="A167" s="146">
        <v>30</v>
      </c>
      <c r="B167" s="348"/>
      <c r="C167" s="349"/>
      <c r="D167" s="95"/>
      <c r="E167" s="354"/>
      <c r="F167" s="354"/>
      <c r="G167" s="355"/>
      <c r="H167" s="355"/>
      <c r="I167" s="167" t="str">
        <f>Logic!I168</f>
        <v/>
      </c>
      <c r="J167" s="117"/>
      <c r="K167" s="112"/>
      <c r="L167" s="112"/>
      <c r="M167" s="167" t="str">
        <f>Logic!Q168</f>
        <v/>
      </c>
      <c r="N167" s="167" t="str">
        <f>Logic!U168</f>
        <v/>
      </c>
      <c r="O167" s="167" t="str">
        <f>Logic!Y168</f>
        <v/>
      </c>
      <c r="P167" s="167" t="str">
        <f>Logic!AC168</f>
        <v/>
      </c>
      <c r="Q167" s="167" t="str">
        <f>Logic!AG168</f>
        <v/>
      </c>
      <c r="R167" s="117"/>
      <c r="S167" s="167" t="str">
        <f>Logic!AL168</f>
        <v/>
      </c>
      <c r="T167" s="117"/>
      <c r="U167" s="167" t="str">
        <f>Logic!AN168</f>
        <v/>
      </c>
      <c r="V167" s="167" t="str">
        <f>Logic!AO168</f>
        <v/>
      </c>
      <c r="W167" s="167" t="str">
        <f>Logic!AP168</f>
        <v/>
      </c>
      <c r="X167" s="167" t="str">
        <f>Logic!AQ168</f>
        <v/>
      </c>
      <c r="Y167" s="167" t="str">
        <f>Logic!AS168</f>
        <v/>
      </c>
      <c r="Z167" s="167" t="str">
        <f>Logic!AT168</f>
        <v/>
      </c>
      <c r="AA167" s="167" t="str">
        <f>Logic!AU168</f>
        <v/>
      </c>
      <c r="AB167" s="167" t="str">
        <f>Logic!AV168</f>
        <v/>
      </c>
      <c r="AC167" s="153"/>
      <c r="AD167" s="168" t="str">
        <f t="shared" si="0"/>
        <v/>
      </c>
      <c r="AE167" s="138"/>
      <c r="AF167" s="138"/>
      <c r="AG167" s="138"/>
      <c r="AH167" s="138"/>
      <c r="AI167" s="138"/>
      <c r="AJ167" s="138"/>
      <c r="AK167" s="138"/>
      <c r="AL167" s="138"/>
      <c r="AM167" s="138"/>
      <c r="AN167" s="138"/>
      <c r="AO167" s="138"/>
      <c r="AP167" s="138"/>
      <c r="AQ167" s="138"/>
      <c r="AR167" s="138"/>
      <c r="AS167" s="138"/>
      <c r="AT167" s="138"/>
      <c r="AU167" s="138"/>
      <c r="AV167" s="138"/>
      <c r="AW167" s="138"/>
      <c r="AX167" s="138"/>
      <c r="AY167" s="138"/>
      <c r="AZ167" s="138"/>
    </row>
    <row r="168" spans="1:52" s="152" customFormat="1" ht="15" hidden="1" customHeight="1" outlineLevel="1" x14ac:dyDescent="0.25">
      <c r="A168" s="146"/>
      <c r="B168" s="350"/>
      <c r="C168" s="351"/>
      <c r="D168" s="314"/>
      <c r="E168" s="361"/>
      <c r="F168" s="361"/>
      <c r="G168" s="351"/>
      <c r="H168" s="351"/>
      <c r="I168" s="315"/>
      <c r="J168" s="316"/>
      <c r="K168" s="317"/>
      <c r="L168" s="317"/>
      <c r="M168" s="315"/>
      <c r="N168" s="315"/>
      <c r="O168" s="315"/>
      <c r="P168" s="315"/>
      <c r="Q168" s="315"/>
      <c r="R168" s="316"/>
      <c r="S168" s="315"/>
      <c r="T168" s="316"/>
      <c r="U168" s="315"/>
      <c r="V168" s="315"/>
      <c r="W168" s="315"/>
      <c r="X168" s="315"/>
      <c r="Y168" s="315"/>
      <c r="Z168" s="315"/>
      <c r="AA168" s="315"/>
      <c r="AB168" s="318"/>
      <c r="AC168" s="153" t="s">
        <v>182</v>
      </c>
      <c r="AD168" s="168" t="str">
        <f t="shared" si="0"/>
        <v/>
      </c>
      <c r="AE168" s="138"/>
      <c r="AF168" s="138"/>
      <c r="AG168" s="138"/>
      <c r="AH168" s="138"/>
      <c r="AI168" s="138"/>
      <c r="AJ168" s="138"/>
      <c r="AK168" s="138"/>
      <c r="AL168" s="138"/>
      <c r="AM168" s="138"/>
      <c r="AN168" s="138"/>
      <c r="AO168" s="138"/>
      <c r="AP168" s="138"/>
      <c r="AQ168" s="138"/>
      <c r="AR168" s="138"/>
      <c r="AS168" s="138"/>
      <c r="AT168" s="138"/>
      <c r="AU168" s="138"/>
      <c r="AV168" s="138"/>
      <c r="AW168" s="138"/>
      <c r="AX168" s="138"/>
      <c r="AY168" s="138"/>
      <c r="AZ168" s="138"/>
    </row>
    <row r="169" spans="1:52" s="152" customFormat="1" ht="18" hidden="1" customHeight="1" outlineLevel="2" x14ac:dyDescent="0.25">
      <c r="A169" s="146">
        <v>31</v>
      </c>
      <c r="B169" s="348"/>
      <c r="C169" s="349"/>
      <c r="D169" s="95"/>
      <c r="E169" s="354"/>
      <c r="F169" s="354"/>
      <c r="G169" s="355"/>
      <c r="H169" s="355"/>
      <c r="I169" s="167" t="str">
        <f>Logic!I170</f>
        <v/>
      </c>
      <c r="J169" s="117"/>
      <c r="K169" s="112"/>
      <c r="L169" s="112"/>
      <c r="M169" s="167" t="str">
        <f>Logic!Q170</f>
        <v/>
      </c>
      <c r="N169" s="167" t="str">
        <f>Logic!U170</f>
        <v/>
      </c>
      <c r="O169" s="167" t="str">
        <f>Logic!Y170</f>
        <v/>
      </c>
      <c r="P169" s="167" t="str">
        <f>Logic!AC170</f>
        <v/>
      </c>
      <c r="Q169" s="167" t="str">
        <f>Logic!AG170</f>
        <v/>
      </c>
      <c r="R169" s="117"/>
      <c r="S169" s="167" t="str">
        <f>Logic!AL170</f>
        <v/>
      </c>
      <c r="T169" s="117"/>
      <c r="U169" s="167" t="str">
        <f>Logic!AN170</f>
        <v/>
      </c>
      <c r="V169" s="167" t="str">
        <f>Logic!AO170</f>
        <v/>
      </c>
      <c r="W169" s="167" t="str">
        <f>Logic!AP170</f>
        <v/>
      </c>
      <c r="X169" s="167" t="str">
        <f>Logic!AQ170</f>
        <v/>
      </c>
      <c r="Y169" s="167" t="str">
        <f>Logic!AS170</f>
        <v/>
      </c>
      <c r="Z169" s="167" t="str">
        <f>Logic!AT170</f>
        <v/>
      </c>
      <c r="AA169" s="167" t="str">
        <f>Logic!AU170</f>
        <v/>
      </c>
      <c r="AB169" s="167" t="str">
        <f>Logic!AV170</f>
        <v/>
      </c>
      <c r="AC169" s="153"/>
      <c r="AD169" s="168" t="str">
        <f t="shared" si="0"/>
        <v/>
      </c>
      <c r="AE169" s="138"/>
      <c r="AF169" s="138"/>
      <c r="AG169" s="138"/>
      <c r="AH169" s="138"/>
      <c r="AI169" s="138"/>
      <c r="AJ169" s="138"/>
      <c r="AK169" s="138"/>
      <c r="AL169" s="138"/>
      <c r="AM169" s="138"/>
      <c r="AN169" s="138"/>
      <c r="AO169" s="138"/>
      <c r="AP169" s="138"/>
      <c r="AQ169" s="138"/>
      <c r="AR169" s="138"/>
      <c r="AS169" s="138"/>
      <c r="AT169" s="138"/>
      <c r="AU169" s="138"/>
      <c r="AV169" s="138"/>
      <c r="AW169" s="138"/>
      <c r="AX169" s="138"/>
      <c r="AY169" s="138"/>
      <c r="AZ169" s="138"/>
    </row>
    <row r="170" spans="1:52" s="152" customFormat="1" ht="18" hidden="1" customHeight="1" outlineLevel="2" x14ac:dyDescent="0.25">
      <c r="A170" s="146">
        <v>32</v>
      </c>
      <c r="B170" s="348"/>
      <c r="C170" s="349"/>
      <c r="D170" s="95"/>
      <c r="E170" s="354"/>
      <c r="F170" s="354"/>
      <c r="G170" s="355"/>
      <c r="H170" s="355"/>
      <c r="I170" s="167" t="str">
        <f>Logic!I171</f>
        <v/>
      </c>
      <c r="J170" s="117"/>
      <c r="K170" s="112"/>
      <c r="L170" s="112"/>
      <c r="M170" s="167" t="str">
        <f>Logic!Q171</f>
        <v/>
      </c>
      <c r="N170" s="167" t="str">
        <f>Logic!U171</f>
        <v/>
      </c>
      <c r="O170" s="167" t="str">
        <f>Logic!Y171</f>
        <v/>
      </c>
      <c r="P170" s="167" t="str">
        <f>Logic!AC171</f>
        <v/>
      </c>
      <c r="Q170" s="167" t="str">
        <f>Logic!AG171</f>
        <v/>
      </c>
      <c r="R170" s="117"/>
      <c r="S170" s="167" t="str">
        <f>Logic!AL171</f>
        <v/>
      </c>
      <c r="T170" s="117"/>
      <c r="U170" s="167" t="str">
        <f>Logic!AN171</f>
        <v/>
      </c>
      <c r="V170" s="167" t="str">
        <f>Logic!AO171</f>
        <v/>
      </c>
      <c r="W170" s="167" t="str">
        <f>Logic!AP171</f>
        <v/>
      </c>
      <c r="X170" s="167" t="str">
        <f>Logic!AQ171</f>
        <v/>
      </c>
      <c r="Y170" s="167" t="str">
        <f>Logic!AS171</f>
        <v/>
      </c>
      <c r="Z170" s="167" t="str">
        <f>Logic!AT171</f>
        <v/>
      </c>
      <c r="AA170" s="167" t="str">
        <f>Logic!AU171</f>
        <v/>
      </c>
      <c r="AB170" s="167" t="str">
        <f>Logic!AV171</f>
        <v/>
      </c>
      <c r="AC170" s="153"/>
      <c r="AD170" s="168" t="str">
        <f t="shared" si="0"/>
        <v/>
      </c>
      <c r="AE170" s="138"/>
      <c r="AF170" s="138"/>
      <c r="AG170" s="138"/>
      <c r="AH170" s="138"/>
      <c r="AI170" s="138"/>
      <c r="AJ170" s="138"/>
      <c r="AK170" s="138"/>
      <c r="AL170" s="138"/>
      <c r="AM170" s="138"/>
      <c r="AN170" s="138"/>
      <c r="AO170" s="138"/>
      <c r="AP170" s="138"/>
      <c r="AQ170" s="138"/>
      <c r="AR170" s="138"/>
      <c r="AS170" s="138"/>
      <c r="AT170" s="138"/>
      <c r="AU170" s="138"/>
      <c r="AV170" s="138"/>
      <c r="AW170" s="138"/>
      <c r="AX170" s="138"/>
      <c r="AY170" s="138"/>
      <c r="AZ170" s="138"/>
    </row>
    <row r="171" spans="1:52" s="152" customFormat="1" ht="18" hidden="1" customHeight="1" outlineLevel="2" x14ac:dyDescent="0.25">
      <c r="A171" s="146">
        <v>33</v>
      </c>
      <c r="B171" s="348"/>
      <c r="C171" s="349"/>
      <c r="D171" s="95"/>
      <c r="E171" s="354"/>
      <c r="F171" s="354"/>
      <c r="G171" s="355"/>
      <c r="H171" s="355"/>
      <c r="I171" s="167" t="str">
        <f>Logic!I172</f>
        <v/>
      </c>
      <c r="J171" s="117"/>
      <c r="K171" s="112"/>
      <c r="L171" s="112"/>
      <c r="M171" s="167" t="str">
        <f>Logic!Q172</f>
        <v/>
      </c>
      <c r="N171" s="167" t="str">
        <f>Logic!U172</f>
        <v/>
      </c>
      <c r="O171" s="167" t="str">
        <f>Logic!Y172</f>
        <v/>
      </c>
      <c r="P171" s="167" t="str">
        <f>Logic!AC172</f>
        <v/>
      </c>
      <c r="Q171" s="167" t="str">
        <f>Logic!AG172</f>
        <v/>
      </c>
      <c r="R171" s="117"/>
      <c r="S171" s="167" t="str">
        <f>Logic!AL172</f>
        <v/>
      </c>
      <c r="T171" s="117"/>
      <c r="U171" s="167" t="str">
        <f>Logic!AN172</f>
        <v/>
      </c>
      <c r="V171" s="167" t="str">
        <f>Logic!AO172</f>
        <v/>
      </c>
      <c r="W171" s="167" t="str">
        <f>Logic!AP172</f>
        <v/>
      </c>
      <c r="X171" s="167" t="str">
        <f>Logic!AQ172</f>
        <v/>
      </c>
      <c r="Y171" s="167" t="str">
        <f>Logic!AS172</f>
        <v/>
      </c>
      <c r="Z171" s="167" t="str">
        <f>Logic!AT172</f>
        <v/>
      </c>
      <c r="AA171" s="167" t="str">
        <f>Logic!AU172</f>
        <v/>
      </c>
      <c r="AB171" s="167" t="str">
        <f>Logic!AV172</f>
        <v/>
      </c>
      <c r="AC171" s="153"/>
      <c r="AD171" s="168" t="str">
        <f t="shared" si="0"/>
        <v/>
      </c>
      <c r="AE171" s="138"/>
      <c r="AF171" s="138"/>
      <c r="AG171" s="138"/>
      <c r="AH171" s="138"/>
      <c r="AI171" s="138"/>
      <c r="AJ171" s="138"/>
      <c r="AK171" s="138"/>
      <c r="AL171" s="138"/>
      <c r="AM171" s="138"/>
      <c r="AN171" s="138"/>
      <c r="AO171" s="138"/>
      <c r="AP171" s="138"/>
      <c r="AQ171" s="138"/>
      <c r="AR171" s="138"/>
      <c r="AS171" s="138"/>
      <c r="AT171" s="138"/>
      <c r="AU171" s="138"/>
      <c r="AV171" s="138"/>
      <c r="AW171" s="138"/>
      <c r="AX171" s="138"/>
      <c r="AY171" s="138"/>
      <c r="AZ171" s="138"/>
    </row>
    <row r="172" spans="1:52" s="152" customFormat="1" ht="18" hidden="1" customHeight="1" outlineLevel="2" x14ac:dyDescent="0.25">
      <c r="A172" s="146">
        <v>34</v>
      </c>
      <c r="B172" s="348"/>
      <c r="C172" s="349"/>
      <c r="D172" s="95"/>
      <c r="E172" s="354"/>
      <c r="F172" s="354"/>
      <c r="G172" s="355"/>
      <c r="H172" s="355"/>
      <c r="I172" s="167" t="str">
        <f>Logic!I173</f>
        <v/>
      </c>
      <c r="J172" s="117"/>
      <c r="K172" s="112"/>
      <c r="L172" s="112"/>
      <c r="M172" s="167" t="str">
        <f>Logic!Q173</f>
        <v/>
      </c>
      <c r="N172" s="167" t="str">
        <f>Logic!U173</f>
        <v/>
      </c>
      <c r="O172" s="167" t="str">
        <f>Logic!Y173</f>
        <v/>
      </c>
      <c r="P172" s="167" t="str">
        <f>Logic!AC173</f>
        <v/>
      </c>
      <c r="Q172" s="167" t="str">
        <f>Logic!AG173</f>
        <v/>
      </c>
      <c r="R172" s="117"/>
      <c r="S172" s="167" t="str">
        <f>Logic!AL173</f>
        <v/>
      </c>
      <c r="T172" s="117"/>
      <c r="U172" s="167" t="str">
        <f>Logic!AN173</f>
        <v/>
      </c>
      <c r="V172" s="167" t="str">
        <f>Logic!AO173</f>
        <v/>
      </c>
      <c r="W172" s="167" t="str">
        <f>Logic!AP173</f>
        <v/>
      </c>
      <c r="X172" s="167" t="str">
        <f>Logic!AQ173</f>
        <v/>
      </c>
      <c r="Y172" s="167" t="str">
        <f>Logic!AS173</f>
        <v/>
      </c>
      <c r="Z172" s="167" t="str">
        <f>Logic!AT173</f>
        <v/>
      </c>
      <c r="AA172" s="167" t="str">
        <f>Logic!AU173</f>
        <v/>
      </c>
      <c r="AB172" s="167" t="str">
        <f>Logic!AV173</f>
        <v/>
      </c>
      <c r="AC172" s="153"/>
      <c r="AD172" s="168" t="str">
        <f t="shared" si="0"/>
        <v/>
      </c>
      <c r="AE172" s="138"/>
      <c r="AF172" s="138"/>
      <c r="AG172" s="138"/>
      <c r="AH172" s="138"/>
      <c r="AI172" s="138"/>
      <c r="AJ172" s="138"/>
      <c r="AK172" s="138"/>
      <c r="AL172" s="138"/>
      <c r="AM172" s="138"/>
      <c r="AN172" s="138"/>
      <c r="AO172" s="138"/>
      <c r="AP172" s="138"/>
      <c r="AQ172" s="138"/>
      <c r="AR172" s="138"/>
      <c r="AS172" s="138"/>
      <c r="AT172" s="138"/>
      <c r="AU172" s="138"/>
      <c r="AV172" s="138"/>
      <c r="AW172" s="138"/>
      <c r="AX172" s="138"/>
      <c r="AY172" s="138"/>
      <c r="AZ172" s="138"/>
    </row>
    <row r="173" spans="1:52" s="152" customFormat="1" ht="18" hidden="1" customHeight="1" outlineLevel="2" x14ac:dyDescent="0.25">
      <c r="A173" s="146">
        <v>35</v>
      </c>
      <c r="B173" s="348"/>
      <c r="C173" s="349"/>
      <c r="D173" s="95"/>
      <c r="E173" s="354"/>
      <c r="F173" s="354"/>
      <c r="G173" s="355"/>
      <c r="H173" s="355"/>
      <c r="I173" s="167" t="str">
        <f>Logic!I174</f>
        <v/>
      </c>
      <c r="J173" s="117"/>
      <c r="K173" s="112"/>
      <c r="L173" s="112"/>
      <c r="M173" s="167" t="str">
        <f>Logic!Q174</f>
        <v/>
      </c>
      <c r="N173" s="167" t="str">
        <f>Logic!U174</f>
        <v/>
      </c>
      <c r="O173" s="167" t="str">
        <f>Logic!Y174</f>
        <v/>
      </c>
      <c r="P173" s="167" t="str">
        <f>Logic!AC174</f>
        <v/>
      </c>
      <c r="Q173" s="167" t="str">
        <f>Logic!AG174</f>
        <v/>
      </c>
      <c r="R173" s="117"/>
      <c r="S173" s="167" t="str">
        <f>Logic!AL174</f>
        <v/>
      </c>
      <c r="T173" s="117"/>
      <c r="U173" s="167" t="str">
        <f>Logic!AN174</f>
        <v/>
      </c>
      <c r="V173" s="167" t="str">
        <f>Logic!AO174</f>
        <v/>
      </c>
      <c r="W173" s="167" t="str">
        <f>Logic!AP174</f>
        <v/>
      </c>
      <c r="X173" s="167" t="str">
        <f>Logic!AQ174</f>
        <v/>
      </c>
      <c r="Y173" s="167" t="str">
        <f>Logic!AS174</f>
        <v/>
      </c>
      <c r="Z173" s="167" t="str">
        <f>Logic!AT174</f>
        <v/>
      </c>
      <c r="AA173" s="167" t="str">
        <f>Logic!AU174</f>
        <v/>
      </c>
      <c r="AB173" s="167" t="str">
        <f>Logic!AV174</f>
        <v/>
      </c>
      <c r="AC173" s="153"/>
      <c r="AD173" s="168" t="str">
        <f t="shared" si="0"/>
        <v/>
      </c>
      <c r="AE173" s="138"/>
      <c r="AF173" s="138"/>
      <c r="AG173" s="138"/>
      <c r="AH173" s="138"/>
      <c r="AI173" s="138"/>
      <c r="AJ173" s="138"/>
      <c r="AK173" s="138"/>
      <c r="AL173" s="138"/>
      <c r="AM173" s="138"/>
      <c r="AN173" s="138"/>
      <c r="AO173" s="138"/>
      <c r="AP173" s="138"/>
      <c r="AQ173" s="138"/>
      <c r="AR173" s="138"/>
      <c r="AS173" s="138"/>
      <c r="AT173" s="138"/>
      <c r="AU173" s="138"/>
      <c r="AV173" s="138"/>
      <c r="AW173" s="138"/>
      <c r="AX173" s="138"/>
      <c r="AY173" s="138"/>
      <c r="AZ173" s="138"/>
    </row>
    <row r="174" spans="1:52" s="152" customFormat="1" ht="18" hidden="1" customHeight="1" outlineLevel="2" x14ac:dyDescent="0.25">
      <c r="A174" s="146">
        <v>36</v>
      </c>
      <c r="B174" s="348"/>
      <c r="C174" s="349"/>
      <c r="D174" s="95"/>
      <c r="E174" s="354"/>
      <c r="F174" s="354"/>
      <c r="G174" s="355"/>
      <c r="H174" s="355"/>
      <c r="I174" s="167" t="str">
        <f>Logic!I175</f>
        <v/>
      </c>
      <c r="J174" s="117"/>
      <c r="K174" s="112"/>
      <c r="L174" s="112"/>
      <c r="M174" s="167" t="str">
        <f>Logic!Q175</f>
        <v/>
      </c>
      <c r="N174" s="167" t="str">
        <f>Logic!U175</f>
        <v/>
      </c>
      <c r="O174" s="167" t="str">
        <f>Logic!Y175</f>
        <v/>
      </c>
      <c r="P174" s="167" t="str">
        <f>Logic!AC175</f>
        <v/>
      </c>
      <c r="Q174" s="167" t="str">
        <f>Logic!AG175</f>
        <v/>
      </c>
      <c r="R174" s="117"/>
      <c r="S174" s="167" t="str">
        <f>Logic!AL175</f>
        <v/>
      </c>
      <c r="T174" s="117"/>
      <c r="U174" s="167" t="str">
        <f>Logic!AN175</f>
        <v/>
      </c>
      <c r="V174" s="167" t="str">
        <f>Logic!AO175</f>
        <v/>
      </c>
      <c r="W174" s="167" t="str">
        <f>Logic!AP175</f>
        <v/>
      </c>
      <c r="X174" s="167" t="str">
        <f>Logic!AQ175</f>
        <v/>
      </c>
      <c r="Y174" s="167" t="str">
        <f>Logic!AS175</f>
        <v/>
      </c>
      <c r="Z174" s="167" t="str">
        <f>Logic!AT175</f>
        <v/>
      </c>
      <c r="AA174" s="167" t="str">
        <f>Logic!AU175</f>
        <v/>
      </c>
      <c r="AB174" s="167" t="str">
        <f>Logic!AV175</f>
        <v/>
      </c>
      <c r="AC174" s="153"/>
      <c r="AD174" s="168" t="str">
        <f t="shared" si="0"/>
        <v/>
      </c>
      <c r="AE174" s="138"/>
      <c r="AF174" s="138"/>
      <c r="AG174" s="138"/>
      <c r="AH174" s="138"/>
      <c r="AI174" s="138"/>
      <c r="AJ174" s="138"/>
      <c r="AK174" s="138"/>
      <c r="AL174" s="138"/>
      <c r="AM174" s="138"/>
      <c r="AN174" s="138"/>
      <c r="AO174" s="138"/>
      <c r="AP174" s="138"/>
      <c r="AQ174" s="138"/>
      <c r="AR174" s="138"/>
      <c r="AS174" s="138"/>
      <c r="AT174" s="138"/>
      <c r="AU174" s="138"/>
      <c r="AV174" s="138"/>
      <c r="AW174" s="138"/>
      <c r="AX174" s="138"/>
      <c r="AY174" s="138"/>
      <c r="AZ174" s="138"/>
    </row>
    <row r="175" spans="1:52" s="152" customFormat="1" ht="18" hidden="1" customHeight="1" outlineLevel="2" x14ac:dyDescent="0.25">
      <c r="A175" s="146">
        <v>37</v>
      </c>
      <c r="B175" s="348"/>
      <c r="C175" s="349"/>
      <c r="D175" s="95"/>
      <c r="E175" s="354"/>
      <c r="F175" s="354"/>
      <c r="G175" s="355"/>
      <c r="H175" s="355"/>
      <c r="I175" s="167" t="str">
        <f>Logic!I176</f>
        <v/>
      </c>
      <c r="J175" s="117"/>
      <c r="K175" s="112"/>
      <c r="L175" s="112"/>
      <c r="M175" s="167" t="str">
        <f>Logic!Q176</f>
        <v/>
      </c>
      <c r="N175" s="167" t="str">
        <f>Logic!U176</f>
        <v/>
      </c>
      <c r="O175" s="167" t="str">
        <f>Logic!Y176</f>
        <v/>
      </c>
      <c r="P175" s="167" t="str">
        <f>Logic!AC176</f>
        <v/>
      </c>
      <c r="Q175" s="167" t="str">
        <f>Logic!AG176</f>
        <v/>
      </c>
      <c r="R175" s="117"/>
      <c r="S175" s="167" t="str">
        <f>Logic!AL176</f>
        <v/>
      </c>
      <c r="T175" s="117"/>
      <c r="U175" s="167" t="str">
        <f>Logic!AN176</f>
        <v/>
      </c>
      <c r="V175" s="167" t="str">
        <f>Logic!AO176</f>
        <v/>
      </c>
      <c r="W175" s="167" t="str">
        <f>Logic!AP176</f>
        <v/>
      </c>
      <c r="X175" s="167" t="str">
        <f>Logic!AQ176</f>
        <v/>
      </c>
      <c r="Y175" s="167" t="str">
        <f>Logic!AS176</f>
        <v/>
      </c>
      <c r="Z175" s="167" t="str">
        <f>Logic!AT176</f>
        <v/>
      </c>
      <c r="AA175" s="167" t="str">
        <f>Logic!AU176</f>
        <v/>
      </c>
      <c r="AB175" s="167" t="str">
        <f>Logic!AV176</f>
        <v/>
      </c>
      <c r="AC175" s="153"/>
      <c r="AD175" s="168" t="str">
        <f t="shared" si="0"/>
        <v/>
      </c>
      <c r="AE175" s="138"/>
      <c r="AF175" s="138"/>
      <c r="AG175" s="138"/>
      <c r="AH175" s="138"/>
      <c r="AI175" s="138"/>
      <c r="AJ175" s="138"/>
      <c r="AK175" s="138"/>
      <c r="AL175" s="138"/>
      <c r="AM175" s="138"/>
      <c r="AN175" s="138"/>
      <c r="AO175" s="138"/>
      <c r="AP175" s="138"/>
      <c r="AQ175" s="138"/>
      <c r="AR175" s="138"/>
      <c r="AS175" s="138"/>
      <c r="AT175" s="138"/>
      <c r="AU175" s="138"/>
      <c r="AV175" s="138"/>
      <c r="AW175" s="138"/>
      <c r="AX175" s="138"/>
      <c r="AY175" s="138"/>
      <c r="AZ175" s="138"/>
    </row>
    <row r="176" spans="1:52" s="152" customFormat="1" ht="18" hidden="1" customHeight="1" outlineLevel="2" x14ac:dyDescent="0.25">
      <c r="A176" s="146">
        <v>38</v>
      </c>
      <c r="B176" s="348"/>
      <c r="C176" s="349"/>
      <c r="D176" s="95"/>
      <c r="E176" s="354"/>
      <c r="F176" s="354"/>
      <c r="G176" s="355"/>
      <c r="H176" s="355"/>
      <c r="I176" s="167" t="str">
        <f>Logic!I177</f>
        <v/>
      </c>
      <c r="J176" s="117"/>
      <c r="K176" s="112"/>
      <c r="L176" s="112"/>
      <c r="M176" s="167" t="str">
        <f>Logic!Q177</f>
        <v/>
      </c>
      <c r="N176" s="167" t="str">
        <f>Logic!U177</f>
        <v/>
      </c>
      <c r="O176" s="167" t="str">
        <f>Logic!Y177</f>
        <v/>
      </c>
      <c r="P176" s="167" t="str">
        <f>Logic!AC177</f>
        <v/>
      </c>
      <c r="Q176" s="167" t="str">
        <f>Logic!AG177</f>
        <v/>
      </c>
      <c r="R176" s="117"/>
      <c r="S176" s="167" t="str">
        <f>Logic!AL177</f>
        <v/>
      </c>
      <c r="T176" s="117"/>
      <c r="U176" s="167" t="str">
        <f>Logic!AN177</f>
        <v/>
      </c>
      <c r="V176" s="167" t="str">
        <f>Logic!AO177</f>
        <v/>
      </c>
      <c r="W176" s="167" t="str">
        <f>Logic!AP177</f>
        <v/>
      </c>
      <c r="X176" s="167" t="str">
        <f>Logic!AQ177</f>
        <v/>
      </c>
      <c r="Y176" s="167" t="str">
        <f>Logic!AS177</f>
        <v/>
      </c>
      <c r="Z176" s="167" t="str">
        <f>Logic!AT177</f>
        <v/>
      </c>
      <c r="AA176" s="167" t="str">
        <f>Logic!AU177</f>
        <v/>
      </c>
      <c r="AB176" s="167" t="str">
        <f>Logic!AV177</f>
        <v/>
      </c>
      <c r="AC176" s="153"/>
      <c r="AD176" s="168" t="str">
        <f t="shared" si="0"/>
        <v/>
      </c>
      <c r="AE176" s="138"/>
      <c r="AF176" s="138"/>
      <c r="AG176" s="138"/>
      <c r="AH176" s="138"/>
      <c r="AI176" s="138"/>
      <c r="AJ176" s="138"/>
      <c r="AK176" s="138"/>
      <c r="AL176" s="138"/>
      <c r="AM176" s="138"/>
      <c r="AN176" s="138"/>
      <c r="AO176" s="138"/>
      <c r="AP176" s="138"/>
      <c r="AQ176" s="138"/>
      <c r="AR176" s="138"/>
      <c r="AS176" s="138"/>
      <c r="AT176" s="138"/>
      <c r="AU176" s="138"/>
      <c r="AV176" s="138"/>
      <c r="AW176" s="138"/>
      <c r="AX176" s="138"/>
      <c r="AY176" s="138"/>
      <c r="AZ176" s="138"/>
    </row>
    <row r="177" spans="1:52" s="152" customFormat="1" ht="18" hidden="1" customHeight="1" outlineLevel="2" x14ac:dyDescent="0.25">
      <c r="A177" s="146">
        <v>39</v>
      </c>
      <c r="B177" s="348"/>
      <c r="C177" s="349"/>
      <c r="D177" s="95"/>
      <c r="E177" s="354"/>
      <c r="F177" s="354"/>
      <c r="G177" s="355"/>
      <c r="H177" s="355"/>
      <c r="I177" s="167" t="str">
        <f>Logic!I178</f>
        <v/>
      </c>
      <c r="J177" s="117"/>
      <c r="K177" s="112"/>
      <c r="L177" s="112"/>
      <c r="M177" s="167" t="str">
        <f>Logic!Q178</f>
        <v/>
      </c>
      <c r="N177" s="167" t="str">
        <f>Logic!U178</f>
        <v/>
      </c>
      <c r="O177" s="167" t="str">
        <f>Logic!Y178</f>
        <v/>
      </c>
      <c r="P177" s="167" t="str">
        <f>Logic!AC178</f>
        <v/>
      </c>
      <c r="Q177" s="167" t="str">
        <f>Logic!AG178</f>
        <v/>
      </c>
      <c r="R177" s="117"/>
      <c r="S177" s="167" t="str">
        <f>Logic!AL178</f>
        <v/>
      </c>
      <c r="T177" s="117"/>
      <c r="U177" s="167" t="str">
        <f>Logic!AN178</f>
        <v/>
      </c>
      <c r="V177" s="167" t="str">
        <f>Logic!AO178</f>
        <v/>
      </c>
      <c r="W177" s="167" t="str">
        <f>Logic!AP178</f>
        <v/>
      </c>
      <c r="X177" s="167" t="str">
        <f>Logic!AQ178</f>
        <v/>
      </c>
      <c r="Y177" s="167" t="str">
        <f>Logic!AS178</f>
        <v/>
      </c>
      <c r="Z177" s="167" t="str">
        <f>Logic!AT178</f>
        <v/>
      </c>
      <c r="AA177" s="167" t="str">
        <f>Logic!AU178</f>
        <v/>
      </c>
      <c r="AB177" s="167" t="str">
        <f>Logic!AV178</f>
        <v/>
      </c>
      <c r="AC177" s="153"/>
      <c r="AD177" s="168" t="str">
        <f t="shared" si="0"/>
        <v/>
      </c>
      <c r="AE177" s="138"/>
      <c r="AF177" s="138"/>
      <c r="AG177" s="138"/>
      <c r="AH177" s="138"/>
      <c r="AI177" s="138"/>
      <c r="AJ177" s="138"/>
      <c r="AK177" s="138"/>
      <c r="AL177" s="138"/>
      <c r="AM177" s="138"/>
      <c r="AN177" s="138"/>
      <c r="AO177" s="138"/>
      <c r="AP177" s="138"/>
      <c r="AQ177" s="138"/>
      <c r="AR177" s="138"/>
      <c r="AS177" s="138"/>
      <c r="AT177" s="138"/>
      <c r="AU177" s="138"/>
      <c r="AV177" s="138"/>
      <c r="AW177" s="138"/>
      <c r="AX177" s="138"/>
      <c r="AY177" s="138"/>
      <c r="AZ177" s="138"/>
    </row>
    <row r="178" spans="1:52" s="152" customFormat="1" ht="18" hidden="1" customHeight="1" outlineLevel="2" x14ac:dyDescent="0.25">
      <c r="A178" s="146">
        <v>40</v>
      </c>
      <c r="B178" s="348"/>
      <c r="C178" s="349"/>
      <c r="D178" s="95"/>
      <c r="E178" s="354"/>
      <c r="F178" s="354"/>
      <c r="G178" s="355"/>
      <c r="H178" s="355"/>
      <c r="I178" s="167" t="str">
        <f>Logic!I179</f>
        <v/>
      </c>
      <c r="J178" s="117"/>
      <c r="K178" s="112"/>
      <c r="L178" s="112"/>
      <c r="M178" s="167" t="str">
        <f>Logic!Q179</f>
        <v/>
      </c>
      <c r="N178" s="167" t="str">
        <f>Logic!U179</f>
        <v/>
      </c>
      <c r="O178" s="167" t="str">
        <f>Logic!Y179</f>
        <v/>
      </c>
      <c r="P178" s="167" t="str">
        <f>Logic!AC179</f>
        <v/>
      </c>
      <c r="Q178" s="167" t="str">
        <f>Logic!AG179</f>
        <v/>
      </c>
      <c r="R178" s="117"/>
      <c r="S178" s="167" t="str">
        <f>Logic!AL179</f>
        <v/>
      </c>
      <c r="T178" s="117"/>
      <c r="U178" s="167" t="str">
        <f>Logic!AN179</f>
        <v/>
      </c>
      <c r="V178" s="167" t="str">
        <f>Logic!AO179</f>
        <v/>
      </c>
      <c r="W178" s="167" t="str">
        <f>Logic!AP179</f>
        <v/>
      </c>
      <c r="X178" s="167" t="str">
        <f>Logic!AQ179</f>
        <v/>
      </c>
      <c r="Y178" s="167" t="str">
        <f>Logic!AS179</f>
        <v/>
      </c>
      <c r="Z178" s="167" t="str">
        <f>Logic!AT179</f>
        <v/>
      </c>
      <c r="AA178" s="167" t="str">
        <f>Logic!AU179</f>
        <v/>
      </c>
      <c r="AB178" s="167" t="str">
        <f>Logic!AV179</f>
        <v/>
      </c>
      <c r="AC178" s="153"/>
      <c r="AD178" s="168" t="str">
        <f t="shared" si="0"/>
        <v/>
      </c>
      <c r="AE178" s="138"/>
      <c r="AF178" s="138"/>
      <c r="AG178" s="138"/>
      <c r="AH178" s="138"/>
      <c r="AI178" s="138"/>
      <c r="AJ178" s="138"/>
      <c r="AK178" s="138"/>
      <c r="AL178" s="138"/>
      <c r="AM178" s="138"/>
      <c r="AN178" s="138"/>
      <c r="AO178" s="138"/>
      <c r="AP178" s="138"/>
      <c r="AQ178" s="138"/>
      <c r="AR178" s="138"/>
      <c r="AS178" s="138"/>
      <c r="AT178" s="138"/>
      <c r="AU178" s="138"/>
      <c r="AV178" s="138"/>
      <c r="AW178" s="138"/>
      <c r="AX178" s="138"/>
      <c r="AY178" s="138"/>
      <c r="AZ178" s="138"/>
    </row>
    <row r="179" spans="1:52" s="152" customFormat="1" ht="18" hidden="1" customHeight="1" outlineLevel="2" x14ac:dyDescent="0.25">
      <c r="A179" s="146">
        <v>41</v>
      </c>
      <c r="B179" s="348"/>
      <c r="C179" s="349"/>
      <c r="D179" s="95"/>
      <c r="E179" s="354"/>
      <c r="F179" s="354"/>
      <c r="G179" s="355"/>
      <c r="H179" s="355"/>
      <c r="I179" s="167" t="str">
        <f>Logic!I180</f>
        <v/>
      </c>
      <c r="J179" s="117"/>
      <c r="K179" s="112"/>
      <c r="L179" s="112"/>
      <c r="M179" s="167" t="str">
        <f>Logic!Q180</f>
        <v/>
      </c>
      <c r="N179" s="167" t="str">
        <f>Logic!U180</f>
        <v/>
      </c>
      <c r="O179" s="167" t="str">
        <f>Logic!Y180</f>
        <v/>
      </c>
      <c r="P179" s="167" t="str">
        <f>Logic!AC180</f>
        <v/>
      </c>
      <c r="Q179" s="167" t="str">
        <f>Logic!AG180</f>
        <v/>
      </c>
      <c r="R179" s="117"/>
      <c r="S179" s="167" t="str">
        <f>Logic!AL180</f>
        <v/>
      </c>
      <c r="T179" s="117"/>
      <c r="U179" s="167" t="str">
        <f>Logic!AN180</f>
        <v/>
      </c>
      <c r="V179" s="167" t="str">
        <f>Logic!AO180</f>
        <v/>
      </c>
      <c r="W179" s="167" t="str">
        <f>Logic!AP180</f>
        <v/>
      </c>
      <c r="X179" s="167" t="str">
        <f>Logic!AQ180</f>
        <v/>
      </c>
      <c r="Y179" s="167" t="str">
        <f>Logic!AS180</f>
        <v/>
      </c>
      <c r="Z179" s="167" t="str">
        <f>Logic!AT180</f>
        <v/>
      </c>
      <c r="AA179" s="167" t="str">
        <f>Logic!AU180</f>
        <v/>
      </c>
      <c r="AB179" s="167" t="str">
        <f>Logic!AV180</f>
        <v/>
      </c>
      <c r="AC179" s="153"/>
      <c r="AD179" s="168" t="str">
        <f t="shared" si="0"/>
        <v/>
      </c>
      <c r="AE179" s="138"/>
      <c r="AF179" s="138"/>
      <c r="AG179" s="138"/>
      <c r="AH179" s="138"/>
      <c r="AI179" s="138"/>
      <c r="AJ179" s="138"/>
      <c r="AK179" s="138"/>
      <c r="AL179" s="138"/>
      <c r="AM179" s="138"/>
      <c r="AN179" s="138"/>
      <c r="AO179" s="138"/>
      <c r="AP179" s="138"/>
      <c r="AQ179" s="138"/>
      <c r="AR179" s="138"/>
      <c r="AS179" s="138"/>
      <c r="AT179" s="138"/>
      <c r="AU179" s="138"/>
      <c r="AV179" s="138"/>
      <c r="AW179" s="138"/>
      <c r="AX179" s="138"/>
      <c r="AY179" s="138"/>
      <c r="AZ179" s="138"/>
    </row>
    <row r="180" spans="1:52" s="152" customFormat="1" ht="18" hidden="1" customHeight="1" outlineLevel="2" x14ac:dyDescent="0.25">
      <c r="A180" s="146">
        <v>42</v>
      </c>
      <c r="B180" s="348"/>
      <c r="C180" s="349"/>
      <c r="D180" s="95"/>
      <c r="E180" s="354"/>
      <c r="F180" s="354"/>
      <c r="G180" s="355"/>
      <c r="H180" s="355"/>
      <c r="I180" s="167" t="str">
        <f>Logic!I181</f>
        <v/>
      </c>
      <c r="J180" s="117"/>
      <c r="K180" s="112"/>
      <c r="L180" s="112"/>
      <c r="M180" s="167" t="str">
        <f>Logic!Q181</f>
        <v/>
      </c>
      <c r="N180" s="167" t="str">
        <f>Logic!U181</f>
        <v/>
      </c>
      <c r="O180" s="167" t="str">
        <f>Logic!Y181</f>
        <v/>
      </c>
      <c r="P180" s="167" t="str">
        <f>Logic!AC181</f>
        <v/>
      </c>
      <c r="Q180" s="167" t="str">
        <f>Logic!AG181</f>
        <v/>
      </c>
      <c r="R180" s="117"/>
      <c r="S180" s="167" t="str">
        <f>Logic!AL181</f>
        <v/>
      </c>
      <c r="T180" s="117"/>
      <c r="U180" s="167" t="str">
        <f>Logic!AN181</f>
        <v/>
      </c>
      <c r="V180" s="167" t="str">
        <f>Logic!AO181</f>
        <v/>
      </c>
      <c r="W180" s="167" t="str">
        <f>Logic!AP181</f>
        <v/>
      </c>
      <c r="X180" s="167" t="str">
        <f>Logic!AQ181</f>
        <v/>
      </c>
      <c r="Y180" s="167" t="str">
        <f>Logic!AS181</f>
        <v/>
      </c>
      <c r="Z180" s="167" t="str">
        <f>Logic!AT181</f>
        <v/>
      </c>
      <c r="AA180" s="167" t="str">
        <f>Logic!AU181</f>
        <v/>
      </c>
      <c r="AB180" s="167" t="str">
        <f>Logic!AV181</f>
        <v/>
      </c>
      <c r="AC180" s="153"/>
      <c r="AD180" s="168" t="str">
        <f t="shared" si="0"/>
        <v/>
      </c>
      <c r="AE180" s="138"/>
      <c r="AF180" s="138"/>
      <c r="AG180" s="138"/>
      <c r="AH180" s="138"/>
      <c r="AI180" s="138"/>
      <c r="AJ180" s="138"/>
      <c r="AK180" s="138"/>
      <c r="AL180" s="138"/>
      <c r="AM180" s="138"/>
      <c r="AN180" s="138"/>
      <c r="AO180" s="138"/>
      <c r="AP180" s="138"/>
      <c r="AQ180" s="138"/>
      <c r="AR180" s="138"/>
      <c r="AS180" s="138"/>
      <c r="AT180" s="138"/>
      <c r="AU180" s="138"/>
      <c r="AV180" s="138"/>
      <c r="AW180" s="138"/>
      <c r="AX180" s="138"/>
      <c r="AY180" s="138"/>
      <c r="AZ180" s="138"/>
    </row>
    <row r="181" spans="1:52" s="152" customFormat="1" ht="18" hidden="1" customHeight="1" outlineLevel="2" x14ac:dyDescent="0.25">
      <c r="A181" s="146">
        <v>43</v>
      </c>
      <c r="B181" s="348"/>
      <c r="C181" s="349"/>
      <c r="D181" s="95"/>
      <c r="E181" s="354"/>
      <c r="F181" s="354"/>
      <c r="G181" s="355"/>
      <c r="H181" s="355"/>
      <c r="I181" s="167" t="str">
        <f>Logic!I182</f>
        <v/>
      </c>
      <c r="J181" s="117"/>
      <c r="K181" s="112"/>
      <c r="L181" s="112"/>
      <c r="M181" s="167" t="str">
        <f>Logic!Q182</f>
        <v/>
      </c>
      <c r="N181" s="167" t="str">
        <f>Logic!U182</f>
        <v/>
      </c>
      <c r="O181" s="167" t="str">
        <f>Logic!Y182</f>
        <v/>
      </c>
      <c r="P181" s="167" t="str">
        <f>Logic!AC182</f>
        <v/>
      </c>
      <c r="Q181" s="167" t="str">
        <f>Logic!AG182</f>
        <v/>
      </c>
      <c r="R181" s="117"/>
      <c r="S181" s="167" t="str">
        <f>Logic!AL182</f>
        <v/>
      </c>
      <c r="T181" s="117"/>
      <c r="U181" s="167" t="str">
        <f>Logic!AN182</f>
        <v/>
      </c>
      <c r="V181" s="167" t="str">
        <f>Logic!AO182</f>
        <v/>
      </c>
      <c r="W181" s="167" t="str">
        <f>Logic!AP182</f>
        <v/>
      </c>
      <c r="X181" s="167" t="str">
        <f>Logic!AQ182</f>
        <v/>
      </c>
      <c r="Y181" s="167" t="str">
        <f>Logic!AS182</f>
        <v/>
      </c>
      <c r="Z181" s="167" t="str">
        <f>Logic!AT182</f>
        <v/>
      </c>
      <c r="AA181" s="167" t="str">
        <f>Logic!AU182</f>
        <v/>
      </c>
      <c r="AB181" s="167" t="str">
        <f>Logic!AV182</f>
        <v/>
      </c>
      <c r="AC181" s="153"/>
      <c r="AD181" s="168" t="str">
        <f t="shared" si="0"/>
        <v/>
      </c>
      <c r="AE181" s="138"/>
      <c r="AF181" s="138"/>
      <c r="AG181" s="138"/>
      <c r="AH181" s="138"/>
      <c r="AI181" s="138"/>
      <c r="AJ181" s="138"/>
      <c r="AK181" s="138"/>
      <c r="AL181" s="138"/>
      <c r="AM181" s="138"/>
      <c r="AN181" s="138"/>
      <c r="AO181" s="138"/>
      <c r="AP181" s="138"/>
      <c r="AQ181" s="138"/>
      <c r="AR181" s="138"/>
      <c r="AS181" s="138"/>
      <c r="AT181" s="138"/>
      <c r="AU181" s="138"/>
      <c r="AV181" s="138"/>
      <c r="AW181" s="138"/>
      <c r="AX181" s="138"/>
      <c r="AY181" s="138"/>
      <c r="AZ181" s="138"/>
    </row>
    <row r="182" spans="1:52" s="152" customFormat="1" ht="18" hidden="1" customHeight="1" outlineLevel="2" x14ac:dyDescent="0.25">
      <c r="A182" s="146">
        <v>44</v>
      </c>
      <c r="B182" s="348"/>
      <c r="C182" s="349"/>
      <c r="D182" s="95"/>
      <c r="E182" s="354"/>
      <c r="F182" s="354"/>
      <c r="G182" s="355"/>
      <c r="H182" s="355"/>
      <c r="I182" s="167" t="str">
        <f>Logic!I183</f>
        <v/>
      </c>
      <c r="J182" s="117"/>
      <c r="K182" s="112"/>
      <c r="L182" s="112"/>
      <c r="M182" s="167" t="str">
        <f>Logic!Q183</f>
        <v/>
      </c>
      <c r="N182" s="167" t="str">
        <f>Logic!U183</f>
        <v/>
      </c>
      <c r="O182" s="167" t="str">
        <f>Logic!Y183</f>
        <v/>
      </c>
      <c r="P182" s="167" t="str">
        <f>Logic!AC183</f>
        <v/>
      </c>
      <c r="Q182" s="167" t="str">
        <f>Logic!AG183</f>
        <v/>
      </c>
      <c r="R182" s="117"/>
      <c r="S182" s="167" t="str">
        <f>Logic!AL183</f>
        <v/>
      </c>
      <c r="T182" s="117"/>
      <c r="U182" s="167" t="str">
        <f>Logic!AN183</f>
        <v/>
      </c>
      <c r="V182" s="167" t="str">
        <f>Logic!AO183</f>
        <v/>
      </c>
      <c r="W182" s="167" t="str">
        <f>Logic!AP183</f>
        <v/>
      </c>
      <c r="X182" s="167" t="str">
        <f>Logic!AQ183</f>
        <v/>
      </c>
      <c r="Y182" s="167" t="str">
        <f>Logic!AS183</f>
        <v/>
      </c>
      <c r="Z182" s="167" t="str">
        <f>Logic!AT183</f>
        <v/>
      </c>
      <c r="AA182" s="167" t="str">
        <f>Logic!AU183</f>
        <v/>
      </c>
      <c r="AB182" s="167" t="str">
        <f>Logic!AV183</f>
        <v/>
      </c>
      <c r="AC182" s="153"/>
      <c r="AD182" s="168" t="str">
        <f t="shared" si="0"/>
        <v/>
      </c>
      <c r="AE182" s="138"/>
      <c r="AF182" s="138"/>
      <c r="AG182" s="138"/>
      <c r="AH182" s="138"/>
      <c r="AI182" s="138"/>
      <c r="AJ182" s="138"/>
      <c r="AK182" s="138"/>
      <c r="AL182" s="138"/>
      <c r="AM182" s="138"/>
      <c r="AN182" s="138"/>
      <c r="AO182" s="138"/>
      <c r="AP182" s="138"/>
      <c r="AQ182" s="138"/>
      <c r="AR182" s="138"/>
      <c r="AS182" s="138"/>
      <c r="AT182" s="138"/>
      <c r="AU182" s="138"/>
      <c r="AV182" s="138"/>
      <c r="AW182" s="138"/>
      <c r="AX182" s="138"/>
      <c r="AY182" s="138"/>
      <c r="AZ182" s="138"/>
    </row>
    <row r="183" spans="1:52" s="152" customFormat="1" ht="18" hidden="1" customHeight="1" outlineLevel="2" x14ac:dyDescent="0.25">
      <c r="A183" s="146">
        <v>45</v>
      </c>
      <c r="B183" s="348"/>
      <c r="C183" s="349"/>
      <c r="D183" s="95"/>
      <c r="E183" s="354"/>
      <c r="F183" s="354"/>
      <c r="G183" s="355"/>
      <c r="H183" s="355"/>
      <c r="I183" s="167" t="str">
        <f>Logic!I184</f>
        <v/>
      </c>
      <c r="J183" s="117"/>
      <c r="K183" s="112"/>
      <c r="L183" s="112"/>
      <c r="M183" s="167" t="str">
        <f>Logic!Q184</f>
        <v/>
      </c>
      <c r="N183" s="167" t="str">
        <f>Logic!U184</f>
        <v/>
      </c>
      <c r="O183" s="167" t="str">
        <f>Logic!Y184</f>
        <v/>
      </c>
      <c r="P183" s="167" t="str">
        <f>Logic!AC184</f>
        <v/>
      </c>
      <c r="Q183" s="167" t="str">
        <f>Logic!AG184</f>
        <v/>
      </c>
      <c r="R183" s="117"/>
      <c r="S183" s="167" t="str">
        <f>Logic!AL184</f>
        <v/>
      </c>
      <c r="T183" s="117"/>
      <c r="U183" s="167" t="str">
        <f>Logic!AN184</f>
        <v/>
      </c>
      <c r="V183" s="167" t="str">
        <f>Logic!AO184</f>
        <v/>
      </c>
      <c r="W183" s="167" t="str">
        <f>Logic!AP184</f>
        <v/>
      </c>
      <c r="X183" s="167" t="str">
        <f>Logic!AQ184</f>
        <v/>
      </c>
      <c r="Y183" s="167" t="str">
        <f>Logic!AS184</f>
        <v/>
      </c>
      <c r="Z183" s="167" t="str">
        <f>Logic!AT184</f>
        <v/>
      </c>
      <c r="AA183" s="167" t="str">
        <f>Logic!AU184</f>
        <v/>
      </c>
      <c r="AB183" s="167" t="str">
        <f>Logic!AV184</f>
        <v/>
      </c>
      <c r="AC183" s="153"/>
      <c r="AD183" s="168" t="str">
        <f t="shared" si="0"/>
        <v/>
      </c>
      <c r="AE183" s="138"/>
      <c r="AF183" s="138"/>
      <c r="AG183" s="138"/>
      <c r="AH183" s="138"/>
      <c r="AI183" s="138"/>
      <c r="AJ183" s="138"/>
      <c r="AK183" s="138"/>
      <c r="AL183" s="138"/>
      <c r="AM183" s="138"/>
      <c r="AN183" s="138"/>
      <c r="AO183" s="138"/>
      <c r="AP183" s="138"/>
      <c r="AQ183" s="138"/>
      <c r="AR183" s="138"/>
      <c r="AS183" s="138"/>
      <c r="AT183" s="138"/>
      <c r="AU183" s="138"/>
      <c r="AV183" s="138"/>
      <c r="AW183" s="138"/>
      <c r="AX183" s="138"/>
      <c r="AY183" s="138"/>
      <c r="AZ183" s="138"/>
    </row>
    <row r="184" spans="1:52" s="152" customFormat="1" ht="18" hidden="1" customHeight="1" outlineLevel="2" x14ac:dyDescent="0.25">
      <c r="A184" s="146">
        <v>46</v>
      </c>
      <c r="B184" s="348"/>
      <c r="C184" s="349"/>
      <c r="D184" s="95"/>
      <c r="E184" s="354"/>
      <c r="F184" s="354"/>
      <c r="G184" s="355"/>
      <c r="H184" s="355"/>
      <c r="I184" s="167" t="str">
        <f>Logic!I185</f>
        <v/>
      </c>
      <c r="J184" s="117"/>
      <c r="K184" s="112"/>
      <c r="L184" s="112"/>
      <c r="M184" s="167" t="str">
        <f>Logic!Q185</f>
        <v/>
      </c>
      <c r="N184" s="167" t="str">
        <f>Logic!U185</f>
        <v/>
      </c>
      <c r="O184" s="167" t="str">
        <f>Logic!Y185</f>
        <v/>
      </c>
      <c r="P184" s="167" t="str">
        <f>Logic!AC185</f>
        <v/>
      </c>
      <c r="Q184" s="167" t="str">
        <f>Logic!AG185</f>
        <v/>
      </c>
      <c r="R184" s="117"/>
      <c r="S184" s="167" t="str">
        <f>Logic!AL185</f>
        <v/>
      </c>
      <c r="T184" s="117"/>
      <c r="U184" s="167" t="str">
        <f>Logic!AN185</f>
        <v/>
      </c>
      <c r="V184" s="167" t="str">
        <f>Logic!AO185</f>
        <v/>
      </c>
      <c r="W184" s="167" t="str">
        <f>Logic!AP185</f>
        <v/>
      </c>
      <c r="X184" s="167" t="str">
        <f>Logic!AQ185</f>
        <v/>
      </c>
      <c r="Y184" s="167" t="str">
        <f>Logic!AS185</f>
        <v/>
      </c>
      <c r="Z184" s="167" t="str">
        <f>Logic!AT185</f>
        <v/>
      </c>
      <c r="AA184" s="167" t="str">
        <f>Logic!AU185</f>
        <v/>
      </c>
      <c r="AB184" s="167" t="str">
        <f>Logic!AV185</f>
        <v/>
      </c>
      <c r="AC184" s="153"/>
      <c r="AD184" s="168" t="str">
        <f t="shared" si="0"/>
        <v/>
      </c>
      <c r="AE184" s="138"/>
      <c r="AF184" s="138"/>
      <c r="AG184" s="138"/>
      <c r="AH184" s="138"/>
      <c r="AI184" s="138"/>
      <c r="AJ184" s="138"/>
      <c r="AK184" s="138"/>
      <c r="AL184" s="138"/>
      <c r="AM184" s="138"/>
      <c r="AN184" s="138"/>
      <c r="AO184" s="138"/>
      <c r="AP184" s="138"/>
      <c r="AQ184" s="138"/>
      <c r="AR184" s="138"/>
      <c r="AS184" s="138"/>
      <c r="AT184" s="138"/>
      <c r="AU184" s="138"/>
      <c r="AV184" s="138"/>
      <c r="AW184" s="138"/>
      <c r="AX184" s="138"/>
      <c r="AY184" s="138"/>
      <c r="AZ184" s="138"/>
    </row>
    <row r="185" spans="1:52" s="152" customFormat="1" ht="18" hidden="1" customHeight="1" outlineLevel="2" x14ac:dyDescent="0.25">
      <c r="A185" s="146">
        <v>47</v>
      </c>
      <c r="B185" s="348"/>
      <c r="C185" s="349"/>
      <c r="D185" s="95"/>
      <c r="E185" s="354"/>
      <c r="F185" s="354"/>
      <c r="G185" s="355"/>
      <c r="H185" s="355"/>
      <c r="I185" s="167" t="str">
        <f>Logic!I186</f>
        <v/>
      </c>
      <c r="J185" s="117"/>
      <c r="K185" s="112"/>
      <c r="L185" s="112"/>
      <c r="M185" s="167" t="str">
        <f>Logic!Q186</f>
        <v/>
      </c>
      <c r="N185" s="167" t="str">
        <f>Logic!U186</f>
        <v/>
      </c>
      <c r="O185" s="167" t="str">
        <f>Logic!Y186</f>
        <v/>
      </c>
      <c r="P185" s="167" t="str">
        <f>Logic!AC186</f>
        <v/>
      </c>
      <c r="Q185" s="167" t="str">
        <f>Logic!AG186</f>
        <v/>
      </c>
      <c r="R185" s="117"/>
      <c r="S185" s="167" t="str">
        <f>Logic!AL186</f>
        <v/>
      </c>
      <c r="T185" s="117"/>
      <c r="U185" s="167" t="str">
        <f>Logic!AN186</f>
        <v/>
      </c>
      <c r="V185" s="167" t="str">
        <f>Logic!AO186</f>
        <v/>
      </c>
      <c r="W185" s="167" t="str">
        <f>Logic!AP186</f>
        <v/>
      </c>
      <c r="X185" s="167" t="str">
        <f>Logic!AQ186</f>
        <v/>
      </c>
      <c r="Y185" s="167" t="str">
        <f>Logic!AS186</f>
        <v/>
      </c>
      <c r="Z185" s="167" t="str">
        <f>Logic!AT186</f>
        <v/>
      </c>
      <c r="AA185" s="167" t="str">
        <f>Logic!AU186</f>
        <v/>
      </c>
      <c r="AB185" s="167" t="str">
        <f>Logic!AV186</f>
        <v/>
      </c>
      <c r="AC185" s="153"/>
      <c r="AD185" s="168" t="str">
        <f t="shared" si="0"/>
        <v/>
      </c>
      <c r="AE185" s="138"/>
      <c r="AF185" s="138"/>
      <c r="AG185" s="138"/>
      <c r="AH185" s="138"/>
      <c r="AI185" s="138"/>
      <c r="AJ185" s="138"/>
      <c r="AK185" s="138"/>
      <c r="AL185" s="138"/>
      <c r="AM185" s="138"/>
      <c r="AN185" s="138"/>
      <c r="AO185" s="138"/>
      <c r="AP185" s="138"/>
      <c r="AQ185" s="138"/>
      <c r="AR185" s="138"/>
      <c r="AS185" s="138"/>
      <c r="AT185" s="138"/>
      <c r="AU185" s="138"/>
      <c r="AV185" s="138"/>
      <c r="AW185" s="138"/>
      <c r="AX185" s="138"/>
      <c r="AY185" s="138"/>
      <c r="AZ185" s="138"/>
    </row>
    <row r="186" spans="1:52" s="152" customFormat="1" ht="18" hidden="1" customHeight="1" outlineLevel="2" x14ac:dyDescent="0.25">
      <c r="A186" s="146">
        <v>48</v>
      </c>
      <c r="B186" s="348"/>
      <c r="C186" s="349"/>
      <c r="D186" s="95"/>
      <c r="E186" s="354"/>
      <c r="F186" s="354"/>
      <c r="G186" s="355"/>
      <c r="H186" s="355"/>
      <c r="I186" s="167" t="str">
        <f>Logic!I187</f>
        <v/>
      </c>
      <c r="J186" s="117"/>
      <c r="K186" s="112"/>
      <c r="L186" s="112"/>
      <c r="M186" s="167" t="str">
        <f>Logic!Q187</f>
        <v/>
      </c>
      <c r="N186" s="167" t="str">
        <f>Logic!U187</f>
        <v/>
      </c>
      <c r="O186" s="167" t="str">
        <f>Logic!Y187</f>
        <v/>
      </c>
      <c r="P186" s="167" t="str">
        <f>Logic!AC187</f>
        <v/>
      </c>
      <c r="Q186" s="167" t="str">
        <f>Logic!AG187</f>
        <v/>
      </c>
      <c r="R186" s="117"/>
      <c r="S186" s="167" t="str">
        <f>Logic!AL187</f>
        <v/>
      </c>
      <c r="T186" s="117"/>
      <c r="U186" s="167" t="str">
        <f>Logic!AN187</f>
        <v/>
      </c>
      <c r="V186" s="167" t="str">
        <f>Logic!AO187</f>
        <v/>
      </c>
      <c r="W186" s="167" t="str">
        <f>Logic!AP187</f>
        <v/>
      </c>
      <c r="X186" s="167" t="str">
        <f>Logic!AQ187</f>
        <v/>
      </c>
      <c r="Y186" s="167" t="str">
        <f>Logic!AS187</f>
        <v/>
      </c>
      <c r="Z186" s="167" t="str">
        <f>Logic!AT187</f>
        <v/>
      </c>
      <c r="AA186" s="167" t="str">
        <f>Logic!AU187</f>
        <v/>
      </c>
      <c r="AB186" s="167" t="str">
        <f>Logic!AV187</f>
        <v/>
      </c>
      <c r="AC186" s="153"/>
      <c r="AD186" s="168" t="str">
        <f t="shared" si="0"/>
        <v/>
      </c>
      <c r="AE186" s="138"/>
      <c r="AF186" s="138"/>
      <c r="AG186" s="138"/>
      <c r="AH186" s="138"/>
      <c r="AI186" s="138"/>
      <c r="AJ186" s="138"/>
      <c r="AK186" s="138"/>
      <c r="AL186" s="138"/>
      <c r="AM186" s="138"/>
      <c r="AN186" s="138"/>
      <c r="AO186" s="138"/>
      <c r="AP186" s="138"/>
      <c r="AQ186" s="138"/>
      <c r="AR186" s="138"/>
      <c r="AS186" s="138"/>
      <c r="AT186" s="138"/>
      <c r="AU186" s="138"/>
      <c r="AV186" s="138"/>
      <c r="AW186" s="138"/>
      <c r="AX186" s="138"/>
      <c r="AY186" s="138"/>
      <c r="AZ186" s="138"/>
    </row>
    <row r="187" spans="1:52" s="152" customFormat="1" ht="18" hidden="1" customHeight="1" outlineLevel="2" x14ac:dyDescent="0.25">
      <c r="A187" s="146">
        <v>49</v>
      </c>
      <c r="B187" s="348"/>
      <c r="C187" s="349"/>
      <c r="D187" s="95"/>
      <c r="E187" s="354"/>
      <c r="F187" s="354"/>
      <c r="G187" s="355"/>
      <c r="H187" s="355"/>
      <c r="I187" s="167" t="str">
        <f>Logic!I188</f>
        <v/>
      </c>
      <c r="J187" s="117"/>
      <c r="K187" s="112"/>
      <c r="L187" s="112"/>
      <c r="M187" s="167" t="str">
        <f>Logic!Q188</f>
        <v/>
      </c>
      <c r="N187" s="167" t="str">
        <f>Logic!U188</f>
        <v/>
      </c>
      <c r="O187" s="167" t="str">
        <f>Logic!Y188</f>
        <v/>
      </c>
      <c r="P187" s="167" t="str">
        <f>Logic!AC188</f>
        <v/>
      </c>
      <c r="Q187" s="167" t="str">
        <f>Logic!AG188</f>
        <v/>
      </c>
      <c r="R187" s="117"/>
      <c r="S187" s="167" t="str">
        <f>Logic!AL188</f>
        <v/>
      </c>
      <c r="T187" s="117"/>
      <c r="U187" s="167" t="str">
        <f>Logic!AN188</f>
        <v/>
      </c>
      <c r="V187" s="167" t="str">
        <f>Logic!AO188</f>
        <v/>
      </c>
      <c r="W187" s="167" t="str">
        <f>Logic!AP188</f>
        <v/>
      </c>
      <c r="X187" s="167" t="str">
        <f>Logic!AQ188</f>
        <v/>
      </c>
      <c r="Y187" s="167" t="str">
        <f>Logic!AS188</f>
        <v/>
      </c>
      <c r="Z187" s="167" t="str">
        <f>Logic!AT188</f>
        <v/>
      </c>
      <c r="AA187" s="167" t="str">
        <f>Logic!AU188</f>
        <v/>
      </c>
      <c r="AB187" s="167" t="str">
        <f>Logic!AV188</f>
        <v/>
      </c>
      <c r="AC187" s="153"/>
      <c r="AD187" s="168" t="str">
        <f t="shared" si="0"/>
        <v/>
      </c>
      <c r="AE187" s="138"/>
      <c r="AF187" s="138"/>
      <c r="AG187" s="138"/>
      <c r="AH187" s="138"/>
      <c r="AI187" s="138"/>
      <c r="AJ187" s="138"/>
      <c r="AK187" s="138"/>
      <c r="AL187" s="138"/>
      <c r="AM187" s="138"/>
      <c r="AN187" s="138"/>
      <c r="AO187" s="138"/>
      <c r="AP187" s="138"/>
      <c r="AQ187" s="138"/>
      <c r="AR187" s="138"/>
      <c r="AS187" s="138"/>
      <c r="AT187" s="138"/>
      <c r="AU187" s="138"/>
      <c r="AV187" s="138"/>
      <c r="AW187" s="138"/>
      <c r="AX187" s="138"/>
      <c r="AY187" s="138"/>
      <c r="AZ187" s="138"/>
    </row>
    <row r="188" spans="1:52" s="152" customFormat="1" ht="18" hidden="1" customHeight="1" outlineLevel="2" x14ac:dyDescent="0.25">
      <c r="A188" s="146">
        <v>50</v>
      </c>
      <c r="B188" s="348"/>
      <c r="C188" s="349"/>
      <c r="D188" s="95"/>
      <c r="E188" s="354"/>
      <c r="F188" s="354"/>
      <c r="G188" s="355"/>
      <c r="H188" s="355"/>
      <c r="I188" s="167" t="str">
        <f>Logic!I189</f>
        <v/>
      </c>
      <c r="J188" s="117"/>
      <c r="K188" s="112"/>
      <c r="L188" s="112"/>
      <c r="M188" s="167" t="str">
        <f>Logic!Q189</f>
        <v/>
      </c>
      <c r="N188" s="167" t="str">
        <f>Logic!U189</f>
        <v/>
      </c>
      <c r="O188" s="167" t="str">
        <f>Logic!Y189</f>
        <v/>
      </c>
      <c r="P188" s="167" t="str">
        <f>Logic!AC189</f>
        <v/>
      </c>
      <c r="Q188" s="167" t="str">
        <f>Logic!AG189</f>
        <v/>
      </c>
      <c r="R188" s="117"/>
      <c r="S188" s="167" t="str">
        <f>Logic!AL189</f>
        <v/>
      </c>
      <c r="T188" s="117"/>
      <c r="U188" s="167" t="str">
        <f>Logic!AN189</f>
        <v/>
      </c>
      <c r="V188" s="167" t="str">
        <f>Logic!AO189</f>
        <v/>
      </c>
      <c r="W188" s="167" t="str">
        <f>Logic!AP189</f>
        <v/>
      </c>
      <c r="X188" s="167" t="str">
        <f>Logic!AQ189</f>
        <v/>
      </c>
      <c r="Y188" s="167" t="str">
        <f>Logic!AS189</f>
        <v/>
      </c>
      <c r="Z188" s="167" t="str">
        <f>Logic!AT189</f>
        <v/>
      </c>
      <c r="AA188" s="167" t="str">
        <f>Logic!AU189</f>
        <v/>
      </c>
      <c r="AB188" s="167" t="str">
        <f>Logic!AV189</f>
        <v/>
      </c>
      <c r="AC188" s="153"/>
      <c r="AD188" s="168" t="str">
        <f t="shared" si="0"/>
        <v/>
      </c>
      <c r="AE188" s="138"/>
      <c r="AF188" s="138"/>
      <c r="AG188" s="138"/>
      <c r="AH188" s="138"/>
      <c r="AI188" s="138"/>
      <c r="AJ188" s="138"/>
      <c r="AK188" s="138"/>
      <c r="AL188" s="138"/>
      <c r="AM188" s="138"/>
      <c r="AN188" s="138"/>
      <c r="AO188" s="138"/>
      <c r="AP188" s="138"/>
      <c r="AQ188" s="138"/>
      <c r="AR188" s="138"/>
      <c r="AS188" s="138"/>
      <c r="AT188" s="138"/>
      <c r="AU188" s="138"/>
      <c r="AV188" s="138"/>
      <c r="AW188" s="138"/>
      <c r="AX188" s="138"/>
      <c r="AY188" s="138"/>
      <c r="AZ188" s="138"/>
    </row>
    <row r="189" spans="1:52" s="152" customFormat="1" ht="15" hidden="1" customHeight="1" outlineLevel="1" collapsed="1" x14ac:dyDescent="0.25">
      <c r="A189" s="146"/>
      <c r="B189" s="350"/>
      <c r="C189" s="351"/>
      <c r="D189" s="314"/>
      <c r="E189" s="361"/>
      <c r="F189" s="361"/>
      <c r="G189" s="351"/>
      <c r="H189" s="351"/>
      <c r="I189" s="315"/>
      <c r="J189" s="316"/>
      <c r="K189" s="317"/>
      <c r="L189" s="317"/>
      <c r="M189" s="315"/>
      <c r="N189" s="315"/>
      <c r="O189" s="315"/>
      <c r="P189" s="315"/>
      <c r="Q189" s="315"/>
      <c r="R189" s="316"/>
      <c r="S189" s="315"/>
      <c r="T189" s="316"/>
      <c r="U189" s="315"/>
      <c r="V189" s="315"/>
      <c r="W189" s="315"/>
      <c r="X189" s="315"/>
      <c r="Y189" s="315"/>
      <c r="Z189" s="315"/>
      <c r="AA189" s="315"/>
      <c r="AB189" s="318"/>
      <c r="AC189" s="153" t="s">
        <v>182</v>
      </c>
      <c r="AD189" s="168" t="str">
        <f t="shared" ref="AD189" si="1">IF(OR(E189="Toilet (male)",E189="Toilet (female)"),"data_toilet",IF(E189="Urinal","data_urinal",""))</f>
        <v/>
      </c>
      <c r="AE189" s="138"/>
      <c r="AF189" s="138"/>
      <c r="AG189" s="138"/>
      <c r="AH189" s="138"/>
      <c r="AI189" s="138"/>
      <c r="AJ189" s="138"/>
      <c r="AK189" s="138"/>
      <c r="AL189" s="138"/>
      <c r="AM189" s="138"/>
      <c r="AN189" s="138"/>
      <c r="AO189" s="138"/>
      <c r="AP189" s="138"/>
      <c r="AQ189" s="138"/>
      <c r="AR189" s="138"/>
      <c r="AS189" s="138"/>
      <c r="AT189" s="138"/>
      <c r="AU189" s="138"/>
      <c r="AV189" s="138"/>
      <c r="AW189" s="138"/>
      <c r="AX189" s="138"/>
      <c r="AY189" s="138"/>
      <c r="AZ189" s="138"/>
    </row>
    <row r="190" spans="1:52" s="152" customFormat="1" ht="18" hidden="1" customHeight="1" outlineLevel="2" x14ac:dyDescent="0.25">
      <c r="A190" s="146">
        <v>51</v>
      </c>
      <c r="B190" s="348"/>
      <c r="C190" s="349"/>
      <c r="D190" s="95"/>
      <c r="E190" s="354"/>
      <c r="F190" s="354"/>
      <c r="G190" s="355"/>
      <c r="H190" s="355"/>
      <c r="I190" s="167" t="str">
        <f>Logic!I191</f>
        <v/>
      </c>
      <c r="J190" s="117"/>
      <c r="K190" s="112"/>
      <c r="L190" s="112"/>
      <c r="M190" s="167" t="str">
        <f>Logic!Q191</f>
        <v/>
      </c>
      <c r="N190" s="167" t="str">
        <f>Logic!U191</f>
        <v/>
      </c>
      <c r="O190" s="167" t="str">
        <f>Logic!Y191</f>
        <v/>
      </c>
      <c r="P190" s="167" t="str">
        <f>Logic!AC191</f>
        <v/>
      </c>
      <c r="Q190" s="167" t="str">
        <f>Logic!AG191</f>
        <v/>
      </c>
      <c r="R190" s="117"/>
      <c r="S190" s="167" t="str">
        <f>Logic!AL191</f>
        <v/>
      </c>
      <c r="T190" s="117"/>
      <c r="U190" s="167" t="str">
        <f>Logic!AN191</f>
        <v/>
      </c>
      <c r="V190" s="167" t="str">
        <f>Logic!AO191</f>
        <v/>
      </c>
      <c r="W190" s="167" t="str">
        <f>Logic!AP191</f>
        <v/>
      </c>
      <c r="X190" s="167" t="str">
        <f>Logic!AQ191</f>
        <v/>
      </c>
      <c r="Y190" s="167" t="str">
        <f>Logic!AS191</f>
        <v/>
      </c>
      <c r="Z190" s="167" t="str">
        <f>Logic!AT191</f>
        <v/>
      </c>
      <c r="AA190" s="167" t="str">
        <f>Logic!AU191</f>
        <v/>
      </c>
      <c r="AB190" s="167" t="str">
        <f>Logic!AV191</f>
        <v/>
      </c>
      <c r="AC190" s="153"/>
      <c r="AD190" s="168" t="str">
        <f t="shared" si="0"/>
        <v/>
      </c>
      <c r="AE190" s="138"/>
      <c r="AF190" s="138"/>
      <c r="AG190" s="138"/>
      <c r="AH190" s="138"/>
      <c r="AI190" s="138"/>
      <c r="AJ190" s="138"/>
      <c r="AK190" s="138"/>
      <c r="AL190" s="138"/>
      <c r="AM190" s="138"/>
      <c r="AN190" s="138"/>
      <c r="AO190" s="138"/>
      <c r="AP190" s="138"/>
      <c r="AQ190" s="138"/>
      <c r="AR190" s="138"/>
      <c r="AS190" s="138"/>
      <c r="AT190" s="138"/>
      <c r="AU190" s="138"/>
      <c r="AV190" s="138"/>
      <c r="AW190" s="138"/>
      <c r="AX190" s="138"/>
      <c r="AY190" s="138"/>
      <c r="AZ190" s="138"/>
    </row>
    <row r="191" spans="1:52" s="152" customFormat="1" ht="18" hidden="1" customHeight="1" outlineLevel="2" x14ac:dyDescent="0.25">
      <c r="A191" s="146">
        <v>52</v>
      </c>
      <c r="B191" s="348"/>
      <c r="C191" s="349"/>
      <c r="D191" s="95"/>
      <c r="E191" s="354"/>
      <c r="F191" s="354"/>
      <c r="G191" s="355"/>
      <c r="H191" s="355"/>
      <c r="I191" s="167" t="str">
        <f>Logic!I192</f>
        <v/>
      </c>
      <c r="J191" s="117"/>
      <c r="K191" s="112"/>
      <c r="L191" s="112"/>
      <c r="M191" s="167" t="str">
        <f>Logic!Q192</f>
        <v/>
      </c>
      <c r="N191" s="167" t="str">
        <f>Logic!U192</f>
        <v/>
      </c>
      <c r="O191" s="167" t="str">
        <f>Logic!Y192</f>
        <v/>
      </c>
      <c r="P191" s="167" t="str">
        <f>Logic!AC192</f>
        <v/>
      </c>
      <c r="Q191" s="167" t="str">
        <f>Logic!AG192</f>
        <v/>
      </c>
      <c r="R191" s="117"/>
      <c r="S191" s="167" t="str">
        <f>Logic!AL192</f>
        <v/>
      </c>
      <c r="T191" s="117"/>
      <c r="U191" s="167" t="str">
        <f>Logic!AN192</f>
        <v/>
      </c>
      <c r="V191" s="167" t="str">
        <f>Logic!AO192</f>
        <v/>
      </c>
      <c r="W191" s="167" t="str">
        <f>Logic!AP192</f>
        <v/>
      </c>
      <c r="X191" s="167" t="str">
        <f>Logic!AQ192</f>
        <v/>
      </c>
      <c r="Y191" s="167" t="str">
        <f>Logic!AS192</f>
        <v/>
      </c>
      <c r="Z191" s="167" t="str">
        <f>Logic!AT192</f>
        <v/>
      </c>
      <c r="AA191" s="167" t="str">
        <f>Logic!AU192</f>
        <v/>
      </c>
      <c r="AB191" s="167" t="str">
        <f>Logic!AV192</f>
        <v/>
      </c>
      <c r="AC191" s="153"/>
      <c r="AD191" s="168" t="str">
        <f t="shared" ref="AD191" si="2">IF(OR(E191="Toilet (male)",E191="Toilet (female)"),"data_toilet",IF(E191="Urinal","data_urinal",""))</f>
        <v/>
      </c>
      <c r="AE191" s="138"/>
      <c r="AF191" s="138"/>
      <c r="AG191" s="138"/>
      <c r="AH191" s="138"/>
      <c r="AI191" s="138"/>
      <c r="AJ191" s="138"/>
      <c r="AK191" s="138"/>
      <c r="AL191" s="138"/>
      <c r="AM191" s="138"/>
      <c r="AN191" s="138"/>
      <c r="AO191" s="138"/>
      <c r="AP191" s="138"/>
      <c r="AQ191" s="138"/>
      <c r="AR191" s="138"/>
      <c r="AS191" s="138"/>
      <c r="AT191" s="138"/>
      <c r="AU191" s="138"/>
      <c r="AV191" s="138"/>
      <c r="AW191" s="138"/>
      <c r="AX191" s="138"/>
      <c r="AY191" s="138"/>
      <c r="AZ191" s="138"/>
    </row>
    <row r="192" spans="1:52" s="152" customFormat="1" ht="18" hidden="1" customHeight="1" outlineLevel="2" x14ac:dyDescent="0.25">
      <c r="A192" s="146">
        <v>53</v>
      </c>
      <c r="B192" s="348"/>
      <c r="C192" s="349"/>
      <c r="D192" s="95"/>
      <c r="E192" s="354"/>
      <c r="F192" s="354"/>
      <c r="G192" s="355"/>
      <c r="H192" s="355"/>
      <c r="I192" s="167" t="str">
        <f>Logic!I192</f>
        <v/>
      </c>
      <c r="J192" s="117"/>
      <c r="K192" s="112"/>
      <c r="L192" s="112"/>
      <c r="M192" s="167" t="str">
        <f>Logic!Q192</f>
        <v/>
      </c>
      <c r="N192" s="167" t="str">
        <f>Logic!U192</f>
        <v/>
      </c>
      <c r="O192" s="167" t="str">
        <f>Logic!Y192</f>
        <v/>
      </c>
      <c r="P192" s="167" t="str">
        <f>Logic!AC192</f>
        <v/>
      </c>
      <c r="Q192" s="167" t="str">
        <f>Logic!AG192</f>
        <v/>
      </c>
      <c r="R192" s="117"/>
      <c r="S192" s="167" t="str">
        <f>Logic!AL192</f>
        <v/>
      </c>
      <c r="T192" s="117"/>
      <c r="U192" s="167" t="str">
        <f>Logic!AN192</f>
        <v/>
      </c>
      <c r="V192" s="167" t="str">
        <f>Logic!AO192</f>
        <v/>
      </c>
      <c r="W192" s="167" t="str">
        <f>Logic!AP192</f>
        <v/>
      </c>
      <c r="X192" s="167" t="str">
        <f>Logic!AQ192</f>
        <v/>
      </c>
      <c r="Y192" s="167" t="str">
        <f>Logic!AS192</f>
        <v/>
      </c>
      <c r="Z192" s="167" t="str">
        <f>Logic!AT192</f>
        <v/>
      </c>
      <c r="AA192" s="167" t="str">
        <f>Logic!AU192</f>
        <v/>
      </c>
      <c r="AB192" s="167" t="str">
        <f>Logic!AV192</f>
        <v/>
      </c>
      <c r="AC192" s="153"/>
      <c r="AD192" s="168" t="str">
        <f t="shared" si="0"/>
        <v/>
      </c>
      <c r="AE192" s="138"/>
      <c r="AF192" s="138"/>
      <c r="AG192" s="138"/>
      <c r="AH192" s="138"/>
      <c r="AI192" s="138"/>
      <c r="AJ192" s="138"/>
      <c r="AK192" s="138"/>
      <c r="AL192" s="138"/>
      <c r="AM192" s="138"/>
      <c r="AN192" s="138"/>
      <c r="AO192" s="138"/>
      <c r="AP192" s="138"/>
      <c r="AQ192" s="138"/>
      <c r="AR192" s="138"/>
      <c r="AS192" s="138"/>
      <c r="AT192" s="138"/>
      <c r="AU192" s="138"/>
      <c r="AV192" s="138"/>
      <c r="AW192" s="138"/>
      <c r="AX192" s="138"/>
      <c r="AY192" s="138"/>
      <c r="AZ192" s="138"/>
    </row>
    <row r="193" spans="1:267" s="152" customFormat="1" ht="18" hidden="1" customHeight="1" outlineLevel="2" x14ac:dyDescent="0.25">
      <c r="A193" s="146">
        <v>54</v>
      </c>
      <c r="B193" s="348"/>
      <c r="C193" s="349"/>
      <c r="D193" s="95"/>
      <c r="E193" s="354"/>
      <c r="F193" s="354"/>
      <c r="G193" s="355"/>
      <c r="H193" s="355"/>
      <c r="I193" s="167" t="str">
        <f>Logic!I193</f>
        <v/>
      </c>
      <c r="J193" s="117"/>
      <c r="K193" s="112"/>
      <c r="L193" s="112"/>
      <c r="M193" s="167" t="str">
        <f>Logic!Q193</f>
        <v/>
      </c>
      <c r="N193" s="167" t="str">
        <f>Logic!U193</f>
        <v/>
      </c>
      <c r="O193" s="167" t="str">
        <f>Logic!Y193</f>
        <v/>
      </c>
      <c r="P193" s="167" t="str">
        <f>Logic!AC193</f>
        <v/>
      </c>
      <c r="Q193" s="167" t="str">
        <f>Logic!AG193</f>
        <v/>
      </c>
      <c r="R193" s="117"/>
      <c r="S193" s="167" t="str">
        <f>Logic!AL193</f>
        <v/>
      </c>
      <c r="T193" s="117"/>
      <c r="U193" s="167" t="str">
        <f>Logic!AN193</f>
        <v/>
      </c>
      <c r="V193" s="167" t="str">
        <f>Logic!AO193</f>
        <v/>
      </c>
      <c r="W193" s="167" t="str">
        <f>Logic!AP193</f>
        <v/>
      </c>
      <c r="X193" s="167" t="str">
        <f>Logic!AQ193</f>
        <v/>
      </c>
      <c r="Y193" s="167" t="str">
        <f>Logic!AS193</f>
        <v/>
      </c>
      <c r="Z193" s="167" t="str">
        <f>Logic!AT193</f>
        <v/>
      </c>
      <c r="AA193" s="167" t="str">
        <f>Logic!AU193</f>
        <v/>
      </c>
      <c r="AB193" s="167" t="str">
        <f>Logic!AV193</f>
        <v/>
      </c>
      <c r="AC193" s="153"/>
      <c r="AD193" s="168" t="str">
        <f t="shared" si="0"/>
        <v/>
      </c>
      <c r="AE193" s="138"/>
      <c r="AF193" s="138"/>
      <c r="AG193" s="138"/>
      <c r="AH193" s="138"/>
      <c r="AI193" s="138"/>
      <c r="AJ193" s="138"/>
      <c r="AK193" s="138"/>
      <c r="AL193" s="138"/>
      <c r="AM193" s="138"/>
      <c r="AN193" s="138"/>
      <c r="AO193" s="138"/>
      <c r="AP193" s="138"/>
      <c r="AQ193" s="138"/>
      <c r="AR193" s="138"/>
      <c r="AS193" s="138"/>
      <c r="AT193" s="138"/>
      <c r="AU193" s="138"/>
      <c r="AV193" s="138"/>
      <c r="AW193" s="138"/>
      <c r="AX193" s="138"/>
      <c r="AY193" s="138"/>
      <c r="AZ193" s="138"/>
      <c r="BA193" s="14"/>
      <c r="BB193" s="14"/>
      <c r="BC193" s="14"/>
      <c r="BD193" s="14"/>
      <c r="BE193" s="14"/>
      <c r="BF193" s="14"/>
      <c r="BG193" s="14"/>
      <c r="BH193" s="14"/>
      <c r="BI193" s="14"/>
      <c r="BJ193" s="14"/>
      <c r="BK193" s="14"/>
      <c r="BL193" s="14"/>
      <c r="BM193" s="14"/>
      <c r="BN193" s="14"/>
      <c r="BO193" s="14"/>
      <c r="BP193" s="14"/>
      <c r="BQ193" s="14"/>
      <c r="BR193" s="14"/>
      <c r="BS193" s="14"/>
      <c r="BT193" s="14"/>
      <c r="BU193" s="14"/>
      <c r="BV193" s="14"/>
      <c r="BW193" s="14"/>
      <c r="BX193" s="14"/>
      <c r="BY193" s="14"/>
      <c r="BZ193" s="14"/>
      <c r="CA193" s="14"/>
      <c r="CB193" s="14"/>
      <c r="CC193" s="14"/>
      <c r="CD193" s="14"/>
      <c r="CE193" s="14"/>
      <c r="CF193" s="14"/>
      <c r="CG193" s="14"/>
      <c r="CH193" s="14"/>
      <c r="CI193" s="14"/>
      <c r="CJ193" s="14"/>
      <c r="CK193" s="14"/>
      <c r="CL193" s="14"/>
      <c r="CM193" s="14"/>
      <c r="CN193" s="14"/>
      <c r="CO193" s="14"/>
      <c r="CP193" s="14"/>
      <c r="CQ193" s="14"/>
      <c r="CR193" s="14"/>
      <c r="CS193" s="14"/>
      <c r="CT193" s="14"/>
      <c r="CU193" s="14"/>
      <c r="CV193" s="14"/>
      <c r="CW193" s="14"/>
      <c r="CX193" s="14"/>
      <c r="CY193" s="14"/>
      <c r="CZ193" s="14"/>
      <c r="DA193" s="14"/>
      <c r="DB193" s="14"/>
      <c r="DC193" s="14"/>
      <c r="DD193" s="14"/>
      <c r="DE193" s="14"/>
      <c r="DF193" s="14"/>
      <c r="DG193" s="14"/>
      <c r="DH193" s="14"/>
      <c r="DI193" s="14"/>
      <c r="DJ193" s="14"/>
      <c r="DK193" s="14"/>
      <c r="DL193" s="14"/>
      <c r="DM193" s="14"/>
      <c r="DN193" s="14"/>
      <c r="DO193" s="14"/>
      <c r="DP193" s="14"/>
      <c r="DQ193" s="14"/>
      <c r="DR193" s="14"/>
      <c r="DS193" s="14"/>
      <c r="DT193" s="14"/>
      <c r="DU193" s="14"/>
      <c r="DV193" s="14"/>
      <c r="DW193" s="14"/>
      <c r="DX193" s="14"/>
      <c r="DY193" s="14"/>
      <c r="DZ193" s="14"/>
      <c r="EA193" s="14"/>
      <c r="EB193" s="14"/>
      <c r="EC193" s="14"/>
      <c r="ED193" s="14"/>
      <c r="EE193" s="14"/>
      <c r="EF193" s="14"/>
      <c r="EG193" s="14"/>
      <c r="EH193" s="14"/>
      <c r="EI193" s="14"/>
      <c r="EJ193" s="14"/>
      <c r="EK193" s="14"/>
      <c r="EL193" s="14"/>
      <c r="EM193" s="14"/>
      <c r="EN193" s="14"/>
      <c r="EO193" s="14"/>
      <c r="EP193" s="14"/>
      <c r="EQ193" s="14"/>
      <c r="ER193" s="14"/>
      <c r="ES193" s="14"/>
      <c r="ET193" s="14"/>
      <c r="EU193" s="14"/>
      <c r="EV193" s="14"/>
      <c r="EW193" s="14"/>
      <c r="EX193" s="14"/>
      <c r="EY193" s="14"/>
      <c r="EZ193" s="14"/>
      <c r="FA193" s="14"/>
      <c r="FB193" s="14"/>
      <c r="FC193" s="14"/>
      <c r="FD193" s="14"/>
      <c r="FE193" s="14"/>
      <c r="FF193" s="14"/>
      <c r="FG193" s="14"/>
      <c r="FH193" s="14"/>
      <c r="FI193" s="14"/>
      <c r="FJ193" s="14"/>
      <c r="FK193" s="14"/>
      <c r="FL193" s="14"/>
      <c r="FM193" s="14"/>
      <c r="FN193" s="14"/>
      <c r="FO193" s="14"/>
      <c r="FP193" s="14"/>
      <c r="FQ193" s="14"/>
      <c r="FR193" s="14"/>
      <c r="FS193" s="14"/>
      <c r="FT193" s="14"/>
      <c r="FU193" s="14"/>
      <c r="FV193" s="14"/>
      <c r="FW193" s="14"/>
      <c r="FX193" s="14"/>
      <c r="FY193" s="14"/>
      <c r="FZ193" s="14"/>
      <c r="GA193" s="14"/>
      <c r="GB193" s="14"/>
      <c r="GC193" s="14"/>
      <c r="GD193" s="14"/>
      <c r="GE193" s="14"/>
      <c r="GF193" s="14"/>
      <c r="GG193" s="14"/>
      <c r="GH193" s="14"/>
      <c r="GI193" s="14"/>
      <c r="GJ193" s="14"/>
      <c r="GK193" s="14"/>
      <c r="GL193" s="14"/>
      <c r="GM193" s="14"/>
      <c r="GN193" s="14"/>
      <c r="GO193" s="14"/>
      <c r="GP193" s="14"/>
      <c r="GQ193" s="14"/>
      <c r="GR193" s="14"/>
      <c r="GS193" s="14"/>
      <c r="GT193" s="14"/>
      <c r="GU193" s="14"/>
      <c r="GV193" s="14"/>
      <c r="GW193" s="14"/>
      <c r="GX193" s="14"/>
      <c r="GY193" s="14"/>
      <c r="GZ193" s="14"/>
      <c r="HA193" s="14"/>
      <c r="HB193" s="14"/>
      <c r="HC193" s="14"/>
      <c r="HD193" s="14"/>
      <c r="HE193" s="14"/>
      <c r="HF193" s="14"/>
      <c r="HG193" s="14"/>
      <c r="HH193" s="14"/>
      <c r="HI193" s="14"/>
      <c r="HJ193" s="14"/>
      <c r="HK193" s="14"/>
      <c r="HL193" s="14"/>
      <c r="HM193" s="14"/>
      <c r="HN193" s="14"/>
      <c r="HO193" s="14"/>
      <c r="HP193" s="14"/>
      <c r="HQ193" s="14"/>
      <c r="HR193" s="14"/>
      <c r="HS193" s="14"/>
      <c r="HT193" s="14"/>
      <c r="HU193" s="14"/>
      <c r="HV193" s="14"/>
      <c r="HW193" s="14"/>
      <c r="HX193" s="14"/>
      <c r="HY193" s="14"/>
      <c r="HZ193" s="14"/>
      <c r="IA193" s="14"/>
      <c r="IB193" s="14"/>
      <c r="IC193" s="14"/>
      <c r="ID193" s="14"/>
      <c r="IE193" s="14"/>
      <c r="IF193" s="14"/>
      <c r="IG193" s="14"/>
      <c r="IH193" s="14"/>
      <c r="II193" s="14"/>
      <c r="IJ193" s="14"/>
      <c r="IK193" s="14"/>
      <c r="IL193" s="14"/>
      <c r="IM193" s="14"/>
      <c r="IN193" s="14"/>
      <c r="IO193" s="14"/>
      <c r="IP193" s="14"/>
      <c r="IQ193" s="14"/>
      <c r="IR193" s="14"/>
      <c r="IS193" s="14"/>
      <c r="IT193" s="14"/>
      <c r="IU193" s="14"/>
      <c r="IV193" s="14"/>
      <c r="IW193" s="14"/>
      <c r="IX193" s="14"/>
      <c r="IY193" s="14"/>
      <c r="IZ193" s="14"/>
      <c r="JA193" s="14"/>
      <c r="JB193" s="14"/>
      <c r="JC193" s="14"/>
      <c r="JD193" s="14"/>
      <c r="JE193" s="14"/>
      <c r="JF193" s="14"/>
      <c r="JG193" s="14"/>
    </row>
    <row r="194" spans="1:267" s="152" customFormat="1" ht="18" hidden="1" customHeight="1" outlineLevel="2" x14ac:dyDescent="0.25">
      <c r="A194" s="146">
        <v>55</v>
      </c>
      <c r="B194" s="348"/>
      <c r="C194" s="349"/>
      <c r="D194" s="95"/>
      <c r="E194" s="354"/>
      <c r="F194" s="354"/>
      <c r="G194" s="355"/>
      <c r="H194" s="355"/>
      <c r="I194" s="167" t="str">
        <f>Logic!I194</f>
        <v/>
      </c>
      <c r="J194" s="117"/>
      <c r="K194" s="112"/>
      <c r="L194" s="112"/>
      <c r="M194" s="167" t="str">
        <f>Logic!Q194</f>
        <v/>
      </c>
      <c r="N194" s="167" t="str">
        <f>Logic!U194</f>
        <v/>
      </c>
      <c r="O194" s="167" t="str">
        <f>Logic!Y194</f>
        <v/>
      </c>
      <c r="P194" s="167" t="str">
        <f>Logic!AC194</f>
        <v/>
      </c>
      <c r="Q194" s="167" t="str">
        <f>Logic!AG194</f>
        <v/>
      </c>
      <c r="R194" s="117"/>
      <c r="S194" s="167" t="str">
        <f>Logic!AL194</f>
        <v/>
      </c>
      <c r="T194" s="117"/>
      <c r="U194" s="167" t="str">
        <f>Logic!AN194</f>
        <v/>
      </c>
      <c r="V194" s="167" t="str">
        <f>Logic!AO194</f>
        <v/>
      </c>
      <c r="W194" s="167" t="str">
        <f>Logic!AP194</f>
        <v/>
      </c>
      <c r="X194" s="167" t="str">
        <f>Logic!AQ194</f>
        <v/>
      </c>
      <c r="Y194" s="167" t="str">
        <f>Logic!AS194</f>
        <v/>
      </c>
      <c r="Z194" s="167" t="str">
        <f>Logic!AT194</f>
        <v/>
      </c>
      <c r="AA194" s="167" t="str">
        <f>Logic!AU194</f>
        <v/>
      </c>
      <c r="AB194" s="167" t="str">
        <f>Logic!AV194</f>
        <v/>
      </c>
      <c r="AC194" s="153"/>
      <c r="AD194" s="168" t="str">
        <f t="shared" si="0"/>
        <v/>
      </c>
      <c r="AE194" s="138"/>
      <c r="AF194" s="138"/>
      <c r="AG194" s="138"/>
      <c r="AH194" s="138"/>
      <c r="AI194" s="138"/>
      <c r="AJ194" s="138"/>
      <c r="AK194" s="138"/>
      <c r="AL194" s="138"/>
      <c r="AM194" s="138"/>
      <c r="AN194" s="138"/>
      <c r="AO194" s="138"/>
      <c r="AP194" s="138"/>
      <c r="AQ194" s="138"/>
      <c r="AR194" s="138"/>
      <c r="AS194" s="138"/>
      <c r="AT194" s="138"/>
      <c r="AU194" s="138"/>
      <c r="AV194" s="138"/>
      <c r="AW194" s="138"/>
      <c r="AX194" s="138"/>
      <c r="AY194" s="138"/>
      <c r="AZ194" s="138"/>
      <c r="BA194" s="14"/>
      <c r="BB194" s="14"/>
      <c r="BC194" s="14"/>
      <c r="BD194" s="14"/>
      <c r="BE194" s="14"/>
      <c r="BF194" s="14"/>
      <c r="BG194" s="14"/>
      <c r="BH194" s="14"/>
      <c r="BI194" s="14"/>
      <c r="BJ194" s="14"/>
      <c r="BK194" s="14"/>
      <c r="BL194" s="14"/>
      <c r="BM194" s="14"/>
      <c r="BN194" s="14"/>
      <c r="BO194" s="14"/>
      <c r="BP194" s="14"/>
      <c r="BQ194" s="14"/>
      <c r="BR194" s="14"/>
      <c r="BS194" s="14"/>
      <c r="BT194" s="14"/>
      <c r="BU194" s="14"/>
      <c r="BV194" s="14"/>
      <c r="BW194" s="14"/>
      <c r="BX194" s="14"/>
      <c r="BY194" s="14"/>
      <c r="BZ194" s="14"/>
      <c r="CA194" s="14"/>
      <c r="CB194" s="14"/>
      <c r="CC194" s="14"/>
      <c r="CD194" s="14"/>
      <c r="CE194" s="14"/>
      <c r="CF194" s="14"/>
      <c r="CG194" s="14"/>
      <c r="CH194" s="14"/>
      <c r="CI194" s="14"/>
      <c r="CJ194" s="14"/>
      <c r="CK194" s="14"/>
      <c r="CL194" s="14"/>
      <c r="CM194" s="14"/>
      <c r="CN194" s="14"/>
      <c r="CO194" s="14"/>
      <c r="CP194" s="14"/>
      <c r="CQ194" s="14"/>
      <c r="CR194" s="14"/>
      <c r="CS194" s="14"/>
      <c r="CT194" s="14"/>
      <c r="CU194" s="14"/>
      <c r="CV194" s="14"/>
      <c r="CW194" s="14"/>
      <c r="CX194" s="14"/>
      <c r="CY194" s="14"/>
      <c r="CZ194" s="14"/>
      <c r="DA194" s="14"/>
      <c r="DB194" s="14"/>
      <c r="DC194" s="14"/>
      <c r="DD194" s="14"/>
      <c r="DE194" s="14"/>
      <c r="DF194" s="14"/>
      <c r="DG194" s="14"/>
      <c r="DH194" s="14"/>
      <c r="DI194" s="14"/>
      <c r="DJ194" s="14"/>
      <c r="DK194" s="14"/>
      <c r="DL194" s="14"/>
      <c r="DM194" s="14"/>
      <c r="DN194" s="14"/>
      <c r="DO194" s="14"/>
      <c r="DP194" s="14"/>
      <c r="DQ194" s="14"/>
      <c r="DR194" s="14"/>
      <c r="DS194" s="14"/>
      <c r="DT194" s="14"/>
      <c r="DU194" s="14"/>
      <c r="DV194" s="14"/>
      <c r="DW194" s="14"/>
      <c r="DX194" s="14"/>
      <c r="DY194" s="14"/>
      <c r="DZ194" s="14"/>
      <c r="EA194" s="14"/>
      <c r="EB194" s="14"/>
      <c r="EC194" s="14"/>
      <c r="ED194" s="14"/>
      <c r="EE194" s="14"/>
      <c r="EF194" s="14"/>
      <c r="EG194" s="14"/>
      <c r="EH194" s="14"/>
      <c r="EI194" s="14"/>
      <c r="EJ194" s="14"/>
      <c r="EK194" s="14"/>
      <c r="EL194" s="14"/>
      <c r="EM194" s="14"/>
      <c r="EN194" s="14"/>
      <c r="EO194" s="14"/>
      <c r="EP194" s="14"/>
      <c r="EQ194" s="14"/>
      <c r="ER194" s="14"/>
      <c r="ES194" s="14"/>
      <c r="ET194" s="14"/>
      <c r="EU194" s="14"/>
      <c r="EV194" s="14"/>
      <c r="EW194" s="14"/>
      <c r="EX194" s="14"/>
      <c r="EY194" s="14"/>
      <c r="EZ194" s="14"/>
      <c r="FA194" s="14"/>
      <c r="FB194" s="14"/>
      <c r="FC194" s="14"/>
      <c r="FD194" s="14"/>
      <c r="FE194" s="14"/>
      <c r="FF194" s="14"/>
      <c r="FG194" s="14"/>
      <c r="FH194" s="14"/>
      <c r="FI194" s="14"/>
      <c r="FJ194" s="14"/>
      <c r="FK194" s="14"/>
      <c r="FL194" s="14"/>
      <c r="FM194" s="14"/>
      <c r="FN194" s="14"/>
      <c r="FO194" s="14"/>
      <c r="FP194" s="14"/>
      <c r="FQ194" s="14"/>
      <c r="FR194" s="14"/>
      <c r="FS194" s="14"/>
      <c r="FT194" s="14"/>
      <c r="FU194" s="14"/>
      <c r="FV194" s="14"/>
      <c r="FW194" s="14"/>
      <c r="FX194" s="14"/>
      <c r="FY194" s="14"/>
      <c r="FZ194" s="14"/>
      <c r="GA194" s="14"/>
      <c r="GB194" s="14"/>
      <c r="GC194" s="14"/>
      <c r="GD194" s="14"/>
      <c r="GE194" s="14"/>
      <c r="GF194" s="14"/>
      <c r="GG194" s="14"/>
      <c r="GH194" s="14"/>
      <c r="GI194" s="14"/>
      <c r="GJ194" s="14"/>
      <c r="GK194" s="14"/>
      <c r="GL194" s="14"/>
      <c r="GM194" s="14"/>
      <c r="GN194" s="14"/>
      <c r="GO194" s="14"/>
      <c r="GP194" s="14"/>
      <c r="GQ194" s="14"/>
      <c r="GR194" s="14"/>
      <c r="GS194" s="14"/>
      <c r="GT194" s="14"/>
      <c r="GU194" s="14"/>
      <c r="GV194" s="14"/>
      <c r="GW194" s="14"/>
      <c r="GX194" s="14"/>
      <c r="GY194" s="14"/>
      <c r="GZ194" s="14"/>
      <c r="HA194" s="14"/>
      <c r="HB194" s="14"/>
      <c r="HC194" s="14"/>
      <c r="HD194" s="14"/>
      <c r="HE194" s="14"/>
      <c r="HF194" s="14"/>
      <c r="HG194" s="14"/>
      <c r="HH194" s="14"/>
      <c r="HI194" s="14"/>
      <c r="HJ194" s="14"/>
      <c r="HK194" s="14"/>
      <c r="HL194" s="14"/>
      <c r="HM194" s="14"/>
      <c r="HN194" s="14"/>
      <c r="HO194" s="14"/>
      <c r="HP194" s="14"/>
      <c r="HQ194" s="14"/>
      <c r="HR194" s="14"/>
      <c r="HS194" s="14"/>
      <c r="HT194" s="14"/>
      <c r="HU194" s="14"/>
      <c r="HV194" s="14"/>
      <c r="HW194" s="14"/>
      <c r="HX194" s="14"/>
      <c r="HY194" s="14"/>
      <c r="HZ194" s="14"/>
      <c r="IA194" s="14"/>
      <c r="IB194" s="14"/>
      <c r="IC194" s="14"/>
      <c r="ID194" s="14"/>
      <c r="IE194" s="14"/>
      <c r="IF194" s="14"/>
      <c r="IG194" s="14"/>
      <c r="IH194" s="14"/>
      <c r="II194" s="14"/>
      <c r="IJ194" s="14"/>
      <c r="IK194" s="14"/>
      <c r="IL194" s="14"/>
      <c r="IM194" s="14"/>
      <c r="IN194" s="14"/>
      <c r="IO194" s="14"/>
      <c r="IP194" s="14"/>
      <c r="IQ194" s="14"/>
      <c r="IR194" s="14"/>
      <c r="IS194" s="14"/>
      <c r="IT194" s="14"/>
      <c r="IU194" s="14"/>
      <c r="IV194" s="14"/>
      <c r="IW194" s="14"/>
      <c r="IX194" s="14"/>
      <c r="IY194" s="14"/>
      <c r="IZ194" s="14"/>
      <c r="JA194" s="14"/>
      <c r="JB194" s="14"/>
      <c r="JC194" s="14"/>
      <c r="JD194" s="14"/>
      <c r="JE194" s="14"/>
      <c r="JF194" s="14"/>
      <c r="JG194" s="14"/>
    </row>
    <row r="195" spans="1:267" s="152" customFormat="1" ht="18" hidden="1" customHeight="1" outlineLevel="2" x14ac:dyDescent="0.25">
      <c r="A195" s="146">
        <v>56</v>
      </c>
      <c r="B195" s="348"/>
      <c r="C195" s="349"/>
      <c r="D195" s="95"/>
      <c r="E195" s="354"/>
      <c r="F195" s="354"/>
      <c r="G195" s="355"/>
      <c r="H195" s="355"/>
      <c r="I195" s="167" t="str">
        <f>Logic!I195</f>
        <v/>
      </c>
      <c r="J195" s="117"/>
      <c r="K195" s="112"/>
      <c r="L195" s="112"/>
      <c r="M195" s="167" t="str">
        <f>Logic!Q195</f>
        <v/>
      </c>
      <c r="N195" s="167" t="str">
        <f>Logic!U195</f>
        <v/>
      </c>
      <c r="O195" s="167" t="str">
        <f>Logic!Y195</f>
        <v/>
      </c>
      <c r="P195" s="167" t="str">
        <f>Logic!AC195</f>
        <v/>
      </c>
      <c r="Q195" s="167" t="str">
        <f>Logic!AG195</f>
        <v/>
      </c>
      <c r="R195" s="117"/>
      <c r="S195" s="167" t="str">
        <f>Logic!AL195</f>
        <v/>
      </c>
      <c r="T195" s="117"/>
      <c r="U195" s="167" t="str">
        <f>Logic!AN195</f>
        <v/>
      </c>
      <c r="V195" s="167" t="str">
        <f>Logic!AO195</f>
        <v/>
      </c>
      <c r="W195" s="167" t="str">
        <f>Logic!AP195</f>
        <v/>
      </c>
      <c r="X195" s="167" t="str">
        <f>Logic!AQ195</f>
        <v/>
      </c>
      <c r="Y195" s="167" t="str">
        <f>Logic!AS195</f>
        <v/>
      </c>
      <c r="Z195" s="167" t="str">
        <f>Logic!AT195</f>
        <v/>
      </c>
      <c r="AA195" s="167" t="str">
        <f>Logic!AU195</f>
        <v/>
      </c>
      <c r="AB195" s="167" t="str">
        <f>Logic!AV195</f>
        <v/>
      </c>
      <c r="AC195" s="153"/>
      <c r="AD195" s="168" t="str">
        <f t="shared" si="0"/>
        <v/>
      </c>
      <c r="AE195" s="138"/>
      <c r="AF195" s="138"/>
      <c r="AG195" s="138"/>
      <c r="AH195" s="138"/>
      <c r="AI195" s="138"/>
      <c r="AJ195" s="138"/>
      <c r="AK195" s="138"/>
      <c r="AL195" s="138"/>
      <c r="AM195" s="138"/>
      <c r="AN195" s="138"/>
      <c r="AO195" s="138"/>
      <c r="AP195" s="138"/>
      <c r="AQ195" s="138"/>
      <c r="AR195" s="138"/>
      <c r="AS195" s="138"/>
      <c r="AT195" s="138"/>
      <c r="AU195" s="138"/>
      <c r="AV195" s="138"/>
      <c r="AW195" s="138"/>
      <c r="AX195" s="138"/>
      <c r="AY195" s="138"/>
      <c r="AZ195" s="138"/>
      <c r="BA195" s="14"/>
      <c r="BB195" s="14"/>
      <c r="BC195" s="14"/>
      <c r="BD195" s="14"/>
      <c r="BE195" s="14"/>
      <c r="BF195" s="14"/>
      <c r="BG195" s="14"/>
      <c r="BH195" s="14"/>
      <c r="BI195" s="14"/>
      <c r="BJ195" s="14"/>
      <c r="BK195" s="14"/>
      <c r="BL195" s="14"/>
      <c r="BM195" s="14"/>
      <c r="BN195" s="14"/>
      <c r="BO195" s="14"/>
      <c r="BP195" s="14"/>
      <c r="BQ195" s="14"/>
      <c r="BR195" s="14"/>
      <c r="BS195" s="14"/>
      <c r="BT195" s="14"/>
      <c r="BU195" s="14"/>
      <c r="BV195" s="14"/>
      <c r="BW195" s="14"/>
      <c r="BX195" s="14"/>
      <c r="BY195" s="14"/>
      <c r="BZ195" s="14"/>
      <c r="CA195" s="14"/>
      <c r="CB195" s="14"/>
      <c r="CC195" s="14"/>
      <c r="CD195" s="14"/>
      <c r="CE195" s="14"/>
      <c r="CF195" s="14"/>
      <c r="CG195" s="14"/>
      <c r="CH195" s="14"/>
      <c r="CI195" s="14"/>
      <c r="CJ195" s="14"/>
      <c r="CK195" s="14"/>
      <c r="CL195" s="14"/>
      <c r="CM195" s="14"/>
      <c r="CN195" s="14"/>
      <c r="CO195" s="14"/>
      <c r="CP195" s="14"/>
      <c r="CQ195" s="14"/>
      <c r="CR195" s="14"/>
      <c r="CS195" s="14"/>
      <c r="CT195" s="14"/>
      <c r="CU195" s="14"/>
      <c r="CV195" s="14"/>
      <c r="CW195" s="14"/>
      <c r="CX195" s="14"/>
      <c r="CY195" s="14"/>
      <c r="CZ195" s="14"/>
      <c r="DA195" s="14"/>
      <c r="DB195" s="14"/>
      <c r="DC195" s="14"/>
      <c r="DD195" s="14"/>
      <c r="DE195" s="14"/>
      <c r="DF195" s="14"/>
      <c r="DG195" s="14"/>
      <c r="DH195" s="14"/>
      <c r="DI195" s="14"/>
      <c r="DJ195" s="14"/>
      <c r="DK195" s="14"/>
      <c r="DL195" s="14"/>
      <c r="DM195" s="14"/>
      <c r="DN195" s="14"/>
      <c r="DO195" s="14"/>
      <c r="DP195" s="14"/>
      <c r="DQ195" s="14"/>
      <c r="DR195" s="14"/>
      <c r="DS195" s="14"/>
      <c r="DT195" s="14"/>
      <c r="DU195" s="14"/>
      <c r="DV195" s="14"/>
      <c r="DW195" s="14"/>
      <c r="DX195" s="14"/>
      <c r="DY195" s="14"/>
      <c r="DZ195" s="14"/>
      <c r="EA195" s="14"/>
      <c r="EB195" s="14"/>
      <c r="EC195" s="14"/>
      <c r="ED195" s="14"/>
      <c r="EE195" s="14"/>
      <c r="EF195" s="14"/>
      <c r="EG195" s="14"/>
      <c r="EH195" s="14"/>
      <c r="EI195" s="14"/>
      <c r="EJ195" s="14"/>
      <c r="EK195" s="14"/>
      <c r="EL195" s="14"/>
      <c r="EM195" s="14"/>
      <c r="EN195" s="14"/>
      <c r="EO195" s="14"/>
      <c r="EP195" s="14"/>
      <c r="EQ195" s="14"/>
      <c r="ER195" s="14"/>
      <c r="ES195" s="14"/>
      <c r="ET195" s="14"/>
      <c r="EU195" s="14"/>
      <c r="EV195" s="14"/>
      <c r="EW195" s="14"/>
      <c r="EX195" s="14"/>
      <c r="EY195" s="14"/>
      <c r="EZ195" s="14"/>
      <c r="FA195" s="14"/>
      <c r="FB195" s="14"/>
      <c r="FC195" s="14"/>
      <c r="FD195" s="14"/>
      <c r="FE195" s="14"/>
      <c r="FF195" s="14"/>
      <c r="FG195" s="14"/>
      <c r="FH195" s="14"/>
      <c r="FI195" s="14"/>
      <c r="FJ195" s="14"/>
      <c r="FK195" s="14"/>
      <c r="FL195" s="14"/>
      <c r="FM195" s="14"/>
      <c r="FN195" s="14"/>
      <c r="FO195" s="14"/>
      <c r="FP195" s="14"/>
      <c r="FQ195" s="14"/>
      <c r="FR195" s="14"/>
      <c r="FS195" s="14"/>
      <c r="FT195" s="14"/>
      <c r="FU195" s="14"/>
      <c r="FV195" s="14"/>
      <c r="FW195" s="14"/>
      <c r="FX195" s="14"/>
      <c r="FY195" s="14"/>
      <c r="FZ195" s="14"/>
      <c r="GA195" s="14"/>
      <c r="GB195" s="14"/>
      <c r="GC195" s="14"/>
      <c r="GD195" s="14"/>
      <c r="GE195" s="14"/>
      <c r="GF195" s="14"/>
      <c r="GG195" s="14"/>
      <c r="GH195" s="14"/>
      <c r="GI195" s="14"/>
      <c r="GJ195" s="14"/>
      <c r="GK195" s="14"/>
      <c r="GL195" s="14"/>
      <c r="GM195" s="14"/>
      <c r="GN195" s="14"/>
      <c r="GO195" s="14"/>
      <c r="GP195" s="14"/>
      <c r="GQ195" s="14"/>
      <c r="GR195" s="14"/>
      <c r="GS195" s="14"/>
      <c r="GT195" s="14"/>
      <c r="GU195" s="14"/>
      <c r="GV195" s="14"/>
      <c r="GW195" s="14"/>
      <c r="GX195" s="14"/>
      <c r="GY195" s="14"/>
      <c r="GZ195" s="14"/>
      <c r="HA195" s="14"/>
      <c r="HB195" s="14"/>
      <c r="HC195" s="14"/>
      <c r="HD195" s="14"/>
      <c r="HE195" s="14"/>
      <c r="HF195" s="14"/>
      <c r="HG195" s="14"/>
      <c r="HH195" s="14"/>
      <c r="HI195" s="14"/>
      <c r="HJ195" s="14"/>
      <c r="HK195" s="14"/>
      <c r="HL195" s="14"/>
      <c r="HM195" s="14"/>
      <c r="HN195" s="14"/>
      <c r="HO195" s="14"/>
      <c r="HP195" s="14"/>
      <c r="HQ195" s="14"/>
      <c r="HR195" s="14"/>
      <c r="HS195" s="14"/>
      <c r="HT195" s="14"/>
      <c r="HU195" s="14"/>
      <c r="HV195" s="14"/>
      <c r="HW195" s="14"/>
      <c r="HX195" s="14"/>
      <c r="HY195" s="14"/>
      <c r="HZ195" s="14"/>
      <c r="IA195" s="14"/>
      <c r="IB195" s="14"/>
      <c r="IC195" s="14"/>
      <c r="ID195" s="14"/>
      <c r="IE195" s="14"/>
      <c r="IF195" s="14"/>
      <c r="IG195" s="14"/>
      <c r="IH195" s="14"/>
      <c r="II195" s="14"/>
      <c r="IJ195" s="14"/>
      <c r="IK195" s="14"/>
      <c r="IL195" s="14"/>
      <c r="IM195" s="14"/>
      <c r="IN195" s="14"/>
      <c r="IO195" s="14"/>
      <c r="IP195" s="14"/>
      <c r="IQ195" s="14"/>
      <c r="IR195" s="14"/>
      <c r="IS195" s="14"/>
      <c r="IT195" s="14"/>
      <c r="IU195" s="14"/>
      <c r="IV195" s="14"/>
      <c r="IW195" s="14"/>
      <c r="IX195" s="14"/>
      <c r="IY195" s="14"/>
      <c r="IZ195" s="14"/>
      <c r="JA195" s="14"/>
      <c r="JB195" s="14"/>
      <c r="JC195" s="14"/>
      <c r="JD195" s="14"/>
      <c r="JE195" s="14"/>
      <c r="JF195" s="14"/>
      <c r="JG195" s="14"/>
    </row>
    <row r="196" spans="1:267" s="152" customFormat="1" ht="18" hidden="1" customHeight="1" outlineLevel="2" x14ac:dyDescent="0.25">
      <c r="A196" s="146">
        <v>57</v>
      </c>
      <c r="B196" s="348"/>
      <c r="C196" s="349"/>
      <c r="D196" s="95"/>
      <c r="E196" s="354"/>
      <c r="F196" s="354"/>
      <c r="G196" s="355"/>
      <c r="H196" s="355"/>
      <c r="I196" s="167" t="str">
        <f>Logic!I196</f>
        <v/>
      </c>
      <c r="J196" s="117"/>
      <c r="K196" s="112"/>
      <c r="L196" s="112"/>
      <c r="M196" s="167" t="str">
        <f>Logic!Q196</f>
        <v/>
      </c>
      <c r="N196" s="167" t="str">
        <f>Logic!U196</f>
        <v/>
      </c>
      <c r="O196" s="167" t="str">
        <f>Logic!Y196</f>
        <v/>
      </c>
      <c r="P196" s="167" t="str">
        <f>Logic!AC196</f>
        <v/>
      </c>
      <c r="Q196" s="167" t="str">
        <f>Logic!AG196</f>
        <v/>
      </c>
      <c r="R196" s="117"/>
      <c r="S196" s="167" t="str">
        <f>Logic!AL196</f>
        <v/>
      </c>
      <c r="T196" s="117"/>
      <c r="U196" s="167" t="str">
        <f>Logic!AN196</f>
        <v/>
      </c>
      <c r="V196" s="167" t="str">
        <f>Logic!AO196</f>
        <v/>
      </c>
      <c r="W196" s="167" t="str">
        <f>Logic!AP196</f>
        <v/>
      </c>
      <c r="X196" s="167" t="str">
        <f>Logic!AQ196</f>
        <v/>
      </c>
      <c r="Y196" s="167" t="str">
        <f>Logic!AS196</f>
        <v/>
      </c>
      <c r="Z196" s="167" t="str">
        <f>Logic!AT196</f>
        <v/>
      </c>
      <c r="AA196" s="167" t="str">
        <f>Logic!AU196</f>
        <v/>
      </c>
      <c r="AB196" s="167" t="str">
        <f>Logic!AV196</f>
        <v/>
      </c>
      <c r="AC196" s="153"/>
      <c r="AD196" s="168" t="str">
        <f t="shared" si="0"/>
        <v/>
      </c>
      <c r="AE196" s="138"/>
      <c r="AF196" s="138"/>
      <c r="AG196" s="138"/>
      <c r="AH196" s="138"/>
      <c r="AI196" s="138"/>
      <c r="AJ196" s="138"/>
      <c r="AK196" s="138"/>
      <c r="AL196" s="138"/>
      <c r="AM196" s="138"/>
      <c r="AN196" s="138"/>
      <c r="AO196" s="138"/>
      <c r="AP196" s="138"/>
      <c r="AQ196" s="138"/>
      <c r="AR196" s="138"/>
      <c r="AS196" s="138"/>
      <c r="AT196" s="138"/>
      <c r="AU196" s="138"/>
      <c r="AV196" s="138"/>
      <c r="AW196" s="138"/>
      <c r="AX196" s="138"/>
      <c r="AY196" s="138"/>
      <c r="AZ196" s="138"/>
      <c r="BA196" s="14"/>
      <c r="BB196" s="14"/>
      <c r="BC196" s="14"/>
      <c r="BD196" s="14"/>
      <c r="BE196" s="14"/>
      <c r="BF196" s="14"/>
      <c r="BG196" s="14"/>
      <c r="BH196" s="14"/>
      <c r="BI196" s="14"/>
      <c r="BJ196" s="14"/>
      <c r="BK196" s="14"/>
      <c r="BL196" s="14"/>
      <c r="BM196" s="14"/>
      <c r="BN196" s="14"/>
      <c r="BO196" s="14"/>
      <c r="BP196" s="14"/>
      <c r="BQ196" s="14"/>
      <c r="BR196" s="14"/>
      <c r="BS196" s="14"/>
      <c r="BT196" s="14"/>
      <c r="BU196" s="14"/>
      <c r="BV196" s="14"/>
      <c r="BW196" s="14"/>
      <c r="BX196" s="14"/>
      <c r="BY196" s="14"/>
      <c r="BZ196" s="14"/>
      <c r="CA196" s="14"/>
      <c r="CB196" s="14"/>
      <c r="CC196" s="14"/>
      <c r="CD196" s="14"/>
      <c r="CE196" s="14"/>
      <c r="CF196" s="14"/>
      <c r="CG196" s="14"/>
      <c r="CH196" s="14"/>
      <c r="CI196" s="14"/>
      <c r="CJ196" s="14"/>
      <c r="CK196" s="14"/>
      <c r="CL196" s="14"/>
      <c r="CM196" s="14"/>
      <c r="CN196" s="14"/>
      <c r="CO196" s="14"/>
      <c r="CP196" s="14"/>
      <c r="CQ196" s="14"/>
      <c r="CR196" s="14"/>
      <c r="CS196" s="14"/>
      <c r="CT196" s="14"/>
      <c r="CU196" s="14"/>
      <c r="CV196" s="14"/>
      <c r="CW196" s="14"/>
      <c r="CX196" s="14"/>
      <c r="CY196" s="14"/>
      <c r="CZ196" s="14"/>
      <c r="DA196" s="14"/>
      <c r="DB196" s="14"/>
      <c r="DC196" s="14"/>
      <c r="DD196" s="14"/>
      <c r="DE196" s="14"/>
      <c r="DF196" s="14"/>
      <c r="DG196" s="14"/>
      <c r="DH196" s="14"/>
      <c r="DI196" s="14"/>
      <c r="DJ196" s="14"/>
      <c r="DK196" s="14"/>
      <c r="DL196" s="14"/>
      <c r="DM196" s="14"/>
      <c r="DN196" s="14"/>
      <c r="DO196" s="14"/>
      <c r="DP196" s="14"/>
      <c r="DQ196" s="14"/>
      <c r="DR196" s="14"/>
      <c r="DS196" s="14"/>
      <c r="DT196" s="14"/>
      <c r="DU196" s="14"/>
      <c r="DV196" s="14"/>
      <c r="DW196" s="14"/>
      <c r="DX196" s="14"/>
      <c r="DY196" s="14"/>
      <c r="DZ196" s="14"/>
      <c r="EA196" s="14"/>
      <c r="EB196" s="14"/>
      <c r="EC196" s="14"/>
      <c r="ED196" s="14"/>
      <c r="EE196" s="14"/>
      <c r="EF196" s="14"/>
      <c r="EG196" s="14"/>
      <c r="EH196" s="14"/>
      <c r="EI196" s="14"/>
      <c r="EJ196" s="14"/>
      <c r="EK196" s="14"/>
      <c r="EL196" s="14"/>
      <c r="EM196" s="14"/>
      <c r="EN196" s="14"/>
      <c r="EO196" s="14"/>
      <c r="EP196" s="14"/>
      <c r="EQ196" s="14"/>
      <c r="ER196" s="14"/>
      <c r="ES196" s="14"/>
      <c r="ET196" s="14"/>
      <c r="EU196" s="14"/>
      <c r="EV196" s="14"/>
      <c r="EW196" s="14"/>
      <c r="EX196" s="14"/>
      <c r="EY196" s="14"/>
      <c r="EZ196" s="14"/>
      <c r="FA196" s="14"/>
      <c r="FB196" s="14"/>
      <c r="FC196" s="14"/>
      <c r="FD196" s="14"/>
      <c r="FE196" s="14"/>
      <c r="FF196" s="14"/>
      <c r="FG196" s="14"/>
      <c r="FH196" s="14"/>
      <c r="FI196" s="14"/>
      <c r="FJ196" s="14"/>
      <c r="FK196" s="14"/>
      <c r="FL196" s="14"/>
      <c r="FM196" s="14"/>
      <c r="FN196" s="14"/>
      <c r="FO196" s="14"/>
      <c r="FP196" s="14"/>
      <c r="FQ196" s="14"/>
      <c r="FR196" s="14"/>
      <c r="FS196" s="14"/>
      <c r="FT196" s="14"/>
      <c r="FU196" s="14"/>
      <c r="FV196" s="14"/>
      <c r="FW196" s="14"/>
      <c r="FX196" s="14"/>
      <c r="FY196" s="14"/>
      <c r="FZ196" s="14"/>
      <c r="GA196" s="14"/>
      <c r="GB196" s="14"/>
      <c r="GC196" s="14"/>
      <c r="GD196" s="14"/>
      <c r="GE196" s="14"/>
      <c r="GF196" s="14"/>
      <c r="GG196" s="14"/>
      <c r="GH196" s="14"/>
      <c r="GI196" s="14"/>
      <c r="GJ196" s="14"/>
      <c r="GK196" s="14"/>
      <c r="GL196" s="14"/>
      <c r="GM196" s="14"/>
      <c r="GN196" s="14"/>
      <c r="GO196" s="14"/>
      <c r="GP196" s="14"/>
      <c r="GQ196" s="14"/>
      <c r="GR196" s="14"/>
      <c r="GS196" s="14"/>
      <c r="GT196" s="14"/>
      <c r="GU196" s="14"/>
      <c r="GV196" s="14"/>
      <c r="GW196" s="14"/>
      <c r="GX196" s="14"/>
      <c r="GY196" s="14"/>
      <c r="GZ196" s="14"/>
      <c r="HA196" s="14"/>
      <c r="HB196" s="14"/>
      <c r="HC196" s="14"/>
      <c r="HD196" s="14"/>
      <c r="HE196" s="14"/>
      <c r="HF196" s="14"/>
      <c r="HG196" s="14"/>
      <c r="HH196" s="14"/>
      <c r="HI196" s="14"/>
      <c r="HJ196" s="14"/>
      <c r="HK196" s="14"/>
      <c r="HL196" s="14"/>
      <c r="HM196" s="14"/>
      <c r="HN196" s="14"/>
      <c r="HO196" s="14"/>
      <c r="HP196" s="14"/>
      <c r="HQ196" s="14"/>
      <c r="HR196" s="14"/>
      <c r="HS196" s="14"/>
      <c r="HT196" s="14"/>
      <c r="HU196" s="14"/>
      <c r="HV196" s="14"/>
      <c r="HW196" s="14"/>
      <c r="HX196" s="14"/>
      <c r="HY196" s="14"/>
      <c r="HZ196" s="14"/>
      <c r="IA196" s="14"/>
      <c r="IB196" s="14"/>
      <c r="IC196" s="14"/>
      <c r="ID196" s="14"/>
      <c r="IE196" s="14"/>
      <c r="IF196" s="14"/>
      <c r="IG196" s="14"/>
      <c r="IH196" s="14"/>
      <c r="II196" s="14"/>
      <c r="IJ196" s="14"/>
      <c r="IK196" s="14"/>
      <c r="IL196" s="14"/>
      <c r="IM196" s="14"/>
      <c r="IN196" s="14"/>
      <c r="IO196" s="14"/>
      <c r="IP196" s="14"/>
      <c r="IQ196" s="14"/>
      <c r="IR196" s="14"/>
      <c r="IS196" s="14"/>
      <c r="IT196" s="14"/>
      <c r="IU196" s="14"/>
      <c r="IV196" s="14"/>
      <c r="IW196" s="14"/>
      <c r="IX196" s="14"/>
      <c r="IY196" s="14"/>
      <c r="IZ196" s="14"/>
      <c r="JA196" s="14"/>
      <c r="JB196" s="14"/>
      <c r="JC196" s="14"/>
      <c r="JD196" s="14"/>
      <c r="JE196" s="14"/>
      <c r="JF196" s="14"/>
      <c r="JG196" s="14"/>
    </row>
    <row r="197" spans="1:267" s="152" customFormat="1" ht="18" hidden="1" customHeight="1" outlineLevel="2" x14ac:dyDescent="0.25">
      <c r="A197" s="146">
        <v>58</v>
      </c>
      <c r="B197" s="348"/>
      <c r="C197" s="349"/>
      <c r="D197" s="95"/>
      <c r="E197" s="354"/>
      <c r="F197" s="354"/>
      <c r="G197" s="355"/>
      <c r="H197" s="355"/>
      <c r="I197" s="167" t="str">
        <f>Logic!I197</f>
        <v/>
      </c>
      <c r="J197" s="117"/>
      <c r="K197" s="112"/>
      <c r="L197" s="112"/>
      <c r="M197" s="167" t="str">
        <f>Logic!Q197</f>
        <v/>
      </c>
      <c r="N197" s="167" t="str">
        <f>Logic!U197</f>
        <v/>
      </c>
      <c r="O197" s="167" t="str">
        <f>Logic!Y197</f>
        <v/>
      </c>
      <c r="P197" s="167" t="str">
        <f>Logic!AC197</f>
        <v/>
      </c>
      <c r="Q197" s="167" t="str">
        <f>Logic!AG197</f>
        <v/>
      </c>
      <c r="R197" s="117"/>
      <c r="S197" s="167" t="str">
        <f>Logic!AL197</f>
        <v/>
      </c>
      <c r="T197" s="117"/>
      <c r="U197" s="167" t="str">
        <f>Logic!AN197</f>
        <v/>
      </c>
      <c r="V197" s="167" t="str">
        <f>Logic!AO197</f>
        <v/>
      </c>
      <c r="W197" s="167" t="str">
        <f>Logic!AP197</f>
        <v/>
      </c>
      <c r="X197" s="167" t="str">
        <f>Logic!AQ197</f>
        <v/>
      </c>
      <c r="Y197" s="167" t="str">
        <f>Logic!AS197</f>
        <v/>
      </c>
      <c r="Z197" s="167" t="str">
        <f>Logic!AT197</f>
        <v/>
      </c>
      <c r="AA197" s="167" t="str">
        <f>Logic!AU197</f>
        <v/>
      </c>
      <c r="AB197" s="167" t="str">
        <f>Logic!AV197</f>
        <v/>
      </c>
      <c r="AC197" s="153"/>
      <c r="AD197" s="168" t="str">
        <f t="shared" si="0"/>
        <v/>
      </c>
      <c r="AE197" s="138"/>
      <c r="AF197" s="138"/>
      <c r="AG197" s="138"/>
      <c r="AH197" s="138"/>
      <c r="AI197" s="138"/>
      <c r="AJ197" s="138"/>
      <c r="AK197" s="138"/>
      <c r="AL197" s="138"/>
      <c r="AM197" s="138"/>
      <c r="AN197" s="138"/>
      <c r="AO197" s="138"/>
      <c r="AP197" s="138"/>
      <c r="AQ197" s="138"/>
      <c r="AR197" s="138"/>
      <c r="AS197" s="138"/>
      <c r="AT197" s="138"/>
      <c r="AU197" s="138"/>
      <c r="AV197" s="138"/>
      <c r="AW197" s="138"/>
      <c r="AX197" s="138"/>
      <c r="AY197" s="138"/>
      <c r="AZ197" s="138"/>
      <c r="BA197" s="14"/>
      <c r="BB197" s="14"/>
      <c r="BC197" s="14"/>
      <c r="BD197" s="14"/>
      <c r="BE197" s="14"/>
      <c r="BF197" s="14"/>
      <c r="BG197" s="14"/>
      <c r="BH197" s="14"/>
      <c r="BI197" s="14"/>
      <c r="BJ197" s="14"/>
      <c r="BK197" s="14"/>
      <c r="BL197" s="14"/>
      <c r="BM197" s="14"/>
      <c r="BN197" s="14"/>
      <c r="BO197" s="14"/>
      <c r="BP197" s="14"/>
      <c r="BQ197" s="14"/>
      <c r="BR197" s="14"/>
      <c r="BS197" s="14"/>
      <c r="BT197" s="14"/>
      <c r="BU197" s="14"/>
      <c r="BV197" s="14"/>
      <c r="BW197" s="14"/>
      <c r="BX197" s="14"/>
      <c r="BY197" s="14"/>
      <c r="BZ197" s="14"/>
      <c r="CA197" s="14"/>
      <c r="CB197" s="14"/>
      <c r="CC197" s="14"/>
      <c r="CD197" s="14"/>
      <c r="CE197" s="14"/>
      <c r="CF197" s="14"/>
      <c r="CG197" s="14"/>
      <c r="CH197" s="14"/>
      <c r="CI197" s="14"/>
      <c r="CJ197" s="14"/>
      <c r="CK197" s="14"/>
      <c r="CL197" s="14"/>
      <c r="CM197" s="14"/>
      <c r="CN197" s="14"/>
      <c r="CO197" s="14"/>
      <c r="CP197" s="14"/>
      <c r="CQ197" s="14"/>
      <c r="CR197" s="14"/>
      <c r="CS197" s="14"/>
      <c r="CT197" s="14"/>
      <c r="CU197" s="14"/>
      <c r="CV197" s="14"/>
      <c r="CW197" s="14"/>
      <c r="CX197" s="14"/>
      <c r="CY197" s="14"/>
      <c r="CZ197" s="14"/>
      <c r="DA197" s="14"/>
      <c r="DB197" s="14"/>
      <c r="DC197" s="14"/>
      <c r="DD197" s="14"/>
      <c r="DE197" s="14"/>
      <c r="DF197" s="14"/>
      <c r="DG197" s="14"/>
      <c r="DH197" s="14"/>
      <c r="DI197" s="14"/>
      <c r="DJ197" s="14"/>
      <c r="DK197" s="14"/>
      <c r="DL197" s="14"/>
      <c r="DM197" s="14"/>
      <c r="DN197" s="14"/>
      <c r="DO197" s="14"/>
      <c r="DP197" s="14"/>
      <c r="DQ197" s="14"/>
      <c r="DR197" s="14"/>
      <c r="DS197" s="14"/>
      <c r="DT197" s="14"/>
      <c r="DU197" s="14"/>
      <c r="DV197" s="14"/>
      <c r="DW197" s="14"/>
      <c r="DX197" s="14"/>
      <c r="DY197" s="14"/>
      <c r="DZ197" s="14"/>
      <c r="EA197" s="14"/>
      <c r="EB197" s="14"/>
      <c r="EC197" s="14"/>
      <c r="ED197" s="14"/>
      <c r="EE197" s="14"/>
      <c r="EF197" s="14"/>
      <c r="EG197" s="14"/>
      <c r="EH197" s="14"/>
      <c r="EI197" s="14"/>
      <c r="EJ197" s="14"/>
      <c r="EK197" s="14"/>
      <c r="EL197" s="14"/>
      <c r="EM197" s="14"/>
      <c r="EN197" s="14"/>
      <c r="EO197" s="14"/>
      <c r="EP197" s="14"/>
      <c r="EQ197" s="14"/>
      <c r="ER197" s="14"/>
      <c r="ES197" s="14"/>
      <c r="ET197" s="14"/>
      <c r="EU197" s="14"/>
      <c r="EV197" s="14"/>
      <c r="EW197" s="14"/>
      <c r="EX197" s="14"/>
      <c r="EY197" s="14"/>
      <c r="EZ197" s="14"/>
      <c r="FA197" s="14"/>
      <c r="FB197" s="14"/>
      <c r="FC197" s="14"/>
      <c r="FD197" s="14"/>
      <c r="FE197" s="14"/>
      <c r="FF197" s="14"/>
      <c r="FG197" s="14"/>
      <c r="FH197" s="14"/>
      <c r="FI197" s="14"/>
      <c r="FJ197" s="14"/>
      <c r="FK197" s="14"/>
      <c r="FL197" s="14"/>
      <c r="FM197" s="14"/>
      <c r="FN197" s="14"/>
      <c r="FO197" s="14"/>
      <c r="FP197" s="14"/>
      <c r="FQ197" s="14"/>
      <c r="FR197" s="14"/>
      <c r="FS197" s="14"/>
      <c r="FT197" s="14"/>
      <c r="FU197" s="14"/>
      <c r="FV197" s="14"/>
      <c r="FW197" s="14"/>
      <c r="FX197" s="14"/>
      <c r="FY197" s="14"/>
      <c r="FZ197" s="14"/>
      <c r="GA197" s="14"/>
      <c r="GB197" s="14"/>
      <c r="GC197" s="14"/>
      <c r="GD197" s="14"/>
      <c r="GE197" s="14"/>
      <c r="GF197" s="14"/>
      <c r="GG197" s="14"/>
      <c r="GH197" s="14"/>
      <c r="GI197" s="14"/>
      <c r="GJ197" s="14"/>
      <c r="GK197" s="14"/>
      <c r="GL197" s="14"/>
      <c r="GM197" s="14"/>
      <c r="GN197" s="14"/>
      <c r="GO197" s="14"/>
      <c r="GP197" s="14"/>
      <c r="GQ197" s="14"/>
      <c r="GR197" s="14"/>
      <c r="GS197" s="14"/>
      <c r="GT197" s="14"/>
      <c r="GU197" s="14"/>
      <c r="GV197" s="14"/>
      <c r="GW197" s="14"/>
      <c r="GX197" s="14"/>
      <c r="GY197" s="14"/>
      <c r="GZ197" s="14"/>
      <c r="HA197" s="14"/>
      <c r="HB197" s="14"/>
      <c r="HC197" s="14"/>
      <c r="HD197" s="14"/>
      <c r="HE197" s="14"/>
      <c r="HF197" s="14"/>
      <c r="HG197" s="14"/>
      <c r="HH197" s="14"/>
      <c r="HI197" s="14"/>
      <c r="HJ197" s="14"/>
      <c r="HK197" s="14"/>
      <c r="HL197" s="14"/>
      <c r="HM197" s="14"/>
      <c r="HN197" s="14"/>
      <c r="HO197" s="14"/>
      <c r="HP197" s="14"/>
      <c r="HQ197" s="14"/>
      <c r="HR197" s="14"/>
      <c r="HS197" s="14"/>
      <c r="HT197" s="14"/>
      <c r="HU197" s="14"/>
      <c r="HV197" s="14"/>
      <c r="HW197" s="14"/>
      <c r="HX197" s="14"/>
      <c r="HY197" s="14"/>
      <c r="HZ197" s="14"/>
      <c r="IA197" s="14"/>
      <c r="IB197" s="14"/>
      <c r="IC197" s="14"/>
      <c r="ID197" s="14"/>
      <c r="IE197" s="14"/>
      <c r="IF197" s="14"/>
      <c r="IG197" s="14"/>
      <c r="IH197" s="14"/>
      <c r="II197" s="14"/>
      <c r="IJ197" s="14"/>
      <c r="IK197" s="14"/>
      <c r="IL197" s="14"/>
      <c r="IM197" s="14"/>
      <c r="IN197" s="14"/>
      <c r="IO197" s="14"/>
      <c r="IP197" s="14"/>
      <c r="IQ197" s="14"/>
      <c r="IR197" s="14"/>
      <c r="IS197" s="14"/>
      <c r="IT197" s="14"/>
      <c r="IU197" s="14"/>
      <c r="IV197" s="14"/>
      <c r="IW197" s="14"/>
      <c r="IX197" s="14"/>
      <c r="IY197" s="14"/>
      <c r="IZ197" s="14"/>
      <c r="JA197" s="14"/>
      <c r="JB197" s="14"/>
      <c r="JC197" s="14"/>
      <c r="JD197" s="14"/>
      <c r="JE197" s="14"/>
      <c r="JF197" s="14"/>
      <c r="JG197" s="14"/>
    </row>
    <row r="198" spans="1:267" s="152" customFormat="1" ht="18" hidden="1" customHeight="1" outlineLevel="2" x14ac:dyDescent="0.25">
      <c r="A198" s="146">
        <v>59</v>
      </c>
      <c r="B198" s="348"/>
      <c r="C198" s="349"/>
      <c r="D198" s="95"/>
      <c r="E198" s="354"/>
      <c r="F198" s="354"/>
      <c r="G198" s="355"/>
      <c r="H198" s="355"/>
      <c r="I198" s="167" t="str">
        <f>Logic!I198</f>
        <v/>
      </c>
      <c r="J198" s="117"/>
      <c r="K198" s="112"/>
      <c r="L198" s="112"/>
      <c r="M198" s="167" t="str">
        <f>Logic!Q198</f>
        <v/>
      </c>
      <c r="N198" s="167" t="str">
        <f>Logic!U198</f>
        <v/>
      </c>
      <c r="O198" s="167" t="str">
        <f>Logic!Y198</f>
        <v/>
      </c>
      <c r="P198" s="167" t="str">
        <f>Logic!AC198</f>
        <v/>
      </c>
      <c r="Q198" s="167" t="str">
        <f>Logic!AG198</f>
        <v/>
      </c>
      <c r="R198" s="117"/>
      <c r="S198" s="167" t="str">
        <f>Logic!AL198</f>
        <v/>
      </c>
      <c r="T198" s="117"/>
      <c r="U198" s="167" t="str">
        <f>Logic!AN198</f>
        <v/>
      </c>
      <c r="V198" s="167" t="str">
        <f>Logic!AO198</f>
        <v/>
      </c>
      <c r="W198" s="167" t="str">
        <f>Logic!AP198</f>
        <v/>
      </c>
      <c r="X198" s="167" t="str">
        <f>Logic!AQ198</f>
        <v/>
      </c>
      <c r="Y198" s="167" t="str">
        <f>Logic!AS198</f>
        <v/>
      </c>
      <c r="Z198" s="167" t="str">
        <f>Logic!AT198</f>
        <v/>
      </c>
      <c r="AA198" s="167" t="str">
        <f>Logic!AU198</f>
        <v/>
      </c>
      <c r="AB198" s="167" t="str">
        <f>Logic!AV198</f>
        <v/>
      </c>
      <c r="AC198" s="153"/>
      <c r="AD198" s="168" t="str">
        <f t="shared" si="0"/>
        <v/>
      </c>
      <c r="AE198" s="138"/>
      <c r="AF198" s="138"/>
      <c r="AG198" s="138"/>
      <c r="AH198" s="138"/>
      <c r="AI198" s="138"/>
      <c r="AJ198" s="138"/>
      <c r="AK198" s="138"/>
      <c r="AL198" s="138"/>
      <c r="AM198" s="138"/>
      <c r="AN198" s="138"/>
      <c r="AO198" s="138"/>
      <c r="AP198" s="138"/>
      <c r="AQ198" s="138"/>
      <c r="AR198" s="138"/>
      <c r="AS198" s="138"/>
      <c r="AT198" s="138"/>
      <c r="AU198" s="138"/>
      <c r="AV198" s="138"/>
      <c r="AW198" s="138"/>
      <c r="AX198" s="138"/>
      <c r="AY198" s="138"/>
      <c r="AZ198" s="138"/>
      <c r="BA198" s="14"/>
      <c r="BB198" s="14"/>
      <c r="BC198" s="14"/>
      <c r="BD198" s="14"/>
      <c r="BE198" s="14"/>
      <c r="BF198" s="14"/>
      <c r="BG198" s="14"/>
      <c r="BH198" s="14"/>
      <c r="BI198" s="14"/>
      <c r="BJ198" s="14"/>
      <c r="BK198" s="14"/>
      <c r="BL198" s="14"/>
      <c r="BM198" s="14"/>
      <c r="BN198" s="14"/>
      <c r="BO198" s="14"/>
      <c r="BP198" s="14"/>
      <c r="BQ198" s="14"/>
      <c r="BR198" s="14"/>
      <c r="BS198" s="14"/>
      <c r="BT198" s="14"/>
      <c r="BU198" s="14"/>
      <c r="BV198" s="14"/>
      <c r="BW198" s="14"/>
      <c r="BX198" s="14"/>
      <c r="BY198" s="14"/>
      <c r="BZ198" s="14"/>
      <c r="CA198" s="14"/>
      <c r="CB198" s="14"/>
      <c r="CC198" s="14"/>
      <c r="CD198" s="14"/>
      <c r="CE198" s="14"/>
      <c r="CF198" s="14"/>
      <c r="CG198" s="14"/>
      <c r="CH198" s="14"/>
      <c r="CI198" s="14"/>
      <c r="CJ198" s="14"/>
      <c r="CK198" s="14"/>
      <c r="CL198" s="14"/>
      <c r="CM198" s="14"/>
      <c r="CN198" s="14"/>
      <c r="CO198" s="14"/>
      <c r="CP198" s="14"/>
      <c r="CQ198" s="14"/>
      <c r="CR198" s="14"/>
      <c r="CS198" s="14"/>
      <c r="CT198" s="14"/>
      <c r="CU198" s="14"/>
      <c r="CV198" s="14"/>
      <c r="CW198" s="14"/>
      <c r="CX198" s="14"/>
      <c r="CY198" s="14"/>
      <c r="CZ198" s="14"/>
      <c r="DA198" s="14"/>
      <c r="DB198" s="14"/>
      <c r="DC198" s="14"/>
      <c r="DD198" s="14"/>
      <c r="DE198" s="14"/>
      <c r="DF198" s="14"/>
      <c r="DG198" s="14"/>
      <c r="DH198" s="14"/>
      <c r="DI198" s="14"/>
      <c r="DJ198" s="14"/>
      <c r="DK198" s="14"/>
      <c r="DL198" s="14"/>
      <c r="DM198" s="14"/>
      <c r="DN198" s="14"/>
      <c r="DO198" s="14"/>
      <c r="DP198" s="14"/>
      <c r="DQ198" s="14"/>
      <c r="DR198" s="14"/>
      <c r="DS198" s="14"/>
      <c r="DT198" s="14"/>
      <c r="DU198" s="14"/>
      <c r="DV198" s="14"/>
      <c r="DW198" s="14"/>
      <c r="DX198" s="14"/>
      <c r="DY198" s="14"/>
      <c r="DZ198" s="14"/>
      <c r="EA198" s="14"/>
      <c r="EB198" s="14"/>
      <c r="EC198" s="14"/>
      <c r="ED198" s="14"/>
      <c r="EE198" s="14"/>
      <c r="EF198" s="14"/>
      <c r="EG198" s="14"/>
      <c r="EH198" s="14"/>
      <c r="EI198" s="14"/>
      <c r="EJ198" s="14"/>
      <c r="EK198" s="14"/>
      <c r="EL198" s="14"/>
      <c r="EM198" s="14"/>
      <c r="EN198" s="14"/>
      <c r="EO198" s="14"/>
      <c r="EP198" s="14"/>
      <c r="EQ198" s="14"/>
      <c r="ER198" s="14"/>
      <c r="ES198" s="14"/>
      <c r="ET198" s="14"/>
      <c r="EU198" s="14"/>
      <c r="EV198" s="14"/>
      <c r="EW198" s="14"/>
      <c r="EX198" s="14"/>
      <c r="EY198" s="14"/>
      <c r="EZ198" s="14"/>
      <c r="FA198" s="14"/>
      <c r="FB198" s="14"/>
      <c r="FC198" s="14"/>
      <c r="FD198" s="14"/>
      <c r="FE198" s="14"/>
      <c r="FF198" s="14"/>
      <c r="FG198" s="14"/>
      <c r="FH198" s="14"/>
      <c r="FI198" s="14"/>
      <c r="FJ198" s="14"/>
      <c r="FK198" s="14"/>
      <c r="FL198" s="14"/>
      <c r="FM198" s="14"/>
      <c r="FN198" s="14"/>
      <c r="FO198" s="14"/>
      <c r="FP198" s="14"/>
      <c r="FQ198" s="14"/>
      <c r="FR198" s="14"/>
      <c r="FS198" s="14"/>
      <c r="FT198" s="14"/>
      <c r="FU198" s="14"/>
      <c r="FV198" s="14"/>
      <c r="FW198" s="14"/>
      <c r="FX198" s="14"/>
      <c r="FY198" s="14"/>
      <c r="FZ198" s="14"/>
      <c r="GA198" s="14"/>
      <c r="GB198" s="14"/>
      <c r="GC198" s="14"/>
      <c r="GD198" s="14"/>
      <c r="GE198" s="14"/>
      <c r="GF198" s="14"/>
      <c r="GG198" s="14"/>
      <c r="GH198" s="14"/>
      <c r="GI198" s="14"/>
      <c r="GJ198" s="14"/>
      <c r="GK198" s="14"/>
      <c r="GL198" s="14"/>
      <c r="GM198" s="14"/>
      <c r="GN198" s="14"/>
      <c r="GO198" s="14"/>
      <c r="GP198" s="14"/>
      <c r="GQ198" s="14"/>
      <c r="GR198" s="14"/>
      <c r="GS198" s="14"/>
      <c r="GT198" s="14"/>
      <c r="GU198" s="14"/>
      <c r="GV198" s="14"/>
      <c r="GW198" s="14"/>
      <c r="GX198" s="14"/>
      <c r="GY198" s="14"/>
      <c r="GZ198" s="14"/>
      <c r="HA198" s="14"/>
      <c r="HB198" s="14"/>
      <c r="HC198" s="14"/>
      <c r="HD198" s="14"/>
      <c r="HE198" s="14"/>
      <c r="HF198" s="14"/>
      <c r="HG198" s="14"/>
      <c r="HH198" s="14"/>
      <c r="HI198" s="14"/>
      <c r="HJ198" s="14"/>
      <c r="HK198" s="14"/>
      <c r="HL198" s="14"/>
      <c r="HM198" s="14"/>
      <c r="HN198" s="14"/>
      <c r="HO198" s="14"/>
      <c r="HP198" s="14"/>
      <c r="HQ198" s="14"/>
      <c r="HR198" s="14"/>
      <c r="HS198" s="14"/>
      <c r="HT198" s="14"/>
      <c r="HU198" s="14"/>
      <c r="HV198" s="14"/>
      <c r="HW198" s="14"/>
      <c r="HX198" s="14"/>
      <c r="HY198" s="14"/>
      <c r="HZ198" s="14"/>
      <c r="IA198" s="14"/>
      <c r="IB198" s="14"/>
      <c r="IC198" s="14"/>
      <c r="ID198" s="14"/>
      <c r="IE198" s="14"/>
      <c r="IF198" s="14"/>
      <c r="IG198" s="14"/>
      <c r="IH198" s="14"/>
      <c r="II198" s="14"/>
      <c r="IJ198" s="14"/>
      <c r="IK198" s="14"/>
      <c r="IL198" s="14"/>
      <c r="IM198" s="14"/>
      <c r="IN198" s="14"/>
      <c r="IO198" s="14"/>
      <c r="IP198" s="14"/>
      <c r="IQ198" s="14"/>
      <c r="IR198" s="14"/>
      <c r="IS198" s="14"/>
      <c r="IT198" s="14"/>
      <c r="IU198" s="14"/>
      <c r="IV198" s="14"/>
      <c r="IW198" s="14"/>
      <c r="IX198" s="14"/>
      <c r="IY198" s="14"/>
      <c r="IZ198" s="14"/>
      <c r="JA198" s="14"/>
      <c r="JB198" s="14"/>
      <c r="JC198" s="14"/>
      <c r="JD198" s="14"/>
      <c r="JE198" s="14"/>
      <c r="JF198" s="14"/>
      <c r="JG198" s="14"/>
    </row>
    <row r="199" spans="1:267" s="152" customFormat="1" ht="18" hidden="1" customHeight="1" outlineLevel="2" x14ac:dyDescent="0.25">
      <c r="A199" s="146">
        <v>60</v>
      </c>
      <c r="B199" s="348"/>
      <c r="C199" s="349"/>
      <c r="D199" s="95"/>
      <c r="E199" s="354"/>
      <c r="F199" s="354"/>
      <c r="G199" s="355"/>
      <c r="H199" s="355"/>
      <c r="I199" s="167" t="str">
        <f>Logic!I199</f>
        <v/>
      </c>
      <c r="J199" s="117"/>
      <c r="K199" s="112"/>
      <c r="L199" s="112"/>
      <c r="M199" s="167" t="str">
        <f>Logic!Q199</f>
        <v/>
      </c>
      <c r="N199" s="167" t="str">
        <f>Logic!U199</f>
        <v/>
      </c>
      <c r="O199" s="167" t="str">
        <f>Logic!Y199</f>
        <v/>
      </c>
      <c r="P199" s="167" t="str">
        <f>Logic!AC199</f>
        <v/>
      </c>
      <c r="Q199" s="167" t="str">
        <f>Logic!AG199</f>
        <v/>
      </c>
      <c r="R199" s="117"/>
      <c r="S199" s="167" t="str">
        <f>Logic!AL199</f>
        <v/>
      </c>
      <c r="T199" s="117"/>
      <c r="U199" s="167" t="str">
        <f>Logic!AN199</f>
        <v/>
      </c>
      <c r="V199" s="167" t="str">
        <f>Logic!AO199</f>
        <v/>
      </c>
      <c r="W199" s="167" t="str">
        <f>Logic!AP199</f>
        <v/>
      </c>
      <c r="X199" s="167" t="str">
        <f>Logic!AQ199</f>
        <v/>
      </c>
      <c r="Y199" s="167" t="str">
        <f>Logic!AS199</f>
        <v/>
      </c>
      <c r="Z199" s="167" t="str">
        <f>Logic!AT199</f>
        <v/>
      </c>
      <c r="AA199" s="167" t="str">
        <f>Logic!AU199</f>
        <v/>
      </c>
      <c r="AB199" s="167" t="str">
        <f>Logic!AV199</f>
        <v/>
      </c>
      <c r="AC199" s="153"/>
      <c r="AD199" s="168" t="str">
        <f t="shared" si="0"/>
        <v/>
      </c>
      <c r="AE199" s="138"/>
      <c r="AF199" s="138"/>
      <c r="AG199" s="138"/>
      <c r="AH199" s="138"/>
      <c r="AI199" s="138"/>
      <c r="AJ199" s="138"/>
      <c r="AK199" s="138"/>
      <c r="AL199" s="138"/>
      <c r="AM199" s="138"/>
      <c r="AN199" s="138"/>
      <c r="AO199" s="138"/>
      <c r="AP199" s="138"/>
      <c r="AQ199" s="138"/>
      <c r="AR199" s="138"/>
      <c r="AS199" s="138"/>
      <c r="AT199" s="138"/>
      <c r="AU199" s="138"/>
      <c r="AV199" s="138"/>
      <c r="AW199" s="138"/>
      <c r="AX199" s="138"/>
      <c r="AY199" s="138"/>
      <c r="AZ199" s="138"/>
      <c r="BA199" s="14"/>
      <c r="BB199" s="14"/>
      <c r="BC199" s="14"/>
      <c r="BD199" s="14"/>
      <c r="BE199" s="14"/>
      <c r="BF199" s="14"/>
      <c r="BG199" s="14"/>
      <c r="BH199" s="14"/>
      <c r="BI199" s="14"/>
      <c r="BJ199" s="14"/>
      <c r="BK199" s="14"/>
      <c r="BL199" s="14"/>
      <c r="BM199" s="14"/>
      <c r="BN199" s="14"/>
      <c r="BO199" s="14"/>
      <c r="BP199" s="14"/>
      <c r="BQ199" s="14"/>
      <c r="BR199" s="14"/>
      <c r="BS199" s="14"/>
      <c r="BT199" s="14"/>
      <c r="BU199" s="14"/>
      <c r="BV199" s="14"/>
      <c r="BW199" s="14"/>
      <c r="BX199" s="14"/>
      <c r="BY199" s="14"/>
      <c r="BZ199" s="14"/>
      <c r="CA199" s="14"/>
      <c r="CB199" s="14"/>
      <c r="CC199" s="14"/>
      <c r="CD199" s="14"/>
      <c r="CE199" s="14"/>
      <c r="CF199" s="14"/>
      <c r="CG199" s="14"/>
      <c r="CH199" s="14"/>
      <c r="CI199" s="14"/>
      <c r="CJ199" s="14"/>
      <c r="CK199" s="14"/>
      <c r="CL199" s="14"/>
      <c r="CM199" s="14"/>
      <c r="CN199" s="14"/>
      <c r="CO199" s="14"/>
      <c r="CP199" s="14"/>
      <c r="CQ199" s="14"/>
      <c r="CR199" s="14"/>
      <c r="CS199" s="14"/>
      <c r="CT199" s="14"/>
      <c r="CU199" s="14"/>
      <c r="CV199" s="14"/>
      <c r="CW199" s="14"/>
      <c r="CX199" s="14"/>
      <c r="CY199" s="14"/>
      <c r="CZ199" s="14"/>
      <c r="DA199" s="14"/>
      <c r="DB199" s="14"/>
      <c r="DC199" s="14"/>
      <c r="DD199" s="14"/>
      <c r="DE199" s="14"/>
      <c r="DF199" s="14"/>
      <c r="DG199" s="14"/>
      <c r="DH199" s="14"/>
      <c r="DI199" s="14"/>
      <c r="DJ199" s="14"/>
      <c r="DK199" s="14"/>
      <c r="DL199" s="14"/>
      <c r="DM199" s="14"/>
      <c r="DN199" s="14"/>
      <c r="DO199" s="14"/>
      <c r="DP199" s="14"/>
      <c r="DQ199" s="14"/>
      <c r="DR199" s="14"/>
      <c r="DS199" s="14"/>
      <c r="DT199" s="14"/>
      <c r="DU199" s="14"/>
      <c r="DV199" s="14"/>
      <c r="DW199" s="14"/>
      <c r="DX199" s="14"/>
      <c r="DY199" s="14"/>
      <c r="DZ199" s="14"/>
      <c r="EA199" s="14"/>
      <c r="EB199" s="14"/>
      <c r="EC199" s="14"/>
      <c r="ED199" s="14"/>
      <c r="EE199" s="14"/>
      <c r="EF199" s="14"/>
      <c r="EG199" s="14"/>
      <c r="EH199" s="14"/>
      <c r="EI199" s="14"/>
      <c r="EJ199" s="14"/>
      <c r="EK199" s="14"/>
      <c r="EL199" s="14"/>
      <c r="EM199" s="14"/>
      <c r="EN199" s="14"/>
      <c r="EO199" s="14"/>
      <c r="EP199" s="14"/>
      <c r="EQ199" s="14"/>
      <c r="ER199" s="14"/>
      <c r="ES199" s="14"/>
      <c r="ET199" s="14"/>
      <c r="EU199" s="14"/>
      <c r="EV199" s="14"/>
      <c r="EW199" s="14"/>
      <c r="EX199" s="14"/>
      <c r="EY199" s="14"/>
      <c r="EZ199" s="14"/>
      <c r="FA199" s="14"/>
      <c r="FB199" s="14"/>
      <c r="FC199" s="14"/>
      <c r="FD199" s="14"/>
      <c r="FE199" s="14"/>
      <c r="FF199" s="14"/>
      <c r="FG199" s="14"/>
      <c r="FH199" s="14"/>
      <c r="FI199" s="14"/>
      <c r="FJ199" s="14"/>
      <c r="FK199" s="14"/>
      <c r="FL199" s="14"/>
      <c r="FM199" s="14"/>
      <c r="FN199" s="14"/>
      <c r="FO199" s="14"/>
      <c r="FP199" s="14"/>
      <c r="FQ199" s="14"/>
      <c r="FR199" s="14"/>
      <c r="FS199" s="14"/>
      <c r="FT199" s="14"/>
      <c r="FU199" s="14"/>
      <c r="FV199" s="14"/>
      <c r="FW199" s="14"/>
      <c r="FX199" s="14"/>
      <c r="FY199" s="14"/>
      <c r="FZ199" s="14"/>
      <c r="GA199" s="14"/>
      <c r="GB199" s="14"/>
      <c r="GC199" s="14"/>
      <c r="GD199" s="14"/>
      <c r="GE199" s="14"/>
      <c r="GF199" s="14"/>
      <c r="GG199" s="14"/>
      <c r="GH199" s="14"/>
      <c r="GI199" s="14"/>
      <c r="GJ199" s="14"/>
      <c r="GK199" s="14"/>
      <c r="GL199" s="14"/>
      <c r="GM199" s="14"/>
      <c r="GN199" s="14"/>
      <c r="GO199" s="14"/>
      <c r="GP199" s="14"/>
      <c r="GQ199" s="14"/>
      <c r="GR199" s="14"/>
      <c r="GS199" s="14"/>
      <c r="GT199" s="14"/>
      <c r="GU199" s="14"/>
      <c r="GV199" s="14"/>
      <c r="GW199" s="14"/>
      <c r="GX199" s="14"/>
      <c r="GY199" s="14"/>
      <c r="GZ199" s="14"/>
      <c r="HA199" s="14"/>
      <c r="HB199" s="14"/>
      <c r="HC199" s="14"/>
      <c r="HD199" s="14"/>
      <c r="HE199" s="14"/>
      <c r="HF199" s="14"/>
      <c r="HG199" s="14"/>
      <c r="HH199" s="14"/>
      <c r="HI199" s="14"/>
      <c r="HJ199" s="14"/>
      <c r="HK199" s="14"/>
      <c r="HL199" s="14"/>
      <c r="HM199" s="14"/>
      <c r="HN199" s="14"/>
      <c r="HO199" s="14"/>
      <c r="HP199" s="14"/>
      <c r="HQ199" s="14"/>
      <c r="HR199" s="14"/>
      <c r="HS199" s="14"/>
      <c r="HT199" s="14"/>
      <c r="HU199" s="14"/>
      <c r="HV199" s="14"/>
      <c r="HW199" s="14"/>
      <c r="HX199" s="14"/>
      <c r="HY199" s="14"/>
      <c r="HZ199" s="14"/>
      <c r="IA199" s="14"/>
      <c r="IB199" s="14"/>
      <c r="IC199" s="14"/>
      <c r="ID199" s="14"/>
      <c r="IE199" s="14"/>
      <c r="IF199" s="14"/>
      <c r="IG199" s="14"/>
      <c r="IH199" s="14"/>
      <c r="II199" s="14"/>
      <c r="IJ199" s="14"/>
      <c r="IK199" s="14"/>
      <c r="IL199" s="14"/>
      <c r="IM199" s="14"/>
      <c r="IN199" s="14"/>
      <c r="IO199" s="14"/>
      <c r="IP199" s="14"/>
      <c r="IQ199" s="14"/>
      <c r="IR199" s="14"/>
      <c r="IS199" s="14"/>
      <c r="IT199" s="14"/>
      <c r="IU199" s="14"/>
      <c r="IV199" s="14"/>
      <c r="IW199" s="14"/>
      <c r="IX199" s="14"/>
      <c r="IY199" s="14"/>
      <c r="IZ199" s="14"/>
      <c r="JA199" s="14"/>
      <c r="JB199" s="14"/>
      <c r="JC199" s="14"/>
      <c r="JD199" s="14"/>
      <c r="JE199" s="14"/>
      <c r="JF199" s="14"/>
      <c r="JG199" s="14"/>
    </row>
    <row r="200" spans="1:267" s="152" customFormat="1" ht="18" hidden="1" customHeight="1" outlineLevel="2" x14ac:dyDescent="0.25">
      <c r="A200" s="146">
        <v>61</v>
      </c>
      <c r="B200" s="348"/>
      <c r="C200" s="349"/>
      <c r="D200" s="95"/>
      <c r="E200" s="354"/>
      <c r="F200" s="354"/>
      <c r="G200" s="355"/>
      <c r="H200" s="355"/>
      <c r="I200" s="167" t="str">
        <f>Logic!I200</f>
        <v/>
      </c>
      <c r="J200" s="117"/>
      <c r="K200" s="112"/>
      <c r="L200" s="112"/>
      <c r="M200" s="167" t="str">
        <f>Logic!Q200</f>
        <v/>
      </c>
      <c r="N200" s="167" t="str">
        <f>Logic!U200</f>
        <v/>
      </c>
      <c r="O200" s="167" t="str">
        <f>Logic!Y200</f>
        <v/>
      </c>
      <c r="P200" s="167" t="str">
        <f>Logic!AC200</f>
        <v/>
      </c>
      <c r="Q200" s="167" t="str">
        <f>Logic!AG200</f>
        <v/>
      </c>
      <c r="R200" s="117"/>
      <c r="S200" s="167" t="str">
        <f>Logic!AL200</f>
        <v/>
      </c>
      <c r="T200" s="117"/>
      <c r="U200" s="167" t="str">
        <f>Logic!AN200</f>
        <v/>
      </c>
      <c r="V200" s="167" t="str">
        <f>Logic!AO200</f>
        <v/>
      </c>
      <c r="W200" s="167" t="str">
        <f>Logic!AP200</f>
        <v/>
      </c>
      <c r="X200" s="167" t="str">
        <f>Logic!AQ200</f>
        <v/>
      </c>
      <c r="Y200" s="167" t="str">
        <f>Logic!AS200</f>
        <v/>
      </c>
      <c r="Z200" s="167" t="str">
        <f>Logic!AT200</f>
        <v/>
      </c>
      <c r="AA200" s="167" t="str">
        <f>Logic!AU200</f>
        <v/>
      </c>
      <c r="AB200" s="167" t="str">
        <f>Logic!AV200</f>
        <v/>
      </c>
      <c r="AC200" s="153"/>
      <c r="AD200" s="168" t="str">
        <f t="shared" si="0"/>
        <v/>
      </c>
      <c r="AE200" s="138"/>
      <c r="AF200" s="138"/>
      <c r="AG200" s="138"/>
      <c r="AH200" s="138"/>
      <c r="AI200" s="138"/>
      <c r="AJ200" s="138"/>
      <c r="AK200" s="138"/>
      <c r="AL200" s="138"/>
      <c r="AM200" s="138"/>
      <c r="AN200" s="138"/>
      <c r="AO200" s="138"/>
      <c r="AP200" s="138"/>
      <c r="AQ200" s="138"/>
      <c r="AR200" s="138"/>
      <c r="AS200" s="138"/>
      <c r="AT200" s="138"/>
      <c r="AU200" s="138"/>
      <c r="AV200" s="138"/>
      <c r="AW200" s="138"/>
      <c r="AX200" s="138"/>
      <c r="AY200" s="138"/>
      <c r="AZ200" s="138"/>
      <c r="BA200" s="14"/>
      <c r="BB200" s="14"/>
      <c r="BC200" s="14"/>
      <c r="BD200" s="14"/>
      <c r="BE200" s="14"/>
      <c r="BF200" s="14"/>
      <c r="BG200" s="14"/>
      <c r="BH200" s="14"/>
      <c r="BI200" s="14"/>
      <c r="BJ200" s="14"/>
      <c r="BK200" s="14"/>
      <c r="BL200" s="14"/>
      <c r="BM200" s="14"/>
      <c r="BN200" s="14"/>
      <c r="BO200" s="14"/>
      <c r="BP200" s="14"/>
      <c r="BQ200" s="14"/>
      <c r="BR200" s="14"/>
      <c r="BS200" s="14"/>
      <c r="BT200" s="14"/>
      <c r="BU200" s="14"/>
      <c r="BV200" s="14"/>
      <c r="BW200" s="14"/>
      <c r="BX200" s="14"/>
      <c r="BY200" s="14"/>
      <c r="BZ200" s="14"/>
      <c r="CA200" s="14"/>
      <c r="CB200" s="14"/>
      <c r="CC200" s="14"/>
      <c r="CD200" s="14"/>
      <c r="CE200" s="14"/>
      <c r="CF200" s="14"/>
      <c r="CG200" s="14"/>
      <c r="CH200" s="14"/>
      <c r="CI200" s="14"/>
      <c r="CJ200" s="14"/>
      <c r="CK200" s="14"/>
      <c r="CL200" s="14"/>
      <c r="CM200" s="14"/>
      <c r="CN200" s="14"/>
      <c r="CO200" s="14"/>
      <c r="CP200" s="14"/>
      <c r="CQ200" s="14"/>
      <c r="CR200" s="14"/>
      <c r="CS200" s="14"/>
      <c r="CT200" s="14"/>
      <c r="CU200" s="14"/>
      <c r="CV200" s="14"/>
      <c r="CW200" s="14"/>
      <c r="CX200" s="14"/>
      <c r="CY200" s="14"/>
      <c r="CZ200" s="14"/>
      <c r="DA200" s="14"/>
      <c r="DB200" s="14"/>
      <c r="DC200" s="14"/>
      <c r="DD200" s="14"/>
      <c r="DE200" s="14"/>
      <c r="DF200" s="14"/>
      <c r="DG200" s="14"/>
      <c r="DH200" s="14"/>
      <c r="DI200" s="14"/>
      <c r="DJ200" s="14"/>
      <c r="DK200" s="14"/>
      <c r="DL200" s="14"/>
      <c r="DM200" s="14"/>
      <c r="DN200" s="14"/>
      <c r="DO200" s="14"/>
      <c r="DP200" s="14"/>
      <c r="DQ200" s="14"/>
      <c r="DR200" s="14"/>
      <c r="DS200" s="14"/>
      <c r="DT200" s="14"/>
      <c r="DU200" s="14"/>
      <c r="DV200" s="14"/>
      <c r="DW200" s="14"/>
      <c r="DX200" s="14"/>
      <c r="DY200" s="14"/>
      <c r="DZ200" s="14"/>
      <c r="EA200" s="14"/>
      <c r="EB200" s="14"/>
      <c r="EC200" s="14"/>
      <c r="ED200" s="14"/>
      <c r="EE200" s="14"/>
      <c r="EF200" s="14"/>
      <c r="EG200" s="14"/>
      <c r="EH200" s="14"/>
      <c r="EI200" s="14"/>
      <c r="EJ200" s="14"/>
      <c r="EK200" s="14"/>
      <c r="EL200" s="14"/>
      <c r="EM200" s="14"/>
      <c r="EN200" s="14"/>
      <c r="EO200" s="14"/>
      <c r="EP200" s="14"/>
      <c r="EQ200" s="14"/>
      <c r="ER200" s="14"/>
      <c r="ES200" s="14"/>
      <c r="ET200" s="14"/>
      <c r="EU200" s="14"/>
      <c r="EV200" s="14"/>
      <c r="EW200" s="14"/>
      <c r="EX200" s="14"/>
      <c r="EY200" s="14"/>
      <c r="EZ200" s="14"/>
      <c r="FA200" s="14"/>
      <c r="FB200" s="14"/>
      <c r="FC200" s="14"/>
      <c r="FD200" s="14"/>
      <c r="FE200" s="14"/>
      <c r="FF200" s="14"/>
      <c r="FG200" s="14"/>
      <c r="FH200" s="14"/>
      <c r="FI200" s="14"/>
      <c r="FJ200" s="14"/>
      <c r="FK200" s="14"/>
      <c r="FL200" s="14"/>
      <c r="FM200" s="14"/>
      <c r="FN200" s="14"/>
      <c r="FO200" s="14"/>
      <c r="FP200" s="14"/>
      <c r="FQ200" s="14"/>
      <c r="FR200" s="14"/>
      <c r="FS200" s="14"/>
      <c r="FT200" s="14"/>
      <c r="FU200" s="14"/>
      <c r="FV200" s="14"/>
      <c r="FW200" s="14"/>
      <c r="FX200" s="14"/>
      <c r="FY200" s="14"/>
      <c r="FZ200" s="14"/>
      <c r="GA200" s="14"/>
      <c r="GB200" s="14"/>
      <c r="GC200" s="14"/>
      <c r="GD200" s="14"/>
      <c r="GE200" s="14"/>
      <c r="GF200" s="14"/>
      <c r="GG200" s="14"/>
      <c r="GH200" s="14"/>
      <c r="GI200" s="14"/>
      <c r="GJ200" s="14"/>
      <c r="GK200" s="14"/>
      <c r="GL200" s="14"/>
      <c r="GM200" s="14"/>
      <c r="GN200" s="14"/>
      <c r="GO200" s="14"/>
      <c r="GP200" s="14"/>
      <c r="GQ200" s="14"/>
      <c r="GR200" s="14"/>
      <c r="GS200" s="14"/>
      <c r="GT200" s="14"/>
      <c r="GU200" s="14"/>
      <c r="GV200" s="14"/>
      <c r="GW200" s="14"/>
      <c r="GX200" s="14"/>
      <c r="GY200" s="14"/>
      <c r="GZ200" s="14"/>
      <c r="HA200" s="14"/>
      <c r="HB200" s="14"/>
      <c r="HC200" s="14"/>
      <c r="HD200" s="14"/>
      <c r="HE200" s="14"/>
      <c r="HF200" s="14"/>
      <c r="HG200" s="14"/>
      <c r="HH200" s="14"/>
      <c r="HI200" s="14"/>
      <c r="HJ200" s="14"/>
      <c r="HK200" s="14"/>
      <c r="HL200" s="14"/>
      <c r="HM200" s="14"/>
      <c r="HN200" s="14"/>
      <c r="HO200" s="14"/>
      <c r="HP200" s="14"/>
      <c r="HQ200" s="14"/>
      <c r="HR200" s="14"/>
      <c r="HS200" s="14"/>
      <c r="HT200" s="14"/>
      <c r="HU200" s="14"/>
      <c r="HV200" s="14"/>
      <c r="HW200" s="14"/>
      <c r="HX200" s="14"/>
      <c r="HY200" s="14"/>
      <c r="HZ200" s="14"/>
      <c r="IA200" s="14"/>
      <c r="IB200" s="14"/>
      <c r="IC200" s="14"/>
      <c r="ID200" s="14"/>
      <c r="IE200" s="14"/>
      <c r="IF200" s="14"/>
      <c r="IG200" s="14"/>
      <c r="IH200" s="14"/>
      <c r="II200" s="14"/>
      <c r="IJ200" s="14"/>
      <c r="IK200" s="14"/>
      <c r="IL200" s="14"/>
      <c r="IM200" s="14"/>
      <c r="IN200" s="14"/>
      <c r="IO200" s="14"/>
      <c r="IP200" s="14"/>
      <c r="IQ200" s="14"/>
      <c r="IR200" s="14"/>
      <c r="IS200" s="14"/>
      <c r="IT200" s="14"/>
      <c r="IU200" s="14"/>
      <c r="IV200" s="14"/>
      <c r="IW200" s="14"/>
      <c r="IX200" s="14"/>
      <c r="IY200" s="14"/>
      <c r="IZ200" s="14"/>
      <c r="JA200" s="14"/>
      <c r="JB200" s="14"/>
      <c r="JC200" s="14"/>
      <c r="JD200" s="14"/>
      <c r="JE200" s="14"/>
      <c r="JF200" s="14"/>
      <c r="JG200" s="14"/>
    </row>
    <row r="201" spans="1:267" s="152" customFormat="1" ht="18" hidden="1" customHeight="1" outlineLevel="2" x14ac:dyDescent="0.25">
      <c r="A201" s="146">
        <v>62</v>
      </c>
      <c r="B201" s="348"/>
      <c r="C201" s="349"/>
      <c r="D201" s="95"/>
      <c r="E201" s="354"/>
      <c r="F201" s="354"/>
      <c r="G201" s="355"/>
      <c r="H201" s="355"/>
      <c r="I201" s="167" t="str">
        <f>Logic!I201</f>
        <v/>
      </c>
      <c r="J201" s="117"/>
      <c r="K201" s="112"/>
      <c r="L201" s="112"/>
      <c r="M201" s="167" t="str">
        <f>Logic!Q201</f>
        <v/>
      </c>
      <c r="N201" s="167" t="str">
        <f>Logic!U201</f>
        <v/>
      </c>
      <c r="O201" s="167" t="str">
        <f>Logic!Y201</f>
        <v/>
      </c>
      <c r="P201" s="167" t="str">
        <f>Logic!AC201</f>
        <v/>
      </c>
      <c r="Q201" s="167" t="str">
        <f>Logic!AG201</f>
        <v/>
      </c>
      <c r="R201" s="117"/>
      <c r="S201" s="167" t="str">
        <f>Logic!AL201</f>
        <v/>
      </c>
      <c r="T201" s="117"/>
      <c r="U201" s="167" t="str">
        <f>Logic!AN201</f>
        <v/>
      </c>
      <c r="V201" s="167" t="str">
        <f>Logic!AO201</f>
        <v/>
      </c>
      <c r="W201" s="167" t="str">
        <f>Logic!AP201</f>
        <v/>
      </c>
      <c r="X201" s="167" t="str">
        <f>Logic!AQ201</f>
        <v/>
      </c>
      <c r="Y201" s="167" t="str">
        <f>Logic!AS201</f>
        <v/>
      </c>
      <c r="Z201" s="167" t="str">
        <f>Logic!AT201</f>
        <v/>
      </c>
      <c r="AA201" s="167" t="str">
        <f>Logic!AU201</f>
        <v/>
      </c>
      <c r="AB201" s="167" t="str">
        <f>Logic!AV201</f>
        <v/>
      </c>
      <c r="AC201" s="153"/>
      <c r="AD201" s="168" t="str">
        <f t="shared" si="0"/>
        <v/>
      </c>
      <c r="AE201" s="138"/>
      <c r="AF201" s="138"/>
      <c r="AG201" s="138"/>
      <c r="AH201" s="138"/>
      <c r="AI201" s="138"/>
      <c r="AJ201" s="138"/>
      <c r="AK201" s="138"/>
      <c r="AL201" s="138"/>
      <c r="AM201" s="138"/>
      <c r="AN201" s="138"/>
      <c r="AO201" s="138"/>
      <c r="AP201" s="138"/>
      <c r="AQ201" s="138"/>
      <c r="AR201" s="138"/>
      <c r="AS201" s="138"/>
      <c r="AT201" s="138"/>
      <c r="AU201" s="138"/>
      <c r="AV201" s="138"/>
      <c r="AW201" s="138"/>
      <c r="AX201" s="138"/>
      <c r="AY201" s="138"/>
      <c r="AZ201" s="138"/>
      <c r="BA201" s="14"/>
      <c r="BB201" s="14"/>
      <c r="BC201" s="14"/>
      <c r="BD201" s="14"/>
      <c r="BE201" s="14"/>
      <c r="BF201" s="14"/>
      <c r="BG201" s="14"/>
      <c r="BH201" s="14"/>
      <c r="BI201" s="14"/>
      <c r="BJ201" s="14"/>
      <c r="BK201" s="14"/>
      <c r="BL201" s="14"/>
      <c r="BM201" s="14"/>
      <c r="BN201" s="14"/>
      <c r="BO201" s="14"/>
      <c r="BP201" s="14"/>
      <c r="BQ201" s="14"/>
      <c r="BR201" s="14"/>
      <c r="BS201" s="14"/>
      <c r="BT201" s="14"/>
      <c r="BU201" s="14"/>
      <c r="BV201" s="14"/>
      <c r="BW201" s="14"/>
      <c r="BX201" s="14"/>
      <c r="BY201" s="14"/>
      <c r="BZ201" s="14"/>
      <c r="CA201" s="14"/>
      <c r="CB201" s="14"/>
      <c r="CC201" s="14"/>
      <c r="CD201" s="14"/>
      <c r="CE201" s="14"/>
      <c r="CF201" s="14"/>
      <c r="CG201" s="14"/>
      <c r="CH201" s="14"/>
      <c r="CI201" s="14"/>
      <c r="CJ201" s="14"/>
      <c r="CK201" s="14"/>
      <c r="CL201" s="14"/>
      <c r="CM201" s="14"/>
      <c r="CN201" s="14"/>
      <c r="CO201" s="14"/>
      <c r="CP201" s="14"/>
      <c r="CQ201" s="14"/>
      <c r="CR201" s="14"/>
      <c r="CS201" s="14"/>
      <c r="CT201" s="14"/>
      <c r="CU201" s="14"/>
      <c r="CV201" s="14"/>
      <c r="CW201" s="14"/>
      <c r="CX201" s="14"/>
      <c r="CY201" s="14"/>
      <c r="CZ201" s="14"/>
      <c r="DA201" s="14"/>
      <c r="DB201" s="14"/>
      <c r="DC201" s="14"/>
      <c r="DD201" s="14"/>
      <c r="DE201" s="14"/>
      <c r="DF201" s="14"/>
      <c r="DG201" s="14"/>
      <c r="DH201" s="14"/>
      <c r="DI201" s="14"/>
      <c r="DJ201" s="14"/>
      <c r="DK201" s="14"/>
      <c r="DL201" s="14"/>
      <c r="DM201" s="14"/>
      <c r="DN201" s="14"/>
      <c r="DO201" s="14"/>
      <c r="DP201" s="14"/>
      <c r="DQ201" s="14"/>
      <c r="DR201" s="14"/>
      <c r="DS201" s="14"/>
      <c r="DT201" s="14"/>
      <c r="DU201" s="14"/>
      <c r="DV201" s="14"/>
      <c r="DW201" s="14"/>
      <c r="DX201" s="14"/>
      <c r="DY201" s="14"/>
      <c r="DZ201" s="14"/>
      <c r="EA201" s="14"/>
      <c r="EB201" s="14"/>
      <c r="EC201" s="14"/>
      <c r="ED201" s="14"/>
      <c r="EE201" s="14"/>
      <c r="EF201" s="14"/>
      <c r="EG201" s="14"/>
      <c r="EH201" s="14"/>
      <c r="EI201" s="14"/>
      <c r="EJ201" s="14"/>
      <c r="EK201" s="14"/>
      <c r="EL201" s="14"/>
      <c r="EM201" s="14"/>
      <c r="EN201" s="14"/>
      <c r="EO201" s="14"/>
      <c r="EP201" s="14"/>
      <c r="EQ201" s="14"/>
      <c r="ER201" s="14"/>
      <c r="ES201" s="14"/>
      <c r="ET201" s="14"/>
      <c r="EU201" s="14"/>
      <c r="EV201" s="14"/>
      <c r="EW201" s="14"/>
      <c r="EX201" s="14"/>
      <c r="EY201" s="14"/>
      <c r="EZ201" s="14"/>
      <c r="FA201" s="14"/>
      <c r="FB201" s="14"/>
      <c r="FC201" s="14"/>
      <c r="FD201" s="14"/>
      <c r="FE201" s="14"/>
      <c r="FF201" s="14"/>
      <c r="FG201" s="14"/>
      <c r="FH201" s="14"/>
      <c r="FI201" s="14"/>
      <c r="FJ201" s="14"/>
      <c r="FK201" s="14"/>
      <c r="FL201" s="14"/>
      <c r="FM201" s="14"/>
      <c r="FN201" s="14"/>
      <c r="FO201" s="14"/>
      <c r="FP201" s="14"/>
      <c r="FQ201" s="14"/>
      <c r="FR201" s="14"/>
      <c r="FS201" s="14"/>
      <c r="FT201" s="14"/>
      <c r="FU201" s="14"/>
      <c r="FV201" s="14"/>
      <c r="FW201" s="14"/>
      <c r="FX201" s="14"/>
      <c r="FY201" s="14"/>
      <c r="FZ201" s="14"/>
      <c r="GA201" s="14"/>
      <c r="GB201" s="14"/>
      <c r="GC201" s="14"/>
      <c r="GD201" s="14"/>
      <c r="GE201" s="14"/>
      <c r="GF201" s="14"/>
      <c r="GG201" s="14"/>
      <c r="GH201" s="14"/>
      <c r="GI201" s="14"/>
      <c r="GJ201" s="14"/>
      <c r="GK201" s="14"/>
      <c r="GL201" s="14"/>
      <c r="GM201" s="14"/>
      <c r="GN201" s="14"/>
      <c r="GO201" s="14"/>
      <c r="GP201" s="14"/>
      <c r="GQ201" s="14"/>
      <c r="GR201" s="14"/>
      <c r="GS201" s="14"/>
      <c r="GT201" s="14"/>
      <c r="GU201" s="14"/>
      <c r="GV201" s="14"/>
      <c r="GW201" s="14"/>
      <c r="GX201" s="14"/>
      <c r="GY201" s="14"/>
      <c r="GZ201" s="14"/>
      <c r="HA201" s="14"/>
      <c r="HB201" s="14"/>
      <c r="HC201" s="14"/>
      <c r="HD201" s="14"/>
      <c r="HE201" s="14"/>
      <c r="HF201" s="14"/>
      <c r="HG201" s="14"/>
      <c r="HH201" s="14"/>
      <c r="HI201" s="14"/>
      <c r="HJ201" s="14"/>
      <c r="HK201" s="14"/>
      <c r="HL201" s="14"/>
      <c r="HM201" s="14"/>
      <c r="HN201" s="14"/>
      <c r="HO201" s="14"/>
      <c r="HP201" s="14"/>
      <c r="HQ201" s="14"/>
      <c r="HR201" s="14"/>
      <c r="HS201" s="14"/>
      <c r="HT201" s="14"/>
      <c r="HU201" s="14"/>
      <c r="HV201" s="14"/>
      <c r="HW201" s="14"/>
      <c r="HX201" s="14"/>
      <c r="HY201" s="14"/>
      <c r="HZ201" s="14"/>
      <c r="IA201" s="14"/>
      <c r="IB201" s="14"/>
      <c r="IC201" s="14"/>
      <c r="ID201" s="14"/>
      <c r="IE201" s="14"/>
      <c r="IF201" s="14"/>
      <c r="IG201" s="14"/>
      <c r="IH201" s="14"/>
      <c r="II201" s="14"/>
      <c r="IJ201" s="14"/>
      <c r="IK201" s="14"/>
      <c r="IL201" s="14"/>
      <c r="IM201" s="14"/>
      <c r="IN201" s="14"/>
      <c r="IO201" s="14"/>
      <c r="IP201" s="14"/>
      <c r="IQ201" s="14"/>
      <c r="IR201" s="14"/>
      <c r="IS201" s="14"/>
      <c r="IT201" s="14"/>
      <c r="IU201" s="14"/>
      <c r="IV201" s="14"/>
      <c r="IW201" s="14"/>
      <c r="IX201" s="14"/>
      <c r="IY201" s="14"/>
      <c r="IZ201" s="14"/>
      <c r="JA201" s="14"/>
      <c r="JB201" s="14"/>
      <c r="JC201" s="14"/>
      <c r="JD201" s="14"/>
      <c r="JE201" s="14"/>
      <c r="JF201" s="14"/>
      <c r="JG201" s="14"/>
    </row>
    <row r="202" spans="1:267" s="152" customFormat="1" ht="18" hidden="1" customHeight="1" outlineLevel="2" x14ac:dyDescent="0.25">
      <c r="A202" s="146">
        <v>63</v>
      </c>
      <c r="B202" s="348"/>
      <c r="C202" s="349"/>
      <c r="D202" s="95"/>
      <c r="E202" s="354"/>
      <c r="F202" s="354"/>
      <c r="G202" s="355"/>
      <c r="H202" s="355"/>
      <c r="I202" s="167" t="str">
        <f>Logic!I202</f>
        <v/>
      </c>
      <c r="J202" s="117"/>
      <c r="K202" s="112"/>
      <c r="L202" s="112"/>
      <c r="M202" s="167" t="str">
        <f>Logic!Q202</f>
        <v/>
      </c>
      <c r="N202" s="167" t="str">
        <f>Logic!U202</f>
        <v/>
      </c>
      <c r="O202" s="167" t="str">
        <f>Logic!Y202</f>
        <v/>
      </c>
      <c r="P202" s="167" t="str">
        <f>Logic!AC202</f>
        <v/>
      </c>
      <c r="Q202" s="167" t="str">
        <f>Logic!AG202</f>
        <v/>
      </c>
      <c r="R202" s="117"/>
      <c r="S202" s="167" t="str">
        <f>Logic!AL202</f>
        <v/>
      </c>
      <c r="T202" s="117"/>
      <c r="U202" s="167" t="str">
        <f>Logic!AN202</f>
        <v/>
      </c>
      <c r="V202" s="167" t="str">
        <f>Logic!AO202</f>
        <v/>
      </c>
      <c r="W202" s="167" t="str">
        <f>Logic!AP202</f>
        <v/>
      </c>
      <c r="X202" s="167" t="str">
        <f>Logic!AQ202</f>
        <v/>
      </c>
      <c r="Y202" s="167" t="str">
        <f>Logic!AS202</f>
        <v/>
      </c>
      <c r="Z202" s="167" t="str">
        <f>Logic!AT202</f>
        <v/>
      </c>
      <c r="AA202" s="167" t="str">
        <f>Logic!AU202</f>
        <v/>
      </c>
      <c r="AB202" s="167" t="str">
        <f>Logic!AV202</f>
        <v/>
      </c>
      <c r="AC202" s="153"/>
      <c r="AD202" s="168" t="str">
        <f t="shared" si="0"/>
        <v/>
      </c>
      <c r="AE202" s="138"/>
      <c r="AF202" s="138"/>
      <c r="AG202" s="138"/>
      <c r="AH202" s="138"/>
      <c r="AI202" s="138"/>
      <c r="AJ202" s="138"/>
      <c r="AK202" s="138"/>
      <c r="AL202" s="138"/>
      <c r="AM202" s="138"/>
      <c r="AN202" s="138"/>
      <c r="AO202" s="138"/>
      <c r="AP202" s="138"/>
      <c r="AQ202" s="138"/>
      <c r="AR202" s="138"/>
      <c r="AS202" s="138"/>
      <c r="AT202" s="138"/>
      <c r="AU202" s="138"/>
      <c r="AV202" s="138"/>
      <c r="AW202" s="138"/>
      <c r="AX202" s="138"/>
      <c r="AY202" s="138"/>
      <c r="AZ202" s="138"/>
      <c r="BA202" s="14"/>
      <c r="BB202" s="14"/>
      <c r="BC202" s="14"/>
      <c r="BD202" s="14"/>
      <c r="BE202" s="14"/>
      <c r="BF202" s="14"/>
      <c r="BG202" s="14"/>
      <c r="BH202" s="14"/>
      <c r="BI202" s="14"/>
      <c r="BJ202" s="14"/>
      <c r="BK202" s="14"/>
      <c r="BL202" s="14"/>
      <c r="BM202" s="14"/>
      <c r="BN202" s="14"/>
      <c r="BO202" s="14"/>
      <c r="BP202" s="14"/>
      <c r="BQ202" s="14"/>
      <c r="BR202" s="14"/>
      <c r="BS202" s="14"/>
      <c r="BT202" s="14"/>
      <c r="BU202" s="14"/>
      <c r="BV202" s="14"/>
      <c r="BW202" s="14"/>
      <c r="BX202" s="14"/>
      <c r="BY202" s="14"/>
      <c r="BZ202" s="14"/>
      <c r="CA202" s="14"/>
      <c r="CB202" s="14"/>
      <c r="CC202" s="14"/>
      <c r="CD202" s="14"/>
      <c r="CE202" s="14"/>
      <c r="CF202" s="14"/>
      <c r="CG202" s="14"/>
      <c r="CH202" s="14"/>
      <c r="CI202" s="14"/>
      <c r="CJ202" s="14"/>
      <c r="CK202" s="14"/>
      <c r="CL202" s="14"/>
      <c r="CM202" s="14"/>
      <c r="CN202" s="14"/>
      <c r="CO202" s="14"/>
      <c r="CP202" s="14"/>
      <c r="CQ202" s="14"/>
      <c r="CR202" s="14"/>
      <c r="CS202" s="14"/>
      <c r="CT202" s="14"/>
      <c r="CU202" s="14"/>
      <c r="CV202" s="14"/>
      <c r="CW202" s="14"/>
      <c r="CX202" s="14"/>
      <c r="CY202" s="14"/>
      <c r="CZ202" s="14"/>
      <c r="DA202" s="14"/>
      <c r="DB202" s="14"/>
      <c r="DC202" s="14"/>
      <c r="DD202" s="14"/>
      <c r="DE202" s="14"/>
      <c r="DF202" s="14"/>
      <c r="DG202" s="14"/>
      <c r="DH202" s="14"/>
      <c r="DI202" s="14"/>
      <c r="DJ202" s="14"/>
      <c r="DK202" s="14"/>
      <c r="DL202" s="14"/>
      <c r="DM202" s="14"/>
      <c r="DN202" s="14"/>
      <c r="DO202" s="14"/>
      <c r="DP202" s="14"/>
      <c r="DQ202" s="14"/>
      <c r="DR202" s="14"/>
      <c r="DS202" s="14"/>
      <c r="DT202" s="14"/>
      <c r="DU202" s="14"/>
      <c r="DV202" s="14"/>
      <c r="DW202" s="14"/>
      <c r="DX202" s="14"/>
      <c r="DY202" s="14"/>
      <c r="DZ202" s="14"/>
      <c r="EA202" s="14"/>
      <c r="EB202" s="14"/>
      <c r="EC202" s="14"/>
      <c r="ED202" s="14"/>
      <c r="EE202" s="14"/>
      <c r="EF202" s="14"/>
      <c r="EG202" s="14"/>
      <c r="EH202" s="14"/>
      <c r="EI202" s="14"/>
      <c r="EJ202" s="14"/>
      <c r="EK202" s="14"/>
      <c r="EL202" s="14"/>
      <c r="EM202" s="14"/>
      <c r="EN202" s="14"/>
      <c r="EO202" s="14"/>
      <c r="EP202" s="14"/>
      <c r="EQ202" s="14"/>
      <c r="ER202" s="14"/>
      <c r="ES202" s="14"/>
      <c r="ET202" s="14"/>
      <c r="EU202" s="14"/>
      <c r="EV202" s="14"/>
      <c r="EW202" s="14"/>
      <c r="EX202" s="14"/>
      <c r="EY202" s="14"/>
      <c r="EZ202" s="14"/>
      <c r="FA202" s="14"/>
      <c r="FB202" s="14"/>
      <c r="FC202" s="14"/>
      <c r="FD202" s="14"/>
      <c r="FE202" s="14"/>
      <c r="FF202" s="14"/>
      <c r="FG202" s="14"/>
      <c r="FH202" s="14"/>
      <c r="FI202" s="14"/>
      <c r="FJ202" s="14"/>
      <c r="FK202" s="14"/>
      <c r="FL202" s="14"/>
      <c r="FM202" s="14"/>
      <c r="FN202" s="14"/>
      <c r="FO202" s="14"/>
      <c r="FP202" s="14"/>
      <c r="FQ202" s="14"/>
      <c r="FR202" s="14"/>
      <c r="FS202" s="14"/>
      <c r="FT202" s="14"/>
      <c r="FU202" s="14"/>
      <c r="FV202" s="14"/>
      <c r="FW202" s="14"/>
      <c r="FX202" s="14"/>
      <c r="FY202" s="14"/>
      <c r="FZ202" s="14"/>
      <c r="GA202" s="14"/>
      <c r="GB202" s="14"/>
      <c r="GC202" s="14"/>
      <c r="GD202" s="14"/>
      <c r="GE202" s="14"/>
      <c r="GF202" s="14"/>
      <c r="GG202" s="14"/>
      <c r="GH202" s="14"/>
      <c r="GI202" s="14"/>
      <c r="GJ202" s="14"/>
      <c r="GK202" s="14"/>
      <c r="GL202" s="14"/>
      <c r="GM202" s="14"/>
      <c r="GN202" s="14"/>
      <c r="GO202" s="14"/>
      <c r="GP202" s="14"/>
      <c r="GQ202" s="14"/>
      <c r="GR202" s="14"/>
      <c r="GS202" s="14"/>
      <c r="GT202" s="14"/>
      <c r="GU202" s="14"/>
      <c r="GV202" s="14"/>
      <c r="GW202" s="14"/>
      <c r="GX202" s="14"/>
      <c r="GY202" s="14"/>
      <c r="GZ202" s="14"/>
      <c r="HA202" s="14"/>
      <c r="HB202" s="14"/>
      <c r="HC202" s="14"/>
      <c r="HD202" s="14"/>
      <c r="HE202" s="14"/>
      <c r="HF202" s="14"/>
      <c r="HG202" s="14"/>
      <c r="HH202" s="14"/>
      <c r="HI202" s="14"/>
      <c r="HJ202" s="14"/>
      <c r="HK202" s="14"/>
      <c r="HL202" s="14"/>
      <c r="HM202" s="14"/>
      <c r="HN202" s="14"/>
      <c r="HO202" s="14"/>
      <c r="HP202" s="14"/>
      <c r="HQ202" s="14"/>
      <c r="HR202" s="14"/>
      <c r="HS202" s="14"/>
      <c r="HT202" s="14"/>
      <c r="HU202" s="14"/>
      <c r="HV202" s="14"/>
      <c r="HW202" s="14"/>
      <c r="HX202" s="14"/>
      <c r="HY202" s="14"/>
      <c r="HZ202" s="14"/>
      <c r="IA202" s="14"/>
      <c r="IB202" s="14"/>
      <c r="IC202" s="14"/>
      <c r="ID202" s="14"/>
      <c r="IE202" s="14"/>
      <c r="IF202" s="14"/>
      <c r="IG202" s="14"/>
      <c r="IH202" s="14"/>
      <c r="II202" s="14"/>
      <c r="IJ202" s="14"/>
      <c r="IK202" s="14"/>
      <c r="IL202" s="14"/>
      <c r="IM202" s="14"/>
      <c r="IN202" s="14"/>
      <c r="IO202" s="14"/>
      <c r="IP202" s="14"/>
      <c r="IQ202" s="14"/>
      <c r="IR202" s="14"/>
      <c r="IS202" s="14"/>
      <c r="IT202" s="14"/>
      <c r="IU202" s="14"/>
      <c r="IV202" s="14"/>
      <c r="IW202" s="14"/>
      <c r="IX202" s="14"/>
      <c r="IY202" s="14"/>
      <c r="IZ202" s="14"/>
      <c r="JA202" s="14"/>
      <c r="JB202" s="14"/>
      <c r="JC202" s="14"/>
      <c r="JD202" s="14"/>
      <c r="JE202" s="14"/>
      <c r="JF202" s="14"/>
      <c r="JG202" s="14"/>
    </row>
    <row r="203" spans="1:267" s="152" customFormat="1" ht="18" hidden="1" customHeight="1" outlineLevel="2" x14ac:dyDescent="0.25">
      <c r="A203" s="146">
        <v>64</v>
      </c>
      <c r="B203" s="348"/>
      <c r="C203" s="349"/>
      <c r="D203" s="95"/>
      <c r="E203" s="354"/>
      <c r="F203" s="354"/>
      <c r="G203" s="355"/>
      <c r="H203" s="355"/>
      <c r="I203" s="167" t="str">
        <f>Logic!I203</f>
        <v/>
      </c>
      <c r="J203" s="117"/>
      <c r="K203" s="112"/>
      <c r="L203" s="112"/>
      <c r="M203" s="167" t="str">
        <f>Logic!Q203</f>
        <v/>
      </c>
      <c r="N203" s="167" t="str">
        <f>Logic!U203</f>
        <v/>
      </c>
      <c r="O203" s="167" t="str">
        <f>Logic!Y203</f>
        <v/>
      </c>
      <c r="P203" s="167" t="str">
        <f>Logic!AC203</f>
        <v/>
      </c>
      <c r="Q203" s="167" t="str">
        <f>Logic!AG203</f>
        <v/>
      </c>
      <c r="R203" s="117"/>
      <c r="S203" s="167" t="str">
        <f>Logic!AL203</f>
        <v/>
      </c>
      <c r="T203" s="117"/>
      <c r="U203" s="167" t="str">
        <f>Logic!AN203</f>
        <v/>
      </c>
      <c r="V203" s="167" t="str">
        <f>Logic!AO203</f>
        <v/>
      </c>
      <c r="W203" s="167" t="str">
        <f>Logic!AP203</f>
        <v/>
      </c>
      <c r="X203" s="167" t="str">
        <f>Logic!AQ203</f>
        <v/>
      </c>
      <c r="Y203" s="167" t="str">
        <f>Logic!AS203</f>
        <v/>
      </c>
      <c r="Z203" s="167" t="str">
        <f>Logic!AT203</f>
        <v/>
      </c>
      <c r="AA203" s="167" t="str">
        <f>Logic!AU203</f>
        <v/>
      </c>
      <c r="AB203" s="167" t="str">
        <f>Logic!AV203</f>
        <v/>
      </c>
      <c r="AC203" s="153"/>
      <c r="AD203" s="168" t="str">
        <f t="shared" si="0"/>
        <v/>
      </c>
      <c r="AE203" s="138"/>
      <c r="AF203" s="138"/>
      <c r="AG203" s="138"/>
      <c r="AH203" s="138"/>
      <c r="AI203" s="138"/>
      <c r="AJ203" s="138"/>
      <c r="AK203" s="138"/>
      <c r="AL203" s="138"/>
      <c r="AM203" s="138"/>
      <c r="AN203" s="138"/>
      <c r="AO203" s="138"/>
      <c r="AP203" s="138"/>
      <c r="AQ203" s="138"/>
      <c r="AR203" s="138"/>
      <c r="AS203" s="138"/>
      <c r="AT203" s="138"/>
      <c r="AU203" s="138"/>
      <c r="AV203" s="138"/>
      <c r="AW203" s="138"/>
      <c r="AX203" s="138"/>
      <c r="AY203" s="138"/>
      <c r="AZ203" s="138"/>
      <c r="BA203" s="14"/>
      <c r="BB203" s="14"/>
      <c r="BC203" s="14"/>
      <c r="BD203" s="14"/>
      <c r="BE203" s="14"/>
      <c r="BF203" s="14"/>
      <c r="BG203" s="14"/>
      <c r="BH203" s="14"/>
      <c r="BI203" s="14"/>
      <c r="BJ203" s="14"/>
      <c r="BK203" s="14"/>
      <c r="BL203" s="14"/>
      <c r="BM203" s="14"/>
      <c r="BN203" s="14"/>
      <c r="BO203" s="14"/>
      <c r="BP203" s="14"/>
      <c r="BQ203" s="14"/>
      <c r="BR203" s="14"/>
      <c r="BS203" s="14"/>
      <c r="BT203" s="14"/>
      <c r="BU203" s="14"/>
      <c r="BV203" s="14"/>
      <c r="BW203" s="14"/>
      <c r="BX203" s="14"/>
      <c r="BY203" s="14"/>
      <c r="BZ203" s="14"/>
      <c r="CA203" s="14"/>
      <c r="CB203" s="14"/>
      <c r="CC203" s="14"/>
      <c r="CD203" s="14"/>
      <c r="CE203" s="14"/>
      <c r="CF203" s="14"/>
      <c r="CG203" s="14"/>
      <c r="CH203" s="14"/>
      <c r="CI203" s="14"/>
      <c r="CJ203" s="14"/>
      <c r="CK203" s="14"/>
      <c r="CL203" s="14"/>
      <c r="CM203" s="14"/>
      <c r="CN203" s="14"/>
      <c r="CO203" s="14"/>
      <c r="CP203" s="14"/>
      <c r="CQ203" s="14"/>
      <c r="CR203" s="14"/>
      <c r="CS203" s="14"/>
      <c r="CT203" s="14"/>
      <c r="CU203" s="14"/>
      <c r="CV203" s="14"/>
      <c r="CW203" s="14"/>
      <c r="CX203" s="14"/>
      <c r="CY203" s="14"/>
      <c r="CZ203" s="14"/>
      <c r="DA203" s="14"/>
      <c r="DB203" s="14"/>
      <c r="DC203" s="14"/>
      <c r="DD203" s="14"/>
      <c r="DE203" s="14"/>
      <c r="DF203" s="14"/>
      <c r="DG203" s="14"/>
      <c r="DH203" s="14"/>
      <c r="DI203" s="14"/>
      <c r="DJ203" s="14"/>
      <c r="DK203" s="14"/>
      <c r="DL203" s="14"/>
      <c r="DM203" s="14"/>
      <c r="DN203" s="14"/>
      <c r="DO203" s="14"/>
      <c r="DP203" s="14"/>
      <c r="DQ203" s="14"/>
      <c r="DR203" s="14"/>
      <c r="DS203" s="14"/>
      <c r="DT203" s="14"/>
      <c r="DU203" s="14"/>
      <c r="DV203" s="14"/>
      <c r="DW203" s="14"/>
      <c r="DX203" s="14"/>
      <c r="DY203" s="14"/>
      <c r="DZ203" s="14"/>
      <c r="EA203" s="14"/>
      <c r="EB203" s="14"/>
      <c r="EC203" s="14"/>
      <c r="ED203" s="14"/>
      <c r="EE203" s="14"/>
      <c r="EF203" s="14"/>
      <c r="EG203" s="14"/>
      <c r="EH203" s="14"/>
      <c r="EI203" s="14"/>
      <c r="EJ203" s="14"/>
      <c r="EK203" s="14"/>
      <c r="EL203" s="14"/>
      <c r="EM203" s="14"/>
      <c r="EN203" s="14"/>
      <c r="EO203" s="14"/>
      <c r="EP203" s="14"/>
      <c r="EQ203" s="14"/>
      <c r="ER203" s="14"/>
      <c r="ES203" s="14"/>
      <c r="ET203" s="14"/>
      <c r="EU203" s="14"/>
      <c r="EV203" s="14"/>
      <c r="EW203" s="14"/>
      <c r="EX203" s="14"/>
      <c r="EY203" s="14"/>
      <c r="EZ203" s="14"/>
      <c r="FA203" s="14"/>
      <c r="FB203" s="14"/>
      <c r="FC203" s="14"/>
      <c r="FD203" s="14"/>
      <c r="FE203" s="14"/>
      <c r="FF203" s="14"/>
      <c r="FG203" s="14"/>
      <c r="FH203" s="14"/>
      <c r="FI203" s="14"/>
      <c r="FJ203" s="14"/>
      <c r="FK203" s="14"/>
      <c r="FL203" s="14"/>
      <c r="FM203" s="14"/>
      <c r="FN203" s="14"/>
      <c r="FO203" s="14"/>
      <c r="FP203" s="14"/>
      <c r="FQ203" s="14"/>
      <c r="FR203" s="14"/>
      <c r="FS203" s="14"/>
      <c r="FT203" s="14"/>
      <c r="FU203" s="14"/>
      <c r="FV203" s="14"/>
      <c r="FW203" s="14"/>
      <c r="FX203" s="14"/>
      <c r="FY203" s="14"/>
      <c r="FZ203" s="14"/>
      <c r="GA203" s="14"/>
      <c r="GB203" s="14"/>
      <c r="GC203" s="14"/>
      <c r="GD203" s="14"/>
      <c r="GE203" s="14"/>
      <c r="GF203" s="14"/>
      <c r="GG203" s="14"/>
      <c r="GH203" s="14"/>
      <c r="GI203" s="14"/>
      <c r="GJ203" s="14"/>
      <c r="GK203" s="14"/>
      <c r="GL203" s="14"/>
      <c r="GM203" s="14"/>
      <c r="GN203" s="14"/>
      <c r="GO203" s="14"/>
      <c r="GP203" s="14"/>
      <c r="GQ203" s="14"/>
      <c r="GR203" s="14"/>
      <c r="GS203" s="14"/>
      <c r="GT203" s="14"/>
      <c r="GU203" s="14"/>
      <c r="GV203" s="14"/>
      <c r="GW203" s="14"/>
      <c r="GX203" s="14"/>
      <c r="GY203" s="14"/>
      <c r="GZ203" s="14"/>
      <c r="HA203" s="14"/>
      <c r="HB203" s="14"/>
      <c r="HC203" s="14"/>
      <c r="HD203" s="14"/>
      <c r="HE203" s="14"/>
      <c r="HF203" s="14"/>
      <c r="HG203" s="14"/>
      <c r="HH203" s="14"/>
      <c r="HI203" s="14"/>
      <c r="HJ203" s="14"/>
      <c r="HK203" s="14"/>
      <c r="HL203" s="14"/>
      <c r="HM203" s="14"/>
      <c r="HN203" s="14"/>
      <c r="HO203" s="14"/>
      <c r="HP203" s="14"/>
      <c r="HQ203" s="14"/>
      <c r="HR203" s="14"/>
      <c r="HS203" s="14"/>
      <c r="HT203" s="14"/>
      <c r="HU203" s="14"/>
      <c r="HV203" s="14"/>
      <c r="HW203" s="14"/>
      <c r="HX203" s="14"/>
      <c r="HY203" s="14"/>
      <c r="HZ203" s="14"/>
      <c r="IA203" s="14"/>
      <c r="IB203" s="14"/>
      <c r="IC203" s="14"/>
      <c r="ID203" s="14"/>
      <c r="IE203" s="14"/>
      <c r="IF203" s="14"/>
      <c r="IG203" s="14"/>
      <c r="IH203" s="14"/>
      <c r="II203" s="14"/>
      <c r="IJ203" s="14"/>
      <c r="IK203" s="14"/>
      <c r="IL203" s="14"/>
      <c r="IM203" s="14"/>
      <c r="IN203" s="14"/>
      <c r="IO203" s="14"/>
      <c r="IP203" s="14"/>
      <c r="IQ203" s="14"/>
      <c r="IR203" s="14"/>
      <c r="IS203" s="14"/>
      <c r="IT203" s="14"/>
      <c r="IU203" s="14"/>
      <c r="IV203" s="14"/>
      <c r="IW203" s="14"/>
      <c r="IX203" s="14"/>
      <c r="IY203" s="14"/>
      <c r="IZ203" s="14"/>
      <c r="JA203" s="14"/>
      <c r="JB203" s="14"/>
      <c r="JC203" s="14"/>
      <c r="JD203" s="14"/>
      <c r="JE203" s="14"/>
      <c r="JF203" s="14"/>
      <c r="JG203" s="14"/>
    </row>
    <row r="204" spans="1:267" s="152" customFormat="1" ht="18" hidden="1" customHeight="1" outlineLevel="2" x14ac:dyDescent="0.25">
      <c r="A204" s="146">
        <v>65</v>
      </c>
      <c r="B204" s="348"/>
      <c r="C204" s="349"/>
      <c r="D204" s="95"/>
      <c r="E204" s="354"/>
      <c r="F204" s="354"/>
      <c r="G204" s="355"/>
      <c r="H204" s="355"/>
      <c r="I204" s="167" t="str">
        <f>Logic!I204</f>
        <v/>
      </c>
      <c r="J204" s="117"/>
      <c r="K204" s="112"/>
      <c r="L204" s="112"/>
      <c r="M204" s="167" t="str">
        <f>Logic!Q204</f>
        <v/>
      </c>
      <c r="N204" s="167" t="str">
        <f>Logic!U204</f>
        <v/>
      </c>
      <c r="O204" s="167" t="str">
        <f>Logic!Y204</f>
        <v/>
      </c>
      <c r="P204" s="167" t="str">
        <f>Logic!AC204</f>
        <v/>
      </c>
      <c r="Q204" s="167" t="str">
        <f>Logic!AG204</f>
        <v/>
      </c>
      <c r="R204" s="117"/>
      <c r="S204" s="167" t="str">
        <f>Logic!AL204</f>
        <v/>
      </c>
      <c r="T204" s="117"/>
      <c r="U204" s="167" t="str">
        <f>Logic!AN204</f>
        <v/>
      </c>
      <c r="V204" s="167" t="str">
        <f>Logic!AO204</f>
        <v/>
      </c>
      <c r="W204" s="167" t="str">
        <f>Logic!AP204</f>
        <v/>
      </c>
      <c r="X204" s="167" t="str">
        <f>Logic!AQ204</f>
        <v/>
      </c>
      <c r="Y204" s="167" t="str">
        <f>Logic!AS204</f>
        <v/>
      </c>
      <c r="Z204" s="167" t="str">
        <f>Logic!AT204</f>
        <v/>
      </c>
      <c r="AA204" s="167" t="str">
        <f>Logic!AU204</f>
        <v/>
      </c>
      <c r="AB204" s="167" t="str">
        <f>Logic!AV204</f>
        <v/>
      </c>
      <c r="AC204" s="153"/>
      <c r="AD204" s="168" t="str">
        <f t="shared" ref="AD204:AD252" si="3">IF(OR(E204="Toilet (male)",E204="Toilet (female)"),"data_toilet",IF(E204="Urinal","data_urinal",""))</f>
        <v/>
      </c>
      <c r="AE204" s="138"/>
      <c r="AF204" s="138"/>
      <c r="AG204" s="138"/>
      <c r="AH204" s="138"/>
      <c r="AI204" s="138"/>
      <c r="AJ204" s="138"/>
      <c r="AK204" s="138"/>
      <c r="AL204" s="138"/>
      <c r="AM204" s="138"/>
      <c r="AN204" s="138"/>
      <c r="AO204" s="138"/>
      <c r="AP204" s="138"/>
      <c r="AQ204" s="138"/>
      <c r="AR204" s="138"/>
      <c r="AS204" s="138"/>
      <c r="AT204" s="138"/>
      <c r="AU204" s="138"/>
      <c r="AV204" s="138"/>
      <c r="AW204" s="138"/>
      <c r="AX204" s="138"/>
      <c r="AY204" s="138"/>
      <c r="AZ204" s="138"/>
      <c r="BA204" s="14"/>
      <c r="BB204" s="14"/>
      <c r="BC204" s="14"/>
      <c r="BD204" s="14"/>
      <c r="BE204" s="14"/>
      <c r="BF204" s="14"/>
      <c r="BG204" s="14"/>
      <c r="BH204" s="14"/>
      <c r="BI204" s="14"/>
      <c r="BJ204" s="14"/>
      <c r="BK204" s="14"/>
      <c r="BL204" s="14"/>
      <c r="BM204" s="14"/>
      <c r="BN204" s="14"/>
      <c r="BO204" s="14"/>
      <c r="BP204" s="14"/>
      <c r="BQ204" s="14"/>
      <c r="BR204" s="14"/>
      <c r="BS204" s="14"/>
      <c r="BT204" s="14"/>
      <c r="BU204" s="14"/>
      <c r="BV204" s="14"/>
      <c r="BW204" s="14"/>
      <c r="BX204" s="14"/>
      <c r="BY204" s="14"/>
      <c r="BZ204" s="14"/>
      <c r="CA204" s="14"/>
      <c r="CB204" s="14"/>
      <c r="CC204" s="14"/>
      <c r="CD204" s="14"/>
      <c r="CE204" s="14"/>
      <c r="CF204" s="14"/>
      <c r="CG204" s="14"/>
      <c r="CH204" s="14"/>
      <c r="CI204" s="14"/>
      <c r="CJ204" s="14"/>
      <c r="CK204" s="14"/>
      <c r="CL204" s="14"/>
      <c r="CM204" s="14"/>
      <c r="CN204" s="14"/>
      <c r="CO204" s="14"/>
      <c r="CP204" s="14"/>
      <c r="CQ204" s="14"/>
      <c r="CR204" s="14"/>
      <c r="CS204" s="14"/>
      <c r="CT204" s="14"/>
      <c r="CU204" s="14"/>
      <c r="CV204" s="14"/>
      <c r="CW204" s="14"/>
      <c r="CX204" s="14"/>
      <c r="CY204" s="14"/>
      <c r="CZ204" s="14"/>
      <c r="DA204" s="14"/>
      <c r="DB204" s="14"/>
      <c r="DC204" s="14"/>
      <c r="DD204" s="14"/>
      <c r="DE204" s="14"/>
      <c r="DF204" s="14"/>
      <c r="DG204" s="14"/>
      <c r="DH204" s="14"/>
      <c r="DI204" s="14"/>
      <c r="DJ204" s="14"/>
      <c r="DK204" s="14"/>
      <c r="DL204" s="14"/>
      <c r="DM204" s="14"/>
      <c r="DN204" s="14"/>
      <c r="DO204" s="14"/>
      <c r="DP204" s="14"/>
      <c r="DQ204" s="14"/>
      <c r="DR204" s="14"/>
      <c r="DS204" s="14"/>
      <c r="DT204" s="14"/>
      <c r="DU204" s="14"/>
      <c r="DV204" s="14"/>
      <c r="DW204" s="14"/>
      <c r="DX204" s="14"/>
      <c r="DY204" s="14"/>
      <c r="DZ204" s="14"/>
      <c r="EA204" s="14"/>
      <c r="EB204" s="14"/>
      <c r="EC204" s="14"/>
      <c r="ED204" s="14"/>
      <c r="EE204" s="14"/>
      <c r="EF204" s="14"/>
      <c r="EG204" s="14"/>
      <c r="EH204" s="14"/>
      <c r="EI204" s="14"/>
      <c r="EJ204" s="14"/>
      <c r="EK204" s="14"/>
      <c r="EL204" s="14"/>
      <c r="EM204" s="14"/>
      <c r="EN204" s="14"/>
      <c r="EO204" s="14"/>
      <c r="EP204" s="14"/>
      <c r="EQ204" s="14"/>
      <c r="ER204" s="14"/>
      <c r="ES204" s="14"/>
      <c r="ET204" s="14"/>
      <c r="EU204" s="14"/>
      <c r="EV204" s="14"/>
      <c r="EW204" s="14"/>
      <c r="EX204" s="14"/>
      <c r="EY204" s="14"/>
      <c r="EZ204" s="14"/>
      <c r="FA204" s="14"/>
      <c r="FB204" s="14"/>
      <c r="FC204" s="14"/>
      <c r="FD204" s="14"/>
      <c r="FE204" s="14"/>
      <c r="FF204" s="14"/>
      <c r="FG204" s="14"/>
      <c r="FH204" s="14"/>
      <c r="FI204" s="14"/>
      <c r="FJ204" s="14"/>
      <c r="FK204" s="14"/>
      <c r="FL204" s="14"/>
      <c r="FM204" s="14"/>
      <c r="FN204" s="14"/>
      <c r="FO204" s="14"/>
      <c r="FP204" s="14"/>
      <c r="FQ204" s="14"/>
      <c r="FR204" s="14"/>
      <c r="FS204" s="14"/>
      <c r="FT204" s="14"/>
      <c r="FU204" s="14"/>
      <c r="FV204" s="14"/>
      <c r="FW204" s="14"/>
      <c r="FX204" s="14"/>
      <c r="FY204" s="14"/>
      <c r="FZ204" s="14"/>
      <c r="GA204" s="14"/>
      <c r="GB204" s="14"/>
      <c r="GC204" s="14"/>
      <c r="GD204" s="14"/>
      <c r="GE204" s="14"/>
      <c r="GF204" s="14"/>
      <c r="GG204" s="14"/>
      <c r="GH204" s="14"/>
      <c r="GI204" s="14"/>
      <c r="GJ204" s="14"/>
      <c r="GK204" s="14"/>
      <c r="GL204" s="14"/>
      <c r="GM204" s="14"/>
      <c r="GN204" s="14"/>
      <c r="GO204" s="14"/>
      <c r="GP204" s="14"/>
      <c r="GQ204" s="14"/>
      <c r="GR204" s="14"/>
      <c r="GS204" s="14"/>
      <c r="GT204" s="14"/>
      <c r="GU204" s="14"/>
      <c r="GV204" s="14"/>
      <c r="GW204" s="14"/>
      <c r="GX204" s="14"/>
      <c r="GY204" s="14"/>
      <c r="GZ204" s="14"/>
      <c r="HA204" s="14"/>
      <c r="HB204" s="14"/>
      <c r="HC204" s="14"/>
      <c r="HD204" s="14"/>
      <c r="HE204" s="14"/>
      <c r="HF204" s="14"/>
      <c r="HG204" s="14"/>
      <c r="HH204" s="14"/>
      <c r="HI204" s="14"/>
      <c r="HJ204" s="14"/>
      <c r="HK204" s="14"/>
      <c r="HL204" s="14"/>
      <c r="HM204" s="14"/>
      <c r="HN204" s="14"/>
      <c r="HO204" s="14"/>
      <c r="HP204" s="14"/>
      <c r="HQ204" s="14"/>
      <c r="HR204" s="14"/>
      <c r="HS204" s="14"/>
      <c r="HT204" s="14"/>
      <c r="HU204" s="14"/>
      <c r="HV204" s="14"/>
      <c r="HW204" s="14"/>
      <c r="HX204" s="14"/>
      <c r="HY204" s="14"/>
      <c r="HZ204" s="14"/>
      <c r="IA204" s="14"/>
      <c r="IB204" s="14"/>
      <c r="IC204" s="14"/>
      <c r="ID204" s="14"/>
      <c r="IE204" s="14"/>
      <c r="IF204" s="14"/>
      <c r="IG204" s="14"/>
      <c r="IH204" s="14"/>
      <c r="II204" s="14"/>
      <c r="IJ204" s="14"/>
      <c r="IK204" s="14"/>
      <c r="IL204" s="14"/>
      <c r="IM204" s="14"/>
      <c r="IN204" s="14"/>
      <c r="IO204" s="14"/>
      <c r="IP204" s="14"/>
      <c r="IQ204" s="14"/>
      <c r="IR204" s="14"/>
      <c r="IS204" s="14"/>
      <c r="IT204" s="14"/>
      <c r="IU204" s="14"/>
      <c r="IV204" s="14"/>
      <c r="IW204" s="14"/>
      <c r="IX204" s="14"/>
      <c r="IY204" s="14"/>
      <c r="IZ204" s="14"/>
      <c r="JA204" s="14"/>
      <c r="JB204" s="14"/>
      <c r="JC204" s="14"/>
      <c r="JD204" s="14"/>
      <c r="JE204" s="14"/>
      <c r="JF204" s="14"/>
      <c r="JG204" s="14"/>
    </row>
    <row r="205" spans="1:267" s="152" customFormat="1" ht="18" hidden="1" customHeight="1" outlineLevel="2" x14ac:dyDescent="0.25">
      <c r="A205" s="146">
        <v>66</v>
      </c>
      <c r="B205" s="348"/>
      <c r="C205" s="349"/>
      <c r="D205" s="95"/>
      <c r="E205" s="354"/>
      <c r="F205" s="354"/>
      <c r="G205" s="355"/>
      <c r="H205" s="355"/>
      <c r="I205" s="167" t="str">
        <f>Logic!I205</f>
        <v/>
      </c>
      <c r="J205" s="117"/>
      <c r="K205" s="112"/>
      <c r="L205" s="112"/>
      <c r="M205" s="167" t="str">
        <f>Logic!Q205</f>
        <v/>
      </c>
      <c r="N205" s="167" t="str">
        <f>Logic!U205</f>
        <v/>
      </c>
      <c r="O205" s="167" t="str">
        <f>Logic!Y205</f>
        <v/>
      </c>
      <c r="P205" s="167" t="str">
        <f>Logic!AC205</f>
        <v/>
      </c>
      <c r="Q205" s="167" t="str">
        <f>Logic!AG205</f>
        <v/>
      </c>
      <c r="R205" s="117"/>
      <c r="S205" s="167" t="str">
        <f>Logic!AL205</f>
        <v/>
      </c>
      <c r="T205" s="117"/>
      <c r="U205" s="167" t="str">
        <f>Logic!AN205</f>
        <v/>
      </c>
      <c r="V205" s="167" t="str">
        <f>Logic!AO205</f>
        <v/>
      </c>
      <c r="W205" s="167" t="str">
        <f>Logic!AP205</f>
        <v/>
      </c>
      <c r="X205" s="167" t="str">
        <f>Logic!AQ205</f>
        <v/>
      </c>
      <c r="Y205" s="167" t="str">
        <f>Logic!AS205</f>
        <v/>
      </c>
      <c r="Z205" s="167" t="str">
        <f>Logic!AT205</f>
        <v/>
      </c>
      <c r="AA205" s="167" t="str">
        <f>Logic!AU205</f>
        <v/>
      </c>
      <c r="AB205" s="167" t="str">
        <f>Logic!AV205</f>
        <v/>
      </c>
      <c r="AC205" s="153"/>
      <c r="AD205" s="168" t="str">
        <f t="shared" si="3"/>
        <v/>
      </c>
      <c r="AE205" s="138"/>
      <c r="AF205" s="138"/>
      <c r="AG205" s="138"/>
      <c r="AH205" s="138"/>
      <c r="AI205" s="138"/>
      <c r="AJ205" s="138"/>
      <c r="AK205" s="138"/>
      <c r="AL205" s="138"/>
      <c r="AM205" s="138"/>
      <c r="AN205" s="138"/>
      <c r="AO205" s="138"/>
      <c r="AP205" s="138"/>
      <c r="AQ205" s="138"/>
      <c r="AR205" s="138"/>
      <c r="AS205" s="138"/>
      <c r="AT205" s="138"/>
      <c r="AU205" s="138"/>
      <c r="AV205" s="138"/>
      <c r="AW205" s="138"/>
      <c r="AX205" s="138"/>
      <c r="AY205" s="138"/>
      <c r="AZ205" s="138"/>
      <c r="BA205" s="14"/>
      <c r="BB205" s="14"/>
      <c r="BC205" s="14"/>
      <c r="BD205" s="14"/>
      <c r="BE205" s="14"/>
      <c r="BF205" s="14"/>
      <c r="BG205" s="14"/>
      <c r="BH205" s="14"/>
      <c r="BI205" s="14"/>
      <c r="BJ205" s="14"/>
      <c r="BK205" s="14"/>
      <c r="BL205" s="14"/>
      <c r="BM205" s="14"/>
      <c r="BN205" s="14"/>
      <c r="BO205" s="14"/>
      <c r="BP205" s="14"/>
      <c r="BQ205" s="14"/>
      <c r="BR205" s="14"/>
      <c r="BS205" s="14"/>
      <c r="BT205" s="14"/>
      <c r="BU205" s="14"/>
      <c r="BV205" s="14"/>
      <c r="BW205" s="14"/>
      <c r="BX205" s="14"/>
      <c r="BY205" s="14"/>
      <c r="BZ205" s="14"/>
      <c r="CA205" s="14"/>
      <c r="CB205" s="14"/>
      <c r="CC205" s="14"/>
      <c r="CD205" s="14"/>
      <c r="CE205" s="14"/>
      <c r="CF205" s="14"/>
      <c r="CG205" s="14"/>
      <c r="CH205" s="14"/>
      <c r="CI205" s="14"/>
      <c r="CJ205" s="14"/>
      <c r="CK205" s="14"/>
      <c r="CL205" s="14"/>
      <c r="CM205" s="14"/>
      <c r="CN205" s="14"/>
      <c r="CO205" s="14"/>
      <c r="CP205" s="14"/>
      <c r="CQ205" s="14"/>
      <c r="CR205" s="14"/>
      <c r="CS205" s="14"/>
      <c r="CT205" s="14"/>
      <c r="CU205" s="14"/>
      <c r="CV205" s="14"/>
      <c r="CW205" s="14"/>
      <c r="CX205" s="14"/>
      <c r="CY205" s="14"/>
      <c r="CZ205" s="14"/>
      <c r="DA205" s="14"/>
      <c r="DB205" s="14"/>
      <c r="DC205" s="14"/>
      <c r="DD205" s="14"/>
      <c r="DE205" s="14"/>
      <c r="DF205" s="14"/>
      <c r="DG205" s="14"/>
      <c r="DH205" s="14"/>
      <c r="DI205" s="14"/>
      <c r="DJ205" s="14"/>
      <c r="DK205" s="14"/>
      <c r="DL205" s="14"/>
      <c r="DM205" s="14"/>
      <c r="DN205" s="14"/>
      <c r="DO205" s="14"/>
      <c r="DP205" s="14"/>
      <c r="DQ205" s="14"/>
      <c r="DR205" s="14"/>
      <c r="DS205" s="14"/>
      <c r="DT205" s="14"/>
      <c r="DU205" s="14"/>
      <c r="DV205" s="14"/>
      <c r="DW205" s="14"/>
      <c r="DX205" s="14"/>
      <c r="DY205" s="14"/>
      <c r="DZ205" s="14"/>
      <c r="EA205" s="14"/>
      <c r="EB205" s="14"/>
      <c r="EC205" s="14"/>
      <c r="ED205" s="14"/>
      <c r="EE205" s="14"/>
      <c r="EF205" s="14"/>
      <c r="EG205" s="14"/>
      <c r="EH205" s="14"/>
      <c r="EI205" s="14"/>
      <c r="EJ205" s="14"/>
      <c r="EK205" s="14"/>
      <c r="EL205" s="14"/>
      <c r="EM205" s="14"/>
      <c r="EN205" s="14"/>
      <c r="EO205" s="14"/>
      <c r="EP205" s="14"/>
      <c r="EQ205" s="14"/>
      <c r="ER205" s="14"/>
      <c r="ES205" s="14"/>
      <c r="ET205" s="14"/>
      <c r="EU205" s="14"/>
      <c r="EV205" s="14"/>
      <c r="EW205" s="14"/>
      <c r="EX205" s="14"/>
      <c r="EY205" s="14"/>
      <c r="EZ205" s="14"/>
      <c r="FA205" s="14"/>
      <c r="FB205" s="14"/>
      <c r="FC205" s="14"/>
      <c r="FD205" s="14"/>
      <c r="FE205" s="14"/>
      <c r="FF205" s="14"/>
      <c r="FG205" s="14"/>
      <c r="FH205" s="14"/>
      <c r="FI205" s="14"/>
      <c r="FJ205" s="14"/>
      <c r="FK205" s="14"/>
      <c r="FL205" s="14"/>
      <c r="FM205" s="14"/>
      <c r="FN205" s="14"/>
      <c r="FO205" s="14"/>
      <c r="FP205" s="14"/>
      <c r="FQ205" s="14"/>
      <c r="FR205" s="14"/>
      <c r="FS205" s="14"/>
      <c r="FT205" s="14"/>
      <c r="FU205" s="14"/>
      <c r="FV205" s="14"/>
      <c r="FW205" s="14"/>
      <c r="FX205" s="14"/>
      <c r="FY205" s="14"/>
      <c r="FZ205" s="14"/>
      <c r="GA205" s="14"/>
      <c r="GB205" s="14"/>
      <c r="GC205" s="14"/>
      <c r="GD205" s="14"/>
      <c r="GE205" s="14"/>
      <c r="GF205" s="14"/>
      <c r="GG205" s="14"/>
      <c r="GH205" s="14"/>
      <c r="GI205" s="14"/>
      <c r="GJ205" s="14"/>
      <c r="GK205" s="14"/>
      <c r="GL205" s="14"/>
      <c r="GM205" s="14"/>
      <c r="GN205" s="14"/>
      <c r="GO205" s="14"/>
      <c r="GP205" s="14"/>
      <c r="GQ205" s="14"/>
      <c r="GR205" s="14"/>
      <c r="GS205" s="14"/>
      <c r="GT205" s="14"/>
      <c r="GU205" s="14"/>
      <c r="GV205" s="14"/>
      <c r="GW205" s="14"/>
      <c r="GX205" s="14"/>
      <c r="GY205" s="14"/>
      <c r="GZ205" s="14"/>
      <c r="HA205" s="14"/>
      <c r="HB205" s="14"/>
      <c r="HC205" s="14"/>
      <c r="HD205" s="14"/>
      <c r="HE205" s="14"/>
      <c r="HF205" s="14"/>
      <c r="HG205" s="14"/>
      <c r="HH205" s="14"/>
      <c r="HI205" s="14"/>
      <c r="HJ205" s="14"/>
      <c r="HK205" s="14"/>
      <c r="HL205" s="14"/>
      <c r="HM205" s="14"/>
      <c r="HN205" s="14"/>
      <c r="HO205" s="14"/>
      <c r="HP205" s="14"/>
      <c r="HQ205" s="14"/>
      <c r="HR205" s="14"/>
      <c r="HS205" s="14"/>
      <c r="HT205" s="14"/>
      <c r="HU205" s="14"/>
      <c r="HV205" s="14"/>
      <c r="HW205" s="14"/>
      <c r="HX205" s="14"/>
      <c r="HY205" s="14"/>
      <c r="HZ205" s="14"/>
      <c r="IA205" s="14"/>
      <c r="IB205" s="14"/>
      <c r="IC205" s="14"/>
      <c r="ID205" s="14"/>
      <c r="IE205" s="14"/>
      <c r="IF205" s="14"/>
      <c r="IG205" s="14"/>
      <c r="IH205" s="14"/>
      <c r="II205" s="14"/>
      <c r="IJ205" s="14"/>
      <c r="IK205" s="14"/>
      <c r="IL205" s="14"/>
      <c r="IM205" s="14"/>
      <c r="IN205" s="14"/>
      <c r="IO205" s="14"/>
      <c r="IP205" s="14"/>
      <c r="IQ205" s="14"/>
      <c r="IR205" s="14"/>
      <c r="IS205" s="14"/>
      <c r="IT205" s="14"/>
      <c r="IU205" s="14"/>
      <c r="IV205" s="14"/>
      <c r="IW205" s="14"/>
      <c r="IX205" s="14"/>
      <c r="IY205" s="14"/>
      <c r="IZ205" s="14"/>
      <c r="JA205" s="14"/>
      <c r="JB205" s="14"/>
      <c r="JC205" s="14"/>
      <c r="JD205" s="14"/>
      <c r="JE205" s="14"/>
      <c r="JF205" s="14"/>
      <c r="JG205" s="14"/>
    </row>
    <row r="206" spans="1:267" s="152" customFormat="1" ht="18" hidden="1" customHeight="1" outlineLevel="2" x14ac:dyDescent="0.25">
      <c r="A206" s="146">
        <v>67</v>
      </c>
      <c r="B206" s="348"/>
      <c r="C206" s="349"/>
      <c r="D206" s="95"/>
      <c r="E206" s="354"/>
      <c r="F206" s="354"/>
      <c r="G206" s="355"/>
      <c r="H206" s="355"/>
      <c r="I206" s="167" t="str">
        <f>Logic!I206</f>
        <v/>
      </c>
      <c r="J206" s="117"/>
      <c r="K206" s="112"/>
      <c r="L206" s="112"/>
      <c r="M206" s="167" t="str">
        <f>Logic!Q206</f>
        <v/>
      </c>
      <c r="N206" s="167" t="str">
        <f>Logic!U206</f>
        <v/>
      </c>
      <c r="O206" s="167" t="str">
        <f>Logic!Y206</f>
        <v/>
      </c>
      <c r="P206" s="167" t="str">
        <f>Logic!AC206</f>
        <v/>
      </c>
      <c r="Q206" s="167" t="str">
        <f>Logic!AG206</f>
        <v/>
      </c>
      <c r="R206" s="117"/>
      <c r="S206" s="167" t="str">
        <f>Logic!AL206</f>
        <v/>
      </c>
      <c r="T206" s="117"/>
      <c r="U206" s="167" t="str">
        <f>Logic!AN206</f>
        <v/>
      </c>
      <c r="V206" s="167" t="str">
        <f>Logic!AO206</f>
        <v/>
      </c>
      <c r="W206" s="167" t="str">
        <f>Logic!AP206</f>
        <v/>
      </c>
      <c r="X206" s="167" t="str">
        <f>Logic!AQ206</f>
        <v/>
      </c>
      <c r="Y206" s="167" t="str">
        <f>Logic!AS206</f>
        <v/>
      </c>
      <c r="Z206" s="167" t="str">
        <f>Logic!AT206</f>
        <v/>
      </c>
      <c r="AA206" s="167" t="str">
        <f>Logic!AU206</f>
        <v/>
      </c>
      <c r="AB206" s="167" t="str">
        <f>Logic!AV206</f>
        <v/>
      </c>
      <c r="AC206" s="153"/>
      <c r="AD206" s="168" t="str">
        <f t="shared" si="3"/>
        <v/>
      </c>
      <c r="AE206" s="138"/>
      <c r="AF206" s="138"/>
      <c r="AG206" s="138"/>
      <c r="AH206" s="138"/>
      <c r="AI206" s="138"/>
      <c r="AJ206" s="138"/>
      <c r="AK206" s="138"/>
      <c r="AL206" s="138"/>
      <c r="AM206" s="138"/>
      <c r="AN206" s="138"/>
      <c r="AO206" s="138"/>
      <c r="AP206" s="138"/>
      <c r="AQ206" s="138"/>
      <c r="AR206" s="138"/>
      <c r="AS206" s="138"/>
      <c r="AT206" s="138"/>
      <c r="AU206" s="138"/>
      <c r="AV206" s="138"/>
      <c r="AW206" s="138"/>
      <c r="AX206" s="138"/>
      <c r="AY206" s="138"/>
      <c r="AZ206" s="138"/>
      <c r="BA206" s="14"/>
      <c r="BB206" s="14"/>
      <c r="BC206" s="14"/>
      <c r="BD206" s="14"/>
      <c r="BE206" s="14"/>
      <c r="BF206" s="14"/>
      <c r="BG206" s="14"/>
      <c r="BH206" s="14"/>
      <c r="BI206" s="14"/>
      <c r="BJ206" s="14"/>
      <c r="BK206" s="14"/>
      <c r="BL206" s="14"/>
      <c r="BM206" s="14"/>
      <c r="BN206" s="14"/>
      <c r="BO206" s="14"/>
      <c r="BP206" s="14"/>
      <c r="BQ206" s="14"/>
      <c r="BR206" s="14"/>
      <c r="BS206" s="14"/>
      <c r="BT206" s="14"/>
      <c r="BU206" s="14"/>
      <c r="BV206" s="14"/>
      <c r="BW206" s="14"/>
      <c r="BX206" s="14"/>
      <c r="BY206" s="14"/>
      <c r="BZ206" s="14"/>
      <c r="CA206" s="14"/>
      <c r="CB206" s="14"/>
      <c r="CC206" s="14"/>
      <c r="CD206" s="14"/>
      <c r="CE206" s="14"/>
      <c r="CF206" s="14"/>
      <c r="CG206" s="14"/>
      <c r="CH206" s="14"/>
      <c r="CI206" s="14"/>
      <c r="CJ206" s="14"/>
      <c r="CK206" s="14"/>
      <c r="CL206" s="14"/>
      <c r="CM206" s="14"/>
      <c r="CN206" s="14"/>
      <c r="CO206" s="14"/>
      <c r="CP206" s="14"/>
      <c r="CQ206" s="14"/>
      <c r="CR206" s="14"/>
      <c r="CS206" s="14"/>
      <c r="CT206" s="14"/>
      <c r="CU206" s="14"/>
      <c r="CV206" s="14"/>
      <c r="CW206" s="14"/>
      <c r="CX206" s="14"/>
      <c r="CY206" s="14"/>
      <c r="CZ206" s="14"/>
      <c r="DA206" s="14"/>
      <c r="DB206" s="14"/>
      <c r="DC206" s="14"/>
      <c r="DD206" s="14"/>
      <c r="DE206" s="14"/>
      <c r="DF206" s="14"/>
      <c r="DG206" s="14"/>
      <c r="DH206" s="14"/>
      <c r="DI206" s="14"/>
      <c r="DJ206" s="14"/>
      <c r="DK206" s="14"/>
      <c r="DL206" s="14"/>
      <c r="DM206" s="14"/>
      <c r="DN206" s="14"/>
      <c r="DO206" s="14"/>
      <c r="DP206" s="14"/>
      <c r="DQ206" s="14"/>
      <c r="DR206" s="14"/>
      <c r="DS206" s="14"/>
      <c r="DT206" s="14"/>
      <c r="DU206" s="14"/>
      <c r="DV206" s="14"/>
      <c r="DW206" s="14"/>
      <c r="DX206" s="14"/>
      <c r="DY206" s="14"/>
      <c r="DZ206" s="14"/>
      <c r="EA206" s="14"/>
      <c r="EB206" s="14"/>
      <c r="EC206" s="14"/>
      <c r="ED206" s="14"/>
      <c r="EE206" s="14"/>
      <c r="EF206" s="14"/>
      <c r="EG206" s="14"/>
      <c r="EH206" s="14"/>
      <c r="EI206" s="14"/>
      <c r="EJ206" s="14"/>
      <c r="EK206" s="14"/>
      <c r="EL206" s="14"/>
      <c r="EM206" s="14"/>
      <c r="EN206" s="14"/>
      <c r="EO206" s="14"/>
      <c r="EP206" s="14"/>
      <c r="EQ206" s="14"/>
      <c r="ER206" s="14"/>
      <c r="ES206" s="14"/>
      <c r="ET206" s="14"/>
      <c r="EU206" s="14"/>
      <c r="EV206" s="14"/>
      <c r="EW206" s="14"/>
      <c r="EX206" s="14"/>
      <c r="EY206" s="14"/>
      <c r="EZ206" s="14"/>
      <c r="FA206" s="14"/>
      <c r="FB206" s="14"/>
      <c r="FC206" s="14"/>
      <c r="FD206" s="14"/>
      <c r="FE206" s="14"/>
      <c r="FF206" s="14"/>
      <c r="FG206" s="14"/>
      <c r="FH206" s="14"/>
      <c r="FI206" s="14"/>
      <c r="FJ206" s="14"/>
      <c r="FK206" s="14"/>
      <c r="FL206" s="14"/>
      <c r="FM206" s="14"/>
      <c r="FN206" s="14"/>
      <c r="FO206" s="14"/>
      <c r="FP206" s="14"/>
      <c r="FQ206" s="14"/>
      <c r="FR206" s="14"/>
      <c r="FS206" s="14"/>
      <c r="FT206" s="14"/>
      <c r="FU206" s="14"/>
      <c r="FV206" s="14"/>
      <c r="FW206" s="14"/>
      <c r="FX206" s="14"/>
      <c r="FY206" s="14"/>
      <c r="FZ206" s="14"/>
      <c r="GA206" s="14"/>
      <c r="GB206" s="14"/>
      <c r="GC206" s="14"/>
      <c r="GD206" s="14"/>
      <c r="GE206" s="14"/>
      <c r="GF206" s="14"/>
      <c r="GG206" s="14"/>
      <c r="GH206" s="14"/>
      <c r="GI206" s="14"/>
      <c r="GJ206" s="14"/>
      <c r="GK206" s="14"/>
      <c r="GL206" s="14"/>
      <c r="GM206" s="14"/>
      <c r="GN206" s="14"/>
      <c r="GO206" s="14"/>
      <c r="GP206" s="14"/>
      <c r="GQ206" s="14"/>
      <c r="GR206" s="14"/>
      <c r="GS206" s="14"/>
      <c r="GT206" s="14"/>
      <c r="GU206" s="14"/>
      <c r="GV206" s="14"/>
      <c r="GW206" s="14"/>
      <c r="GX206" s="14"/>
      <c r="GY206" s="14"/>
      <c r="GZ206" s="14"/>
      <c r="HA206" s="14"/>
      <c r="HB206" s="14"/>
      <c r="HC206" s="14"/>
      <c r="HD206" s="14"/>
      <c r="HE206" s="14"/>
      <c r="HF206" s="14"/>
      <c r="HG206" s="14"/>
      <c r="HH206" s="14"/>
      <c r="HI206" s="14"/>
      <c r="HJ206" s="14"/>
      <c r="HK206" s="14"/>
      <c r="HL206" s="14"/>
      <c r="HM206" s="14"/>
      <c r="HN206" s="14"/>
      <c r="HO206" s="14"/>
      <c r="HP206" s="14"/>
      <c r="HQ206" s="14"/>
      <c r="HR206" s="14"/>
      <c r="HS206" s="14"/>
      <c r="HT206" s="14"/>
      <c r="HU206" s="14"/>
      <c r="HV206" s="14"/>
      <c r="HW206" s="14"/>
      <c r="HX206" s="14"/>
      <c r="HY206" s="14"/>
      <c r="HZ206" s="14"/>
      <c r="IA206" s="14"/>
      <c r="IB206" s="14"/>
      <c r="IC206" s="14"/>
      <c r="ID206" s="14"/>
      <c r="IE206" s="14"/>
      <c r="IF206" s="14"/>
      <c r="IG206" s="14"/>
      <c r="IH206" s="14"/>
      <c r="II206" s="14"/>
      <c r="IJ206" s="14"/>
      <c r="IK206" s="14"/>
      <c r="IL206" s="14"/>
      <c r="IM206" s="14"/>
      <c r="IN206" s="14"/>
      <c r="IO206" s="14"/>
      <c r="IP206" s="14"/>
      <c r="IQ206" s="14"/>
      <c r="IR206" s="14"/>
      <c r="IS206" s="14"/>
      <c r="IT206" s="14"/>
      <c r="IU206" s="14"/>
      <c r="IV206" s="14"/>
      <c r="IW206" s="14"/>
      <c r="IX206" s="14"/>
      <c r="IY206" s="14"/>
      <c r="IZ206" s="14"/>
      <c r="JA206" s="14"/>
      <c r="JB206" s="14"/>
      <c r="JC206" s="14"/>
      <c r="JD206" s="14"/>
      <c r="JE206" s="14"/>
      <c r="JF206" s="14"/>
      <c r="JG206" s="14"/>
    </row>
    <row r="207" spans="1:267" s="152" customFormat="1" ht="18" hidden="1" customHeight="1" outlineLevel="2" x14ac:dyDescent="0.25">
      <c r="A207" s="146">
        <v>68</v>
      </c>
      <c r="B207" s="348"/>
      <c r="C207" s="349"/>
      <c r="D207" s="95"/>
      <c r="E207" s="354"/>
      <c r="F207" s="354"/>
      <c r="G207" s="355"/>
      <c r="H207" s="355"/>
      <c r="I207" s="167" t="str">
        <f>Logic!I207</f>
        <v/>
      </c>
      <c r="J207" s="117"/>
      <c r="K207" s="112"/>
      <c r="L207" s="112"/>
      <c r="M207" s="167" t="str">
        <f>Logic!Q207</f>
        <v/>
      </c>
      <c r="N207" s="167" t="str">
        <f>Logic!U207</f>
        <v/>
      </c>
      <c r="O207" s="167" t="str">
        <f>Logic!Y207</f>
        <v/>
      </c>
      <c r="P207" s="167" t="str">
        <f>Logic!AC207</f>
        <v/>
      </c>
      <c r="Q207" s="167" t="str">
        <f>Logic!AG207</f>
        <v/>
      </c>
      <c r="R207" s="117"/>
      <c r="S207" s="167" t="str">
        <f>Logic!AL207</f>
        <v/>
      </c>
      <c r="T207" s="117"/>
      <c r="U207" s="167" t="str">
        <f>Logic!AN207</f>
        <v/>
      </c>
      <c r="V207" s="167" t="str">
        <f>Logic!AO207</f>
        <v/>
      </c>
      <c r="W207" s="167" t="str">
        <f>Logic!AP207</f>
        <v/>
      </c>
      <c r="X207" s="167" t="str">
        <f>Logic!AQ207</f>
        <v/>
      </c>
      <c r="Y207" s="167" t="str">
        <f>Logic!AS207</f>
        <v/>
      </c>
      <c r="Z207" s="167" t="str">
        <f>Logic!AT207</f>
        <v/>
      </c>
      <c r="AA207" s="167" t="str">
        <f>Logic!AU207</f>
        <v/>
      </c>
      <c r="AB207" s="167" t="str">
        <f>Logic!AV207</f>
        <v/>
      </c>
      <c r="AC207" s="153"/>
      <c r="AD207" s="168" t="str">
        <f t="shared" si="3"/>
        <v/>
      </c>
      <c r="AE207" s="138"/>
      <c r="AF207" s="138"/>
      <c r="AG207" s="138"/>
      <c r="AH207" s="138"/>
      <c r="AI207" s="138"/>
      <c r="AJ207" s="138"/>
      <c r="AK207" s="138"/>
      <c r="AL207" s="138"/>
      <c r="AM207" s="138"/>
      <c r="AN207" s="138"/>
      <c r="AO207" s="138"/>
      <c r="AP207" s="138"/>
      <c r="AQ207" s="138"/>
      <c r="AR207" s="138"/>
      <c r="AS207" s="138"/>
      <c r="AT207" s="138"/>
      <c r="AU207" s="138"/>
      <c r="AV207" s="138"/>
      <c r="AW207" s="138"/>
      <c r="AX207" s="138"/>
      <c r="AY207" s="138"/>
      <c r="AZ207" s="138"/>
      <c r="BA207" s="14"/>
      <c r="BB207" s="14"/>
      <c r="BC207" s="14"/>
      <c r="BD207" s="14"/>
      <c r="BE207" s="14"/>
      <c r="BF207" s="14"/>
      <c r="BG207" s="14"/>
      <c r="BH207" s="14"/>
      <c r="BI207" s="14"/>
      <c r="BJ207" s="14"/>
      <c r="BK207" s="14"/>
      <c r="BL207" s="14"/>
      <c r="BM207" s="14"/>
      <c r="BN207" s="14"/>
      <c r="BO207" s="14"/>
      <c r="BP207" s="14"/>
      <c r="BQ207" s="14"/>
      <c r="BR207" s="14"/>
      <c r="BS207" s="14"/>
      <c r="BT207" s="14"/>
      <c r="BU207" s="14"/>
      <c r="BV207" s="14"/>
      <c r="BW207" s="14"/>
      <c r="BX207" s="14"/>
      <c r="BY207" s="14"/>
      <c r="BZ207" s="14"/>
      <c r="CA207" s="14"/>
      <c r="CB207" s="14"/>
      <c r="CC207" s="14"/>
      <c r="CD207" s="14"/>
      <c r="CE207" s="14"/>
      <c r="CF207" s="14"/>
      <c r="CG207" s="14"/>
      <c r="CH207" s="14"/>
      <c r="CI207" s="14"/>
      <c r="CJ207" s="14"/>
      <c r="CK207" s="14"/>
      <c r="CL207" s="14"/>
      <c r="CM207" s="14"/>
      <c r="CN207" s="14"/>
      <c r="CO207" s="14"/>
      <c r="CP207" s="14"/>
      <c r="CQ207" s="14"/>
      <c r="CR207" s="14"/>
      <c r="CS207" s="14"/>
      <c r="CT207" s="14"/>
      <c r="CU207" s="14"/>
      <c r="CV207" s="14"/>
      <c r="CW207" s="14"/>
      <c r="CX207" s="14"/>
      <c r="CY207" s="14"/>
      <c r="CZ207" s="14"/>
      <c r="DA207" s="14"/>
      <c r="DB207" s="14"/>
      <c r="DC207" s="14"/>
      <c r="DD207" s="14"/>
      <c r="DE207" s="14"/>
      <c r="DF207" s="14"/>
      <c r="DG207" s="14"/>
      <c r="DH207" s="14"/>
      <c r="DI207" s="14"/>
      <c r="DJ207" s="14"/>
      <c r="DK207" s="14"/>
      <c r="DL207" s="14"/>
      <c r="DM207" s="14"/>
      <c r="DN207" s="14"/>
      <c r="DO207" s="14"/>
      <c r="DP207" s="14"/>
      <c r="DQ207" s="14"/>
      <c r="DR207" s="14"/>
      <c r="DS207" s="14"/>
      <c r="DT207" s="14"/>
      <c r="DU207" s="14"/>
      <c r="DV207" s="14"/>
      <c r="DW207" s="14"/>
      <c r="DX207" s="14"/>
      <c r="DY207" s="14"/>
      <c r="DZ207" s="14"/>
      <c r="EA207" s="14"/>
      <c r="EB207" s="14"/>
      <c r="EC207" s="14"/>
      <c r="ED207" s="14"/>
      <c r="EE207" s="14"/>
      <c r="EF207" s="14"/>
      <c r="EG207" s="14"/>
      <c r="EH207" s="14"/>
      <c r="EI207" s="14"/>
      <c r="EJ207" s="14"/>
      <c r="EK207" s="14"/>
      <c r="EL207" s="14"/>
      <c r="EM207" s="14"/>
      <c r="EN207" s="14"/>
      <c r="EO207" s="14"/>
      <c r="EP207" s="14"/>
      <c r="EQ207" s="14"/>
      <c r="ER207" s="14"/>
      <c r="ES207" s="14"/>
      <c r="ET207" s="14"/>
      <c r="EU207" s="14"/>
      <c r="EV207" s="14"/>
      <c r="EW207" s="14"/>
      <c r="EX207" s="14"/>
      <c r="EY207" s="14"/>
      <c r="EZ207" s="14"/>
      <c r="FA207" s="14"/>
      <c r="FB207" s="14"/>
      <c r="FC207" s="14"/>
      <c r="FD207" s="14"/>
      <c r="FE207" s="14"/>
      <c r="FF207" s="14"/>
      <c r="FG207" s="14"/>
      <c r="FH207" s="14"/>
      <c r="FI207" s="14"/>
      <c r="FJ207" s="14"/>
      <c r="FK207" s="14"/>
      <c r="FL207" s="14"/>
      <c r="FM207" s="14"/>
      <c r="FN207" s="14"/>
      <c r="FO207" s="14"/>
      <c r="FP207" s="14"/>
      <c r="FQ207" s="14"/>
      <c r="FR207" s="14"/>
      <c r="FS207" s="14"/>
      <c r="FT207" s="14"/>
      <c r="FU207" s="14"/>
      <c r="FV207" s="14"/>
      <c r="FW207" s="14"/>
      <c r="FX207" s="14"/>
      <c r="FY207" s="14"/>
      <c r="FZ207" s="14"/>
      <c r="GA207" s="14"/>
      <c r="GB207" s="14"/>
      <c r="GC207" s="14"/>
      <c r="GD207" s="14"/>
      <c r="GE207" s="14"/>
      <c r="GF207" s="14"/>
      <c r="GG207" s="14"/>
      <c r="GH207" s="14"/>
      <c r="GI207" s="14"/>
      <c r="GJ207" s="14"/>
      <c r="GK207" s="14"/>
      <c r="GL207" s="14"/>
      <c r="GM207" s="14"/>
      <c r="GN207" s="14"/>
      <c r="GO207" s="14"/>
      <c r="GP207" s="14"/>
      <c r="GQ207" s="14"/>
      <c r="GR207" s="14"/>
      <c r="GS207" s="14"/>
      <c r="GT207" s="14"/>
      <c r="GU207" s="14"/>
      <c r="GV207" s="14"/>
      <c r="GW207" s="14"/>
      <c r="GX207" s="14"/>
      <c r="GY207" s="14"/>
      <c r="GZ207" s="14"/>
      <c r="HA207" s="14"/>
      <c r="HB207" s="14"/>
      <c r="HC207" s="14"/>
      <c r="HD207" s="14"/>
      <c r="HE207" s="14"/>
      <c r="HF207" s="14"/>
      <c r="HG207" s="14"/>
      <c r="HH207" s="14"/>
      <c r="HI207" s="14"/>
      <c r="HJ207" s="14"/>
      <c r="HK207" s="14"/>
      <c r="HL207" s="14"/>
      <c r="HM207" s="14"/>
      <c r="HN207" s="14"/>
      <c r="HO207" s="14"/>
      <c r="HP207" s="14"/>
      <c r="HQ207" s="14"/>
      <c r="HR207" s="14"/>
      <c r="HS207" s="14"/>
      <c r="HT207" s="14"/>
      <c r="HU207" s="14"/>
      <c r="HV207" s="14"/>
      <c r="HW207" s="14"/>
      <c r="HX207" s="14"/>
      <c r="HY207" s="14"/>
      <c r="HZ207" s="14"/>
      <c r="IA207" s="14"/>
      <c r="IB207" s="14"/>
      <c r="IC207" s="14"/>
      <c r="ID207" s="14"/>
      <c r="IE207" s="14"/>
      <c r="IF207" s="14"/>
      <c r="IG207" s="14"/>
      <c r="IH207" s="14"/>
      <c r="II207" s="14"/>
      <c r="IJ207" s="14"/>
      <c r="IK207" s="14"/>
      <c r="IL207" s="14"/>
      <c r="IM207" s="14"/>
      <c r="IN207" s="14"/>
      <c r="IO207" s="14"/>
      <c r="IP207" s="14"/>
      <c r="IQ207" s="14"/>
      <c r="IR207" s="14"/>
      <c r="IS207" s="14"/>
      <c r="IT207" s="14"/>
      <c r="IU207" s="14"/>
      <c r="IV207" s="14"/>
      <c r="IW207" s="14"/>
      <c r="IX207" s="14"/>
      <c r="IY207" s="14"/>
      <c r="IZ207" s="14"/>
      <c r="JA207" s="14"/>
      <c r="JB207" s="14"/>
      <c r="JC207" s="14"/>
      <c r="JD207" s="14"/>
      <c r="JE207" s="14"/>
      <c r="JF207" s="14"/>
      <c r="JG207" s="14"/>
    </row>
    <row r="208" spans="1:267" s="152" customFormat="1" ht="18" hidden="1" customHeight="1" outlineLevel="2" x14ac:dyDescent="0.25">
      <c r="A208" s="146">
        <v>69</v>
      </c>
      <c r="B208" s="348"/>
      <c r="C208" s="349"/>
      <c r="D208" s="95"/>
      <c r="E208" s="354"/>
      <c r="F208" s="354"/>
      <c r="G208" s="355"/>
      <c r="H208" s="355"/>
      <c r="I208" s="167" t="str">
        <f>Logic!I208</f>
        <v/>
      </c>
      <c r="J208" s="117"/>
      <c r="K208" s="112"/>
      <c r="L208" s="112"/>
      <c r="M208" s="167" t="str">
        <f>Logic!Q208</f>
        <v/>
      </c>
      <c r="N208" s="167" t="str">
        <f>Logic!U208</f>
        <v/>
      </c>
      <c r="O208" s="167" t="str">
        <f>Logic!Y208</f>
        <v/>
      </c>
      <c r="P208" s="167" t="str">
        <f>Logic!AC208</f>
        <v/>
      </c>
      <c r="Q208" s="167" t="str">
        <f>Logic!AG208</f>
        <v/>
      </c>
      <c r="R208" s="117"/>
      <c r="S208" s="167" t="str">
        <f>Logic!AL208</f>
        <v/>
      </c>
      <c r="T208" s="117"/>
      <c r="U208" s="167" t="str">
        <f>Logic!AN208</f>
        <v/>
      </c>
      <c r="V208" s="167" t="str">
        <f>Logic!AO208</f>
        <v/>
      </c>
      <c r="W208" s="167" t="str">
        <f>Logic!AP208</f>
        <v/>
      </c>
      <c r="X208" s="167" t="str">
        <f>Logic!AQ208</f>
        <v/>
      </c>
      <c r="Y208" s="167" t="str">
        <f>Logic!AS208</f>
        <v/>
      </c>
      <c r="Z208" s="167" t="str">
        <f>Logic!AT208</f>
        <v/>
      </c>
      <c r="AA208" s="167" t="str">
        <f>Logic!AU208</f>
        <v/>
      </c>
      <c r="AB208" s="167" t="str">
        <f>Logic!AV208</f>
        <v/>
      </c>
      <c r="AC208" s="153"/>
      <c r="AD208" s="168" t="str">
        <f t="shared" si="3"/>
        <v/>
      </c>
      <c r="AE208" s="138"/>
      <c r="AF208" s="138"/>
      <c r="AG208" s="138"/>
      <c r="AH208" s="138"/>
      <c r="AI208" s="138"/>
      <c r="AJ208" s="138"/>
      <c r="AK208" s="138"/>
      <c r="AL208" s="138"/>
      <c r="AM208" s="138"/>
      <c r="AN208" s="138"/>
      <c r="AO208" s="138"/>
      <c r="AP208" s="138"/>
      <c r="AQ208" s="138"/>
      <c r="AR208" s="138"/>
      <c r="AS208" s="138"/>
      <c r="AT208" s="138"/>
      <c r="AU208" s="138"/>
      <c r="AV208" s="138"/>
      <c r="AW208" s="138"/>
      <c r="AX208" s="138"/>
      <c r="AY208" s="138"/>
      <c r="AZ208" s="138"/>
      <c r="BA208" s="14"/>
      <c r="BB208" s="14"/>
      <c r="BC208" s="14"/>
      <c r="BD208" s="14"/>
      <c r="BE208" s="14"/>
      <c r="BF208" s="14"/>
      <c r="BG208" s="14"/>
      <c r="BH208" s="14"/>
      <c r="BI208" s="14"/>
      <c r="BJ208" s="14"/>
      <c r="BK208" s="14"/>
      <c r="BL208" s="14"/>
      <c r="BM208" s="14"/>
      <c r="BN208" s="14"/>
      <c r="BO208" s="14"/>
      <c r="BP208" s="14"/>
      <c r="BQ208" s="14"/>
      <c r="BR208" s="14"/>
      <c r="BS208" s="14"/>
      <c r="BT208" s="14"/>
      <c r="BU208" s="14"/>
      <c r="BV208" s="14"/>
      <c r="BW208" s="14"/>
      <c r="BX208" s="14"/>
      <c r="BY208" s="14"/>
      <c r="BZ208" s="14"/>
      <c r="CA208" s="14"/>
      <c r="CB208" s="14"/>
      <c r="CC208" s="14"/>
      <c r="CD208" s="14"/>
      <c r="CE208" s="14"/>
      <c r="CF208" s="14"/>
      <c r="CG208" s="14"/>
      <c r="CH208" s="14"/>
      <c r="CI208" s="14"/>
      <c r="CJ208" s="14"/>
      <c r="CK208" s="14"/>
      <c r="CL208" s="14"/>
      <c r="CM208" s="14"/>
      <c r="CN208" s="14"/>
      <c r="CO208" s="14"/>
      <c r="CP208" s="14"/>
      <c r="CQ208" s="14"/>
      <c r="CR208" s="14"/>
      <c r="CS208" s="14"/>
      <c r="CT208" s="14"/>
      <c r="CU208" s="14"/>
      <c r="CV208" s="14"/>
      <c r="CW208" s="14"/>
      <c r="CX208" s="14"/>
      <c r="CY208" s="14"/>
      <c r="CZ208" s="14"/>
      <c r="DA208" s="14"/>
      <c r="DB208" s="14"/>
      <c r="DC208" s="14"/>
      <c r="DD208" s="14"/>
      <c r="DE208" s="14"/>
      <c r="DF208" s="14"/>
      <c r="DG208" s="14"/>
      <c r="DH208" s="14"/>
      <c r="DI208" s="14"/>
      <c r="DJ208" s="14"/>
      <c r="DK208" s="14"/>
      <c r="DL208" s="14"/>
      <c r="DM208" s="14"/>
      <c r="DN208" s="14"/>
      <c r="DO208" s="14"/>
      <c r="DP208" s="14"/>
      <c r="DQ208" s="14"/>
      <c r="DR208" s="14"/>
      <c r="DS208" s="14"/>
      <c r="DT208" s="14"/>
      <c r="DU208" s="14"/>
      <c r="DV208" s="14"/>
      <c r="DW208" s="14"/>
      <c r="DX208" s="14"/>
      <c r="DY208" s="14"/>
      <c r="DZ208" s="14"/>
      <c r="EA208" s="14"/>
      <c r="EB208" s="14"/>
      <c r="EC208" s="14"/>
      <c r="ED208" s="14"/>
      <c r="EE208" s="14"/>
      <c r="EF208" s="14"/>
      <c r="EG208" s="14"/>
      <c r="EH208" s="14"/>
      <c r="EI208" s="14"/>
      <c r="EJ208" s="14"/>
      <c r="EK208" s="14"/>
      <c r="EL208" s="14"/>
      <c r="EM208" s="14"/>
      <c r="EN208" s="14"/>
      <c r="EO208" s="14"/>
      <c r="EP208" s="14"/>
      <c r="EQ208" s="14"/>
      <c r="ER208" s="14"/>
      <c r="ES208" s="14"/>
      <c r="ET208" s="14"/>
      <c r="EU208" s="14"/>
      <c r="EV208" s="14"/>
      <c r="EW208" s="14"/>
      <c r="EX208" s="14"/>
      <c r="EY208" s="14"/>
      <c r="EZ208" s="14"/>
      <c r="FA208" s="14"/>
      <c r="FB208" s="14"/>
      <c r="FC208" s="14"/>
      <c r="FD208" s="14"/>
      <c r="FE208" s="14"/>
      <c r="FF208" s="14"/>
      <c r="FG208" s="14"/>
      <c r="FH208" s="14"/>
      <c r="FI208" s="14"/>
      <c r="FJ208" s="14"/>
      <c r="FK208" s="14"/>
      <c r="FL208" s="14"/>
      <c r="FM208" s="14"/>
      <c r="FN208" s="14"/>
      <c r="FO208" s="14"/>
      <c r="FP208" s="14"/>
      <c r="FQ208" s="14"/>
      <c r="FR208" s="14"/>
      <c r="FS208" s="14"/>
      <c r="FT208" s="14"/>
      <c r="FU208" s="14"/>
      <c r="FV208" s="14"/>
      <c r="FW208" s="14"/>
      <c r="FX208" s="14"/>
      <c r="FY208" s="14"/>
      <c r="FZ208" s="14"/>
      <c r="GA208" s="14"/>
      <c r="GB208" s="14"/>
      <c r="GC208" s="14"/>
      <c r="GD208" s="14"/>
      <c r="GE208" s="14"/>
      <c r="GF208" s="14"/>
      <c r="GG208" s="14"/>
      <c r="GH208" s="14"/>
      <c r="GI208" s="14"/>
      <c r="GJ208" s="14"/>
      <c r="GK208" s="14"/>
      <c r="GL208" s="14"/>
      <c r="GM208" s="14"/>
      <c r="GN208" s="14"/>
      <c r="GO208" s="14"/>
      <c r="GP208" s="14"/>
      <c r="GQ208" s="14"/>
      <c r="GR208" s="14"/>
      <c r="GS208" s="14"/>
      <c r="GT208" s="14"/>
      <c r="GU208" s="14"/>
      <c r="GV208" s="14"/>
      <c r="GW208" s="14"/>
      <c r="GX208" s="14"/>
      <c r="GY208" s="14"/>
      <c r="GZ208" s="14"/>
      <c r="HA208" s="14"/>
      <c r="HB208" s="14"/>
      <c r="HC208" s="14"/>
      <c r="HD208" s="14"/>
      <c r="HE208" s="14"/>
      <c r="HF208" s="14"/>
      <c r="HG208" s="14"/>
      <c r="HH208" s="14"/>
      <c r="HI208" s="14"/>
      <c r="HJ208" s="14"/>
      <c r="HK208" s="14"/>
      <c r="HL208" s="14"/>
      <c r="HM208" s="14"/>
      <c r="HN208" s="14"/>
      <c r="HO208" s="14"/>
      <c r="HP208" s="14"/>
      <c r="HQ208" s="14"/>
      <c r="HR208" s="14"/>
      <c r="HS208" s="14"/>
      <c r="HT208" s="14"/>
      <c r="HU208" s="14"/>
      <c r="HV208" s="14"/>
      <c r="HW208" s="14"/>
      <c r="HX208" s="14"/>
      <c r="HY208" s="14"/>
      <c r="HZ208" s="14"/>
      <c r="IA208" s="14"/>
      <c r="IB208" s="14"/>
      <c r="IC208" s="14"/>
      <c r="ID208" s="14"/>
      <c r="IE208" s="14"/>
      <c r="IF208" s="14"/>
      <c r="IG208" s="14"/>
      <c r="IH208" s="14"/>
      <c r="II208" s="14"/>
      <c r="IJ208" s="14"/>
      <c r="IK208" s="14"/>
      <c r="IL208" s="14"/>
      <c r="IM208" s="14"/>
      <c r="IN208" s="14"/>
      <c r="IO208" s="14"/>
      <c r="IP208" s="14"/>
      <c r="IQ208" s="14"/>
      <c r="IR208" s="14"/>
      <c r="IS208" s="14"/>
      <c r="IT208" s="14"/>
      <c r="IU208" s="14"/>
      <c r="IV208" s="14"/>
      <c r="IW208" s="14"/>
      <c r="IX208" s="14"/>
      <c r="IY208" s="14"/>
      <c r="IZ208" s="14"/>
      <c r="JA208" s="14"/>
      <c r="JB208" s="14"/>
      <c r="JC208" s="14"/>
      <c r="JD208" s="14"/>
      <c r="JE208" s="14"/>
      <c r="JF208" s="14"/>
      <c r="JG208" s="14"/>
    </row>
    <row r="209" spans="1:267" s="152" customFormat="1" ht="18" hidden="1" customHeight="1" outlineLevel="2" x14ac:dyDescent="0.25">
      <c r="A209" s="146">
        <v>70</v>
      </c>
      <c r="B209" s="348"/>
      <c r="C209" s="349"/>
      <c r="D209" s="95"/>
      <c r="E209" s="354"/>
      <c r="F209" s="354"/>
      <c r="G209" s="355"/>
      <c r="H209" s="355"/>
      <c r="I209" s="167" t="str">
        <f>Logic!I209</f>
        <v/>
      </c>
      <c r="J209" s="117"/>
      <c r="K209" s="112"/>
      <c r="L209" s="112"/>
      <c r="M209" s="167" t="str">
        <f>Logic!Q209</f>
        <v/>
      </c>
      <c r="N209" s="167" t="str">
        <f>Logic!U209</f>
        <v/>
      </c>
      <c r="O209" s="167" t="str">
        <f>Logic!Y209</f>
        <v/>
      </c>
      <c r="P209" s="167" t="str">
        <f>Logic!AC209</f>
        <v/>
      </c>
      <c r="Q209" s="167" t="str">
        <f>Logic!AG209</f>
        <v/>
      </c>
      <c r="R209" s="117"/>
      <c r="S209" s="167" t="str">
        <f>Logic!AL209</f>
        <v/>
      </c>
      <c r="T209" s="117"/>
      <c r="U209" s="167" t="str">
        <f>Logic!AN209</f>
        <v/>
      </c>
      <c r="V209" s="167" t="str">
        <f>Logic!AO209</f>
        <v/>
      </c>
      <c r="W209" s="167" t="str">
        <f>Logic!AP209</f>
        <v/>
      </c>
      <c r="X209" s="167" t="str">
        <f>Logic!AQ209</f>
        <v/>
      </c>
      <c r="Y209" s="167" t="str">
        <f>Logic!AS209</f>
        <v/>
      </c>
      <c r="Z209" s="167" t="str">
        <f>Logic!AT209</f>
        <v/>
      </c>
      <c r="AA209" s="167" t="str">
        <f>Logic!AU209</f>
        <v/>
      </c>
      <c r="AB209" s="167" t="str">
        <f>Logic!AV209</f>
        <v/>
      </c>
      <c r="AC209" s="153"/>
      <c r="AD209" s="168" t="str">
        <f t="shared" si="3"/>
        <v/>
      </c>
      <c r="AE209" s="138"/>
      <c r="AF209" s="138"/>
      <c r="AG209" s="138"/>
      <c r="AH209" s="138"/>
      <c r="AI209" s="138"/>
      <c r="AJ209" s="138"/>
      <c r="AK209" s="138"/>
      <c r="AL209" s="138"/>
      <c r="AM209" s="138"/>
      <c r="AN209" s="138"/>
      <c r="AO209" s="138"/>
      <c r="AP209" s="138"/>
      <c r="AQ209" s="138"/>
      <c r="AR209" s="138"/>
      <c r="AS209" s="138"/>
      <c r="AT209" s="138"/>
      <c r="AU209" s="138"/>
      <c r="AV209" s="138"/>
      <c r="AW209" s="138"/>
      <c r="AX209" s="138"/>
      <c r="AY209" s="138"/>
      <c r="AZ209" s="138"/>
      <c r="BA209" s="14"/>
      <c r="BB209" s="14"/>
      <c r="BC209" s="14"/>
      <c r="BD209" s="14"/>
      <c r="BE209" s="14"/>
      <c r="BF209" s="14"/>
      <c r="BG209" s="14"/>
      <c r="BH209" s="14"/>
      <c r="BI209" s="14"/>
      <c r="BJ209" s="14"/>
      <c r="BK209" s="14"/>
      <c r="BL209" s="14"/>
      <c r="BM209" s="14"/>
      <c r="BN209" s="14"/>
      <c r="BO209" s="14"/>
      <c r="BP209" s="14"/>
      <c r="BQ209" s="14"/>
      <c r="BR209" s="14"/>
      <c r="BS209" s="14"/>
      <c r="BT209" s="14"/>
      <c r="BU209" s="14"/>
      <c r="BV209" s="14"/>
      <c r="BW209" s="14"/>
      <c r="BX209" s="14"/>
      <c r="BY209" s="14"/>
      <c r="BZ209" s="14"/>
      <c r="CA209" s="14"/>
      <c r="CB209" s="14"/>
      <c r="CC209" s="14"/>
      <c r="CD209" s="14"/>
      <c r="CE209" s="14"/>
      <c r="CF209" s="14"/>
      <c r="CG209" s="14"/>
      <c r="CH209" s="14"/>
      <c r="CI209" s="14"/>
      <c r="CJ209" s="14"/>
      <c r="CK209" s="14"/>
      <c r="CL209" s="14"/>
      <c r="CM209" s="14"/>
      <c r="CN209" s="14"/>
      <c r="CO209" s="14"/>
      <c r="CP209" s="14"/>
      <c r="CQ209" s="14"/>
      <c r="CR209" s="14"/>
      <c r="CS209" s="14"/>
      <c r="CT209" s="14"/>
      <c r="CU209" s="14"/>
      <c r="CV209" s="14"/>
      <c r="CW209" s="14"/>
      <c r="CX209" s="14"/>
      <c r="CY209" s="14"/>
      <c r="CZ209" s="14"/>
      <c r="DA209" s="14"/>
      <c r="DB209" s="14"/>
      <c r="DC209" s="14"/>
      <c r="DD209" s="14"/>
      <c r="DE209" s="14"/>
      <c r="DF209" s="14"/>
      <c r="DG209" s="14"/>
      <c r="DH209" s="14"/>
      <c r="DI209" s="14"/>
      <c r="DJ209" s="14"/>
      <c r="DK209" s="14"/>
      <c r="DL209" s="14"/>
      <c r="DM209" s="14"/>
      <c r="DN209" s="14"/>
      <c r="DO209" s="14"/>
      <c r="DP209" s="14"/>
      <c r="DQ209" s="14"/>
      <c r="DR209" s="14"/>
      <c r="DS209" s="14"/>
      <c r="DT209" s="14"/>
      <c r="DU209" s="14"/>
      <c r="DV209" s="14"/>
      <c r="DW209" s="14"/>
      <c r="DX209" s="14"/>
      <c r="DY209" s="14"/>
      <c r="DZ209" s="14"/>
      <c r="EA209" s="14"/>
      <c r="EB209" s="14"/>
      <c r="EC209" s="14"/>
      <c r="ED209" s="14"/>
      <c r="EE209" s="14"/>
      <c r="EF209" s="14"/>
      <c r="EG209" s="14"/>
      <c r="EH209" s="14"/>
      <c r="EI209" s="14"/>
      <c r="EJ209" s="14"/>
      <c r="EK209" s="14"/>
      <c r="EL209" s="14"/>
      <c r="EM209" s="14"/>
      <c r="EN209" s="14"/>
      <c r="EO209" s="14"/>
      <c r="EP209" s="14"/>
      <c r="EQ209" s="14"/>
      <c r="ER209" s="14"/>
      <c r="ES209" s="14"/>
      <c r="ET209" s="14"/>
      <c r="EU209" s="14"/>
      <c r="EV209" s="14"/>
      <c r="EW209" s="14"/>
      <c r="EX209" s="14"/>
      <c r="EY209" s="14"/>
      <c r="EZ209" s="14"/>
      <c r="FA209" s="14"/>
      <c r="FB209" s="14"/>
      <c r="FC209" s="14"/>
      <c r="FD209" s="14"/>
      <c r="FE209" s="14"/>
      <c r="FF209" s="14"/>
      <c r="FG209" s="14"/>
      <c r="FH209" s="14"/>
      <c r="FI209" s="14"/>
      <c r="FJ209" s="14"/>
      <c r="FK209" s="14"/>
      <c r="FL209" s="14"/>
      <c r="FM209" s="14"/>
      <c r="FN209" s="14"/>
      <c r="FO209" s="14"/>
      <c r="FP209" s="14"/>
      <c r="FQ209" s="14"/>
      <c r="FR209" s="14"/>
      <c r="FS209" s="14"/>
      <c r="FT209" s="14"/>
      <c r="FU209" s="14"/>
      <c r="FV209" s="14"/>
      <c r="FW209" s="14"/>
      <c r="FX209" s="14"/>
      <c r="FY209" s="14"/>
      <c r="FZ209" s="14"/>
      <c r="GA209" s="14"/>
      <c r="GB209" s="14"/>
      <c r="GC209" s="14"/>
      <c r="GD209" s="14"/>
      <c r="GE209" s="14"/>
      <c r="GF209" s="14"/>
      <c r="GG209" s="14"/>
      <c r="GH209" s="14"/>
      <c r="GI209" s="14"/>
      <c r="GJ209" s="14"/>
      <c r="GK209" s="14"/>
      <c r="GL209" s="14"/>
      <c r="GM209" s="14"/>
      <c r="GN209" s="14"/>
      <c r="GO209" s="14"/>
      <c r="GP209" s="14"/>
      <c r="GQ209" s="14"/>
      <c r="GR209" s="14"/>
      <c r="GS209" s="14"/>
      <c r="GT209" s="14"/>
      <c r="GU209" s="14"/>
      <c r="GV209" s="14"/>
      <c r="GW209" s="14"/>
      <c r="GX209" s="14"/>
      <c r="GY209" s="14"/>
      <c r="GZ209" s="14"/>
      <c r="HA209" s="14"/>
      <c r="HB209" s="14"/>
      <c r="HC209" s="14"/>
      <c r="HD209" s="14"/>
      <c r="HE209" s="14"/>
      <c r="HF209" s="14"/>
      <c r="HG209" s="14"/>
      <c r="HH209" s="14"/>
      <c r="HI209" s="14"/>
      <c r="HJ209" s="14"/>
      <c r="HK209" s="14"/>
      <c r="HL209" s="14"/>
      <c r="HM209" s="14"/>
      <c r="HN209" s="14"/>
      <c r="HO209" s="14"/>
      <c r="HP209" s="14"/>
      <c r="HQ209" s="14"/>
      <c r="HR209" s="14"/>
      <c r="HS209" s="14"/>
      <c r="HT209" s="14"/>
      <c r="HU209" s="14"/>
      <c r="HV209" s="14"/>
      <c r="HW209" s="14"/>
      <c r="HX209" s="14"/>
      <c r="HY209" s="14"/>
      <c r="HZ209" s="14"/>
      <c r="IA209" s="14"/>
      <c r="IB209" s="14"/>
      <c r="IC209" s="14"/>
      <c r="ID209" s="14"/>
      <c r="IE209" s="14"/>
      <c r="IF209" s="14"/>
      <c r="IG209" s="14"/>
      <c r="IH209" s="14"/>
      <c r="II209" s="14"/>
      <c r="IJ209" s="14"/>
      <c r="IK209" s="14"/>
      <c r="IL209" s="14"/>
      <c r="IM209" s="14"/>
      <c r="IN209" s="14"/>
      <c r="IO209" s="14"/>
      <c r="IP209" s="14"/>
      <c r="IQ209" s="14"/>
      <c r="IR209" s="14"/>
      <c r="IS209" s="14"/>
      <c r="IT209" s="14"/>
      <c r="IU209" s="14"/>
      <c r="IV209" s="14"/>
      <c r="IW209" s="14"/>
      <c r="IX209" s="14"/>
      <c r="IY209" s="14"/>
      <c r="IZ209" s="14"/>
      <c r="JA209" s="14"/>
      <c r="JB209" s="14"/>
      <c r="JC209" s="14"/>
      <c r="JD209" s="14"/>
      <c r="JE209" s="14"/>
      <c r="JF209" s="14"/>
      <c r="JG209" s="14"/>
    </row>
    <row r="210" spans="1:267" s="152" customFormat="1" ht="15" hidden="1" customHeight="1" outlineLevel="1" collapsed="1" x14ac:dyDescent="0.25">
      <c r="A210" s="146"/>
      <c r="B210" s="350"/>
      <c r="C210" s="351"/>
      <c r="D210" s="314"/>
      <c r="E210" s="361"/>
      <c r="F210" s="361"/>
      <c r="G210" s="351"/>
      <c r="H210" s="351"/>
      <c r="I210" s="315"/>
      <c r="J210" s="316"/>
      <c r="K210" s="317"/>
      <c r="L210" s="317"/>
      <c r="M210" s="315"/>
      <c r="N210" s="315"/>
      <c r="O210" s="315"/>
      <c r="P210" s="315"/>
      <c r="Q210" s="315"/>
      <c r="R210" s="316"/>
      <c r="S210" s="315"/>
      <c r="T210" s="316"/>
      <c r="U210" s="315"/>
      <c r="V210" s="315"/>
      <c r="W210" s="315"/>
      <c r="X210" s="315"/>
      <c r="Y210" s="315"/>
      <c r="Z210" s="315"/>
      <c r="AA210" s="315"/>
      <c r="AB210" s="318"/>
      <c r="AC210" s="153" t="s">
        <v>182</v>
      </c>
      <c r="AD210" s="168" t="str">
        <f t="shared" si="3"/>
        <v/>
      </c>
      <c r="AE210" s="138"/>
      <c r="AF210" s="138"/>
      <c r="AG210" s="138"/>
      <c r="AH210" s="138"/>
      <c r="AI210" s="138"/>
      <c r="AJ210" s="138"/>
      <c r="AK210" s="138"/>
      <c r="AL210" s="138"/>
      <c r="AM210" s="138"/>
      <c r="AN210" s="138"/>
      <c r="AO210" s="138"/>
      <c r="AP210" s="138"/>
      <c r="AQ210" s="138"/>
      <c r="AR210" s="138"/>
      <c r="AS210" s="138"/>
      <c r="AT210" s="138"/>
      <c r="AU210" s="138"/>
      <c r="AV210" s="138"/>
      <c r="AW210" s="138"/>
      <c r="AX210" s="138"/>
      <c r="AY210" s="138"/>
      <c r="AZ210" s="138"/>
      <c r="BA210" s="14"/>
      <c r="BB210" s="14"/>
      <c r="BC210" s="14"/>
      <c r="BD210" s="14"/>
      <c r="BE210" s="14"/>
      <c r="BF210" s="14"/>
      <c r="BG210" s="14"/>
      <c r="BH210" s="14"/>
      <c r="BI210" s="14"/>
      <c r="BJ210" s="14"/>
      <c r="BK210" s="14"/>
      <c r="BL210" s="14"/>
      <c r="BM210" s="14"/>
      <c r="BN210" s="14"/>
      <c r="BO210" s="14"/>
      <c r="BP210" s="14"/>
      <c r="BQ210" s="14"/>
      <c r="BR210" s="14"/>
      <c r="BS210" s="14"/>
      <c r="BT210" s="14"/>
      <c r="BU210" s="14"/>
      <c r="BV210" s="14"/>
      <c r="BW210" s="14"/>
      <c r="BX210" s="14"/>
      <c r="BY210" s="14"/>
      <c r="BZ210" s="14"/>
      <c r="CA210" s="14"/>
      <c r="CB210" s="14"/>
      <c r="CC210" s="14"/>
      <c r="CD210" s="14"/>
      <c r="CE210" s="14"/>
      <c r="CF210" s="14"/>
      <c r="CG210" s="14"/>
      <c r="CH210" s="14"/>
      <c r="CI210" s="14"/>
      <c r="CJ210" s="14"/>
      <c r="CK210" s="14"/>
      <c r="CL210" s="14"/>
      <c r="CM210" s="14"/>
      <c r="CN210" s="14"/>
      <c r="CO210" s="14"/>
      <c r="CP210" s="14"/>
      <c r="CQ210" s="14"/>
      <c r="CR210" s="14"/>
      <c r="CS210" s="14"/>
      <c r="CT210" s="14"/>
      <c r="CU210" s="14"/>
      <c r="CV210" s="14"/>
      <c r="CW210" s="14"/>
      <c r="CX210" s="14"/>
      <c r="CY210" s="14"/>
      <c r="CZ210" s="14"/>
      <c r="DA210" s="14"/>
      <c r="DB210" s="14"/>
      <c r="DC210" s="14"/>
      <c r="DD210" s="14"/>
      <c r="DE210" s="14"/>
      <c r="DF210" s="14"/>
      <c r="DG210" s="14"/>
      <c r="DH210" s="14"/>
      <c r="DI210" s="14"/>
      <c r="DJ210" s="14"/>
      <c r="DK210" s="14"/>
      <c r="DL210" s="14"/>
      <c r="DM210" s="14"/>
      <c r="DN210" s="14"/>
      <c r="DO210" s="14"/>
      <c r="DP210" s="14"/>
      <c r="DQ210" s="14"/>
      <c r="DR210" s="14"/>
      <c r="DS210" s="14"/>
      <c r="DT210" s="14"/>
      <c r="DU210" s="14"/>
      <c r="DV210" s="14"/>
      <c r="DW210" s="14"/>
      <c r="DX210" s="14"/>
      <c r="DY210" s="14"/>
      <c r="DZ210" s="14"/>
      <c r="EA210" s="14"/>
      <c r="EB210" s="14"/>
      <c r="EC210" s="14"/>
      <c r="ED210" s="14"/>
      <c r="EE210" s="14"/>
      <c r="EF210" s="14"/>
      <c r="EG210" s="14"/>
      <c r="EH210" s="14"/>
      <c r="EI210" s="14"/>
      <c r="EJ210" s="14"/>
      <c r="EK210" s="14"/>
      <c r="EL210" s="14"/>
      <c r="EM210" s="14"/>
      <c r="EN210" s="14"/>
      <c r="EO210" s="14"/>
      <c r="EP210" s="14"/>
      <c r="EQ210" s="14"/>
      <c r="ER210" s="14"/>
      <c r="ES210" s="14"/>
      <c r="ET210" s="14"/>
      <c r="EU210" s="14"/>
      <c r="EV210" s="14"/>
      <c r="EW210" s="14"/>
      <c r="EX210" s="14"/>
      <c r="EY210" s="14"/>
      <c r="EZ210" s="14"/>
      <c r="FA210" s="14"/>
      <c r="FB210" s="14"/>
      <c r="FC210" s="14"/>
      <c r="FD210" s="14"/>
      <c r="FE210" s="14"/>
      <c r="FF210" s="14"/>
      <c r="FG210" s="14"/>
      <c r="FH210" s="14"/>
      <c r="FI210" s="14"/>
      <c r="FJ210" s="14"/>
      <c r="FK210" s="14"/>
      <c r="FL210" s="14"/>
      <c r="FM210" s="14"/>
      <c r="FN210" s="14"/>
      <c r="FO210" s="14"/>
      <c r="FP210" s="14"/>
      <c r="FQ210" s="14"/>
      <c r="FR210" s="14"/>
      <c r="FS210" s="14"/>
      <c r="FT210" s="14"/>
      <c r="FU210" s="14"/>
      <c r="FV210" s="14"/>
      <c r="FW210" s="14"/>
      <c r="FX210" s="14"/>
      <c r="FY210" s="14"/>
      <c r="FZ210" s="14"/>
      <c r="GA210" s="14"/>
      <c r="GB210" s="14"/>
      <c r="GC210" s="14"/>
      <c r="GD210" s="14"/>
      <c r="GE210" s="14"/>
      <c r="GF210" s="14"/>
      <c r="GG210" s="14"/>
      <c r="GH210" s="14"/>
      <c r="GI210" s="14"/>
      <c r="GJ210" s="14"/>
      <c r="GK210" s="14"/>
      <c r="GL210" s="14"/>
      <c r="GM210" s="14"/>
      <c r="GN210" s="14"/>
      <c r="GO210" s="14"/>
      <c r="GP210" s="14"/>
      <c r="GQ210" s="14"/>
      <c r="GR210" s="14"/>
      <c r="GS210" s="14"/>
      <c r="GT210" s="14"/>
      <c r="GU210" s="14"/>
      <c r="GV210" s="14"/>
      <c r="GW210" s="14"/>
      <c r="GX210" s="14"/>
      <c r="GY210" s="14"/>
      <c r="GZ210" s="14"/>
      <c r="HA210" s="14"/>
      <c r="HB210" s="14"/>
      <c r="HC210" s="14"/>
      <c r="HD210" s="14"/>
      <c r="HE210" s="14"/>
      <c r="HF210" s="14"/>
      <c r="HG210" s="14"/>
      <c r="HH210" s="14"/>
      <c r="HI210" s="14"/>
      <c r="HJ210" s="14"/>
      <c r="HK210" s="14"/>
      <c r="HL210" s="14"/>
      <c r="HM210" s="14"/>
      <c r="HN210" s="14"/>
      <c r="HO210" s="14"/>
      <c r="HP210" s="14"/>
      <c r="HQ210" s="14"/>
      <c r="HR210" s="14"/>
      <c r="HS210" s="14"/>
      <c r="HT210" s="14"/>
      <c r="HU210" s="14"/>
      <c r="HV210" s="14"/>
      <c r="HW210" s="14"/>
      <c r="HX210" s="14"/>
      <c r="HY210" s="14"/>
      <c r="HZ210" s="14"/>
      <c r="IA210" s="14"/>
      <c r="IB210" s="14"/>
      <c r="IC210" s="14"/>
      <c r="ID210" s="14"/>
      <c r="IE210" s="14"/>
      <c r="IF210" s="14"/>
      <c r="IG210" s="14"/>
      <c r="IH210" s="14"/>
      <c r="II210" s="14"/>
      <c r="IJ210" s="14"/>
      <c r="IK210" s="14"/>
      <c r="IL210" s="14"/>
      <c r="IM210" s="14"/>
      <c r="IN210" s="14"/>
      <c r="IO210" s="14"/>
      <c r="IP210" s="14"/>
      <c r="IQ210" s="14"/>
      <c r="IR210" s="14"/>
      <c r="IS210" s="14"/>
      <c r="IT210" s="14"/>
      <c r="IU210" s="14"/>
      <c r="IV210" s="14"/>
      <c r="IW210" s="14"/>
      <c r="IX210" s="14"/>
      <c r="IY210" s="14"/>
      <c r="IZ210" s="14"/>
      <c r="JA210" s="14"/>
      <c r="JB210" s="14"/>
      <c r="JC210" s="14"/>
      <c r="JD210" s="14"/>
      <c r="JE210" s="14"/>
      <c r="JF210" s="14"/>
      <c r="JG210" s="14"/>
    </row>
    <row r="211" spans="1:267" s="152" customFormat="1" ht="18" hidden="1" customHeight="1" outlineLevel="2" x14ac:dyDescent="0.25">
      <c r="A211" s="146">
        <v>71</v>
      </c>
      <c r="B211" s="348"/>
      <c r="C211" s="349"/>
      <c r="D211" s="95"/>
      <c r="E211" s="354"/>
      <c r="F211" s="354"/>
      <c r="G211" s="355"/>
      <c r="H211" s="355"/>
      <c r="I211" s="167" t="str">
        <f>Logic!I212</f>
        <v/>
      </c>
      <c r="J211" s="117"/>
      <c r="K211" s="112"/>
      <c r="L211" s="112"/>
      <c r="M211" s="167" t="str">
        <f>Logic!Q212</f>
        <v/>
      </c>
      <c r="N211" s="167" t="str">
        <f>Logic!U212</f>
        <v/>
      </c>
      <c r="O211" s="167" t="str">
        <f>Logic!Y212</f>
        <v/>
      </c>
      <c r="P211" s="167" t="str">
        <f>Logic!AC212</f>
        <v/>
      </c>
      <c r="Q211" s="167" t="str">
        <f>Logic!AG212</f>
        <v/>
      </c>
      <c r="R211" s="117"/>
      <c r="S211" s="167" t="str">
        <f>Logic!AL212</f>
        <v/>
      </c>
      <c r="T211" s="117"/>
      <c r="U211" s="167" t="str">
        <f>Logic!AN212</f>
        <v/>
      </c>
      <c r="V211" s="167" t="str">
        <f>Logic!AO212</f>
        <v/>
      </c>
      <c r="W211" s="167" t="str">
        <f>Logic!AP212</f>
        <v/>
      </c>
      <c r="X211" s="167" t="str">
        <f>Logic!AQ212</f>
        <v/>
      </c>
      <c r="Y211" s="167" t="str">
        <f>Logic!AS212</f>
        <v/>
      </c>
      <c r="Z211" s="167" t="str">
        <f>Logic!AT212</f>
        <v/>
      </c>
      <c r="AA211" s="167" t="str">
        <f>Logic!AU212</f>
        <v/>
      </c>
      <c r="AB211" s="167" t="str">
        <f>Logic!AV212</f>
        <v/>
      </c>
      <c r="AC211" s="153"/>
      <c r="AD211" s="168" t="str">
        <f t="shared" si="3"/>
        <v/>
      </c>
      <c r="AE211" s="138"/>
      <c r="AF211" s="138"/>
      <c r="AG211" s="138"/>
      <c r="AH211" s="138"/>
      <c r="AI211" s="138"/>
      <c r="AJ211" s="138"/>
      <c r="AK211" s="138"/>
      <c r="AL211" s="138"/>
      <c r="AM211" s="138"/>
      <c r="AN211" s="138"/>
      <c r="AO211" s="138"/>
      <c r="AP211" s="138"/>
      <c r="AQ211" s="138"/>
      <c r="AR211" s="138"/>
      <c r="AS211" s="138"/>
      <c r="AT211" s="138"/>
      <c r="AU211" s="138"/>
      <c r="AV211" s="138"/>
      <c r="AW211" s="138"/>
      <c r="AX211" s="138"/>
      <c r="AY211" s="138"/>
      <c r="AZ211" s="138"/>
      <c r="BA211" s="14"/>
      <c r="BB211" s="14"/>
      <c r="BC211" s="14"/>
      <c r="BD211" s="14"/>
      <c r="BE211" s="14"/>
      <c r="BF211" s="14"/>
      <c r="BG211" s="14"/>
      <c r="BH211" s="14"/>
      <c r="BI211" s="14"/>
      <c r="BJ211" s="14"/>
      <c r="BK211" s="14"/>
      <c r="BL211" s="14"/>
      <c r="BM211" s="14"/>
      <c r="BN211" s="14"/>
      <c r="BO211" s="14"/>
      <c r="BP211" s="14"/>
      <c r="BQ211" s="14"/>
      <c r="BR211" s="14"/>
      <c r="BS211" s="14"/>
      <c r="BT211" s="14"/>
      <c r="BU211" s="14"/>
      <c r="BV211" s="14"/>
      <c r="BW211" s="14"/>
      <c r="BX211" s="14"/>
      <c r="BY211" s="14"/>
      <c r="BZ211" s="14"/>
      <c r="CA211" s="14"/>
      <c r="CB211" s="14"/>
      <c r="CC211" s="14"/>
      <c r="CD211" s="14"/>
      <c r="CE211" s="14"/>
      <c r="CF211" s="14"/>
      <c r="CG211" s="14"/>
      <c r="CH211" s="14"/>
      <c r="CI211" s="14"/>
      <c r="CJ211" s="14"/>
      <c r="CK211" s="14"/>
      <c r="CL211" s="14"/>
      <c r="CM211" s="14"/>
      <c r="CN211" s="14"/>
      <c r="CO211" s="14"/>
      <c r="CP211" s="14"/>
      <c r="CQ211" s="14"/>
      <c r="CR211" s="14"/>
      <c r="CS211" s="14"/>
      <c r="CT211" s="14"/>
      <c r="CU211" s="14"/>
      <c r="CV211" s="14"/>
      <c r="CW211" s="14"/>
      <c r="CX211" s="14"/>
      <c r="CY211" s="14"/>
      <c r="CZ211" s="14"/>
      <c r="DA211" s="14"/>
      <c r="DB211" s="14"/>
      <c r="DC211" s="14"/>
      <c r="DD211" s="14"/>
      <c r="DE211" s="14"/>
      <c r="DF211" s="14"/>
      <c r="DG211" s="14"/>
      <c r="DH211" s="14"/>
      <c r="DI211" s="14"/>
      <c r="DJ211" s="14"/>
      <c r="DK211" s="14"/>
      <c r="DL211" s="14"/>
      <c r="DM211" s="14"/>
      <c r="DN211" s="14"/>
      <c r="DO211" s="14"/>
      <c r="DP211" s="14"/>
      <c r="DQ211" s="14"/>
      <c r="DR211" s="14"/>
      <c r="DS211" s="14"/>
      <c r="DT211" s="14"/>
      <c r="DU211" s="14"/>
      <c r="DV211" s="14"/>
      <c r="DW211" s="14"/>
      <c r="DX211" s="14"/>
      <c r="DY211" s="14"/>
      <c r="DZ211" s="14"/>
      <c r="EA211" s="14"/>
      <c r="EB211" s="14"/>
      <c r="EC211" s="14"/>
      <c r="ED211" s="14"/>
      <c r="EE211" s="14"/>
      <c r="EF211" s="14"/>
      <c r="EG211" s="14"/>
      <c r="EH211" s="14"/>
      <c r="EI211" s="14"/>
      <c r="EJ211" s="14"/>
      <c r="EK211" s="14"/>
      <c r="EL211" s="14"/>
      <c r="EM211" s="14"/>
      <c r="EN211" s="14"/>
      <c r="EO211" s="14"/>
      <c r="EP211" s="14"/>
      <c r="EQ211" s="14"/>
      <c r="ER211" s="14"/>
      <c r="ES211" s="14"/>
      <c r="ET211" s="14"/>
      <c r="EU211" s="14"/>
      <c r="EV211" s="14"/>
      <c r="EW211" s="14"/>
      <c r="EX211" s="14"/>
      <c r="EY211" s="14"/>
      <c r="EZ211" s="14"/>
      <c r="FA211" s="14"/>
      <c r="FB211" s="14"/>
      <c r="FC211" s="14"/>
      <c r="FD211" s="14"/>
      <c r="FE211" s="14"/>
      <c r="FF211" s="14"/>
      <c r="FG211" s="14"/>
      <c r="FH211" s="14"/>
      <c r="FI211" s="14"/>
      <c r="FJ211" s="14"/>
      <c r="FK211" s="14"/>
      <c r="FL211" s="14"/>
      <c r="FM211" s="14"/>
      <c r="FN211" s="14"/>
      <c r="FO211" s="14"/>
      <c r="FP211" s="14"/>
      <c r="FQ211" s="14"/>
      <c r="FR211" s="14"/>
      <c r="FS211" s="14"/>
      <c r="FT211" s="14"/>
      <c r="FU211" s="14"/>
      <c r="FV211" s="14"/>
      <c r="FW211" s="14"/>
      <c r="FX211" s="14"/>
      <c r="FY211" s="14"/>
      <c r="FZ211" s="14"/>
      <c r="GA211" s="14"/>
      <c r="GB211" s="14"/>
      <c r="GC211" s="14"/>
      <c r="GD211" s="14"/>
      <c r="GE211" s="14"/>
      <c r="GF211" s="14"/>
      <c r="GG211" s="14"/>
      <c r="GH211" s="14"/>
      <c r="GI211" s="14"/>
      <c r="GJ211" s="14"/>
      <c r="GK211" s="14"/>
      <c r="GL211" s="14"/>
      <c r="GM211" s="14"/>
      <c r="GN211" s="14"/>
      <c r="GO211" s="14"/>
      <c r="GP211" s="14"/>
      <c r="GQ211" s="14"/>
      <c r="GR211" s="14"/>
      <c r="GS211" s="14"/>
      <c r="GT211" s="14"/>
      <c r="GU211" s="14"/>
      <c r="GV211" s="14"/>
      <c r="GW211" s="14"/>
      <c r="GX211" s="14"/>
      <c r="GY211" s="14"/>
      <c r="GZ211" s="14"/>
      <c r="HA211" s="14"/>
      <c r="HB211" s="14"/>
      <c r="HC211" s="14"/>
      <c r="HD211" s="14"/>
      <c r="HE211" s="14"/>
      <c r="HF211" s="14"/>
      <c r="HG211" s="14"/>
      <c r="HH211" s="14"/>
      <c r="HI211" s="14"/>
      <c r="HJ211" s="14"/>
      <c r="HK211" s="14"/>
      <c r="HL211" s="14"/>
      <c r="HM211" s="14"/>
      <c r="HN211" s="14"/>
      <c r="HO211" s="14"/>
      <c r="HP211" s="14"/>
      <c r="HQ211" s="14"/>
      <c r="HR211" s="14"/>
      <c r="HS211" s="14"/>
      <c r="HT211" s="14"/>
      <c r="HU211" s="14"/>
      <c r="HV211" s="14"/>
      <c r="HW211" s="14"/>
      <c r="HX211" s="14"/>
      <c r="HY211" s="14"/>
      <c r="HZ211" s="14"/>
      <c r="IA211" s="14"/>
      <c r="IB211" s="14"/>
      <c r="IC211" s="14"/>
      <c r="ID211" s="14"/>
      <c r="IE211" s="14"/>
      <c r="IF211" s="14"/>
      <c r="IG211" s="14"/>
      <c r="IH211" s="14"/>
      <c r="II211" s="14"/>
      <c r="IJ211" s="14"/>
      <c r="IK211" s="14"/>
      <c r="IL211" s="14"/>
      <c r="IM211" s="14"/>
      <c r="IN211" s="14"/>
      <c r="IO211" s="14"/>
      <c r="IP211" s="14"/>
      <c r="IQ211" s="14"/>
      <c r="IR211" s="14"/>
      <c r="IS211" s="14"/>
      <c r="IT211" s="14"/>
      <c r="IU211" s="14"/>
      <c r="IV211" s="14"/>
      <c r="IW211" s="14"/>
      <c r="IX211" s="14"/>
      <c r="IY211" s="14"/>
      <c r="IZ211" s="14"/>
      <c r="JA211" s="14"/>
      <c r="JB211" s="14"/>
      <c r="JC211" s="14"/>
      <c r="JD211" s="14"/>
      <c r="JE211" s="14"/>
      <c r="JF211" s="14"/>
      <c r="JG211" s="14"/>
    </row>
    <row r="212" spans="1:267" s="152" customFormat="1" ht="18" hidden="1" customHeight="1" outlineLevel="2" x14ac:dyDescent="0.25">
      <c r="A212" s="146">
        <v>72</v>
      </c>
      <c r="B212" s="348"/>
      <c r="C212" s="349"/>
      <c r="D212" s="95"/>
      <c r="E212" s="354"/>
      <c r="F212" s="354"/>
      <c r="G212" s="355"/>
      <c r="H212" s="355"/>
      <c r="I212" s="167" t="str">
        <f>Logic!I213</f>
        <v/>
      </c>
      <c r="J212" s="117"/>
      <c r="K212" s="112"/>
      <c r="L212" s="112"/>
      <c r="M212" s="167" t="str">
        <f>Logic!Q213</f>
        <v/>
      </c>
      <c r="N212" s="167" t="str">
        <f>Logic!U213</f>
        <v/>
      </c>
      <c r="O212" s="167" t="str">
        <f>Logic!Y213</f>
        <v/>
      </c>
      <c r="P212" s="167" t="str">
        <f>Logic!AC213</f>
        <v/>
      </c>
      <c r="Q212" s="167" t="str">
        <f>Logic!AG213</f>
        <v/>
      </c>
      <c r="R212" s="117"/>
      <c r="S212" s="167" t="str">
        <f>Logic!AL213</f>
        <v/>
      </c>
      <c r="T212" s="117"/>
      <c r="U212" s="167" t="str">
        <f>Logic!AN213</f>
        <v/>
      </c>
      <c r="V212" s="167" t="str">
        <f>Logic!AO213</f>
        <v/>
      </c>
      <c r="W212" s="167" t="str">
        <f>Logic!AP213</f>
        <v/>
      </c>
      <c r="X212" s="167" t="str">
        <f>Logic!AQ213</f>
        <v/>
      </c>
      <c r="Y212" s="167" t="str">
        <f>Logic!AS213</f>
        <v/>
      </c>
      <c r="Z212" s="167" t="str">
        <f>Logic!AT213</f>
        <v/>
      </c>
      <c r="AA212" s="167" t="str">
        <f>Logic!AU213</f>
        <v/>
      </c>
      <c r="AB212" s="167" t="str">
        <f>Logic!AV213</f>
        <v/>
      </c>
      <c r="AC212" s="153"/>
      <c r="AD212" s="168" t="str">
        <f t="shared" si="3"/>
        <v/>
      </c>
      <c r="AE212" s="138"/>
      <c r="AF212" s="138"/>
      <c r="AG212" s="138"/>
      <c r="AH212" s="138"/>
      <c r="AI212" s="138"/>
      <c r="AJ212" s="138"/>
      <c r="AK212" s="138"/>
      <c r="AL212" s="138"/>
      <c r="AM212" s="138"/>
      <c r="AN212" s="138"/>
      <c r="AO212" s="138"/>
      <c r="AP212" s="138"/>
      <c r="AQ212" s="138"/>
      <c r="AR212" s="138"/>
      <c r="AS212" s="138"/>
      <c r="AT212" s="138"/>
      <c r="AU212" s="138"/>
      <c r="AV212" s="138"/>
      <c r="AW212" s="138"/>
      <c r="AX212" s="138"/>
      <c r="AY212" s="138"/>
      <c r="AZ212" s="138"/>
      <c r="BA212" s="14"/>
      <c r="BB212" s="14"/>
      <c r="BC212" s="14"/>
      <c r="BD212" s="14"/>
      <c r="BE212" s="14"/>
      <c r="BF212" s="14"/>
      <c r="BG212" s="14"/>
      <c r="BH212" s="14"/>
      <c r="BI212" s="14"/>
      <c r="BJ212" s="14"/>
      <c r="BK212" s="14"/>
      <c r="BL212" s="14"/>
      <c r="BM212" s="14"/>
      <c r="BN212" s="14"/>
      <c r="BO212" s="14"/>
      <c r="BP212" s="14"/>
      <c r="BQ212" s="14"/>
      <c r="BR212" s="14"/>
      <c r="BS212" s="14"/>
      <c r="BT212" s="14"/>
      <c r="BU212" s="14"/>
      <c r="BV212" s="14"/>
      <c r="BW212" s="14"/>
      <c r="BX212" s="14"/>
      <c r="BY212" s="14"/>
      <c r="BZ212" s="14"/>
      <c r="CA212" s="14"/>
      <c r="CB212" s="14"/>
      <c r="CC212" s="14"/>
      <c r="CD212" s="14"/>
      <c r="CE212" s="14"/>
      <c r="CF212" s="14"/>
      <c r="CG212" s="14"/>
      <c r="CH212" s="14"/>
      <c r="CI212" s="14"/>
      <c r="CJ212" s="14"/>
      <c r="CK212" s="14"/>
      <c r="CL212" s="14"/>
      <c r="CM212" s="14"/>
      <c r="CN212" s="14"/>
      <c r="CO212" s="14"/>
      <c r="CP212" s="14"/>
      <c r="CQ212" s="14"/>
      <c r="CR212" s="14"/>
      <c r="CS212" s="14"/>
      <c r="CT212" s="14"/>
      <c r="CU212" s="14"/>
      <c r="CV212" s="14"/>
      <c r="CW212" s="14"/>
      <c r="CX212" s="14"/>
      <c r="CY212" s="14"/>
      <c r="CZ212" s="14"/>
      <c r="DA212" s="14"/>
      <c r="DB212" s="14"/>
      <c r="DC212" s="14"/>
      <c r="DD212" s="14"/>
      <c r="DE212" s="14"/>
      <c r="DF212" s="14"/>
      <c r="DG212" s="14"/>
      <c r="DH212" s="14"/>
      <c r="DI212" s="14"/>
      <c r="DJ212" s="14"/>
      <c r="DK212" s="14"/>
      <c r="DL212" s="14"/>
      <c r="DM212" s="14"/>
      <c r="DN212" s="14"/>
      <c r="DO212" s="14"/>
      <c r="DP212" s="14"/>
      <c r="DQ212" s="14"/>
      <c r="DR212" s="14"/>
      <c r="DS212" s="14"/>
      <c r="DT212" s="14"/>
      <c r="DU212" s="14"/>
      <c r="DV212" s="14"/>
      <c r="DW212" s="14"/>
      <c r="DX212" s="14"/>
      <c r="DY212" s="14"/>
      <c r="DZ212" s="14"/>
      <c r="EA212" s="14"/>
      <c r="EB212" s="14"/>
      <c r="EC212" s="14"/>
      <c r="ED212" s="14"/>
      <c r="EE212" s="14"/>
      <c r="EF212" s="14"/>
      <c r="EG212" s="14"/>
      <c r="EH212" s="14"/>
      <c r="EI212" s="14"/>
      <c r="EJ212" s="14"/>
      <c r="EK212" s="14"/>
      <c r="EL212" s="14"/>
      <c r="EM212" s="14"/>
      <c r="EN212" s="14"/>
      <c r="EO212" s="14"/>
      <c r="EP212" s="14"/>
      <c r="EQ212" s="14"/>
      <c r="ER212" s="14"/>
      <c r="ES212" s="14"/>
      <c r="ET212" s="14"/>
      <c r="EU212" s="14"/>
      <c r="EV212" s="14"/>
      <c r="EW212" s="14"/>
      <c r="EX212" s="14"/>
      <c r="EY212" s="14"/>
      <c r="EZ212" s="14"/>
      <c r="FA212" s="14"/>
      <c r="FB212" s="14"/>
      <c r="FC212" s="14"/>
      <c r="FD212" s="14"/>
      <c r="FE212" s="14"/>
      <c r="FF212" s="14"/>
      <c r="FG212" s="14"/>
      <c r="FH212" s="14"/>
      <c r="FI212" s="14"/>
      <c r="FJ212" s="14"/>
      <c r="FK212" s="14"/>
      <c r="FL212" s="14"/>
      <c r="FM212" s="14"/>
      <c r="FN212" s="14"/>
      <c r="FO212" s="14"/>
      <c r="FP212" s="14"/>
      <c r="FQ212" s="14"/>
      <c r="FR212" s="14"/>
      <c r="FS212" s="14"/>
      <c r="FT212" s="14"/>
      <c r="FU212" s="14"/>
      <c r="FV212" s="14"/>
      <c r="FW212" s="14"/>
      <c r="FX212" s="14"/>
      <c r="FY212" s="14"/>
      <c r="FZ212" s="14"/>
      <c r="GA212" s="14"/>
      <c r="GB212" s="14"/>
      <c r="GC212" s="14"/>
      <c r="GD212" s="14"/>
      <c r="GE212" s="14"/>
      <c r="GF212" s="14"/>
      <c r="GG212" s="14"/>
      <c r="GH212" s="14"/>
      <c r="GI212" s="14"/>
      <c r="GJ212" s="14"/>
      <c r="GK212" s="14"/>
      <c r="GL212" s="14"/>
      <c r="GM212" s="14"/>
      <c r="GN212" s="14"/>
      <c r="GO212" s="14"/>
      <c r="GP212" s="14"/>
      <c r="GQ212" s="14"/>
      <c r="GR212" s="14"/>
      <c r="GS212" s="14"/>
      <c r="GT212" s="14"/>
      <c r="GU212" s="14"/>
      <c r="GV212" s="14"/>
      <c r="GW212" s="14"/>
      <c r="GX212" s="14"/>
      <c r="GY212" s="14"/>
      <c r="GZ212" s="14"/>
      <c r="HA212" s="14"/>
      <c r="HB212" s="14"/>
      <c r="HC212" s="14"/>
      <c r="HD212" s="14"/>
      <c r="HE212" s="14"/>
      <c r="HF212" s="14"/>
      <c r="HG212" s="14"/>
      <c r="HH212" s="14"/>
      <c r="HI212" s="14"/>
      <c r="HJ212" s="14"/>
      <c r="HK212" s="14"/>
      <c r="HL212" s="14"/>
      <c r="HM212" s="14"/>
      <c r="HN212" s="14"/>
      <c r="HO212" s="14"/>
      <c r="HP212" s="14"/>
      <c r="HQ212" s="14"/>
      <c r="HR212" s="14"/>
      <c r="HS212" s="14"/>
      <c r="HT212" s="14"/>
      <c r="HU212" s="14"/>
      <c r="HV212" s="14"/>
      <c r="HW212" s="14"/>
      <c r="HX212" s="14"/>
      <c r="HY212" s="14"/>
      <c r="HZ212" s="14"/>
      <c r="IA212" s="14"/>
      <c r="IB212" s="14"/>
      <c r="IC212" s="14"/>
      <c r="ID212" s="14"/>
      <c r="IE212" s="14"/>
      <c r="IF212" s="14"/>
      <c r="IG212" s="14"/>
      <c r="IH212" s="14"/>
      <c r="II212" s="14"/>
      <c r="IJ212" s="14"/>
      <c r="IK212" s="14"/>
      <c r="IL212" s="14"/>
      <c r="IM212" s="14"/>
      <c r="IN212" s="14"/>
      <c r="IO212" s="14"/>
      <c r="IP212" s="14"/>
      <c r="IQ212" s="14"/>
      <c r="IR212" s="14"/>
      <c r="IS212" s="14"/>
      <c r="IT212" s="14"/>
      <c r="IU212" s="14"/>
      <c r="IV212" s="14"/>
      <c r="IW212" s="14"/>
      <c r="IX212" s="14"/>
      <c r="IY212" s="14"/>
      <c r="IZ212" s="14"/>
      <c r="JA212" s="14"/>
      <c r="JB212" s="14"/>
      <c r="JC212" s="14"/>
      <c r="JD212" s="14"/>
      <c r="JE212" s="14"/>
      <c r="JF212" s="14"/>
      <c r="JG212" s="14"/>
    </row>
    <row r="213" spans="1:267" s="152" customFormat="1" ht="18" hidden="1" customHeight="1" outlineLevel="2" x14ac:dyDescent="0.25">
      <c r="A213" s="146">
        <v>73</v>
      </c>
      <c r="B213" s="348"/>
      <c r="C213" s="349"/>
      <c r="D213" s="95"/>
      <c r="E213" s="354"/>
      <c r="F213" s="354"/>
      <c r="G213" s="355"/>
      <c r="H213" s="355"/>
      <c r="I213" s="167" t="str">
        <f>Logic!I213</f>
        <v/>
      </c>
      <c r="J213" s="117"/>
      <c r="K213" s="112"/>
      <c r="L213" s="112"/>
      <c r="M213" s="167" t="str">
        <f>Logic!Q213</f>
        <v/>
      </c>
      <c r="N213" s="167" t="str">
        <f>Logic!U213</f>
        <v/>
      </c>
      <c r="O213" s="167" t="str">
        <f>Logic!Y213</f>
        <v/>
      </c>
      <c r="P213" s="167" t="str">
        <f>Logic!AC213</f>
        <v/>
      </c>
      <c r="Q213" s="167" t="str">
        <f>Logic!AG213</f>
        <v/>
      </c>
      <c r="R213" s="117"/>
      <c r="S213" s="167" t="str">
        <f>Logic!AL213</f>
        <v/>
      </c>
      <c r="T213" s="117"/>
      <c r="U213" s="167" t="str">
        <f>Logic!AN213</f>
        <v/>
      </c>
      <c r="V213" s="167" t="str">
        <f>Logic!AO213</f>
        <v/>
      </c>
      <c r="W213" s="167" t="str">
        <f>Logic!AP213</f>
        <v/>
      </c>
      <c r="X213" s="167" t="str">
        <f>Logic!AQ213</f>
        <v/>
      </c>
      <c r="Y213" s="167" t="str">
        <f>Logic!AS213</f>
        <v/>
      </c>
      <c r="Z213" s="167" t="str">
        <f>Logic!AT213</f>
        <v/>
      </c>
      <c r="AA213" s="167" t="str">
        <f>Logic!AU213</f>
        <v/>
      </c>
      <c r="AB213" s="167" t="str">
        <f>Logic!AV213</f>
        <v/>
      </c>
      <c r="AC213" s="153"/>
      <c r="AD213" s="168" t="str">
        <f t="shared" si="3"/>
        <v/>
      </c>
      <c r="AE213" s="138"/>
      <c r="AF213" s="138"/>
      <c r="AG213" s="138"/>
      <c r="AH213" s="138"/>
      <c r="AI213" s="138"/>
      <c r="AJ213" s="138"/>
      <c r="AK213" s="138"/>
      <c r="AL213" s="138"/>
      <c r="AM213" s="138"/>
      <c r="AN213" s="138"/>
      <c r="AO213" s="138"/>
      <c r="AP213" s="138"/>
      <c r="AQ213" s="138"/>
      <c r="AR213" s="138"/>
      <c r="AS213" s="138"/>
      <c r="AT213" s="138"/>
      <c r="AU213" s="138"/>
      <c r="AV213" s="138"/>
      <c r="AW213" s="138"/>
      <c r="AX213" s="138"/>
      <c r="AY213" s="138"/>
      <c r="AZ213" s="138"/>
      <c r="BA213" s="14"/>
      <c r="BB213" s="14"/>
      <c r="BC213" s="14"/>
      <c r="BD213" s="14"/>
      <c r="BE213" s="14"/>
      <c r="BF213" s="14"/>
      <c r="BG213" s="14"/>
      <c r="BH213" s="14"/>
      <c r="BI213" s="14"/>
      <c r="BJ213" s="14"/>
      <c r="BK213" s="14"/>
      <c r="BL213" s="14"/>
      <c r="BM213" s="14"/>
      <c r="BN213" s="14"/>
      <c r="BO213" s="14"/>
      <c r="BP213" s="14"/>
      <c r="BQ213" s="14"/>
      <c r="BR213" s="14"/>
      <c r="BS213" s="14"/>
      <c r="BT213" s="14"/>
      <c r="BU213" s="14"/>
      <c r="BV213" s="14"/>
      <c r="BW213" s="14"/>
      <c r="BX213" s="14"/>
      <c r="BY213" s="14"/>
      <c r="BZ213" s="14"/>
      <c r="CA213" s="14"/>
      <c r="CB213" s="14"/>
      <c r="CC213" s="14"/>
      <c r="CD213" s="14"/>
      <c r="CE213" s="14"/>
      <c r="CF213" s="14"/>
      <c r="CG213" s="14"/>
      <c r="CH213" s="14"/>
      <c r="CI213" s="14"/>
      <c r="CJ213" s="14"/>
      <c r="CK213" s="14"/>
      <c r="CL213" s="14"/>
      <c r="CM213" s="14"/>
      <c r="CN213" s="14"/>
      <c r="CO213" s="14"/>
      <c r="CP213" s="14"/>
      <c r="CQ213" s="14"/>
      <c r="CR213" s="14"/>
      <c r="CS213" s="14"/>
      <c r="CT213" s="14"/>
      <c r="CU213" s="14"/>
      <c r="CV213" s="14"/>
      <c r="CW213" s="14"/>
      <c r="CX213" s="14"/>
      <c r="CY213" s="14"/>
      <c r="CZ213" s="14"/>
      <c r="DA213" s="14"/>
      <c r="DB213" s="14"/>
      <c r="DC213" s="14"/>
      <c r="DD213" s="14"/>
      <c r="DE213" s="14"/>
      <c r="DF213" s="14"/>
      <c r="DG213" s="14"/>
      <c r="DH213" s="14"/>
      <c r="DI213" s="14"/>
      <c r="DJ213" s="14"/>
      <c r="DK213" s="14"/>
      <c r="DL213" s="14"/>
      <c r="DM213" s="14"/>
      <c r="DN213" s="14"/>
      <c r="DO213" s="14"/>
      <c r="DP213" s="14"/>
      <c r="DQ213" s="14"/>
      <c r="DR213" s="14"/>
      <c r="DS213" s="14"/>
      <c r="DT213" s="14"/>
      <c r="DU213" s="14"/>
      <c r="DV213" s="14"/>
      <c r="DW213" s="14"/>
      <c r="DX213" s="14"/>
      <c r="DY213" s="14"/>
      <c r="DZ213" s="14"/>
      <c r="EA213" s="14"/>
      <c r="EB213" s="14"/>
      <c r="EC213" s="14"/>
      <c r="ED213" s="14"/>
      <c r="EE213" s="14"/>
      <c r="EF213" s="14"/>
      <c r="EG213" s="14"/>
      <c r="EH213" s="14"/>
      <c r="EI213" s="14"/>
      <c r="EJ213" s="14"/>
      <c r="EK213" s="14"/>
      <c r="EL213" s="14"/>
      <c r="EM213" s="14"/>
      <c r="EN213" s="14"/>
      <c r="EO213" s="14"/>
      <c r="EP213" s="14"/>
      <c r="EQ213" s="14"/>
      <c r="ER213" s="14"/>
      <c r="ES213" s="14"/>
      <c r="ET213" s="14"/>
      <c r="EU213" s="14"/>
      <c r="EV213" s="14"/>
      <c r="EW213" s="14"/>
      <c r="EX213" s="14"/>
      <c r="EY213" s="14"/>
      <c r="EZ213" s="14"/>
      <c r="FA213" s="14"/>
      <c r="FB213" s="14"/>
      <c r="FC213" s="14"/>
      <c r="FD213" s="14"/>
      <c r="FE213" s="14"/>
      <c r="FF213" s="14"/>
      <c r="FG213" s="14"/>
      <c r="FH213" s="14"/>
      <c r="FI213" s="14"/>
      <c r="FJ213" s="14"/>
      <c r="FK213" s="14"/>
      <c r="FL213" s="14"/>
      <c r="FM213" s="14"/>
      <c r="FN213" s="14"/>
      <c r="FO213" s="14"/>
      <c r="FP213" s="14"/>
      <c r="FQ213" s="14"/>
      <c r="FR213" s="14"/>
      <c r="FS213" s="14"/>
      <c r="FT213" s="14"/>
      <c r="FU213" s="14"/>
      <c r="FV213" s="14"/>
      <c r="FW213" s="14"/>
      <c r="FX213" s="14"/>
      <c r="FY213" s="14"/>
      <c r="FZ213" s="14"/>
      <c r="GA213" s="14"/>
      <c r="GB213" s="14"/>
      <c r="GC213" s="14"/>
      <c r="GD213" s="14"/>
      <c r="GE213" s="14"/>
      <c r="GF213" s="14"/>
      <c r="GG213" s="14"/>
      <c r="GH213" s="14"/>
      <c r="GI213" s="14"/>
      <c r="GJ213" s="14"/>
      <c r="GK213" s="14"/>
      <c r="GL213" s="14"/>
      <c r="GM213" s="14"/>
      <c r="GN213" s="14"/>
      <c r="GO213" s="14"/>
      <c r="GP213" s="14"/>
      <c r="GQ213" s="14"/>
      <c r="GR213" s="14"/>
      <c r="GS213" s="14"/>
      <c r="GT213" s="14"/>
      <c r="GU213" s="14"/>
      <c r="GV213" s="14"/>
      <c r="GW213" s="14"/>
      <c r="GX213" s="14"/>
      <c r="GY213" s="14"/>
      <c r="GZ213" s="14"/>
      <c r="HA213" s="14"/>
      <c r="HB213" s="14"/>
      <c r="HC213" s="14"/>
      <c r="HD213" s="14"/>
      <c r="HE213" s="14"/>
      <c r="HF213" s="14"/>
      <c r="HG213" s="14"/>
      <c r="HH213" s="14"/>
      <c r="HI213" s="14"/>
      <c r="HJ213" s="14"/>
      <c r="HK213" s="14"/>
      <c r="HL213" s="14"/>
      <c r="HM213" s="14"/>
      <c r="HN213" s="14"/>
      <c r="HO213" s="14"/>
      <c r="HP213" s="14"/>
      <c r="HQ213" s="14"/>
      <c r="HR213" s="14"/>
      <c r="HS213" s="14"/>
      <c r="HT213" s="14"/>
      <c r="HU213" s="14"/>
      <c r="HV213" s="14"/>
      <c r="HW213" s="14"/>
      <c r="HX213" s="14"/>
      <c r="HY213" s="14"/>
      <c r="HZ213" s="14"/>
      <c r="IA213" s="14"/>
      <c r="IB213" s="14"/>
      <c r="IC213" s="14"/>
      <c r="ID213" s="14"/>
      <c r="IE213" s="14"/>
      <c r="IF213" s="14"/>
      <c r="IG213" s="14"/>
      <c r="IH213" s="14"/>
      <c r="II213" s="14"/>
      <c r="IJ213" s="14"/>
      <c r="IK213" s="14"/>
      <c r="IL213" s="14"/>
      <c r="IM213" s="14"/>
      <c r="IN213" s="14"/>
      <c r="IO213" s="14"/>
      <c r="IP213" s="14"/>
      <c r="IQ213" s="14"/>
      <c r="IR213" s="14"/>
      <c r="IS213" s="14"/>
      <c r="IT213" s="14"/>
      <c r="IU213" s="14"/>
      <c r="IV213" s="14"/>
      <c r="IW213" s="14"/>
      <c r="IX213" s="14"/>
      <c r="IY213" s="14"/>
      <c r="IZ213" s="14"/>
      <c r="JA213" s="14"/>
      <c r="JB213" s="14"/>
      <c r="JC213" s="14"/>
      <c r="JD213" s="14"/>
      <c r="JE213" s="14"/>
      <c r="JF213" s="14"/>
      <c r="JG213" s="14"/>
    </row>
    <row r="214" spans="1:267" s="152" customFormat="1" ht="18" hidden="1" customHeight="1" outlineLevel="2" x14ac:dyDescent="0.25">
      <c r="A214" s="146">
        <v>74</v>
      </c>
      <c r="B214" s="348"/>
      <c r="C214" s="349"/>
      <c r="D214" s="95"/>
      <c r="E214" s="354"/>
      <c r="F214" s="354"/>
      <c r="G214" s="355"/>
      <c r="H214" s="355"/>
      <c r="I214" s="167" t="str">
        <f>Logic!I214</f>
        <v/>
      </c>
      <c r="J214" s="117"/>
      <c r="K214" s="112"/>
      <c r="L214" s="112"/>
      <c r="M214" s="167" t="str">
        <f>Logic!Q214</f>
        <v/>
      </c>
      <c r="N214" s="167" t="str">
        <f>Logic!U214</f>
        <v/>
      </c>
      <c r="O214" s="167" t="str">
        <f>Logic!Y214</f>
        <v/>
      </c>
      <c r="P214" s="167" t="str">
        <f>Logic!AC214</f>
        <v/>
      </c>
      <c r="Q214" s="167" t="str">
        <f>Logic!AG214</f>
        <v/>
      </c>
      <c r="R214" s="117"/>
      <c r="S214" s="167" t="str">
        <f>Logic!AL214</f>
        <v/>
      </c>
      <c r="T214" s="117"/>
      <c r="U214" s="167" t="str">
        <f>Logic!AN214</f>
        <v/>
      </c>
      <c r="V214" s="167" t="str">
        <f>Logic!AO214</f>
        <v/>
      </c>
      <c r="W214" s="167" t="str">
        <f>Logic!AP214</f>
        <v/>
      </c>
      <c r="X214" s="167" t="str">
        <f>Logic!AQ214</f>
        <v/>
      </c>
      <c r="Y214" s="167" t="str">
        <f>Logic!AS214</f>
        <v/>
      </c>
      <c r="Z214" s="167" t="str">
        <f>Logic!AT214</f>
        <v/>
      </c>
      <c r="AA214" s="167" t="str">
        <f>Logic!AU214</f>
        <v/>
      </c>
      <c r="AB214" s="167" t="str">
        <f>Logic!AV214</f>
        <v/>
      </c>
      <c r="AC214" s="153"/>
      <c r="AD214" s="168" t="str">
        <f t="shared" si="3"/>
        <v/>
      </c>
      <c r="AE214" s="138"/>
      <c r="AF214" s="138"/>
      <c r="AG214" s="138"/>
      <c r="AH214" s="138"/>
      <c r="AI214" s="138"/>
      <c r="AJ214" s="138"/>
      <c r="AK214" s="138"/>
      <c r="AL214" s="138"/>
      <c r="AM214" s="138"/>
      <c r="AN214" s="138"/>
      <c r="AO214" s="138"/>
      <c r="AP214" s="138"/>
      <c r="AQ214" s="138"/>
      <c r="AR214" s="138"/>
      <c r="AS214" s="138"/>
      <c r="AT214" s="138"/>
      <c r="AU214" s="138"/>
      <c r="AV214" s="138"/>
      <c r="AW214" s="138"/>
      <c r="AX214" s="138"/>
      <c r="AY214" s="138"/>
      <c r="AZ214" s="138"/>
      <c r="BA214" s="14"/>
      <c r="BB214" s="14"/>
      <c r="BC214" s="14"/>
      <c r="BD214" s="14"/>
      <c r="BE214" s="14"/>
      <c r="BF214" s="14"/>
      <c r="BG214" s="14"/>
      <c r="BH214" s="14"/>
      <c r="BI214" s="14"/>
      <c r="BJ214" s="14"/>
      <c r="BK214" s="14"/>
      <c r="BL214" s="14"/>
      <c r="BM214" s="14"/>
      <c r="BN214" s="14"/>
      <c r="BO214" s="14"/>
      <c r="BP214" s="14"/>
      <c r="BQ214" s="14"/>
      <c r="BR214" s="14"/>
      <c r="BS214" s="14"/>
      <c r="BT214" s="14"/>
      <c r="BU214" s="14"/>
      <c r="BV214" s="14"/>
      <c r="BW214" s="14"/>
      <c r="BX214" s="14"/>
      <c r="BY214" s="14"/>
      <c r="BZ214" s="14"/>
      <c r="CA214" s="14"/>
      <c r="CB214" s="14"/>
      <c r="CC214" s="14"/>
      <c r="CD214" s="14"/>
      <c r="CE214" s="14"/>
      <c r="CF214" s="14"/>
      <c r="CG214" s="14"/>
      <c r="CH214" s="14"/>
      <c r="CI214" s="14"/>
      <c r="CJ214" s="14"/>
      <c r="CK214" s="14"/>
      <c r="CL214" s="14"/>
      <c r="CM214" s="14"/>
      <c r="CN214" s="14"/>
      <c r="CO214" s="14"/>
      <c r="CP214" s="14"/>
      <c r="CQ214" s="14"/>
      <c r="CR214" s="14"/>
      <c r="CS214" s="14"/>
      <c r="CT214" s="14"/>
      <c r="CU214" s="14"/>
      <c r="CV214" s="14"/>
      <c r="CW214" s="14"/>
      <c r="CX214" s="14"/>
      <c r="CY214" s="14"/>
      <c r="CZ214" s="14"/>
      <c r="DA214" s="14"/>
      <c r="DB214" s="14"/>
      <c r="DC214" s="14"/>
      <c r="DD214" s="14"/>
      <c r="DE214" s="14"/>
      <c r="DF214" s="14"/>
      <c r="DG214" s="14"/>
      <c r="DH214" s="14"/>
      <c r="DI214" s="14"/>
      <c r="DJ214" s="14"/>
      <c r="DK214" s="14"/>
      <c r="DL214" s="14"/>
      <c r="DM214" s="14"/>
      <c r="DN214" s="14"/>
      <c r="DO214" s="14"/>
      <c r="DP214" s="14"/>
      <c r="DQ214" s="14"/>
      <c r="DR214" s="14"/>
      <c r="DS214" s="14"/>
      <c r="DT214" s="14"/>
      <c r="DU214" s="14"/>
      <c r="DV214" s="14"/>
      <c r="DW214" s="14"/>
      <c r="DX214" s="14"/>
      <c r="DY214" s="14"/>
      <c r="DZ214" s="14"/>
      <c r="EA214" s="14"/>
      <c r="EB214" s="14"/>
      <c r="EC214" s="14"/>
      <c r="ED214" s="14"/>
      <c r="EE214" s="14"/>
      <c r="EF214" s="14"/>
      <c r="EG214" s="14"/>
      <c r="EH214" s="14"/>
      <c r="EI214" s="14"/>
      <c r="EJ214" s="14"/>
      <c r="EK214" s="14"/>
      <c r="EL214" s="14"/>
      <c r="EM214" s="14"/>
      <c r="EN214" s="14"/>
      <c r="EO214" s="14"/>
      <c r="EP214" s="14"/>
      <c r="EQ214" s="14"/>
      <c r="ER214" s="14"/>
      <c r="ES214" s="14"/>
      <c r="ET214" s="14"/>
      <c r="EU214" s="14"/>
      <c r="EV214" s="14"/>
      <c r="EW214" s="14"/>
      <c r="EX214" s="14"/>
      <c r="EY214" s="14"/>
      <c r="EZ214" s="14"/>
      <c r="FA214" s="14"/>
      <c r="FB214" s="14"/>
      <c r="FC214" s="14"/>
      <c r="FD214" s="14"/>
      <c r="FE214" s="14"/>
      <c r="FF214" s="14"/>
      <c r="FG214" s="14"/>
      <c r="FH214" s="14"/>
      <c r="FI214" s="14"/>
      <c r="FJ214" s="14"/>
      <c r="FK214" s="14"/>
      <c r="FL214" s="14"/>
      <c r="FM214" s="14"/>
      <c r="FN214" s="14"/>
      <c r="FO214" s="14"/>
      <c r="FP214" s="14"/>
      <c r="FQ214" s="14"/>
      <c r="FR214" s="14"/>
      <c r="FS214" s="14"/>
      <c r="FT214" s="14"/>
      <c r="FU214" s="14"/>
      <c r="FV214" s="14"/>
      <c r="FW214" s="14"/>
      <c r="FX214" s="14"/>
      <c r="FY214" s="14"/>
      <c r="FZ214" s="14"/>
      <c r="GA214" s="14"/>
      <c r="GB214" s="14"/>
      <c r="GC214" s="14"/>
      <c r="GD214" s="14"/>
      <c r="GE214" s="14"/>
      <c r="GF214" s="14"/>
      <c r="GG214" s="14"/>
      <c r="GH214" s="14"/>
      <c r="GI214" s="14"/>
      <c r="GJ214" s="14"/>
      <c r="GK214" s="14"/>
      <c r="GL214" s="14"/>
      <c r="GM214" s="14"/>
      <c r="GN214" s="14"/>
      <c r="GO214" s="14"/>
      <c r="GP214" s="14"/>
      <c r="GQ214" s="14"/>
      <c r="GR214" s="14"/>
      <c r="GS214" s="14"/>
      <c r="GT214" s="14"/>
      <c r="GU214" s="14"/>
      <c r="GV214" s="14"/>
      <c r="GW214" s="14"/>
      <c r="GX214" s="14"/>
      <c r="GY214" s="14"/>
      <c r="GZ214" s="14"/>
      <c r="HA214" s="14"/>
      <c r="HB214" s="14"/>
      <c r="HC214" s="14"/>
      <c r="HD214" s="14"/>
      <c r="HE214" s="14"/>
      <c r="HF214" s="14"/>
      <c r="HG214" s="14"/>
      <c r="HH214" s="14"/>
      <c r="HI214" s="14"/>
      <c r="HJ214" s="14"/>
      <c r="HK214" s="14"/>
      <c r="HL214" s="14"/>
      <c r="HM214" s="14"/>
      <c r="HN214" s="14"/>
      <c r="HO214" s="14"/>
      <c r="HP214" s="14"/>
      <c r="HQ214" s="14"/>
      <c r="HR214" s="14"/>
      <c r="HS214" s="14"/>
      <c r="HT214" s="14"/>
      <c r="HU214" s="14"/>
      <c r="HV214" s="14"/>
      <c r="HW214" s="14"/>
      <c r="HX214" s="14"/>
      <c r="HY214" s="14"/>
      <c r="HZ214" s="14"/>
      <c r="IA214" s="14"/>
      <c r="IB214" s="14"/>
      <c r="IC214" s="14"/>
      <c r="ID214" s="14"/>
      <c r="IE214" s="14"/>
      <c r="IF214" s="14"/>
      <c r="IG214" s="14"/>
      <c r="IH214" s="14"/>
      <c r="II214" s="14"/>
      <c r="IJ214" s="14"/>
      <c r="IK214" s="14"/>
      <c r="IL214" s="14"/>
      <c r="IM214" s="14"/>
      <c r="IN214" s="14"/>
      <c r="IO214" s="14"/>
      <c r="IP214" s="14"/>
      <c r="IQ214" s="14"/>
      <c r="IR214" s="14"/>
      <c r="IS214" s="14"/>
      <c r="IT214" s="14"/>
      <c r="IU214" s="14"/>
      <c r="IV214" s="14"/>
      <c r="IW214" s="14"/>
      <c r="IX214" s="14"/>
      <c r="IY214" s="14"/>
      <c r="IZ214" s="14"/>
      <c r="JA214" s="14"/>
      <c r="JB214" s="14"/>
      <c r="JC214" s="14"/>
      <c r="JD214" s="14"/>
      <c r="JE214" s="14"/>
      <c r="JF214" s="14"/>
      <c r="JG214" s="14"/>
    </row>
    <row r="215" spans="1:267" s="152" customFormat="1" ht="18" hidden="1" customHeight="1" outlineLevel="2" x14ac:dyDescent="0.25">
      <c r="A215" s="146">
        <v>75</v>
      </c>
      <c r="B215" s="348"/>
      <c r="C215" s="349"/>
      <c r="D215" s="95"/>
      <c r="E215" s="354"/>
      <c r="F215" s="354"/>
      <c r="G215" s="355"/>
      <c r="H215" s="355"/>
      <c r="I215" s="167" t="str">
        <f>Logic!I215</f>
        <v/>
      </c>
      <c r="J215" s="117"/>
      <c r="K215" s="112"/>
      <c r="L215" s="112"/>
      <c r="M215" s="167" t="str">
        <f>Logic!Q215</f>
        <v/>
      </c>
      <c r="N215" s="167" t="str">
        <f>Logic!U215</f>
        <v/>
      </c>
      <c r="O215" s="167" t="str">
        <f>Logic!Y215</f>
        <v/>
      </c>
      <c r="P215" s="167" t="str">
        <f>Logic!AC215</f>
        <v/>
      </c>
      <c r="Q215" s="167" t="str">
        <f>Logic!AG215</f>
        <v/>
      </c>
      <c r="R215" s="117"/>
      <c r="S215" s="167" t="str">
        <f>Logic!AL215</f>
        <v/>
      </c>
      <c r="T215" s="117"/>
      <c r="U215" s="167" t="str">
        <f>Logic!AN215</f>
        <v/>
      </c>
      <c r="V215" s="167" t="str">
        <f>Logic!AO215</f>
        <v/>
      </c>
      <c r="W215" s="167" t="str">
        <f>Logic!AP215</f>
        <v/>
      </c>
      <c r="X215" s="167" t="str">
        <f>Logic!AQ215</f>
        <v/>
      </c>
      <c r="Y215" s="167" t="str">
        <f>Logic!AS215</f>
        <v/>
      </c>
      <c r="Z215" s="167" t="str">
        <f>Logic!AT215</f>
        <v/>
      </c>
      <c r="AA215" s="167" t="str">
        <f>Logic!AU215</f>
        <v/>
      </c>
      <c r="AB215" s="167" t="str">
        <f>Logic!AV215</f>
        <v/>
      </c>
      <c r="AC215" s="153"/>
      <c r="AD215" s="168" t="str">
        <f t="shared" si="3"/>
        <v/>
      </c>
      <c r="AE215" s="138"/>
      <c r="AF215" s="138"/>
      <c r="AG215" s="138"/>
      <c r="AH215" s="138"/>
      <c r="AI215" s="138"/>
      <c r="AJ215" s="138"/>
      <c r="AK215" s="138"/>
      <c r="AL215" s="138"/>
      <c r="AM215" s="138"/>
      <c r="AN215" s="138"/>
      <c r="AO215" s="138"/>
      <c r="AP215" s="138"/>
      <c r="AQ215" s="138"/>
      <c r="AR215" s="138"/>
      <c r="AS215" s="138"/>
      <c r="AT215" s="138"/>
      <c r="AU215" s="138"/>
      <c r="AV215" s="138"/>
      <c r="AW215" s="138"/>
      <c r="AX215" s="138"/>
      <c r="AY215" s="138"/>
      <c r="AZ215" s="138"/>
      <c r="BA215" s="14"/>
      <c r="BB215" s="14"/>
      <c r="BC215" s="14"/>
      <c r="BD215" s="14"/>
      <c r="BE215" s="14"/>
      <c r="BF215" s="14"/>
      <c r="BG215" s="14"/>
      <c r="BH215" s="14"/>
      <c r="BI215" s="14"/>
      <c r="BJ215" s="14"/>
      <c r="BK215" s="14"/>
      <c r="BL215" s="14"/>
      <c r="BM215" s="14"/>
      <c r="BN215" s="14"/>
      <c r="BO215" s="14"/>
      <c r="BP215" s="14"/>
      <c r="BQ215" s="14"/>
      <c r="BR215" s="14"/>
      <c r="BS215" s="14"/>
      <c r="BT215" s="14"/>
      <c r="BU215" s="14"/>
      <c r="BV215" s="14"/>
      <c r="BW215" s="14"/>
      <c r="BX215" s="14"/>
      <c r="BY215" s="14"/>
      <c r="BZ215" s="14"/>
      <c r="CA215" s="14"/>
      <c r="CB215" s="14"/>
      <c r="CC215" s="14"/>
      <c r="CD215" s="14"/>
      <c r="CE215" s="14"/>
      <c r="CF215" s="14"/>
      <c r="CG215" s="14"/>
      <c r="CH215" s="14"/>
      <c r="CI215" s="14"/>
      <c r="CJ215" s="14"/>
      <c r="CK215" s="14"/>
      <c r="CL215" s="14"/>
      <c r="CM215" s="14"/>
      <c r="CN215" s="14"/>
      <c r="CO215" s="14"/>
      <c r="CP215" s="14"/>
      <c r="CQ215" s="14"/>
      <c r="CR215" s="14"/>
      <c r="CS215" s="14"/>
      <c r="CT215" s="14"/>
      <c r="CU215" s="14"/>
      <c r="CV215" s="14"/>
      <c r="CW215" s="14"/>
      <c r="CX215" s="14"/>
      <c r="CY215" s="14"/>
      <c r="CZ215" s="14"/>
      <c r="DA215" s="14"/>
      <c r="DB215" s="14"/>
      <c r="DC215" s="14"/>
      <c r="DD215" s="14"/>
      <c r="DE215" s="14"/>
      <c r="DF215" s="14"/>
      <c r="DG215" s="14"/>
      <c r="DH215" s="14"/>
      <c r="DI215" s="14"/>
      <c r="DJ215" s="14"/>
      <c r="DK215" s="14"/>
      <c r="DL215" s="14"/>
      <c r="DM215" s="14"/>
      <c r="DN215" s="14"/>
      <c r="DO215" s="14"/>
      <c r="DP215" s="14"/>
      <c r="DQ215" s="14"/>
      <c r="DR215" s="14"/>
      <c r="DS215" s="14"/>
      <c r="DT215" s="14"/>
      <c r="DU215" s="14"/>
      <c r="DV215" s="14"/>
      <c r="DW215" s="14"/>
      <c r="DX215" s="14"/>
      <c r="DY215" s="14"/>
      <c r="DZ215" s="14"/>
      <c r="EA215" s="14"/>
      <c r="EB215" s="14"/>
      <c r="EC215" s="14"/>
      <c r="ED215" s="14"/>
      <c r="EE215" s="14"/>
      <c r="EF215" s="14"/>
      <c r="EG215" s="14"/>
      <c r="EH215" s="14"/>
      <c r="EI215" s="14"/>
      <c r="EJ215" s="14"/>
      <c r="EK215" s="14"/>
      <c r="EL215" s="14"/>
      <c r="EM215" s="14"/>
      <c r="EN215" s="14"/>
      <c r="EO215" s="14"/>
      <c r="EP215" s="14"/>
      <c r="EQ215" s="14"/>
      <c r="ER215" s="14"/>
      <c r="ES215" s="14"/>
      <c r="ET215" s="14"/>
      <c r="EU215" s="14"/>
      <c r="EV215" s="14"/>
      <c r="EW215" s="14"/>
      <c r="EX215" s="14"/>
      <c r="EY215" s="14"/>
      <c r="EZ215" s="14"/>
      <c r="FA215" s="14"/>
      <c r="FB215" s="14"/>
      <c r="FC215" s="14"/>
      <c r="FD215" s="14"/>
      <c r="FE215" s="14"/>
      <c r="FF215" s="14"/>
      <c r="FG215" s="14"/>
      <c r="FH215" s="14"/>
      <c r="FI215" s="14"/>
      <c r="FJ215" s="14"/>
      <c r="FK215" s="14"/>
      <c r="FL215" s="14"/>
      <c r="FM215" s="14"/>
      <c r="FN215" s="14"/>
      <c r="FO215" s="14"/>
      <c r="FP215" s="14"/>
      <c r="FQ215" s="14"/>
      <c r="FR215" s="14"/>
      <c r="FS215" s="14"/>
      <c r="FT215" s="14"/>
      <c r="FU215" s="14"/>
      <c r="FV215" s="14"/>
      <c r="FW215" s="14"/>
      <c r="FX215" s="14"/>
      <c r="FY215" s="14"/>
      <c r="FZ215" s="14"/>
      <c r="GA215" s="14"/>
      <c r="GB215" s="14"/>
      <c r="GC215" s="14"/>
      <c r="GD215" s="14"/>
      <c r="GE215" s="14"/>
      <c r="GF215" s="14"/>
      <c r="GG215" s="14"/>
      <c r="GH215" s="14"/>
      <c r="GI215" s="14"/>
      <c r="GJ215" s="14"/>
      <c r="GK215" s="14"/>
      <c r="GL215" s="14"/>
      <c r="GM215" s="14"/>
      <c r="GN215" s="14"/>
      <c r="GO215" s="14"/>
      <c r="GP215" s="14"/>
      <c r="GQ215" s="14"/>
      <c r="GR215" s="14"/>
      <c r="GS215" s="14"/>
      <c r="GT215" s="14"/>
      <c r="GU215" s="14"/>
      <c r="GV215" s="14"/>
      <c r="GW215" s="14"/>
      <c r="GX215" s="14"/>
      <c r="GY215" s="14"/>
      <c r="GZ215" s="14"/>
      <c r="HA215" s="14"/>
      <c r="HB215" s="14"/>
      <c r="HC215" s="14"/>
      <c r="HD215" s="14"/>
      <c r="HE215" s="14"/>
      <c r="HF215" s="14"/>
      <c r="HG215" s="14"/>
      <c r="HH215" s="14"/>
      <c r="HI215" s="14"/>
      <c r="HJ215" s="14"/>
      <c r="HK215" s="14"/>
      <c r="HL215" s="14"/>
      <c r="HM215" s="14"/>
      <c r="HN215" s="14"/>
      <c r="HO215" s="14"/>
      <c r="HP215" s="14"/>
      <c r="HQ215" s="14"/>
      <c r="HR215" s="14"/>
      <c r="HS215" s="14"/>
      <c r="HT215" s="14"/>
      <c r="HU215" s="14"/>
      <c r="HV215" s="14"/>
      <c r="HW215" s="14"/>
      <c r="HX215" s="14"/>
      <c r="HY215" s="14"/>
      <c r="HZ215" s="14"/>
      <c r="IA215" s="14"/>
      <c r="IB215" s="14"/>
      <c r="IC215" s="14"/>
      <c r="ID215" s="14"/>
      <c r="IE215" s="14"/>
      <c r="IF215" s="14"/>
      <c r="IG215" s="14"/>
      <c r="IH215" s="14"/>
      <c r="II215" s="14"/>
      <c r="IJ215" s="14"/>
      <c r="IK215" s="14"/>
      <c r="IL215" s="14"/>
      <c r="IM215" s="14"/>
      <c r="IN215" s="14"/>
      <c r="IO215" s="14"/>
      <c r="IP215" s="14"/>
      <c r="IQ215" s="14"/>
      <c r="IR215" s="14"/>
      <c r="IS215" s="14"/>
      <c r="IT215" s="14"/>
      <c r="IU215" s="14"/>
      <c r="IV215" s="14"/>
      <c r="IW215" s="14"/>
      <c r="IX215" s="14"/>
      <c r="IY215" s="14"/>
      <c r="IZ215" s="14"/>
      <c r="JA215" s="14"/>
      <c r="JB215" s="14"/>
      <c r="JC215" s="14"/>
      <c r="JD215" s="14"/>
      <c r="JE215" s="14"/>
      <c r="JF215" s="14"/>
      <c r="JG215" s="14"/>
    </row>
    <row r="216" spans="1:267" s="152" customFormat="1" ht="18" hidden="1" customHeight="1" outlineLevel="2" x14ac:dyDescent="0.25">
      <c r="A216" s="146">
        <v>76</v>
      </c>
      <c r="B216" s="348"/>
      <c r="C216" s="349"/>
      <c r="D216" s="95"/>
      <c r="E216" s="354"/>
      <c r="F216" s="354"/>
      <c r="G216" s="355"/>
      <c r="H216" s="355"/>
      <c r="I216" s="167" t="str">
        <f>Logic!I216</f>
        <v/>
      </c>
      <c r="J216" s="117"/>
      <c r="K216" s="112"/>
      <c r="L216" s="112"/>
      <c r="M216" s="167" t="str">
        <f>Logic!Q216</f>
        <v/>
      </c>
      <c r="N216" s="167" t="str">
        <f>Logic!U216</f>
        <v/>
      </c>
      <c r="O216" s="167" t="str">
        <f>Logic!Y216</f>
        <v/>
      </c>
      <c r="P216" s="167" t="str">
        <f>Logic!AC216</f>
        <v/>
      </c>
      <c r="Q216" s="167" t="str">
        <f>Logic!AG216</f>
        <v/>
      </c>
      <c r="R216" s="117"/>
      <c r="S216" s="167" t="str">
        <f>Logic!AL216</f>
        <v/>
      </c>
      <c r="T216" s="117"/>
      <c r="U216" s="167" t="str">
        <f>Logic!AN216</f>
        <v/>
      </c>
      <c r="V216" s="167" t="str">
        <f>Logic!AO216</f>
        <v/>
      </c>
      <c r="W216" s="167" t="str">
        <f>Logic!AP216</f>
        <v/>
      </c>
      <c r="X216" s="167" t="str">
        <f>Logic!AQ216</f>
        <v/>
      </c>
      <c r="Y216" s="167" t="str">
        <f>Logic!AS216</f>
        <v/>
      </c>
      <c r="Z216" s="167" t="str">
        <f>Logic!AT216</f>
        <v/>
      </c>
      <c r="AA216" s="167" t="str">
        <f>Logic!AU216</f>
        <v/>
      </c>
      <c r="AB216" s="167" t="str">
        <f>Logic!AV216</f>
        <v/>
      </c>
      <c r="AC216" s="153"/>
      <c r="AD216" s="168" t="str">
        <f t="shared" si="3"/>
        <v/>
      </c>
      <c r="AE216" s="138"/>
      <c r="AF216" s="138"/>
      <c r="AG216" s="138"/>
      <c r="AH216" s="138"/>
      <c r="AI216" s="138"/>
      <c r="AJ216" s="138"/>
      <c r="AK216" s="138"/>
      <c r="AL216" s="138"/>
      <c r="AM216" s="138"/>
      <c r="AN216" s="138"/>
      <c r="AO216" s="138"/>
      <c r="AP216" s="138"/>
      <c r="AQ216" s="138"/>
      <c r="AR216" s="138"/>
      <c r="AS216" s="138"/>
      <c r="AT216" s="138"/>
      <c r="AU216" s="138"/>
      <c r="AV216" s="138"/>
      <c r="AW216" s="138"/>
      <c r="AX216" s="138"/>
      <c r="AY216" s="138"/>
      <c r="AZ216" s="138"/>
      <c r="BA216" s="14"/>
      <c r="BB216" s="14"/>
      <c r="BC216" s="14"/>
      <c r="BD216" s="14"/>
      <c r="BE216" s="14"/>
      <c r="BF216" s="14"/>
      <c r="BG216" s="14"/>
      <c r="BH216" s="14"/>
      <c r="BI216" s="14"/>
      <c r="BJ216" s="14"/>
      <c r="BK216" s="14"/>
      <c r="BL216" s="14"/>
      <c r="BM216" s="14"/>
      <c r="BN216" s="14"/>
      <c r="BO216" s="14"/>
      <c r="BP216" s="14"/>
      <c r="BQ216" s="14"/>
      <c r="BR216" s="14"/>
      <c r="BS216" s="14"/>
      <c r="BT216" s="14"/>
      <c r="BU216" s="14"/>
      <c r="BV216" s="14"/>
      <c r="BW216" s="14"/>
      <c r="BX216" s="14"/>
      <c r="BY216" s="14"/>
      <c r="BZ216" s="14"/>
      <c r="CA216" s="14"/>
      <c r="CB216" s="14"/>
      <c r="CC216" s="14"/>
      <c r="CD216" s="14"/>
      <c r="CE216" s="14"/>
      <c r="CF216" s="14"/>
      <c r="CG216" s="14"/>
      <c r="CH216" s="14"/>
      <c r="CI216" s="14"/>
      <c r="CJ216" s="14"/>
      <c r="CK216" s="14"/>
      <c r="CL216" s="14"/>
      <c r="CM216" s="14"/>
      <c r="CN216" s="14"/>
      <c r="CO216" s="14"/>
      <c r="CP216" s="14"/>
      <c r="CQ216" s="14"/>
      <c r="CR216" s="14"/>
      <c r="CS216" s="14"/>
      <c r="CT216" s="14"/>
      <c r="CU216" s="14"/>
      <c r="CV216" s="14"/>
      <c r="CW216" s="14"/>
      <c r="CX216" s="14"/>
      <c r="CY216" s="14"/>
      <c r="CZ216" s="14"/>
      <c r="DA216" s="14"/>
      <c r="DB216" s="14"/>
      <c r="DC216" s="14"/>
      <c r="DD216" s="14"/>
      <c r="DE216" s="14"/>
      <c r="DF216" s="14"/>
      <c r="DG216" s="14"/>
      <c r="DH216" s="14"/>
      <c r="DI216" s="14"/>
      <c r="DJ216" s="14"/>
      <c r="DK216" s="14"/>
      <c r="DL216" s="14"/>
      <c r="DM216" s="14"/>
      <c r="DN216" s="14"/>
      <c r="DO216" s="14"/>
      <c r="DP216" s="14"/>
      <c r="DQ216" s="14"/>
      <c r="DR216" s="14"/>
      <c r="DS216" s="14"/>
      <c r="DT216" s="14"/>
      <c r="DU216" s="14"/>
      <c r="DV216" s="14"/>
      <c r="DW216" s="14"/>
      <c r="DX216" s="14"/>
      <c r="DY216" s="14"/>
      <c r="DZ216" s="14"/>
      <c r="EA216" s="14"/>
      <c r="EB216" s="14"/>
      <c r="EC216" s="14"/>
      <c r="ED216" s="14"/>
      <c r="EE216" s="14"/>
      <c r="EF216" s="14"/>
      <c r="EG216" s="14"/>
      <c r="EH216" s="14"/>
      <c r="EI216" s="14"/>
      <c r="EJ216" s="14"/>
      <c r="EK216" s="14"/>
      <c r="EL216" s="14"/>
      <c r="EM216" s="14"/>
      <c r="EN216" s="14"/>
      <c r="EO216" s="14"/>
      <c r="EP216" s="14"/>
      <c r="EQ216" s="14"/>
      <c r="ER216" s="14"/>
      <c r="ES216" s="14"/>
      <c r="ET216" s="14"/>
      <c r="EU216" s="14"/>
      <c r="EV216" s="14"/>
      <c r="EW216" s="14"/>
      <c r="EX216" s="14"/>
      <c r="EY216" s="14"/>
      <c r="EZ216" s="14"/>
      <c r="FA216" s="14"/>
      <c r="FB216" s="14"/>
      <c r="FC216" s="14"/>
      <c r="FD216" s="14"/>
      <c r="FE216" s="14"/>
      <c r="FF216" s="14"/>
      <c r="FG216" s="14"/>
      <c r="FH216" s="14"/>
      <c r="FI216" s="14"/>
      <c r="FJ216" s="14"/>
      <c r="FK216" s="14"/>
      <c r="FL216" s="14"/>
      <c r="FM216" s="14"/>
      <c r="FN216" s="14"/>
      <c r="FO216" s="14"/>
      <c r="FP216" s="14"/>
      <c r="FQ216" s="14"/>
      <c r="FR216" s="14"/>
      <c r="FS216" s="14"/>
      <c r="FT216" s="14"/>
      <c r="FU216" s="14"/>
      <c r="FV216" s="14"/>
      <c r="FW216" s="14"/>
      <c r="FX216" s="14"/>
      <c r="FY216" s="14"/>
      <c r="FZ216" s="14"/>
      <c r="GA216" s="14"/>
      <c r="GB216" s="14"/>
      <c r="GC216" s="14"/>
      <c r="GD216" s="14"/>
      <c r="GE216" s="14"/>
      <c r="GF216" s="14"/>
      <c r="GG216" s="14"/>
      <c r="GH216" s="14"/>
      <c r="GI216" s="14"/>
      <c r="GJ216" s="14"/>
      <c r="GK216" s="14"/>
      <c r="GL216" s="14"/>
      <c r="GM216" s="14"/>
      <c r="GN216" s="14"/>
      <c r="GO216" s="14"/>
      <c r="GP216" s="14"/>
      <c r="GQ216" s="14"/>
      <c r="GR216" s="14"/>
      <c r="GS216" s="14"/>
      <c r="GT216" s="14"/>
      <c r="GU216" s="14"/>
      <c r="GV216" s="14"/>
      <c r="GW216" s="14"/>
      <c r="GX216" s="14"/>
      <c r="GY216" s="14"/>
      <c r="GZ216" s="14"/>
      <c r="HA216" s="14"/>
      <c r="HB216" s="14"/>
      <c r="HC216" s="14"/>
      <c r="HD216" s="14"/>
      <c r="HE216" s="14"/>
      <c r="HF216" s="14"/>
      <c r="HG216" s="14"/>
      <c r="HH216" s="14"/>
      <c r="HI216" s="14"/>
      <c r="HJ216" s="14"/>
      <c r="HK216" s="14"/>
      <c r="HL216" s="14"/>
      <c r="HM216" s="14"/>
      <c r="HN216" s="14"/>
      <c r="HO216" s="14"/>
      <c r="HP216" s="14"/>
      <c r="HQ216" s="14"/>
      <c r="HR216" s="14"/>
      <c r="HS216" s="14"/>
      <c r="HT216" s="14"/>
      <c r="HU216" s="14"/>
      <c r="HV216" s="14"/>
      <c r="HW216" s="14"/>
      <c r="HX216" s="14"/>
      <c r="HY216" s="14"/>
      <c r="HZ216" s="14"/>
      <c r="IA216" s="14"/>
      <c r="IB216" s="14"/>
      <c r="IC216" s="14"/>
      <c r="ID216" s="14"/>
      <c r="IE216" s="14"/>
      <c r="IF216" s="14"/>
      <c r="IG216" s="14"/>
      <c r="IH216" s="14"/>
      <c r="II216" s="14"/>
      <c r="IJ216" s="14"/>
      <c r="IK216" s="14"/>
      <c r="IL216" s="14"/>
      <c r="IM216" s="14"/>
      <c r="IN216" s="14"/>
      <c r="IO216" s="14"/>
      <c r="IP216" s="14"/>
      <c r="IQ216" s="14"/>
      <c r="IR216" s="14"/>
      <c r="IS216" s="14"/>
      <c r="IT216" s="14"/>
      <c r="IU216" s="14"/>
      <c r="IV216" s="14"/>
      <c r="IW216" s="14"/>
      <c r="IX216" s="14"/>
      <c r="IY216" s="14"/>
      <c r="IZ216" s="14"/>
      <c r="JA216" s="14"/>
      <c r="JB216" s="14"/>
      <c r="JC216" s="14"/>
      <c r="JD216" s="14"/>
      <c r="JE216" s="14"/>
      <c r="JF216" s="14"/>
      <c r="JG216" s="14"/>
    </row>
    <row r="217" spans="1:267" s="152" customFormat="1" ht="18" hidden="1" customHeight="1" outlineLevel="2" x14ac:dyDescent="0.25">
      <c r="A217" s="146">
        <v>77</v>
      </c>
      <c r="B217" s="348"/>
      <c r="C217" s="349"/>
      <c r="D217" s="95"/>
      <c r="E217" s="354"/>
      <c r="F217" s="354"/>
      <c r="G217" s="355"/>
      <c r="H217" s="355"/>
      <c r="I217" s="167" t="str">
        <f>Logic!I217</f>
        <v/>
      </c>
      <c r="J217" s="117"/>
      <c r="K217" s="112"/>
      <c r="L217" s="112"/>
      <c r="M217" s="167" t="str">
        <f>Logic!Q217</f>
        <v/>
      </c>
      <c r="N217" s="167" t="str">
        <f>Logic!U217</f>
        <v/>
      </c>
      <c r="O217" s="167" t="str">
        <f>Logic!Y217</f>
        <v/>
      </c>
      <c r="P217" s="167" t="str">
        <f>Logic!AC217</f>
        <v/>
      </c>
      <c r="Q217" s="167" t="str">
        <f>Logic!AG217</f>
        <v/>
      </c>
      <c r="R217" s="117"/>
      <c r="S217" s="167" t="str">
        <f>Logic!AL217</f>
        <v/>
      </c>
      <c r="T217" s="117"/>
      <c r="U217" s="167" t="str">
        <f>Logic!AN217</f>
        <v/>
      </c>
      <c r="V217" s="167" t="str">
        <f>Logic!AO217</f>
        <v/>
      </c>
      <c r="W217" s="167" t="str">
        <f>Logic!AP217</f>
        <v/>
      </c>
      <c r="X217" s="167" t="str">
        <f>Logic!AQ217</f>
        <v/>
      </c>
      <c r="Y217" s="167" t="str">
        <f>Logic!AS217</f>
        <v/>
      </c>
      <c r="Z217" s="167" t="str">
        <f>Logic!AT217</f>
        <v/>
      </c>
      <c r="AA217" s="167" t="str">
        <f>Logic!AU217</f>
        <v/>
      </c>
      <c r="AB217" s="167" t="str">
        <f>Logic!AV217</f>
        <v/>
      </c>
      <c r="AC217" s="153"/>
      <c r="AD217" s="168" t="str">
        <f t="shared" si="3"/>
        <v/>
      </c>
      <c r="AE217" s="138"/>
      <c r="AF217" s="138"/>
      <c r="AG217" s="138"/>
      <c r="AH217" s="138"/>
      <c r="AI217" s="138"/>
      <c r="AJ217" s="138"/>
      <c r="AK217" s="138"/>
      <c r="AL217" s="138"/>
      <c r="AM217" s="138"/>
      <c r="AN217" s="138"/>
      <c r="AO217" s="138"/>
      <c r="AP217" s="138"/>
      <c r="AQ217" s="138"/>
      <c r="AR217" s="138"/>
      <c r="AS217" s="138"/>
      <c r="AT217" s="138"/>
      <c r="AU217" s="138"/>
      <c r="AV217" s="138"/>
      <c r="AW217" s="138"/>
      <c r="AX217" s="138"/>
      <c r="AY217" s="138"/>
      <c r="AZ217" s="138"/>
      <c r="BA217" s="14"/>
      <c r="BB217" s="14"/>
      <c r="BC217" s="14"/>
      <c r="BD217" s="14"/>
      <c r="BE217" s="14"/>
      <c r="BF217" s="14"/>
      <c r="BG217" s="14"/>
      <c r="BH217" s="14"/>
      <c r="BI217" s="14"/>
      <c r="BJ217" s="14"/>
      <c r="BK217" s="14"/>
      <c r="BL217" s="14"/>
      <c r="BM217" s="14"/>
      <c r="BN217" s="14"/>
      <c r="BO217" s="14"/>
      <c r="BP217" s="14"/>
      <c r="BQ217" s="14"/>
      <c r="BR217" s="14"/>
      <c r="BS217" s="14"/>
      <c r="BT217" s="14"/>
      <c r="BU217" s="14"/>
      <c r="BV217" s="14"/>
      <c r="BW217" s="14"/>
      <c r="BX217" s="14"/>
      <c r="BY217" s="14"/>
      <c r="BZ217" s="14"/>
      <c r="CA217" s="14"/>
      <c r="CB217" s="14"/>
      <c r="CC217" s="14"/>
      <c r="CD217" s="14"/>
      <c r="CE217" s="14"/>
      <c r="CF217" s="14"/>
      <c r="CG217" s="14"/>
      <c r="CH217" s="14"/>
      <c r="CI217" s="14"/>
      <c r="CJ217" s="14"/>
      <c r="CK217" s="14"/>
      <c r="CL217" s="14"/>
      <c r="CM217" s="14"/>
      <c r="CN217" s="14"/>
      <c r="CO217" s="14"/>
      <c r="CP217" s="14"/>
      <c r="CQ217" s="14"/>
      <c r="CR217" s="14"/>
      <c r="CS217" s="14"/>
      <c r="CT217" s="14"/>
      <c r="CU217" s="14"/>
      <c r="CV217" s="14"/>
      <c r="CW217" s="14"/>
      <c r="CX217" s="14"/>
      <c r="CY217" s="14"/>
      <c r="CZ217" s="14"/>
      <c r="DA217" s="14"/>
      <c r="DB217" s="14"/>
      <c r="DC217" s="14"/>
      <c r="DD217" s="14"/>
      <c r="DE217" s="14"/>
      <c r="DF217" s="14"/>
      <c r="DG217" s="14"/>
      <c r="DH217" s="14"/>
      <c r="DI217" s="14"/>
      <c r="DJ217" s="14"/>
      <c r="DK217" s="14"/>
      <c r="DL217" s="14"/>
      <c r="DM217" s="14"/>
      <c r="DN217" s="14"/>
      <c r="DO217" s="14"/>
      <c r="DP217" s="14"/>
      <c r="DQ217" s="14"/>
      <c r="DR217" s="14"/>
      <c r="DS217" s="14"/>
      <c r="DT217" s="14"/>
      <c r="DU217" s="14"/>
      <c r="DV217" s="14"/>
      <c r="DW217" s="14"/>
      <c r="DX217" s="14"/>
      <c r="DY217" s="14"/>
      <c r="DZ217" s="14"/>
      <c r="EA217" s="14"/>
      <c r="EB217" s="14"/>
      <c r="EC217" s="14"/>
      <c r="ED217" s="14"/>
      <c r="EE217" s="14"/>
      <c r="EF217" s="14"/>
      <c r="EG217" s="14"/>
      <c r="EH217" s="14"/>
      <c r="EI217" s="14"/>
      <c r="EJ217" s="14"/>
      <c r="EK217" s="14"/>
      <c r="EL217" s="14"/>
      <c r="EM217" s="14"/>
      <c r="EN217" s="14"/>
      <c r="EO217" s="14"/>
      <c r="EP217" s="14"/>
      <c r="EQ217" s="14"/>
      <c r="ER217" s="14"/>
      <c r="ES217" s="14"/>
      <c r="ET217" s="14"/>
      <c r="EU217" s="14"/>
      <c r="EV217" s="14"/>
      <c r="EW217" s="14"/>
      <c r="EX217" s="14"/>
      <c r="EY217" s="14"/>
      <c r="EZ217" s="14"/>
      <c r="FA217" s="14"/>
      <c r="FB217" s="14"/>
      <c r="FC217" s="14"/>
      <c r="FD217" s="14"/>
      <c r="FE217" s="14"/>
      <c r="FF217" s="14"/>
      <c r="FG217" s="14"/>
      <c r="FH217" s="14"/>
      <c r="FI217" s="14"/>
      <c r="FJ217" s="14"/>
      <c r="FK217" s="14"/>
      <c r="FL217" s="14"/>
      <c r="FM217" s="14"/>
      <c r="FN217" s="14"/>
      <c r="FO217" s="14"/>
      <c r="FP217" s="14"/>
      <c r="FQ217" s="14"/>
      <c r="FR217" s="14"/>
      <c r="FS217" s="14"/>
      <c r="FT217" s="14"/>
      <c r="FU217" s="14"/>
      <c r="FV217" s="14"/>
      <c r="FW217" s="14"/>
      <c r="FX217" s="14"/>
      <c r="FY217" s="14"/>
      <c r="FZ217" s="14"/>
      <c r="GA217" s="14"/>
      <c r="GB217" s="14"/>
      <c r="GC217" s="14"/>
      <c r="GD217" s="14"/>
      <c r="GE217" s="14"/>
      <c r="GF217" s="14"/>
      <c r="GG217" s="14"/>
      <c r="GH217" s="14"/>
      <c r="GI217" s="14"/>
      <c r="GJ217" s="14"/>
      <c r="GK217" s="14"/>
      <c r="GL217" s="14"/>
      <c r="GM217" s="14"/>
      <c r="GN217" s="14"/>
      <c r="GO217" s="14"/>
      <c r="GP217" s="14"/>
      <c r="GQ217" s="14"/>
      <c r="GR217" s="14"/>
      <c r="GS217" s="14"/>
      <c r="GT217" s="14"/>
      <c r="GU217" s="14"/>
      <c r="GV217" s="14"/>
      <c r="GW217" s="14"/>
      <c r="GX217" s="14"/>
      <c r="GY217" s="14"/>
      <c r="GZ217" s="14"/>
      <c r="HA217" s="14"/>
      <c r="HB217" s="14"/>
      <c r="HC217" s="14"/>
      <c r="HD217" s="14"/>
      <c r="HE217" s="14"/>
      <c r="HF217" s="14"/>
      <c r="HG217" s="14"/>
      <c r="HH217" s="14"/>
      <c r="HI217" s="14"/>
      <c r="HJ217" s="14"/>
      <c r="HK217" s="14"/>
      <c r="HL217" s="14"/>
      <c r="HM217" s="14"/>
      <c r="HN217" s="14"/>
      <c r="HO217" s="14"/>
      <c r="HP217" s="14"/>
      <c r="HQ217" s="14"/>
      <c r="HR217" s="14"/>
      <c r="HS217" s="14"/>
      <c r="HT217" s="14"/>
      <c r="HU217" s="14"/>
      <c r="HV217" s="14"/>
      <c r="HW217" s="14"/>
      <c r="HX217" s="14"/>
      <c r="HY217" s="14"/>
      <c r="HZ217" s="14"/>
      <c r="IA217" s="14"/>
      <c r="IB217" s="14"/>
      <c r="IC217" s="14"/>
      <c r="ID217" s="14"/>
      <c r="IE217" s="14"/>
      <c r="IF217" s="14"/>
      <c r="IG217" s="14"/>
      <c r="IH217" s="14"/>
      <c r="II217" s="14"/>
      <c r="IJ217" s="14"/>
      <c r="IK217" s="14"/>
      <c r="IL217" s="14"/>
      <c r="IM217" s="14"/>
      <c r="IN217" s="14"/>
      <c r="IO217" s="14"/>
      <c r="IP217" s="14"/>
      <c r="IQ217" s="14"/>
      <c r="IR217" s="14"/>
      <c r="IS217" s="14"/>
      <c r="IT217" s="14"/>
      <c r="IU217" s="14"/>
      <c r="IV217" s="14"/>
      <c r="IW217" s="14"/>
      <c r="IX217" s="14"/>
      <c r="IY217" s="14"/>
      <c r="IZ217" s="14"/>
      <c r="JA217" s="14"/>
      <c r="JB217" s="14"/>
      <c r="JC217" s="14"/>
      <c r="JD217" s="14"/>
      <c r="JE217" s="14"/>
      <c r="JF217" s="14"/>
      <c r="JG217" s="14"/>
    </row>
    <row r="218" spans="1:267" s="152" customFormat="1" ht="18" hidden="1" customHeight="1" outlineLevel="2" x14ac:dyDescent="0.25">
      <c r="A218" s="146">
        <v>78</v>
      </c>
      <c r="B218" s="348"/>
      <c r="C218" s="349"/>
      <c r="D218" s="95"/>
      <c r="E218" s="354"/>
      <c r="F218" s="354"/>
      <c r="G218" s="355"/>
      <c r="H218" s="355"/>
      <c r="I218" s="167" t="str">
        <f>Logic!I218</f>
        <v/>
      </c>
      <c r="J218" s="117"/>
      <c r="K218" s="112"/>
      <c r="L218" s="112"/>
      <c r="M218" s="167" t="str">
        <f>Logic!Q218</f>
        <v/>
      </c>
      <c r="N218" s="167" t="str">
        <f>Logic!U218</f>
        <v/>
      </c>
      <c r="O218" s="167" t="str">
        <f>Logic!Y218</f>
        <v/>
      </c>
      <c r="P218" s="167" t="str">
        <f>Logic!AC218</f>
        <v/>
      </c>
      <c r="Q218" s="167" t="str">
        <f>Logic!AG218</f>
        <v/>
      </c>
      <c r="R218" s="117"/>
      <c r="S218" s="167" t="str">
        <f>Logic!AL218</f>
        <v/>
      </c>
      <c r="T218" s="117"/>
      <c r="U218" s="167" t="str">
        <f>Logic!AN218</f>
        <v/>
      </c>
      <c r="V218" s="167" t="str">
        <f>Logic!AO218</f>
        <v/>
      </c>
      <c r="W218" s="167" t="str">
        <f>Logic!AP218</f>
        <v/>
      </c>
      <c r="X218" s="167" t="str">
        <f>Logic!AQ218</f>
        <v/>
      </c>
      <c r="Y218" s="167" t="str">
        <f>Logic!AS218</f>
        <v/>
      </c>
      <c r="Z218" s="167" t="str">
        <f>Logic!AT218</f>
        <v/>
      </c>
      <c r="AA218" s="167" t="str">
        <f>Logic!AU218</f>
        <v/>
      </c>
      <c r="AB218" s="167" t="str">
        <f>Logic!AV218</f>
        <v/>
      </c>
      <c r="AC218" s="153"/>
      <c r="AD218" s="168" t="str">
        <f t="shared" si="3"/>
        <v/>
      </c>
      <c r="AE218" s="138"/>
      <c r="AF218" s="138"/>
      <c r="AG218" s="138"/>
      <c r="AH218" s="138"/>
      <c r="AI218" s="138"/>
      <c r="AJ218" s="138"/>
      <c r="AK218" s="138"/>
      <c r="AL218" s="138"/>
      <c r="AM218" s="138"/>
      <c r="AN218" s="138"/>
      <c r="AO218" s="138"/>
      <c r="AP218" s="138"/>
      <c r="AQ218" s="138"/>
      <c r="AR218" s="138"/>
      <c r="AS218" s="138"/>
      <c r="AT218" s="138"/>
      <c r="AU218" s="138"/>
      <c r="AV218" s="138"/>
      <c r="AW218" s="138"/>
      <c r="AX218" s="138"/>
      <c r="AY218" s="138"/>
      <c r="AZ218" s="138"/>
      <c r="BA218" s="14"/>
      <c r="BB218" s="14"/>
      <c r="BC218" s="14"/>
      <c r="BD218" s="14"/>
      <c r="BE218" s="14"/>
      <c r="BF218" s="14"/>
      <c r="BG218" s="14"/>
      <c r="BH218" s="14"/>
      <c r="BI218" s="14"/>
      <c r="BJ218" s="14"/>
      <c r="BK218" s="14"/>
      <c r="BL218" s="14"/>
      <c r="BM218" s="14"/>
      <c r="BN218" s="14"/>
      <c r="BO218" s="14"/>
      <c r="BP218" s="14"/>
      <c r="BQ218" s="14"/>
      <c r="BR218" s="14"/>
      <c r="BS218" s="14"/>
      <c r="BT218" s="14"/>
      <c r="BU218" s="14"/>
      <c r="BV218" s="14"/>
      <c r="BW218" s="14"/>
      <c r="BX218" s="14"/>
      <c r="BY218" s="14"/>
      <c r="BZ218" s="14"/>
      <c r="CA218" s="14"/>
      <c r="CB218" s="14"/>
      <c r="CC218" s="14"/>
      <c r="CD218" s="14"/>
      <c r="CE218" s="14"/>
      <c r="CF218" s="14"/>
      <c r="CG218" s="14"/>
      <c r="CH218" s="14"/>
      <c r="CI218" s="14"/>
      <c r="CJ218" s="14"/>
      <c r="CK218" s="14"/>
      <c r="CL218" s="14"/>
      <c r="CM218" s="14"/>
      <c r="CN218" s="14"/>
      <c r="CO218" s="14"/>
      <c r="CP218" s="14"/>
      <c r="CQ218" s="14"/>
      <c r="CR218" s="14"/>
      <c r="CS218" s="14"/>
      <c r="CT218" s="14"/>
      <c r="CU218" s="14"/>
      <c r="CV218" s="14"/>
      <c r="CW218" s="14"/>
      <c r="CX218" s="14"/>
      <c r="CY218" s="14"/>
      <c r="CZ218" s="14"/>
      <c r="DA218" s="14"/>
      <c r="DB218" s="14"/>
      <c r="DC218" s="14"/>
      <c r="DD218" s="14"/>
      <c r="DE218" s="14"/>
      <c r="DF218" s="14"/>
      <c r="DG218" s="14"/>
      <c r="DH218" s="14"/>
      <c r="DI218" s="14"/>
      <c r="DJ218" s="14"/>
      <c r="DK218" s="14"/>
      <c r="DL218" s="14"/>
      <c r="DM218" s="14"/>
      <c r="DN218" s="14"/>
      <c r="DO218" s="14"/>
      <c r="DP218" s="14"/>
      <c r="DQ218" s="14"/>
      <c r="DR218" s="14"/>
      <c r="DS218" s="14"/>
      <c r="DT218" s="14"/>
      <c r="DU218" s="14"/>
      <c r="DV218" s="14"/>
      <c r="DW218" s="14"/>
      <c r="DX218" s="14"/>
      <c r="DY218" s="14"/>
      <c r="DZ218" s="14"/>
      <c r="EA218" s="14"/>
      <c r="EB218" s="14"/>
      <c r="EC218" s="14"/>
      <c r="ED218" s="14"/>
      <c r="EE218" s="14"/>
      <c r="EF218" s="14"/>
      <c r="EG218" s="14"/>
      <c r="EH218" s="14"/>
      <c r="EI218" s="14"/>
      <c r="EJ218" s="14"/>
      <c r="EK218" s="14"/>
      <c r="EL218" s="14"/>
      <c r="EM218" s="14"/>
      <c r="EN218" s="14"/>
      <c r="EO218" s="14"/>
      <c r="EP218" s="14"/>
      <c r="EQ218" s="14"/>
      <c r="ER218" s="14"/>
      <c r="ES218" s="14"/>
      <c r="ET218" s="14"/>
      <c r="EU218" s="14"/>
      <c r="EV218" s="14"/>
      <c r="EW218" s="14"/>
      <c r="EX218" s="14"/>
      <c r="EY218" s="14"/>
      <c r="EZ218" s="14"/>
      <c r="FA218" s="14"/>
      <c r="FB218" s="14"/>
      <c r="FC218" s="14"/>
      <c r="FD218" s="14"/>
      <c r="FE218" s="14"/>
      <c r="FF218" s="14"/>
      <c r="FG218" s="14"/>
      <c r="FH218" s="14"/>
      <c r="FI218" s="14"/>
      <c r="FJ218" s="14"/>
      <c r="FK218" s="14"/>
      <c r="FL218" s="14"/>
      <c r="FM218" s="14"/>
      <c r="FN218" s="14"/>
      <c r="FO218" s="14"/>
      <c r="FP218" s="14"/>
      <c r="FQ218" s="14"/>
      <c r="FR218" s="14"/>
      <c r="FS218" s="14"/>
      <c r="FT218" s="14"/>
      <c r="FU218" s="14"/>
      <c r="FV218" s="14"/>
      <c r="FW218" s="14"/>
      <c r="FX218" s="14"/>
      <c r="FY218" s="14"/>
      <c r="FZ218" s="14"/>
      <c r="GA218" s="14"/>
      <c r="GB218" s="14"/>
      <c r="GC218" s="14"/>
      <c r="GD218" s="14"/>
      <c r="GE218" s="14"/>
      <c r="GF218" s="14"/>
      <c r="GG218" s="14"/>
      <c r="GH218" s="14"/>
      <c r="GI218" s="14"/>
      <c r="GJ218" s="14"/>
      <c r="GK218" s="14"/>
      <c r="GL218" s="14"/>
      <c r="GM218" s="14"/>
      <c r="GN218" s="14"/>
      <c r="GO218" s="14"/>
      <c r="GP218" s="14"/>
      <c r="GQ218" s="14"/>
      <c r="GR218" s="14"/>
      <c r="GS218" s="14"/>
      <c r="GT218" s="14"/>
      <c r="GU218" s="14"/>
      <c r="GV218" s="14"/>
      <c r="GW218" s="14"/>
      <c r="GX218" s="14"/>
      <c r="GY218" s="14"/>
      <c r="GZ218" s="14"/>
      <c r="HA218" s="14"/>
      <c r="HB218" s="14"/>
      <c r="HC218" s="14"/>
      <c r="HD218" s="14"/>
      <c r="HE218" s="14"/>
      <c r="HF218" s="14"/>
      <c r="HG218" s="14"/>
      <c r="HH218" s="14"/>
      <c r="HI218" s="14"/>
      <c r="HJ218" s="14"/>
      <c r="HK218" s="14"/>
      <c r="HL218" s="14"/>
      <c r="HM218" s="14"/>
      <c r="HN218" s="14"/>
      <c r="HO218" s="14"/>
      <c r="HP218" s="14"/>
      <c r="HQ218" s="14"/>
      <c r="HR218" s="14"/>
      <c r="HS218" s="14"/>
      <c r="HT218" s="14"/>
      <c r="HU218" s="14"/>
      <c r="HV218" s="14"/>
      <c r="HW218" s="14"/>
      <c r="HX218" s="14"/>
      <c r="HY218" s="14"/>
      <c r="HZ218" s="14"/>
      <c r="IA218" s="14"/>
      <c r="IB218" s="14"/>
      <c r="IC218" s="14"/>
      <c r="ID218" s="14"/>
      <c r="IE218" s="14"/>
      <c r="IF218" s="14"/>
      <c r="IG218" s="14"/>
      <c r="IH218" s="14"/>
      <c r="II218" s="14"/>
      <c r="IJ218" s="14"/>
      <c r="IK218" s="14"/>
      <c r="IL218" s="14"/>
      <c r="IM218" s="14"/>
      <c r="IN218" s="14"/>
      <c r="IO218" s="14"/>
      <c r="IP218" s="14"/>
      <c r="IQ218" s="14"/>
      <c r="IR218" s="14"/>
      <c r="IS218" s="14"/>
      <c r="IT218" s="14"/>
      <c r="IU218" s="14"/>
      <c r="IV218" s="14"/>
      <c r="IW218" s="14"/>
      <c r="IX218" s="14"/>
      <c r="IY218" s="14"/>
      <c r="IZ218" s="14"/>
      <c r="JA218" s="14"/>
      <c r="JB218" s="14"/>
      <c r="JC218" s="14"/>
      <c r="JD218" s="14"/>
      <c r="JE218" s="14"/>
      <c r="JF218" s="14"/>
      <c r="JG218" s="14"/>
    </row>
    <row r="219" spans="1:267" s="152" customFormat="1" ht="18" hidden="1" customHeight="1" outlineLevel="2" x14ac:dyDescent="0.25">
      <c r="A219" s="146">
        <v>79</v>
      </c>
      <c r="B219" s="348"/>
      <c r="C219" s="349"/>
      <c r="D219" s="95"/>
      <c r="E219" s="354"/>
      <c r="F219" s="354"/>
      <c r="G219" s="355"/>
      <c r="H219" s="355"/>
      <c r="I219" s="167" t="str">
        <f>Logic!I219</f>
        <v/>
      </c>
      <c r="J219" s="117"/>
      <c r="K219" s="112"/>
      <c r="L219" s="112"/>
      <c r="M219" s="167" t="str">
        <f>Logic!Q219</f>
        <v/>
      </c>
      <c r="N219" s="167" t="str">
        <f>Logic!U219</f>
        <v/>
      </c>
      <c r="O219" s="167" t="str">
        <f>Logic!Y219</f>
        <v/>
      </c>
      <c r="P219" s="167" t="str">
        <f>Logic!AC219</f>
        <v/>
      </c>
      <c r="Q219" s="167" t="str">
        <f>Logic!AG219</f>
        <v/>
      </c>
      <c r="R219" s="117"/>
      <c r="S219" s="167" t="str">
        <f>Logic!AL219</f>
        <v/>
      </c>
      <c r="T219" s="117"/>
      <c r="U219" s="167" t="str">
        <f>Logic!AN219</f>
        <v/>
      </c>
      <c r="V219" s="167" t="str">
        <f>Logic!AO219</f>
        <v/>
      </c>
      <c r="W219" s="167" t="str">
        <f>Logic!AP219</f>
        <v/>
      </c>
      <c r="X219" s="167" t="str">
        <f>Logic!AQ219</f>
        <v/>
      </c>
      <c r="Y219" s="167" t="str">
        <f>Logic!AS219</f>
        <v/>
      </c>
      <c r="Z219" s="167" t="str">
        <f>Logic!AT219</f>
        <v/>
      </c>
      <c r="AA219" s="167" t="str">
        <f>Logic!AU219</f>
        <v/>
      </c>
      <c r="AB219" s="167" t="str">
        <f>Logic!AV219</f>
        <v/>
      </c>
      <c r="AC219" s="153"/>
      <c r="AD219" s="168" t="str">
        <f t="shared" si="3"/>
        <v/>
      </c>
      <c r="AE219" s="138"/>
      <c r="AF219" s="138"/>
      <c r="AG219" s="138"/>
      <c r="AH219" s="138"/>
      <c r="AI219" s="138"/>
      <c r="AJ219" s="138"/>
      <c r="AK219" s="138"/>
      <c r="AL219" s="138"/>
      <c r="AM219" s="138"/>
      <c r="AN219" s="138"/>
      <c r="AO219" s="138"/>
      <c r="AP219" s="138"/>
      <c r="AQ219" s="138"/>
      <c r="AR219" s="138"/>
      <c r="AS219" s="138"/>
      <c r="AT219" s="138"/>
      <c r="AU219" s="138"/>
      <c r="AV219" s="138"/>
      <c r="AW219" s="138"/>
      <c r="AX219" s="138"/>
      <c r="AY219" s="138"/>
      <c r="AZ219" s="138"/>
      <c r="BA219" s="14"/>
      <c r="BB219" s="14"/>
      <c r="BC219" s="14"/>
      <c r="BD219" s="14"/>
      <c r="BE219" s="14"/>
      <c r="BF219" s="14"/>
      <c r="BG219" s="14"/>
      <c r="BH219" s="14"/>
      <c r="BI219" s="14"/>
      <c r="BJ219" s="14"/>
      <c r="BK219" s="14"/>
      <c r="BL219" s="14"/>
      <c r="BM219" s="14"/>
      <c r="BN219" s="14"/>
      <c r="BO219" s="14"/>
      <c r="BP219" s="14"/>
      <c r="BQ219" s="14"/>
      <c r="BR219" s="14"/>
      <c r="BS219" s="14"/>
      <c r="BT219" s="14"/>
      <c r="BU219" s="14"/>
      <c r="BV219" s="14"/>
      <c r="BW219" s="14"/>
      <c r="BX219" s="14"/>
      <c r="BY219" s="14"/>
      <c r="BZ219" s="14"/>
      <c r="CA219" s="14"/>
      <c r="CB219" s="14"/>
      <c r="CC219" s="14"/>
      <c r="CD219" s="14"/>
      <c r="CE219" s="14"/>
      <c r="CF219" s="14"/>
      <c r="CG219" s="14"/>
      <c r="CH219" s="14"/>
      <c r="CI219" s="14"/>
      <c r="CJ219" s="14"/>
      <c r="CK219" s="14"/>
      <c r="CL219" s="14"/>
      <c r="CM219" s="14"/>
      <c r="CN219" s="14"/>
      <c r="CO219" s="14"/>
      <c r="CP219" s="14"/>
      <c r="CQ219" s="14"/>
      <c r="CR219" s="14"/>
      <c r="CS219" s="14"/>
      <c r="CT219" s="14"/>
      <c r="CU219" s="14"/>
      <c r="CV219" s="14"/>
      <c r="CW219" s="14"/>
      <c r="CX219" s="14"/>
      <c r="CY219" s="14"/>
      <c r="CZ219" s="14"/>
      <c r="DA219" s="14"/>
      <c r="DB219" s="14"/>
      <c r="DC219" s="14"/>
      <c r="DD219" s="14"/>
      <c r="DE219" s="14"/>
      <c r="DF219" s="14"/>
      <c r="DG219" s="14"/>
      <c r="DH219" s="14"/>
      <c r="DI219" s="14"/>
      <c r="DJ219" s="14"/>
      <c r="DK219" s="14"/>
      <c r="DL219" s="14"/>
      <c r="DM219" s="14"/>
      <c r="DN219" s="14"/>
      <c r="DO219" s="14"/>
      <c r="DP219" s="14"/>
      <c r="DQ219" s="14"/>
      <c r="DR219" s="14"/>
      <c r="DS219" s="14"/>
      <c r="DT219" s="14"/>
      <c r="DU219" s="14"/>
      <c r="DV219" s="14"/>
      <c r="DW219" s="14"/>
      <c r="DX219" s="14"/>
      <c r="DY219" s="14"/>
      <c r="DZ219" s="14"/>
      <c r="EA219" s="14"/>
      <c r="EB219" s="14"/>
      <c r="EC219" s="14"/>
      <c r="ED219" s="14"/>
      <c r="EE219" s="14"/>
      <c r="EF219" s="14"/>
      <c r="EG219" s="14"/>
      <c r="EH219" s="14"/>
      <c r="EI219" s="14"/>
      <c r="EJ219" s="14"/>
      <c r="EK219" s="14"/>
      <c r="EL219" s="14"/>
      <c r="EM219" s="14"/>
      <c r="EN219" s="14"/>
      <c r="EO219" s="14"/>
      <c r="EP219" s="14"/>
      <c r="EQ219" s="14"/>
      <c r="ER219" s="14"/>
      <c r="ES219" s="14"/>
      <c r="ET219" s="14"/>
      <c r="EU219" s="14"/>
      <c r="EV219" s="14"/>
      <c r="EW219" s="14"/>
      <c r="EX219" s="14"/>
      <c r="EY219" s="14"/>
      <c r="EZ219" s="14"/>
      <c r="FA219" s="14"/>
      <c r="FB219" s="14"/>
      <c r="FC219" s="14"/>
      <c r="FD219" s="14"/>
      <c r="FE219" s="14"/>
      <c r="FF219" s="14"/>
      <c r="FG219" s="14"/>
      <c r="FH219" s="14"/>
      <c r="FI219" s="14"/>
      <c r="FJ219" s="14"/>
      <c r="FK219" s="14"/>
      <c r="FL219" s="14"/>
      <c r="FM219" s="14"/>
      <c r="FN219" s="14"/>
      <c r="FO219" s="14"/>
      <c r="FP219" s="14"/>
      <c r="FQ219" s="14"/>
      <c r="FR219" s="14"/>
      <c r="FS219" s="14"/>
      <c r="FT219" s="14"/>
      <c r="FU219" s="14"/>
      <c r="FV219" s="14"/>
      <c r="FW219" s="14"/>
      <c r="FX219" s="14"/>
      <c r="FY219" s="14"/>
      <c r="FZ219" s="14"/>
      <c r="GA219" s="14"/>
      <c r="GB219" s="14"/>
      <c r="GC219" s="14"/>
      <c r="GD219" s="14"/>
      <c r="GE219" s="14"/>
      <c r="GF219" s="14"/>
      <c r="GG219" s="14"/>
      <c r="GH219" s="14"/>
      <c r="GI219" s="14"/>
      <c r="GJ219" s="14"/>
      <c r="GK219" s="14"/>
      <c r="GL219" s="14"/>
      <c r="GM219" s="14"/>
      <c r="GN219" s="14"/>
      <c r="GO219" s="14"/>
      <c r="GP219" s="14"/>
      <c r="GQ219" s="14"/>
      <c r="GR219" s="14"/>
      <c r="GS219" s="14"/>
      <c r="GT219" s="14"/>
      <c r="GU219" s="14"/>
      <c r="GV219" s="14"/>
      <c r="GW219" s="14"/>
      <c r="GX219" s="14"/>
      <c r="GY219" s="14"/>
      <c r="GZ219" s="14"/>
      <c r="HA219" s="14"/>
      <c r="HB219" s="14"/>
      <c r="HC219" s="14"/>
      <c r="HD219" s="14"/>
      <c r="HE219" s="14"/>
      <c r="HF219" s="14"/>
      <c r="HG219" s="14"/>
      <c r="HH219" s="14"/>
      <c r="HI219" s="14"/>
      <c r="HJ219" s="14"/>
      <c r="HK219" s="14"/>
      <c r="HL219" s="14"/>
      <c r="HM219" s="14"/>
      <c r="HN219" s="14"/>
      <c r="HO219" s="14"/>
      <c r="HP219" s="14"/>
      <c r="HQ219" s="14"/>
      <c r="HR219" s="14"/>
      <c r="HS219" s="14"/>
      <c r="HT219" s="14"/>
      <c r="HU219" s="14"/>
      <c r="HV219" s="14"/>
      <c r="HW219" s="14"/>
      <c r="HX219" s="14"/>
      <c r="HY219" s="14"/>
      <c r="HZ219" s="14"/>
      <c r="IA219" s="14"/>
      <c r="IB219" s="14"/>
      <c r="IC219" s="14"/>
      <c r="ID219" s="14"/>
      <c r="IE219" s="14"/>
      <c r="IF219" s="14"/>
      <c r="IG219" s="14"/>
      <c r="IH219" s="14"/>
      <c r="II219" s="14"/>
      <c r="IJ219" s="14"/>
      <c r="IK219" s="14"/>
      <c r="IL219" s="14"/>
      <c r="IM219" s="14"/>
      <c r="IN219" s="14"/>
      <c r="IO219" s="14"/>
      <c r="IP219" s="14"/>
      <c r="IQ219" s="14"/>
      <c r="IR219" s="14"/>
      <c r="IS219" s="14"/>
      <c r="IT219" s="14"/>
      <c r="IU219" s="14"/>
      <c r="IV219" s="14"/>
      <c r="IW219" s="14"/>
      <c r="IX219" s="14"/>
      <c r="IY219" s="14"/>
      <c r="IZ219" s="14"/>
      <c r="JA219" s="14"/>
      <c r="JB219" s="14"/>
      <c r="JC219" s="14"/>
      <c r="JD219" s="14"/>
      <c r="JE219" s="14"/>
      <c r="JF219" s="14"/>
      <c r="JG219" s="14"/>
    </row>
    <row r="220" spans="1:267" s="152" customFormat="1" ht="18" hidden="1" customHeight="1" outlineLevel="2" x14ac:dyDescent="0.25">
      <c r="A220" s="146">
        <v>80</v>
      </c>
      <c r="B220" s="348"/>
      <c r="C220" s="349"/>
      <c r="D220" s="95"/>
      <c r="E220" s="354"/>
      <c r="F220" s="354"/>
      <c r="G220" s="355"/>
      <c r="H220" s="355"/>
      <c r="I220" s="167" t="str">
        <f>Logic!I220</f>
        <v/>
      </c>
      <c r="J220" s="117"/>
      <c r="K220" s="112"/>
      <c r="L220" s="112"/>
      <c r="M220" s="167" t="str">
        <f>Logic!Q220</f>
        <v/>
      </c>
      <c r="N220" s="167" t="str">
        <f>Logic!U220</f>
        <v/>
      </c>
      <c r="O220" s="167" t="str">
        <f>Logic!Y220</f>
        <v/>
      </c>
      <c r="P220" s="167" t="str">
        <f>Logic!AC220</f>
        <v/>
      </c>
      <c r="Q220" s="167" t="str">
        <f>Logic!AG220</f>
        <v/>
      </c>
      <c r="R220" s="117"/>
      <c r="S220" s="167" t="str">
        <f>Logic!AL220</f>
        <v/>
      </c>
      <c r="T220" s="117"/>
      <c r="U220" s="167" t="str">
        <f>Logic!AN220</f>
        <v/>
      </c>
      <c r="V220" s="167" t="str">
        <f>Logic!AO220</f>
        <v/>
      </c>
      <c r="W220" s="167" t="str">
        <f>Logic!AP220</f>
        <v/>
      </c>
      <c r="X220" s="167" t="str">
        <f>Logic!AQ220</f>
        <v/>
      </c>
      <c r="Y220" s="167" t="str">
        <f>Logic!AS220</f>
        <v/>
      </c>
      <c r="Z220" s="167" t="str">
        <f>Logic!AT220</f>
        <v/>
      </c>
      <c r="AA220" s="167" t="str">
        <f>Logic!AU220</f>
        <v/>
      </c>
      <c r="AB220" s="167" t="str">
        <f>Logic!AV220</f>
        <v/>
      </c>
      <c r="AC220" s="153"/>
      <c r="AD220" s="168" t="str">
        <f t="shared" si="3"/>
        <v/>
      </c>
      <c r="AE220" s="138"/>
      <c r="AF220" s="138"/>
      <c r="AG220" s="138"/>
      <c r="AH220" s="138"/>
      <c r="AI220" s="138"/>
      <c r="AJ220" s="138"/>
      <c r="AK220" s="138"/>
      <c r="AL220" s="138"/>
      <c r="AM220" s="138"/>
      <c r="AN220" s="138"/>
      <c r="AO220" s="138"/>
      <c r="AP220" s="138"/>
      <c r="AQ220" s="138"/>
      <c r="AR220" s="138"/>
      <c r="AS220" s="138"/>
      <c r="AT220" s="138"/>
      <c r="AU220" s="138"/>
      <c r="AV220" s="138"/>
      <c r="AW220" s="138"/>
      <c r="AX220" s="138"/>
      <c r="AY220" s="138"/>
      <c r="AZ220" s="138"/>
      <c r="BA220" s="14"/>
      <c r="BB220" s="14"/>
      <c r="BC220" s="14"/>
      <c r="BD220" s="14"/>
      <c r="BE220" s="14"/>
      <c r="BF220" s="14"/>
      <c r="BG220" s="14"/>
      <c r="BH220" s="14"/>
      <c r="BI220" s="14"/>
      <c r="BJ220" s="14"/>
      <c r="BK220" s="14"/>
      <c r="BL220" s="14"/>
      <c r="BM220" s="14"/>
      <c r="BN220" s="14"/>
      <c r="BO220" s="14"/>
      <c r="BP220" s="14"/>
      <c r="BQ220" s="14"/>
      <c r="BR220" s="14"/>
      <c r="BS220" s="14"/>
      <c r="BT220" s="14"/>
      <c r="BU220" s="14"/>
      <c r="BV220" s="14"/>
      <c r="BW220" s="14"/>
      <c r="BX220" s="14"/>
      <c r="BY220" s="14"/>
      <c r="BZ220" s="14"/>
      <c r="CA220" s="14"/>
      <c r="CB220" s="14"/>
      <c r="CC220" s="14"/>
      <c r="CD220" s="14"/>
      <c r="CE220" s="14"/>
      <c r="CF220" s="14"/>
      <c r="CG220" s="14"/>
      <c r="CH220" s="14"/>
      <c r="CI220" s="14"/>
      <c r="CJ220" s="14"/>
      <c r="CK220" s="14"/>
      <c r="CL220" s="14"/>
      <c r="CM220" s="14"/>
      <c r="CN220" s="14"/>
      <c r="CO220" s="14"/>
      <c r="CP220" s="14"/>
      <c r="CQ220" s="14"/>
      <c r="CR220" s="14"/>
      <c r="CS220" s="14"/>
      <c r="CT220" s="14"/>
      <c r="CU220" s="14"/>
      <c r="CV220" s="14"/>
      <c r="CW220" s="14"/>
      <c r="CX220" s="14"/>
      <c r="CY220" s="14"/>
      <c r="CZ220" s="14"/>
      <c r="DA220" s="14"/>
      <c r="DB220" s="14"/>
      <c r="DC220" s="14"/>
      <c r="DD220" s="14"/>
      <c r="DE220" s="14"/>
      <c r="DF220" s="14"/>
      <c r="DG220" s="14"/>
      <c r="DH220" s="14"/>
      <c r="DI220" s="14"/>
      <c r="DJ220" s="14"/>
      <c r="DK220" s="14"/>
      <c r="DL220" s="14"/>
      <c r="DM220" s="14"/>
      <c r="DN220" s="14"/>
      <c r="DO220" s="14"/>
      <c r="DP220" s="14"/>
      <c r="DQ220" s="14"/>
      <c r="DR220" s="14"/>
      <c r="DS220" s="14"/>
      <c r="DT220" s="14"/>
      <c r="DU220" s="14"/>
      <c r="DV220" s="14"/>
      <c r="DW220" s="14"/>
      <c r="DX220" s="14"/>
      <c r="DY220" s="14"/>
      <c r="DZ220" s="14"/>
      <c r="EA220" s="14"/>
      <c r="EB220" s="14"/>
      <c r="EC220" s="14"/>
      <c r="ED220" s="14"/>
      <c r="EE220" s="14"/>
      <c r="EF220" s="14"/>
      <c r="EG220" s="14"/>
      <c r="EH220" s="14"/>
      <c r="EI220" s="14"/>
      <c r="EJ220" s="14"/>
      <c r="EK220" s="14"/>
      <c r="EL220" s="14"/>
      <c r="EM220" s="14"/>
      <c r="EN220" s="14"/>
      <c r="EO220" s="14"/>
      <c r="EP220" s="14"/>
      <c r="EQ220" s="14"/>
      <c r="ER220" s="14"/>
      <c r="ES220" s="14"/>
      <c r="ET220" s="14"/>
      <c r="EU220" s="14"/>
      <c r="EV220" s="14"/>
      <c r="EW220" s="14"/>
      <c r="EX220" s="14"/>
      <c r="EY220" s="14"/>
      <c r="EZ220" s="14"/>
      <c r="FA220" s="14"/>
      <c r="FB220" s="14"/>
      <c r="FC220" s="14"/>
      <c r="FD220" s="14"/>
      <c r="FE220" s="14"/>
      <c r="FF220" s="14"/>
      <c r="FG220" s="14"/>
      <c r="FH220" s="14"/>
      <c r="FI220" s="14"/>
      <c r="FJ220" s="14"/>
      <c r="FK220" s="14"/>
      <c r="FL220" s="14"/>
      <c r="FM220" s="14"/>
      <c r="FN220" s="14"/>
      <c r="FO220" s="14"/>
      <c r="FP220" s="14"/>
      <c r="FQ220" s="14"/>
      <c r="FR220" s="14"/>
      <c r="FS220" s="14"/>
      <c r="FT220" s="14"/>
      <c r="FU220" s="14"/>
      <c r="FV220" s="14"/>
      <c r="FW220" s="14"/>
      <c r="FX220" s="14"/>
      <c r="FY220" s="14"/>
      <c r="FZ220" s="14"/>
      <c r="GA220" s="14"/>
      <c r="GB220" s="14"/>
      <c r="GC220" s="14"/>
      <c r="GD220" s="14"/>
      <c r="GE220" s="14"/>
      <c r="GF220" s="14"/>
      <c r="GG220" s="14"/>
      <c r="GH220" s="14"/>
      <c r="GI220" s="14"/>
      <c r="GJ220" s="14"/>
      <c r="GK220" s="14"/>
      <c r="GL220" s="14"/>
      <c r="GM220" s="14"/>
      <c r="GN220" s="14"/>
      <c r="GO220" s="14"/>
      <c r="GP220" s="14"/>
      <c r="GQ220" s="14"/>
      <c r="GR220" s="14"/>
      <c r="GS220" s="14"/>
      <c r="GT220" s="14"/>
      <c r="GU220" s="14"/>
      <c r="GV220" s="14"/>
      <c r="GW220" s="14"/>
      <c r="GX220" s="14"/>
      <c r="GY220" s="14"/>
      <c r="GZ220" s="14"/>
      <c r="HA220" s="14"/>
      <c r="HB220" s="14"/>
      <c r="HC220" s="14"/>
      <c r="HD220" s="14"/>
      <c r="HE220" s="14"/>
      <c r="HF220" s="14"/>
      <c r="HG220" s="14"/>
      <c r="HH220" s="14"/>
      <c r="HI220" s="14"/>
      <c r="HJ220" s="14"/>
      <c r="HK220" s="14"/>
      <c r="HL220" s="14"/>
      <c r="HM220" s="14"/>
      <c r="HN220" s="14"/>
      <c r="HO220" s="14"/>
      <c r="HP220" s="14"/>
      <c r="HQ220" s="14"/>
      <c r="HR220" s="14"/>
      <c r="HS220" s="14"/>
      <c r="HT220" s="14"/>
      <c r="HU220" s="14"/>
      <c r="HV220" s="14"/>
      <c r="HW220" s="14"/>
      <c r="HX220" s="14"/>
      <c r="HY220" s="14"/>
      <c r="HZ220" s="14"/>
      <c r="IA220" s="14"/>
      <c r="IB220" s="14"/>
      <c r="IC220" s="14"/>
      <c r="ID220" s="14"/>
      <c r="IE220" s="14"/>
      <c r="IF220" s="14"/>
      <c r="IG220" s="14"/>
      <c r="IH220" s="14"/>
      <c r="II220" s="14"/>
      <c r="IJ220" s="14"/>
      <c r="IK220" s="14"/>
      <c r="IL220" s="14"/>
      <c r="IM220" s="14"/>
      <c r="IN220" s="14"/>
      <c r="IO220" s="14"/>
      <c r="IP220" s="14"/>
      <c r="IQ220" s="14"/>
      <c r="IR220" s="14"/>
      <c r="IS220" s="14"/>
      <c r="IT220" s="14"/>
      <c r="IU220" s="14"/>
      <c r="IV220" s="14"/>
      <c r="IW220" s="14"/>
      <c r="IX220" s="14"/>
      <c r="IY220" s="14"/>
      <c r="IZ220" s="14"/>
      <c r="JA220" s="14"/>
      <c r="JB220" s="14"/>
      <c r="JC220" s="14"/>
      <c r="JD220" s="14"/>
      <c r="JE220" s="14"/>
      <c r="JF220" s="14"/>
      <c r="JG220" s="14"/>
    </row>
    <row r="221" spans="1:267" s="152" customFormat="1" ht="18" hidden="1" customHeight="1" outlineLevel="2" x14ac:dyDescent="0.25">
      <c r="A221" s="146">
        <v>81</v>
      </c>
      <c r="B221" s="348"/>
      <c r="C221" s="349"/>
      <c r="D221" s="95"/>
      <c r="E221" s="354"/>
      <c r="F221" s="354"/>
      <c r="G221" s="355"/>
      <c r="H221" s="355"/>
      <c r="I221" s="167" t="str">
        <f>Logic!I221</f>
        <v/>
      </c>
      <c r="J221" s="117"/>
      <c r="K221" s="112"/>
      <c r="L221" s="112"/>
      <c r="M221" s="167" t="str">
        <f>Logic!Q221</f>
        <v/>
      </c>
      <c r="N221" s="167" t="str">
        <f>Logic!U221</f>
        <v/>
      </c>
      <c r="O221" s="167" t="str">
        <f>Logic!Y221</f>
        <v/>
      </c>
      <c r="P221" s="167" t="str">
        <f>Logic!AC221</f>
        <v/>
      </c>
      <c r="Q221" s="167" t="str">
        <f>Logic!AG221</f>
        <v/>
      </c>
      <c r="R221" s="117"/>
      <c r="S221" s="167" t="str">
        <f>Logic!AL221</f>
        <v/>
      </c>
      <c r="T221" s="117"/>
      <c r="U221" s="167" t="str">
        <f>Logic!AN221</f>
        <v/>
      </c>
      <c r="V221" s="167" t="str">
        <f>Logic!AO221</f>
        <v/>
      </c>
      <c r="W221" s="167" t="str">
        <f>Logic!AP221</f>
        <v/>
      </c>
      <c r="X221" s="167" t="str">
        <f>Logic!AQ221</f>
        <v/>
      </c>
      <c r="Y221" s="167" t="str">
        <f>Logic!AS221</f>
        <v/>
      </c>
      <c r="Z221" s="167" t="str">
        <f>Logic!AT221</f>
        <v/>
      </c>
      <c r="AA221" s="167" t="str">
        <f>Logic!AU221</f>
        <v/>
      </c>
      <c r="AB221" s="167" t="str">
        <f>Logic!AV221</f>
        <v/>
      </c>
      <c r="AC221" s="153"/>
      <c r="AD221" s="168" t="str">
        <f t="shared" si="3"/>
        <v/>
      </c>
      <c r="AE221" s="138"/>
      <c r="AF221" s="138"/>
      <c r="AG221" s="138"/>
      <c r="AH221" s="138"/>
      <c r="AI221" s="138"/>
      <c r="AJ221" s="138"/>
      <c r="AK221" s="138"/>
      <c r="AL221" s="138"/>
      <c r="AM221" s="138"/>
      <c r="AN221" s="138"/>
      <c r="AO221" s="138"/>
      <c r="AP221" s="138"/>
      <c r="AQ221" s="138"/>
      <c r="AR221" s="138"/>
      <c r="AS221" s="138"/>
      <c r="AT221" s="138"/>
      <c r="AU221" s="138"/>
      <c r="AV221" s="138"/>
      <c r="AW221" s="138"/>
      <c r="AX221" s="138"/>
      <c r="AY221" s="138"/>
      <c r="AZ221" s="138"/>
      <c r="BA221" s="14"/>
      <c r="BB221" s="14"/>
      <c r="BC221" s="14"/>
      <c r="BD221" s="14"/>
      <c r="BE221" s="14"/>
      <c r="BF221" s="14"/>
      <c r="BG221" s="14"/>
      <c r="BH221" s="14"/>
      <c r="BI221" s="14"/>
      <c r="BJ221" s="14"/>
      <c r="BK221" s="14"/>
      <c r="BL221" s="14"/>
      <c r="BM221" s="14"/>
      <c r="BN221" s="14"/>
      <c r="BO221" s="14"/>
      <c r="BP221" s="14"/>
      <c r="BQ221" s="14"/>
      <c r="BR221" s="14"/>
      <c r="BS221" s="14"/>
      <c r="BT221" s="14"/>
      <c r="BU221" s="14"/>
      <c r="BV221" s="14"/>
      <c r="BW221" s="14"/>
      <c r="BX221" s="14"/>
      <c r="BY221" s="14"/>
      <c r="BZ221" s="14"/>
      <c r="CA221" s="14"/>
      <c r="CB221" s="14"/>
      <c r="CC221" s="14"/>
      <c r="CD221" s="14"/>
      <c r="CE221" s="14"/>
      <c r="CF221" s="14"/>
      <c r="CG221" s="14"/>
      <c r="CH221" s="14"/>
      <c r="CI221" s="14"/>
      <c r="CJ221" s="14"/>
      <c r="CK221" s="14"/>
      <c r="CL221" s="14"/>
      <c r="CM221" s="14"/>
      <c r="CN221" s="14"/>
      <c r="CO221" s="14"/>
      <c r="CP221" s="14"/>
      <c r="CQ221" s="14"/>
      <c r="CR221" s="14"/>
      <c r="CS221" s="14"/>
      <c r="CT221" s="14"/>
      <c r="CU221" s="14"/>
      <c r="CV221" s="14"/>
      <c r="CW221" s="14"/>
      <c r="CX221" s="14"/>
      <c r="CY221" s="14"/>
      <c r="CZ221" s="14"/>
      <c r="DA221" s="14"/>
      <c r="DB221" s="14"/>
      <c r="DC221" s="14"/>
      <c r="DD221" s="14"/>
      <c r="DE221" s="14"/>
      <c r="DF221" s="14"/>
      <c r="DG221" s="14"/>
      <c r="DH221" s="14"/>
      <c r="DI221" s="14"/>
      <c r="DJ221" s="14"/>
      <c r="DK221" s="14"/>
      <c r="DL221" s="14"/>
      <c r="DM221" s="14"/>
      <c r="DN221" s="14"/>
      <c r="DO221" s="14"/>
      <c r="DP221" s="14"/>
      <c r="DQ221" s="14"/>
      <c r="DR221" s="14"/>
      <c r="DS221" s="14"/>
      <c r="DT221" s="14"/>
      <c r="DU221" s="14"/>
      <c r="DV221" s="14"/>
      <c r="DW221" s="14"/>
      <c r="DX221" s="14"/>
      <c r="DY221" s="14"/>
      <c r="DZ221" s="14"/>
      <c r="EA221" s="14"/>
      <c r="EB221" s="14"/>
      <c r="EC221" s="14"/>
      <c r="ED221" s="14"/>
      <c r="EE221" s="14"/>
      <c r="EF221" s="14"/>
      <c r="EG221" s="14"/>
      <c r="EH221" s="14"/>
      <c r="EI221" s="14"/>
      <c r="EJ221" s="14"/>
      <c r="EK221" s="14"/>
      <c r="EL221" s="14"/>
      <c r="EM221" s="14"/>
      <c r="EN221" s="14"/>
      <c r="EO221" s="14"/>
      <c r="EP221" s="14"/>
      <c r="EQ221" s="14"/>
      <c r="ER221" s="14"/>
      <c r="ES221" s="14"/>
      <c r="ET221" s="14"/>
      <c r="EU221" s="14"/>
      <c r="EV221" s="14"/>
      <c r="EW221" s="14"/>
      <c r="EX221" s="14"/>
      <c r="EY221" s="14"/>
      <c r="EZ221" s="14"/>
      <c r="FA221" s="14"/>
      <c r="FB221" s="14"/>
      <c r="FC221" s="14"/>
      <c r="FD221" s="14"/>
      <c r="FE221" s="14"/>
      <c r="FF221" s="14"/>
      <c r="FG221" s="14"/>
      <c r="FH221" s="14"/>
      <c r="FI221" s="14"/>
      <c r="FJ221" s="14"/>
      <c r="FK221" s="14"/>
      <c r="FL221" s="14"/>
      <c r="FM221" s="14"/>
      <c r="FN221" s="14"/>
      <c r="FO221" s="14"/>
      <c r="FP221" s="14"/>
      <c r="FQ221" s="14"/>
      <c r="FR221" s="14"/>
      <c r="FS221" s="14"/>
      <c r="FT221" s="14"/>
      <c r="FU221" s="14"/>
      <c r="FV221" s="14"/>
      <c r="FW221" s="14"/>
      <c r="FX221" s="14"/>
      <c r="FY221" s="14"/>
      <c r="FZ221" s="14"/>
      <c r="GA221" s="14"/>
      <c r="GB221" s="14"/>
      <c r="GC221" s="14"/>
      <c r="GD221" s="14"/>
      <c r="GE221" s="14"/>
      <c r="GF221" s="14"/>
      <c r="GG221" s="14"/>
      <c r="GH221" s="14"/>
      <c r="GI221" s="14"/>
      <c r="GJ221" s="14"/>
      <c r="GK221" s="14"/>
      <c r="GL221" s="14"/>
      <c r="GM221" s="14"/>
      <c r="GN221" s="14"/>
      <c r="GO221" s="14"/>
      <c r="GP221" s="14"/>
      <c r="GQ221" s="14"/>
      <c r="GR221" s="14"/>
      <c r="GS221" s="14"/>
      <c r="GT221" s="14"/>
      <c r="GU221" s="14"/>
      <c r="GV221" s="14"/>
      <c r="GW221" s="14"/>
      <c r="GX221" s="14"/>
      <c r="GY221" s="14"/>
      <c r="GZ221" s="14"/>
      <c r="HA221" s="14"/>
      <c r="HB221" s="14"/>
      <c r="HC221" s="14"/>
      <c r="HD221" s="14"/>
      <c r="HE221" s="14"/>
      <c r="HF221" s="14"/>
      <c r="HG221" s="14"/>
      <c r="HH221" s="14"/>
      <c r="HI221" s="14"/>
      <c r="HJ221" s="14"/>
      <c r="HK221" s="14"/>
      <c r="HL221" s="14"/>
      <c r="HM221" s="14"/>
      <c r="HN221" s="14"/>
      <c r="HO221" s="14"/>
      <c r="HP221" s="14"/>
      <c r="HQ221" s="14"/>
      <c r="HR221" s="14"/>
      <c r="HS221" s="14"/>
      <c r="HT221" s="14"/>
      <c r="HU221" s="14"/>
      <c r="HV221" s="14"/>
      <c r="HW221" s="14"/>
      <c r="HX221" s="14"/>
      <c r="HY221" s="14"/>
      <c r="HZ221" s="14"/>
      <c r="IA221" s="14"/>
      <c r="IB221" s="14"/>
      <c r="IC221" s="14"/>
      <c r="ID221" s="14"/>
      <c r="IE221" s="14"/>
      <c r="IF221" s="14"/>
      <c r="IG221" s="14"/>
      <c r="IH221" s="14"/>
      <c r="II221" s="14"/>
      <c r="IJ221" s="14"/>
      <c r="IK221" s="14"/>
      <c r="IL221" s="14"/>
      <c r="IM221" s="14"/>
      <c r="IN221" s="14"/>
      <c r="IO221" s="14"/>
      <c r="IP221" s="14"/>
      <c r="IQ221" s="14"/>
      <c r="IR221" s="14"/>
      <c r="IS221" s="14"/>
      <c r="IT221" s="14"/>
      <c r="IU221" s="14"/>
      <c r="IV221" s="14"/>
      <c r="IW221" s="14"/>
      <c r="IX221" s="14"/>
      <c r="IY221" s="14"/>
      <c r="IZ221" s="14"/>
      <c r="JA221" s="14"/>
      <c r="JB221" s="14"/>
      <c r="JC221" s="14"/>
      <c r="JD221" s="14"/>
      <c r="JE221" s="14"/>
      <c r="JF221" s="14"/>
      <c r="JG221" s="14"/>
    </row>
    <row r="222" spans="1:267" s="152" customFormat="1" ht="18" hidden="1" customHeight="1" outlineLevel="2" x14ac:dyDescent="0.25">
      <c r="A222" s="146">
        <v>82</v>
      </c>
      <c r="B222" s="348"/>
      <c r="C222" s="349"/>
      <c r="D222" s="95"/>
      <c r="E222" s="354"/>
      <c r="F222" s="354"/>
      <c r="G222" s="355"/>
      <c r="H222" s="355"/>
      <c r="I222" s="167" t="str">
        <f>Logic!I222</f>
        <v/>
      </c>
      <c r="J222" s="117"/>
      <c r="K222" s="112"/>
      <c r="L222" s="112"/>
      <c r="M222" s="167" t="str">
        <f>Logic!Q222</f>
        <v/>
      </c>
      <c r="N222" s="167" t="str">
        <f>Logic!U222</f>
        <v/>
      </c>
      <c r="O222" s="167" t="str">
        <f>Logic!Y222</f>
        <v/>
      </c>
      <c r="P222" s="167" t="str">
        <f>Logic!AC222</f>
        <v/>
      </c>
      <c r="Q222" s="167" t="str">
        <f>Logic!AG222</f>
        <v/>
      </c>
      <c r="R222" s="117"/>
      <c r="S222" s="167" t="str">
        <f>Logic!AL222</f>
        <v/>
      </c>
      <c r="T222" s="117"/>
      <c r="U222" s="167" t="str">
        <f>Logic!AN222</f>
        <v/>
      </c>
      <c r="V222" s="167" t="str">
        <f>Logic!AO222</f>
        <v/>
      </c>
      <c r="W222" s="167" t="str">
        <f>Logic!AP222</f>
        <v/>
      </c>
      <c r="X222" s="167" t="str">
        <f>Logic!AQ222</f>
        <v/>
      </c>
      <c r="Y222" s="167" t="str">
        <f>Logic!AS222</f>
        <v/>
      </c>
      <c r="Z222" s="167" t="str">
        <f>Logic!AT222</f>
        <v/>
      </c>
      <c r="AA222" s="167" t="str">
        <f>Logic!AU222</f>
        <v/>
      </c>
      <c r="AB222" s="167" t="str">
        <f>Logic!AV222</f>
        <v/>
      </c>
      <c r="AC222" s="153"/>
      <c r="AD222" s="168" t="str">
        <f t="shared" si="3"/>
        <v/>
      </c>
      <c r="AE222" s="138"/>
      <c r="AF222" s="138"/>
      <c r="AG222" s="138"/>
      <c r="AH222" s="138"/>
      <c r="AI222" s="138"/>
      <c r="AJ222" s="138"/>
      <c r="AK222" s="138"/>
      <c r="AL222" s="138"/>
      <c r="AM222" s="138"/>
      <c r="AN222" s="138"/>
      <c r="AO222" s="138"/>
      <c r="AP222" s="138"/>
      <c r="AQ222" s="138"/>
      <c r="AR222" s="138"/>
      <c r="AS222" s="138"/>
      <c r="AT222" s="138"/>
      <c r="AU222" s="138"/>
      <c r="AV222" s="138"/>
      <c r="AW222" s="138"/>
      <c r="AX222" s="138"/>
      <c r="AY222" s="138"/>
      <c r="AZ222" s="138"/>
      <c r="BA222" s="14"/>
      <c r="BB222" s="14"/>
      <c r="BC222" s="14"/>
      <c r="BD222" s="14"/>
      <c r="BE222" s="14"/>
      <c r="BF222" s="14"/>
      <c r="BG222" s="14"/>
      <c r="BH222" s="14"/>
      <c r="BI222" s="14"/>
      <c r="BJ222" s="14"/>
      <c r="BK222" s="14"/>
      <c r="BL222" s="14"/>
      <c r="BM222" s="14"/>
      <c r="BN222" s="14"/>
      <c r="BO222" s="14"/>
      <c r="BP222" s="14"/>
      <c r="BQ222" s="14"/>
      <c r="BR222" s="14"/>
      <c r="BS222" s="14"/>
      <c r="BT222" s="14"/>
      <c r="BU222" s="14"/>
      <c r="BV222" s="14"/>
      <c r="BW222" s="14"/>
      <c r="BX222" s="14"/>
      <c r="BY222" s="14"/>
      <c r="BZ222" s="14"/>
      <c r="CA222" s="14"/>
      <c r="CB222" s="14"/>
      <c r="CC222" s="14"/>
      <c r="CD222" s="14"/>
      <c r="CE222" s="14"/>
      <c r="CF222" s="14"/>
      <c r="CG222" s="14"/>
      <c r="CH222" s="14"/>
      <c r="CI222" s="14"/>
      <c r="CJ222" s="14"/>
      <c r="CK222" s="14"/>
      <c r="CL222" s="14"/>
      <c r="CM222" s="14"/>
      <c r="CN222" s="14"/>
      <c r="CO222" s="14"/>
      <c r="CP222" s="14"/>
      <c r="CQ222" s="14"/>
      <c r="CR222" s="14"/>
      <c r="CS222" s="14"/>
      <c r="CT222" s="14"/>
      <c r="CU222" s="14"/>
      <c r="CV222" s="14"/>
      <c r="CW222" s="14"/>
      <c r="CX222" s="14"/>
      <c r="CY222" s="14"/>
      <c r="CZ222" s="14"/>
      <c r="DA222" s="14"/>
      <c r="DB222" s="14"/>
      <c r="DC222" s="14"/>
      <c r="DD222" s="14"/>
      <c r="DE222" s="14"/>
      <c r="DF222" s="14"/>
      <c r="DG222" s="14"/>
      <c r="DH222" s="14"/>
      <c r="DI222" s="14"/>
      <c r="DJ222" s="14"/>
      <c r="DK222" s="14"/>
      <c r="DL222" s="14"/>
      <c r="DM222" s="14"/>
      <c r="DN222" s="14"/>
      <c r="DO222" s="14"/>
      <c r="DP222" s="14"/>
      <c r="DQ222" s="14"/>
      <c r="DR222" s="14"/>
      <c r="DS222" s="14"/>
      <c r="DT222" s="14"/>
      <c r="DU222" s="14"/>
      <c r="DV222" s="14"/>
      <c r="DW222" s="14"/>
      <c r="DX222" s="14"/>
      <c r="DY222" s="14"/>
      <c r="DZ222" s="14"/>
      <c r="EA222" s="14"/>
      <c r="EB222" s="14"/>
      <c r="EC222" s="14"/>
      <c r="ED222" s="14"/>
      <c r="EE222" s="14"/>
      <c r="EF222" s="14"/>
      <c r="EG222" s="14"/>
      <c r="EH222" s="14"/>
      <c r="EI222" s="14"/>
      <c r="EJ222" s="14"/>
      <c r="EK222" s="14"/>
      <c r="EL222" s="14"/>
      <c r="EM222" s="14"/>
      <c r="EN222" s="14"/>
      <c r="EO222" s="14"/>
      <c r="EP222" s="14"/>
      <c r="EQ222" s="14"/>
      <c r="ER222" s="14"/>
      <c r="ES222" s="14"/>
      <c r="ET222" s="14"/>
      <c r="EU222" s="14"/>
      <c r="EV222" s="14"/>
      <c r="EW222" s="14"/>
      <c r="EX222" s="14"/>
      <c r="EY222" s="14"/>
      <c r="EZ222" s="14"/>
      <c r="FA222" s="14"/>
      <c r="FB222" s="14"/>
      <c r="FC222" s="14"/>
      <c r="FD222" s="14"/>
      <c r="FE222" s="14"/>
      <c r="FF222" s="14"/>
      <c r="FG222" s="14"/>
      <c r="FH222" s="14"/>
      <c r="FI222" s="14"/>
      <c r="FJ222" s="14"/>
      <c r="FK222" s="14"/>
      <c r="FL222" s="14"/>
      <c r="FM222" s="14"/>
      <c r="FN222" s="14"/>
      <c r="FO222" s="14"/>
      <c r="FP222" s="14"/>
      <c r="FQ222" s="14"/>
      <c r="FR222" s="14"/>
      <c r="FS222" s="14"/>
      <c r="FT222" s="14"/>
      <c r="FU222" s="14"/>
      <c r="FV222" s="14"/>
      <c r="FW222" s="14"/>
      <c r="FX222" s="14"/>
      <c r="FY222" s="14"/>
      <c r="FZ222" s="14"/>
      <c r="GA222" s="14"/>
      <c r="GB222" s="14"/>
      <c r="GC222" s="14"/>
      <c r="GD222" s="14"/>
      <c r="GE222" s="14"/>
      <c r="GF222" s="14"/>
      <c r="GG222" s="14"/>
      <c r="GH222" s="14"/>
      <c r="GI222" s="14"/>
      <c r="GJ222" s="14"/>
      <c r="GK222" s="14"/>
      <c r="GL222" s="14"/>
      <c r="GM222" s="14"/>
      <c r="GN222" s="14"/>
      <c r="GO222" s="14"/>
      <c r="GP222" s="14"/>
      <c r="GQ222" s="14"/>
      <c r="GR222" s="14"/>
      <c r="GS222" s="14"/>
      <c r="GT222" s="14"/>
      <c r="GU222" s="14"/>
      <c r="GV222" s="14"/>
      <c r="GW222" s="14"/>
      <c r="GX222" s="14"/>
      <c r="GY222" s="14"/>
      <c r="GZ222" s="14"/>
      <c r="HA222" s="14"/>
      <c r="HB222" s="14"/>
      <c r="HC222" s="14"/>
      <c r="HD222" s="14"/>
      <c r="HE222" s="14"/>
      <c r="HF222" s="14"/>
      <c r="HG222" s="14"/>
      <c r="HH222" s="14"/>
      <c r="HI222" s="14"/>
      <c r="HJ222" s="14"/>
      <c r="HK222" s="14"/>
      <c r="HL222" s="14"/>
      <c r="HM222" s="14"/>
      <c r="HN222" s="14"/>
      <c r="HO222" s="14"/>
      <c r="HP222" s="14"/>
      <c r="HQ222" s="14"/>
      <c r="HR222" s="14"/>
      <c r="HS222" s="14"/>
      <c r="HT222" s="14"/>
      <c r="HU222" s="14"/>
      <c r="HV222" s="14"/>
      <c r="HW222" s="14"/>
      <c r="HX222" s="14"/>
      <c r="HY222" s="14"/>
      <c r="HZ222" s="14"/>
      <c r="IA222" s="14"/>
      <c r="IB222" s="14"/>
      <c r="IC222" s="14"/>
      <c r="ID222" s="14"/>
      <c r="IE222" s="14"/>
      <c r="IF222" s="14"/>
      <c r="IG222" s="14"/>
      <c r="IH222" s="14"/>
      <c r="II222" s="14"/>
      <c r="IJ222" s="14"/>
      <c r="IK222" s="14"/>
      <c r="IL222" s="14"/>
      <c r="IM222" s="14"/>
      <c r="IN222" s="14"/>
      <c r="IO222" s="14"/>
      <c r="IP222" s="14"/>
      <c r="IQ222" s="14"/>
      <c r="IR222" s="14"/>
      <c r="IS222" s="14"/>
      <c r="IT222" s="14"/>
      <c r="IU222" s="14"/>
      <c r="IV222" s="14"/>
      <c r="IW222" s="14"/>
      <c r="IX222" s="14"/>
      <c r="IY222" s="14"/>
      <c r="IZ222" s="14"/>
      <c r="JA222" s="14"/>
      <c r="JB222" s="14"/>
      <c r="JC222" s="14"/>
      <c r="JD222" s="14"/>
      <c r="JE222" s="14"/>
      <c r="JF222" s="14"/>
      <c r="JG222" s="14"/>
    </row>
    <row r="223" spans="1:267" s="152" customFormat="1" ht="18" hidden="1" customHeight="1" outlineLevel="2" x14ac:dyDescent="0.25">
      <c r="A223" s="146">
        <v>83</v>
      </c>
      <c r="B223" s="348"/>
      <c r="C223" s="349"/>
      <c r="D223" s="95"/>
      <c r="E223" s="354"/>
      <c r="F223" s="354"/>
      <c r="G223" s="355"/>
      <c r="H223" s="355"/>
      <c r="I223" s="167" t="str">
        <f>Logic!I223</f>
        <v/>
      </c>
      <c r="J223" s="117"/>
      <c r="K223" s="112"/>
      <c r="L223" s="112"/>
      <c r="M223" s="167" t="str">
        <f>Logic!Q223</f>
        <v/>
      </c>
      <c r="N223" s="167" t="str">
        <f>Logic!U223</f>
        <v/>
      </c>
      <c r="O223" s="167" t="str">
        <f>Logic!Y223</f>
        <v/>
      </c>
      <c r="P223" s="167" t="str">
        <f>Logic!AC223</f>
        <v/>
      </c>
      <c r="Q223" s="167" t="str">
        <f>Logic!AG223</f>
        <v/>
      </c>
      <c r="R223" s="117"/>
      <c r="S223" s="167" t="str">
        <f>Logic!AL223</f>
        <v/>
      </c>
      <c r="T223" s="117"/>
      <c r="U223" s="167" t="str">
        <f>Logic!AN223</f>
        <v/>
      </c>
      <c r="V223" s="167" t="str">
        <f>Logic!AO223</f>
        <v/>
      </c>
      <c r="W223" s="167" t="str">
        <f>Logic!AP223</f>
        <v/>
      </c>
      <c r="X223" s="167" t="str">
        <f>Logic!AQ223</f>
        <v/>
      </c>
      <c r="Y223" s="167" t="str">
        <f>Logic!AS223</f>
        <v/>
      </c>
      <c r="Z223" s="167" t="str">
        <f>Logic!AT223</f>
        <v/>
      </c>
      <c r="AA223" s="167" t="str">
        <f>Logic!AU223</f>
        <v/>
      </c>
      <c r="AB223" s="167" t="str">
        <f>Logic!AV223</f>
        <v/>
      </c>
      <c r="AC223" s="153"/>
      <c r="AD223" s="168" t="str">
        <f t="shared" si="3"/>
        <v/>
      </c>
      <c r="AE223" s="138"/>
      <c r="AF223" s="138"/>
      <c r="AG223" s="138"/>
      <c r="AH223" s="138"/>
      <c r="AI223" s="138"/>
      <c r="AJ223" s="138"/>
      <c r="AK223" s="138"/>
      <c r="AL223" s="138"/>
      <c r="AM223" s="138"/>
      <c r="AN223" s="138"/>
      <c r="AO223" s="138"/>
      <c r="AP223" s="138"/>
      <c r="AQ223" s="138"/>
      <c r="AR223" s="138"/>
      <c r="AS223" s="138"/>
      <c r="AT223" s="138"/>
      <c r="AU223" s="138"/>
      <c r="AV223" s="138"/>
      <c r="AW223" s="138"/>
      <c r="AX223" s="138"/>
      <c r="AY223" s="138"/>
      <c r="AZ223" s="138"/>
      <c r="BA223" s="14"/>
      <c r="BB223" s="14"/>
      <c r="BC223" s="14"/>
      <c r="BD223" s="14"/>
      <c r="BE223" s="14"/>
      <c r="BF223" s="14"/>
      <c r="BG223" s="14"/>
      <c r="BH223" s="14"/>
      <c r="BI223" s="14"/>
      <c r="BJ223" s="14"/>
      <c r="BK223" s="14"/>
      <c r="BL223" s="14"/>
      <c r="BM223" s="14"/>
      <c r="BN223" s="14"/>
      <c r="BO223" s="14"/>
      <c r="BP223" s="14"/>
      <c r="BQ223" s="14"/>
      <c r="BR223" s="14"/>
      <c r="BS223" s="14"/>
      <c r="BT223" s="14"/>
      <c r="BU223" s="14"/>
      <c r="BV223" s="14"/>
      <c r="BW223" s="14"/>
      <c r="BX223" s="14"/>
      <c r="BY223" s="14"/>
      <c r="BZ223" s="14"/>
      <c r="CA223" s="14"/>
      <c r="CB223" s="14"/>
      <c r="CC223" s="14"/>
      <c r="CD223" s="14"/>
      <c r="CE223" s="14"/>
      <c r="CF223" s="14"/>
      <c r="CG223" s="14"/>
      <c r="CH223" s="14"/>
      <c r="CI223" s="14"/>
      <c r="CJ223" s="14"/>
      <c r="CK223" s="14"/>
      <c r="CL223" s="14"/>
      <c r="CM223" s="14"/>
      <c r="CN223" s="14"/>
      <c r="CO223" s="14"/>
      <c r="CP223" s="14"/>
      <c r="CQ223" s="14"/>
      <c r="CR223" s="14"/>
      <c r="CS223" s="14"/>
      <c r="CT223" s="14"/>
      <c r="CU223" s="14"/>
      <c r="CV223" s="14"/>
      <c r="CW223" s="14"/>
      <c r="CX223" s="14"/>
      <c r="CY223" s="14"/>
      <c r="CZ223" s="14"/>
      <c r="DA223" s="14"/>
      <c r="DB223" s="14"/>
      <c r="DC223" s="14"/>
      <c r="DD223" s="14"/>
      <c r="DE223" s="14"/>
      <c r="DF223" s="14"/>
      <c r="DG223" s="14"/>
      <c r="DH223" s="14"/>
      <c r="DI223" s="14"/>
      <c r="DJ223" s="14"/>
      <c r="DK223" s="14"/>
      <c r="DL223" s="14"/>
      <c r="DM223" s="14"/>
      <c r="DN223" s="14"/>
      <c r="DO223" s="14"/>
      <c r="DP223" s="14"/>
      <c r="DQ223" s="14"/>
      <c r="DR223" s="14"/>
      <c r="DS223" s="14"/>
      <c r="DT223" s="14"/>
      <c r="DU223" s="14"/>
      <c r="DV223" s="14"/>
      <c r="DW223" s="14"/>
      <c r="DX223" s="14"/>
      <c r="DY223" s="14"/>
      <c r="DZ223" s="14"/>
      <c r="EA223" s="14"/>
      <c r="EB223" s="14"/>
      <c r="EC223" s="14"/>
      <c r="ED223" s="14"/>
      <c r="EE223" s="14"/>
      <c r="EF223" s="14"/>
      <c r="EG223" s="14"/>
      <c r="EH223" s="14"/>
      <c r="EI223" s="14"/>
      <c r="EJ223" s="14"/>
      <c r="EK223" s="14"/>
      <c r="EL223" s="14"/>
      <c r="EM223" s="14"/>
      <c r="EN223" s="14"/>
      <c r="EO223" s="14"/>
      <c r="EP223" s="14"/>
      <c r="EQ223" s="14"/>
      <c r="ER223" s="14"/>
      <c r="ES223" s="14"/>
      <c r="ET223" s="14"/>
      <c r="EU223" s="14"/>
      <c r="EV223" s="14"/>
      <c r="EW223" s="14"/>
      <c r="EX223" s="14"/>
      <c r="EY223" s="14"/>
      <c r="EZ223" s="14"/>
      <c r="FA223" s="14"/>
      <c r="FB223" s="14"/>
      <c r="FC223" s="14"/>
      <c r="FD223" s="14"/>
      <c r="FE223" s="14"/>
      <c r="FF223" s="14"/>
      <c r="FG223" s="14"/>
      <c r="FH223" s="14"/>
      <c r="FI223" s="14"/>
      <c r="FJ223" s="14"/>
      <c r="FK223" s="14"/>
      <c r="FL223" s="14"/>
      <c r="FM223" s="14"/>
      <c r="FN223" s="14"/>
      <c r="FO223" s="14"/>
      <c r="FP223" s="14"/>
      <c r="FQ223" s="14"/>
      <c r="FR223" s="14"/>
      <c r="FS223" s="14"/>
      <c r="FT223" s="14"/>
      <c r="FU223" s="14"/>
      <c r="FV223" s="14"/>
      <c r="FW223" s="14"/>
      <c r="FX223" s="14"/>
      <c r="FY223" s="14"/>
      <c r="FZ223" s="14"/>
      <c r="GA223" s="14"/>
      <c r="GB223" s="14"/>
      <c r="GC223" s="14"/>
      <c r="GD223" s="14"/>
      <c r="GE223" s="14"/>
      <c r="GF223" s="14"/>
      <c r="GG223" s="14"/>
      <c r="GH223" s="14"/>
      <c r="GI223" s="14"/>
      <c r="GJ223" s="14"/>
      <c r="GK223" s="14"/>
      <c r="GL223" s="14"/>
      <c r="GM223" s="14"/>
      <c r="GN223" s="14"/>
      <c r="GO223" s="14"/>
      <c r="GP223" s="14"/>
      <c r="GQ223" s="14"/>
      <c r="GR223" s="14"/>
      <c r="GS223" s="14"/>
      <c r="GT223" s="14"/>
      <c r="GU223" s="14"/>
      <c r="GV223" s="14"/>
      <c r="GW223" s="14"/>
      <c r="GX223" s="14"/>
      <c r="GY223" s="14"/>
      <c r="GZ223" s="14"/>
      <c r="HA223" s="14"/>
      <c r="HB223" s="14"/>
      <c r="HC223" s="14"/>
      <c r="HD223" s="14"/>
      <c r="HE223" s="14"/>
      <c r="HF223" s="14"/>
      <c r="HG223" s="14"/>
      <c r="HH223" s="14"/>
      <c r="HI223" s="14"/>
      <c r="HJ223" s="14"/>
      <c r="HK223" s="14"/>
      <c r="HL223" s="14"/>
      <c r="HM223" s="14"/>
      <c r="HN223" s="14"/>
      <c r="HO223" s="14"/>
      <c r="HP223" s="14"/>
      <c r="HQ223" s="14"/>
      <c r="HR223" s="14"/>
      <c r="HS223" s="14"/>
      <c r="HT223" s="14"/>
      <c r="HU223" s="14"/>
      <c r="HV223" s="14"/>
      <c r="HW223" s="14"/>
      <c r="HX223" s="14"/>
      <c r="HY223" s="14"/>
      <c r="HZ223" s="14"/>
      <c r="IA223" s="14"/>
      <c r="IB223" s="14"/>
      <c r="IC223" s="14"/>
      <c r="ID223" s="14"/>
      <c r="IE223" s="14"/>
      <c r="IF223" s="14"/>
      <c r="IG223" s="14"/>
      <c r="IH223" s="14"/>
      <c r="II223" s="14"/>
      <c r="IJ223" s="14"/>
      <c r="IK223" s="14"/>
      <c r="IL223" s="14"/>
      <c r="IM223" s="14"/>
      <c r="IN223" s="14"/>
      <c r="IO223" s="14"/>
      <c r="IP223" s="14"/>
      <c r="IQ223" s="14"/>
      <c r="IR223" s="14"/>
      <c r="IS223" s="14"/>
      <c r="IT223" s="14"/>
      <c r="IU223" s="14"/>
      <c r="IV223" s="14"/>
      <c r="IW223" s="14"/>
      <c r="IX223" s="14"/>
      <c r="IY223" s="14"/>
      <c r="IZ223" s="14"/>
      <c r="JA223" s="14"/>
      <c r="JB223" s="14"/>
      <c r="JC223" s="14"/>
      <c r="JD223" s="14"/>
      <c r="JE223" s="14"/>
      <c r="JF223" s="14"/>
      <c r="JG223" s="14"/>
    </row>
    <row r="224" spans="1:267" s="152" customFormat="1" ht="18" hidden="1" customHeight="1" outlineLevel="2" x14ac:dyDescent="0.25">
      <c r="A224" s="146">
        <v>84</v>
      </c>
      <c r="B224" s="348"/>
      <c r="C224" s="349"/>
      <c r="D224" s="95"/>
      <c r="E224" s="354"/>
      <c r="F224" s="354"/>
      <c r="G224" s="355"/>
      <c r="H224" s="355"/>
      <c r="I224" s="167" t="str">
        <f>Logic!I224</f>
        <v/>
      </c>
      <c r="J224" s="117"/>
      <c r="K224" s="112"/>
      <c r="L224" s="112"/>
      <c r="M224" s="167" t="str">
        <f>Logic!Q224</f>
        <v/>
      </c>
      <c r="N224" s="167" t="str">
        <f>Logic!U224</f>
        <v/>
      </c>
      <c r="O224" s="167" t="str">
        <f>Logic!Y224</f>
        <v/>
      </c>
      <c r="P224" s="167" t="str">
        <f>Logic!AC224</f>
        <v/>
      </c>
      <c r="Q224" s="167" t="str">
        <f>Logic!AG224</f>
        <v/>
      </c>
      <c r="R224" s="117"/>
      <c r="S224" s="167" t="str">
        <f>Logic!AL224</f>
        <v/>
      </c>
      <c r="T224" s="117"/>
      <c r="U224" s="167" t="str">
        <f>Logic!AN224</f>
        <v/>
      </c>
      <c r="V224" s="167" t="str">
        <f>Logic!AO224</f>
        <v/>
      </c>
      <c r="W224" s="167" t="str">
        <f>Logic!AP224</f>
        <v/>
      </c>
      <c r="X224" s="167" t="str">
        <f>Logic!AQ224</f>
        <v/>
      </c>
      <c r="Y224" s="167" t="str">
        <f>Logic!AS224</f>
        <v/>
      </c>
      <c r="Z224" s="167" t="str">
        <f>Logic!AT224</f>
        <v/>
      </c>
      <c r="AA224" s="167" t="str">
        <f>Logic!AU224</f>
        <v/>
      </c>
      <c r="AB224" s="167" t="str">
        <f>Logic!AV224</f>
        <v/>
      </c>
      <c r="AC224" s="153"/>
      <c r="AD224" s="168" t="str">
        <f t="shared" si="3"/>
        <v/>
      </c>
      <c r="AE224" s="138"/>
      <c r="AF224" s="138"/>
      <c r="AG224" s="138"/>
      <c r="AH224" s="138"/>
      <c r="AI224" s="138"/>
      <c r="AJ224" s="138"/>
      <c r="AK224" s="138"/>
      <c r="AL224" s="138"/>
      <c r="AM224" s="138"/>
      <c r="AN224" s="138"/>
      <c r="AO224" s="138"/>
      <c r="AP224" s="138"/>
      <c r="AQ224" s="138"/>
      <c r="AR224" s="138"/>
      <c r="AS224" s="138"/>
      <c r="AT224" s="138"/>
      <c r="AU224" s="138"/>
      <c r="AV224" s="138"/>
      <c r="AW224" s="138"/>
      <c r="AX224" s="138"/>
      <c r="AY224" s="138"/>
      <c r="AZ224" s="138"/>
      <c r="BA224" s="14"/>
      <c r="BB224" s="14"/>
      <c r="BC224" s="14"/>
      <c r="BD224" s="14"/>
      <c r="BE224" s="14"/>
      <c r="BF224" s="14"/>
      <c r="BG224" s="14"/>
      <c r="BH224" s="14"/>
      <c r="BI224" s="14"/>
      <c r="BJ224" s="14"/>
      <c r="BK224" s="14"/>
      <c r="BL224" s="14"/>
      <c r="BM224" s="14"/>
      <c r="BN224" s="14"/>
      <c r="BO224" s="14"/>
      <c r="BP224" s="14"/>
      <c r="BQ224" s="14"/>
      <c r="BR224" s="14"/>
      <c r="BS224" s="14"/>
      <c r="BT224" s="14"/>
      <c r="BU224" s="14"/>
      <c r="BV224" s="14"/>
      <c r="BW224" s="14"/>
      <c r="BX224" s="14"/>
      <c r="BY224" s="14"/>
      <c r="BZ224" s="14"/>
      <c r="CA224" s="14"/>
      <c r="CB224" s="14"/>
      <c r="CC224" s="14"/>
      <c r="CD224" s="14"/>
      <c r="CE224" s="14"/>
      <c r="CF224" s="14"/>
      <c r="CG224" s="14"/>
      <c r="CH224" s="14"/>
      <c r="CI224" s="14"/>
      <c r="CJ224" s="14"/>
      <c r="CK224" s="14"/>
      <c r="CL224" s="14"/>
      <c r="CM224" s="14"/>
      <c r="CN224" s="14"/>
      <c r="CO224" s="14"/>
      <c r="CP224" s="14"/>
      <c r="CQ224" s="14"/>
      <c r="CR224" s="14"/>
      <c r="CS224" s="14"/>
      <c r="CT224" s="14"/>
      <c r="CU224" s="14"/>
      <c r="CV224" s="14"/>
      <c r="CW224" s="14"/>
      <c r="CX224" s="14"/>
      <c r="CY224" s="14"/>
      <c r="CZ224" s="14"/>
      <c r="DA224" s="14"/>
      <c r="DB224" s="14"/>
      <c r="DC224" s="14"/>
      <c r="DD224" s="14"/>
      <c r="DE224" s="14"/>
      <c r="DF224" s="14"/>
      <c r="DG224" s="14"/>
      <c r="DH224" s="14"/>
      <c r="DI224" s="14"/>
      <c r="DJ224" s="14"/>
      <c r="DK224" s="14"/>
      <c r="DL224" s="14"/>
      <c r="DM224" s="14"/>
      <c r="DN224" s="14"/>
      <c r="DO224" s="14"/>
      <c r="DP224" s="14"/>
      <c r="DQ224" s="14"/>
      <c r="DR224" s="14"/>
      <c r="DS224" s="14"/>
      <c r="DT224" s="14"/>
      <c r="DU224" s="14"/>
      <c r="DV224" s="14"/>
      <c r="DW224" s="14"/>
      <c r="DX224" s="14"/>
      <c r="DY224" s="14"/>
      <c r="DZ224" s="14"/>
      <c r="EA224" s="14"/>
      <c r="EB224" s="14"/>
      <c r="EC224" s="14"/>
      <c r="ED224" s="14"/>
      <c r="EE224" s="14"/>
      <c r="EF224" s="14"/>
      <c r="EG224" s="14"/>
      <c r="EH224" s="14"/>
      <c r="EI224" s="14"/>
      <c r="EJ224" s="14"/>
      <c r="EK224" s="14"/>
      <c r="EL224" s="14"/>
      <c r="EM224" s="14"/>
      <c r="EN224" s="14"/>
      <c r="EO224" s="14"/>
      <c r="EP224" s="14"/>
      <c r="EQ224" s="14"/>
      <c r="ER224" s="14"/>
      <c r="ES224" s="14"/>
      <c r="ET224" s="14"/>
      <c r="EU224" s="14"/>
      <c r="EV224" s="14"/>
      <c r="EW224" s="14"/>
      <c r="EX224" s="14"/>
      <c r="EY224" s="14"/>
      <c r="EZ224" s="14"/>
      <c r="FA224" s="14"/>
      <c r="FB224" s="14"/>
      <c r="FC224" s="14"/>
      <c r="FD224" s="14"/>
      <c r="FE224" s="14"/>
      <c r="FF224" s="14"/>
      <c r="FG224" s="14"/>
      <c r="FH224" s="14"/>
      <c r="FI224" s="14"/>
      <c r="FJ224" s="14"/>
      <c r="FK224" s="14"/>
      <c r="FL224" s="14"/>
      <c r="FM224" s="14"/>
      <c r="FN224" s="14"/>
      <c r="FO224" s="14"/>
      <c r="FP224" s="14"/>
      <c r="FQ224" s="14"/>
      <c r="FR224" s="14"/>
      <c r="FS224" s="14"/>
      <c r="FT224" s="14"/>
      <c r="FU224" s="14"/>
      <c r="FV224" s="14"/>
      <c r="FW224" s="14"/>
      <c r="FX224" s="14"/>
      <c r="FY224" s="14"/>
      <c r="FZ224" s="14"/>
      <c r="GA224" s="14"/>
      <c r="GB224" s="14"/>
      <c r="GC224" s="14"/>
      <c r="GD224" s="14"/>
      <c r="GE224" s="14"/>
      <c r="GF224" s="14"/>
      <c r="GG224" s="14"/>
      <c r="GH224" s="14"/>
      <c r="GI224" s="14"/>
      <c r="GJ224" s="14"/>
      <c r="GK224" s="14"/>
      <c r="GL224" s="14"/>
      <c r="GM224" s="14"/>
      <c r="GN224" s="14"/>
      <c r="GO224" s="14"/>
      <c r="GP224" s="14"/>
      <c r="GQ224" s="14"/>
      <c r="GR224" s="14"/>
      <c r="GS224" s="14"/>
      <c r="GT224" s="14"/>
      <c r="GU224" s="14"/>
      <c r="GV224" s="14"/>
      <c r="GW224" s="14"/>
      <c r="GX224" s="14"/>
      <c r="GY224" s="14"/>
      <c r="GZ224" s="14"/>
      <c r="HA224" s="14"/>
      <c r="HB224" s="14"/>
      <c r="HC224" s="14"/>
      <c r="HD224" s="14"/>
      <c r="HE224" s="14"/>
      <c r="HF224" s="14"/>
      <c r="HG224" s="14"/>
      <c r="HH224" s="14"/>
      <c r="HI224" s="14"/>
      <c r="HJ224" s="14"/>
      <c r="HK224" s="14"/>
      <c r="HL224" s="14"/>
      <c r="HM224" s="14"/>
      <c r="HN224" s="14"/>
      <c r="HO224" s="14"/>
      <c r="HP224" s="14"/>
      <c r="HQ224" s="14"/>
      <c r="HR224" s="14"/>
      <c r="HS224" s="14"/>
      <c r="HT224" s="14"/>
      <c r="HU224" s="14"/>
      <c r="HV224" s="14"/>
      <c r="HW224" s="14"/>
      <c r="HX224" s="14"/>
      <c r="HY224" s="14"/>
      <c r="HZ224" s="14"/>
      <c r="IA224" s="14"/>
      <c r="IB224" s="14"/>
      <c r="IC224" s="14"/>
      <c r="ID224" s="14"/>
      <c r="IE224" s="14"/>
      <c r="IF224" s="14"/>
      <c r="IG224" s="14"/>
      <c r="IH224" s="14"/>
      <c r="II224" s="14"/>
      <c r="IJ224" s="14"/>
      <c r="IK224" s="14"/>
      <c r="IL224" s="14"/>
      <c r="IM224" s="14"/>
      <c r="IN224" s="14"/>
      <c r="IO224" s="14"/>
      <c r="IP224" s="14"/>
      <c r="IQ224" s="14"/>
      <c r="IR224" s="14"/>
      <c r="IS224" s="14"/>
      <c r="IT224" s="14"/>
      <c r="IU224" s="14"/>
      <c r="IV224" s="14"/>
      <c r="IW224" s="14"/>
      <c r="IX224" s="14"/>
      <c r="IY224" s="14"/>
      <c r="IZ224" s="14"/>
      <c r="JA224" s="14"/>
      <c r="JB224" s="14"/>
      <c r="JC224" s="14"/>
      <c r="JD224" s="14"/>
      <c r="JE224" s="14"/>
      <c r="JF224" s="14"/>
      <c r="JG224" s="14"/>
    </row>
    <row r="225" spans="1:267" s="152" customFormat="1" ht="18" hidden="1" customHeight="1" outlineLevel="2" x14ac:dyDescent="0.25">
      <c r="A225" s="146">
        <v>85</v>
      </c>
      <c r="B225" s="348"/>
      <c r="C225" s="349"/>
      <c r="D225" s="95"/>
      <c r="E225" s="354"/>
      <c r="F225" s="354"/>
      <c r="G225" s="355"/>
      <c r="H225" s="355"/>
      <c r="I225" s="167" t="str">
        <f>Logic!I225</f>
        <v/>
      </c>
      <c r="J225" s="117"/>
      <c r="K225" s="112"/>
      <c r="L225" s="112"/>
      <c r="M225" s="167" t="str">
        <f>Logic!Q225</f>
        <v/>
      </c>
      <c r="N225" s="167" t="str">
        <f>Logic!U225</f>
        <v/>
      </c>
      <c r="O225" s="167" t="str">
        <f>Logic!Y225</f>
        <v/>
      </c>
      <c r="P225" s="167" t="str">
        <f>Logic!AC225</f>
        <v/>
      </c>
      <c r="Q225" s="167" t="str">
        <f>Logic!AG225</f>
        <v/>
      </c>
      <c r="R225" s="117"/>
      <c r="S225" s="167" t="str">
        <f>Logic!AL225</f>
        <v/>
      </c>
      <c r="T225" s="117"/>
      <c r="U225" s="167" t="str">
        <f>Logic!AN225</f>
        <v/>
      </c>
      <c r="V225" s="167" t="str">
        <f>Logic!AO225</f>
        <v/>
      </c>
      <c r="W225" s="167" t="str">
        <f>Logic!AP225</f>
        <v/>
      </c>
      <c r="X225" s="167" t="str">
        <f>Logic!AQ225</f>
        <v/>
      </c>
      <c r="Y225" s="167" t="str">
        <f>Logic!AS225</f>
        <v/>
      </c>
      <c r="Z225" s="167" t="str">
        <f>Logic!AT225</f>
        <v/>
      </c>
      <c r="AA225" s="167" t="str">
        <f>Logic!AU225</f>
        <v/>
      </c>
      <c r="AB225" s="167" t="str">
        <f>Logic!AV225</f>
        <v/>
      </c>
      <c r="AC225" s="153"/>
      <c r="AD225" s="168" t="str">
        <f t="shared" si="3"/>
        <v/>
      </c>
      <c r="AE225" s="138"/>
      <c r="AF225" s="138"/>
      <c r="AG225" s="138"/>
      <c r="AH225" s="138"/>
      <c r="AI225" s="138"/>
      <c r="AJ225" s="138"/>
      <c r="AK225" s="138"/>
      <c r="AL225" s="138"/>
      <c r="AM225" s="138"/>
      <c r="AN225" s="138"/>
      <c r="AO225" s="138"/>
      <c r="AP225" s="138"/>
      <c r="AQ225" s="138"/>
      <c r="AR225" s="138"/>
      <c r="AS225" s="138"/>
      <c r="AT225" s="138"/>
      <c r="AU225" s="138"/>
      <c r="AV225" s="138"/>
      <c r="AW225" s="138"/>
      <c r="AX225" s="138"/>
      <c r="AY225" s="138"/>
      <c r="AZ225" s="138"/>
      <c r="BA225" s="14"/>
      <c r="BB225" s="14"/>
      <c r="BC225" s="14"/>
      <c r="BD225" s="14"/>
      <c r="BE225" s="14"/>
      <c r="BF225" s="14"/>
      <c r="BG225" s="14"/>
      <c r="BH225" s="14"/>
      <c r="BI225" s="14"/>
      <c r="BJ225" s="14"/>
      <c r="BK225" s="14"/>
      <c r="BL225" s="14"/>
      <c r="BM225" s="14"/>
      <c r="BN225" s="14"/>
      <c r="BO225" s="14"/>
      <c r="BP225" s="14"/>
      <c r="BQ225" s="14"/>
      <c r="BR225" s="14"/>
      <c r="BS225" s="14"/>
      <c r="BT225" s="14"/>
      <c r="BU225" s="14"/>
      <c r="BV225" s="14"/>
      <c r="BW225" s="14"/>
      <c r="BX225" s="14"/>
      <c r="BY225" s="14"/>
      <c r="BZ225" s="14"/>
      <c r="CA225" s="14"/>
      <c r="CB225" s="14"/>
      <c r="CC225" s="14"/>
      <c r="CD225" s="14"/>
      <c r="CE225" s="14"/>
      <c r="CF225" s="14"/>
      <c r="CG225" s="14"/>
      <c r="CH225" s="14"/>
      <c r="CI225" s="14"/>
      <c r="CJ225" s="14"/>
      <c r="CK225" s="14"/>
      <c r="CL225" s="14"/>
      <c r="CM225" s="14"/>
      <c r="CN225" s="14"/>
      <c r="CO225" s="14"/>
      <c r="CP225" s="14"/>
      <c r="CQ225" s="14"/>
      <c r="CR225" s="14"/>
      <c r="CS225" s="14"/>
      <c r="CT225" s="14"/>
      <c r="CU225" s="14"/>
      <c r="CV225" s="14"/>
      <c r="CW225" s="14"/>
      <c r="CX225" s="14"/>
      <c r="CY225" s="14"/>
      <c r="CZ225" s="14"/>
      <c r="DA225" s="14"/>
      <c r="DB225" s="14"/>
      <c r="DC225" s="14"/>
      <c r="DD225" s="14"/>
      <c r="DE225" s="14"/>
      <c r="DF225" s="14"/>
      <c r="DG225" s="14"/>
      <c r="DH225" s="14"/>
      <c r="DI225" s="14"/>
      <c r="DJ225" s="14"/>
      <c r="DK225" s="14"/>
      <c r="DL225" s="14"/>
      <c r="DM225" s="14"/>
      <c r="DN225" s="14"/>
      <c r="DO225" s="14"/>
      <c r="DP225" s="14"/>
      <c r="DQ225" s="14"/>
      <c r="DR225" s="14"/>
      <c r="DS225" s="14"/>
      <c r="DT225" s="14"/>
      <c r="DU225" s="14"/>
      <c r="DV225" s="14"/>
      <c r="DW225" s="14"/>
      <c r="DX225" s="14"/>
      <c r="DY225" s="14"/>
      <c r="DZ225" s="14"/>
      <c r="EA225" s="14"/>
      <c r="EB225" s="14"/>
      <c r="EC225" s="14"/>
      <c r="ED225" s="14"/>
      <c r="EE225" s="14"/>
      <c r="EF225" s="14"/>
      <c r="EG225" s="14"/>
      <c r="EH225" s="14"/>
      <c r="EI225" s="14"/>
      <c r="EJ225" s="14"/>
      <c r="EK225" s="14"/>
      <c r="EL225" s="14"/>
      <c r="EM225" s="14"/>
      <c r="EN225" s="14"/>
      <c r="EO225" s="14"/>
      <c r="EP225" s="14"/>
      <c r="EQ225" s="14"/>
      <c r="ER225" s="14"/>
      <c r="ES225" s="14"/>
      <c r="ET225" s="14"/>
      <c r="EU225" s="14"/>
      <c r="EV225" s="14"/>
      <c r="EW225" s="14"/>
      <c r="EX225" s="14"/>
      <c r="EY225" s="14"/>
      <c r="EZ225" s="14"/>
      <c r="FA225" s="14"/>
      <c r="FB225" s="14"/>
      <c r="FC225" s="14"/>
      <c r="FD225" s="14"/>
      <c r="FE225" s="14"/>
      <c r="FF225" s="14"/>
      <c r="FG225" s="14"/>
      <c r="FH225" s="14"/>
      <c r="FI225" s="14"/>
      <c r="FJ225" s="14"/>
      <c r="FK225" s="14"/>
      <c r="FL225" s="14"/>
      <c r="FM225" s="14"/>
      <c r="FN225" s="14"/>
      <c r="FO225" s="14"/>
      <c r="FP225" s="14"/>
      <c r="FQ225" s="14"/>
      <c r="FR225" s="14"/>
      <c r="FS225" s="14"/>
      <c r="FT225" s="14"/>
      <c r="FU225" s="14"/>
      <c r="FV225" s="14"/>
      <c r="FW225" s="14"/>
      <c r="FX225" s="14"/>
      <c r="FY225" s="14"/>
      <c r="FZ225" s="14"/>
      <c r="GA225" s="14"/>
      <c r="GB225" s="14"/>
      <c r="GC225" s="14"/>
      <c r="GD225" s="14"/>
      <c r="GE225" s="14"/>
      <c r="GF225" s="14"/>
      <c r="GG225" s="14"/>
      <c r="GH225" s="14"/>
      <c r="GI225" s="14"/>
      <c r="GJ225" s="14"/>
      <c r="GK225" s="14"/>
      <c r="GL225" s="14"/>
      <c r="GM225" s="14"/>
      <c r="GN225" s="14"/>
      <c r="GO225" s="14"/>
      <c r="GP225" s="14"/>
      <c r="GQ225" s="14"/>
      <c r="GR225" s="14"/>
      <c r="GS225" s="14"/>
      <c r="GT225" s="14"/>
      <c r="GU225" s="14"/>
      <c r="GV225" s="14"/>
      <c r="GW225" s="14"/>
      <c r="GX225" s="14"/>
      <c r="GY225" s="14"/>
      <c r="GZ225" s="14"/>
      <c r="HA225" s="14"/>
      <c r="HB225" s="14"/>
      <c r="HC225" s="14"/>
      <c r="HD225" s="14"/>
      <c r="HE225" s="14"/>
      <c r="HF225" s="14"/>
      <c r="HG225" s="14"/>
      <c r="HH225" s="14"/>
      <c r="HI225" s="14"/>
      <c r="HJ225" s="14"/>
      <c r="HK225" s="14"/>
      <c r="HL225" s="14"/>
      <c r="HM225" s="14"/>
      <c r="HN225" s="14"/>
      <c r="HO225" s="14"/>
      <c r="HP225" s="14"/>
      <c r="HQ225" s="14"/>
      <c r="HR225" s="14"/>
      <c r="HS225" s="14"/>
      <c r="HT225" s="14"/>
      <c r="HU225" s="14"/>
      <c r="HV225" s="14"/>
      <c r="HW225" s="14"/>
      <c r="HX225" s="14"/>
      <c r="HY225" s="14"/>
      <c r="HZ225" s="14"/>
      <c r="IA225" s="14"/>
      <c r="IB225" s="14"/>
      <c r="IC225" s="14"/>
      <c r="ID225" s="14"/>
      <c r="IE225" s="14"/>
      <c r="IF225" s="14"/>
      <c r="IG225" s="14"/>
      <c r="IH225" s="14"/>
      <c r="II225" s="14"/>
      <c r="IJ225" s="14"/>
      <c r="IK225" s="14"/>
      <c r="IL225" s="14"/>
      <c r="IM225" s="14"/>
      <c r="IN225" s="14"/>
      <c r="IO225" s="14"/>
      <c r="IP225" s="14"/>
      <c r="IQ225" s="14"/>
      <c r="IR225" s="14"/>
      <c r="IS225" s="14"/>
      <c r="IT225" s="14"/>
      <c r="IU225" s="14"/>
      <c r="IV225" s="14"/>
      <c r="IW225" s="14"/>
      <c r="IX225" s="14"/>
      <c r="IY225" s="14"/>
      <c r="IZ225" s="14"/>
      <c r="JA225" s="14"/>
      <c r="JB225" s="14"/>
      <c r="JC225" s="14"/>
      <c r="JD225" s="14"/>
      <c r="JE225" s="14"/>
      <c r="JF225" s="14"/>
      <c r="JG225" s="14"/>
    </row>
    <row r="226" spans="1:267" s="152" customFormat="1" ht="18" hidden="1" customHeight="1" outlineLevel="2" x14ac:dyDescent="0.25">
      <c r="A226" s="146">
        <v>86</v>
      </c>
      <c r="B226" s="348"/>
      <c r="C226" s="349"/>
      <c r="D226" s="95"/>
      <c r="E226" s="354"/>
      <c r="F226" s="354"/>
      <c r="G226" s="355"/>
      <c r="H226" s="355"/>
      <c r="I226" s="167" t="str">
        <f>Logic!I226</f>
        <v/>
      </c>
      <c r="J226" s="117"/>
      <c r="K226" s="112"/>
      <c r="L226" s="112"/>
      <c r="M226" s="167" t="str">
        <f>Logic!Q226</f>
        <v/>
      </c>
      <c r="N226" s="167" t="str">
        <f>Logic!U226</f>
        <v/>
      </c>
      <c r="O226" s="167" t="str">
        <f>Logic!Y226</f>
        <v/>
      </c>
      <c r="P226" s="167" t="str">
        <f>Logic!AC226</f>
        <v/>
      </c>
      <c r="Q226" s="167" t="str">
        <f>Logic!AG226</f>
        <v/>
      </c>
      <c r="R226" s="117"/>
      <c r="S226" s="167" t="str">
        <f>Logic!AL226</f>
        <v/>
      </c>
      <c r="T226" s="117"/>
      <c r="U226" s="167" t="str">
        <f>Logic!AN226</f>
        <v/>
      </c>
      <c r="V226" s="167" t="str">
        <f>Logic!AO226</f>
        <v/>
      </c>
      <c r="W226" s="167" t="str">
        <f>Logic!AP226</f>
        <v/>
      </c>
      <c r="X226" s="167" t="str">
        <f>Logic!AQ226</f>
        <v/>
      </c>
      <c r="Y226" s="167" t="str">
        <f>Logic!AS226</f>
        <v/>
      </c>
      <c r="Z226" s="167" t="str">
        <f>Logic!AT226</f>
        <v/>
      </c>
      <c r="AA226" s="167" t="str">
        <f>Logic!AU226</f>
        <v/>
      </c>
      <c r="AB226" s="167" t="str">
        <f>Logic!AV226</f>
        <v/>
      </c>
      <c r="AC226" s="153"/>
      <c r="AD226" s="168" t="str">
        <f t="shared" si="3"/>
        <v/>
      </c>
      <c r="AE226" s="138"/>
      <c r="AF226" s="138"/>
      <c r="AG226" s="138"/>
      <c r="AH226" s="138"/>
      <c r="AI226" s="138"/>
      <c r="AJ226" s="138"/>
      <c r="AK226" s="138"/>
      <c r="AL226" s="138"/>
      <c r="AM226" s="138"/>
      <c r="AN226" s="138"/>
      <c r="AO226" s="138"/>
      <c r="AP226" s="138"/>
      <c r="AQ226" s="138"/>
      <c r="AR226" s="138"/>
      <c r="AS226" s="138"/>
      <c r="AT226" s="138"/>
      <c r="AU226" s="138"/>
      <c r="AV226" s="138"/>
      <c r="AW226" s="138"/>
      <c r="AX226" s="138"/>
      <c r="AY226" s="138"/>
      <c r="AZ226" s="138"/>
      <c r="BA226" s="14"/>
      <c r="BB226" s="14"/>
      <c r="BC226" s="14"/>
      <c r="BD226" s="14"/>
      <c r="BE226" s="14"/>
      <c r="BF226" s="14"/>
      <c r="BG226" s="14"/>
      <c r="BH226" s="14"/>
      <c r="BI226" s="14"/>
      <c r="BJ226" s="14"/>
      <c r="BK226" s="14"/>
      <c r="BL226" s="14"/>
      <c r="BM226" s="14"/>
      <c r="BN226" s="14"/>
      <c r="BO226" s="14"/>
      <c r="BP226" s="14"/>
      <c r="BQ226" s="14"/>
      <c r="BR226" s="14"/>
      <c r="BS226" s="14"/>
      <c r="BT226" s="14"/>
      <c r="BU226" s="14"/>
      <c r="BV226" s="14"/>
      <c r="BW226" s="14"/>
      <c r="BX226" s="14"/>
      <c r="BY226" s="14"/>
      <c r="BZ226" s="14"/>
      <c r="CA226" s="14"/>
      <c r="CB226" s="14"/>
      <c r="CC226" s="14"/>
      <c r="CD226" s="14"/>
      <c r="CE226" s="14"/>
      <c r="CF226" s="14"/>
      <c r="CG226" s="14"/>
      <c r="CH226" s="14"/>
      <c r="CI226" s="14"/>
      <c r="CJ226" s="14"/>
      <c r="CK226" s="14"/>
      <c r="CL226" s="14"/>
      <c r="CM226" s="14"/>
      <c r="CN226" s="14"/>
      <c r="CO226" s="14"/>
      <c r="CP226" s="14"/>
      <c r="CQ226" s="14"/>
      <c r="CR226" s="14"/>
      <c r="CS226" s="14"/>
      <c r="CT226" s="14"/>
      <c r="CU226" s="14"/>
      <c r="CV226" s="14"/>
      <c r="CW226" s="14"/>
      <c r="CX226" s="14"/>
      <c r="CY226" s="14"/>
      <c r="CZ226" s="14"/>
      <c r="DA226" s="14"/>
      <c r="DB226" s="14"/>
      <c r="DC226" s="14"/>
      <c r="DD226" s="14"/>
      <c r="DE226" s="14"/>
      <c r="DF226" s="14"/>
      <c r="DG226" s="14"/>
      <c r="DH226" s="14"/>
      <c r="DI226" s="14"/>
      <c r="DJ226" s="14"/>
      <c r="DK226" s="14"/>
      <c r="DL226" s="14"/>
      <c r="DM226" s="14"/>
      <c r="DN226" s="14"/>
      <c r="DO226" s="14"/>
      <c r="DP226" s="14"/>
      <c r="DQ226" s="14"/>
      <c r="DR226" s="14"/>
      <c r="DS226" s="14"/>
      <c r="DT226" s="14"/>
      <c r="DU226" s="14"/>
      <c r="DV226" s="14"/>
      <c r="DW226" s="14"/>
      <c r="DX226" s="14"/>
      <c r="DY226" s="14"/>
      <c r="DZ226" s="14"/>
      <c r="EA226" s="14"/>
      <c r="EB226" s="14"/>
      <c r="EC226" s="14"/>
      <c r="ED226" s="14"/>
      <c r="EE226" s="14"/>
      <c r="EF226" s="14"/>
      <c r="EG226" s="14"/>
      <c r="EH226" s="14"/>
      <c r="EI226" s="14"/>
      <c r="EJ226" s="14"/>
      <c r="EK226" s="14"/>
      <c r="EL226" s="14"/>
      <c r="EM226" s="14"/>
      <c r="EN226" s="14"/>
      <c r="EO226" s="14"/>
      <c r="EP226" s="14"/>
      <c r="EQ226" s="14"/>
      <c r="ER226" s="14"/>
      <c r="ES226" s="14"/>
      <c r="ET226" s="14"/>
      <c r="EU226" s="14"/>
      <c r="EV226" s="14"/>
      <c r="EW226" s="14"/>
      <c r="EX226" s="14"/>
      <c r="EY226" s="14"/>
      <c r="EZ226" s="14"/>
      <c r="FA226" s="14"/>
      <c r="FB226" s="14"/>
      <c r="FC226" s="14"/>
      <c r="FD226" s="14"/>
      <c r="FE226" s="14"/>
      <c r="FF226" s="14"/>
      <c r="FG226" s="14"/>
      <c r="FH226" s="14"/>
      <c r="FI226" s="14"/>
      <c r="FJ226" s="14"/>
      <c r="FK226" s="14"/>
      <c r="FL226" s="14"/>
      <c r="FM226" s="14"/>
      <c r="FN226" s="14"/>
      <c r="FO226" s="14"/>
      <c r="FP226" s="14"/>
      <c r="FQ226" s="14"/>
      <c r="FR226" s="14"/>
      <c r="FS226" s="14"/>
      <c r="FT226" s="14"/>
      <c r="FU226" s="14"/>
      <c r="FV226" s="14"/>
      <c r="FW226" s="14"/>
      <c r="FX226" s="14"/>
      <c r="FY226" s="14"/>
      <c r="FZ226" s="14"/>
      <c r="GA226" s="14"/>
      <c r="GB226" s="14"/>
      <c r="GC226" s="14"/>
      <c r="GD226" s="14"/>
      <c r="GE226" s="14"/>
      <c r="GF226" s="14"/>
      <c r="GG226" s="14"/>
      <c r="GH226" s="14"/>
      <c r="GI226" s="14"/>
      <c r="GJ226" s="14"/>
      <c r="GK226" s="14"/>
      <c r="GL226" s="14"/>
      <c r="GM226" s="14"/>
      <c r="GN226" s="14"/>
      <c r="GO226" s="14"/>
      <c r="GP226" s="14"/>
      <c r="GQ226" s="14"/>
      <c r="GR226" s="14"/>
      <c r="GS226" s="14"/>
      <c r="GT226" s="14"/>
      <c r="GU226" s="14"/>
      <c r="GV226" s="14"/>
      <c r="GW226" s="14"/>
      <c r="GX226" s="14"/>
      <c r="GY226" s="14"/>
      <c r="GZ226" s="14"/>
      <c r="HA226" s="14"/>
      <c r="HB226" s="14"/>
      <c r="HC226" s="14"/>
      <c r="HD226" s="14"/>
      <c r="HE226" s="14"/>
      <c r="HF226" s="14"/>
      <c r="HG226" s="14"/>
      <c r="HH226" s="14"/>
      <c r="HI226" s="14"/>
      <c r="HJ226" s="14"/>
      <c r="HK226" s="14"/>
      <c r="HL226" s="14"/>
      <c r="HM226" s="14"/>
      <c r="HN226" s="14"/>
      <c r="HO226" s="14"/>
      <c r="HP226" s="14"/>
      <c r="HQ226" s="14"/>
      <c r="HR226" s="14"/>
      <c r="HS226" s="14"/>
      <c r="HT226" s="14"/>
      <c r="HU226" s="14"/>
      <c r="HV226" s="14"/>
      <c r="HW226" s="14"/>
      <c r="HX226" s="14"/>
      <c r="HY226" s="14"/>
      <c r="HZ226" s="14"/>
      <c r="IA226" s="14"/>
      <c r="IB226" s="14"/>
      <c r="IC226" s="14"/>
      <c r="ID226" s="14"/>
      <c r="IE226" s="14"/>
      <c r="IF226" s="14"/>
      <c r="IG226" s="14"/>
      <c r="IH226" s="14"/>
      <c r="II226" s="14"/>
      <c r="IJ226" s="14"/>
      <c r="IK226" s="14"/>
      <c r="IL226" s="14"/>
      <c r="IM226" s="14"/>
      <c r="IN226" s="14"/>
      <c r="IO226" s="14"/>
      <c r="IP226" s="14"/>
      <c r="IQ226" s="14"/>
      <c r="IR226" s="14"/>
      <c r="IS226" s="14"/>
      <c r="IT226" s="14"/>
      <c r="IU226" s="14"/>
      <c r="IV226" s="14"/>
      <c r="IW226" s="14"/>
      <c r="IX226" s="14"/>
      <c r="IY226" s="14"/>
      <c r="IZ226" s="14"/>
      <c r="JA226" s="14"/>
      <c r="JB226" s="14"/>
      <c r="JC226" s="14"/>
      <c r="JD226" s="14"/>
      <c r="JE226" s="14"/>
      <c r="JF226" s="14"/>
      <c r="JG226" s="14"/>
    </row>
    <row r="227" spans="1:267" s="152" customFormat="1" ht="18" hidden="1" customHeight="1" outlineLevel="2" x14ac:dyDescent="0.25">
      <c r="A227" s="146">
        <v>87</v>
      </c>
      <c r="B227" s="348"/>
      <c r="C227" s="349"/>
      <c r="D227" s="95"/>
      <c r="E227" s="354"/>
      <c r="F227" s="354"/>
      <c r="G227" s="355"/>
      <c r="H227" s="355"/>
      <c r="I227" s="167" t="str">
        <f>Logic!I227</f>
        <v/>
      </c>
      <c r="J227" s="117"/>
      <c r="K227" s="112"/>
      <c r="L227" s="112"/>
      <c r="M227" s="167" t="str">
        <f>Logic!Q227</f>
        <v/>
      </c>
      <c r="N227" s="167" t="str">
        <f>Logic!U227</f>
        <v/>
      </c>
      <c r="O227" s="167" t="str">
        <f>Logic!Y227</f>
        <v/>
      </c>
      <c r="P227" s="167" t="str">
        <f>Logic!AC227</f>
        <v/>
      </c>
      <c r="Q227" s="167" t="str">
        <f>Logic!AG227</f>
        <v/>
      </c>
      <c r="R227" s="117"/>
      <c r="S227" s="167" t="str">
        <f>Logic!AL227</f>
        <v/>
      </c>
      <c r="T227" s="117"/>
      <c r="U227" s="167" t="str">
        <f>Logic!AN227</f>
        <v/>
      </c>
      <c r="V227" s="167" t="str">
        <f>Logic!AO227</f>
        <v/>
      </c>
      <c r="W227" s="167" t="str">
        <f>Logic!AP227</f>
        <v/>
      </c>
      <c r="X227" s="167" t="str">
        <f>Logic!AQ227</f>
        <v/>
      </c>
      <c r="Y227" s="167" t="str">
        <f>Logic!AS227</f>
        <v/>
      </c>
      <c r="Z227" s="167" t="str">
        <f>Logic!AT227</f>
        <v/>
      </c>
      <c r="AA227" s="167" t="str">
        <f>Logic!AU227</f>
        <v/>
      </c>
      <c r="AB227" s="167" t="str">
        <f>Logic!AV227</f>
        <v/>
      </c>
      <c r="AC227" s="153"/>
      <c r="AD227" s="168" t="str">
        <f t="shared" si="3"/>
        <v/>
      </c>
      <c r="AE227" s="138"/>
      <c r="AF227" s="138"/>
      <c r="AG227" s="138"/>
      <c r="AH227" s="138"/>
      <c r="AI227" s="138"/>
      <c r="AJ227" s="138"/>
      <c r="AK227" s="138"/>
      <c r="AL227" s="138"/>
      <c r="AM227" s="138"/>
      <c r="AN227" s="138"/>
      <c r="AO227" s="138"/>
      <c r="AP227" s="138"/>
      <c r="AQ227" s="138"/>
      <c r="AR227" s="138"/>
      <c r="AS227" s="138"/>
      <c r="AT227" s="138"/>
      <c r="AU227" s="138"/>
      <c r="AV227" s="138"/>
      <c r="AW227" s="138"/>
      <c r="AX227" s="138"/>
      <c r="AY227" s="138"/>
      <c r="AZ227" s="138"/>
      <c r="BA227" s="14"/>
      <c r="BB227" s="14"/>
      <c r="BC227" s="14"/>
      <c r="BD227" s="14"/>
      <c r="BE227" s="14"/>
      <c r="BF227" s="14"/>
      <c r="BG227" s="14"/>
      <c r="BH227" s="14"/>
      <c r="BI227" s="14"/>
      <c r="BJ227" s="14"/>
      <c r="BK227" s="14"/>
      <c r="BL227" s="14"/>
      <c r="BM227" s="14"/>
      <c r="BN227" s="14"/>
      <c r="BO227" s="14"/>
      <c r="BP227" s="14"/>
      <c r="BQ227" s="14"/>
      <c r="BR227" s="14"/>
      <c r="BS227" s="14"/>
      <c r="BT227" s="14"/>
      <c r="BU227" s="14"/>
      <c r="BV227" s="14"/>
      <c r="BW227" s="14"/>
      <c r="BX227" s="14"/>
      <c r="BY227" s="14"/>
      <c r="BZ227" s="14"/>
      <c r="CA227" s="14"/>
      <c r="CB227" s="14"/>
      <c r="CC227" s="14"/>
      <c r="CD227" s="14"/>
      <c r="CE227" s="14"/>
      <c r="CF227" s="14"/>
      <c r="CG227" s="14"/>
      <c r="CH227" s="14"/>
      <c r="CI227" s="14"/>
      <c r="CJ227" s="14"/>
      <c r="CK227" s="14"/>
      <c r="CL227" s="14"/>
      <c r="CM227" s="14"/>
      <c r="CN227" s="14"/>
      <c r="CO227" s="14"/>
      <c r="CP227" s="14"/>
      <c r="CQ227" s="14"/>
      <c r="CR227" s="14"/>
      <c r="CS227" s="14"/>
      <c r="CT227" s="14"/>
      <c r="CU227" s="14"/>
      <c r="CV227" s="14"/>
      <c r="CW227" s="14"/>
      <c r="CX227" s="14"/>
      <c r="CY227" s="14"/>
      <c r="CZ227" s="14"/>
      <c r="DA227" s="14"/>
      <c r="DB227" s="14"/>
      <c r="DC227" s="14"/>
      <c r="DD227" s="14"/>
      <c r="DE227" s="14"/>
      <c r="DF227" s="14"/>
      <c r="DG227" s="14"/>
      <c r="DH227" s="14"/>
      <c r="DI227" s="14"/>
      <c r="DJ227" s="14"/>
      <c r="DK227" s="14"/>
      <c r="DL227" s="14"/>
      <c r="DM227" s="14"/>
      <c r="DN227" s="14"/>
      <c r="DO227" s="14"/>
      <c r="DP227" s="14"/>
      <c r="DQ227" s="14"/>
      <c r="DR227" s="14"/>
      <c r="DS227" s="14"/>
      <c r="DT227" s="14"/>
      <c r="DU227" s="14"/>
      <c r="DV227" s="14"/>
      <c r="DW227" s="14"/>
      <c r="DX227" s="14"/>
      <c r="DY227" s="14"/>
      <c r="DZ227" s="14"/>
      <c r="EA227" s="14"/>
      <c r="EB227" s="14"/>
      <c r="EC227" s="14"/>
      <c r="ED227" s="14"/>
      <c r="EE227" s="14"/>
      <c r="EF227" s="14"/>
      <c r="EG227" s="14"/>
      <c r="EH227" s="14"/>
      <c r="EI227" s="14"/>
      <c r="EJ227" s="14"/>
      <c r="EK227" s="14"/>
      <c r="EL227" s="14"/>
      <c r="EM227" s="14"/>
      <c r="EN227" s="14"/>
      <c r="EO227" s="14"/>
      <c r="EP227" s="14"/>
      <c r="EQ227" s="14"/>
      <c r="ER227" s="14"/>
      <c r="ES227" s="14"/>
      <c r="ET227" s="14"/>
      <c r="EU227" s="14"/>
      <c r="EV227" s="14"/>
      <c r="EW227" s="14"/>
      <c r="EX227" s="14"/>
      <c r="EY227" s="14"/>
      <c r="EZ227" s="14"/>
      <c r="FA227" s="14"/>
      <c r="FB227" s="14"/>
      <c r="FC227" s="14"/>
      <c r="FD227" s="14"/>
      <c r="FE227" s="14"/>
      <c r="FF227" s="14"/>
      <c r="FG227" s="14"/>
      <c r="FH227" s="14"/>
      <c r="FI227" s="14"/>
      <c r="FJ227" s="14"/>
      <c r="FK227" s="14"/>
      <c r="FL227" s="14"/>
      <c r="FM227" s="14"/>
      <c r="FN227" s="14"/>
      <c r="FO227" s="14"/>
      <c r="FP227" s="14"/>
      <c r="FQ227" s="14"/>
      <c r="FR227" s="14"/>
      <c r="FS227" s="14"/>
      <c r="FT227" s="14"/>
      <c r="FU227" s="14"/>
      <c r="FV227" s="14"/>
      <c r="FW227" s="14"/>
      <c r="FX227" s="14"/>
      <c r="FY227" s="14"/>
      <c r="FZ227" s="14"/>
      <c r="GA227" s="14"/>
      <c r="GB227" s="14"/>
      <c r="GC227" s="14"/>
      <c r="GD227" s="14"/>
      <c r="GE227" s="14"/>
      <c r="GF227" s="14"/>
      <c r="GG227" s="14"/>
      <c r="GH227" s="14"/>
      <c r="GI227" s="14"/>
      <c r="GJ227" s="14"/>
      <c r="GK227" s="14"/>
      <c r="GL227" s="14"/>
      <c r="GM227" s="14"/>
      <c r="GN227" s="14"/>
      <c r="GO227" s="14"/>
      <c r="GP227" s="14"/>
      <c r="GQ227" s="14"/>
      <c r="GR227" s="14"/>
      <c r="GS227" s="14"/>
      <c r="GT227" s="14"/>
      <c r="GU227" s="14"/>
      <c r="GV227" s="14"/>
      <c r="GW227" s="14"/>
      <c r="GX227" s="14"/>
      <c r="GY227" s="14"/>
      <c r="GZ227" s="14"/>
      <c r="HA227" s="14"/>
      <c r="HB227" s="14"/>
      <c r="HC227" s="14"/>
      <c r="HD227" s="14"/>
      <c r="HE227" s="14"/>
      <c r="HF227" s="14"/>
      <c r="HG227" s="14"/>
      <c r="HH227" s="14"/>
      <c r="HI227" s="14"/>
      <c r="HJ227" s="14"/>
      <c r="HK227" s="14"/>
      <c r="HL227" s="14"/>
      <c r="HM227" s="14"/>
      <c r="HN227" s="14"/>
      <c r="HO227" s="14"/>
      <c r="HP227" s="14"/>
      <c r="HQ227" s="14"/>
      <c r="HR227" s="14"/>
      <c r="HS227" s="14"/>
      <c r="HT227" s="14"/>
      <c r="HU227" s="14"/>
      <c r="HV227" s="14"/>
      <c r="HW227" s="14"/>
      <c r="HX227" s="14"/>
      <c r="HY227" s="14"/>
      <c r="HZ227" s="14"/>
      <c r="IA227" s="14"/>
      <c r="IB227" s="14"/>
      <c r="IC227" s="14"/>
      <c r="ID227" s="14"/>
      <c r="IE227" s="14"/>
      <c r="IF227" s="14"/>
      <c r="IG227" s="14"/>
      <c r="IH227" s="14"/>
      <c r="II227" s="14"/>
      <c r="IJ227" s="14"/>
      <c r="IK227" s="14"/>
      <c r="IL227" s="14"/>
      <c r="IM227" s="14"/>
      <c r="IN227" s="14"/>
      <c r="IO227" s="14"/>
      <c r="IP227" s="14"/>
      <c r="IQ227" s="14"/>
      <c r="IR227" s="14"/>
      <c r="IS227" s="14"/>
      <c r="IT227" s="14"/>
      <c r="IU227" s="14"/>
      <c r="IV227" s="14"/>
      <c r="IW227" s="14"/>
      <c r="IX227" s="14"/>
      <c r="IY227" s="14"/>
      <c r="IZ227" s="14"/>
      <c r="JA227" s="14"/>
      <c r="JB227" s="14"/>
      <c r="JC227" s="14"/>
      <c r="JD227" s="14"/>
      <c r="JE227" s="14"/>
      <c r="JF227" s="14"/>
      <c r="JG227" s="14"/>
    </row>
    <row r="228" spans="1:267" s="152" customFormat="1" ht="18" hidden="1" customHeight="1" outlineLevel="2" x14ac:dyDescent="0.25">
      <c r="A228" s="146">
        <v>88</v>
      </c>
      <c r="B228" s="348"/>
      <c r="C228" s="349"/>
      <c r="D228" s="95"/>
      <c r="E228" s="354"/>
      <c r="F228" s="354"/>
      <c r="G228" s="355"/>
      <c r="H228" s="355"/>
      <c r="I228" s="167" t="str">
        <f>Logic!I228</f>
        <v/>
      </c>
      <c r="J228" s="117"/>
      <c r="K228" s="112"/>
      <c r="L228" s="112"/>
      <c r="M228" s="167" t="str">
        <f>Logic!Q228</f>
        <v/>
      </c>
      <c r="N228" s="167" t="str">
        <f>Logic!U228</f>
        <v/>
      </c>
      <c r="O228" s="167" t="str">
        <f>Logic!Y228</f>
        <v/>
      </c>
      <c r="P228" s="167" t="str">
        <f>Logic!AC228</f>
        <v/>
      </c>
      <c r="Q228" s="167" t="str">
        <f>Logic!AG228</f>
        <v/>
      </c>
      <c r="R228" s="117"/>
      <c r="S228" s="167" t="str">
        <f>Logic!AL228</f>
        <v/>
      </c>
      <c r="T228" s="117"/>
      <c r="U228" s="167" t="str">
        <f>Logic!AN228</f>
        <v/>
      </c>
      <c r="V228" s="167" t="str">
        <f>Logic!AO228</f>
        <v/>
      </c>
      <c r="W228" s="167" t="str">
        <f>Logic!AP228</f>
        <v/>
      </c>
      <c r="X228" s="167" t="str">
        <f>Logic!AQ228</f>
        <v/>
      </c>
      <c r="Y228" s="167" t="str">
        <f>Logic!AS228</f>
        <v/>
      </c>
      <c r="Z228" s="167" t="str">
        <f>Logic!AT228</f>
        <v/>
      </c>
      <c r="AA228" s="167" t="str">
        <f>Logic!AU228</f>
        <v/>
      </c>
      <c r="AB228" s="167" t="str">
        <f>Logic!AV228</f>
        <v/>
      </c>
      <c r="AC228" s="153"/>
      <c r="AD228" s="168" t="str">
        <f t="shared" si="3"/>
        <v/>
      </c>
      <c r="AE228" s="138"/>
      <c r="AF228" s="138"/>
      <c r="AG228" s="138"/>
      <c r="AH228" s="138"/>
      <c r="AI228" s="138"/>
      <c r="AJ228" s="138"/>
      <c r="AK228" s="138"/>
      <c r="AL228" s="138"/>
      <c r="AM228" s="138"/>
      <c r="AN228" s="138"/>
      <c r="AO228" s="138"/>
      <c r="AP228" s="138"/>
      <c r="AQ228" s="138"/>
      <c r="AR228" s="138"/>
      <c r="AS228" s="138"/>
      <c r="AT228" s="138"/>
      <c r="AU228" s="138"/>
      <c r="AV228" s="138"/>
      <c r="AW228" s="138"/>
      <c r="AX228" s="138"/>
      <c r="AY228" s="138"/>
      <c r="AZ228" s="138"/>
      <c r="BA228" s="14"/>
      <c r="BB228" s="14"/>
      <c r="BC228" s="14"/>
      <c r="BD228" s="14"/>
      <c r="BE228" s="14"/>
      <c r="BF228" s="14"/>
      <c r="BG228" s="14"/>
      <c r="BH228" s="14"/>
      <c r="BI228" s="14"/>
      <c r="BJ228" s="14"/>
      <c r="BK228" s="14"/>
      <c r="BL228" s="14"/>
      <c r="BM228" s="14"/>
      <c r="BN228" s="14"/>
      <c r="BO228" s="14"/>
      <c r="BP228" s="14"/>
      <c r="BQ228" s="14"/>
      <c r="BR228" s="14"/>
      <c r="BS228" s="14"/>
      <c r="BT228" s="14"/>
      <c r="BU228" s="14"/>
      <c r="BV228" s="14"/>
      <c r="BW228" s="14"/>
      <c r="BX228" s="14"/>
      <c r="BY228" s="14"/>
      <c r="BZ228" s="14"/>
      <c r="CA228" s="14"/>
      <c r="CB228" s="14"/>
      <c r="CC228" s="14"/>
      <c r="CD228" s="14"/>
      <c r="CE228" s="14"/>
      <c r="CF228" s="14"/>
      <c r="CG228" s="14"/>
      <c r="CH228" s="14"/>
      <c r="CI228" s="14"/>
      <c r="CJ228" s="14"/>
      <c r="CK228" s="14"/>
      <c r="CL228" s="14"/>
      <c r="CM228" s="14"/>
      <c r="CN228" s="14"/>
      <c r="CO228" s="14"/>
      <c r="CP228" s="14"/>
      <c r="CQ228" s="14"/>
      <c r="CR228" s="14"/>
      <c r="CS228" s="14"/>
      <c r="CT228" s="14"/>
      <c r="CU228" s="14"/>
      <c r="CV228" s="14"/>
      <c r="CW228" s="14"/>
      <c r="CX228" s="14"/>
      <c r="CY228" s="14"/>
      <c r="CZ228" s="14"/>
      <c r="DA228" s="14"/>
      <c r="DB228" s="14"/>
      <c r="DC228" s="14"/>
      <c r="DD228" s="14"/>
      <c r="DE228" s="14"/>
      <c r="DF228" s="14"/>
      <c r="DG228" s="14"/>
      <c r="DH228" s="14"/>
      <c r="DI228" s="14"/>
      <c r="DJ228" s="14"/>
      <c r="DK228" s="14"/>
      <c r="DL228" s="14"/>
      <c r="DM228" s="14"/>
      <c r="DN228" s="14"/>
      <c r="DO228" s="14"/>
      <c r="DP228" s="14"/>
      <c r="DQ228" s="14"/>
      <c r="DR228" s="14"/>
      <c r="DS228" s="14"/>
      <c r="DT228" s="14"/>
      <c r="DU228" s="14"/>
      <c r="DV228" s="14"/>
      <c r="DW228" s="14"/>
      <c r="DX228" s="14"/>
      <c r="DY228" s="14"/>
      <c r="DZ228" s="14"/>
      <c r="EA228" s="14"/>
      <c r="EB228" s="14"/>
      <c r="EC228" s="14"/>
      <c r="ED228" s="14"/>
      <c r="EE228" s="14"/>
      <c r="EF228" s="14"/>
      <c r="EG228" s="14"/>
      <c r="EH228" s="14"/>
      <c r="EI228" s="14"/>
      <c r="EJ228" s="14"/>
      <c r="EK228" s="14"/>
      <c r="EL228" s="14"/>
      <c r="EM228" s="14"/>
      <c r="EN228" s="14"/>
      <c r="EO228" s="14"/>
      <c r="EP228" s="14"/>
      <c r="EQ228" s="14"/>
      <c r="ER228" s="14"/>
      <c r="ES228" s="14"/>
      <c r="ET228" s="14"/>
      <c r="EU228" s="14"/>
      <c r="EV228" s="14"/>
      <c r="EW228" s="14"/>
      <c r="EX228" s="14"/>
      <c r="EY228" s="14"/>
      <c r="EZ228" s="14"/>
      <c r="FA228" s="14"/>
      <c r="FB228" s="14"/>
      <c r="FC228" s="14"/>
      <c r="FD228" s="14"/>
      <c r="FE228" s="14"/>
      <c r="FF228" s="14"/>
      <c r="FG228" s="14"/>
      <c r="FH228" s="14"/>
      <c r="FI228" s="14"/>
      <c r="FJ228" s="14"/>
      <c r="FK228" s="14"/>
      <c r="FL228" s="14"/>
      <c r="FM228" s="14"/>
      <c r="FN228" s="14"/>
      <c r="FO228" s="14"/>
      <c r="FP228" s="14"/>
      <c r="FQ228" s="14"/>
      <c r="FR228" s="14"/>
      <c r="FS228" s="14"/>
      <c r="FT228" s="14"/>
      <c r="FU228" s="14"/>
      <c r="FV228" s="14"/>
      <c r="FW228" s="14"/>
      <c r="FX228" s="14"/>
      <c r="FY228" s="14"/>
      <c r="FZ228" s="14"/>
      <c r="GA228" s="14"/>
      <c r="GB228" s="14"/>
      <c r="GC228" s="14"/>
      <c r="GD228" s="14"/>
      <c r="GE228" s="14"/>
      <c r="GF228" s="14"/>
      <c r="GG228" s="14"/>
      <c r="GH228" s="14"/>
      <c r="GI228" s="14"/>
      <c r="GJ228" s="14"/>
      <c r="GK228" s="14"/>
      <c r="GL228" s="14"/>
      <c r="GM228" s="14"/>
      <c r="GN228" s="14"/>
      <c r="GO228" s="14"/>
      <c r="GP228" s="14"/>
      <c r="GQ228" s="14"/>
      <c r="GR228" s="14"/>
      <c r="GS228" s="14"/>
      <c r="GT228" s="14"/>
      <c r="GU228" s="14"/>
      <c r="GV228" s="14"/>
      <c r="GW228" s="14"/>
      <c r="GX228" s="14"/>
      <c r="GY228" s="14"/>
      <c r="GZ228" s="14"/>
      <c r="HA228" s="14"/>
      <c r="HB228" s="14"/>
      <c r="HC228" s="14"/>
      <c r="HD228" s="14"/>
      <c r="HE228" s="14"/>
      <c r="HF228" s="14"/>
      <c r="HG228" s="14"/>
      <c r="HH228" s="14"/>
      <c r="HI228" s="14"/>
      <c r="HJ228" s="14"/>
      <c r="HK228" s="14"/>
      <c r="HL228" s="14"/>
      <c r="HM228" s="14"/>
      <c r="HN228" s="14"/>
      <c r="HO228" s="14"/>
      <c r="HP228" s="14"/>
      <c r="HQ228" s="14"/>
      <c r="HR228" s="14"/>
      <c r="HS228" s="14"/>
      <c r="HT228" s="14"/>
      <c r="HU228" s="14"/>
      <c r="HV228" s="14"/>
      <c r="HW228" s="14"/>
      <c r="HX228" s="14"/>
      <c r="HY228" s="14"/>
      <c r="HZ228" s="14"/>
      <c r="IA228" s="14"/>
      <c r="IB228" s="14"/>
      <c r="IC228" s="14"/>
      <c r="ID228" s="14"/>
      <c r="IE228" s="14"/>
      <c r="IF228" s="14"/>
      <c r="IG228" s="14"/>
      <c r="IH228" s="14"/>
      <c r="II228" s="14"/>
      <c r="IJ228" s="14"/>
      <c r="IK228" s="14"/>
      <c r="IL228" s="14"/>
      <c r="IM228" s="14"/>
      <c r="IN228" s="14"/>
      <c r="IO228" s="14"/>
      <c r="IP228" s="14"/>
      <c r="IQ228" s="14"/>
      <c r="IR228" s="14"/>
      <c r="IS228" s="14"/>
      <c r="IT228" s="14"/>
      <c r="IU228" s="14"/>
      <c r="IV228" s="14"/>
      <c r="IW228" s="14"/>
      <c r="IX228" s="14"/>
      <c r="IY228" s="14"/>
      <c r="IZ228" s="14"/>
      <c r="JA228" s="14"/>
      <c r="JB228" s="14"/>
      <c r="JC228" s="14"/>
      <c r="JD228" s="14"/>
      <c r="JE228" s="14"/>
      <c r="JF228" s="14"/>
      <c r="JG228" s="14"/>
    </row>
    <row r="229" spans="1:267" s="152" customFormat="1" ht="18" hidden="1" customHeight="1" outlineLevel="2" x14ac:dyDescent="0.25">
      <c r="A229" s="146">
        <v>89</v>
      </c>
      <c r="B229" s="348"/>
      <c r="C229" s="349"/>
      <c r="D229" s="95"/>
      <c r="E229" s="354"/>
      <c r="F229" s="354"/>
      <c r="G229" s="355"/>
      <c r="H229" s="355"/>
      <c r="I229" s="167" t="str">
        <f>Logic!I229</f>
        <v/>
      </c>
      <c r="J229" s="117"/>
      <c r="K229" s="112"/>
      <c r="L229" s="112"/>
      <c r="M229" s="167" t="str">
        <f>Logic!Q229</f>
        <v/>
      </c>
      <c r="N229" s="167" t="str">
        <f>Logic!U229</f>
        <v/>
      </c>
      <c r="O229" s="167" t="str">
        <f>Logic!Y229</f>
        <v/>
      </c>
      <c r="P229" s="167" t="str">
        <f>Logic!AC229</f>
        <v/>
      </c>
      <c r="Q229" s="167" t="str">
        <f>Logic!AG229</f>
        <v/>
      </c>
      <c r="R229" s="117"/>
      <c r="S229" s="167" t="str">
        <f>Logic!AL229</f>
        <v/>
      </c>
      <c r="T229" s="117"/>
      <c r="U229" s="167" t="str">
        <f>Logic!AN229</f>
        <v/>
      </c>
      <c r="V229" s="167" t="str">
        <f>Logic!AO229</f>
        <v/>
      </c>
      <c r="W229" s="167" t="str">
        <f>Logic!AP229</f>
        <v/>
      </c>
      <c r="X229" s="167" t="str">
        <f>Logic!AQ229</f>
        <v/>
      </c>
      <c r="Y229" s="167" t="str">
        <f>Logic!AS229</f>
        <v/>
      </c>
      <c r="Z229" s="167" t="str">
        <f>Logic!AT229</f>
        <v/>
      </c>
      <c r="AA229" s="167" t="str">
        <f>Logic!AU229</f>
        <v/>
      </c>
      <c r="AB229" s="167" t="str">
        <f>Logic!AV229</f>
        <v/>
      </c>
      <c r="AC229" s="153"/>
      <c r="AD229" s="168" t="str">
        <f t="shared" si="3"/>
        <v/>
      </c>
      <c r="AE229" s="138"/>
      <c r="AF229" s="138"/>
      <c r="AG229" s="138"/>
      <c r="AH229" s="138"/>
      <c r="AI229" s="138"/>
      <c r="AJ229" s="138"/>
      <c r="AK229" s="138"/>
      <c r="AL229" s="138"/>
      <c r="AM229" s="138"/>
      <c r="AN229" s="138"/>
      <c r="AO229" s="138"/>
      <c r="AP229" s="138"/>
      <c r="AQ229" s="138"/>
      <c r="AR229" s="138"/>
      <c r="AS229" s="138"/>
      <c r="AT229" s="138"/>
      <c r="AU229" s="138"/>
      <c r="AV229" s="138"/>
      <c r="AW229" s="138"/>
      <c r="AX229" s="138"/>
      <c r="AY229" s="138"/>
      <c r="AZ229" s="138"/>
      <c r="BA229" s="14"/>
      <c r="BB229" s="14"/>
      <c r="BC229" s="14"/>
      <c r="BD229" s="14"/>
      <c r="BE229" s="14"/>
      <c r="BF229" s="14"/>
      <c r="BG229" s="14"/>
      <c r="BH229" s="14"/>
      <c r="BI229" s="14"/>
      <c r="BJ229" s="14"/>
      <c r="BK229" s="14"/>
      <c r="BL229" s="14"/>
      <c r="BM229" s="14"/>
      <c r="BN229" s="14"/>
      <c r="BO229" s="14"/>
      <c r="BP229" s="14"/>
      <c r="BQ229" s="14"/>
      <c r="BR229" s="14"/>
      <c r="BS229" s="14"/>
      <c r="BT229" s="14"/>
      <c r="BU229" s="14"/>
      <c r="BV229" s="14"/>
      <c r="BW229" s="14"/>
      <c r="BX229" s="14"/>
      <c r="BY229" s="14"/>
      <c r="BZ229" s="14"/>
      <c r="CA229" s="14"/>
      <c r="CB229" s="14"/>
      <c r="CC229" s="14"/>
      <c r="CD229" s="14"/>
      <c r="CE229" s="14"/>
      <c r="CF229" s="14"/>
      <c r="CG229" s="14"/>
      <c r="CH229" s="14"/>
      <c r="CI229" s="14"/>
      <c r="CJ229" s="14"/>
      <c r="CK229" s="14"/>
      <c r="CL229" s="14"/>
      <c r="CM229" s="14"/>
      <c r="CN229" s="14"/>
      <c r="CO229" s="14"/>
      <c r="CP229" s="14"/>
      <c r="CQ229" s="14"/>
      <c r="CR229" s="14"/>
      <c r="CS229" s="14"/>
      <c r="CT229" s="14"/>
      <c r="CU229" s="14"/>
      <c r="CV229" s="14"/>
      <c r="CW229" s="14"/>
      <c r="CX229" s="14"/>
      <c r="CY229" s="14"/>
      <c r="CZ229" s="14"/>
      <c r="DA229" s="14"/>
      <c r="DB229" s="14"/>
      <c r="DC229" s="14"/>
      <c r="DD229" s="14"/>
      <c r="DE229" s="14"/>
      <c r="DF229" s="14"/>
      <c r="DG229" s="14"/>
      <c r="DH229" s="14"/>
      <c r="DI229" s="14"/>
      <c r="DJ229" s="14"/>
      <c r="DK229" s="14"/>
      <c r="DL229" s="14"/>
      <c r="DM229" s="14"/>
      <c r="DN229" s="14"/>
      <c r="DO229" s="14"/>
      <c r="DP229" s="14"/>
      <c r="DQ229" s="14"/>
      <c r="DR229" s="14"/>
      <c r="DS229" s="14"/>
      <c r="DT229" s="14"/>
      <c r="DU229" s="14"/>
      <c r="DV229" s="14"/>
      <c r="DW229" s="14"/>
      <c r="DX229" s="14"/>
      <c r="DY229" s="14"/>
      <c r="DZ229" s="14"/>
      <c r="EA229" s="14"/>
      <c r="EB229" s="14"/>
      <c r="EC229" s="14"/>
      <c r="ED229" s="14"/>
      <c r="EE229" s="14"/>
      <c r="EF229" s="14"/>
      <c r="EG229" s="14"/>
      <c r="EH229" s="14"/>
      <c r="EI229" s="14"/>
      <c r="EJ229" s="14"/>
      <c r="EK229" s="14"/>
      <c r="EL229" s="14"/>
      <c r="EM229" s="14"/>
      <c r="EN229" s="14"/>
      <c r="EO229" s="14"/>
      <c r="EP229" s="14"/>
      <c r="EQ229" s="14"/>
      <c r="ER229" s="14"/>
      <c r="ES229" s="14"/>
      <c r="ET229" s="14"/>
      <c r="EU229" s="14"/>
      <c r="EV229" s="14"/>
      <c r="EW229" s="14"/>
      <c r="EX229" s="14"/>
      <c r="EY229" s="14"/>
      <c r="EZ229" s="14"/>
      <c r="FA229" s="14"/>
      <c r="FB229" s="14"/>
      <c r="FC229" s="14"/>
      <c r="FD229" s="14"/>
      <c r="FE229" s="14"/>
      <c r="FF229" s="14"/>
      <c r="FG229" s="14"/>
      <c r="FH229" s="14"/>
      <c r="FI229" s="14"/>
      <c r="FJ229" s="14"/>
      <c r="FK229" s="14"/>
      <c r="FL229" s="14"/>
      <c r="FM229" s="14"/>
      <c r="FN229" s="14"/>
      <c r="FO229" s="14"/>
      <c r="FP229" s="14"/>
      <c r="FQ229" s="14"/>
      <c r="FR229" s="14"/>
      <c r="FS229" s="14"/>
      <c r="FT229" s="14"/>
      <c r="FU229" s="14"/>
      <c r="FV229" s="14"/>
      <c r="FW229" s="14"/>
      <c r="FX229" s="14"/>
      <c r="FY229" s="14"/>
      <c r="FZ229" s="14"/>
      <c r="GA229" s="14"/>
      <c r="GB229" s="14"/>
      <c r="GC229" s="14"/>
      <c r="GD229" s="14"/>
      <c r="GE229" s="14"/>
      <c r="GF229" s="14"/>
      <c r="GG229" s="14"/>
      <c r="GH229" s="14"/>
      <c r="GI229" s="14"/>
      <c r="GJ229" s="14"/>
      <c r="GK229" s="14"/>
      <c r="GL229" s="14"/>
      <c r="GM229" s="14"/>
      <c r="GN229" s="14"/>
      <c r="GO229" s="14"/>
      <c r="GP229" s="14"/>
      <c r="GQ229" s="14"/>
      <c r="GR229" s="14"/>
      <c r="GS229" s="14"/>
      <c r="GT229" s="14"/>
      <c r="GU229" s="14"/>
      <c r="GV229" s="14"/>
      <c r="GW229" s="14"/>
      <c r="GX229" s="14"/>
      <c r="GY229" s="14"/>
      <c r="GZ229" s="14"/>
      <c r="HA229" s="14"/>
      <c r="HB229" s="14"/>
      <c r="HC229" s="14"/>
      <c r="HD229" s="14"/>
      <c r="HE229" s="14"/>
      <c r="HF229" s="14"/>
      <c r="HG229" s="14"/>
      <c r="HH229" s="14"/>
      <c r="HI229" s="14"/>
      <c r="HJ229" s="14"/>
      <c r="HK229" s="14"/>
      <c r="HL229" s="14"/>
      <c r="HM229" s="14"/>
      <c r="HN229" s="14"/>
      <c r="HO229" s="14"/>
      <c r="HP229" s="14"/>
      <c r="HQ229" s="14"/>
      <c r="HR229" s="14"/>
      <c r="HS229" s="14"/>
      <c r="HT229" s="14"/>
      <c r="HU229" s="14"/>
      <c r="HV229" s="14"/>
      <c r="HW229" s="14"/>
      <c r="HX229" s="14"/>
      <c r="HY229" s="14"/>
      <c r="HZ229" s="14"/>
      <c r="IA229" s="14"/>
      <c r="IB229" s="14"/>
      <c r="IC229" s="14"/>
      <c r="ID229" s="14"/>
      <c r="IE229" s="14"/>
      <c r="IF229" s="14"/>
      <c r="IG229" s="14"/>
      <c r="IH229" s="14"/>
      <c r="II229" s="14"/>
      <c r="IJ229" s="14"/>
      <c r="IK229" s="14"/>
      <c r="IL229" s="14"/>
      <c r="IM229" s="14"/>
      <c r="IN229" s="14"/>
      <c r="IO229" s="14"/>
      <c r="IP229" s="14"/>
      <c r="IQ229" s="14"/>
      <c r="IR229" s="14"/>
      <c r="IS229" s="14"/>
      <c r="IT229" s="14"/>
      <c r="IU229" s="14"/>
      <c r="IV229" s="14"/>
      <c r="IW229" s="14"/>
      <c r="IX229" s="14"/>
      <c r="IY229" s="14"/>
      <c r="IZ229" s="14"/>
      <c r="JA229" s="14"/>
      <c r="JB229" s="14"/>
      <c r="JC229" s="14"/>
      <c r="JD229" s="14"/>
      <c r="JE229" s="14"/>
      <c r="JF229" s="14"/>
      <c r="JG229" s="14"/>
    </row>
    <row r="230" spans="1:267" s="152" customFormat="1" ht="18" hidden="1" customHeight="1" outlineLevel="2" x14ac:dyDescent="0.25">
      <c r="A230" s="146">
        <v>90</v>
      </c>
      <c r="B230" s="348"/>
      <c r="C230" s="349"/>
      <c r="D230" s="95"/>
      <c r="E230" s="354"/>
      <c r="F230" s="354"/>
      <c r="G230" s="355"/>
      <c r="H230" s="355"/>
      <c r="I230" s="167" t="str">
        <f>Logic!I230</f>
        <v/>
      </c>
      <c r="J230" s="117"/>
      <c r="K230" s="112"/>
      <c r="L230" s="112"/>
      <c r="M230" s="167" t="str">
        <f>Logic!Q230</f>
        <v/>
      </c>
      <c r="N230" s="167" t="str">
        <f>Logic!U230</f>
        <v/>
      </c>
      <c r="O230" s="167" t="str">
        <f>Logic!Y230</f>
        <v/>
      </c>
      <c r="P230" s="167" t="str">
        <f>Logic!AC230</f>
        <v/>
      </c>
      <c r="Q230" s="167" t="str">
        <f>Logic!AG230</f>
        <v/>
      </c>
      <c r="R230" s="117"/>
      <c r="S230" s="167" t="str">
        <f>Logic!AL230</f>
        <v/>
      </c>
      <c r="T230" s="117"/>
      <c r="U230" s="167" t="str">
        <f>Logic!AN230</f>
        <v/>
      </c>
      <c r="V230" s="167" t="str">
        <f>Logic!AO230</f>
        <v/>
      </c>
      <c r="W230" s="167" t="str">
        <f>Logic!AP230</f>
        <v/>
      </c>
      <c r="X230" s="167" t="str">
        <f>Logic!AQ230</f>
        <v/>
      </c>
      <c r="Y230" s="167" t="str">
        <f>Logic!AS230</f>
        <v/>
      </c>
      <c r="Z230" s="167" t="str">
        <f>Logic!AT230</f>
        <v/>
      </c>
      <c r="AA230" s="167" t="str">
        <f>Logic!AU230</f>
        <v/>
      </c>
      <c r="AB230" s="167" t="str">
        <f>Logic!AV230</f>
        <v/>
      </c>
      <c r="AC230" s="153"/>
      <c r="AD230" s="168" t="str">
        <f t="shared" si="3"/>
        <v/>
      </c>
      <c r="AE230" s="138"/>
      <c r="AF230" s="138"/>
      <c r="AG230" s="138"/>
      <c r="AH230" s="138"/>
      <c r="AI230" s="138"/>
      <c r="AJ230" s="138"/>
      <c r="AK230" s="138"/>
      <c r="AL230" s="138"/>
      <c r="AM230" s="138"/>
      <c r="AN230" s="138"/>
      <c r="AO230" s="138"/>
      <c r="AP230" s="138"/>
      <c r="AQ230" s="138"/>
      <c r="AR230" s="138"/>
      <c r="AS230" s="138"/>
      <c r="AT230" s="138"/>
      <c r="AU230" s="138"/>
      <c r="AV230" s="138"/>
      <c r="AW230" s="138"/>
      <c r="AX230" s="138"/>
      <c r="AY230" s="138"/>
      <c r="AZ230" s="138"/>
      <c r="BA230" s="14"/>
      <c r="BB230" s="14"/>
      <c r="BC230" s="14"/>
      <c r="BD230" s="14"/>
      <c r="BE230" s="14"/>
      <c r="BF230" s="14"/>
      <c r="BG230" s="14"/>
      <c r="BH230" s="14"/>
      <c r="BI230" s="14"/>
      <c r="BJ230" s="14"/>
      <c r="BK230" s="14"/>
      <c r="BL230" s="14"/>
      <c r="BM230" s="14"/>
      <c r="BN230" s="14"/>
      <c r="BO230" s="14"/>
      <c r="BP230" s="14"/>
      <c r="BQ230" s="14"/>
      <c r="BR230" s="14"/>
      <c r="BS230" s="14"/>
      <c r="BT230" s="14"/>
      <c r="BU230" s="14"/>
      <c r="BV230" s="14"/>
      <c r="BW230" s="14"/>
      <c r="BX230" s="14"/>
      <c r="BY230" s="14"/>
      <c r="BZ230" s="14"/>
      <c r="CA230" s="14"/>
      <c r="CB230" s="14"/>
      <c r="CC230" s="14"/>
      <c r="CD230" s="14"/>
      <c r="CE230" s="14"/>
      <c r="CF230" s="14"/>
      <c r="CG230" s="14"/>
      <c r="CH230" s="14"/>
      <c r="CI230" s="14"/>
      <c r="CJ230" s="14"/>
      <c r="CK230" s="14"/>
      <c r="CL230" s="14"/>
      <c r="CM230" s="14"/>
      <c r="CN230" s="14"/>
      <c r="CO230" s="14"/>
      <c r="CP230" s="14"/>
      <c r="CQ230" s="14"/>
      <c r="CR230" s="14"/>
      <c r="CS230" s="14"/>
      <c r="CT230" s="14"/>
      <c r="CU230" s="14"/>
      <c r="CV230" s="14"/>
      <c r="CW230" s="14"/>
      <c r="CX230" s="14"/>
      <c r="CY230" s="14"/>
      <c r="CZ230" s="14"/>
      <c r="DA230" s="14"/>
      <c r="DB230" s="14"/>
      <c r="DC230" s="14"/>
      <c r="DD230" s="14"/>
      <c r="DE230" s="14"/>
      <c r="DF230" s="14"/>
      <c r="DG230" s="14"/>
      <c r="DH230" s="14"/>
      <c r="DI230" s="14"/>
      <c r="DJ230" s="14"/>
      <c r="DK230" s="14"/>
      <c r="DL230" s="14"/>
      <c r="DM230" s="14"/>
      <c r="DN230" s="14"/>
      <c r="DO230" s="14"/>
      <c r="DP230" s="14"/>
      <c r="DQ230" s="14"/>
      <c r="DR230" s="14"/>
      <c r="DS230" s="14"/>
      <c r="DT230" s="14"/>
      <c r="DU230" s="14"/>
      <c r="DV230" s="14"/>
      <c r="DW230" s="14"/>
      <c r="DX230" s="14"/>
      <c r="DY230" s="14"/>
      <c r="DZ230" s="14"/>
      <c r="EA230" s="14"/>
      <c r="EB230" s="14"/>
      <c r="EC230" s="14"/>
      <c r="ED230" s="14"/>
      <c r="EE230" s="14"/>
      <c r="EF230" s="14"/>
      <c r="EG230" s="14"/>
      <c r="EH230" s="14"/>
      <c r="EI230" s="14"/>
      <c r="EJ230" s="14"/>
      <c r="EK230" s="14"/>
      <c r="EL230" s="14"/>
      <c r="EM230" s="14"/>
      <c r="EN230" s="14"/>
      <c r="EO230" s="14"/>
      <c r="EP230" s="14"/>
      <c r="EQ230" s="14"/>
      <c r="ER230" s="14"/>
      <c r="ES230" s="14"/>
      <c r="ET230" s="14"/>
      <c r="EU230" s="14"/>
      <c r="EV230" s="14"/>
      <c r="EW230" s="14"/>
      <c r="EX230" s="14"/>
      <c r="EY230" s="14"/>
      <c r="EZ230" s="14"/>
      <c r="FA230" s="14"/>
      <c r="FB230" s="14"/>
      <c r="FC230" s="14"/>
      <c r="FD230" s="14"/>
      <c r="FE230" s="14"/>
      <c r="FF230" s="14"/>
      <c r="FG230" s="14"/>
      <c r="FH230" s="14"/>
      <c r="FI230" s="14"/>
      <c r="FJ230" s="14"/>
      <c r="FK230" s="14"/>
      <c r="FL230" s="14"/>
      <c r="FM230" s="14"/>
      <c r="FN230" s="14"/>
      <c r="FO230" s="14"/>
      <c r="FP230" s="14"/>
      <c r="FQ230" s="14"/>
      <c r="FR230" s="14"/>
      <c r="FS230" s="14"/>
      <c r="FT230" s="14"/>
      <c r="FU230" s="14"/>
      <c r="FV230" s="14"/>
      <c r="FW230" s="14"/>
      <c r="FX230" s="14"/>
      <c r="FY230" s="14"/>
      <c r="FZ230" s="14"/>
      <c r="GA230" s="14"/>
      <c r="GB230" s="14"/>
      <c r="GC230" s="14"/>
      <c r="GD230" s="14"/>
      <c r="GE230" s="14"/>
      <c r="GF230" s="14"/>
      <c r="GG230" s="14"/>
      <c r="GH230" s="14"/>
      <c r="GI230" s="14"/>
      <c r="GJ230" s="14"/>
      <c r="GK230" s="14"/>
      <c r="GL230" s="14"/>
      <c r="GM230" s="14"/>
      <c r="GN230" s="14"/>
      <c r="GO230" s="14"/>
      <c r="GP230" s="14"/>
      <c r="GQ230" s="14"/>
      <c r="GR230" s="14"/>
      <c r="GS230" s="14"/>
      <c r="GT230" s="14"/>
      <c r="GU230" s="14"/>
      <c r="GV230" s="14"/>
      <c r="GW230" s="14"/>
      <c r="GX230" s="14"/>
      <c r="GY230" s="14"/>
      <c r="GZ230" s="14"/>
      <c r="HA230" s="14"/>
      <c r="HB230" s="14"/>
      <c r="HC230" s="14"/>
      <c r="HD230" s="14"/>
      <c r="HE230" s="14"/>
      <c r="HF230" s="14"/>
      <c r="HG230" s="14"/>
      <c r="HH230" s="14"/>
      <c r="HI230" s="14"/>
      <c r="HJ230" s="14"/>
      <c r="HK230" s="14"/>
      <c r="HL230" s="14"/>
      <c r="HM230" s="14"/>
      <c r="HN230" s="14"/>
      <c r="HO230" s="14"/>
      <c r="HP230" s="14"/>
      <c r="HQ230" s="14"/>
      <c r="HR230" s="14"/>
      <c r="HS230" s="14"/>
      <c r="HT230" s="14"/>
      <c r="HU230" s="14"/>
      <c r="HV230" s="14"/>
      <c r="HW230" s="14"/>
      <c r="HX230" s="14"/>
      <c r="HY230" s="14"/>
      <c r="HZ230" s="14"/>
      <c r="IA230" s="14"/>
      <c r="IB230" s="14"/>
      <c r="IC230" s="14"/>
      <c r="ID230" s="14"/>
      <c r="IE230" s="14"/>
      <c r="IF230" s="14"/>
      <c r="IG230" s="14"/>
      <c r="IH230" s="14"/>
      <c r="II230" s="14"/>
      <c r="IJ230" s="14"/>
      <c r="IK230" s="14"/>
      <c r="IL230" s="14"/>
      <c r="IM230" s="14"/>
      <c r="IN230" s="14"/>
      <c r="IO230" s="14"/>
      <c r="IP230" s="14"/>
      <c r="IQ230" s="14"/>
      <c r="IR230" s="14"/>
      <c r="IS230" s="14"/>
      <c r="IT230" s="14"/>
      <c r="IU230" s="14"/>
      <c r="IV230" s="14"/>
      <c r="IW230" s="14"/>
      <c r="IX230" s="14"/>
      <c r="IY230" s="14"/>
      <c r="IZ230" s="14"/>
      <c r="JA230" s="14"/>
      <c r="JB230" s="14"/>
      <c r="JC230" s="14"/>
      <c r="JD230" s="14"/>
      <c r="JE230" s="14"/>
      <c r="JF230" s="14"/>
      <c r="JG230" s="14"/>
    </row>
    <row r="231" spans="1:267" s="152" customFormat="1" ht="15" hidden="1" customHeight="1" outlineLevel="1" collapsed="1" x14ac:dyDescent="0.25">
      <c r="A231" s="146"/>
      <c r="B231" s="350"/>
      <c r="C231" s="351"/>
      <c r="D231" s="314"/>
      <c r="E231" s="361"/>
      <c r="F231" s="361"/>
      <c r="G231" s="351"/>
      <c r="H231" s="351"/>
      <c r="I231" s="315"/>
      <c r="J231" s="316"/>
      <c r="K231" s="317"/>
      <c r="L231" s="317"/>
      <c r="M231" s="315"/>
      <c r="N231" s="315"/>
      <c r="O231" s="315"/>
      <c r="P231" s="315"/>
      <c r="Q231" s="315"/>
      <c r="R231" s="316"/>
      <c r="S231" s="315"/>
      <c r="T231" s="316"/>
      <c r="U231" s="315"/>
      <c r="V231" s="315"/>
      <c r="W231" s="315"/>
      <c r="X231" s="315"/>
      <c r="Y231" s="315"/>
      <c r="Z231" s="315"/>
      <c r="AA231" s="315"/>
      <c r="AB231" s="318"/>
      <c r="AC231" s="153" t="s">
        <v>182</v>
      </c>
      <c r="AD231" s="168" t="str">
        <f t="shared" si="3"/>
        <v/>
      </c>
      <c r="AE231" s="138"/>
      <c r="AF231" s="138"/>
      <c r="AG231" s="138"/>
      <c r="AH231" s="138"/>
      <c r="AI231" s="138"/>
      <c r="AJ231" s="138"/>
      <c r="AK231" s="138"/>
      <c r="AL231" s="138"/>
      <c r="AM231" s="138"/>
      <c r="AN231" s="138"/>
      <c r="AO231" s="138"/>
      <c r="AP231" s="138"/>
      <c r="AQ231" s="138"/>
      <c r="AR231" s="138"/>
      <c r="AS231" s="138"/>
      <c r="AT231" s="138"/>
      <c r="AU231" s="138"/>
      <c r="AV231" s="138"/>
      <c r="AW231" s="138"/>
      <c r="AX231" s="138"/>
      <c r="AY231" s="138"/>
      <c r="AZ231" s="138"/>
      <c r="BA231" s="14"/>
      <c r="BB231" s="14"/>
      <c r="BC231" s="14"/>
      <c r="BD231" s="14"/>
      <c r="BE231" s="14"/>
      <c r="BF231" s="14"/>
      <c r="BG231" s="14"/>
      <c r="BH231" s="14"/>
      <c r="BI231" s="14"/>
      <c r="BJ231" s="14"/>
      <c r="BK231" s="14"/>
      <c r="BL231" s="14"/>
      <c r="BM231" s="14"/>
      <c r="BN231" s="14"/>
      <c r="BO231" s="14"/>
      <c r="BP231" s="14"/>
      <c r="BQ231" s="14"/>
      <c r="BR231" s="14"/>
      <c r="BS231" s="14"/>
      <c r="BT231" s="14"/>
      <c r="BU231" s="14"/>
      <c r="BV231" s="14"/>
      <c r="BW231" s="14"/>
      <c r="BX231" s="14"/>
      <c r="BY231" s="14"/>
      <c r="BZ231" s="14"/>
      <c r="CA231" s="14"/>
      <c r="CB231" s="14"/>
      <c r="CC231" s="14"/>
      <c r="CD231" s="14"/>
      <c r="CE231" s="14"/>
      <c r="CF231" s="14"/>
      <c r="CG231" s="14"/>
      <c r="CH231" s="14"/>
      <c r="CI231" s="14"/>
      <c r="CJ231" s="14"/>
      <c r="CK231" s="14"/>
      <c r="CL231" s="14"/>
      <c r="CM231" s="14"/>
      <c r="CN231" s="14"/>
      <c r="CO231" s="14"/>
      <c r="CP231" s="14"/>
      <c r="CQ231" s="14"/>
      <c r="CR231" s="14"/>
      <c r="CS231" s="14"/>
      <c r="CT231" s="14"/>
      <c r="CU231" s="14"/>
      <c r="CV231" s="14"/>
      <c r="CW231" s="14"/>
      <c r="CX231" s="14"/>
      <c r="CY231" s="14"/>
      <c r="CZ231" s="14"/>
      <c r="DA231" s="14"/>
      <c r="DB231" s="14"/>
      <c r="DC231" s="14"/>
      <c r="DD231" s="14"/>
      <c r="DE231" s="14"/>
      <c r="DF231" s="14"/>
      <c r="DG231" s="14"/>
      <c r="DH231" s="14"/>
      <c r="DI231" s="14"/>
      <c r="DJ231" s="14"/>
      <c r="DK231" s="14"/>
      <c r="DL231" s="14"/>
      <c r="DM231" s="14"/>
      <c r="DN231" s="14"/>
      <c r="DO231" s="14"/>
      <c r="DP231" s="14"/>
      <c r="DQ231" s="14"/>
      <c r="DR231" s="14"/>
      <c r="DS231" s="14"/>
      <c r="DT231" s="14"/>
      <c r="DU231" s="14"/>
      <c r="DV231" s="14"/>
      <c r="DW231" s="14"/>
      <c r="DX231" s="14"/>
      <c r="DY231" s="14"/>
      <c r="DZ231" s="14"/>
      <c r="EA231" s="14"/>
      <c r="EB231" s="14"/>
      <c r="EC231" s="14"/>
      <c r="ED231" s="14"/>
      <c r="EE231" s="14"/>
      <c r="EF231" s="14"/>
      <c r="EG231" s="14"/>
      <c r="EH231" s="14"/>
      <c r="EI231" s="14"/>
      <c r="EJ231" s="14"/>
      <c r="EK231" s="14"/>
      <c r="EL231" s="14"/>
      <c r="EM231" s="14"/>
      <c r="EN231" s="14"/>
      <c r="EO231" s="14"/>
      <c r="EP231" s="14"/>
      <c r="EQ231" s="14"/>
      <c r="ER231" s="14"/>
      <c r="ES231" s="14"/>
      <c r="ET231" s="14"/>
      <c r="EU231" s="14"/>
      <c r="EV231" s="14"/>
      <c r="EW231" s="14"/>
      <c r="EX231" s="14"/>
      <c r="EY231" s="14"/>
      <c r="EZ231" s="14"/>
      <c r="FA231" s="14"/>
      <c r="FB231" s="14"/>
      <c r="FC231" s="14"/>
      <c r="FD231" s="14"/>
      <c r="FE231" s="14"/>
      <c r="FF231" s="14"/>
      <c r="FG231" s="14"/>
      <c r="FH231" s="14"/>
      <c r="FI231" s="14"/>
      <c r="FJ231" s="14"/>
      <c r="FK231" s="14"/>
      <c r="FL231" s="14"/>
      <c r="FM231" s="14"/>
      <c r="FN231" s="14"/>
      <c r="FO231" s="14"/>
      <c r="FP231" s="14"/>
      <c r="FQ231" s="14"/>
      <c r="FR231" s="14"/>
      <c r="FS231" s="14"/>
      <c r="FT231" s="14"/>
      <c r="FU231" s="14"/>
      <c r="FV231" s="14"/>
      <c r="FW231" s="14"/>
      <c r="FX231" s="14"/>
      <c r="FY231" s="14"/>
      <c r="FZ231" s="14"/>
      <c r="GA231" s="14"/>
      <c r="GB231" s="14"/>
      <c r="GC231" s="14"/>
      <c r="GD231" s="14"/>
      <c r="GE231" s="14"/>
      <c r="GF231" s="14"/>
      <c r="GG231" s="14"/>
      <c r="GH231" s="14"/>
      <c r="GI231" s="14"/>
      <c r="GJ231" s="14"/>
      <c r="GK231" s="14"/>
      <c r="GL231" s="14"/>
      <c r="GM231" s="14"/>
      <c r="GN231" s="14"/>
      <c r="GO231" s="14"/>
      <c r="GP231" s="14"/>
      <c r="GQ231" s="14"/>
      <c r="GR231" s="14"/>
      <c r="GS231" s="14"/>
      <c r="GT231" s="14"/>
      <c r="GU231" s="14"/>
      <c r="GV231" s="14"/>
      <c r="GW231" s="14"/>
      <c r="GX231" s="14"/>
      <c r="GY231" s="14"/>
      <c r="GZ231" s="14"/>
      <c r="HA231" s="14"/>
      <c r="HB231" s="14"/>
      <c r="HC231" s="14"/>
      <c r="HD231" s="14"/>
      <c r="HE231" s="14"/>
      <c r="HF231" s="14"/>
      <c r="HG231" s="14"/>
      <c r="HH231" s="14"/>
      <c r="HI231" s="14"/>
      <c r="HJ231" s="14"/>
      <c r="HK231" s="14"/>
      <c r="HL231" s="14"/>
      <c r="HM231" s="14"/>
      <c r="HN231" s="14"/>
      <c r="HO231" s="14"/>
      <c r="HP231" s="14"/>
      <c r="HQ231" s="14"/>
      <c r="HR231" s="14"/>
      <c r="HS231" s="14"/>
      <c r="HT231" s="14"/>
      <c r="HU231" s="14"/>
      <c r="HV231" s="14"/>
      <c r="HW231" s="14"/>
      <c r="HX231" s="14"/>
      <c r="HY231" s="14"/>
      <c r="HZ231" s="14"/>
      <c r="IA231" s="14"/>
      <c r="IB231" s="14"/>
      <c r="IC231" s="14"/>
      <c r="ID231" s="14"/>
      <c r="IE231" s="14"/>
      <c r="IF231" s="14"/>
      <c r="IG231" s="14"/>
      <c r="IH231" s="14"/>
      <c r="II231" s="14"/>
      <c r="IJ231" s="14"/>
      <c r="IK231" s="14"/>
      <c r="IL231" s="14"/>
      <c r="IM231" s="14"/>
      <c r="IN231" s="14"/>
      <c r="IO231" s="14"/>
      <c r="IP231" s="14"/>
      <c r="IQ231" s="14"/>
      <c r="IR231" s="14"/>
      <c r="IS231" s="14"/>
      <c r="IT231" s="14"/>
      <c r="IU231" s="14"/>
      <c r="IV231" s="14"/>
      <c r="IW231" s="14"/>
      <c r="IX231" s="14"/>
      <c r="IY231" s="14"/>
      <c r="IZ231" s="14"/>
      <c r="JA231" s="14"/>
      <c r="JB231" s="14"/>
      <c r="JC231" s="14"/>
      <c r="JD231" s="14"/>
      <c r="JE231" s="14"/>
      <c r="JF231" s="14"/>
      <c r="JG231" s="14"/>
    </row>
    <row r="232" spans="1:267" s="152" customFormat="1" ht="18" hidden="1" customHeight="1" outlineLevel="2" x14ac:dyDescent="0.25">
      <c r="A232" s="146">
        <v>91</v>
      </c>
      <c r="B232" s="348"/>
      <c r="C232" s="349"/>
      <c r="D232" s="95"/>
      <c r="E232" s="354"/>
      <c r="F232" s="354"/>
      <c r="G232" s="355"/>
      <c r="H232" s="355"/>
      <c r="I232" s="167" t="str">
        <f>Logic!I233</f>
        <v/>
      </c>
      <c r="J232" s="117"/>
      <c r="K232" s="112"/>
      <c r="L232" s="112"/>
      <c r="M232" s="167" t="str">
        <f>Logic!Q233</f>
        <v/>
      </c>
      <c r="N232" s="167" t="str">
        <f>Logic!U233</f>
        <v/>
      </c>
      <c r="O232" s="167" t="str">
        <f>Logic!Y233</f>
        <v/>
      </c>
      <c r="P232" s="167" t="str">
        <f>Logic!AC233</f>
        <v/>
      </c>
      <c r="Q232" s="167" t="str">
        <f>Logic!AG233</f>
        <v/>
      </c>
      <c r="R232" s="117"/>
      <c r="S232" s="167" t="str">
        <f>Logic!AL233</f>
        <v/>
      </c>
      <c r="T232" s="117"/>
      <c r="U232" s="167" t="str">
        <f>Logic!AN233</f>
        <v/>
      </c>
      <c r="V232" s="167" t="str">
        <f>Logic!AO233</f>
        <v/>
      </c>
      <c r="W232" s="167" t="str">
        <f>Logic!AP233</f>
        <v/>
      </c>
      <c r="X232" s="167" t="str">
        <f>Logic!AQ233</f>
        <v/>
      </c>
      <c r="Y232" s="167" t="str">
        <f>Logic!AS233</f>
        <v/>
      </c>
      <c r="Z232" s="167" t="str">
        <f>Logic!AT233</f>
        <v/>
      </c>
      <c r="AA232" s="167" t="str">
        <f>Logic!AU233</f>
        <v/>
      </c>
      <c r="AB232" s="167" t="str">
        <f>Logic!AV233</f>
        <v/>
      </c>
      <c r="AC232" s="153"/>
      <c r="AD232" s="168" t="str">
        <f t="shared" si="3"/>
        <v/>
      </c>
      <c r="AE232" s="138"/>
      <c r="AF232" s="138"/>
      <c r="AG232" s="138"/>
      <c r="AH232" s="138"/>
      <c r="AI232" s="138"/>
      <c r="AJ232" s="138"/>
      <c r="AK232" s="138"/>
      <c r="AL232" s="138"/>
      <c r="AM232" s="138"/>
      <c r="AN232" s="138"/>
      <c r="AO232" s="138"/>
      <c r="AP232" s="138"/>
      <c r="AQ232" s="138"/>
      <c r="AR232" s="138"/>
      <c r="AS232" s="138"/>
      <c r="AT232" s="138"/>
      <c r="AU232" s="138"/>
      <c r="AV232" s="138"/>
      <c r="AW232" s="138"/>
      <c r="AX232" s="138"/>
      <c r="AY232" s="138"/>
      <c r="AZ232" s="138"/>
      <c r="BA232" s="14"/>
      <c r="BB232" s="14"/>
      <c r="BC232" s="14"/>
      <c r="BD232" s="14"/>
      <c r="BE232" s="14"/>
      <c r="BF232" s="14"/>
      <c r="BG232" s="14"/>
      <c r="BH232" s="14"/>
      <c r="BI232" s="14"/>
      <c r="BJ232" s="14"/>
      <c r="BK232" s="14"/>
      <c r="BL232" s="14"/>
      <c r="BM232" s="14"/>
      <c r="BN232" s="14"/>
      <c r="BO232" s="14"/>
      <c r="BP232" s="14"/>
      <c r="BQ232" s="14"/>
      <c r="BR232" s="14"/>
      <c r="BS232" s="14"/>
      <c r="BT232" s="14"/>
      <c r="BU232" s="14"/>
      <c r="BV232" s="14"/>
      <c r="BW232" s="14"/>
      <c r="BX232" s="14"/>
      <c r="BY232" s="14"/>
      <c r="BZ232" s="14"/>
      <c r="CA232" s="14"/>
      <c r="CB232" s="14"/>
      <c r="CC232" s="14"/>
      <c r="CD232" s="14"/>
      <c r="CE232" s="14"/>
      <c r="CF232" s="14"/>
      <c r="CG232" s="14"/>
      <c r="CH232" s="14"/>
      <c r="CI232" s="14"/>
      <c r="CJ232" s="14"/>
      <c r="CK232" s="14"/>
      <c r="CL232" s="14"/>
      <c r="CM232" s="14"/>
      <c r="CN232" s="14"/>
      <c r="CO232" s="14"/>
      <c r="CP232" s="14"/>
      <c r="CQ232" s="14"/>
      <c r="CR232" s="14"/>
      <c r="CS232" s="14"/>
      <c r="CT232" s="14"/>
      <c r="CU232" s="14"/>
      <c r="CV232" s="14"/>
      <c r="CW232" s="14"/>
      <c r="CX232" s="14"/>
      <c r="CY232" s="14"/>
      <c r="CZ232" s="14"/>
      <c r="DA232" s="14"/>
      <c r="DB232" s="14"/>
      <c r="DC232" s="14"/>
      <c r="DD232" s="14"/>
      <c r="DE232" s="14"/>
      <c r="DF232" s="14"/>
      <c r="DG232" s="14"/>
      <c r="DH232" s="14"/>
      <c r="DI232" s="14"/>
      <c r="DJ232" s="14"/>
      <c r="DK232" s="14"/>
      <c r="DL232" s="14"/>
      <c r="DM232" s="14"/>
      <c r="DN232" s="14"/>
      <c r="DO232" s="14"/>
      <c r="DP232" s="14"/>
      <c r="DQ232" s="14"/>
      <c r="DR232" s="14"/>
      <c r="DS232" s="14"/>
      <c r="DT232" s="14"/>
      <c r="DU232" s="14"/>
      <c r="DV232" s="14"/>
      <c r="DW232" s="14"/>
      <c r="DX232" s="14"/>
      <c r="DY232" s="14"/>
      <c r="DZ232" s="14"/>
      <c r="EA232" s="14"/>
      <c r="EB232" s="14"/>
      <c r="EC232" s="14"/>
      <c r="ED232" s="14"/>
      <c r="EE232" s="14"/>
      <c r="EF232" s="14"/>
      <c r="EG232" s="14"/>
      <c r="EH232" s="14"/>
      <c r="EI232" s="14"/>
      <c r="EJ232" s="14"/>
      <c r="EK232" s="14"/>
      <c r="EL232" s="14"/>
      <c r="EM232" s="14"/>
      <c r="EN232" s="14"/>
      <c r="EO232" s="14"/>
      <c r="EP232" s="14"/>
      <c r="EQ232" s="14"/>
      <c r="ER232" s="14"/>
      <c r="ES232" s="14"/>
      <c r="ET232" s="14"/>
      <c r="EU232" s="14"/>
      <c r="EV232" s="14"/>
      <c r="EW232" s="14"/>
      <c r="EX232" s="14"/>
      <c r="EY232" s="14"/>
      <c r="EZ232" s="14"/>
      <c r="FA232" s="14"/>
      <c r="FB232" s="14"/>
      <c r="FC232" s="14"/>
      <c r="FD232" s="14"/>
      <c r="FE232" s="14"/>
      <c r="FF232" s="14"/>
      <c r="FG232" s="14"/>
      <c r="FH232" s="14"/>
      <c r="FI232" s="14"/>
      <c r="FJ232" s="14"/>
      <c r="FK232" s="14"/>
      <c r="FL232" s="14"/>
      <c r="FM232" s="14"/>
      <c r="FN232" s="14"/>
      <c r="FO232" s="14"/>
      <c r="FP232" s="14"/>
      <c r="FQ232" s="14"/>
      <c r="FR232" s="14"/>
      <c r="FS232" s="14"/>
      <c r="FT232" s="14"/>
      <c r="FU232" s="14"/>
      <c r="FV232" s="14"/>
      <c r="FW232" s="14"/>
      <c r="FX232" s="14"/>
      <c r="FY232" s="14"/>
      <c r="FZ232" s="14"/>
      <c r="GA232" s="14"/>
      <c r="GB232" s="14"/>
      <c r="GC232" s="14"/>
      <c r="GD232" s="14"/>
      <c r="GE232" s="14"/>
      <c r="GF232" s="14"/>
      <c r="GG232" s="14"/>
      <c r="GH232" s="14"/>
      <c r="GI232" s="14"/>
      <c r="GJ232" s="14"/>
      <c r="GK232" s="14"/>
      <c r="GL232" s="14"/>
      <c r="GM232" s="14"/>
      <c r="GN232" s="14"/>
      <c r="GO232" s="14"/>
      <c r="GP232" s="14"/>
      <c r="GQ232" s="14"/>
      <c r="GR232" s="14"/>
      <c r="GS232" s="14"/>
      <c r="GT232" s="14"/>
      <c r="GU232" s="14"/>
      <c r="GV232" s="14"/>
      <c r="GW232" s="14"/>
      <c r="GX232" s="14"/>
      <c r="GY232" s="14"/>
      <c r="GZ232" s="14"/>
      <c r="HA232" s="14"/>
      <c r="HB232" s="14"/>
      <c r="HC232" s="14"/>
      <c r="HD232" s="14"/>
      <c r="HE232" s="14"/>
      <c r="HF232" s="14"/>
      <c r="HG232" s="14"/>
      <c r="HH232" s="14"/>
      <c r="HI232" s="14"/>
      <c r="HJ232" s="14"/>
      <c r="HK232" s="14"/>
      <c r="HL232" s="14"/>
      <c r="HM232" s="14"/>
      <c r="HN232" s="14"/>
      <c r="HO232" s="14"/>
      <c r="HP232" s="14"/>
      <c r="HQ232" s="14"/>
      <c r="HR232" s="14"/>
      <c r="HS232" s="14"/>
      <c r="HT232" s="14"/>
      <c r="HU232" s="14"/>
      <c r="HV232" s="14"/>
      <c r="HW232" s="14"/>
      <c r="HX232" s="14"/>
      <c r="HY232" s="14"/>
      <c r="HZ232" s="14"/>
      <c r="IA232" s="14"/>
      <c r="IB232" s="14"/>
      <c r="IC232" s="14"/>
      <c r="ID232" s="14"/>
      <c r="IE232" s="14"/>
      <c r="IF232" s="14"/>
      <c r="IG232" s="14"/>
      <c r="IH232" s="14"/>
      <c r="II232" s="14"/>
      <c r="IJ232" s="14"/>
      <c r="IK232" s="14"/>
      <c r="IL232" s="14"/>
      <c r="IM232" s="14"/>
      <c r="IN232" s="14"/>
      <c r="IO232" s="14"/>
      <c r="IP232" s="14"/>
      <c r="IQ232" s="14"/>
      <c r="IR232" s="14"/>
      <c r="IS232" s="14"/>
      <c r="IT232" s="14"/>
      <c r="IU232" s="14"/>
      <c r="IV232" s="14"/>
      <c r="IW232" s="14"/>
      <c r="IX232" s="14"/>
      <c r="IY232" s="14"/>
      <c r="IZ232" s="14"/>
      <c r="JA232" s="14"/>
      <c r="JB232" s="14"/>
      <c r="JC232" s="14"/>
      <c r="JD232" s="14"/>
      <c r="JE232" s="14"/>
      <c r="JF232" s="14"/>
      <c r="JG232" s="14"/>
    </row>
    <row r="233" spans="1:267" s="152" customFormat="1" ht="18" hidden="1" customHeight="1" outlineLevel="2" x14ac:dyDescent="0.25">
      <c r="A233" s="146">
        <v>92</v>
      </c>
      <c r="B233" s="348"/>
      <c r="C233" s="349"/>
      <c r="D233" s="95"/>
      <c r="E233" s="354"/>
      <c r="F233" s="354"/>
      <c r="G233" s="355"/>
      <c r="H233" s="355"/>
      <c r="I233" s="167" t="str">
        <f>Logic!I234</f>
        <v/>
      </c>
      <c r="J233" s="117"/>
      <c r="K233" s="112"/>
      <c r="L233" s="112"/>
      <c r="M233" s="167" t="str">
        <f>Logic!Q234</f>
        <v/>
      </c>
      <c r="N233" s="167" t="str">
        <f>Logic!U234</f>
        <v/>
      </c>
      <c r="O233" s="167" t="str">
        <f>Logic!Y234</f>
        <v/>
      </c>
      <c r="P233" s="167" t="str">
        <f>Logic!AC234</f>
        <v/>
      </c>
      <c r="Q233" s="167" t="str">
        <f>Logic!AG234</f>
        <v/>
      </c>
      <c r="R233" s="117"/>
      <c r="S233" s="167" t="str">
        <f>Logic!AL234</f>
        <v/>
      </c>
      <c r="T233" s="117"/>
      <c r="U233" s="167" t="str">
        <f>Logic!AN234</f>
        <v/>
      </c>
      <c r="V233" s="167" t="str">
        <f>Logic!AO234</f>
        <v/>
      </c>
      <c r="W233" s="167" t="str">
        <f>Logic!AP234</f>
        <v/>
      </c>
      <c r="X233" s="167" t="str">
        <f>Logic!AQ234</f>
        <v/>
      </c>
      <c r="Y233" s="167" t="str">
        <f>Logic!AS234</f>
        <v/>
      </c>
      <c r="Z233" s="167" t="str">
        <f>Logic!AT234</f>
        <v/>
      </c>
      <c r="AA233" s="167" t="str">
        <f>Logic!AU234</f>
        <v/>
      </c>
      <c r="AB233" s="167" t="str">
        <f>Logic!AV234</f>
        <v/>
      </c>
      <c r="AC233" s="153"/>
      <c r="AD233" s="168" t="str">
        <f t="shared" si="3"/>
        <v/>
      </c>
      <c r="AE233" s="138"/>
      <c r="AF233" s="138"/>
      <c r="AG233" s="138"/>
      <c r="AH233" s="138"/>
      <c r="AI233" s="138"/>
      <c r="AJ233" s="138"/>
      <c r="AK233" s="138"/>
      <c r="AL233" s="138"/>
      <c r="AM233" s="138"/>
      <c r="AN233" s="138"/>
      <c r="AO233" s="138"/>
      <c r="AP233" s="138"/>
      <c r="AQ233" s="138"/>
      <c r="AR233" s="138"/>
      <c r="AS233" s="138"/>
      <c r="AT233" s="138"/>
      <c r="AU233" s="138"/>
      <c r="AV233" s="138"/>
      <c r="AW233" s="138"/>
      <c r="AX233" s="138"/>
      <c r="AY233" s="138"/>
      <c r="AZ233" s="138"/>
      <c r="BA233" s="14"/>
      <c r="BB233" s="14"/>
      <c r="BC233" s="14"/>
      <c r="BD233" s="14"/>
      <c r="BE233" s="14"/>
      <c r="BF233" s="14"/>
      <c r="BG233" s="14"/>
      <c r="BH233" s="14"/>
      <c r="BI233" s="14"/>
      <c r="BJ233" s="14"/>
      <c r="BK233" s="14"/>
      <c r="BL233" s="14"/>
      <c r="BM233" s="14"/>
      <c r="BN233" s="14"/>
      <c r="BO233" s="14"/>
      <c r="BP233" s="14"/>
      <c r="BQ233" s="14"/>
      <c r="BR233" s="14"/>
      <c r="BS233" s="14"/>
      <c r="BT233" s="14"/>
      <c r="BU233" s="14"/>
      <c r="BV233" s="14"/>
      <c r="BW233" s="14"/>
      <c r="BX233" s="14"/>
      <c r="BY233" s="14"/>
      <c r="BZ233" s="14"/>
      <c r="CA233" s="14"/>
      <c r="CB233" s="14"/>
      <c r="CC233" s="14"/>
      <c r="CD233" s="14"/>
      <c r="CE233" s="14"/>
      <c r="CF233" s="14"/>
      <c r="CG233" s="14"/>
      <c r="CH233" s="14"/>
      <c r="CI233" s="14"/>
      <c r="CJ233" s="14"/>
      <c r="CK233" s="14"/>
      <c r="CL233" s="14"/>
      <c r="CM233" s="14"/>
      <c r="CN233" s="14"/>
      <c r="CO233" s="14"/>
      <c r="CP233" s="14"/>
      <c r="CQ233" s="14"/>
      <c r="CR233" s="14"/>
      <c r="CS233" s="14"/>
      <c r="CT233" s="14"/>
      <c r="CU233" s="14"/>
      <c r="CV233" s="14"/>
      <c r="CW233" s="14"/>
      <c r="CX233" s="14"/>
      <c r="CY233" s="14"/>
      <c r="CZ233" s="14"/>
      <c r="DA233" s="14"/>
      <c r="DB233" s="14"/>
      <c r="DC233" s="14"/>
      <c r="DD233" s="14"/>
      <c r="DE233" s="14"/>
      <c r="DF233" s="14"/>
      <c r="DG233" s="14"/>
      <c r="DH233" s="14"/>
      <c r="DI233" s="14"/>
      <c r="DJ233" s="14"/>
      <c r="DK233" s="14"/>
      <c r="DL233" s="14"/>
      <c r="DM233" s="14"/>
      <c r="DN233" s="14"/>
      <c r="DO233" s="14"/>
      <c r="DP233" s="14"/>
      <c r="DQ233" s="14"/>
      <c r="DR233" s="14"/>
      <c r="DS233" s="14"/>
      <c r="DT233" s="14"/>
      <c r="DU233" s="14"/>
      <c r="DV233" s="14"/>
      <c r="DW233" s="14"/>
      <c r="DX233" s="14"/>
      <c r="DY233" s="14"/>
      <c r="DZ233" s="14"/>
      <c r="EA233" s="14"/>
      <c r="EB233" s="14"/>
      <c r="EC233" s="14"/>
      <c r="ED233" s="14"/>
      <c r="EE233" s="14"/>
      <c r="EF233" s="14"/>
      <c r="EG233" s="14"/>
      <c r="EH233" s="14"/>
      <c r="EI233" s="14"/>
      <c r="EJ233" s="14"/>
      <c r="EK233" s="14"/>
      <c r="EL233" s="14"/>
      <c r="EM233" s="14"/>
      <c r="EN233" s="14"/>
      <c r="EO233" s="14"/>
      <c r="EP233" s="14"/>
      <c r="EQ233" s="14"/>
      <c r="ER233" s="14"/>
      <c r="ES233" s="14"/>
      <c r="ET233" s="14"/>
      <c r="EU233" s="14"/>
      <c r="EV233" s="14"/>
      <c r="EW233" s="14"/>
      <c r="EX233" s="14"/>
      <c r="EY233" s="14"/>
      <c r="EZ233" s="14"/>
      <c r="FA233" s="14"/>
      <c r="FB233" s="14"/>
      <c r="FC233" s="14"/>
      <c r="FD233" s="14"/>
      <c r="FE233" s="14"/>
      <c r="FF233" s="14"/>
      <c r="FG233" s="14"/>
      <c r="FH233" s="14"/>
      <c r="FI233" s="14"/>
      <c r="FJ233" s="14"/>
      <c r="FK233" s="14"/>
      <c r="FL233" s="14"/>
      <c r="FM233" s="14"/>
      <c r="FN233" s="14"/>
      <c r="FO233" s="14"/>
      <c r="FP233" s="14"/>
      <c r="FQ233" s="14"/>
      <c r="FR233" s="14"/>
      <c r="FS233" s="14"/>
      <c r="FT233" s="14"/>
      <c r="FU233" s="14"/>
      <c r="FV233" s="14"/>
      <c r="FW233" s="14"/>
      <c r="FX233" s="14"/>
      <c r="FY233" s="14"/>
      <c r="FZ233" s="14"/>
      <c r="GA233" s="14"/>
      <c r="GB233" s="14"/>
      <c r="GC233" s="14"/>
      <c r="GD233" s="14"/>
      <c r="GE233" s="14"/>
      <c r="GF233" s="14"/>
      <c r="GG233" s="14"/>
      <c r="GH233" s="14"/>
      <c r="GI233" s="14"/>
      <c r="GJ233" s="14"/>
      <c r="GK233" s="14"/>
      <c r="GL233" s="14"/>
      <c r="GM233" s="14"/>
      <c r="GN233" s="14"/>
      <c r="GO233" s="14"/>
      <c r="GP233" s="14"/>
      <c r="GQ233" s="14"/>
      <c r="GR233" s="14"/>
      <c r="GS233" s="14"/>
      <c r="GT233" s="14"/>
      <c r="GU233" s="14"/>
      <c r="GV233" s="14"/>
      <c r="GW233" s="14"/>
      <c r="GX233" s="14"/>
      <c r="GY233" s="14"/>
      <c r="GZ233" s="14"/>
      <c r="HA233" s="14"/>
      <c r="HB233" s="14"/>
      <c r="HC233" s="14"/>
      <c r="HD233" s="14"/>
      <c r="HE233" s="14"/>
      <c r="HF233" s="14"/>
      <c r="HG233" s="14"/>
      <c r="HH233" s="14"/>
      <c r="HI233" s="14"/>
      <c r="HJ233" s="14"/>
      <c r="HK233" s="14"/>
      <c r="HL233" s="14"/>
      <c r="HM233" s="14"/>
      <c r="HN233" s="14"/>
      <c r="HO233" s="14"/>
      <c r="HP233" s="14"/>
      <c r="HQ233" s="14"/>
      <c r="HR233" s="14"/>
      <c r="HS233" s="14"/>
      <c r="HT233" s="14"/>
      <c r="HU233" s="14"/>
      <c r="HV233" s="14"/>
      <c r="HW233" s="14"/>
      <c r="HX233" s="14"/>
      <c r="HY233" s="14"/>
      <c r="HZ233" s="14"/>
      <c r="IA233" s="14"/>
      <c r="IB233" s="14"/>
      <c r="IC233" s="14"/>
      <c r="ID233" s="14"/>
      <c r="IE233" s="14"/>
      <c r="IF233" s="14"/>
      <c r="IG233" s="14"/>
      <c r="IH233" s="14"/>
      <c r="II233" s="14"/>
      <c r="IJ233" s="14"/>
      <c r="IK233" s="14"/>
      <c r="IL233" s="14"/>
      <c r="IM233" s="14"/>
      <c r="IN233" s="14"/>
      <c r="IO233" s="14"/>
      <c r="IP233" s="14"/>
      <c r="IQ233" s="14"/>
      <c r="IR233" s="14"/>
      <c r="IS233" s="14"/>
      <c r="IT233" s="14"/>
      <c r="IU233" s="14"/>
      <c r="IV233" s="14"/>
      <c r="IW233" s="14"/>
      <c r="IX233" s="14"/>
      <c r="IY233" s="14"/>
      <c r="IZ233" s="14"/>
      <c r="JA233" s="14"/>
      <c r="JB233" s="14"/>
      <c r="JC233" s="14"/>
      <c r="JD233" s="14"/>
      <c r="JE233" s="14"/>
      <c r="JF233" s="14"/>
      <c r="JG233" s="14"/>
    </row>
    <row r="234" spans="1:267" s="152" customFormat="1" ht="18" hidden="1" customHeight="1" outlineLevel="2" x14ac:dyDescent="0.25">
      <c r="A234" s="146">
        <v>93</v>
      </c>
      <c r="B234" s="348"/>
      <c r="C234" s="349"/>
      <c r="D234" s="95"/>
      <c r="E234" s="354"/>
      <c r="F234" s="354"/>
      <c r="G234" s="355"/>
      <c r="H234" s="355"/>
      <c r="I234" s="167" t="str">
        <f>Logic!I234</f>
        <v/>
      </c>
      <c r="J234" s="117"/>
      <c r="K234" s="112"/>
      <c r="L234" s="112"/>
      <c r="M234" s="167" t="str">
        <f>Logic!Q234</f>
        <v/>
      </c>
      <c r="N234" s="167" t="str">
        <f>Logic!U234</f>
        <v/>
      </c>
      <c r="O234" s="167" t="str">
        <f>Logic!Y234</f>
        <v/>
      </c>
      <c r="P234" s="167" t="str">
        <f>Logic!AC234</f>
        <v/>
      </c>
      <c r="Q234" s="167" t="str">
        <f>Logic!AG234</f>
        <v/>
      </c>
      <c r="R234" s="117"/>
      <c r="S234" s="167" t="str">
        <f>Logic!AL234</f>
        <v/>
      </c>
      <c r="T234" s="117"/>
      <c r="U234" s="167" t="str">
        <f>Logic!AN234</f>
        <v/>
      </c>
      <c r="V234" s="167" t="str">
        <f>Logic!AO234</f>
        <v/>
      </c>
      <c r="W234" s="167" t="str">
        <f>Logic!AP234</f>
        <v/>
      </c>
      <c r="X234" s="167" t="str">
        <f>Logic!AQ234</f>
        <v/>
      </c>
      <c r="Y234" s="167" t="str">
        <f>Logic!AS234</f>
        <v/>
      </c>
      <c r="Z234" s="167" t="str">
        <f>Logic!AT234</f>
        <v/>
      </c>
      <c r="AA234" s="167" t="str">
        <f>Logic!AU234</f>
        <v/>
      </c>
      <c r="AB234" s="167" t="str">
        <f>Logic!AV234</f>
        <v/>
      </c>
      <c r="AC234" s="153"/>
      <c r="AD234" s="168" t="str">
        <f t="shared" si="3"/>
        <v/>
      </c>
      <c r="AE234" s="138"/>
      <c r="AF234" s="138"/>
      <c r="AG234" s="138"/>
      <c r="AH234" s="138"/>
      <c r="AI234" s="138"/>
      <c r="AJ234" s="138"/>
      <c r="AK234" s="138"/>
      <c r="AL234" s="138"/>
      <c r="AM234" s="138"/>
      <c r="AN234" s="138"/>
      <c r="AO234" s="138"/>
      <c r="AP234" s="138"/>
      <c r="AQ234" s="138"/>
      <c r="AR234" s="138"/>
      <c r="AS234" s="138"/>
      <c r="AT234" s="138"/>
      <c r="AU234" s="138"/>
      <c r="AV234" s="138"/>
      <c r="AW234" s="138"/>
      <c r="AX234" s="138"/>
      <c r="AY234" s="138"/>
      <c r="AZ234" s="138"/>
      <c r="BA234" s="14"/>
      <c r="BB234" s="14"/>
      <c r="BC234" s="14"/>
      <c r="BD234" s="14"/>
      <c r="BE234" s="14"/>
      <c r="BF234" s="14"/>
      <c r="BG234" s="14"/>
      <c r="BH234" s="14"/>
      <c r="BI234" s="14"/>
      <c r="BJ234" s="14"/>
      <c r="BK234" s="14"/>
      <c r="BL234" s="14"/>
      <c r="BM234" s="14"/>
      <c r="BN234" s="14"/>
      <c r="BO234" s="14"/>
      <c r="BP234" s="14"/>
      <c r="BQ234" s="14"/>
      <c r="BR234" s="14"/>
      <c r="BS234" s="14"/>
      <c r="BT234" s="14"/>
      <c r="BU234" s="14"/>
      <c r="BV234" s="14"/>
      <c r="BW234" s="14"/>
      <c r="BX234" s="14"/>
      <c r="BY234" s="14"/>
      <c r="BZ234" s="14"/>
      <c r="CA234" s="14"/>
      <c r="CB234" s="14"/>
      <c r="CC234" s="14"/>
      <c r="CD234" s="14"/>
      <c r="CE234" s="14"/>
      <c r="CF234" s="14"/>
      <c r="CG234" s="14"/>
      <c r="CH234" s="14"/>
      <c r="CI234" s="14"/>
      <c r="CJ234" s="14"/>
      <c r="CK234" s="14"/>
      <c r="CL234" s="14"/>
      <c r="CM234" s="14"/>
      <c r="CN234" s="14"/>
      <c r="CO234" s="14"/>
      <c r="CP234" s="14"/>
      <c r="CQ234" s="14"/>
      <c r="CR234" s="14"/>
      <c r="CS234" s="14"/>
      <c r="CT234" s="14"/>
      <c r="CU234" s="14"/>
      <c r="CV234" s="14"/>
      <c r="CW234" s="14"/>
      <c r="CX234" s="14"/>
      <c r="CY234" s="14"/>
      <c r="CZ234" s="14"/>
      <c r="DA234" s="14"/>
      <c r="DB234" s="14"/>
      <c r="DC234" s="14"/>
      <c r="DD234" s="14"/>
      <c r="DE234" s="14"/>
      <c r="DF234" s="14"/>
      <c r="DG234" s="14"/>
      <c r="DH234" s="14"/>
      <c r="DI234" s="14"/>
      <c r="DJ234" s="14"/>
      <c r="DK234" s="14"/>
      <c r="DL234" s="14"/>
      <c r="DM234" s="14"/>
      <c r="DN234" s="14"/>
      <c r="DO234" s="14"/>
      <c r="DP234" s="14"/>
      <c r="DQ234" s="14"/>
      <c r="DR234" s="14"/>
      <c r="DS234" s="14"/>
      <c r="DT234" s="14"/>
      <c r="DU234" s="14"/>
      <c r="DV234" s="14"/>
      <c r="DW234" s="14"/>
      <c r="DX234" s="14"/>
      <c r="DY234" s="14"/>
      <c r="DZ234" s="14"/>
      <c r="EA234" s="14"/>
      <c r="EB234" s="14"/>
      <c r="EC234" s="14"/>
      <c r="ED234" s="14"/>
      <c r="EE234" s="14"/>
      <c r="EF234" s="14"/>
      <c r="EG234" s="14"/>
      <c r="EH234" s="14"/>
      <c r="EI234" s="14"/>
      <c r="EJ234" s="14"/>
      <c r="EK234" s="14"/>
      <c r="EL234" s="14"/>
      <c r="EM234" s="14"/>
      <c r="EN234" s="14"/>
      <c r="EO234" s="14"/>
      <c r="EP234" s="14"/>
      <c r="EQ234" s="14"/>
      <c r="ER234" s="14"/>
      <c r="ES234" s="14"/>
      <c r="ET234" s="14"/>
      <c r="EU234" s="14"/>
      <c r="EV234" s="14"/>
      <c r="EW234" s="14"/>
      <c r="EX234" s="14"/>
      <c r="EY234" s="14"/>
      <c r="EZ234" s="14"/>
      <c r="FA234" s="14"/>
      <c r="FB234" s="14"/>
      <c r="FC234" s="14"/>
      <c r="FD234" s="14"/>
      <c r="FE234" s="14"/>
      <c r="FF234" s="14"/>
      <c r="FG234" s="14"/>
      <c r="FH234" s="14"/>
      <c r="FI234" s="14"/>
      <c r="FJ234" s="14"/>
      <c r="FK234" s="14"/>
      <c r="FL234" s="14"/>
      <c r="FM234" s="14"/>
      <c r="FN234" s="14"/>
      <c r="FO234" s="14"/>
      <c r="FP234" s="14"/>
      <c r="FQ234" s="14"/>
      <c r="FR234" s="14"/>
      <c r="FS234" s="14"/>
      <c r="FT234" s="14"/>
      <c r="FU234" s="14"/>
      <c r="FV234" s="14"/>
      <c r="FW234" s="14"/>
      <c r="FX234" s="14"/>
      <c r="FY234" s="14"/>
      <c r="FZ234" s="14"/>
      <c r="GA234" s="14"/>
      <c r="GB234" s="14"/>
      <c r="GC234" s="14"/>
      <c r="GD234" s="14"/>
      <c r="GE234" s="14"/>
      <c r="GF234" s="14"/>
      <c r="GG234" s="14"/>
      <c r="GH234" s="14"/>
      <c r="GI234" s="14"/>
      <c r="GJ234" s="14"/>
      <c r="GK234" s="14"/>
      <c r="GL234" s="14"/>
      <c r="GM234" s="14"/>
      <c r="GN234" s="14"/>
      <c r="GO234" s="14"/>
      <c r="GP234" s="14"/>
      <c r="GQ234" s="14"/>
      <c r="GR234" s="14"/>
      <c r="GS234" s="14"/>
      <c r="GT234" s="14"/>
      <c r="GU234" s="14"/>
      <c r="GV234" s="14"/>
      <c r="GW234" s="14"/>
      <c r="GX234" s="14"/>
      <c r="GY234" s="14"/>
      <c r="GZ234" s="14"/>
      <c r="HA234" s="14"/>
      <c r="HB234" s="14"/>
      <c r="HC234" s="14"/>
      <c r="HD234" s="14"/>
      <c r="HE234" s="14"/>
      <c r="HF234" s="14"/>
      <c r="HG234" s="14"/>
      <c r="HH234" s="14"/>
      <c r="HI234" s="14"/>
      <c r="HJ234" s="14"/>
      <c r="HK234" s="14"/>
      <c r="HL234" s="14"/>
      <c r="HM234" s="14"/>
      <c r="HN234" s="14"/>
      <c r="HO234" s="14"/>
      <c r="HP234" s="14"/>
      <c r="HQ234" s="14"/>
      <c r="HR234" s="14"/>
      <c r="HS234" s="14"/>
      <c r="HT234" s="14"/>
      <c r="HU234" s="14"/>
      <c r="HV234" s="14"/>
      <c r="HW234" s="14"/>
      <c r="HX234" s="14"/>
      <c r="HY234" s="14"/>
      <c r="HZ234" s="14"/>
      <c r="IA234" s="14"/>
      <c r="IB234" s="14"/>
      <c r="IC234" s="14"/>
      <c r="ID234" s="14"/>
      <c r="IE234" s="14"/>
      <c r="IF234" s="14"/>
      <c r="IG234" s="14"/>
      <c r="IH234" s="14"/>
      <c r="II234" s="14"/>
      <c r="IJ234" s="14"/>
      <c r="IK234" s="14"/>
      <c r="IL234" s="14"/>
      <c r="IM234" s="14"/>
      <c r="IN234" s="14"/>
      <c r="IO234" s="14"/>
      <c r="IP234" s="14"/>
      <c r="IQ234" s="14"/>
      <c r="IR234" s="14"/>
      <c r="IS234" s="14"/>
      <c r="IT234" s="14"/>
      <c r="IU234" s="14"/>
      <c r="IV234" s="14"/>
      <c r="IW234" s="14"/>
      <c r="IX234" s="14"/>
      <c r="IY234" s="14"/>
      <c r="IZ234" s="14"/>
      <c r="JA234" s="14"/>
      <c r="JB234" s="14"/>
      <c r="JC234" s="14"/>
      <c r="JD234" s="14"/>
      <c r="JE234" s="14"/>
      <c r="JF234" s="14"/>
      <c r="JG234" s="14"/>
    </row>
    <row r="235" spans="1:267" s="152" customFormat="1" ht="18" hidden="1" customHeight="1" outlineLevel="2" x14ac:dyDescent="0.25">
      <c r="A235" s="146">
        <v>94</v>
      </c>
      <c r="B235" s="348"/>
      <c r="C235" s="349"/>
      <c r="D235" s="95"/>
      <c r="E235" s="354"/>
      <c r="F235" s="354"/>
      <c r="G235" s="355"/>
      <c r="H235" s="355"/>
      <c r="I235" s="167" t="str">
        <f>Logic!I235</f>
        <v/>
      </c>
      <c r="J235" s="117"/>
      <c r="K235" s="112"/>
      <c r="L235" s="112"/>
      <c r="M235" s="167" t="str">
        <f>Logic!Q235</f>
        <v/>
      </c>
      <c r="N235" s="167" t="str">
        <f>Logic!U235</f>
        <v/>
      </c>
      <c r="O235" s="167" t="str">
        <f>Logic!Y235</f>
        <v/>
      </c>
      <c r="P235" s="167" t="str">
        <f>Logic!AC235</f>
        <v/>
      </c>
      <c r="Q235" s="167" t="str">
        <f>Logic!AG235</f>
        <v/>
      </c>
      <c r="R235" s="117"/>
      <c r="S235" s="167" t="str">
        <f>Logic!AL235</f>
        <v/>
      </c>
      <c r="T235" s="117"/>
      <c r="U235" s="167" t="str">
        <f>Logic!AN235</f>
        <v/>
      </c>
      <c r="V235" s="167" t="str">
        <f>Logic!AO235</f>
        <v/>
      </c>
      <c r="W235" s="167" t="str">
        <f>Logic!AP235</f>
        <v/>
      </c>
      <c r="X235" s="167" t="str">
        <f>Logic!AQ235</f>
        <v/>
      </c>
      <c r="Y235" s="167" t="str">
        <f>Logic!AS235</f>
        <v/>
      </c>
      <c r="Z235" s="167" t="str">
        <f>Logic!AT235</f>
        <v/>
      </c>
      <c r="AA235" s="167" t="str">
        <f>Logic!AU235</f>
        <v/>
      </c>
      <c r="AB235" s="167" t="str">
        <f>Logic!AV235</f>
        <v/>
      </c>
      <c r="AC235" s="153"/>
      <c r="AD235" s="168" t="str">
        <f t="shared" si="3"/>
        <v/>
      </c>
      <c r="AE235" s="138"/>
      <c r="AF235" s="138"/>
      <c r="AG235" s="138"/>
      <c r="AH235" s="138"/>
      <c r="AI235" s="138"/>
      <c r="AJ235" s="138"/>
      <c r="AK235" s="138"/>
      <c r="AL235" s="138"/>
      <c r="AM235" s="138"/>
      <c r="AN235" s="138"/>
      <c r="AO235" s="138"/>
      <c r="AP235" s="138"/>
      <c r="AQ235" s="138"/>
      <c r="AR235" s="138"/>
      <c r="AS235" s="138"/>
      <c r="AT235" s="138"/>
      <c r="AU235" s="138"/>
      <c r="AV235" s="138"/>
      <c r="AW235" s="138"/>
      <c r="AX235" s="138"/>
      <c r="AY235" s="138"/>
      <c r="AZ235" s="138"/>
      <c r="BA235" s="14"/>
      <c r="BB235" s="14"/>
      <c r="BC235" s="14"/>
      <c r="BD235" s="14"/>
      <c r="BE235" s="14"/>
      <c r="BF235" s="14"/>
      <c r="BG235" s="14"/>
      <c r="BH235" s="14"/>
      <c r="BI235" s="14"/>
      <c r="BJ235" s="14"/>
      <c r="BK235" s="14"/>
      <c r="BL235" s="14"/>
      <c r="BM235" s="14"/>
      <c r="BN235" s="14"/>
      <c r="BO235" s="14"/>
      <c r="BP235" s="14"/>
      <c r="BQ235" s="14"/>
      <c r="BR235" s="14"/>
      <c r="BS235" s="14"/>
      <c r="BT235" s="14"/>
      <c r="BU235" s="14"/>
      <c r="BV235" s="14"/>
      <c r="BW235" s="14"/>
      <c r="BX235" s="14"/>
      <c r="BY235" s="14"/>
      <c r="BZ235" s="14"/>
      <c r="CA235" s="14"/>
      <c r="CB235" s="14"/>
      <c r="CC235" s="14"/>
      <c r="CD235" s="14"/>
      <c r="CE235" s="14"/>
      <c r="CF235" s="14"/>
      <c r="CG235" s="14"/>
      <c r="CH235" s="14"/>
      <c r="CI235" s="14"/>
      <c r="CJ235" s="14"/>
      <c r="CK235" s="14"/>
      <c r="CL235" s="14"/>
      <c r="CM235" s="14"/>
      <c r="CN235" s="14"/>
      <c r="CO235" s="14"/>
      <c r="CP235" s="14"/>
      <c r="CQ235" s="14"/>
      <c r="CR235" s="14"/>
      <c r="CS235" s="14"/>
      <c r="CT235" s="14"/>
      <c r="CU235" s="14"/>
      <c r="CV235" s="14"/>
      <c r="CW235" s="14"/>
      <c r="CX235" s="14"/>
      <c r="CY235" s="14"/>
      <c r="CZ235" s="14"/>
      <c r="DA235" s="14"/>
      <c r="DB235" s="14"/>
      <c r="DC235" s="14"/>
      <c r="DD235" s="14"/>
      <c r="DE235" s="14"/>
      <c r="DF235" s="14"/>
      <c r="DG235" s="14"/>
      <c r="DH235" s="14"/>
      <c r="DI235" s="14"/>
      <c r="DJ235" s="14"/>
      <c r="DK235" s="14"/>
      <c r="DL235" s="14"/>
      <c r="DM235" s="14"/>
      <c r="DN235" s="14"/>
      <c r="DO235" s="14"/>
      <c r="DP235" s="14"/>
      <c r="DQ235" s="14"/>
      <c r="DR235" s="14"/>
      <c r="DS235" s="14"/>
      <c r="DT235" s="14"/>
      <c r="DU235" s="14"/>
      <c r="DV235" s="14"/>
      <c r="DW235" s="14"/>
      <c r="DX235" s="14"/>
      <c r="DY235" s="14"/>
      <c r="DZ235" s="14"/>
      <c r="EA235" s="14"/>
      <c r="EB235" s="14"/>
      <c r="EC235" s="14"/>
      <c r="ED235" s="14"/>
      <c r="EE235" s="14"/>
      <c r="EF235" s="14"/>
      <c r="EG235" s="14"/>
      <c r="EH235" s="14"/>
      <c r="EI235" s="14"/>
      <c r="EJ235" s="14"/>
      <c r="EK235" s="14"/>
      <c r="EL235" s="14"/>
      <c r="EM235" s="14"/>
      <c r="EN235" s="14"/>
      <c r="EO235" s="14"/>
      <c r="EP235" s="14"/>
      <c r="EQ235" s="14"/>
      <c r="ER235" s="14"/>
      <c r="ES235" s="14"/>
      <c r="ET235" s="14"/>
      <c r="EU235" s="14"/>
      <c r="EV235" s="14"/>
      <c r="EW235" s="14"/>
      <c r="EX235" s="14"/>
      <c r="EY235" s="14"/>
      <c r="EZ235" s="14"/>
      <c r="FA235" s="14"/>
      <c r="FB235" s="14"/>
      <c r="FC235" s="14"/>
      <c r="FD235" s="14"/>
      <c r="FE235" s="14"/>
      <c r="FF235" s="14"/>
      <c r="FG235" s="14"/>
      <c r="FH235" s="14"/>
      <c r="FI235" s="14"/>
      <c r="FJ235" s="14"/>
      <c r="FK235" s="14"/>
      <c r="FL235" s="14"/>
      <c r="FM235" s="14"/>
      <c r="FN235" s="14"/>
      <c r="FO235" s="14"/>
      <c r="FP235" s="14"/>
      <c r="FQ235" s="14"/>
      <c r="FR235" s="14"/>
      <c r="FS235" s="14"/>
      <c r="FT235" s="14"/>
      <c r="FU235" s="14"/>
      <c r="FV235" s="14"/>
      <c r="FW235" s="14"/>
      <c r="FX235" s="14"/>
      <c r="FY235" s="14"/>
      <c r="FZ235" s="14"/>
      <c r="GA235" s="14"/>
      <c r="GB235" s="14"/>
      <c r="GC235" s="14"/>
      <c r="GD235" s="14"/>
      <c r="GE235" s="14"/>
      <c r="GF235" s="14"/>
      <c r="GG235" s="14"/>
      <c r="GH235" s="14"/>
      <c r="GI235" s="14"/>
      <c r="GJ235" s="14"/>
      <c r="GK235" s="14"/>
      <c r="GL235" s="14"/>
      <c r="GM235" s="14"/>
      <c r="GN235" s="14"/>
      <c r="GO235" s="14"/>
      <c r="GP235" s="14"/>
      <c r="GQ235" s="14"/>
      <c r="GR235" s="14"/>
      <c r="GS235" s="14"/>
      <c r="GT235" s="14"/>
      <c r="GU235" s="14"/>
      <c r="GV235" s="14"/>
      <c r="GW235" s="14"/>
      <c r="GX235" s="14"/>
      <c r="GY235" s="14"/>
      <c r="GZ235" s="14"/>
      <c r="HA235" s="14"/>
      <c r="HB235" s="14"/>
      <c r="HC235" s="14"/>
      <c r="HD235" s="14"/>
      <c r="HE235" s="14"/>
      <c r="HF235" s="14"/>
      <c r="HG235" s="14"/>
      <c r="HH235" s="14"/>
      <c r="HI235" s="14"/>
      <c r="HJ235" s="14"/>
      <c r="HK235" s="14"/>
      <c r="HL235" s="14"/>
      <c r="HM235" s="14"/>
      <c r="HN235" s="14"/>
      <c r="HO235" s="14"/>
      <c r="HP235" s="14"/>
      <c r="HQ235" s="14"/>
      <c r="HR235" s="14"/>
      <c r="HS235" s="14"/>
      <c r="HT235" s="14"/>
      <c r="HU235" s="14"/>
      <c r="HV235" s="14"/>
      <c r="HW235" s="14"/>
      <c r="HX235" s="14"/>
      <c r="HY235" s="14"/>
      <c r="HZ235" s="14"/>
      <c r="IA235" s="14"/>
      <c r="IB235" s="14"/>
      <c r="IC235" s="14"/>
      <c r="ID235" s="14"/>
      <c r="IE235" s="14"/>
      <c r="IF235" s="14"/>
      <c r="IG235" s="14"/>
      <c r="IH235" s="14"/>
      <c r="II235" s="14"/>
      <c r="IJ235" s="14"/>
      <c r="IK235" s="14"/>
      <c r="IL235" s="14"/>
      <c r="IM235" s="14"/>
      <c r="IN235" s="14"/>
      <c r="IO235" s="14"/>
      <c r="IP235" s="14"/>
      <c r="IQ235" s="14"/>
      <c r="IR235" s="14"/>
      <c r="IS235" s="14"/>
      <c r="IT235" s="14"/>
      <c r="IU235" s="14"/>
      <c r="IV235" s="14"/>
      <c r="IW235" s="14"/>
      <c r="IX235" s="14"/>
      <c r="IY235" s="14"/>
      <c r="IZ235" s="14"/>
      <c r="JA235" s="14"/>
      <c r="JB235" s="14"/>
      <c r="JC235" s="14"/>
      <c r="JD235" s="14"/>
      <c r="JE235" s="14"/>
      <c r="JF235" s="14"/>
      <c r="JG235" s="14"/>
    </row>
    <row r="236" spans="1:267" s="152" customFormat="1" ht="18" hidden="1" customHeight="1" outlineLevel="2" x14ac:dyDescent="0.25">
      <c r="A236" s="146">
        <v>95</v>
      </c>
      <c r="B236" s="348"/>
      <c r="C236" s="349"/>
      <c r="D236" s="95"/>
      <c r="E236" s="354"/>
      <c r="F236" s="354"/>
      <c r="G236" s="355"/>
      <c r="H236" s="355"/>
      <c r="I236" s="167" t="str">
        <f>Logic!I236</f>
        <v/>
      </c>
      <c r="J236" s="117"/>
      <c r="K236" s="112"/>
      <c r="L236" s="112"/>
      <c r="M236" s="167" t="str">
        <f>Logic!Q236</f>
        <v/>
      </c>
      <c r="N236" s="167" t="str">
        <f>Logic!U236</f>
        <v/>
      </c>
      <c r="O236" s="167" t="str">
        <f>Logic!Y236</f>
        <v/>
      </c>
      <c r="P236" s="167" t="str">
        <f>Logic!AC236</f>
        <v/>
      </c>
      <c r="Q236" s="167" t="str">
        <f>Logic!AG236</f>
        <v/>
      </c>
      <c r="R236" s="117"/>
      <c r="S236" s="167" t="str">
        <f>Logic!AL236</f>
        <v/>
      </c>
      <c r="T236" s="117"/>
      <c r="U236" s="167" t="str">
        <f>Logic!AN236</f>
        <v/>
      </c>
      <c r="V236" s="167" t="str">
        <f>Logic!AO236</f>
        <v/>
      </c>
      <c r="W236" s="167" t="str">
        <f>Logic!AP236</f>
        <v/>
      </c>
      <c r="X236" s="167" t="str">
        <f>Logic!AQ236</f>
        <v/>
      </c>
      <c r="Y236" s="167" t="str">
        <f>Logic!AS236</f>
        <v/>
      </c>
      <c r="Z236" s="167" t="str">
        <f>Logic!AT236</f>
        <v/>
      </c>
      <c r="AA236" s="167" t="str">
        <f>Logic!AU236</f>
        <v/>
      </c>
      <c r="AB236" s="167" t="str">
        <f>Logic!AV236</f>
        <v/>
      </c>
      <c r="AC236" s="153"/>
      <c r="AD236" s="168" t="str">
        <f t="shared" si="3"/>
        <v/>
      </c>
      <c r="AE236" s="138"/>
      <c r="AF236" s="138"/>
      <c r="AG236" s="138"/>
      <c r="AH236" s="138"/>
      <c r="AI236" s="138"/>
      <c r="AJ236" s="138"/>
      <c r="AK236" s="138"/>
      <c r="AL236" s="138"/>
      <c r="AM236" s="138"/>
      <c r="AN236" s="138"/>
      <c r="AO236" s="138"/>
      <c r="AP236" s="138"/>
      <c r="AQ236" s="138"/>
      <c r="AR236" s="138"/>
      <c r="AS236" s="138"/>
      <c r="AT236" s="138"/>
      <c r="AU236" s="138"/>
      <c r="AV236" s="138"/>
      <c r="AW236" s="138"/>
      <c r="AX236" s="138"/>
      <c r="AY236" s="138"/>
      <c r="AZ236" s="138"/>
      <c r="BA236" s="14"/>
      <c r="BB236" s="14"/>
      <c r="BC236" s="14"/>
      <c r="BD236" s="14"/>
      <c r="BE236" s="14"/>
      <c r="BF236" s="14"/>
      <c r="BG236" s="14"/>
      <c r="BH236" s="14"/>
      <c r="BI236" s="14"/>
      <c r="BJ236" s="14"/>
      <c r="BK236" s="14"/>
      <c r="BL236" s="14"/>
      <c r="BM236" s="14"/>
      <c r="BN236" s="14"/>
      <c r="BO236" s="14"/>
      <c r="BP236" s="14"/>
      <c r="BQ236" s="14"/>
      <c r="BR236" s="14"/>
      <c r="BS236" s="14"/>
      <c r="BT236" s="14"/>
      <c r="BU236" s="14"/>
      <c r="BV236" s="14"/>
      <c r="BW236" s="14"/>
      <c r="BX236" s="14"/>
      <c r="BY236" s="14"/>
      <c r="BZ236" s="14"/>
      <c r="CA236" s="14"/>
      <c r="CB236" s="14"/>
      <c r="CC236" s="14"/>
      <c r="CD236" s="14"/>
      <c r="CE236" s="14"/>
      <c r="CF236" s="14"/>
      <c r="CG236" s="14"/>
      <c r="CH236" s="14"/>
      <c r="CI236" s="14"/>
      <c r="CJ236" s="14"/>
      <c r="CK236" s="14"/>
      <c r="CL236" s="14"/>
      <c r="CM236" s="14"/>
      <c r="CN236" s="14"/>
      <c r="CO236" s="14"/>
      <c r="CP236" s="14"/>
      <c r="CQ236" s="14"/>
      <c r="CR236" s="14"/>
      <c r="CS236" s="14"/>
      <c r="CT236" s="14"/>
      <c r="CU236" s="14"/>
      <c r="CV236" s="14"/>
      <c r="CW236" s="14"/>
      <c r="CX236" s="14"/>
      <c r="CY236" s="14"/>
      <c r="CZ236" s="14"/>
      <c r="DA236" s="14"/>
      <c r="DB236" s="14"/>
      <c r="DC236" s="14"/>
      <c r="DD236" s="14"/>
      <c r="DE236" s="14"/>
      <c r="DF236" s="14"/>
      <c r="DG236" s="14"/>
      <c r="DH236" s="14"/>
      <c r="DI236" s="14"/>
      <c r="DJ236" s="14"/>
      <c r="DK236" s="14"/>
      <c r="DL236" s="14"/>
      <c r="DM236" s="14"/>
      <c r="DN236" s="14"/>
      <c r="DO236" s="14"/>
      <c r="DP236" s="14"/>
      <c r="DQ236" s="14"/>
      <c r="DR236" s="14"/>
      <c r="DS236" s="14"/>
      <c r="DT236" s="14"/>
      <c r="DU236" s="14"/>
      <c r="DV236" s="14"/>
      <c r="DW236" s="14"/>
      <c r="DX236" s="14"/>
      <c r="DY236" s="14"/>
      <c r="DZ236" s="14"/>
      <c r="EA236" s="14"/>
      <c r="EB236" s="14"/>
      <c r="EC236" s="14"/>
      <c r="ED236" s="14"/>
      <c r="EE236" s="14"/>
      <c r="EF236" s="14"/>
      <c r="EG236" s="14"/>
      <c r="EH236" s="14"/>
      <c r="EI236" s="14"/>
      <c r="EJ236" s="14"/>
      <c r="EK236" s="14"/>
      <c r="EL236" s="14"/>
      <c r="EM236" s="14"/>
      <c r="EN236" s="14"/>
      <c r="EO236" s="14"/>
      <c r="EP236" s="14"/>
      <c r="EQ236" s="14"/>
      <c r="ER236" s="14"/>
      <c r="ES236" s="14"/>
      <c r="ET236" s="14"/>
      <c r="EU236" s="14"/>
      <c r="EV236" s="14"/>
      <c r="EW236" s="14"/>
      <c r="EX236" s="14"/>
      <c r="EY236" s="14"/>
      <c r="EZ236" s="14"/>
      <c r="FA236" s="14"/>
      <c r="FB236" s="14"/>
      <c r="FC236" s="14"/>
      <c r="FD236" s="14"/>
      <c r="FE236" s="14"/>
      <c r="FF236" s="14"/>
      <c r="FG236" s="14"/>
      <c r="FH236" s="14"/>
      <c r="FI236" s="14"/>
      <c r="FJ236" s="14"/>
      <c r="FK236" s="14"/>
      <c r="FL236" s="14"/>
      <c r="FM236" s="14"/>
      <c r="FN236" s="14"/>
      <c r="FO236" s="14"/>
      <c r="FP236" s="14"/>
      <c r="FQ236" s="14"/>
      <c r="FR236" s="14"/>
      <c r="FS236" s="14"/>
      <c r="FT236" s="14"/>
      <c r="FU236" s="14"/>
      <c r="FV236" s="14"/>
      <c r="FW236" s="14"/>
      <c r="FX236" s="14"/>
      <c r="FY236" s="14"/>
      <c r="FZ236" s="14"/>
      <c r="GA236" s="14"/>
      <c r="GB236" s="14"/>
      <c r="GC236" s="14"/>
      <c r="GD236" s="14"/>
      <c r="GE236" s="14"/>
      <c r="GF236" s="14"/>
      <c r="GG236" s="14"/>
      <c r="GH236" s="14"/>
      <c r="GI236" s="14"/>
      <c r="GJ236" s="14"/>
      <c r="GK236" s="14"/>
      <c r="GL236" s="14"/>
      <c r="GM236" s="14"/>
      <c r="GN236" s="14"/>
      <c r="GO236" s="14"/>
      <c r="GP236" s="14"/>
      <c r="GQ236" s="14"/>
      <c r="GR236" s="14"/>
      <c r="GS236" s="14"/>
      <c r="GT236" s="14"/>
      <c r="GU236" s="14"/>
      <c r="GV236" s="14"/>
      <c r="GW236" s="14"/>
      <c r="GX236" s="14"/>
      <c r="GY236" s="14"/>
      <c r="GZ236" s="14"/>
      <c r="HA236" s="14"/>
      <c r="HB236" s="14"/>
      <c r="HC236" s="14"/>
      <c r="HD236" s="14"/>
      <c r="HE236" s="14"/>
      <c r="HF236" s="14"/>
      <c r="HG236" s="14"/>
      <c r="HH236" s="14"/>
      <c r="HI236" s="14"/>
      <c r="HJ236" s="14"/>
      <c r="HK236" s="14"/>
      <c r="HL236" s="14"/>
      <c r="HM236" s="14"/>
      <c r="HN236" s="14"/>
      <c r="HO236" s="14"/>
      <c r="HP236" s="14"/>
      <c r="HQ236" s="14"/>
      <c r="HR236" s="14"/>
      <c r="HS236" s="14"/>
      <c r="HT236" s="14"/>
      <c r="HU236" s="14"/>
      <c r="HV236" s="14"/>
      <c r="HW236" s="14"/>
      <c r="HX236" s="14"/>
      <c r="HY236" s="14"/>
      <c r="HZ236" s="14"/>
      <c r="IA236" s="14"/>
      <c r="IB236" s="14"/>
      <c r="IC236" s="14"/>
      <c r="ID236" s="14"/>
      <c r="IE236" s="14"/>
      <c r="IF236" s="14"/>
      <c r="IG236" s="14"/>
      <c r="IH236" s="14"/>
      <c r="II236" s="14"/>
      <c r="IJ236" s="14"/>
      <c r="IK236" s="14"/>
      <c r="IL236" s="14"/>
      <c r="IM236" s="14"/>
      <c r="IN236" s="14"/>
      <c r="IO236" s="14"/>
      <c r="IP236" s="14"/>
      <c r="IQ236" s="14"/>
      <c r="IR236" s="14"/>
      <c r="IS236" s="14"/>
      <c r="IT236" s="14"/>
      <c r="IU236" s="14"/>
      <c r="IV236" s="14"/>
      <c r="IW236" s="14"/>
      <c r="IX236" s="14"/>
      <c r="IY236" s="14"/>
      <c r="IZ236" s="14"/>
      <c r="JA236" s="14"/>
      <c r="JB236" s="14"/>
      <c r="JC236" s="14"/>
      <c r="JD236" s="14"/>
      <c r="JE236" s="14"/>
      <c r="JF236" s="14"/>
      <c r="JG236" s="14"/>
    </row>
    <row r="237" spans="1:267" s="152" customFormat="1" ht="18" hidden="1" customHeight="1" outlineLevel="2" x14ac:dyDescent="0.25">
      <c r="A237" s="146">
        <v>96</v>
      </c>
      <c r="B237" s="348"/>
      <c r="C237" s="349"/>
      <c r="D237" s="95"/>
      <c r="E237" s="354"/>
      <c r="F237" s="354"/>
      <c r="G237" s="355"/>
      <c r="H237" s="355"/>
      <c r="I237" s="167" t="str">
        <f>Logic!I237</f>
        <v/>
      </c>
      <c r="J237" s="117"/>
      <c r="K237" s="112"/>
      <c r="L237" s="112"/>
      <c r="M237" s="167" t="str">
        <f>Logic!Q237</f>
        <v/>
      </c>
      <c r="N237" s="167" t="str">
        <f>Logic!U237</f>
        <v/>
      </c>
      <c r="O237" s="167" t="str">
        <f>Logic!Y237</f>
        <v/>
      </c>
      <c r="P237" s="167" t="str">
        <f>Logic!AC237</f>
        <v/>
      </c>
      <c r="Q237" s="167" t="str">
        <f>Logic!AG237</f>
        <v/>
      </c>
      <c r="R237" s="117"/>
      <c r="S237" s="167" t="str">
        <f>Logic!AL237</f>
        <v/>
      </c>
      <c r="T237" s="117"/>
      <c r="U237" s="167" t="str">
        <f>Logic!AN237</f>
        <v/>
      </c>
      <c r="V237" s="167" t="str">
        <f>Logic!AO237</f>
        <v/>
      </c>
      <c r="W237" s="167" t="str">
        <f>Logic!AP237</f>
        <v/>
      </c>
      <c r="X237" s="167" t="str">
        <f>Logic!AQ237</f>
        <v/>
      </c>
      <c r="Y237" s="167" t="str">
        <f>Logic!AS237</f>
        <v/>
      </c>
      <c r="Z237" s="167" t="str">
        <f>Logic!AT237</f>
        <v/>
      </c>
      <c r="AA237" s="167" t="str">
        <f>Logic!AU237</f>
        <v/>
      </c>
      <c r="AB237" s="167" t="str">
        <f>Logic!AV237</f>
        <v/>
      </c>
      <c r="AC237" s="153"/>
      <c r="AD237" s="168" t="str">
        <f t="shared" si="3"/>
        <v/>
      </c>
      <c r="AE237" s="138"/>
      <c r="AF237" s="138"/>
      <c r="AG237" s="138"/>
      <c r="AH237" s="138"/>
      <c r="AI237" s="138"/>
      <c r="AJ237" s="138"/>
      <c r="AK237" s="138"/>
      <c r="AL237" s="138"/>
      <c r="AM237" s="138"/>
      <c r="AN237" s="138"/>
      <c r="AO237" s="138"/>
      <c r="AP237" s="138"/>
      <c r="AQ237" s="138"/>
      <c r="AR237" s="138"/>
      <c r="AS237" s="138"/>
      <c r="AT237" s="138"/>
      <c r="AU237" s="138"/>
      <c r="AV237" s="138"/>
      <c r="AW237" s="138"/>
      <c r="AX237" s="138"/>
      <c r="AY237" s="138"/>
      <c r="AZ237" s="138"/>
      <c r="BA237" s="14"/>
      <c r="BB237" s="14"/>
      <c r="BC237" s="14"/>
      <c r="BD237" s="14"/>
      <c r="BE237" s="14"/>
      <c r="BF237" s="14"/>
      <c r="BG237" s="14"/>
      <c r="BH237" s="14"/>
      <c r="BI237" s="14"/>
      <c r="BJ237" s="14"/>
      <c r="BK237" s="14"/>
      <c r="BL237" s="14"/>
      <c r="BM237" s="14"/>
      <c r="BN237" s="14"/>
      <c r="BO237" s="14"/>
      <c r="BP237" s="14"/>
      <c r="BQ237" s="14"/>
      <c r="BR237" s="14"/>
      <c r="BS237" s="14"/>
      <c r="BT237" s="14"/>
      <c r="BU237" s="14"/>
      <c r="BV237" s="14"/>
      <c r="BW237" s="14"/>
      <c r="BX237" s="14"/>
      <c r="BY237" s="14"/>
      <c r="BZ237" s="14"/>
      <c r="CA237" s="14"/>
      <c r="CB237" s="14"/>
      <c r="CC237" s="14"/>
      <c r="CD237" s="14"/>
      <c r="CE237" s="14"/>
      <c r="CF237" s="14"/>
      <c r="CG237" s="14"/>
      <c r="CH237" s="14"/>
      <c r="CI237" s="14"/>
      <c r="CJ237" s="14"/>
      <c r="CK237" s="14"/>
      <c r="CL237" s="14"/>
      <c r="CM237" s="14"/>
      <c r="CN237" s="14"/>
      <c r="CO237" s="14"/>
      <c r="CP237" s="14"/>
      <c r="CQ237" s="14"/>
      <c r="CR237" s="14"/>
      <c r="CS237" s="14"/>
      <c r="CT237" s="14"/>
      <c r="CU237" s="14"/>
      <c r="CV237" s="14"/>
      <c r="CW237" s="14"/>
      <c r="CX237" s="14"/>
      <c r="CY237" s="14"/>
      <c r="CZ237" s="14"/>
      <c r="DA237" s="14"/>
      <c r="DB237" s="14"/>
      <c r="DC237" s="14"/>
      <c r="DD237" s="14"/>
      <c r="DE237" s="14"/>
      <c r="DF237" s="14"/>
      <c r="DG237" s="14"/>
      <c r="DH237" s="14"/>
      <c r="DI237" s="14"/>
      <c r="DJ237" s="14"/>
      <c r="DK237" s="14"/>
      <c r="DL237" s="14"/>
      <c r="DM237" s="14"/>
      <c r="DN237" s="14"/>
      <c r="DO237" s="14"/>
      <c r="DP237" s="14"/>
      <c r="DQ237" s="14"/>
      <c r="DR237" s="14"/>
      <c r="DS237" s="14"/>
      <c r="DT237" s="14"/>
      <c r="DU237" s="14"/>
      <c r="DV237" s="14"/>
      <c r="DW237" s="14"/>
      <c r="DX237" s="14"/>
      <c r="DY237" s="14"/>
      <c r="DZ237" s="14"/>
      <c r="EA237" s="14"/>
      <c r="EB237" s="14"/>
      <c r="EC237" s="14"/>
      <c r="ED237" s="14"/>
      <c r="EE237" s="14"/>
      <c r="EF237" s="14"/>
      <c r="EG237" s="14"/>
      <c r="EH237" s="14"/>
      <c r="EI237" s="14"/>
      <c r="EJ237" s="14"/>
      <c r="EK237" s="14"/>
      <c r="EL237" s="14"/>
      <c r="EM237" s="14"/>
      <c r="EN237" s="14"/>
      <c r="EO237" s="14"/>
      <c r="EP237" s="14"/>
      <c r="EQ237" s="14"/>
      <c r="ER237" s="14"/>
      <c r="ES237" s="14"/>
      <c r="ET237" s="14"/>
      <c r="EU237" s="14"/>
      <c r="EV237" s="14"/>
      <c r="EW237" s="14"/>
      <c r="EX237" s="14"/>
      <c r="EY237" s="14"/>
      <c r="EZ237" s="14"/>
      <c r="FA237" s="14"/>
      <c r="FB237" s="14"/>
      <c r="FC237" s="14"/>
      <c r="FD237" s="14"/>
      <c r="FE237" s="14"/>
      <c r="FF237" s="14"/>
      <c r="FG237" s="14"/>
      <c r="FH237" s="14"/>
      <c r="FI237" s="14"/>
      <c r="FJ237" s="14"/>
      <c r="FK237" s="14"/>
      <c r="FL237" s="14"/>
      <c r="FM237" s="14"/>
      <c r="FN237" s="14"/>
      <c r="FO237" s="14"/>
      <c r="FP237" s="14"/>
      <c r="FQ237" s="14"/>
      <c r="FR237" s="14"/>
      <c r="FS237" s="14"/>
      <c r="FT237" s="14"/>
      <c r="FU237" s="14"/>
      <c r="FV237" s="14"/>
      <c r="FW237" s="14"/>
      <c r="FX237" s="14"/>
      <c r="FY237" s="14"/>
      <c r="FZ237" s="14"/>
      <c r="GA237" s="14"/>
      <c r="GB237" s="14"/>
      <c r="GC237" s="14"/>
      <c r="GD237" s="14"/>
      <c r="GE237" s="14"/>
      <c r="GF237" s="14"/>
      <c r="GG237" s="14"/>
      <c r="GH237" s="14"/>
      <c r="GI237" s="14"/>
      <c r="GJ237" s="14"/>
      <c r="GK237" s="14"/>
      <c r="GL237" s="14"/>
      <c r="GM237" s="14"/>
      <c r="GN237" s="14"/>
      <c r="GO237" s="14"/>
      <c r="GP237" s="14"/>
      <c r="GQ237" s="14"/>
      <c r="GR237" s="14"/>
      <c r="GS237" s="14"/>
      <c r="GT237" s="14"/>
      <c r="GU237" s="14"/>
      <c r="GV237" s="14"/>
      <c r="GW237" s="14"/>
      <c r="GX237" s="14"/>
      <c r="GY237" s="14"/>
      <c r="GZ237" s="14"/>
      <c r="HA237" s="14"/>
      <c r="HB237" s="14"/>
      <c r="HC237" s="14"/>
      <c r="HD237" s="14"/>
      <c r="HE237" s="14"/>
      <c r="HF237" s="14"/>
      <c r="HG237" s="14"/>
      <c r="HH237" s="14"/>
      <c r="HI237" s="14"/>
      <c r="HJ237" s="14"/>
      <c r="HK237" s="14"/>
      <c r="HL237" s="14"/>
      <c r="HM237" s="14"/>
      <c r="HN237" s="14"/>
      <c r="HO237" s="14"/>
      <c r="HP237" s="14"/>
      <c r="HQ237" s="14"/>
      <c r="HR237" s="14"/>
      <c r="HS237" s="14"/>
      <c r="HT237" s="14"/>
      <c r="HU237" s="14"/>
      <c r="HV237" s="14"/>
      <c r="HW237" s="14"/>
      <c r="HX237" s="14"/>
      <c r="HY237" s="14"/>
      <c r="HZ237" s="14"/>
      <c r="IA237" s="14"/>
      <c r="IB237" s="14"/>
      <c r="IC237" s="14"/>
      <c r="ID237" s="14"/>
      <c r="IE237" s="14"/>
      <c r="IF237" s="14"/>
      <c r="IG237" s="14"/>
      <c r="IH237" s="14"/>
      <c r="II237" s="14"/>
      <c r="IJ237" s="14"/>
      <c r="IK237" s="14"/>
      <c r="IL237" s="14"/>
      <c r="IM237" s="14"/>
      <c r="IN237" s="14"/>
      <c r="IO237" s="14"/>
      <c r="IP237" s="14"/>
      <c r="IQ237" s="14"/>
      <c r="IR237" s="14"/>
      <c r="IS237" s="14"/>
      <c r="IT237" s="14"/>
      <c r="IU237" s="14"/>
      <c r="IV237" s="14"/>
      <c r="IW237" s="14"/>
      <c r="IX237" s="14"/>
      <c r="IY237" s="14"/>
      <c r="IZ237" s="14"/>
      <c r="JA237" s="14"/>
      <c r="JB237" s="14"/>
      <c r="JC237" s="14"/>
      <c r="JD237" s="14"/>
      <c r="JE237" s="14"/>
      <c r="JF237" s="14"/>
      <c r="JG237" s="14"/>
    </row>
    <row r="238" spans="1:267" s="152" customFormat="1" ht="18" hidden="1" customHeight="1" outlineLevel="2" x14ac:dyDescent="0.25">
      <c r="A238" s="146">
        <v>97</v>
      </c>
      <c r="B238" s="348"/>
      <c r="C238" s="349"/>
      <c r="D238" s="95"/>
      <c r="E238" s="354"/>
      <c r="F238" s="354"/>
      <c r="G238" s="355"/>
      <c r="H238" s="355"/>
      <c r="I238" s="167" t="str">
        <f>Logic!I238</f>
        <v/>
      </c>
      <c r="J238" s="117"/>
      <c r="K238" s="112"/>
      <c r="L238" s="112"/>
      <c r="M238" s="167" t="str">
        <f>Logic!Q238</f>
        <v/>
      </c>
      <c r="N238" s="167" t="str">
        <f>Logic!U238</f>
        <v/>
      </c>
      <c r="O238" s="167" t="str">
        <f>Logic!Y238</f>
        <v/>
      </c>
      <c r="P238" s="167" t="str">
        <f>Logic!AC238</f>
        <v/>
      </c>
      <c r="Q238" s="167" t="str">
        <f>Logic!AG238</f>
        <v/>
      </c>
      <c r="R238" s="117"/>
      <c r="S238" s="167" t="str">
        <f>Logic!AL238</f>
        <v/>
      </c>
      <c r="T238" s="117"/>
      <c r="U238" s="167" t="str">
        <f>Logic!AN238</f>
        <v/>
      </c>
      <c r="V238" s="167" t="str">
        <f>Logic!AO238</f>
        <v/>
      </c>
      <c r="W238" s="167" t="str">
        <f>Logic!AP238</f>
        <v/>
      </c>
      <c r="X238" s="167" t="str">
        <f>Logic!AQ238</f>
        <v/>
      </c>
      <c r="Y238" s="167" t="str">
        <f>Logic!AS238</f>
        <v/>
      </c>
      <c r="Z238" s="167" t="str">
        <f>Logic!AT238</f>
        <v/>
      </c>
      <c r="AA238" s="167" t="str">
        <f>Logic!AU238</f>
        <v/>
      </c>
      <c r="AB238" s="167" t="str">
        <f>Logic!AV238</f>
        <v/>
      </c>
      <c r="AC238" s="153"/>
      <c r="AD238" s="168" t="str">
        <f t="shared" si="3"/>
        <v/>
      </c>
      <c r="AE238" s="138"/>
      <c r="AF238" s="138"/>
      <c r="AG238" s="138"/>
      <c r="AH238" s="138"/>
      <c r="AI238" s="138"/>
      <c r="AJ238" s="138"/>
      <c r="AK238" s="138"/>
      <c r="AL238" s="138"/>
      <c r="AM238" s="138"/>
      <c r="AN238" s="138"/>
      <c r="AO238" s="138"/>
      <c r="AP238" s="138"/>
      <c r="AQ238" s="138"/>
      <c r="AR238" s="138"/>
      <c r="AS238" s="138"/>
      <c r="AT238" s="138"/>
      <c r="AU238" s="138"/>
      <c r="AV238" s="138"/>
      <c r="AW238" s="138"/>
      <c r="AX238" s="138"/>
      <c r="AY238" s="138"/>
      <c r="AZ238" s="138"/>
      <c r="BA238" s="14"/>
      <c r="BB238" s="14"/>
      <c r="BC238" s="14"/>
      <c r="BD238" s="14"/>
      <c r="BE238" s="14"/>
      <c r="BF238" s="14"/>
      <c r="BG238" s="14"/>
      <c r="BH238" s="14"/>
      <c r="BI238" s="14"/>
      <c r="BJ238" s="14"/>
      <c r="BK238" s="14"/>
      <c r="BL238" s="14"/>
      <c r="BM238" s="14"/>
      <c r="BN238" s="14"/>
      <c r="BO238" s="14"/>
      <c r="BP238" s="14"/>
      <c r="BQ238" s="14"/>
      <c r="BR238" s="14"/>
      <c r="BS238" s="14"/>
      <c r="BT238" s="14"/>
      <c r="BU238" s="14"/>
      <c r="BV238" s="14"/>
      <c r="BW238" s="14"/>
      <c r="BX238" s="14"/>
      <c r="BY238" s="14"/>
      <c r="BZ238" s="14"/>
      <c r="CA238" s="14"/>
      <c r="CB238" s="14"/>
      <c r="CC238" s="14"/>
      <c r="CD238" s="14"/>
      <c r="CE238" s="14"/>
      <c r="CF238" s="14"/>
      <c r="CG238" s="14"/>
      <c r="CH238" s="14"/>
      <c r="CI238" s="14"/>
      <c r="CJ238" s="14"/>
      <c r="CK238" s="14"/>
      <c r="CL238" s="14"/>
      <c r="CM238" s="14"/>
      <c r="CN238" s="14"/>
      <c r="CO238" s="14"/>
      <c r="CP238" s="14"/>
      <c r="CQ238" s="14"/>
      <c r="CR238" s="14"/>
      <c r="CS238" s="14"/>
      <c r="CT238" s="14"/>
      <c r="CU238" s="14"/>
      <c r="CV238" s="14"/>
      <c r="CW238" s="14"/>
      <c r="CX238" s="14"/>
      <c r="CY238" s="14"/>
      <c r="CZ238" s="14"/>
      <c r="DA238" s="14"/>
      <c r="DB238" s="14"/>
      <c r="DC238" s="14"/>
      <c r="DD238" s="14"/>
      <c r="DE238" s="14"/>
      <c r="DF238" s="14"/>
      <c r="DG238" s="14"/>
      <c r="DH238" s="14"/>
      <c r="DI238" s="14"/>
      <c r="DJ238" s="14"/>
      <c r="DK238" s="14"/>
      <c r="DL238" s="14"/>
      <c r="DM238" s="14"/>
      <c r="DN238" s="14"/>
      <c r="DO238" s="14"/>
      <c r="DP238" s="14"/>
      <c r="DQ238" s="14"/>
      <c r="DR238" s="14"/>
      <c r="DS238" s="14"/>
      <c r="DT238" s="14"/>
      <c r="DU238" s="14"/>
      <c r="DV238" s="14"/>
      <c r="DW238" s="14"/>
      <c r="DX238" s="14"/>
      <c r="DY238" s="14"/>
      <c r="DZ238" s="14"/>
      <c r="EA238" s="14"/>
      <c r="EB238" s="14"/>
      <c r="EC238" s="14"/>
      <c r="ED238" s="14"/>
      <c r="EE238" s="14"/>
      <c r="EF238" s="14"/>
      <c r="EG238" s="14"/>
      <c r="EH238" s="14"/>
      <c r="EI238" s="14"/>
      <c r="EJ238" s="14"/>
      <c r="EK238" s="14"/>
      <c r="EL238" s="14"/>
      <c r="EM238" s="14"/>
      <c r="EN238" s="14"/>
      <c r="EO238" s="14"/>
      <c r="EP238" s="14"/>
      <c r="EQ238" s="14"/>
      <c r="ER238" s="14"/>
      <c r="ES238" s="14"/>
      <c r="ET238" s="14"/>
      <c r="EU238" s="14"/>
      <c r="EV238" s="14"/>
      <c r="EW238" s="14"/>
      <c r="EX238" s="14"/>
      <c r="EY238" s="14"/>
      <c r="EZ238" s="14"/>
      <c r="FA238" s="14"/>
      <c r="FB238" s="14"/>
      <c r="FC238" s="14"/>
      <c r="FD238" s="14"/>
      <c r="FE238" s="14"/>
      <c r="FF238" s="14"/>
      <c r="FG238" s="14"/>
      <c r="FH238" s="14"/>
      <c r="FI238" s="14"/>
      <c r="FJ238" s="14"/>
      <c r="FK238" s="14"/>
      <c r="FL238" s="14"/>
      <c r="FM238" s="14"/>
      <c r="FN238" s="14"/>
      <c r="FO238" s="14"/>
      <c r="FP238" s="14"/>
      <c r="FQ238" s="14"/>
      <c r="FR238" s="14"/>
      <c r="FS238" s="14"/>
      <c r="FT238" s="14"/>
      <c r="FU238" s="14"/>
      <c r="FV238" s="14"/>
      <c r="FW238" s="14"/>
      <c r="FX238" s="14"/>
      <c r="FY238" s="14"/>
      <c r="FZ238" s="14"/>
      <c r="GA238" s="14"/>
      <c r="GB238" s="14"/>
      <c r="GC238" s="14"/>
      <c r="GD238" s="14"/>
      <c r="GE238" s="14"/>
      <c r="GF238" s="14"/>
      <c r="GG238" s="14"/>
      <c r="GH238" s="14"/>
      <c r="GI238" s="14"/>
      <c r="GJ238" s="14"/>
      <c r="GK238" s="14"/>
      <c r="GL238" s="14"/>
      <c r="GM238" s="14"/>
      <c r="GN238" s="14"/>
      <c r="GO238" s="14"/>
      <c r="GP238" s="14"/>
      <c r="GQ238" s="14"/>
      <c r="GR238" s="14"/>
      <c r="GS238" s="14"/>
      <c r="GT238" s="14"/>
      <c r="GU238" s="14"/>
      <c r="GV238" s="14"/>
      <c r="GW238" s="14"/>
      <c r="GX238" s="14"/>
      <c r="GY238" s="14"/>
      <c r="GZ238" s="14"/>
      <c r="HA238" s="14"/>
      <c r="HB238" s="14"/>
      <c r="HC238" s="14"/>
      <c r="HD238" s="14"/>
      <c r="HE238" s="14"/>
      <c r="HF238" s="14"/>
      <c r="HG238" s="14"/>
      <c r="HH238" s="14"/>
      <c r="HI238" s="14"/>
      <c r="HJ238" s="14"/>
      <c r="HK238" s="14"/>
      <c r="HL238" s="14"/>
      <c r="HM238" s="14"/>
      <c r="HN238" s="14"/>
      <c r="HO238" s="14"/>
      <c r="HP238" s="14"/>
      <c r="HQ238" s="14"/>
      <c r="HR238" s="14"/>
      <c r="HS238" s="14"/>
      <c r="HT238" s="14"/>
      <c r="HU238" s="14"/>
      <c r="HV238" s="14"/>
      <c r="HW238" s="14"/>
      <c r="HX238" s="14"/>
      <c r="HY238" s="14"/>
      <c r="HZ238" s="14"/>
      <c r="IA238" s="14"/>
      <c r="IB238" s="14"/>
      <c r="IC238" s="14"/>
      <c r="ID238" s="14"/>
      <c r="IE238" s="14"/>
      <c r="IF238" s="14"/>
      <c r="IG238" s="14"/>
      <c r="IH238" s="14"/>
      <c r="II238" s="14"/>
      <c r="IJ238" s="14"/>
      <c r="IK238" s="14"/>
      <c r="IL238" s="14"/>
      <c r="IM238" s="14"/>
      <c r="IN238" s="14"/>
      <c r="IO238" s="14"/>
      <c r="IP238" s="14"/>
      <c r="IQ238" s="14"/>
      <c r="IR238" s="14"/>
      <c r="IS238" s="14"/>
      <c r="IT238" s="14"/>
      <c r="IU238" s="14"/>
      <c r="IV238" s="14"/>
      <c r="IW238" s="14"/>
      <c r="IX238" s="14"/>
      <c r="IY238" s="14"/>
      <c r="IZ238" s="14"/>
      <c r="JA238" s="14"/>
      <c r="JB238" s="14"/>
      <c r="JC238" s="14"/>
      <c r="JD238" s="14"/>
      <c r="JE238" s="14"/>
      <c r="JF238" s="14"/>
      <c r="JG238" s="14"/>
    </row>
    <row r="239" spans="1:267" s="152" customFormat="1" ht="18" hidden="1" customHeight="1" outlineLevel="2" x14ac:dyDescent="0.25">
      <c r="A239" s="146">
        <v>98</v>
      </c>
      <c r="B239" s="348"/>
      <c r="C239" s="349"/>
      <c r="D239" s="95"/>
      <c r="E239" s="354"/>
      <c r="F239" s="354"/>
      <c r="G239" s="355"/>
      <c r="H239" s="355"/>
      <c r="I239" s="167" t="str">
        <f>Logic!I239</f>
        <v/>
      </c>
      <c r="J239" s="117"/>
      <c r="K239" s="112"/>
      <c r="L239" s="112"/>
      <c r="M239" s="167" t="str">
        <f>Logic!Q239</f>
        <v/>
      </c>
      <c r="N239" s="167" t="str">
        <f>Logic!U239</f>
        <v/>
      </c>
      <c r="O239" s="167" t="str">
        <f>Logic!Y239</f>
        <v/>
      </c>
      <c r="P239" s="167" t="str">
        <f>Logic!AC239</f>
        <v/>
      </c>
      <c r="Q239" s="167" t="str">
        <f>Logic!AG239</f>
        <v/>
      </c>
      <c r="R239" s="117"/>
      <c r="S239" s="167" t="str">
        <f>Logic!AL239</f>
        <v/>
      </c>
      <c r="T239" s="117"/>
      <c r="U239" s="167" t="str">
        <f>Logic!AN239</f>
        <v/>
      </c>
      <c r="V239" s="167" t="str">
        <f>Logic!AO239</f>
        <v/>
      </c>
      <c r="W239" s="167" t="str">
        <f>Logic!AP239</f>
        <v/>
      </c>
      <c r="X239" s="167" t="str">
        <f>Logic!AQ239</f>
        <v/>
      </c>
      <c r="Y239" s="167" t="str">
        <f>Logic!AS239</f>
        <v/>
      </c>
      <c r="Z239" s="167" t="str">
        <f>Logic!AT239</f>
        <v/>
      </c>
      <c r="AA239" s="167" t="str">
        <f>Logic!AU239</f>
        <v/>
      </c>
      <c r="AB239" s="167" t="str">
        <f>Logic!AV239</f>
        <v/>
      </c>
      <c r="AC239" s="153"/>
      <c r="AD239" s="168" t="str">
        <f t="shared" si="3"/>
        <v/>
      </c>
      <c r="AE239" s="138"/>
      <c r="AF239" s="138"/>
      <c r="AG239" s="138"/>
      <c r="AH239" s="138"/>
      <c r="AI239" s="138"/>
      <c r="AJ239" s="138"/>
      <c r="AK239" s="138"/>
      <c r="AL239" s="138"/>
      <c r="AM239" s="138"/>
      <c r="AN239" s="138"/>
      <c r="AO239" s="138"/>
      <c r="AP239" s="138"/>
      <c r="AQ239" s="138"/>
      <c r="AR239" s="138"/>
      <c r="AS239" s="138"/>
      <c r="AT239" s="138"/>
      <c r="AU239" s="138"/>
      <c r="AV239" s="138"/>
      <c r="AW239" s="138"/>
      <c r="AX239" s="138"/>
      <c r="AY239" s="138"/>
      <c r="AZ239" s="138"/>
      <c r="BA239" s="14"/>
      <c r="BB239" s="14"/>
      <c r="BC239" s="14"/>
      <c r="BD239" s="14"/>
      <c r="BE239" s="14"/>
      <c r="BF239" s="14"/>
      <c r="BG239" s="14"/>
      <c r="BH239" s="14"/>
      <c r="BI239" s="14"/>
      <c r="BJ239" s="14"/>
      <c r="BK239" s="14"/>
      <c r="BL239" s="14"/>
      <c r="BM239" s="14"/>
      <c r="BN239" s="14"/>
      <c r="BO239" s="14"/>
      <c r="BP239" s="14"/>
      <c r="BQ239" s="14"/>
      <c r="BR239" s="14"/>
      <c r="BS239" s="14"/>
      <c r="BT239" s="14"/>
      <c r="BU239" s="14"/>
      <c r="BV239" s="14"/>
      <c r="BW239" s="14"/>
      <c r="BX239" s="14"/>
      <c r="BY239" s="14"/>
      <c r="BZ239" s="14"/>
      <c r="CA239" s="14"/>
      <c r="CB239" s="14"/>
      <c r="CC239" s="14"/>
      <c r="CD239" s="14"/>
      <c r="CE239" s="14"/>
      <c r="CF239" s="14"/>
      <c r="CG239" s="14"/>
      <c r="CH239" s="14"/>
      <c r="CI239" s="14"/>
      <c r="CJ239" s="14"/>
      <c r="CK239" s="14"/>
      <c r="CL239" s="14"/>
      <c r="CM239" s="14"/>
      <c r="CN239" s="14"/>
      <c r="CO239" s="14"/>
      <c r="CP239" s="14"/>
      <c r="CQ239" s="14"/>
      <c r="CR239" s="14"/>
      <c r="CS239" s="14"/>
      <c r="CT239" s="14"/>
      <c r="CU239" s="14"/>
      <c r="CV239" s="14"/>
      <c r="CW239" s="14"/>
      <c r="CX239" s="14"/>
      <c r="CY239" s="14"/>
      <c r="CZ239" s="14"/>
      <c r="DA239" s="14"/>
      <c r="DB239" s="14"/>
      <c r="DC239" s="14"/>
      <c r="DD239" s="14"/>
      <c r="DE239" s="14"/>
      <c r="DF239" s="14"/>
      <c r="DG239" s="14"/>
      <c r="DH239" s="14"/>
      <c r="DI239" s="14"/>
      <c r="DJ239" s="14"/>
      <c r="DK239" s="14"/>
      <c r="DL239" s="14"/>
      <c r="DM239" s="14"/>
      <c r="DN239" s="14"/>
      <c r="DO239" s="14"/>
      <c r="DP239" s="14"/>
      <c r="DQ239" s="14"/>
      <c r="DR239" s="14"/>
      <c r="DS239" s="14"/>
      <c r="DT239" s="14"/>
      <c r="DU239" s="14"/>
      <c r="DV239" s="14"/>
      <c r="DW239" s="14"/>
      <c r="DX239" s="14"/>
      <c r="DY239" s="14"/>
      <c r="DZ239" s="14"/>
      <c r="EA239" s="14"/>
      <c r="EB239" s="14"/>
      <c r="EC239" s="14"/>
      <c r="ED239" s="14"/>
      <c r="EE239" s="14"/>
      <c r="EF239" s="14"/>
      <c r="EG239" s="14"/>
      <c r="EH239" s="14"/>
      <c r="EI239" s="14"/>
      <c r="EJ239" s="14"/>
      <c r="EK239" s="14"/>
      <c r="EL239" s="14"/>
      <c r="EM239" s="14"/>
      <c r="EN239" s="14"/>
      <c r="EO239" s="14"/>
      <c r="EP239" s="14"/>
      <c r="EQ239" s="14"/>
      <c r="ER239" s="14"/>
      <c r="ES239" s="14"/>
      <c r="ET239" s="14"/>
      <c r="EU239" s="14"/>
      <c r="EV239" s="14"/>
      <c r="EW239" s="14"/>
      <c r="EX239" s="14"/>
      <c r="EY239" s="14"/>
      <c r="EZ239" s="14"/>
      <c r="FA239" s="14"/>
      <c r="FB239" s="14"/>
      <c r="FC239" s="14"/>
      <c r="FD239" s="14"/>
      <c r="FE239" s="14"/>
      <c r="FF239" s="14"/>
      <c r="FG239" s="14"/>
      <c r="FH239" s="14"/>
      <c r="FI239" s="14"/>
      <c r="FJ239" s="14"/>
      <c r="FK239" s="14"/>
      <c r="FL239" s="14"/>
      <c r="FM239" s="14"/>
      <c r="FN239" s="14"/>
      <c r="FO239" s="14"/>
      <c r="FP239" s="14"/>
      <c r="FQ239" s="14"/>
      <c r="FR239" s="14"/>
      <c r="FS239" s="14"/>
      <c r="FT239" s="14"/>
      <c r="FU239" s="14"/>
      <c r="FV239" s="14"/>
      <c r="FW239" s="14"/>
      <c r="FX239" s="14"/>
      <c r="FY239" s="14"/>
      <c r="FZ239" s="14"/>
      <c r="GA239" s="14"/>
      <c r="GB239" s="14"/>
      <c r="GC239" s="14"/>
      <c r="GD239" s="14"/>
      <c r="GE239" s="14"/>
      <c r="GF239" s="14"/>
      <c r="GG239" s="14"/>
      <c r="GH239" s="14"/>
      <c r="GI239" s="14"/>
      <c r="GJ239" s="14"/>
      <c r="GK239" s="14"/>
      <c r="GL239" s="14"/>
      <c r="GM239" s="14"/>
      <c r="GN239" s="14"/>
      <c r="GO239" s="14"/>
      <c r="GP239" s="14"/>
      <c r="GQ239" s="14"/>
      <c r="GR239" s="14"/>
      <c r="GS239" s="14"/>
      <c r="GT239" s="14"/>
      <c r="GU239" s="14"/>
      <c r="GV239" s="14"/>
      <c r="GW239" s="14"/>
      <c r="GX239" s="14"/>
      <c r="GY239" s="14"/>
      <c r="GZ239" s="14"/>
      <c r="HA239" s="14"/>
      <c r="HB239" s="14"/>
      <c r="HC239" s="14"/>
      <c r="HD239" s="14"/>
      <c r="HE239" s="14"/>
      <c r="HF239" s="14"/>
      <c r="HG239" s="14"/>
      <c r="HH239" s="14"/>
      <c r="HI239" s="14"/>
      <c r="HJ239" s="14"/>
      <c r="HK239" s="14"/>
      <c r="HL239" s="14"/>
      <c r="HM239" s="14"/>
      <c r="HN239" s="14"/>
      <c r="HO239" s="14"/>
      <c r="HP239" s="14"/>
      <c r="HQ239" s="14"/>
      <c r="HR239" s="14"/>
      <c r="HS239" s="14"/>
      <c r="HT239" s="14"/>
      <c r="HU239" s="14"/>
      <c r="HV239" s="14"/>
      <c r="HW239" s="14"/>
      <c r="HX239" s="14"/>
      <c r="HY239" s="14"/>
      <c r="HZ239" s="14"/>
      <c r="IA239" s="14"/>
      <c r="IB239" s="14"/>
      <c r="IC239" s="14"/>
      <c r="ID239" s="14"/>
      <c r="IE239" s="14"/>
      <c r="IF239" s="14"/>
      <c r="IG239" s="14"/>
      <c r="IH239" s="14"/>
      <c r="II239" s="14"/>
      <c r="IJ239" s="14"/>
      <c r="IK239" s="14"/>
      <c r="IL239" s="14"/>
      <c r="IM239" s="14"/>
      <c r="IN239" s="14"/>
      <c r="IO239" s="14"/>
      <c r="IP239" s="14"/>
      <c r="IQ239" s="14"/>
      <c r="IR239" s="14"/>
      <c r="IS239" s="14"/>
      <c r="IT239" s="14"/>
      <c r="IU239" s="14"/>
      <c r="IV239" s="14"/>
      <c r="IW239" s="14"/>
      <c r="IX239" s="14"/>
      <c r="IY239" s="14"/>
      <c r="IZ239" s="14"/>
      <c r="JA239" s="14"/>
      <c r="JB239" s="14"/>
      <c r="JC239" s="14"/>
      <c r="JD239" s="14"/>
      <c r="JE239" s="14"/>
      <c r="JF239" s="14"/>
      <c r="JG239" s="14"/>
    </row>
    <row r="240" spans="1:267" s="152" customFormat="1" ht="18" hidden="1" customHeight="1" outlineLevel="2" x14ac:dyDescent="0.25">
      <c r="A240" s="146">
        <v>99</v>
      </c>
      <c r="B240" s="348"/>
      <c r="C240" s="349"/>
      <c r="D240" s="95"/>
      <c r="E240" s="354"/>
      <c r="F240" s="354"/>
      <c r="G240" s="355"/>
      <c r="H240" s="355"/>
      <c r="I240" s="167" t="str">
        <f>Logic!I240</f>
        <v/>
      </c>
      <c r="J240" s="117"/>
      <c r="K240" s="112"/>
      <c r="L240" s="112"/>
      <c r="M240" s="167" t="str">
        <f>Logic!Q240</f>
        <v/>
      </c>
      <c r="N240" s="167" t="str">
        <f>Logic!U240</f>
        <v/>
      </c>
      <c r="O240" s="167" t="str">
        <f>Logic!Y240</f>
        <v/>
      </c>
      <c r="P240" s="167" t="str">
        <f>Logic!AC240</f>
        <v/>
      </c>
      <c r="Q240" s="167" t="str">
        <f>Logic!AG240</f>
        <v/>
      </c>
      <c r="R240" s="117"/>
      <c r="S240" s="167" t="str">
        <f>Logic!AL240</f>
        <v/>
      </c>
      <c r="T240" s="117"/>
      <c r="U240" s="167" t="str">
        <f>Logic!AN240</f>
        <v/>
      </c>
      <c r="V240" s="167" t="str">
        <f>Logic!AO240</f>
        <v/>
      </c>
      <c r="W240" s="167" t="str">
        <f>Logic!AP240</f>
        <v/>
      </c>
      <c r="X240" s="167" t="str">
        <f>Logic!AQ240</f>
        <v/>
      </c>
      <c r="Y240" s="167" t="str">
        <f>Logic!AS240</f>
        <v/>
      </c>
      <c r="Z240" s="167" t="str">
        <f>Logic!AT240</f>
        <v/>
      </c>
      <c r="AA240" s="167" t="str">
        <f>Logic!AU240</f>
        <v/>
      </c>
      <c r="AB240" s="167" t="str">
        <f>Logic!AV240</f>
        <v/>
      </c>
      <c r="AC240" s="153"/>
      <c r="AD240" s="168" t="str">
        <f t="shared" si="3"/>
        <v/>
      </c>
      <c r="AE240" s="138"/>
      <c r="AF240" s="138"/>
      <c r="AG240" s="138"/>
      <c r="AH240" s="138"/>
      <c r="AI240" s="138"/>
      <c r="AJ240" s="138"/>
      <c r="AK240" s="138"/>
      <c r="AL240" s="138"/>
      <c r="AM240" s="138"/>
      <c r="AN240" s="138"/>
      <c r="AO240" s="138"/>
      <c r="AP240" s="138"/>
      <c r="AQ240" s="138"/>
      <c r="AR240" s="138"/>
      <c r="AS240" s="138"/>
      <c r="AT240" s="138"/>
      <c r="AU240" s="138"/>
      <c r="AV240" s="138"/>
      <c r="AW240" s="138"/>
      <c r="AX240" s="138"/>
      <c r="AY240" s="138"/>
      <c r="AZ240" s="138"/>
      <c r="BA240" s="14"/>
      <c r="BB240" s="14"/>
      <c r="BC240" s="14"/>
      <c r="BD240" s="14"/>
      <c r="BE240" s="14"/>
      <c r="BF240" s="14"/>
      <c r="BG240" s="14"/>
      <c r="BH240" s="14"/>
      <c r="BI240" s="14"/>
      <c r="BJ240" s="14"/>
      <c r="BK240" s="14"/>
      <c r="BL240" s="14"/>
      <c r="BM240" s="14"/>
      <c r="BN240" s="14"/>
      <c r="BO240" s="14"/>
      <c r="BP240" s="14"/>
      <c r="BQ240" s="14"/>
      <c r="BR240" s="14"/>
      <c r="BS240" s="14"/>
      <c r="BT240" s="14"/>
      <c r="BU240" s="14"/>
      <c r="BV240" s="14"/>
      <c r="BW240" s="14"/>
      <c r="BX240" s="14"/>
      <c r="BY240" s="14"/>
      <c r="BZ240" s="14"/>
      <c r="CA240" s="14"/>
      <c r="CB240" s="14"/>
      <c r="CC240" s="14"/>
      <c r="CD240" s="14"/>
      <c r="CE240" s="14"/>
      <c r="CF240" s="14"/>
      <c r="CG240" s="14"/>
      <c r="CH240" s="14"/>
      <c r="CI240" s="14"/>
      <c r="CJ240" s="14"/>
      <c r="CK240" s="14"/>
      <c r="CL240" s="14"/>
      <c r="CM240" s="14"/>
      <c r="CN240" s="14"/>
      <c r="CO240" s="14"/>
      <c r="CP240" s="14"/>
      <c r="CQ240" s="14"/>
      <c r="CR240" s="14"/>
      <c r="CS240" s="14"/>
      <c r="CT240" s="14"/>
      <c r="CU240" s="14"/>
      <c r="CV240" s="14"/>
      <c r="CW240" s="14"/>
      <c r="CX240" s="14"/>
      <c r="CY240" s="14"/>
      <c r="CZ240" s="14"/>
      <c r="DA240" s="14"/>
      <c r="DB240" s="14"/>
      <c r="DC240" s="14"/>
      <c r="DD240" s="14"/>
      <c r="DE240" s="14"/>
      <c r="DF240" s="14"/>
      <c r="DG240" s="14"/>
      <c r="DH240" s="14"/>
      <c r="DI240" s="14"/>
      <c r="DJ240" s="14"/>
      <c r="DK240" s="14"/>
      <c r="DL240" s="14"/>
      <c r="DM240" s="14"/>
      <c r="DN240" s="14"/>
      <c r="DO240" s="14"/>
      <c r="DP240" s="14"/>
      <c r="DQ240" s="14"/>
      <c r="DR240" s="14"/>
      <c r="DS240" s="14"/>
      <c r="DT240" s="14"/>
      <c r="DU240" s="14"/>
      <c r="DV240" s="14"/>
      <c r="DW240" s="14"/>
      <c r="DX240" s="14"/>
      <c r="DY240" s="14"/>
      <c r="DZ240" s="14"/>
      <c r="EA240" s="14"/>
      <c r="EB240" s="14"/>
      <c r="EC240" s="14"/>
      <c r="ED240" s="14"/>
      <c r="EE240" s="14"/>
      <c r="EF240" s="14"/>
      <c r="EG240" s="14"/>
      <c r="EH240" s="14"/>
      <c r="EI240" s="14"/>
      <c r="EJ240" s="14"/>
      <c r="EK240" s="14"/>
      <c r="EL240" s="14"/>
      <c r="EM240" s="14"/>
      <c r="EN240" s="14"/>
      <c r="EO240" s="14"/>
      <c r="EP240" s="14"/>
      <c r="EQ240" s="14"/>
      <c r="ER240" s="14"/>
      <c r="ES240" s="14"/>
      <c r="ET240" s="14"/>
      <c r="EU240" s="14"/>
      <c r="EV240" s="14"/>
      <c r="EW240" s="14"/>
      <c r="EX240" s="14"/>
      <c r="EY240" s="14"/>
      <c r="EZ240" s="14"/>
      <c r="FA240" s="14"/>
      <c r="FB240" s="14"/>
      <c r="FC240" s="14"/>
      <c r="FD240" s="14"/>
      <c r="FE240" s="14"/>
      <c r="FF240" s="14"/>
      <c r="FG240" s="14"/>
      <c r="FH240" s="14"/>
      <c r="FI240" s="14"/>
      <c r="FJ240" s="14"/>
      <c r="FK240" s="14"/>
      <c r="FL240" s="14"/>
      <c r="FM240" s="14"/>
      <c r="FN240" s="14"/>
      <c r="FO240" s="14"/>
      <c r="FP240" s="14"/>
      <c r="FQ240" s="14"/>
      <c r="FR240" s="14"/>
      <c r="FS240" s="14"/>
      <c r="FT240" s="14"/>
      <c r="FU240" s="14"/>
      <c r="FV240" s="14"/>
      <c r="FW240" s="14"/>
      <c r="FX240" s="14"/>
      <c r="FY240" s="14"/>
      <c r="FZ240" s="14"/>
      <c r="GA240" s="14"/>
      <c r="GB240" s="14"/>
      <c r="GC240" s="14"/>
      <c r="GD240" s="14"/>
      <c r="GE240" s="14"/>
      <c r="GF240" s="14"/>
      <c r="GG240" s="14"/>
      <c r="GH240" s="14"/>
      <c r="GI240" s="14"/>
      <c r="GJ240" s="14"/>
      <c r="GK240" s="14"/>
      <c r="GL240" s="14"/>
      <c r="GM240" s="14"/>
      <c r="GN240" s="14"/>
      <c r="GO240" s="14"/>
      <c r="GP240" s="14"/>
      <c r="GQ240" s="14"/>
      <c r="GR240" s="14"/>
      <c r="GS240" s="14"/>
      <c r="GT240" s="14"/>
      <c r="GU240" s="14"/>
      <c r="GV240" s="14"/>
      <c r="GW240" s="14"/>
      <c r="GX240" s="14"/>
      <c r="GY240" s="14"/>
      <c r="GZ240" s="14"/>
      <c r="HA240" s="14"/>
      <c r="HB240" s="14"/>
      <c r="HC240" s="14"/>
      <c r="HD240" s="14"/>
      <c r="HE240" s="14"/>
      <c r="HF240" s="14"/>
      <c r="HG240" s="14"/>
      <c r="HH240" s="14"/>
      <c r="HI240" s="14"/>
      <c r="HJ240" s="14"/>
      <c r="HK240" s="14"/>
      <c r="HL240" s="14"/>
      <c r="HM240" s="14"/>
      <c r="HN240" s="14"/>
      <c r="HO240" s="14"/>
      <c r="HP240" s="14"/>
      <c r="HQ240" s="14"/>
      <c r="HR240" s="14"/>
      <c r="HS240" s="14"/>
      <c r="HT240" s="14"/>
      <c r="HU240" s="14"/>
      <c r="HV240" s="14"/>
      <c r="HW240" s="14"/>
      <c r="HX240" s="14"/>
      <c r="HY240" s="14"/>
      <c r="HZ240" s="14"/>
      <c r="IA240" s="14"/>
      <c r="IB240" s="14"/>
      <c r="IC240" s="14"/>
      <c r="ID240" s="14"/>
      <c r="IE240" s="14"/>
      <c r="IF240" s="14"/>
      <c r="IG240" s="14"/>
      <c r="IH240" s="14"/>
      <c r="II240" s="14"/>
      <c r="IJ240" s="14"/>
      <c r="IK240" s="14"/>
      <c r="IL240" s="14"/>
      <c r="IM240" s="14"/>
      <c r="IN240" s="14"/>
      <c r="IO240" s="14"/>
      <c r="IP240" s="14"/>
      <c r="IQ240" s="14"/>
      <c r="IR240" s="14"/>
      <c r="IS240" s="14"/>
      <c r="IT240" s="14"/>
      <c r="IU240" s="14"/>
      <c r="IV240" s="14"/>
      <c r="IW240" s="14"/>
      <c r="IX240" s="14"/>
      <c r="IY240" s="14"/>
      <c r="IZ240" s="14"/>
      <c r="JA240" s="14"/>
      <c r="JB240" s="14"/>
      <c r="JC240" s="14"/>
      <c r="JD240" s="14"/>
      <c r="JE240" s="14"/>
      <c r="JF240" s="14"/>
      <c r="JG240" s="14"/>
    </row>
    <row r="241" spans="1:267" s="152" customFormat="1" ht="18" hidden="1" customHeight="1" outlineLevel="2" x14ac:dyDescent="0.25">
      <c r="A241" s="146">
        <v>100</v>
      </c>
      <c r="B241" s="348"/>
      <c r="C241" s="349"/>
      <c r="D241" s="95"/>
      <c r="E241" s="354"/>
      <c r="F241" s="354"/>
      <c r="G241" s="355"/>
      <c r="H241" s="355"/>
      <c r="I241" s="167" t="str">
        <f>Logic!I241</f>
        <v/>
      </c>
      <c r="J241" s="117"/>
      <c r="K241" s="112"/>
      <c r="L241" s="112"/>
      <c r="M241" s="167" t="str">
        <f>Logic!Q241</f>
        <v/>
      </c>
      <c r="N241" s="167" t="str">
        <f>Logic!U241</f>
        <v/>
      </c>
      <c r="O241" s="167" t="str">
        <f>Logic!Y241</f>
        <v/>
      </c>
      <c r="P241" s="167" t="str">
        <f>Logic!AC241</f>
        <v/>
      </c>
      <c r="Q241" s="167" t="str">
        <f>Logic!AG241</f>
        <v/>
      </c>
      <c r="R241" s="117"/>
      <c r="S241" s="167" t="str">
        <f>Logic!AL241</f>
        <v/>
      </c>
      <c r="T241" s="117"/>
      <c r="U241" s="167" t="str">
        <f>Logic!AN241</f>
        <v/>
      </c>
      <c r="V241" s="167" t="str">
        <f>Logic!AO241</f>
        <v/>
      </c>
      <c r="W241" s="167" t="str">
        <f>Logic!AP241</f>
        <v/>
      </c>
      <c r="X241" s="167" t="str">
        <f>Logic!AQ241</f>
        <v/>
      </c>
      <c r="Y241" s="167" t="str">
        <f>Logic!AS241</f>
        <v/>
      </c>
      <c r="Z241" s="167" t="str">
        <f>Logic!AT241</f>
        <v/>
      </c>
      <c r="AA241" s="167" t="str">
        <f>Logic!AU241</f>
        <v/>
      </c>
      <c r="AB241" s="167" t="str">
        <f>Logic!AV241</f>
        <v/>
      </c>
      <c r="AC241" s="153"/>
      <c r="AD241" s="168" t="str">
        <f t="shared" si="3"/>
        <v/>
      </c>
      <c r="AE241" s="138"/>
      <c r="AF241" s="138"/>
      <c r="AG241" s="138"/>
      <c r="AH241" s="138"/>
      <c r="AI241" s="138"/>
      <c r="AJ241" s="138"/>
      <c r="AK241" s="138"/>
      <c r="AL241" s="138"/>
      <c r="AM241" s="138"/>
      <c r="AN241" s="138"/>
      <c r="AO241" s="138"/>
      <c r="AP241" s="138"/>
      <c r="AQ241" s="138"/>
      <c r="AR241" s="138"/>
      <c r="AS241" s="138"/>
      <c r="AT241" s="138"/>
      <c r="AU241" s="138"/>
      <c r="AV241" s="138"/>
      <c r="AW241" s="138"/>
      <c r="AX241" s="138"/>
      <c r="AY241" s="138"/>
      <c r="AZ241" s="138"/>
      <c r="BA241" s="14"/>
      <c r="BB241" s="14"/>
      <c r="BC241" s="14"/>
      <c r="BD241" s="14"/>
      <c r="BE241" s="14"/>
      <c r="BF241" s="14"/>
      <c r="BG241" s="14"/>
      <c r="BH241" s="14"/>
      <c r="BI241" s="14"/>
      <c r="BJ241" s="14"/>
      <c r="BK241" s="14"/>
      <c r="BL241" s="14"/>
      <c r="BM241" s="14"/>
      <c r="BN241" s="14"/>
      <c r="BO241" s="14"/>
      <c r="BP241" s="14"/>
      <c r="BQ241" s="14"/>
      <c r="BR241" s="14"/>
      <c r="BS241" s="14"/>
      <c r="BT241" s="14"/>
      <c r="BU241" s="14"/>
      <c r="BV241" s="14"/>
      <c r="BW241" s="14"/>
      <c r="BX241" s="14"/>
      <c r="BY241" s="14"/>
      <c r="BZ241" s="14"/>
      <c r="CA241" s="14"/>
      <c r="CB241" s="14"/>
      <c r="CC241" s="14"/>
      <c r="CD241" s="14"/>
      <c r="CE241" s="14"/>
      <c r="CF241" s="14"/>
      <c r="CG241" s="14"/>
      <c r="CH241" s="14"/>
      <c r="CI241" s="14"/>
      <c r="CJ241" s="14"/>
      <c r="CK241" s="14"/>
      <c r="CL241" s="14"/>
      <c r="CM241" s="14"/>
      <c r="CN241" s="14"/>
      <c r="CO241" s="14"/>
      <c r="CP241" s="14"/>
      <c r="CQ241" s="14"/>
      <c r="CR241" s="14"/>
      <c r="CS241" s="14"/>
      <c r="CT241" s="14"/>
      <c r="CU241" s="14"/>
      <c r="CV241" s="14"/>
      <c r="CW241" s="14"/>
      <c r="CX241" s="14"/>
      <c r="CY241" s="14"/>
      <c r="CZ241" s="14"/>
      <c r="DA241" s="14"/>
      <c r="DB241" s="14"/>
      <c r="DC241" s="14"/>
      <c r="DD241" s="14"/>
      <c r="DE241" s="14"/>
      <c r="DF241" s="14"/>
      <c r="DG241" s="14"/>
      <c r="DH241" s="14"/>
      <c r="DI241" s="14"/>
      <c r="DJ241" s="14"/>
      <c r="DK241" s="14"/>
      <c r="DL241" s="14"/>
      <c r="DM241" s="14"/>
      <c r="DN241" s="14"/>
      <c r="DO241" s="14"/>
      <c r="DP241" s="14"/>
      <c r="DQ241" s="14"/>
      <c r="DR241" s="14"/>
      <c r="DS241" s="14"/>
      <c r="DT241" s="14"/>
      <c r="DU241" s="14"/>
      <c r="DV241" s="14"/>
      <c r="DW241" s="14"/>
      <c r="DX241" s="14"/>
      <c r="DY241" s="14"/>
      <c r="DZ241" s="14"/>
      <c r="EA241" s="14"/>
      <c r="EB241" s="14"/>
      <c r="EC241" s="14"/>
      <c r="ED241" s="14"/>
      <c r="EE241" s="14"/>
      <c r="EF241" s="14"/>
      <c r="EG241" s="14"/>
      <c r="EH241" s="14"/>
      <c r="EI241" s="14"/>
      <c r="EJ241" s="14"/>
      <c r="EK241" s="14"/>
      <c r="EL241" s="14"/>
      <c r="EM241" s="14"/>
      <c r="EN241" s="14"/>
      <c r="EO241" s="14"/>
      <c r="EP241" s="14"/>
      <c r="EQ241" s="14"/>
      <c r="ER241" s="14"/>
      <c r="ES241" s="14"/>
      <c r="ET241" s="14"/>
      <c r="EU241" s="14"/>
      <c r="EV241" s="14"/>
      <c r="EW241" s="14"/>
      <c r="EX241" s="14"/>
      <c r="EY241" s="14"/>
      <c r="EZ241" s="14"/>
      <c r="FA241" s="14"/>
      <c r="FB241" s="14"/>
      <c r="FC241" s="14"/>
      <c r="FD241" s="14"/>
      <c r="FE241" s="14"/>
      <c r="FF241" s="14"/>
      <c r="FG241" s="14"/>
      <c r="FH241" s="14"/>
      <c r="FI241" s="14"/>
      <c r="FJ241" s="14"/>
      <c r="FK241" s="14"/>
      <c r="FL241" s="14"/>
      <c r="FM241" s="14"/>
      <c r="FN241" s="14"/>
      <c r="FO241" s="14"/>
      <c r="FP241" s="14"/>
      <c r="FQ241" s="14"/>
      <c r="FR241" s="14"/>
      <c r="FS241" s="14"/>
      <c r="FT241" s="14"/>
      <c r="FU241" s="14"/>
      <c r="FV241" s="14"/>
      <c r="FW241" s="14"/>
      <c r="FX241" s="14"/>
      <c r="FY241" s="14"/>
      <c r="FZ241" s="14"/>
      <c r="GA241" s="14"/>
      <c r="GB241" s="14"/>
      <c r="GC241" s="14"/>
      <c r="GD241" s="14"/>
      <c r="GE241" s="14"/>
      <c r="GF241" s="14"/>
      <c r="GG241" s="14"/>
      <c r="GH241" s="14"/>
      <c r="GI241" s="14"/>
      <c r="GJ241" s="14"/>
      <c r="GK241" s="14"/>
      <c r="GL241" s="14"/>
      <c r="GM241" s="14"/>
      <c r="GN241" s="14"/>
      <c r="GO241" s="14"/>
      <c r="GP241" s="14"/>
      <c r="GQ241" s="14"/>
      <c r="GR241" s="14"/>
      <c r="GS241" s="14"/>
      <c r="GT241" s="14"/>
      <c r="GU241" s="14"/>
      <c r="GV241" s="14"/>
      <c r="GW241" s="14"/>
      <c r="GX241" s="14"/>
      <c r="GY241" s="14"/>
      <c r="GZ241" s="14"/>
      <c r="HA241" s="14"/>
      <c r="HB241" s="14"/>
      <c r="HC241" s="14"/>
      <c r="HD241" s="14"/>
      <c r="HE241" s="14"/>
      <c r="HF241" s="14"/>
      <c r="HG241" s="14"/>
      <c r="HH241" s="14"/>
      <c r="HI241" s="14"/>
      <c r="HJ241" s="14"/>
      <c r="HK241" s="14"/>
      <c r="HL241" s="14"/>
      <c r="HM241" s="14"/>
      <c r="HN241" s="14"/>
      <c r="HO241" s="14"/>
      <c r="HP241" s="14"/>
      <c r="HQ241" s="14"/>
      <c r="HR241" s="14"/>
      <c r="HS241" s="14"/>
      <c r="HT241" s="14"/>
      <c r="HU241" s="14"/>
      <c r="HV241" s="14"/>
      <c r="HW241" s="14"/>
      <c r="HX241" s="14"/>
      <c r="HY241" s="14"/>
      <c r="HZ241" s="14"/>
      <c r="IA241" s="14"/>
      <c r="IB241" s="14"/>
      <c r="IC241" s="14"/>
      <c r="ID241" s="14"/>
      <c r="IE241" s="14"/>
      <c r="IF241" s="14"/>
      <c r="IG241" s="14"/>
      <c r="IH241" s="14"/>
      <c r="II241" s="14"/>
      <c r="IJ241" s="14"/>
      <c r="IK241" s="14"/>
      <c r="IL241" s="14"/>
      <c r="IM241" s="14"/>
      <c r="IN241" s="14"/>
      <c r="IO241" s="14"/>
      <c r="IP241" s="14"/>
      <c r="IQ241" s="14"/>
      <c r="IR241" s="14"/>
      <c r="IS241" s="14"/>
      <c r="IT241" s="14"/>
      <c r="IU241" s="14"/>
      <c r="IV241" s="14"/>
      <c r="IW241" s="14"/>
      <c r="IX241" s="14"/>
      <c r="IY241" s="14"/>
      <c r="IZ241" s="14"/>
      <c r="JA241" s="14"/>
      <c r="JB241" s="14"/>
      <c r="JC241" s="14"/>
      <c r="JD241" s="14"/>
      <c r="JE241" s="14"/>
      <c r="JF241" s="14"/>
      <c r="JG241" s="14"/>
    </row>
    <row r="242" spans="1:267" s="152" customFormat="1" ht="18" hidden="1" customHeight="1" outlineLevel="2" x14ac:dyDescent="0.25">
      <c r="A242" s="146">
        <v>101</v>
      </c>
      <c r="B242" s="348"/>
      <c r="C242" s="349"/>
      <c r="D242" s="95"/>
      <c r="E242" s="354"/>
      <c r="F242" s="354"/>
      <c r="G242" s="355"/>
      <c r="H242" s="355"/>
      <c r="I242" s="167" t="str">
        <f>Logic!I242</f>
        <v/>
      </c>
      <c r="J242" s="117"/>
      <c r="K242" s="112"/>
      <c r="L242" s="112"/>
      <c r="M242" s="167" t="str">
        <f>Logic!Q242</f>
        <v/>
      </c>
      <c r="N242" s="167" t="str">
        <f>Logic!U242</f>
        <v/>
      </c>
      <c r="O242" s="167" t="str">
        <f>Logic!Y242</f>
        <v/>
      </c>
      <c r="P242" s="167" t="str">
        <f>Logic!AC242</f>
        <v/>
      </c>
      <c r="Q242" s="167" t="str">
        <f>Logic!AG242</f>
        <v/>
      </c>
      <c r="R242" s="117"/>
      <c r="S242" s="167" t="str">
        <f>Logic!AL242</f>
        <v/>
      </c>
      <c r="T242" s="117"/>
      <c r="U242" s="167" t="str">
        <f>Logic!AN242</f>
        <v/>
      </c>
      <c r="V242" s="167" t="str">
        <f>Logic!AO242</f>
        <v/>
      </c>
      <c r="W242" s="167" t="str">
        <f>Logic!AP242</f>
        <v/>
      </c>
      <c r="X242" s="167" t="str">
        <f>Logic!AQ242</f>
        <v/>
      </c>
      <c r="Y242" s="167" t="str">
        <f>Logic!AS242</f>
        <v/>
      </c>
      <c r="Z242" s="167" t="str">
        <f>Logic!AT242</f>
        <v/>
      </c>
      <c r="AA242" s="167" t="str">
        <f>Logic!AU242</f>
        <v/>
      </c>
      <c r="AB242" s="167" t="str">
        <f>Logic!AV242</f>
        <v/>
      </c>
      <c r="AC242" s="153"/>
      <c r="AD242" s="168" t="str">
        <f t="shared" si="3"/>
        <v/>
      </c>
      <c r="AE242" s="138"/>
      <c r="AF242" s="138"/>
      <c r="AG242" s="138"/>
      <c r="AH242" s="138"/>
      <c r="AI242" s="138"/>
      <c r="AJ242" s="138"/>
      <c r="AK242" s="138"/>
      <c r="AL242" s="138"/>
      <c r="AM242" s="138"/>
      <c r="AN242" s="138"/>
      <c r="AO242" s="138"/>
      <c r="AP242" s="138"/>
      <c r="AQ242" s="138"/>
      <c r="AR242" s="138"/>
      <c r="AS242" s="138"/>
      <c r="AT242" s="138"/>
      <c r="AU242" s="138"/>
      <c r="AV242" s="138"/>
      <c r="AW242" s="138"/>
      <c r="AX242" s="138"/>
      <c r="AY242" s="138"/>
      <c r="AZ242" s="138"/>
      <c r="BA242" s="14"/>
      <c r="BB242" s="14"/>
      <c r="BC242" s="14"/>
      <c r="BD242" s="14"/>
      <c r="BE242" s="14"/>
      <c r="BF242" s="14"/>
      <c r="BG242" s="14"/>
      <c r="BH242" s="14"/>
      <c r="BI242" s="14"/>
      <c r="BJ242" s="14"/>
      <c r="BK242" s="14"/>
      <c r="BL242" s="14"/>
      <c r="BM242" s="14"/>
      <c r="BN242" s="14"/>
      <c r="BO242" s="14"/>
      <c r="BP242" s="14"/>
      <c r="BQ242" s="14"/>
      <c r="BR242" s="14"/>
      <c r="BS242" s="14"/>
      <c r="BT242" s="14"/>
      <c r="BU242" s="14"/>
      <c r="BV242" s="14"/>
      <c r="BW242" s="14"/>
      <c r="BX242" s="14"/>
      <c r="BY242" s="14"/>
      <c r="BZ242" s="14"/>
      <c r="CA242" s="14"/>
      <c r="CB242" s="14"/>
      <c r="CC242" s="14"/>
      <c r="CD242" s="14"/>
      <c r="CE242" s="14"/>
      <c r="CF242" s="14"/>
      <c r="CG242" s="14"/>
      <c r="CH242" s="14"/>
      <c r="CI242" s="14"/>
      <c r="CJ242" s="14"/>
      <c r="CK242" s="14"/>
      <c r="CL242" s="14"/>
      <c r="CM242" s="14"/>
      <c r="CN242" s="14"/>
      <c r="CO242" s="14"/>
      <c r="CP242" s="14"/>
      <c r="CQ242" s="14"/>
      <c r="CR242" s="14"/>
      <c r="CS242" s="14"/>
      <c r="CT242" s="14"/>
      <c r="CU242" s="14"/>
      <c r="CV242" s="14"/>
      <c r="CW242" s="14"/>
      <c r="CX242" s="14"/>
      <c r="CY242" s="14"/>
      <c r="CZ242" s="14"/>
      <c r="DA242" s="14"/>
      <c r="DB242" s="14"/>
      <c r="DC242" s="14"/>
      <c r="DD242" s="14"/>
      <c r="DE242" s="14"/>
      <c r="DF242" s="14"/>
      <c r="DG242" s="14"/>
      <c r="DH242" s="14"/>
      <c r="DI242" s="14"/>
      <c r="DJ242" s="14"/>
      <c r="DK242" s="14"/>
      <c r="DL242" s="14"/>
      <c r="DM242" s="14"/>
      <c r="DN242" s="14"/>
      <c r="DO242" s="14"/>
      <c r="DP242" s="14"/>
      <c r="DQ242" s="14"/>
      <c r="DR242" s="14"/>
      <c r="DS242" s="14"/>
      <c r="DT242" s="14"/>
      <c r="DU242" s="14"/>
      <c r="DV242" s="14"/>
      <c r="DW242" s="14"/>
      <c r="DX242" s="14"/>
      <c r="DY242" s="14"/>
      <c r="DZ242" s="14"/>
      <c r="EA242" s="14"/>
      <c r="EB242" s="14"/>
      <c r="EC242" s="14"/>
      <c r="ED242" s="14"/>
      <c r="EE242" s="14"/>
      <c r="EF242" s="14"/>
      <c r="EG242" s="14"/>
      <c r="EH242" s="14"/>
      <c r="EI242" s="14"/>
      <c r="EJ242" s="14"/>
      <c r="EK242" s="14"/>
      <c r="EL242" s="14"/>
      <c r="EM242" s="14"/>
      <c r="EN242" s="14"/>
      <c r="EO242" s="14"/>
      <c r="EP242" s="14"/>
      <c r="EQ242" s="14"/>
      <c r="ER242" s="14"/>
      <c r="ES242" s="14"/>
      <c r="ET242" s="14"/>
      <c r="EU242" s="14"/>
      <c r="EV242" s="14"/>
      <c r="EW242" s="14"/>
      <c r="EX242" s="14"/>
      <c r="EY242" s="14"/>
      <c r="EZ242" s="14"/>
      <c r="FA242" s="14"/>
      <c r="FB242" s="14"/>
      <c r="FC242" s="14"/>
      <c r="FD242" s="14"/>
      <c r="FE242" s="14"/>
      <c r="FF242" s="14"/>
      <c r="FG242" s="14"/>
      <c r="FH242" s="14"/>
      <c r="FI242" s="14"/>
      <c r="FJ242" s="14"/>
      <c r="FK242" s="14"/>
      <c r="FL242" s="14"/>
      <c r="FM242" s="14"/>
      <c r="FN242" s="14"/>
      <c r="FO242" s="14"/>
      <c r="FP242" s="14"/>
      <c r="FQ242" s="14"/>
      <c r="FR242" s="14"/>
      <c r="FS242" s="14"/>
      <c r="FT242" s="14"/>
      <c r="FU242" s="14"/>
      <c r="FV242" s="14"/>
      <c r="FW242" s="14"/>
      <c r="FX242" s="14"/>
      <c r="FY242" s="14"/>
      <c r="FZ242" s="14"/>
      <c r="GA242" s="14"/>
      <c r="GB242" s="14"/>
      <c r="GC242" s="14"/>
      <c r="GD242" s="14"/>
      <c r="GE242" s="14"/>
      <c r="GF242" s="14"/>
      <c r="GG242" s="14"/>
      <c r="GH242" s="14"/>
      <c r="GI242" s="14"/>
      <c r="GJ242" s="14"/>
      <c r="GK242" s="14"/>
      <c r="GL242" s="14"/>
      <c r="GM242" s="14"/>
      <c r="GN242" s="14"/>
      <c r="GO242" s="14"/>
      <c r="GP242" s="14"/>
      <c r="GQ242" s="14"/>
      <c r="GR242" s="14"/>
      <c r="GS242" s="14"/>
      <c r="GT242" s="14"/>
      <c r="GU242" s="14"/>
      <c r="GV242" s="14"/>
      <c r="GW242" s="14"/>
      <c r="GX242" s="14"/>
      <c r="GY242" s="14"/>
      <c r="GZ242" s="14"/>
      <c r="HA242" s="14"/>
      <c r="HB242" s="14"/>
      <c r="HC242" s="14"/>
      <c r="HD242" s="14"/>
      <c r="HE242" s="14"/>
      <c r="HF242" s="14"/>
      <c r="HG242" s="14"/>
      <c r="HH242" s="14"/>
      <c r="HI242" s="14"/>
      <c r="HJ242" s="14"/>
      <c r="HK242" s="14"/>
      <c r="HL242" s="14"/>
      <c r="HM242" s="14"/>
      <c r="HN242" s="14"/>
      <c r="HO242" s="14"/>
      <c r="HP242" s="14"/>
      <c r="HQ242" s="14"/>
      <c r="HR242" s="14"/>
      <c r="HS242" s="14"/>
      <c r="HT242" s="14"/>
      <c r="HU242" s="14"/>
      <c r="HV242" s="14"/>
      <c r="HW242" s="14"/>
      <c r="HX242" s="14"/>
      <c r="HY242" s="14"/>
      <c r="HZ242" s="14"/>
      <c r="IA242" s="14"/>
      <c r="IB242" s="14"/>
      <c r="IC242" s="14"/>
      <c r="ID242" s="14"/>
      <c r="IE242" s="14"/>
      <c r="IF242" s="14"/>
      <c r="IG242" s="14"/>
      <c r="IH242" s="14"/>
      <c r="II242" s="14"/>
      <c r="IJ242" s="14"/>
      <c r="IK242" s="14"/>
      <c r="IL242" s="14"/>
      <c r="IM242" s="14"/>
      <c r="IN242" s="14"/>
      <c r="IO242" s="14"/>
      <c r="IP242" s="14"/>
      <c r="IQ242" s="14"/>
      <c r="IR242" s="14"/>
      <c r="IS242" s="14"/>
      <c r="IT242" s="14"/>
      <c r="IU242" s="14"/>
      <c r="IV242" s="14"/>
      <c r="IW242" s="14"/>
      <c r="IX242" s="14"/>
      <c r="IY242" s="14"/>
      <c r="IZ242" s="14"/>
      <c r="JA242" s="14"/>
      <c r="JB242" s="14"/>
      <c r="JC242" s="14"/>
      <c r="JD242" s="14"/>
      <c r="JE242" s="14"/>
      <c r="JF242" s="14"/>
      <c r="JG242" s="14"/>
    </row>
    <row r="243" spans="1:267" s="152" customFormat="1" ht="18" hidden="1" customHeight="1" outlineLevel="2" x14ac:dyDescent="0.25">
      <c r="A243" s="146">
        <v>102</v>
      </c>
      <c r="B243" s="348"/>
      <c r="C243" s="349"/>
      <c r="D243" s="95"/>
      <c r="E243" s="354"/>
      <c r="F243" s="354"/>
      <c r="G243" s="355"/>
      <c r="H243" s="355"/>
      <c r="I243" s="167" t="str">
        <f>Logic!I243</f>
        <v/>
      </c>
      <c r="J243" s="117"/>
      <c r="K243" s="112"/>
      <c r="L243" s="112"/>
      <c r="M243" s="167" t="str">
        <f>Logic!Q243</f>
        <v/>
      </c>
      <c r="N243" s="167" t="str">
        <f>Logic!U243</f>
        <v/>
      </c>
      <c r="O243" s="167" t="str">
        <f>Logic!Y243</f>
        <v/>
      </c>
      <c r="P243" s="167" t="str">
        <f>Logic!AC243</f>
        <v/>
      </c>
      <c r="Q243" s="167" t="str">
        <f>Logic!AG243</f>
        <v/>
      </c>
      <c r="R243" s="117"/>
      <c r="S243" s="167" t="str">
        <f>Logic!AL243</f>
        <v/>
      </c>
      <c r="T243" s="117"/>
      <c r="U243" s="167" t="str">
        <f>Logic!AN243</f>
        <v/>
      </c>
      <c r="V243" s="167" t="str">
        <f>Logic!AO243</f>
        <v/>
      </c>
      <c r="W243" s="167" t="str">
        <f>Logic!AP243</f>
        <v/>
      </c>
      <c r="X243" s="167" t="str">
        <f>Logic!AQ243</f>
        <v/>
      </c>
      <c r="Y243" s="167" t="str">
        <f>Logic!AS243</f>
        <v/>
      </c>
      <c r="Z243" s="167" t="str">
        <f>Logic!AT243</f>
        <v/>
      </c>
      <c r="AA243" s="167" t="str">
        <f>Logic!AU243</f>
        <v/>
      </c>
      <c r="AB243" s="167" t="str">
        <f>Logic!AV243</f>
        <v/>
      </c>
      <c r="AC243" s="153"/>
      <c r="AD243" s="168" t="str">
        <f t="shared" si="3"/>
        <v/>
      </c>
      <c r="AE243" s="138"/>
      <c r="AF243" s="138"/>
      <c r="AG243" s="138"/>
      <c r="AH243" s="138"/>
      <c r="AI243" s="138"/>
      <c r="AJ243" s="138"/>
      <c r="AK243" s="138"/>
      <c r="AL243" s="138"/>
      <c r="AM243" s="138"/>
      <c r="AN243" s="138"/>
      <c r="AO243" s="138"/>
      <c r="AP243" s="138"/>
      <c r="AQ243" s="138"/>
      <c r="AR243" s="138"/>
      <c r="AS243" s="138"/>
      <c r="AT243" s="138"/>
      <c r="AU243" s="138"/>
      <c r="AV243" s="138"/>
      <c r="AW243" s="138"/>
      <c r="AX243" s="138"/>
      <c r="AY243" s="138"/>
      <c r="AZ243" s="138"/>
      <c r="BA243" s="14"/>
      <c r="BB243" s="14"/>
      <c r="BC243" s="14"/>
      <c r="BD243" s="14"/>
      <c r="BE243" s="14"/>
      <c r="BF243" s="14"/>
      <c r="BG243" s="14"/>
      <c r="BH243" s="14"/>
      <c r="BI243" s="14"/>
      <c r="BJ243" s="14"/>
      <c r="BK243" s="14"/>
      <c r="BL243" s="14"/>
      <c r="BM243" s="14"/>
      <c r="BN243" s="14"/>
      <c r="BO243" s="14"/>
      <c r="BP243" s="14"/>
      <c r="BQ243" s="14"/>
      <c r="BR243" s="14"/>
      <c r="BS243" s="14"/>
      <c r="BT243" s="14"/>
      <c r="BU243" s="14"/>
      <c r="BV243" s="14"/>
      <c r="BW243" s="14"/>
      <c r="BX243" s="14"/>
      <c r="BY243" s="14"/>
      <c r="BZ243" s="14"/>
      <c r="CA243" s="14"/>
      <c r="CB243" s="14"/>
      <c r="CC243" s="14"/>
      <c r="CD243" s="14"/>
      <c r="CE243" s="14"/>
      <c r="CF243" s="14"/>
      <c r="CG243" s="14"/>
      <c r="CH243" s="14"/>
      <c r="CI243" s="14"/>
      <c r="CJ243" s="14"/>
      <c r="CK243" s="14"/>
      <c r="CL243" s="14"/>
      <c r="CM243" s="14"/>
      <c r="CN243" s="14"/>
      <c r="CO243" s="14"/>
      <c r="CP243" s="14"/>
      <c r="CQ243" s="14"/>
      <c r="CR243" s="14"/>
      <c r="CS243" s="14"/>
      <c r="CT243" s="14"/>
      <c r="CU243" s="14"/>
      <c r="CV243" s="14"/>
      <c r="CW243" s="14"/>
      <c r="CX243" s="14"/>
      <c r="CY243" s="14"/>
      <c r="CZ243" s="14"/>
      <c r="DA243" s="14"/>
      <c r="DB243" s="14"/>
      <c r="DC243" s="14"/>
      <c r="DD243" s="14"/>
      <c r="DE243" s="14"/>
      <c r="DF243" s="14"/>
      <c r="DG243" s="14"/>
      <c r="DH243" s="14"/>
      <c r="DI243" s="14"/>
      <c r="DJ243" s="14"/>
      <c r="DK243" s="14"/>
      <c r="DL243" s="14"/>
      <c r="DM243" s="14"/>
      <c r="DN243" s="14"/>
      <c r="DO243" s="14"/>
      <c r="DP243" s="14"/>
      <c r="DQ243" s="14"/>
      <c r="DR243" s="14"/>
      <c r="DS243" s="14"/>
      <c r="DT243" s="14"/>
      <c r="DU243" s="14"/>
      <c r="DV243" s="14"/>
      <c r="DW243" s="14"/>
      <c r="DX243" s="14"/>
      <c r="DY243" s="14"/>
      <c r="DZ243" s="14"/>
      <c r="EA243" s="14"/>
      <c r="EB243" s="14"/>
      <c r="EC243" s="14"/>
      <c r="ED243" s="14"/>
      <c r="EE243" s="14"/>
      <c r="EF243" s="14"/>
      <c r="EG243" s="14"/>
      <c r="EH243" s="14"/>
      <c r="EI243" s="14"/>
      <c r="EJ243" s="14"/>
      <c r="EK243" s="14"/>
      <c r="EL243" s="14"/>
      <c r="EM243" s="14"/>
      <c r="EN243" s="14"/>
      <c r="EO243" s="14"/>
      <c r="EP243" s="14"/>
      <c r="EQ243" s="14"/>
      <c r="ER243" s="14"/>
      <c r="ES243" s="14"/>
      <c r="ET243" s="14"/>
      <c r="EU243" s="14"/>
      <c r="EV243" s="14"/>
      <c r="EW243" s="14"/>
      <c r="EX243" s="14"/>
      <c r="EY243" s="14"/>
      <c r="EZ243" s="14"/>
      <c r="FA243" s="14"/>
      <c r="FB243" s="14"/>
      <c r="FC243" s="14"/>
      <c r="FD243" s="14"/>
      <c r="FE243" s="14"/>
      <c r="FF243" s="14"/>
      <c r="FG243" s="14"/>
      <c r="FH243" s="14"/>
      <c r="FI243" s="14"/>
      <c r="FJ243" s="14"/>
      <c r="FK243" s="14"/>
      <c r="FL243" s="14"/>
      <c r="FM243" s="14"/>
      <c r="FN243" s="14"/>
      <c r="FO243" s="14"/>
      <c r="FP243" s="14"/>
      <c r="FQ243" s="14"/>
      <c r="FR243" s="14"/>
      <c r="FS243" s="14"/>
      <c r="FT243" s="14"/>
      <c r="FU243" s="14"/>
      <c r="FV243" s="14"/>
      <c r="FW243" s="14"/>
      <c r="FX243" s="14"/>
      <c r="FY243" s="14"/>
      <c r="FZ243" s="14"/>
      <c r="GA243" s="14"/>
      <c r="GB243" s="14"/>
      <c r="GC243" s="14"/>
      <c r="GD243" s="14"/>
      <c r="GE243" s="14"/>
      <c r="GF243" s="14"/>
      <c r="GG243" s="14"/>
      <c r="GH243" s="14"/>
      <c r="GI243" s="14"/>
      <c r="GJ243" s="14"/>
      <c r="GK243" s="14"/>
      <c r="GL243" s="14"/>
      <c r="GM243" s="14"/>
      <c r="GN243" s="14"/>
      <c r="GO243" s="14"/>
      <c r="GP243" s="14"/>
      <c r="GQ243" s="14"/>
      <c r="GR243" s="14"/>
      <c r="GS243" s="14"/>
      <c r="GT243" s="14"/>
      <c r="GU243" s="14"/>
      <c r="GV243" s="14"/>
      <c r="GW243" s="14"/>
      <c r="GX243" s="14"/>
      <c r="GY243" s="14"/>
      <c r="GZ243" s="14"/>
      <c r="HA243" s="14"/>
      <c r="HB243" s="14"/>
      <c r="HC243" s="14"/>
      <c r="HD243" s="14"/>
      <c r="HE243" s="14"/>
      <c r="HF243" s="14"/>
      <c r="HG243" s="14"/>
      <c r="HH243" s="14"/>
      <c r="HI243" s="14"/>
      <c r="HJ243" s="14"/>
      <c r="HK243" s="14"/>
      <c r="HL243" s="14"/>
      <c r="HM243" s="14"/>
      <c r="HN243" s="14"/>
      <c r="HO243" s="14"/>
      <c r="HP243" s="14"/>
      <c r="HQ243" s="14"/>
      <c r="HR243" s="14"/>
      <c r="HS243" s="14"/>
      <c r="HT243" s="14"/>
      <c r="HU243" s="14"/>
      <c r="HV243" s="14"/>
      <c r="HW243" s="14"/>
      <c r="HX243" s="14"/>
      <c r="HY243" s="14"/>
      <c r="HZ243" s="14"/>
      <c r="IA243" s="14"/>
      <c r="IB243" s="14"/>
      <c r="IC243" s="14"/>
      <c r="ID243" s="14"/>
      <c r="IE243" s="14"/>
      <c r="IF243" s="14"/>
      <c r="IG243" s="14"/>
      <c r="IH243" s="14"/>
      <c r="II243" s="14"/>
      <c r="IJ243" s="14"/>
      <c r="IK243" s="14"/>
      <c r="IL243" s="14"/>
      <c r="IM243" s="14"/>
      <c r="IN243" s="14"/>
      <c r="IO243" s="14"/>
      <c r="IP243" s="14"/>
      <c r="IQ243" s="14"/>
      <c r="IR243" s="14"/>
      <c r="IS243" s="14"/>
      <c r="IT243" s="14"/>
      <c r="IU243" s="14"/>
      <c r="IV243" s="14"/>
      <c r="IW243" s="14"/>
      <c r="IX243" s="14"/>
      <c r="IY243" s="14"/>
      <c r="IZ243" s="14"/>
      <c r="JA243" s="14"/>
      <c r="JB243" s="14"/>
      <c r="JC243" s="14"/>
      <c r="JD243" s="14"/>
      <c r="JE243" s="14"/>
      <c r="JF243" s="14"/>
      <c r="JG243" s="14"/>
    </row>
    <row r="244" spans="1:267" s="152" customFormat="1" ht="18" hidden="1" customHeight="1" outlineLevel="2" x14ac:dyDescent="0.25">
      <c r="A244" s="146">
        <v>103</v>
      </c>
      <c r="B244" s="348"/>
      <c r="C244" s="349"/>
      <c r="D244" s="95"/>
      <c r="E244" s="354"/>
      <c r="F244" s="354"/>
      <c r="G244" s="355"/>
      <c r="H244" s="355"/>
      <c r="I244" s="167" t="str">
        <f>Logic!I244</f>
        <v/>
      </c>
      <c r="J244" s="117"/>
      <c r="K244" s="112"/>
      <c r="L244" s="112"/>
      <c r="M244" s="167" t="str">
        <f>Logic!Q244</f>
        <v/>
      </c>
      <c r="N244" s="167" t="str">
        <f>Logic!U244</f>
        <v/>
      </c>
      <c r="O244" s="167" t="str">
        <f>Logic!Y244</f>
        <v/>
      </c>
      <c r="P244" s="167" t="str">
        <f>Logic!AC244</f>
        <v/>
      </c>
      <c r="Q244" s="167" t="str">
        <f>Logic!AG244</f>
        <v/>
      </c>
      <c r="R244" s="117"/>
      <c r="S244" s="167" t="str">
        <f>Logic!AL244</f>
        <v/>
      </c>
      <c r="T244" s="117"/>
      <c r="U244" s="167" t="str">
        <f>Logic!AN244</f>
        <v/>
      </c>
      <c r="V244" s="167" t="str">
        <f>Logic!AO244</f>
        <v/>
      </c>
      <c r="W244" s="167" t="str">
        <f>Logic!AP244</f>
        <v/>
      </c>
      <c r="X244" s="167" t="str">
        <f>Logic!AQ244</f>
        <v/>
      </c>
      <c r="Y244" s="167" t="str">
        <f>Logic!AS244</f>
        <v/>
      </c>
      <c r="Z244" s="167" t="str">
        <f>Logic!AT244</f>
        <v/>
      </c>
      <c r="AA244" s="167" t="str">
        <f>Logic!AU244</f>
        <v/>
      </c>
      <c r="AB244" s="167" t="str">
        <f>Logic!AV244</f>
        <v/>
      </c>
      <c r="AC244" s="153"/>
      <c r="AD244" s="168" t="str">
        <f t="shared" si="3"/>
        <v/>
      </c>
      <c r="AE244" s="138"/>
      <c r="AF244" s="138"/>
      <c r="AG244" s="138"/>
      <c r="AH244" s="138"/>
      <c r="AI244" s="138"/>
      <c r="AJ244" s="138"/>
      <c r="AK244" s="138"/>
      <c r="AL244" s="138"/>
      <c r="AM244" s="138"/>
      <c r="AN244" s="138"/>
      <c r="AO244" s="138"/>
      <c r="AP244" s="138"/>
      <c r="AQ244" s="138"/>
      <c r="AR244" s="138"/>
      <c r="AS244" s="138"/>
      <c r="AT244" s="138"/>
      <c r="AU244" s="138"/>
      <c r="AV244" s="138"/>
      <c r="AW244" s="138"/>
      <c r="AX244" s="138"/>
      <c r="AY244" s="138"/>
      <c r="AZ244" s="138"/>
      <c r="BA244" s="14"/>
      <c r="BB244" s="14"/>
      <c r="BC244" s="14"/>
      <c r="BD244" s="14"/>
      <c r="BE244" s="14"/>
      <c r="BF244" s="14"/>
      <c r="BG244" s="14"/>
      <c r="BH244" s="14"/>
      <c r="BI244" s="14"/>
      <c r="BJ244" s="14"/>
      <c r="BK244" s="14"/>
      <c r="BL244" s="14"/>
      <c r="BM244" s="14"/>
      <c r="BN244" s="14"/>
      <c r="BO244" s="14"/>
      <c r="BP244" s="14"/>
      <c r="BQ244" s="14"/>
      <c r="BR244" s="14"/>
      <c r="BS244" s="14"/>
      <c r="BT244" s="14"/>
      <c r="BU244" s="14"/>
      <c r="BV244" s="14"/>
      <c r="BW244" s="14"/>
      <c r="BX244" s="14"/>
      <c r="BY244" s="14"/>
      <c r="BZ244" s="14"/>
      <c r="CA244" s="14"/>
      <c r="CB244" s="14"/>
      <c r="CC244" s="14"/>
      <c r="CD244" s="14"/>
      <c r="CE244" s="14"/>
      <c r="CF244" s="14"/>
      <c r="CG244" s="14"/>
      <c r="CH244" s="14"/>
      <c r="CI244" s="14"/>
      <c r="CJ244" s="14"/>
      <c r="CK244" s="14"/>
      <c r="CL244" s="14"/>
      <c r="CM244" s="14"/>
      <c r="CN244" s="14"/>
      <c r="CO244" s="14"/>
      <c r="CP244" s="14"/>
      <c r="CQ244" s="14"/>
      <c r="CR244" s="14"/>
      <c r="CS244" s="14"/>
      <c r="CT244" s="14"/>
      <c r="CU244" s="14"/>
      <c r="CV244" s="14"/>
      <c r="CW244" s="14"/>
      <c r="CX244" s="14"/>
      <c r="CY244" s="14"/>
      <c r="CZ244" s="14"/>
      <c r="DA244" s="14"/>
      <c r="DB244" s="14"/>
      <c r="DC244" s="14"/>
      <c r="DD244" s="14"/>
      <c r="DE244" s="14"/>
      <c r="DF244" s="14"/>
      <c r="DG244" s="14"/>
      <c r="DH244" s="14"/>
      <c r="DI244" s="14"/>
      <c r="DJ244" s="14"/>
      <c r="DK244" s="14"/>
      <c r="DL244" s="14"/>
      <c r="DM244" s="14"/>
      <c r="DN244" s="14"/>
      <c r="DO244" s="14"/>
      <c r="DP244" s="14"/>
      <c r="DQ244" s="14"/>
      <c r="DR244" s="14"/>
      <c r="DS244" s="14"/>
      <c r="DT244" s="14"/>
      <c r="DU244" s="14"/>
      <c r="DV244" s="14"/>
      <c r="DW244" s="14"/>
      <c r="DX244" s="14"/>
      <c r="DY244" s="14"/>
      <c r="DZ244" s="14"/>
      <c r="EA244" s="14"/>
      <c r="EB244" s="14"/>
      <c r="EC244" s="14"/>
      <c r="ED244" s="14"/>
      <c r="EE244" s="14"/>
      <c r="EF244" s="14"/>
      <c r="EG244" s="14"/>
      <c r="EH244" s="14"/>
      <c r="EI244" s="14"/>
      <c r="EJ244" s="14"/>
      <c r="EK244" s="14"/>
      <c r="EL244" s="14"/>
      <c r="EM244" s="14"/>
      <c r="EN244" s="14"/>
      <c r="EO244" s="14"/>
      <c r="EP244" s="14"/>
      <c r="EQ244" s="14"/>
      <c r="ER244" s="14"/>
      <c r="ES244" s="14"/>
      <c r="ET244" s="14"/>
      <c r="EU244" s="14"/>
      <c r="EV244" s="14"/>
      <c r="EW244" s="14"/>
      <c r="EX244" s="14"/>
      <c r="EY244" s="14"/>
      <c r="EZ244" s="14"/>
      <c r="FA244" s="14"/>
      <c r="FB244" s="14"/>
      <c r="FC244" s="14"/>
      <c r="FD244" s="14"/>
      <c r="FE244" s="14"/>
      <c r="FF244" s="14"/>
      <c r="FG244" s="14"/>
      <c r="FH244" s="14"/>
      <c r="FI244" s="14"/>
      <c r="FJ244" s="14"/>
      <c r="FK244" s="14"/>
      <c r="FL244" s="14"/>
      <c r="FM244" s="14"/>
      <c r="FN244" s="14"/>
      <c r="FO244" s="14"/>
      <c r="FP244" s="14"/>
      <c r="FQ244" s="14"/>
      <c r="FR244" s="14"/>
      <c r="FS244" s="14"/>
      <c r="FT244" s="14"/>
      <c r="FU244" s="14"/>
      <c r="FV244" s="14"/>
      <c r="FW244" s="14"/>
      <c r="FX244" s="14"/>
      <c r="FY244" s="14"/>
      <c r="FZ244" s="14"/>
      <c r="GA244" s="14"/>
      <c r="GB244" s="14"/>
      <c r="GC244" s="14"/>
      <c r="GD244" s="14"/>
      <c r="GE244" s="14"/>
      <c r="GF244" s="14"/>
      <c r="GG244" s="14"/>
      <c r="GH244" s="14"/>
      <c r="GI244" s="14"/>
      <c r="GJ244" s="14"/>
      <c r="GK244" s="14"/>
      <c r="GL244" s="14"/>
      <c r="GM244" s="14"/>
      <c r="GN244" s="14"/>
      <c r="GO244" s="14"/>
      <c r="GP244" s="14"/>
      <c r="GQ244" s="14"/>
      <c r="GR244" s="14"/>
      <c r="GS244" s="14"/>
      <c r="GT244" s="14"/>
      <c r="GU244" s="14"/>
      <c r="GV244" s="14"/>
      <c r="GW244" s="14"/>
      <c r="GX244" s="14"/>
      <c r="GY244" s="14"/>
      <c r="GZ244" s="14"/>
      <c r="HA244" s="14"/>
      <c r="HB244" s="14"/>
      <c r="HC244" s="14"/>
      <c r="HD244" s="14"/>
      <c r="HE244" s="14"/>
      <c r="HF244" s="14"/>
      <c r="HG244" s="14"/>
      <c r="HH244" s="14"/>
      <c r="HI244" s="14"/>
      <c r="HJ244" s="14"/>
      <c r="HK244" s="14"/>
      <c r="HL244" s="14"/>
      <c r="HM244" s="14"/>
      <c r="HN244" s="14"/>
      <c r="HO244" s="14"/>
      <c r="HP244" s="14"/>
      <c r="HQ244" s="14"/>
      <c r="HR244" s="14"/>
      <c r="HS244" s="14"/>
      <c r="HT244" s="14"/>
      <c r="HU244" s="14"/>
      <c r="HV244" s="14"/>
      <c r="HW244" s="14"/>
      <c r="HX244" s="14"/>
      <c r="HY244" s="14"/>
      <c r="HZ244" s="14"/>
      <c r="IA244" s="14"/>
      <c r="IB244" s="14"/>
      <c r="IC244" s="14"/>
      <c r="ID244" s="14"/>
      <c r="IE244" s="14"/>
      <c r="IF244" s="14"/>
      <c r="IG244" s="14"/>
      <c r="IH244" s="14"/>
      <c r="II244" s="14"/>
      <c r="IJ244" s="14"/>
      <c r="IK244" s="14"/>
      <c r="IL244" s="14"/>
      <c r="IM244" s="14"/>
      <c r="IN244" s="14"/>
      <c r="IO244" s="14"/>
      <c r="IP244" s="14"/>
      <c r="IQ244" s="14"/>
      <c r="IR244" s="14"/>
      <c r="IS244" s="14"/>
      <c r="IT244" s="14"/>
      <c r="IU244" s="14"/>
      <c r="IV244" s="14"/>
      <c r="IW244" s="14"/>
      <c r="IX244" s="14"/>
      <c r="IY244" s="14"/>
      <c r="IZ244" s="14"/>
      <c r="JA244" s="14"/>
      <c r="JB244" s="14"/>
      <c r="JC244" s="14"/>
      <c r="JD244" s="14"/>
      <c r="JE244" s="14"/>
      <c r="JF244" s="14"/>
      <c r="JG244" s="14"/>
    </row>
    <row r="245" spans="1:267" s="152" customFormat="1" ht="18" hidden="1" customHeight="1" outlineLevel="2" x14ac:dyDescent="0.25">
      <c r="A245" s="146">
        <v>104</v>
      </c>
      <c r="B245" s="348"/>
      <c r="C245" s="349"/>
      <c r="D245" s="95"/>
      <c r="E245" s="354"/>
      <c r="F245" s="354"/>
      <c r="G245" s="355"/>
      <c r="H245" s="355"/>
      <c r="I245" s="167" t="str">
        <f>Logic!I245</f>
        <v/>
      </c>
      <c r="J245" s="117"/>
      <c r="K245" s="112"/>
      <c r="L245" s="112"/>
      <c r="M245" s="167" t="str">
        <f>Logic!Q245</f>
        <v/>
      </c>
      <c r="N245" s="167" t="str">
        <f>Logic!U245</f>
        <v/>
      </c>
      <c r="O245" s="167" t="str">
        <f>Logic!Y245</f>
        <v/>
      </c>
      <c r="P245" s="167" t="str">
        <f>Logic!AC245</f>
        <v/>
      </c>
      <c r="Q245" s="167" t="str">
        <f>Logic!AG245</f>
        <v/>
      </c>
      <c r="R245" s="117"/>
      <c r="S245" s="167" t="str">
        <f>Logic!AL245</f>
        <v/>
      </c>
      <c r="T245" s="117"/>
      <c r="U245" s="167" t="str">
        <f>Logic!AN245</f>
        <v/>
      </c>
      <c r="V245" s="167" t="str">
        <f>Logic!AO245</f>
        <v/>
      </c>
      <c r="W245" s="167" t="str">
        <f>Logic!AP245</f>
        <v/>
      </c>
      <c r="X245" s="167" t="str">
        <f>Logic!AQ245</f>
        <v/>
      </c>
      <c r="Y245" s="167" t="str">
        <f>Logic!AS245</f>
        <v/>
      </c>
      <c r="Z245" s="167" t="str">
        <f>Logic!AT245</f>
        <v/>
      </c>
      <c r="AA245" s="167" t="str">
        <f>Logic!AU245</f>
        <v/>
      </c>
      <c r="AB245" s="167" t="str">
        <f>Logic!AV245</f>
        <v/>
      </c>
      <c r="AC245" s="153"/>
      <c r="AD245" s="168" t="str">
        <f t="shared" si="3"/>
        <v/>
      </c>
      <c r="AE245" s="138"/>
      <c r="AF245" s="138"/>
      <c r="AG245" s="138"/>
      <c r="AH245" s="138"/>
      <c r="AI245" s="138"/>
      <c r="AJ245" s="138"/>
      <c r="AK245" s="138"/>
      <c r="AL245" s="138"/>
      <c r="AM245" s="138"/>
      <c r="AN245" s="138"/>
      <c r="AO245" s="138"/>
      <c r="AP245" s="138"/>
      <c r="AQ245" s="138"/>
      <c r="AR245" s="138"/>
      <c r="AS245" s="138"/>
      <c r="AT245" s="138"/>
      <c r="AU245" s="138"/>
      <c r="AV245" s="138"/>
      <c r="AW245" s="138"/>
      <c r="AX245" s="138"/>
      <c r="AY245" s="138"/>
      <c r="AZ245" s="138"/>
      <c r="BA245" s="14"/>
      <c r="BB245" s="14"/>
      <c r="BC245" s="14"/>
      <c r="BD245" s="14"/>
      <c r="BE245" s="14"/>
      <c r="BF245" s="14"/>
      <c r="BG245" s="14"/>
      <c r="BH245" s="14"/>
      <c r="BI245" s="14"/>
      <c r="BJ245" s="14"/>
      <c r="BK245" s="14"/>
      <c r="BL245" s="14"/>
      <c r="BM245" s="14"/>
      <c r="BN245" s="14"/>
      <c r="BO245" s="14"/>
      <c r="BP245" s="14"/>
      <c r="BQ245" s="14"/>
      <c r="BR245" s="14"/>
      <c r="BS245" s="14"/>
      <c r="BT245" s="14"/>
      <c r="BU245" s="14"/>
      <c r="BV245" s="14"/>
      <c r="BW245" s="14"/>
      <c r="BX245" s="14"/>
      <c r="BY245" s="14"/>
      <c r="BZ245" s="14"/>
      <c r="CA245" s="14"/>
      <c r="CB245" s="14"/>
      <c r="CC245" s="14"/>
      <c r="CD245" s="14"/>
      <c r="CE245" s="14"/>
      <c r="CF245" s="14"/>
      <c r="CG245" s="14"/>
      <c r="CH245" s="14"/>
      <c r="CI245" s="14"/>
      <c r="CJ245" s="14"/>
      <c r="CK245" s="14"/>
      <c r="CL245" s="14"/>
      <c r="CM245" s="14"/>
      <c r="CN245" s="14"/>
      <c r="CO245" s="14"/>
      <c r="CP245" s="14"/>
      <c r="CQ245" s="14"/>
      <c r="CR245" s="14"/>
      <c r="CS245" s="14"/>
      <c r="CT245" s="14"/>
      <c r="CU245" s="14"/>
      <c r="CV245" s="14"/>
      <c r="CW245" s="14"/>
      <c r="CX245" s="14"/>
      <c r="CY245" s="14"/>
      <c r="CZ245" s="14"/>
      <c r="DA245" s="14"/>
      <c r="DB245" s="14"/>
      <c r="DC245" s="14"/>
      <c r="DD245" s="14"/>
      <c r="DE245" s="14"/>
      <c r="DF245" s="14"/>
      <c r="DG245" s="14"/>
      <c r="DH245" s="14"/>
      <c r="DI245" s="14"/>
      <c r="DJ245" s="14"/>
      <c r="DK245" s="14"/>
      <c r="DL245" s="14"/>
      <c r="DM245" s="14"/>
      <c r="DN245" s="14"/>
      <c r="DO245" s="14"/>
      <c r="DP245" s="14"/>
      <c r="DQ245" s="14"/>
      <c r="DR245" s="14"/>
      <c r="DS245" s="14"/>
      <c r="DT245" s="14"/>
      <c r="DU245" s="14"/>
      <c r="DV245" s="14"/>
      <c r="DW245" s="14"/>
      <c r="DX245" s="14"/>
      <c r="DY245" s="14"/>
      <c r="DZ245" s="14"/>
      <c r="EA245" s="14"/>
      <c r="EB245" s="14"/>
      <c r="EC245" s="14"/>
      <c r="ED245" s="14"/>
      <c r="EE245" s="14"/>
      <c r="EF245" s="14"/>
      <c r="EG245" s="14"/>
      <c r="EH245" s="14"/>
      <c r="EI245" s="14"/>
      <c r="EJ245" s="14"/>
      <c r="EK245" s="14"/>
      <c r="EL245" s="14"/>
      <c r="EM245" s="14"/>
      <c r="EN245" s="14"/>
      <c r="EO245" s="14"/>
      <c r="EP245" s="14"/>
      <c r="EQ245" s="14"/>
      <c r="ER245" s="14"/>
      <c r="ES245" s="14"/>
      <c r="ET245" s="14"/>
      <c r="EU245" s="14"/>
      <c r="EV245" s="14"/>
      <c r="EW245" s="14"/>
      <c r="EX245" s="14"/>
      <c r="EY245" s="14"/>
      <c r="EZ245" s="14"/>
      <c r="FA245" s="14"/>
      <c r="FB245" s="14"/>
      <c r="FC245" s="14"/>
      <c r="FD245" s="14"/>
      <c r="FE245" s="14"/>
      <c r="FF245" s="14"/>
      <c r="FG245" s="14"/>
      <c r="FH245" s="14"/>
      <c r="FI245" s="14"/>
      <c r="FJ245" s="14"/>
      <c r="FK245" s="14"/>
      <c r="FL245" s="14"/>
      <c r="FM245" s="14"/>
      <c r="FN245" s="14"/>
      <c r="FO245" s="14"/>
      <c r="FP245" s="14"/>
      <c r="FQ245" s="14"/>
      <c r="FR245" s="14"/>
      <c r="FS245" s="14"/>
      <c r="FT245" s="14"/>
      <c r="FU245" s="14"/>
      <c r="FV245" s="14"/>
      <c r="FW245" s="14"/>
      <c r="FX245" s="14"/>
      <c r="FY245" s="14"/>
      <c r="FZ245" s="14"/>
      <c r="GA245" s="14"/>
      <c r="GB245" s="14"/>
      <c r="GC245" s="14"/>
      <c r="GD245" s="14"/>
      <c r="GE245" s="14"/>
      <c r="GF245" s="14"/>
      <c r="GG245" s="14"/>
      <c r="GH245" s="14"/>
      <c r="GI245" s="14"/>
      <c r="GJ245" s="14"/>
      <c r="GK245" s="14"/>
      <c r="GL245" s="14"/>
      <c r="GM245" s="14"/>
      <c r="GN245" s="14"/>
      <c r="GO245" s="14"/>
      <c r="GP245" s="14"/>
      <c r="GQ245" s="14"/>
      <c r="GR245" s="14"/>
      <c r="GS245" s="14"/>
      <c r="GT245" s="14"/>
      <c r="GU245" s="14"/>
      <c r="GV245" s="14"/>
      <c r="GW245" s="14"/>
      <c r="GX245" s="14"/>
      <c r="GY245" s="14"/>
      <c r="GZ245" s="14"/>
      <c r="HA245" s="14"/>
      <c r="HB245" s="14"/>
      <c r="HC245" s="14"/>
      <c r="HD245" s="14"/>
      <c r="HE245" s="14"/>
      <c r="HF245" s="14"/>
      <c r="HG245" s="14"/>
      <c r="HH245" s="14"/>
      <c r="HI245" s="14"/>
      <c r="HJ245" s="14"/>
      <c r="HK245" s="14"/>
      <c r="HL245" s="14"/>
      <c r="HM245" s="14"/>
      <c r="HN245" s="14"/>
      <c r="HO245" s="14"/>
      <c r="HP245" s="14"/>
      <c r="HQ245" s="14"/>
      <c r="HR245" s="14"/>
      <c r="HS245" s="14"/>
      <c r="HT245" s="14"/>
      <c r="HU245" s="14"/>
      <c r="HV245" s="14"/>
      <c r="HW245" s="14"/>
      <c r="HX245" s="14"/>
      <c r="HY245" s="14"/>
      <c r="HZ245" s="14"/>
      <c r="IA245" s="14"/>
      <c r="IB245" s="14"/>
      <c r="IC245" s="14"/>
      <c r="ID245" s="14"/>
      <c r="IE245" s="14"/>
      <c r="IF245" s="14"/>
      <c r="IG245" s="14"/>
      <c r="IH245" s="14"/>
      <c r="II245" s="14"/>
      <c r="IJ245" s="14"/>
      <c r="IK245" s="14"/>
      <c r="IL245" s="14"/>
      <c r="IM245" s="14"/>
      <c r="IN245" s="14"/>
      <c r="IO245" s="14"/>
      <c r="IP245" s="14"/>
      <c r="IQ245" s="14"/>
      <c r="IR245" s="14"/>
      <c r="IS245" s="14"/>
      <c r="IT245" s="14"/>
      <c r="IU245" s="14"/>
      <c r="IV245" s="14"/>
      <c r="IW245" s="14"/>
      <c r="IX245" s="14"/>
      <c r="IY245" s="14"/>
      <c r="IZ245" s="14"/>
      <c r="JA245" s="14"/>
      <c r="JB245" s="14"/>
      <c r="JC245" s="14"/>
      <c r="JD245" s="14"/>
      <c r="JE245" s="14"/>
      <c r="JF245" s="14"/>
      <c r="JG245" s="14"/>
    </row>
    <row r="246" spans="1:267" s="152" customFormat="1" ht="18" hidden="1" customHeight="1" outlineLevel="2" x14ac:dyDescent="0.25">
      <c r="A246" s="146">
        <v>105</v>
      </c>
      <c r="B246" s="348"/>
      <c r="C246" s="349"/>
      <c r="D246" s="95"/>
      <c r="E246" s="354"/>
      <c r="F246" s="354"/>
      <c r="G246" s="355"/>
      <c r="H246" s="355"/>
      <c r="I246" s="167" t="str">
        <f>Logic!I246</f>
        <v/>
      </c>
      <c r="J246" s="117"/>
      <c r="K246" s="112"/>
      <c r="L246" s="112"/>
      <c r="M246" s="167" t="str">
        <f>Logic!Q246</f>
        <v/>
      </c>
      <c r="N246" s="167" t="str">
        <f>Logic!U246</f>
        <v/>
      </c>
      <c r="O246" s="167" t="str">
        <f>Logic!Y246</f>
        <v/>
      </c>
      <c r="P246" s="167" t="str">
        <f>Logic!AC246</f>
        <v/>
      </c>
      <c r="Q246" s="167" t="str">
        <f>Logic!AG246</f>
        <v/>
      </c>
      <c r="R246" s="117"/>
      <c r="S246" s="167" t="str">
        <f>Logic!AL246</f>
        <v/>
      </c>
      <c r="T246" s="117"/>
      <c r="U246" s="167" t="str">
        <f>Logic!AN246</f>
        <v/>
      </c>
      <c r="V246" s="167" t="str">
        <f>Logic!AO246</f>
        <v/>
      </c>
      <c r="W246" s="167" t="str">
        <f>Logic!AP246</f>
        <v/>
      </c>
      <c r="X246" s="167" t="str">
        <f>Logic!AQ246</f>
        <v/>
      </c>
      <c r="Y246" s="167" t="str">
        <f>Logic!AS246</f>
        <v/>
      </c>
      <c r="Z246" s="167" t="str">
        <f>Logic!AT246</f>
        <v/>
      </c>
      <c r="AA246" s="167" t="str">
        <f>Logic!AU246</f>
        <v/>
      </c>
      <c r="AB246" s="167" t="str">
        <f>Logic!AV246</f>
        <v/>
      </c>
      <c r="AC246" s="153"/>
      <c r="AD246" s="168" t="str">
        <f t="shared" si="3"/>
        <v/>
      </c>
      <c r="AE246" s="138"/>
      <c r="AF246" s="138"/>
      <c r="AG246" s="138"/>
      <c r="AH246" s="138"/>
      <c r="AI246" s="138"/>
      <c r="AJ246" s="138"/>
      <c r="AK246" s="138"/>
      <c r="AL246" s="138"/>
      <c r="AM246" s="138"/>
      <c r="AN246" s="138"/>
      <c r="AO246" s="138"/>
      <c r="AP246" s="138"/>
      <c r="AQ246" s="138"/>
      <c r="AR246" s="138"/>
      <c r="AS246" s="138"/>
      <c r="AT246" s="138"/>
      <c r="AU246" s="138"/>
      <c r="AV246" s="138"/>
      <c r="AW246" s="138"/>
      <c r="AX246" s="138"/>
      <c r="AY246" s="138"/>
      <c r="AZ246" s="138"/>
      <c r="BA246" s="14"/>
      <c r="BB246" s="14"/>
      <c r="BC246" s="14"/>
      <c r="BD246" s="14"/>
      <c r="BE246" s="14"/>
      <c r="BF246" s="14"/>
      <c r="BG246" s="14"/>
      <c r="BH246" s="14"/>
      <c r="BI246" s="14"/>
      <c r="BJ246" s="14"/>
      <c r="BK246" s="14"/>
      <c r="BL246" s="14"/>
      <c r="BM246" s="14"/>
      <c r="BN246" s="14"/>
      <c r="BO246" s="14"/>
      <c r="BP246" s="14"/>
      <c r="BQ246" s="14"/>
      <c r="BR246" s="14"/>
      <c r="BS246" s="14"/>
      <c r="BT246" s="14"/>
      <c r="BU246" s="14"/>
      <c r="BV246" s="14"/>
      <c r="BW246" s="14"/>
      <c r="BX246" s="14"/>
      <c r="BY246" s="14"/>
      <c r="BZ246" s="14"/>
      <c r="CA246" s="14"/>
      <c r="CB246" s="14"/>
      <c r="CC246" s="14"/>
      <c r="CD246" s="14"/>
      <c r="CE246" s="14"/>
      <c r="CF246" s="14"/>
      <c r="CG246" s="14"/>
      <c r="CH246" s="14"/>
      <c r="CI246" s="14"/>
      <c r="CJ246" s="14"/>
      <c r="CK246" s="14"/>
      <c r="CL246" s="14"/>
      <c r="CM246" s="14"/>
      <c r="CN246" s="14"/>
      <c r="CO246" s="14"/>
      <c r="CP246" s="14"/>
      <c r="CQ246" s="14"/>
      <c r="CR246" s="14"/>
      <c r="CS246" s="14"/>
      <c r="CT246" s="14"/>
      <c r="CU246" s="14"/>
      <c r="CV246" s="14"/>
      <c r="CW246" s="14"/>
      <c r="CX246" s="14"/>
      <c r="CY246" s="14"/>
      <c r="CZ246" s="14"/>
      <c r="DA246" s="14"/>
      <c r="DB246" s="14"/>
      <c r="DC246" s="14"/>
      <c r="DD246" s="14"/>
      <c r="DE246" s="14"/>
      <c r="DF246" s="14"/>
      <c r="DG246" s="14"/>
      <c r="DH246" s="14"/>
      <c r="DI246" s="14"/>
      <c r="DJ246" s="14"/>
      <c r="DK246" s="14"/>
      <c r="DL246" s="14"/>
      <c r="DM246" s="14"/>
      <c r="DN246" s="14"/>
      <c r="DO246" s="14"/>
      <c r="DP246" s="14"/>
      <c r="DQ246" s="14"/>
      <c r="DR246" s="14"/>
      <c r="DS246" s="14"/>
      <c r="DT246" s="14"/>
      <c r="DU246" s="14"/>
      <c r="DV246" s="14"/>
      <c r="DW246" s="14"/>
      <c r="DX246" s="14"/>
      <c r="DY246" s="14"/>
      <c r="DZ246" s="14"/>
      <c r="EA246" s="14"/>
      <c r="EB246" s="14"/>
      <c r="EC246" s="14"/>
      <c r="ED246" s="14"/>
      <c r="EE246" s="14"/>
      <c r="EF246" s="14"/>
      <c r="EG246" s="14"/>
      <c r="EH246" s="14"/>
      <c r="EI246" s="14"/>
      <c r="EJ246" s="14"/>
      <c r="EK246" s="14"/>
      <c r="EL246" s="14"/>
      <c r="EM246" s="14"/>
      <c r="EN246" s="14"/>
      <c r="EO246" s="14"/>
      <c r="EP246" s="14"/>
      <c r="EQ246" s="14"/>
      <c r="ER246" s="14"/>
      <c r="ES246" s="14"/>
      <c r="ET246" s="14"/>
      <c r="EU246" s="14"/>
      <c r="EV246" s="14"/>
      <c r="EW246" s="14"/>
      <c r="EX246" s="14"/>
      <c r="EY246" s="14"/>
      <c r="EZ246" s="14"/>
      <c r="FA246" s="14"/>
      <c r="FB246" s="14"/>
      <c r="FC246" s="14"/>
      <c r="FD246" s="14"/>
      <c r="FE246" s="14"/>
      <c r="FF246" s="14"/>
      <c r="FG246" s="14"/>
      <c r="FH246" s="14"/>
      <c r="FI246" s="14"/>
      <c r="FJ246" s="14"/>
      <c r="FK246" s="14"/>
      <c r="FL246" s="14"/>
      <c r="FM246" s="14"/>
      <c r="FN246" s="14"/>
      <c r="FO246" s="14"/>
      <c r="FP246" s="14"/>
      <c r="FQ246" s="14"/>
      <c r="FR246" s="14"/>
      <c r="FS246" s="14"/>
      <c r="FT246" s="14"/>
      <c r="FU246" s="14"/>
      <c r="FV246" s="14"/>
      <c r="FW246" s="14"/>
      <c r="FX246" s="14"/>
      <c r="FY246" s="14"/>
      <c r="FZ246" s="14"/>
      <c r="GA246" s="14"/>
      <c r="GB246" s="14"/>
      <c r="GC246" s="14"/>
      <c r="GD246" s="14"/>
      <c r="GE246" s="14"/>
      <c r="GF246" s="14"/>
      <c r="GG246" s="14"/>
      <c r="GH246" s="14"/>
      <c r="GI246" s="14"/>
      <c r="GJ246" s="14"/>
      <c r="GK246" s="14"/>
      <c r="GL246" s="14"/>
      <c r="GM246" s="14"/>
      <c r="GN246" s="14"/>
      <c r="GO246" s="14"/>
      <c r="GP246" s="14"/>
      <c r="GQ246" s="14"/>
      <c r="GR246" s="14"/>
      <c r="GS246" s="14"/>
      <c r="GT246" s="14"/>
      <c r="GU246" s="14"/>
      <c r="GV246" s="14"/>
      <c r="GW246" s="14"/>
      <c r="GX246" s="14"/>
      <c r="GY246" s="14"/>
      <c r="GZ246" s="14"/>
      <c r="HA246" s="14"/>
      <c r="HB246" s="14"/>
      <c r="HC246" s="14"/>
      <c r="HD246" s="14"/>
      <c r="HE246" s="14"/>
      <c r="HF246" s="14"/>
      <c r="HG246" s="14"/>
      <c r="HH246" s="14"/>
      <c r="HI246" s="14"/>
      <c r="HJ246" s="14"/>
      <c r="HK246" s="14"/>
      <c r="HL246" s="14"/>
      <c r="HM246" s="14"/>
      <c r="HN246" s="14"/>
      <c r="HO246" s="14"/>
      <c r="HP246" s="14"/>
      <c r="HQ246" s="14"/>
      <c r="HR246" s="14"/>
      <c r="HS246" s="14"/>
      <c r="HT246" s="14"/>
      <c r="HU246" s="14"/>
      <c r="HV246" s="14"/>
      <c r="HW246" s="14"/>
      <c r="HX246" s="14"/>
      <c r="HY246" s="14"/>
      <c r="HZ246" s="14"/>
      <c r="IA246" s="14"/>
      <c r="IB246" s="14"/>
      <c r="IC246" s="14"/>
      <c r="ID246" s="14"/>
      <c r="IE246" s="14"/>
      <c r="IF246" s="14"/>
      <c r="IG246" s="14"/>
      <c r="IH246" s="14"/>
      <c r="II246" s="14"/>
      <c r="IJ246" s="14"/>
      <c r="IK246" s="14"/>
      <c r="IL246" s="14"/>
      <c r="IM246" s="14"/>
      <c r="IN246" s="14"/>
      <c r="IO246" s="14"/>
      <c r="IP246" s="14"/>
      <c r="IQ246" s="14"/>
      <c r="IR246" s="14"/>
      <c r="IS246" s="14"/>
      <c r="IT246" s="14"/>
      <c r="IU246" s="14"/>
      <c r="IV246" s="14"/>
      <c r="IW246" s="14"/>
      <c r="IX246" s="14"/>
      <c r="IY246" s="14"/>
      <c r="IZ246" s="14"/>
      <c r="JA246" s="14"/>
      <c r="JB246" s="14"/>
      <c r="JC246" s="14"/>
      <c r="JD246" s="14"/>
      <c r="JE246" s="14"/>
      <c r="JF246" s="14"/>
      <c r="JG246" s="14"/>
    </row>
    <row r="247" spans="1:267" s="152" customFormat="1" ht="18" hidden="1" customHeight="1" outlineLevel="2" x14ac:dyDescent="0.25">
      <c r="A247" s="146">
        <v>106</v>
      </c>
      <c r="B247" s="348"/>
      <c r="C247" s="349"/>
      <c r="D247" s="95"/>
      <c r="E247" s="354"/>
      <c r="F247" s="354"/>
      <c r="G247" s="355"/>
      <c r="H247" s="355"/>
      <c r="I247" s="167" t="str">
        <f>Logic!I247</f>
        <v/>
      </c>
      <c r="J247" s="117"/>
      <c r="K247" s="112"/>
      <c r="L247" s="112"/>
      <c r="M247" s="167" t="str">
        <f>Logic!Q247</f>
        <v/>
      </c>
      <c r="N247" s="167" t="str">
        <f>Logic!U247</f>
        <v/>
      </c>
      <c r="O247" s="167" t="str">
        <f>Logic!Y247</f>
        <v/>
      </c>
      <c r="P247" s="167" t="str">
        <f>Logic!AC247</f>
        <v/>
      </c>
      <c r="Q247" s="167" t="str">
        <f>Logic!AG247</f>
        <v/>
      </c>
      <c r="R247" s="117"/>
      <c r="S247" s="167" t="str">
        <f>Logic!AL247</f>
        <v/>
      </c>
      <c r="T247" s="117"/>
      <c r="U247" s="167" t="str">
        <f>Logic!AN247</f>
        <v/>
      </c>
      <c r="V247" s="167" t="str">
        <f>Logic!AO247</f>
        <v/>
      </c>
      <c r="W247" s="167" t="str">
        <f>Logic!AP247</f>
        <v/>
      </c>
      <c r="X247" s="167" t="str">
        <f>Logic!AQ247</f>
        <v/>
      </c>
      <c r="Y247" s="167" t="str">
        <f>Logic!AS247</f>
        <v/>
      </c>
      <c r="Z247" s="167" t="str">
        <f>Logic!AT247</f>
        <v/>
      </c>
      <c r="AA247" s="167" t="str">
        <f>Logic!AU247</f>
        <v/>
      </c>
      <c r="AB247" s="167" t="str">
        <f>Logic!AV247</f>
        <v/>
      </c>
      <c r="AC247" s="153"/>
      <c r="AD247" s="168" t="str">
        <f t="shared" si="3"/>
        <v/>
      </c>
      <c r="AE247" s="138"/>
      <c r="AF247" s="138"/>
      <c r="AG247" s="138"/>
      <c r="AH247" s="138"/>
      <c r="AI247" s="138"/>
      <c r="AJ247" s="138"/>
      <c r="AK247" s="138"/>
      <c r="AL247" s="138"/>
      <c r="AM247" s="138"/>
      <c r="AN247" s="138"/>
      <c r="AO247" s="138"/>
      <c r="AP247" s="138"/>
      <c r="AQ247" s="138"/>
      <c r="AR247" s="138"/>
      <c r="AS247" s="138"/>
      <c r="AT247" s="138"/>
      <c r="AU247" s="138"/>
      <c r="AV247" s="138"/>
      <c r="AW247" s="138"/>
      <c r="AX247" s="138"/>
      <c r="AY247" s="138"/>
      <c r="AZ247" s="138"/>
      <c r="BA247" s="14"/>
      <c r="BB247" s="14"/>
      <c r="BC247" s="14"/>
      <c r="BD247" s="14"/>
      <c r="BE247" s="14"/>
      <c r="BF247" s="14"/>
      <c r="BG247" s="14"/>
      <c r="BH247" s="14"/>
      <c r="BI247" s="14"/>
      <c r="BJ247" s="14"/>
      <c r="BK247" s="14"/>
      <c r="BL247" s="14"/>
      <c r="BM247" s="14"/>
      <c r="BN247" s="14"/>
      <c r="BO247" s="14"/>
      <c r="BP247" s="14"/>
      <c r="BQ247" s="14"/>
      <c r="BR247" s="14"/>
      <c r="BS247" s="14"/>
      <c r="BT247" s="14"/>
      <c r="BU247" s="14"/>
      <c r="BV247" s="14"/>
      <c r="BW247" s="14"/>
      <c r="BX247" s="14"/>
      <c r="BY247" s="14"/>
      <c r="BZ247" s="14"/>
      <c r="CA247" s="14"/>
      <c r="CB247" s="14"/>
      <c r="CC247" s="14"/>
      <c r="CD247" s="14"/>
      <c r="CE247" s="14"/>
      <c r="CF247" s="14"/>
      <c r="CG247" s="14"/>
      <c r="CH247" s="14"/>
      <c r="CI247" s="14"/>
      <c r="CJ247" s="14"/>
      <c r="CK247" s="14"/>
      <c r="CL247" s="14"/>
      <c r="CM247" s="14"/>
      <c r="CN247" s="14"/>
      <c r="CO247" s="14"/>
      <c r="CP247" s="14"/>
      <c r="CQ247" s="14"/>
      <c r="CR247" s="14"/>
      <c r="CS247" s="14"/>
      <c r="CT247" s="14"/>
      <c r="CU247" s="14"/>
      <c r="CV247" s="14"/>
      <c r="CW247" s="14"/>
      <c r="CX247" s="14"/>
      <c r="CY247" s="14"/>
      <c r="CZ247" s="14"/>
      <c r="DA247" s="14"/>
      <c r="DB247" s="14"/>
      <c r="DC247" s="14"/>
      <c r="DD247" s="14"/>
      <c r="DE247" s="14"/>
      <c r="DF247" s="14"/>
      <c r="DG247" s="14"/>
      <c r="DH247" s="14"/>
      <c r="DI247" s="14"/>
      <c r="DJ247" s="14"/>
      <c r="DK247" s="14"/>
      <c r="DL247" s="14"/>
      <c r="DM247" s="14"/>
      <c r="DN247" s="14"/>
      <c r="DO247" s="14"/>
      <c r="DP247" s="14"/>
      <c r="DQ247" s="14"/>
      <c r="DR247" s="14"/>
      <c r="DS247" s="14"/>
      <c r="DT247" s="14"/>
      <c r="DU247" s="14"/>
      <c r="DV247" s="14"/>
      <c r="DW247" s="14"/>
      <c r="DX247" s="14"/>
      <c r="DY247" s="14"/>
      <c r="DZ247" s="14"/>
      <c r="EA247" s="14"/>
      <c r="EB247" s="14"/>
      <c r="EC247" s="14"/>
      <c r="ED247" s="14"/>
      <c r="EE247" s="14"/>
      <c r="EF247" s="14"/>
      <c r="EG247" s="14"/>
      <c r="EH247" s="14"/>
      <c r="EI247" s="14"/>
      <c r="EJ247" s="14"/>
      <c r="EK247" s="14"/>
      <c r="EL247" s="14"/>
      <c r="EM247" s="14"/>
      <c r="EN247" s="14"/>
      <c r="EO247" s="14"/>
      <c r="EP247" s="14"/>
      <c r="EQ247" s="14"/>
      <c r="ER247" s="14"/>
      <c r="ES247" s="14"/>
      <c r="ET247" s="14"/>
      <c r="EU247" s="14"/>
      <c r="EV247" s="14"/>
      <c r="EW247" s="14"/>
      <c r="EX247" s="14"/>
      <c r="EY247" s="14"/>
      <c r="EZ247" s="14"/>
      <c r="FA247" s="14"/>
      <c r="FB247" s="14"/>
      <c r="FC247" s="14"/>
      <c r="FD247" s="14"/>
      <c r="FE247" s="14"/>
      <c r="FF247" s="14"/>
      <c r="FG247" s="14"/>
      <c r="FH247" s="14"/>
      <c r="FI247" s="14"/>
      <c r="FJ247" s="14"/>
      <c r="FK247" s="14"/>
      <c r="FL247" s="14"/>
      <c r="FM247" s="14"/>
      <c r="FN247" s="14"/>
      <c r="FO247" s="14"/>
      <c r="FP247" s="14"/>
      <c r="FQ247" s="14"/>
      <c r="FR247" s="14"/>
      <c r="FS247" s="14"/>
      <c r="FT247" s="14"/>
      <c r="FU247" s="14"/>
      <c r="FV247" s="14"/>
      <c r="FW247" s="14"/>
      <c r="FX247" s="14"/>
      <c r="FY247" s="14"/>
      <c r="FZ247" s="14"/>
      <c r="GA247" s="14"/>
      <c r="GB247" s="14"/>
      <c r="GC247" s="14"/>
      <c r="GD247" s="14"/>
      <c r="GE247" s="14"/>
      <c r="GF247" s="14"/>
      <c r="GG247" s="14"/>
      <c r="GH247" s="14"/>
      <c r="GI247" s="14"/>
      <c r="GJ247" s="14"/>
      <c r="GK247" s="14"/>
      <c r="GL247" s="14"/>
      <c r="GM247" s="14"/>
      <c r="GN247" s="14"/>
      <c r="GO247" s="14"/>
      <c r="GP247" s="14"/>
      <c r="GQ247" s="14"/>
      <c r="GR247" s="14"/>
      <c r="GS247" s="14"/>
      <c r="GT247" s="14"/>
      <c r="GU247" s="14"/>
      <c r="GV247" s="14"/>
      <c r="GW247" s="14"/>
      <c r="GX247" s="14"/>
      <c r="GY247" s="14"/>
      <c r="GZ247" s="14"/>
      <c r="HA247" s="14"/>
      <c r="HB247" s="14"/>
      <c r="HC247" s="14"/>
      <c r="HD247" s="14"/>
      <c r="HE247" s="14"/>
      <c r="HF247" s="14"/>
      <c r="HG247" s="14"/>
      <c r="HH247" s="14"/>
      <c r="HI247" s="14"/>
      <c r="HJ247" s="14"/>
      <c r="HK247" s="14"/>
      <c r="HL247" s="14"/>
      <c r="HM247" s="14"/>
      <c r="HN247" s="14"/>
      <c r="HO247" s="14"/>
      <c r="HP247" s="14"/>
      <c r="HQ247" s="14"/>
      <c r="HR247" s="14"/>
      <c r="HS247" s="14"/>
      <c r="HT247" s="14"/>
      <c r="HU247" s="14"/>
      <c r="HV247" s="14"/>
      <c r="HW247" s="14"/>
      <c r="HX247" s="14"/>
      <c r="HY247" s="14"/>
      <c r="HZ247" s="14"/>
      <c r="IA247" s="14"/>
      <c r="IB247" s="14"/>
      <c r="IC247" s="14"/>
      <c r="ID247" s="14"/>
      <c r="IE247" s="14"/>
      <c r="IF247" s="14"/>
      <c r="IG247" s="14"/>
      <c r="IH247" s="14"/>
      <c r="II247" s="14"/>
      <c r="IJ247" s="14"/>
      <c r="IK247" s="14"/>
      <c r="IL247" s="14"/>
      <c r="IM247" s="14"/>
      <c r="IN247" s="14"/>
      <c r="IO247" s="14"/>
      <c r="IP247" s="14"/>
      <c r="IQ247" s="14"/>
      <c r="IR247" s="14"/>
      <c r="IS247" s="14"/>
      <c r="IT247" s="14"/>
      <c r="IU247" s="14"/>
      <c r="IV247" s="14"/>
      <c r="IW247" s="14"/>
      <c r="IX247" s="14"/>
      <c r="IY247" s="14"/>
      <c r="IZ247" s="14"/>
      <c r="JA247" s="14"/>
      <c r="JB247" s="14"/>
      <c r="JC247" s="14"/>
      <c r="JD247" s="14"/>
      <c r="JE247" s="14"/>
      <c r="JF247" s="14"/>
      <c r="JG247" s="14"/>
    </row>
    <row r="248" spans="1:267" s="152" customFormat="1" ht="18" hidden="1" customHeight="1" outlineLevel="2" x14ac:dyDescent="0.25">
      <c r="A248" s="146">
        <v>107</v>
      </c>
      <c r="B248" s="348"/>
      <c r="C248" s="349"/>
      <c r="D248" s="95"/>
      <c r="E248" s="354"/>
      <c r="F248" s="354"/>
      <c r="G248" s="355"/>
      <c r="H248" s="355"/>
      <c r="I248" s="167" t="str">
        <f>Logic!I248</f>
        <v/>
      </c>
      <c r="J248" s="117"/>
      <c r="K248" s="112"/>
      <c r="L248" s="112"/>
      <c r="M248" s="167" t="str">
        <f>Logic!Q248</f>
        <v/>
      </c>
      <c r="N248" s="167" t="str">
        <f>Logic!U248</f>
        <v/>
      </c>
      <c r="O248" s="167" t="str">
        <f>Logic!Y248</f>
        <v/>
      </c>
      <c r="P248" s="167" t="str">
        <f>Logic!AC248</f>
        <v/>
      </c>
      <c r="Q248" s="167" t="str">
        <f>Logic!AG248</f>
        <v/>
      </c>
      <c r="R248" s="117"/>
      <c r="S248" s="167" t="str">
        <f>Logic!AL248</f>
        <v/>
      </c>
      <c r="T248" s="117"/>
      <c r="U248" s="167" t="str">
        <f>Logic!AN248</f>
        <v/>
      </c>
      <c r="V248" s="167" t="str">
        <f>Logic!AO248</f>
        <v/>
      </c>
      <c r="W248" s="167" t="str">
        <f>Logic!AP248</f>
        <v/>
      </c>
      <c r="X248" s="167" t="str">
        <f>Logic!AQ248</f>
        <v/>
      </c>
      <c r="Y248" s="167" t="str">
        <f>Logic!AS248</f>
        <v/>
      </c>
      <c r="Z248" s="167" t="str">
        <f>Logic!AT248</f>
        <v/>
      </c>
      <c r="AA248" s="167" t="str">
        <f>Logic!AU248</f>
        <v/>
      </c>
      <c r="AB248" s="167" t="str">
        <f>Logic!AV248</f>
        <v/>
      </c>
      <c r="AC248" s="153"/>
      <c r="AD248" s="168" t="str">
        <f t="shared" si="3"/>
        <v/>
      </c>
      <c r="AE248" s="138"/>
      <c r="AF248" s="138"/>
      <c r="AG248" s="138"/>
      <c r="AH248" s="138"/>
      <c r="AI248" s="138"/>
      <c r="AJ248" s="138"/>
      <c r="AK248" s="138"/>
      <c r="AL248" s="138"/>
      <c r="AM248" s="138"/>
      <c r="AN248" s="138"/>
      <c r="AO248" s="138"/>
      <c r="AP248" s="138"/>
      <c r="AQ248" s="138"/>
      <c r="AR248" s="138"/>
      <c r="AS248" s="138"/>
      <c r="AT248" s="138"/>
      <c r="AU248" s="138"/>
      <c r="AV248" s="138"/>
      <c r="AW248" s="138"/>
      <c r="AX248" s="138"/>
      <c r="AY248" s="138"/>
      <c r="AZ248" s="138"/>
      <c r="BA248" s="14"/>
      <c r="BB248" s="14"/>
      <c r="BC248" s="14"/>
      <c r="BD248" s="14"/>
      <c r="BE248" s="14"/>
      <c r="BF248" s="14"/>
      <c r="BG248" s="14"/>
      <c r="BH248" s="14"/>
      <c r="BI248" s="14"/>
      <c r="BJ248" s="14"/>
      <c r="BK248" s="14"/>
      <c r="BL248" s="14"/>
      <c r="BM248" s="14"/>
      <c r="BN248" s="14"/>
      <c r="BO248" s="14"/>
      <c r="BP248" s="14"/>
      <c r="BQ248" s="14"/>
      <c r="BR248" s="14"/>
      <c r="BS248" s="14"/>
      <c r="BT248" s="14"/>
      <c r="BU248" s="14"/>
      <c r="BV248" s="14"/>
      <c r="BW248" s="14"/>
      <c r="BX248" s="14"/>
      <c r="BY248" s="14"/>
      <c r="BZ248" s="14"/>
      <c r="CA248" s="14"/>
      <c r="CB248" s="14"/>
      <c r="CC248" s="14"/>
      <c r="CD248" s="14"/>
      <c r="CE248" s="14"/>
      <c r="CF248" s="14"/>
      <c r="CG248" s="14"/>
      <c r="CH248" s="14"/>
      <c r="CI248" s="14"/>
      <c r="CJ248" s="14"/>
      <c r="CK248" s="14"/>
      <c r="CL248" s="14"/>
      <c r="CM248" s="14"/>
      <c r="CN248" s="14"/>
      <c r="CO248" s="14"/>
      <c r="CP248" s="14"/>
      <c r="CQ248" s="14"/>
      <c r="CR248" s="14"/>
      <c r="CS248" s="14"/>
      <c r="CT248" s="14"/>
      <c r="CU248" s="14"/>
      <c r="CV248" s="14"/>
      <c r="CW248" s="14"/>
      <c r="CX248" s="14"/>
      <c r="CY248" s="14"/>
      <c r="CZ248" s="14"/>
      <c r="DA248" s="14"/>
      <c r="DB248" s="14"/>
      <c r="DC248" s="14"/>
      <c r="DD248" s="14"/>
      <c r="DE248" s="14"/>
      <c r="DF248" s="14"/>
      <c r="DG248" s="14"/>
      <c r="DH248" s="14"/>
      <c r="DI248" s="14"/>
      <c r="DJ248" s="14"/>
      <c r="DK248" s="14"/>
      <c r="DL248" s="14"/>
      <c r="DM248" s="14"/>
      <c r="DN248" s="14"/>
      <c r="DO248" s="14"/>
      <c r="DP248" s="14"/>
      <c r="DQ248" s="14"/>
      <c r="DR248" s="14"/>
      <c r="DS248" s="14"/>
      <c r="DT248" s="14"/>
      <c r="DU248" s="14"/>
      <c r="DV248" s="14"/>
      <c r="DW248" s="14"/>
      <c r="DX248" s="14"/>
      <c r="DY248" s="14"/>
      <c r="DZ248" s="14"/>
      <c r="EA248" s="14"/>
      <c r="EB248" s="14"/>
      <c r="EC248" s="14"/>
      <c r="ED248" s="14"/>
      <c r="EE248" s="14"/>
      <c r="EF248" s="14"/>
      <c r="EG248" s="14"/>
      <c r="EH248" s="14"/>
      <c r="EI248" s="14"/>
      <c r="EJ248" s="14"/>
      <c r="EK248" s="14"/>
      <c r="EL248" s="14"/>
      <c r="EM248" s="14"/>
      <c r="EN248" s="14"/>
      <c r="EO248" s="14"/>
      <c r="EP248" s="14"/>
      <c r="EQ248" s="14"/>
      <c r="ER248" s="14"/>
      <c r="ES248" s="14"/>
      <c r="ET248" s="14"/>
      <c r="EU248" s="14"/>
      <c r="EV248" s="14"/>
      <c r="EW248" s="14"/>
      <c r="EX248" s="14"/>
      <c r="EY248" s="14"/>
      <c r="EZ248" s="14"/>
      <c r="FA248" s="14"/>
      <c r="FB248" s="14"/>
      <c r="FC248" s="14"/>
      <c r="FD248" s="14"/>
      <c r="FE248" s="14"/>
      <c r="FF248" s="14"/>
      <c r="FG248" s="14"/>
      <c r="FH248" s="14"/>
      <c r="FI248" s="14"/>
      <c r="FJ248" s="14"/>
      <c r="FK248" s="14"/>
      <c r="FL248" s="14"/>
      <c r="FM248" s="14"/>
      <c r="FN248" s="14"/>
      <c r="FO248" s="14"/>
      <c r="FP248" s="14"/>
      <c r="FQ248" s="14"/>
      <c r="FR248" s="14"/>
      <c r="FS248" s="14"/>
      <c r="FT248" s="14"/>
      <c r="FU248" s="14"/>
      <c r="FV248" s="14"/>
      <c r="FW248" s="14"/>
      <c r="FX248" s="14"/>
      <c r="FY248" s="14"/>
      <c r="FZ248" s="14"/>
      <c r="GA248" s="14"/>
      <c r="GB248" s="14"/>
      <c r="GC248" s="14"/>
      <c r="GD248" s="14"/>
      <c r="GE248" s="14"/>
      <c r="GF248" s="14"/>
      <c r="GG248" s="14"/>
      <c r="GH248" s="14"/>
      <c r="GI248" s="14"/>
      <c r="GJ248" s="14"/>
      <c r="GK248" s="14"/>
      <c r="GL248" s="14"/>
      <c r="GM248" s="14"/>
      <c r="GN248" s="14"/>
      <c r="GO248" s="14"/>
      <c r="GP248" s="14"/>
      <c r="GQ248" s="14"/>
      <c r="GR248" s="14"/>
      <c r="GS248" s="14"/>
      <c r="GT248" s="14"/>
      <c r="GU248" s="14"/>
      <c r="GV248" s="14"/>
      <c r="GW248" s="14"/>
      <c r="GX248" s="14"/>
      <c r="GY248" s="14"/>
      <c r="GZ248" s="14"/>
      <c r="HA248" s="14"/>
      <c r="HB248" s="14"/>
      <c r="HC248" s="14"/>
      <c r="HD248" s="14"/>
      <c r="HE248" s="14"/>
      <c r="HF248" s="14"/>
      <c r="HG248" s="14"/>
      <c r="HH248" s="14"/>
      <c r="HI248" s="14"/>
      <c r="HJ248" s="14"/>
      <c r="HK248" s="14"/>
      <c r="HL248" s="14"/>
      <c r="HM248" s="14"/>
      <c r="HN248" s="14"/>
      <c r="HO248" s="14"/>
      <c r="HP248" s="14"/>
      <c r="HQ248" s="14"/>
      <c r="HR248" s="14"/>
      <c r="HS248" s="14"/>
      <c r="HT248" s="14"/>
      <c r="HU248" s="14"/>
      <c r="HV248" s="14"/>
      <c r="HW248" s="14"/>
      <c r="HX248" s="14"/>
      <c r="HY248" s="14"/>
      <c r="HZ248" s="14"/>
      <c r="IA248" s="14"/>
      <c r="IB248" s="14"/>
      <c r="IC248" s="14"/>
      <c r="ID248" s="14"/>
      <c r="IE248" s="14"/>
      <c r="IF248" s="14"/>
      <c r="IG248" s="14"/>
      <c r="IH248" s="14"/>
      <c r="II248" s="14"/>
      <c r="IJ248" s="14"/>
      <c r="IK248" s="14"/>
      <c r="IL248" s="14"/>
      <c r="IM248" s="14"/>
      <c r="IN248" s="14"/>
      <c r="IO248" s="14"/>
      <c r="IP248" s="14"/>
      <c r="IQ248" s="14"/>
      <c r="IR248" s="14"/>
      <c r="IS248" s="14"/>
      <c r="IT248" s="14"/>
      <c r="IU248" s="14"/>
      <c r="IV248" s="14"/>
      <c r="IW248" s="14"/>
      <c r="IX248" s="14"/>
      <c r="IY248" s="14"/>
      <c r="IZ248" s="14"/>
      <c r="JA248" s="14"/>
      <c r="JB248" s="14"/>
      <c r="JC248" s="14"/>
      <c r="JD248" s="14"/>
      <c r="JE248" s="14"/>
      <c r="JF248" s="14"/>
      <c r="JG248" s="14"/>
    </row>
    <row r="249" spans="1:267" s="152" customFormat="1" ht="18" hidden="1" customHeight="1" outlineLevel="2" x14ac:dyDescent="0.25">
      <c r="A249" s="146">
        <v>108</v>
      </c>
      <c r="B249" s="348"/>
      <c r="C249" s="349"/>
      <c r="D249" s="95"/>
      <c r="E249" s="354"/>
      <c r="F249" s="354"/>
      <c r="G249" s="355"/>
      <c r="H249" s="355"/>
      <c r="I249" s="167" t="str">
        <f>Logic!I249</f>
        <v/>
      </c>
      <c r="J249" s="117"/>
      <c r="K249" s="112"/>
      <c r="L249" s="112"/>
      <c r="M249" s="167" t="str">
        <f>Logic!Q249</f>
        <v/>
      </c>
      <c r="N249" s="167" t="str">
        <f>Logic!U249</f>
        <v/>
      </c>
      <c r="O249" s="167" t="str">
        <f>Logic!Y249</f>
        <v/>
      </c>
      <c r="P249" s="167" t="str">
        <f>Logic!AC249</f>
        <v/>
      </c>
      <c r="Q249" s="167" t="str">
        <f>Logic!AG249</f>
        <v/>
      </c>
      <c r="R249" s="117"/>
      <c r="S249" s="167" t="str">
        <f>Logic!AL249</f>
        <v/>
      </c>
      <c r="T249" s="117"/>
      <c r="U249" s="167" t="str">
        <f>Logic!AN249</f>
        <v/>
      </c>
      <c r="V249" s="167" t="str">
        <f>Logic!AO249</f>
        <v/>
      </c>
      <c r="W249" s="167" t="str">
        <f>Logic!AP249</f>
        <v/>
      </c>
      <c r="X249" s="167" t="str">
        <f>Logic!AQ249</f>
        <v/>
      </c>
      <c r="Y249" s="167" t="str">
        <f>Logic!AS249</f>
        <v/>
      </c>
      <c r="Z249" s="167" t="str">
        <f>Logic!AT249</f>
        <v/>
      </c>
      <c r="AA249" s="167" t="str">
        <f>Logic!AU249</f>
        <v/>
      </c>
      <c r="AB249" s="167" t="str">
        <f>Logic!AV249</f>
        <v/>
      </c>
      <c r="AC249" s="153"/>
      <c r="AD249" s="168" t="str">
        <f t="shared" si="3"/>
        <v/>
      </c>
      <c r="AE249" s="138"/>
      <c r="AF249" s="138"/>
      <c r="AG249" s="138"/>
      <c r="AH249" s="138"/>
      <c r="AI249" s="138"/>
      <c r="AJ249" s="138"/>
      <c r="AK249" s="138"/>
      <c r="AL249" s="138"/>
      <c r="AM249" s="138"/>
      <c r="AN249" s="138"/>
      <c r="AO249" s="138"/>
      <c r="AP249" s="138"/>
      <c r="AQ249" s="138"/>
      <c r="AR249" s="138"/>
      <c r="AS249" s="138"/>
      <c r="AT249" s="138"/>
      <c r="AU249" s="138"/>
      <c r="AV249" s="138"/>
      <c r="AW249" s="138"/>
      <c r="AX249" s="138"/>
      <c r="AY249" s="138"/>
      <c r="AZ249" s="138"/>
      <c r="BA249" s="14"/>
      <c r="BB249" s="14"/>
      <c r="BC249" s="14"/>
      <c r="BD249" s="14"/>
      <c r="BE249" s="14"/>
      <c r="BF249" s="14"/>
      <c r="BG249" s="14"/>
      <c r="BH249" s="14"/>
      <c r="BI249" s="14"/>
      <c r="BJ249" s="14"/>
      <c r="BK249" s="14"/>
      <c r="BL249" s="14"/>
      <c r="BM249" s="14"/>
      <c r="BN249" s="14"/>
      <c r="BO249" s="14"/>
      <c r="BP249" s="14"/>
      <c r="BQ249" s="14"/>
      <c r="BR249" s="14"/>
      <c r="BS249" s="14"/>
      <c r="BT249" s="14"/>
      <c r="BU249" s="14"/>
      <c r="BV249" s="14"/>
      <c r="BW249" s="14"/>
      <c r="BX249" s="14"/>
      <c r="BY249" s="14"/>
      <c r="BZ249" s="14"/>
      <c r="CA249" s="14"/>
      <c r="CB249" s="14"/>
      <c r="CC249" s="14"/>
      <c r="CD249" s="14"/>
      <c r="CE249" s="14"/>
      <c r="CF249" s="14"/>
      <c r="CG249" s="14"/>
      <c r="CH249" s="14"/>
      <c r="CI249" s="14"/>
      <c r="CJ249" s="14"/>
      <c r="CK249" s="14"/>
      <c r="CL249" s="14"/>
      <c r="CM249" s="14"/>
      <c r="CN249" s="14"/>
      <c r="CO249" s="14"/>
      <c r="CP249" s="14"/>
      <c r="CQ249" s="14"/>
      <c r="CR249" s="14"/>
      <c r="CS249" s="14"/>
      <c r="CT249" s="14"/>
      <c r="CU249" s="14"/>
      <c r="CV249" s="14"/>
      <c r="CW249" s="14"/>
      <c r="CX249" s="14"/>
      <c r="CY249" s="14"/>
      <c r="CZ249" s="14"/>
      <c r="DA249" s="14"/>
      <c r="DB249" s="14"/>
      <c r="DC249" s="14"/>
      <c r="DD249" s="14"/>
      <c r="DE249" s="14"/>
      <c r="DF249" s="14"/>
      <c r="DG249" s="14"/>
      <c r="DH249" s="14"/>
      <c r="DI249" s="14"/>
      <c r="DJ249" s="14"/>
      <c r="DK249" s="14"/>
      <c r="DL249" s="14"/>
      <c r="DM249" s="14"/>
      <c r="DN249" s="14"/>
      <c r="DO249" s="14"/>
      <c r="DP249" s="14"/>
      <c r="DQ249" s="14"/>
      <c r="DR249" s="14"/>
      <c r="DS249" s="14"/>
      <c r="DT249" s="14"/>
      <c r="DU249" s="14"/>
      <c r="DV249" s="14"/>
      <c r="DW249" s="14"/>
      <c r="DX249" s="14"/>
      <c r="DY249" s="14"/>
      <c r="DZ249" s="14"/>
      <c r="EA249" s="14"/>
      <c r="EB249" s="14"/>
      <c r="EC249" s="14"/>
      <c r="ED249" s="14"/>
      <c r="EE249" s="14"/>
      <c r="EF249" s="14"/>
      <c r="EG249" s="14"/>
      <c r="EH249" s="14"/>
      <c r="EI249" s="14"/>
      <c r="EJ249" s="14"/>
      <c r="EK249" s="14"/>
      <c r="EL249" s="14"/>
      <c r="EM249" s="14"/>
      <c r="EN249" s="14"/>
      <c r="EO249" s="14"/>
      <c r="EP249" s="14"/>
      <c r="EQ249" s="14"/>
      <c r="ER249" s="14"/>
      <c r="ES249" s="14"/>
      <c r="ET249" s="14"/>
      <c r="EU249" s="14"/>
      <c r="EV249" s="14"/>
      <c r="EW249" s="14"/>
      <c r="EX249" s="14"/>
      <c r="EY249" s="14"/>
      <c r="EZ249" s="14"/>
      <c r="FA249" s="14"/>
      <c r="FB249" s="14"/>
      <c r="FC249" s="14"/>
      <c r="FD249" s="14"/>
      <c r="FE249" s="14"/>
      <c r="FF249" s="14"/>
      <c r="FG249" s="14"/>
      <c r="FH249" s="14"/>
      <c r="FI249" s="14"/>
      <c r="FJ249" s="14"/>
      <c r="FK249" s="14"/>
      <c r="FL249" s="14"/>
      <c r="FM249" s="14"/>
      <c r="FN249" s="14"/>
      <c r="FO249" s="14"/>
      <c r="FP249" s="14"/>
      <c r="FQ249" s="14"/>
      <c r="FR249" s="14"/>
      <c r="FS249" s="14"/>
      <c r="FT249" s="14"/>
      <c r="FU249" s="14"/>
      <c r="FV249" s="14"/>
      <c r="FW249" s="14"/>
      <c r="FX249" s="14"/>
      <c r="FY249" s="14"/>
      <c r="FZ249" s="14"/>
      <c r="GA249" s="14"/>
      <c r="GB249" s="14"/>
      <c r="GC249" s="14"/>
      <c r="GD249" s="14"/>
      <c r="GE249" s="14"/>
      <c r="GF249" s="14"/>
      <c r="GG249" s="14"/>
      <c r="GH249" s="14"/>
      <c r="GI249" s="14"/>
      <c r="GJ249" s="14"/>
      <c r="GK249" s="14"/>
      <c r="GL249" s="14"/>
      <c r="GM249" s="14"/>
      <c r="GN249" s="14"/>
      <c r="GO249" s="14"/>
      <c r="GP249" s="14"/>
      <c r="GQ249" s="14"/>
      <c r="GR249" s="14"/>
      <c r="GS249" s="14"/>
      <c r="GT249" s="14"/>
      <c r="GU249" s="14"/>
      <c r="GV249" s="14"/>
      <c r="GW249" s="14"/>
      <c r="GX249" s="14"/>
      <c r="GY249" s="14"/>
      <c r="GZ249" s="14"/>
      <c r="HA249" s="14"/>
      <c r="HB249" s="14"/>
      <c r="HC249" s="14"/>
      <c r="HD249" s="14"/>
      <c r="HE249" s="14"/>
      <c r="HF249" s="14"/>
      <c r="HG249" s="14"/>
      <c r="HH249" s="14"/>
      <c r="HI249" s="14"/>
      <c r="HJ249" s="14"/>
      <c r="HK249" s="14"/>
      <c r="HL249" s="14"/>
      <c r="HM249" s="14"/>
      <c r="HN249" s="14"/>
      <c r="HO249" s="14"/>
      <c r="HP249" s="14"/>
      <c r="HQ249" s="14"/>
      <c r="HR249" s="14"/>
      <c r="HS249" s="14"/>
      <c r="HT249" s="14"/>
      <c r="HU249" s="14"/>
      <c r="HV249" s="14"/>
      <c r="HW249" s="14"/>
      <c r="HX249" s="14"/>
      <c r="HY249" s="14"/>
      <c r="HZ249" s="14"/>
      <c r="IA249" s="14"/>
      <c r="IB249" s="14"/>
      <c r="IC249" s="14"/>
      <c r="ID249" s="14"/>
      <c r="IE249" s="14"/>
      <c r="IF249" s="14"/>
      <c r="IG249" s="14"/>
      <c r="IH249" s="14"/>
      <c r="II249" s="14"/>
      <c r="IJ249" s="14"/>
      <c r="IK249" s="14"/>
      <c r="IL249" s="14"/>
      <c r="IM249" s="14"/>
      <c r="IN249" s="14"/>
      <c r="IO249" s="14"/>
      <c r="IP249" s="14"/>
      <c r="IQ249" s="14"/>
      <c r="IR249" s="14"/>
      <c r="IS249" s="14"/>
      <c r="IT249" s="14"/>
      <c r="IU249" s="14"/>
      <c r="IV249" s="14"/>
      <c r="IW249" s="14"/>
      <c r="IX249" s="14"/>
      <c r="IY249" s="14"/>
      <c r="IZ249" s="14"/>
      <c r="JA249" s="14"/>
      <c r="JB249" s="14"/>
      <c r="JC249" s="14"/>
      <c r="JD249" s="14"/>
      <c r="JE249" s="14"/>
      <c r="JF249" s="14"/>
      <c r="JG249" s="14"/>
    </row>
    <row r="250" spans="1:267" s="152" customFormat="1" ht="18" hidden="1" customHeight="1" outlineLevel="2" x14ac:dyDescent="0.25">
      <c r="A250" s="146">
        <v>109</v>
      </c>
      <c r="B250" s="348"/>
      <c r="C250" s="349"/>
      <c r="D250" s="95"/>
      <c r="E250" s="354"/>
      <c r="F250" s="354"/>
      <c r="G250" s="355"/>
      <c r="H250" s="355"/>
      <c r="I250" s="167" t="str">
        <f>Logic!I250</f>
        <v/>
      </c>
      <c r="J250" s="117"/>
      <c r="K250" s="112"/>
      <c r="L250" s="112"/>
      <c r="M250" s="167" t="str">
        <f>Logic!Q250</f>
        <v/>
      </c>
      <c r="N250" s="167" t="str">
        <f>Logic!U250</f>
        <v/>
      </c>
      <c r="O250" s="167" t="str">
        <f>Logic!Y250</f>
        <v/>
      </c>
      <c r="P250" s="167" t="str">
        <f>Logic!AC250</f>
        <v/>
      </c>
      <c r="Q250" s="167" t="str">
        <f>Logic!AG250</f>
        <v/>
      </c>
      <c r="R250" s="117"/>
      <c r="S250" s="167" t="str">
        <f>Logic!AL250</f>
        <v/>
      </c>
      <c r="T250" s="117"/>
      <c r="U250" s="167" t="str">
        <f>Logic!AN250</f>
        <v/>
      </c>
      <c r="V250" s="167" t="str">
        <f>Logic!AO250</f>
        <v/>
      </c>
      <c r="W250" s="167" t="str">
        <f>Logic!AP250</f>
        <v/>
      </c>
      <c r="X250" s="167" t="str">
        <f>Logic!AQ250</f>
        <v/>
      </c>
      <c r="Y250" s="167" t="str">
        <f>Logic!AS250</f>
        <v/>
      </c>
      <c r="Z250" s="167" t="str">
        <f>Logic!AT250</f>
        <v/>
      </c>
      <c r="AA250" s="167" t="str">
        <f>Logic!AU250</f>
        <v/>
      </c>
      <c r="AB250" s="167" t="str">
        <f>Logic!AV250</f>
        <v/>
      </c>
      <c r="AC250" s="153"/>
      <c r="AD250" s="168" t="str">
        <f t="shared" si="3"/>
        <v/>
      </c>
      <c r="AE250" s="138"/>
      <c r="AF250" s="138"/>
      <c r="AG250" s="138"/>
      <c r="AH250" s="138"/>
      <c r="AI250" s="138"/>
      <c r="AJ250" s="138"/>
      <c r="AK250" s="138"/>
      <c r="AL250" s="138"/>
      <c r="AM250" s="138"/>
      <c r="AN250" s="138"/>
      <c r="AO250" s="138"/>
      <c r="AP250" s="138"/>
      <c r="AQ250" s="138"/>
      <c r="AR250" s="138"/>
      <c r="AS250" s="138"/>
      <c r="AT250" s="138"/>
      <c r="AU250" s="138"/>
      <c r="AV250" s="138"/>
      <c r="AW250" s="138"/>
      <c r="AX250" s="138"/>
      <c r="AY250" s="138"/>
      <c r="AZ250" s="138"/>
      <c r="BA250" s="14"/>
      <c r="BB250" s="14"/>
      <c r="BC250" s="14"/>
      <c r="BD250" s="14"/>
      <c r="BE250" s="14"/>
      <c r="BF250" s="14"/>
      <c r="BG250" s="14"/>
      <c r="BH250" s="14"/>
      <c r="BI250" s="14"/>
      <c r="BJ250" s="14"/>
      <c r="BK250" s="14"/>
      <c r="BL250" s="14"/>
      <c r="BM250" s="14"/>
      <c r="BN250" s="14"/>
      <c r="BO250" s="14"/>
      <c r="BP250" s="14"/>
      <c r="BQ250" s="14"/>
      <c r="BR250" s="14"/>
      <c r="BS250" s="14"/>
      <c r="BT250" s="14"/>
      <c r="BU250" s="14"/>
      <c r="BV250" s="14"/>
      <c r="BW250" s="14"/>
      <c r="BX250" s="14"/>
      <c r="BY250" s="14"/>
      <c r="BZ250" s="14"/>
      <c r="CA250" s="14"/>
      <c r="CB250" s="14"/>
      <c r="CC250" s="14"/>
      <c r="CD250" s="14"/>
      <c r="CE250" s="14"/>
      <c r="CF250" s="14"/>
      <c r="CG250" s="14"/>
      <c r="CH250" s="14"/>
      <c r="CI250" s="14"/>
      <c r="CJ250" s="14"/>
      <c r="CK250" s="14"/>
      <c r="CL250" s="14"/>
      <c r="CM250" s="14"/>
      <c r="CN250" s="14"/>
      <c r="CO250" s="14"/>
      <c r="CP250" s="14"/>
      <c r="CQ250" s="14"/>
      <c r="CR250" s="14"/>
      <c r="CS250" s="14"/>
      <c r="CT250" s="14"/>
      <c r="CU250" s="14"/>
      <c r="CV250" s="14"/>
      <c r="CW250" s="14"/>
      <c r="CX250" s="14"/>
      <c r="CY250" s="14"/>
      <c r="CZ250" s="14"/>
      <c r="DA250" s="14"/>
      <c r="DB250" s="14"/>
      <c r="DC250" s="14"/>
      <c r="DD250" s="14"/>
      <c r="DE250" s="14"/>
      <c r="DF250" s="14"/>
      <c r="DG250" s="14"/>
      <c r="DH250" s="14"/>
      <c r="DI250" s="14"/>
      <c r="DJ250" s="14"/>
      <c r="DK250" s="14"/>
      <c r="DL250" s="14"/>
      <c r="DM250" s="14"/>
      <c r="DN250" s="14"/>
      <c r="DO250" s="14"/>
      <c r="DP250" s="14"/>
      <c r="DQ250" s="14"/>
      <c r="DR250" s="14"/>
      <c r="DS250" s="14"/>
      <c r="DT250" s="14"/>
      <c r="DU250" s="14"/>
      <c r="DV250" s="14"/>
      <c r="DW250" s="14"/>
      <c r="DX250" s="14"/>
      <c r="DY250" s="14"/>
      <c r="DZ250" s="14"/>
      <c r="EA250" s="14"/>
      <c r="EB250" s="14"/>
      <c r="EC250" s="14"/>
      <c r="ED250" s="14"/>
      <c r="EE250" s="14"/>
      <c r="EF250" s="14"/>
      <c r="EG250" s="14"/>
      <c r="EH250" s="14"/>
      <c r="EI250" s="14"/>
      <c r="EJ250" s="14"/>
      <c r="EK250" s="14"/>
      <c r="EL250" s="14"/>
      <c r="EM250" s="14"/>
      <c r="EN250" s="14"/>
      <c r="EO250" s="14"/>
      <c r="EP250" s="14"/>
      <c r="EQ250" s="14"/>
      <c r="ER250" s="14"/>
      <c r="ES250" s="14"/>
      <c r="ET250" s="14"/>
      <c r="EU250" s="14"/>
      <c r="EV250" s="14"/>
      <c r="EW250" s="14"/>
      <c r="EX250" s="14"/>
      <c r="EY250" s="14"/>
      <c r="EZ250" s="14"/>
      <c r="FA250" s="14"/>
      <c r="FB250" s="14"/>
      <c r="FC250" s="14"/>
      <c r="FD250" s="14"/>
      <c r="FE250" s="14"/>
      <c r="FF250" s="14"/>
      <c r="FG250" s="14"/>
      <c r="FH250" s="14"/>
      <c r="FI250" s="14"/>
      <c r="FJ250" s="14"/>
      <c r="FK250" s="14"/>
      <c r="FL250" s="14"/>
      <c r="FM250" s="14"/>
      <c r="FN250" s="14"/>
      <c r="FO250" s="14"/>
      <c r="FP250" s="14"/>
      <c r="FQ250" s="14"/>
      <c r="FR250" s="14"/>
      <c r="FS250" s="14"/>
      <c r="FT250" s="14"/>
      <c r="FU250" s="14"/>
      <c r="FV250" s="14"/>
      <c r="FW250" s="14"/>
      <c r="FX250" s="14"/>
      <c r="FY250" s="14"/>
      <c r="FZ250" s="14"/>
      <c r="GA250" s="14"/>
      <c r="GB250" s="14"/>
      <c r="GC250" s="14"/>
      <c r="GD250" s="14"/>
      <c r="GE250" s="14"/>
      <c r="GF250" s="14"/>
      <c r="GG250" s="14"/>
      <c r="GH250" s="14"/>
      <c r="GI250" s="14"/>
      <c r="GJ250" s="14"/>
      <c r="GK250" s="14"/>
      <c r="GL250" s="14"/>
      <c r="GM250" s="14"/>
      <c r="GN250" s="14"/>
      <c r="GO250" s="14"/>
      <c r="GP250" s="14"/>
      <c r="GQ250" s="14"/>
      <c r="GR250" s="14"/>
      <c r="GS250" s="14"/>
      <c r="GT250" s="14"/>
      <c r="GU250" s="14"/>
      <c r="GV250" s="14"/>
      <c r="GW250" s="14"/>
      <c r="GX250" s="14"/>
      <c r="GY250" s="14"/>
      <c r="GZ250" s="14"/>
      <c r="HA250" s="14"/>
      <c r="HB250" s="14"/>
      <c r="HC250" s="14"/>
      <c r="HD250" s="14"/>
      <c r="HE250" s="14"/>
      <c r="HF250" s="14"/>
      <c r="HG250" s="14"/>
      <c r="HH250" s="14"/>
      <c r="HI250" s="14"/>
      <c r="HJ250" s="14"/>
      <c r="HK250" s="14"/>
      <c r="HL250" s="14"/>
      <c r="HM250" s="14"/>
      <c r="HN250" s="14"/>
      <c r="HO250" s="14"/>
      <c r="HP250" s="14"/>
      <c r="HQ250" s="14"/>
      <c r="HR250" s="14"/>
      <c r="HS250" s="14"/>
      <c r="HT250" s="14"/>
      <c r="HU250" s="14"/>
      <c r="HV250" s="14"/>
      <c r="HW250" s="14"/>
      <c r="HX250" s="14"/>
      <c r="HY250" s="14"/>
      <c r="HZ250" s="14"/>
      <c r="IA250" s="14"/>
      <c r="IB250" s="14"/>
      <c r="IC250" s="14"/>
      <c r="ID250" s="14"/>
      <c r="IE250" s="14"/>
      <c r="IF250" s="14"/>
      <c r="IG250" s="14"/>
      <c r="IH250" s="14"/>
      <c r="II250" s="14"/>
      <c r="IJ250" s="14"/>
      <c r="IK250" s="14"/>
      <c r="IL250" s="14"/>
      <c r="IM250" s="14"/>
      <c r="IN250" s="14"/>
      <c r="IO250" s="14"/>
      <c r="IP250" s="14"/>
      <c r="IQ250" s="14"/>
      <c r="IR250" s="14"/>
      <c r="IS250" s="14"/>
      <c r="IT250" s="14"/>
      <c r="IU250" s="14"/>
      <c r="IV250" s="14"/>
      <c r="IW250" s="14"/>
      <c r="IX250" s="14"/>
      <c r="IY250" s="14"/>
      <c r="IZ250" s="14"/>
      <c r="JA250" s="14"/>
      <c r="JB250" s="14"/>
      <c r="JC250" s="14"/>
      <c r="JD250" s="14"/>
      <c r="JE250" s="14"/>
      <c r="JF250" s="14"/>
      <c r="JG250" s="14"/>
    </row>
    <row r="251" spans="1:267" s="152" customFormat="1" ht="18" hidden="1" customHeight="1" outlineLevel="2" x14ac:dyDescent="0.25">
      <c r="A251" s="146">
        <v>110</v>
      </c>
      <c r="B251" s="348"/>
      <c r="C251" s="349"/>
      <c r="D251" s="95"/>
      <c r="E251" s="354"/>
      <c r="F251" s="354"/>
      <c r="G251" s="355"/>
      <c r="H251" s="355"/>
      <c r="I251" s="167" t="str">
        <f>Logic!I251</f>
        <v/>
      </c>
      <c r="J251" s="117"/>
      <c r="K251" s="112"/>
      <c r="L251" s="112"/>
      <c r="M251" s="167" t="str">
        <f>Logic!Q251</f>
        <v/>
      </c>
      <c r="N251" s="167" t="str">
        <f>Logic!U251</f>
        <v/>
      </c>
      <c r="O251" s="167" t="str">
        <f>Logic!Y251</f>
        <v/>
      </c>
      <c r="P251" s="167" t="str">
        <f>Logic!AC251</f>
        <v/>
      </c>
      <c r="Q251" s="167" t="str">
        <f>Logic!AG251</f>
        <v/>
      </c>
      <c r="R251" s="117"/>
      <c r="S251" s="167" t="str">
        <f>Logic!AL251</f>
        <v/>
      </c>
      <c r="T251" s="117"/>
      <c r="U251" s="167" t="str">
        <f>Logic!AN251</f>
        <v/>
      </c>
      <c r="V251" s="167" t="str">
        <f>Logic!AO251</f>
        <v/>
      </c>
      <c r="W251" s="167" t="str">
        <f>Logic!AP251</f>
        <v/>
      </c>
      <c r="X251" s="167" t="str">
        <f>Logic!AQ251</f>
        <v/>
      </c>
      <c r="Y251" s="167" t="str">
        <f>Logic!AS251</f>
        <v/>
      </c>
      <c r="Z251" s="167" t="str">
        <f>Logic!AT251</f>
        <v/>
      </c>
      <c r="AA251" s="167" t="str">
        <f>Logic!AU251</f>
        <v/>
      </c>
      <c r="AB251" s="167" t="str">
        <f>Logic!AV251</f>
        <v/>
      </c>
      <c r="AC251" s="153"/>
      <c r="AD251" s="168" t="str">
        <f t="shared" si="3"/>
        <v/>
      </c>
      <c r="AE251" s="138"/>
      <c r="AF251" s="138"/>
      <c r="AG251" s="138"/>
      <c r="AH251" s="138"/>
      <c r="AI251" s="138"/>
      <c r="AJ251" s="138"/>
      <c r="AK251" s="138"/>
      <c r="AL251" s="138"/>
      <c r="AM251" s="138"/>
      <c r="AN251" s="138"/>
      <c r="AO251" s="138"/>
      <c r="AP251" s="138"/>
      <c r="AQ251" s="138"/>
      <c r="AR251" s="138"/>
      <c r="AS251" s="138"/>
      <c r="AT251" s="138"/>
      <c r="AU251" s="138"/>
      <c r="AV251" s="138"/>
      <c r="AW251" s="138"/>
      <c r="AX251" s="138"/>
      <c r="AY251" s="138"/>
      <c r="AZ251" s="138"/>
      <c r="BA251" s="14"/>
      <c r="BB251" s="14"/>
      <c r="BC251" s="14"/>
      <c r="BD251" s="14"/>
      <c r="BE251" s="14"/>
      <c r="BF251" s="14"/>
      <c r="BG251" s="14"/>
      <c r="BH251" s="14"/>
      <c r="BI251" s="14"/>
      <c r="BJ251" s="14"/>
      <c r="BK251" s="14"/>
      <c r="BL251" s="14"/>
      <c r="BM251" s="14"/>
      <c r="BN251" s="14"/>
      <c r="BO251" s="14"/>
      <c r="BP251" s="14"/>
      <c r="BQ251" s="14"/>
      <c r="BR251" s="14"/>
      <c r="BS251" s="14"/>
      <c r="BT251" s="14"/>
      <c r="BU251" s="14"/>
      <c r="BV251" s="14"/>
      <c r="BW251" s="14"/>
      <c r="BX251" s="14"/>
      <c r="BY251" s="14"/>
      <c r="BZ251" s="14"/>
      <c r="CA251" s="14"/>
      <c r="CB251" s="14"/>
      <c r="CC251" s="14"/>
      <c r="CD251" s="14"/>
      <c r="CE251" s="14"/>
      <c r="CF251" s="14"/>
      <c r="CG251" s="14"/>
      <c r="CH251" s="14"/>
      <c r="CI251" s="14"/>
      <c r="CJ251" s="14"/>
      <c r="CK251" s="14"/>
      <c r="CL251" s="14"/>
      <c r="CM251" s="14"/>
      <c r="CN251" s="14"/>
      <c r="CO251" s="14"/>
      <c r="CP251" s="14"/>
      <c r="CQ251" s="14"/>
      <c r="CR251" s="14"/>
      <c r="CS251" s="14"/>
      <c r="CT251" s="14"/>
      <c r="CU251" s="14"/>
      <c r="CV251" s="14"/>
      <c r="CW251" s="14"/>
      <c r="CX251" s="14"/>
      <c r="CY251" s="14"/>
      <c r="CZ251" s="14"/>
      <c r="DA251" s="14"/>
      <c r="DB251" s="14"/>
      <c r="DC251" s="14"/>
      <c r="DD251" s="14"/>
      <c r="DE251" s="14"/>
      <c r="DF251" s="14"/>
      <c r="DG251" s="14"/>
      <c r="DH251" s="14"/>
      <c r="DI251" s="14"/>
      <c r="DJ251" s="14"/>
      <c r="DK251" s="14"/>
      <c r="DL251" s="14"/>
      <c r="DM251" s="14"/>
      <c r="DN251" s="14"/>
      <c r="DO251" s="14"/>
      <c r="DP251" s="14"/>
      <c r="DQ251" s="14"/>
      <c r="DR251" s="14"/>
      <c r="DS251" s="14"/>
      <c r="DT251" s="14"/>
      <c r="DU251" s="14"/>
      <c r="DV251" s="14"/>
      <c r="DW251" s="14"/>
      <c r="DX251" s="14"/>
      <c r="DY251" s="14"/>
      <c r="DZ251" s="14"/>
      <c r="EA251" s="14"/>
      <c r="EB251" s="14"/>
      <c r="EC251" s="14"/>
      <c r="ED251" s="14"/>
      <c r="EE251" s="14"/>
      <c r="EF251" s="14"/>
      <c r="EG251" s="14"/>
      <c r="EH251" s="14"/>
      <c r="EI251" s="14"/>
      <c r="EJ251" s="14"/>
      <c r="EK251" s="14"/>
      <c r="EL251" s="14"/>
      <c r="EM251" s="14"/>
      <c r="EN251" s="14"/>
      <c r="EO251" s="14"/>
      <c r="EP251" s="14"/>
      <c r="EQ251" s="14"/>
      <c r="ER251" s="14"/>
      <c r="ES251" s="14"/>
      <c r="ET251" s="14"/>
      <c r="EU251" s="14"/>
      <c r="EV251" s="14"/>
      <c r="EW251" s="14"/>
      <c r="EX251" s="14"/>
      <c r="EY251" s="14"/>
      <c r="EZ251" s="14"/>
      <c r="FA251" s="14"/>
      <c r="FB251" s="14"/>
      <c r="FC251" s="14"/>
      <c r="FD251" s="14"/>
      <c r="FE251" s="14"/>
      <c r="FF251" s="14"/>
      <c r="FG251" s="14"/>
      <c r="FH251" s="14"/>
      <c r="FI251" s="14"/>
      <c r="FJ251" s="14"/>
      <c r="FK251" s="14"/>
      <c r="FL251" s="14"/>
      <c r="FM251" s="14"/>
      <c r="FN251" s="14"/>
      <c r="FO251" s="14"/>
      <c r="FP251" s="14"/>
      <c r="FQ251" s="14"/>
      <c r="FR251" s="14"/>
      <c r="FS251" s="14"/>
      <c r="FT251" s="14"/>
      <c r="FU251" s="14"/>
      <c r="FV251" s="14"/>
      <c r="FW251" s="14"/>
      <c r="FX251" s="14"/>
      <c r="FY251" s="14"/>
      <c r="FZ251" s="14"/>
      <c r="GA251" s="14"/>
      <c r="GB251" s="14"/>
      <c r="GC251" s="14"/>
      <c r="GD251" s="14"/>
      <c r="GE251" s="14"/>
      <c r="GF251" s="14"/>
      <c r="GG251" s="14"/>
      <c r="GH251" s="14"/>
      <c r="GI251" s="14"/>
      <c r="GJ251" s="14"/>
      <c r="GK251" s="14"/>
      <c r="GL251" s="14"/>
      <c r="GM251" s="14"/>
      <c r="GN251" s="14"/>
      <c r="GO251" s="14"/>
      <c r="GP251" s="14"/>
      <c r="GQ251" s="14"/>
      <c r="GR251" s="14"/>
      <c r="GS251" s="14"/>
      <c r="GT251" s="14"/>
      <c r="GU251" s="14"/>
      <c r="GV251" s="14"/>
      <c r="GW251" s="14"/>
      <c r="GX251" s="14"/>
      <c r="GY251" s="14"/>
      <c r="GZ251" s="14"/>
      <c r="HA251" s="14"/>
      <c r="HB251" s="14"/>
      <c r="HC251" s="14"/>
      <c r="HD251" s="14"/>
      <c r="HE251" s="14"/>
      <c r="HF251" s="14"/>
      <c r="HG251" s="14"/>
      <c r="HH251" s="14"/>
      <c r="HI251" s="14"/>
      <c r="HJ251" s="14"/>
      <c r="HK251" s="14"/>
      <c r="HL251" s="14"/>
      <c r="HM251" s="14"/>
      <c r="HN251" s="14"/>
      <c r="HO251" s="14"/>
      <c r="HP251" s="14"/>
      <c r="HQ251" s="14"/>
      <c r="HR251" s="14"/>
      <c r="HS251" s="14"/>
      <c r="HT251" s="14"/>
      <c r="HU251" s="14"/>
      <c r="HV251" s="14"/>
      <c r="HW251" s="14"/>
      <c r="HX251" s="14"/>
      <c r="HY251" s="14"/>
      <c r="HZ251" s="14"/>
      <c r="IA251" s="14"/>
      <c r="IB251" s="14"/>
      <c r="IC251" s="14"/>
      <c r="ID251" s="14"/>
      <c r="IE251" s="14"/>
      <c r="IF251" s="14"/>
      <c r="IG251" s="14"/>
      <c r="IH251" s="14"/>
      <c r="II251" s="14"/>
      <c r="IJ251" s="14"/>
      <c r="IK251" s="14"/>
      <c r="IL251" s="14"/>
      <c r="IM251" s="14"/>
      <c r="IN251" s="14"/>
      <c r="IO251" s="14"/>
      <c r="IP251" s="14"/>
      <c r="IQ251" s="14"/>
      <c r="IR251" s="14"/>
      <c r="IS251" s="14"/>
      <c r="IT251" s="14"/>
      <c r="IU251" s="14"/>
      <c r="IV251" s="14"/>
      <c r="IW251" s="14"/>
      <c r="IX251" s="14"/>
      <c r="IY251" s="14"/>
      <c r="IZ251" s="14"/>
      <c r="JA251" s="14"/>
      <c r="JB251" s="14"/>
      <c r="JC251" s="14"/>
      <c r="JD251" s="14"/>
      <c r="JE251" s="14"/>
      <c r="JF251" s="14"/>
      <c r="JG251" s="14"/>
    </row>
    <row r="252" spans="1:267" s="152" customFormat="1" ht="15" hidden="1" customHeight="1" outlineLevel="1" collapsed="1" x14ac:dyDescent="0.25">
      <c r="A252" s="146"/>
      <c r="B252" s="350"/>
      <c r="C252" s="351"/>
      <c r="D252" s="314"/>
      <c r="E252" s="361"/>
      <c r="F252" s="361"/>
      <c r="G252" s="351"/>
      <c r="H252" s="351"/>
      <c r="I252" s="315"/>
      <c r="J252" s="316"/>
      <c r="K252" s="317"/>
      <c r="L252" s="317"/>
      <c r="M252" s="315"/>
      <c r="N252" s="315"/>
      <c r="O252" s="315"/>
      <c r="P252" s="315"/>
      <c r="Q252" s="315"/>
      <c r="R252" s="316"/>
      <c r="S252" s="315"/>
      <c r="T252" s="316"/>
      <c r="U252" s="315"/>
      <c r="V252" s="315"/>
      <c r="W252" s="315"/>
      <c r="X252" s="315"/>
      <c r="Y252" s="315"/>
      <c r="Z252" s="315"/>
      <c r="AA252" s="315"/>
      <c r="AB252" s="318"/>
      <c r="AC252" s="153" t="s">
        <v>182</v>
      </c>
      <c r="AD252" s="168" t="str">
        <f t="shared" si="3"/>
        <v/>
      </c>
      <c r="AE252" s="138"/>
      <c r="AF252" s="138"/>
      <c r="AG252" s="138"/>
      <c r="AH252" s="138"/>
      <c r="AI252" s="138"/>
      <c r="AJ252" s="138"/>
      <c r="AK252" s="138"/>
      <c r="AL252" s="138"/>
      <c r="AM252" s="138"/>
      <c r="AN252" s="138"/>
      <c r="AO252" s="138"/>
      <c r="AP252" s="138"/>
      <c r="AQ252" s="138"/>
      <c r="AR252" s="138"/>
      <c r="AS252" s="138"/>
      <c r="AT252" s="138"/>
      <c r="AU252" s="138"/>
      <c r="AV252" s="138"/>
      <c r="AW252" s="138"/>
      <c r="AX252" s="138"/>
      <c r="AY252" s="138"/>
      <c r="AZ252" s="138"/>
      <c r="BA252" s="14"/>
      <c r="BB252" s="14"/>
      <c r="BC252" s="14"/>
      <c r="BD252" s="14"/>
      <c r="BE252" s="14"/>
      <c r="BF252" s="14"/>
      <c r="BG252" s="14"/>
      <c r="BH252" s="14"/>
      <c r="BI252" s="14"/>
      <c r="BJ252" s="14"/>
      <c r="BK252" s="14"/>
      <c r="BL252" s="14"/>
      <c r="BM252" s="14"/>
      <c r="BN252" s="14"/>
      <c r="BO252" s="14"/>
      <c r="BP252" s="14"/>
      <c r="BQ252" s="14"/>
      <c r="BR252" s="14"/>
      <c r="BS252" s="14"/>
      <c r="BT252" s="14"/>
      <c r="BU252" s="14"/>
      <c r="BV252" s="14"/>
      <c r="BW252" s="14"/>
      <c r="BX252" s="14"/>
      <c r="BY252" s="14"/>
      <c r="BZ252" s="14"/>
      <c r="CA252" s="14"/>
      <c r="CB252" s="14"/>
      <c r="CC252" s="14"/>
      <c r="CD252" s="14"/>
      <c r="CE252" s="14"/>
      <c r="CF252" s="14"/>
      <c r="CG252" s="14"/>
      <c r="CH252" s="14"/>
      <c r="CI252" s="14"/>
      <c r="CJ252" s="14"/>
      <c r="CK252" s="14"/>
      <c r="CL252" s="14"/>
      <c r="CM252" s="14"/>
      <c r="CN252" s="14"/>
      <c r="CO252" s="14"/>
      <c r="CP252" s="14"/>
      <c r="CQ252" s="14"/>
      <c r="CR252" s="14"/>
      <c r="CS252" s="14"/>
      <c r="CT252" s="14"/>
      <c r="CU252" s="14"/>
      <c r="CV252" s="14"/>
      <c r="CW252" s="14"/>
      <c r="CX252" s="14"/>
      <c r="CY252" s="14"/>
      <c r="CZ252" s="14"/>
      <c r="DA252" s="14"/>
      <c r="DB252" s="14"/>
      <c r="DC252" s="14"/>
      <c r="DD252" s="14"/>
      <c r="DE252" s="14"/>
      <c r="DF252" s="14"/>
      <c r="DG252" s="14"/>
      <c r="DH252" s="14"/>
      <c r="DI252" s="14"/>
      <c r="DJ252" s="14"/>
      <c r="DK252" s="14"/>
      <c r="DL252" s="14"/>
      <c r="DM252" s="14"/>
      <c r="DN252" s="14"/>
      <c r="DO252" s="14"/>
      <c r="DP252" s="14"/>
      <c r="DQ252" s="14"/>
      <c r="DR252" s="14"/>
      <c r="DS252" s="14"/>
      <c r="DT252" s="14"/>
      <c r="DU252" s="14"/>
      <c r="DV252" s="14"/>
      <c r="DW252" s="14"/>
      <c r="DX252" s="14"/>
      <c r="DY252" s="14"/>
      <c r="DZ252" s="14"/>
      <c r="EA252" s="14"/>
      <c r="EB252" s="14"/>
      <c r="EC252" s="14"/>
      <c r="ED252" s="14"/>
      <c r="EE252" s="14"/>
      <c r="EF252" s="14"/>
      <c r="EG252" s="14"/>
      <c r="EH252" s="14"/>
      <c r="EI252" s="14"/>
      <c r="EJ252" s="14"/>
      <c r="EK252" s="14"/>
      <c r="EL252" s="14"/>
      <c r="EM252" s="14"/>
      <c r="EN252" s="14"/>
      <c r="EO252" s="14"/>
      <c r="EP252" s="14"/>
      <c r="EQ252" s="14"/>
      <c r="ER252" s="14"/>
      <c r="ES252" s="14"/>
      <c r="ET252" s="14"/>
      <c r="EU252" s="14"/>
      <c r="EV252" s="14"/>
      <c r="EW252" s="14"/>
      <c r="EX252" s="14"/>
      <c r="EY252" s="14"/>
      <c r="EZ252" s="14"/>
      <c r="FA252" s="14"/>
      <c r="FB252" s="14"/>
      <c r="FC252" s="14"/>
      <c r="FD252" s="14"/>
      <c r="FE252" s="14"/>
      <c r="FF252" s="14"/>
      <c r="FG252" s="14"/>
      <c r="FH252" s="14"/>
      <c r="FI252" s="14"/>
      <c r="FJ252" s="14"/>
      <c r="FK252" s="14"/>
      <c r="FL252" s="14"/>
      <c r="FM252" s="14"/>
      <c r="FN252" s="14"/>
      <c r="FO252" s="14"/>
      <c r="FP252" s="14"/>
      <c r="FQ252" s="14"/>
      <c r="FR252" s="14"/>
      <c r="FS252" s="14"/>
      <c r="FT252" s="14"/>
      <c r="FU252" s="14"/>
      <c r="FV252" s="14"/>
      <c r="FW252" s="14"/>
      <c r="FX252" s="14"/>
      <c r="FY252" s="14"/>
      <c r="FZ252" s="14"/>
      <c r="GA252" s="14"/>
      <c r="GB252" s="14"/>
      <c r="GC252" s="14"/>
      <c r="GD252" s="14"/>
      <c r="GE252" s="14"/>
      <c r="GF252" s="14"/>
      <c r="GG252" s="14"/>
      <c r="GH252" s="14"/>
      <c r="GI252" s="14"/>
      <c r="GJ252" s="14"/>
      <c r="GK252" s="14"/>
      <c r="GL252" s="14"/>
      <c r="GM252" s="14"/>
      <c r="GN252" s="14"/>
      <c r="GO252" s="14"/>
      <c r="GP252" s="14"/>
      <c r="GQ252" s="14"/>
      <c r="GR252" s="14"/>
      <c r="GS252" s="14"/>
      <c r="GT252" s="14"/>
      <c r="GU252" s="14"/>
      <c r="GV252" s="14"/>
      <c r="GW252" s="14"/>
      <c r="GX252" s="14"/>
      <c r="GY252" s="14"/>
      <c r="GZ252" s="14"/>
      <c r="HA252" s="14"/>
      <c r="HB252" s="14"/>
      <c r="HC252" s="14"/>
      <c r="HD252" s="14"/>
      <c r="HE252" s="14"/>
      <c r="HF252" s="14"/>
      <c r="HG252" s="14"/>
      <c r="HH252" s="14"/>
      <c r="HI252" s="14"/>
      <c r="HJ252" s="14"/>
      <c r="HK252" s="14"/>
      <c r="HL252" s="14"/>
      <c r="HM252" s="14"/>
      <c r="HN252" s="14"/>
      <c r="HO252" s="14"/>
      <c r="HP252" s="14"/>
      <c r="HQ252" s="14"/>
      <c r="HR252" s="14"/>
      <c r="HS252" s="14"/>
      <c r="HT252" s="14"/>
      <c r="HU252" s="14"/>
      <c r="HV252" s="14"/>
      <c r="HW252" s="14"/>
      <c r="HX252" s="14"/>
      <c r="HY252" s="14"/>
      <c r="HZ252" s="14"/>
      <c r="IA252" s="14"/>
      <c r="IB252" s="14"/>
      <c r="IC252" s="14"/>
      <c r="ID252" s="14"/>
      <c r="IE252" s="14"/>
      <c r="IF252" s="14"/>
      <c r="IG252" s="14"/>
      <c r="IH252" s="14"/>
      <c r="II252" s="14"/>
      <c r="IJ252" s="14"/>
      <c r="IK252" s="14"/>
      <c r="IL252" s="14"/>
      <c r="IM252" s="14"/>
      <c r="IN252" s="14"/>
      <c r="IO252" s="14"/>
      <c r="IP252" s="14"/>
      <c r="IQ252" s="14"/>
      <c r="IR252" s="14"/>
      <c r="IS252" s="14"/>
      <c r="IT252" s="14"/>
      <c r="IU252" s="14"/>
      <c r="IV252" s="14"/>
      <c r="IW252" s="14"/>
      <c r="IX252" s="14"/>
      <c r="IY252" s="14"/>
      <c r="IZ252" s="14"/>
      <c r="JA252" s="14"/>
      <c r="JB252" s="14"/>
      <c r="JC252" s="14"/>
      <c r="JD252" s="14"/>
      <c r="JE252" s="14"/>
      <c r="JF252" s="14"/>
      <c r="JG252" s="14"/>
    </row>
    <row r="253" spans="1:267" s="152" customFormat="1" ht="18" customHeight="1" collapsed="1" x14ac:dyDescent="0.25">
      <c r="A253" s="146"/>
      <c r="B253" s="163" t="str">
        <f>CONCATENATE("Total Annual Water Use Flush Fixtures (",IF(inputspi_units&lt;&gt;"",INDEX(data_unitan,MATCH(inputspi_units,data_unittyp,0)),"unit"),")")</f>
        <v>Total Annual Water Use Flush Fixtures (unit)</v>
      </c>
      <c r="C253" s="155"/>
      <c r="D253" s="155"/>
      <c r="E253" s="155"/>
      <c r="F253" s="155"/>
      <c r="G253" s="155"/>
      <c r="H253" s="155"/>
      <c r="I253" s="155"/>
      <c r="J253" s="155"/>
      <c r="K253" s="155"/>
      <c r="L253" s="155"/>
      <c r="M253" s="155"/>
      <c r="N253" s="155"/>
      <c r="O253" s="155"/>
      <c r="P253" s="155"/>
      <c r="Q253" s="155"/>
      <c r="R253" s="155"/>
      <c r="S253" s="155"/>
      <c r="T253" s="155"/>
      <c r="U253" s="155"/>
      <c r="V253" s="155"/>
      <c r="W253" s="155"/>
      <c r="X253" s="155"/>
      <c r="Y253" s="160">
        <f>Logic!AS255</f>
        <v>0</v>
      </c>
      <c r="Z253" s="160">
        <f>Logic!AT255</f>
        <v>0</v>
      </c>
      <c r="AA253" s="160">
        <f>Logic!AU255</f>
        <v>0</v>
      </c>
      <c r="AB253" s="160">
        <f>Logic!AV255</f>
        <v>0</v>
      </c>
      <c r="AC253" s="153"/>
      <c r="AD253" s="138"/>
      <c r="AE253" s="138"/>
      <c r="AF253" s="138"/>
      <c r="AG253" s="138"/>
      <c r="AH253" s="138"/>
      <c r="AI253" s="138"/>
      <c r="AJ253" s="138"/>
      <c r="AK253" s="138"/>
      <c r="AL253" s="138"/>
      <c r="AM253" s="138"/>
      <c r="AN253" s="138"/>
      <c r="AO253" s="138"/>
      <c r="AP253" s="138"/>
      <c r="AQ253" s="138"/>
      <c r="AR253" s="138"/>
      <c r="AS253" s="138"/>
      <c r="AT253" s="138"/>
      <c r="AU253" s="138"/>
      <c r="AV253" s="138"/>
      <c r="AW253" s="138"/>
      <c r="AX253" s="138"/>
      <c r="AY253" s="138"/>
      <c r="AZ253" s="138"/>
      <c r="BA253" s="14"/>
      <c r="BB253" s="14"/>
      <c r="BC253" s="14"/>
      <c r="BD253" s="14"/>
      <c r="BE253" s="14"/>
      <c r="BF253" s="14"/>
      <c r="BG253" s="14"/>
      <c r="BH253" s="14"/>
      <c r="BI253" s="14"/>
      <c r="BJ253" s="14"/>
      <c r="BK253" s="14"/>
      <c r="BL253" s="14"/>
      <c r="BM253" s="14"/>
      <c r="BN253" s="14"/>
      <c r="BO253" s="14"/>
      <c r="BP253" s="14"/>
      <c r="BQ253" s="14"/>
      <c r="BR253" s="14"/>
      <c r="BS253" s="14"/>
      <c r="BT253" s="14"/>
      <c r="BU253" s="14"/>
      <c r="BV253" s="14"/>
      <c r="BW253" s="14"/>
      <c r="BX253" s="14"/>
      <c r="BY253" s="14"/>
      <c r="BZ253" s="14"/>
      <c r="CA253" s="14"/>
      <c r="CB253" s="14"/>
      <c r="CC253" s="14"/>
      <c r="CD253" s="14"/>
      <c r="CE253" s="14"/>
      <c r="CF253" s="14"/>
      <c r="CG253" s="14"/>
      <c r="CH253" s="14"/>
      <c r="CI253" s="14"/>
      <c r="CJ253" s="14"/>
      <c r="CK253" s="14"/>
      <c r="CL253" s="14"/>
      <c r="CM253" s="14"/>
      <c r="CN253" s="14"/>
      <c r="CO253" s="14"/>
      <c r="CP253" s="14"/>
      <c r="CQ253" s="14"/>
      <c r="CR253" s="14"/>
      <c r="CS253" s="14"/>
      <c r="CT253" s="14"/>
      <c r="CU253" s="14"/>
      <c r="CV253" s="14"/>
      <c r="CW253" s="14"/>
      <c r="CX253" s="14"/>
      <c r="CY253" s="14"/>
      <c r="CZ253" s="14"/>
      <c r="DA253" s="14"/>
      <c r="DB253" s="14"/>
      <c r="DC253" s="14"/>
      <c r="DD253" s="14"/>
      <c r="DE253" s="14"/>
      <c r="DF253" s="14"/>
      <c r="DG253" s="14"/>
      <c r="DH253" s="14"/>
      <c r="DI253" s="14"/>
      <c r="DJ253" s="14"/>
      <c r="DK253" s="14"/>
      <c r="DL253" s="14"/>
      <c r="DM253" s="14"/>
      <c r="DN253" s="14"/>
      <c r="DO253" s="14"/>
      <c r="DP253" s="14"/>
      <c r="DQ253" s="14"/>
      <c r="DR253" s="14"/>
      <c r="DS253" s="14"/>
      <c r="DT253" s="14"/>
      <c r="DU253" s="14"/>
      <c r="DV253" s="14"/>
      <c r="DW253" s="14"/>
      <c r="DX253" s="14"/>
      <c r="DY253" s="14"/>
      <c r="DZ253" s="14"/>
      <c r="EA253" s="14"/>
      <c r="EB253" s="14"/>
      <c r="EC253" s="14"/>
      <c r="ED253" s="14"/>
      <c r="EE253" s="14"/>
      <c r="EF253" s="14"/>
      <c r="EG253" s="14"/>
      <c r="EH253" s="14"/>
      <c r="EI253" s="14"/>
      <c r="EJ253" s="14"/>
      <c r="EK253" s="14"/>
      <c r="EL253" s="14"/>
      <c r="EM253" s="14"/>
      <c r="EN253" s="14"/>
      <c r="EO253" s="14"/>
      <c r="EP253" s="14"/>
      <c r="EQ253" s="14"/>
      <c r="ER253" s="14"/>
      <c r="ES253" s="14"/>
      <c r="ET253" s="14"/>
      <c r="EU253" s="14"/>
      <c r="EV253" s="14"/>
      <c r="EW253" s="14"/>
      <c r="EX253" s="14"/>
      <c r="EY253" s="14"/>
      <c r="EZ253" s="14"/>
      <c r="FA253" s="14"/>
      <c r="FB253" s="14"/>
      <c r="FC253" s="14"/>
      <c r="FD253" s="14"/>
      <c r="FE253" s="14"/>
      <c r="FF253" s="14"/>
      <c r="FG253" s="14"/>
      <c r="FH253" s="14"/>
      <c r="FI253" s="14"/>
      <c r="FJ253" s="14"/>
      <c r="FK253" s="14"/>
      <c r="FL253" s="14"/>
      <c r="FM253" s="14"/>
      <c r="FN253" s="14"/>
      <c r="FO253" s="14"/>
      <c r="FP253" s="14"/>
      <c r="FQ253" s="14"/>
      <c r="FR253" s="14"/>
      <c r="FS253" s="14"/>
      <c r="FT253" s="14"/>
      <c r="FU253" s="14"/>
      <c r="FV253" s="14"/>
      <c r="FW253" s="14"/>
      <c r="FX253" s="14"/>
      <c r="FY253" s="14"/>
      <c r="FZ253" s="14"/>
      <c r="GA253" s="14"/>
      <c r="GB253" s="14"/>
      <c r="GC253" s="14"/>
      <c r="GD253" s="14"/>
      <c r="GE253" s="14"/>
      <c r="GF253" s="14"/>
      <c r="GG253" s="14"/>
      <c r="GH253" s="14"/>
      <c r="GI253" s="14"/>
      <c r="GJ253" s="14"/>
      <c r="GK253" s="14"/>
      <c r="GL253" s="14"/>
      <c r="GM253" s="14"/>
      <c r="GN253" s="14"/>
      <c r="GO253" s="14"/>
      <c r="GP253" s="14"/>
      <c r="GQ253" s="14"/>
      <c r="GR253" s="14"/>
      <c r="GS253" s="14"/>
      <c r="GT253" s="14"/>
      <c r="GU253" s="14"/>
      <c r="GV253" s="14"/>
      <c r="GW253" s="14"/>
      <c r="GX253" s="14"/>
      <c r="GY253" s="14"/>
      <c r="GZ253" s="14"/>
      <c r="HA253" s="14"/>
      <c r="HB253" s="14"/>
      <c r="HC253" s="14"/>
      <c r="HD253" s="14"/>
      <c r="HE253" s="14"/>
      <c r="HF253" s="14"/>
      <c r="HG253" s="14"/>
      <c r="HH253" s="14"/>
      <c r="HI253" s="14"/>
      <c r="HJ253" s="14"/>
      <c r="HK253" s="14"/>
      <c r="HL253" s="14"/>
      <c r="HM253" s="14"/>
      <c r="HN253" s="14"/>
      <c r="HO253" s="14"/>
      <c r="HP253" s="14"/>
      <c r="HQ253" s="14"/>
      <c r="HR253" s="14"/>
      <c r="HS253" s="14"/>
      <c r="HT253" s="14"/>
      <c r="HU253" s="14"/>
      <c r="HV253" s="14"/>
      <c r="HW253" s="14"/>
      <c r="HX253" s="14"/>
      <c r="HY253" s="14"/>
      <c r="HZ253" s="14"/>
      <c r="IA253" s="14"/>
      <c r="IB253" s="14"/>
      <c r="IC253" s="14"/>
      <c r="ID253" s="14"/>
      <c r="IE253" s="14"/>
      <c r="IF253" s="14"/>
      <c r="IG253" s="14"/>
      <c r="IH253" s="14"/>
      <c r="II253" s="14"/>
      <c r="IJ253" s="14"/>
      <c r="IK253" s="14"/>
      <c r="IL253" s="14"/>
      <c r="IM253" s="14"/>
      <c r="IN253" s="14"/>
      <c r="IO253" s="14"/>
      <c r="IP253" s="14"/>
      <c r="IQ253" s="14"/>
      <c r="IR253" s="14"/>
      <c r="IS253" s="14"/>
      <c r="IT253" s="14"/>
      <c r="IU253" s="14"/>
      <c r="IV253" s="14"/>
      <c r="IW253" s="14"/>
      <c r="IX253" s="14"/>
      <c r="IY253" s="14"/>
      <c r="IZ253" s="14"/>
      <c r="JA253" s="14"/>
      <c r="JB253" s="14"/>
      <c r="JC253" s="14"/>
      <c r="JD253" s="14"/>
      <c r="JE253" s="14"/>
      <c r="JF253" s="14"/>
      <c r="JG253" s="14"/>
    </row>
    <row r="254" spans="1:267" ht="18" customHeight="1" x14ac:dyDescent="0.25">
      <c r="A254" s="146"/>
      <c r="B254" s="164"/>
      <c r="C254" s="138"/>
      <c r="D254" s="138"/>
      <c r="E254" s="138"/>
      <c r="F254" s="138"/>
      <c r="G254" s="138"/>
      <c r="H254" s="138"/>
      <c r="I254" s="138"/>
      <c r="J254" s="138"/>
      <c r="K254" s="138"/>
      <c r="L254" s="138"/>
      <c r="M254" s="138"/>
      <c r="N254" s="138"/>
      <c r="O254" s="138"/>
      <c r="P254" s="138"/>
      <c r="Q254" s="138"/>
      <c r="R254" s="138"/>
      <c r="S254" s="138"/>
      <c r="T254" s="138"/>
      <c r="U254" s="138"/>
      <c r="V254" s="138"/>
      <c r="W254" s="138"/>
      <c r="X254" s="138"/>
      <c r="Y254" s="138"/>
      <c r="Z254" s="138"/>
      <c r="AA254" s="138"/>
      <c r="AB254" s="138"/>
      <c r="AC254" s="138"/>
      <c r="AD254" s="138"/>
      <c r="AE254" s="138"/>
      <c r="AF254" s="138"/>
      <c r="AG254" s="138"/>
      <c r="AH254" s="138"/>
      <c r="AI254" s="138"/>
      <c r="AJ254" s="138"/>
      <c r="AK254" s="138"/>
      <c r="AL254" s="138"/>
      <c r="AM254" s="138"/>
      <c r="AN254" s="138"/>
      <c r="AO254" s="138"/>
      <c r="AP254" s="138"/>
      <c r="AQ254" s="138"/>
      <c r="AR254" s="138"/>
      <c r="AS254" s="138"/>
      <c r="AT254" s="138"/>
      <c r="AU254" s="138"/>
      <c r="AV254" s="138"/>
      <c r="AW254" s="138"/>
      <c r="AX254" s="138"/>
      <c r="AY254" s="138"/>
      <c r="AZ254" s="138"/>
    </row>
    <row r="255" spans="1:267" ht="18" customHeight="1" x14ac:dyDescent="0.25">
      <c r="A255" s="78"/>
      <c r="B255" s="138"/>
      <c r="C255" s="138"/>
      <c r="D255" s="138"/>
      <c r="E255" s="138"/>
      <c r="F255" s="138"/>
      <c r="G255" s="138"/>
      <c r="H255" s="138"/>
      <c r="I255" s="138"/>
      <c r="J255" s="138"/>
      <c r="K255" s="138"/>
      <c r="L255" s="138"/>
      <c r="M255" s="138"/>
      <c r="N255" s="138"/>
      <c r="O255" s="138"/>
      <c r="P255" s="138"/>
      <c r="Q255" s="138"/>
      <c r="R255" s="138"/>
      <c r="S255" s="138"/>
      <c r="T255" s="138"/>
      <c r="U255" s="138"/>
      <c r="V255" s="138"/>
      <c r="W255" s="138"/>
      <c r="X255" s="138"/>
      <c r="Y255" s="138"/>
      <c r="Z255" s="138"/>
      <c r="AA255" s="138"/>
      <c r="AB255" s="138"/>
      <c r="AC255" s="138"/>
      <c r="AD255" s="138"/>
      <c r="AE255" s="138"/>
      <c r="AF255" s="138"/>
      <c r="AG255" s="138"/>
      <c r="AH255" s="138"/>
      <c r="AI255" s="138"/>
      <c r="AJ255" s="138"/>
      <c r="AK255" s="138"/>
      <c r="AL255" s="138"/>
      <c r="AM255" s="138"/>
      <c r="AN255" s="138"/>
      <c r="AO255" s="138"/>
      <c r="AP255" s="138"/>
      <c r="AQ255" s="138"/>
      <c r="AR255" s="138"/>
      <c r="AS255" s="138"/>
      <c r="AT255" s="138"/>
      <c r="AU255" s="138"/>
      <c r="AV255" s="138"/>
      <c r="AW255" s="138"/>
      <c r="AX255" s="138"/>
      <c r="AY255" s="138"/>
      <c r="AZ255" s="138"/>
    </row>
    <row r="256" spans="1:267" ht="18" customHeight="1" x14ac:dyDescent="0.25">
      <c r="A256" s="73"/>
      <c r="B256" s="68" t="s">
        <v>203</v>
      </c>
      <c r="C256" s="69"/>
      <c r="D256" s="69"/>
      <c r="E256" s="69"/>
      <c r="F256" s="69"/>
      <c r="G256" s="69"/>
      <c r="H256" s="69"/>
      <c r="I256" s="69"/>
      <c r="J256" s="70"/>
      <c r="K256" s="69"/>
      <c r="L256" s="69"/>
      <c r="M256" s="69"/>
      <c r="N256" s="69"/>
      <c r="O256" s="69"/>
      <c r="P256" s="69"/>
      <c r="Q256" s="69"/>
      <c r="R256" s="69"/>
      <c r="S256" s="69"/>
      <c r="T256" s="69"/>
      <c r="U256" s="69"/>
      <c r="V256" s="69"/>
      <c r="W256" s="69"/>
      <c r="X256" s="69"/>
      <c r="Y256" s="69"/>
      <c r="Z256" s="69"/>
      <c r="AA256" s="69"/>
      <c r="AB256" s="70"/>
      <c r="AC256" s="140"/>
      <c r="AD256" s="140"/>
      <c r="AE256" s="140"/>
      <c r="AF256" s="138"/>
      <c r="AG256" s="138"/>
      <c r="AH256" s="138"/>
      <c r="AI256" s="138"/>
      <c r="AJ256" s="138"/>
      <c r="AK256" s="138"/>
      <c r="AL256" s="138"/>
      <c r="AM256" s="138"/>
      <c r="AN256" s="138"/>
      <c r="AO256" s="138"/>
      <c r="AP256" s="138"/>
      <c r="AQ256" s="138"/>
      <c r="AR256" s="138"/>
      <c r="AS256" s="138"/>
      <c r="AT256" s="138"/>
      <c r="AU256" s="138"/>
      <c r="AV256" s="138"/>
      <c r="AW256" s="138"/>
      <c r="AX256" s="138"/>
      <c r="AY256" s="138"/>
      <c r="AZ256" s="138"/>
    </row>
    <row r="257" spans="1:52" ht="18" customHeight="1" x14ac:dyDescent="0.25">
      <c r="A257" s="139"/>
      <c r="B257" s="138"/>
      <c r="C257" s="138"/>
      <c r="D257" s="138"/>
      <c r="E257" s="138"/>
      <c r="F257" s="138"/>
      <c r="G257" s="138"/>
      <c r="H257" s="138"/>
      <c r="I257" s="138"/>
      <c r="J257" s="138"/>
      <c r="K257" s="138"/>
      <c r="L257" s="138"/>
      <c r="M257" s="138"/>
      <c r="N257" s="138"/>
      <c r="O257" s="138"/>
      <c r="P257" s="138"/>
      <c r="Q257" s="138"/>
      <c r="R257" s="138"/>
      <c r="S257" s="138"/>
      <c r="T257" s="138"/>
      <c r="U257" s="138"/>
      <c r="V257" s="138"/>
      <c r="W257" s="138"/>
      <c r="X257" s="138"/>
      <c r="Y257" s="138"/>
      <c r="Z257" s="138"/>
      <c r="AA257" s="138"/>
      <c r="AB257" s="138"/>
      <c r="AC257" s="140"/>
      <c r="AD257" s="140"/>
      <c r="AE257" s="140"/>
      <c r="AF257" s="138"/>
      <c r="AG257" s="138"/>
      <c r="AH257" s="138"/>
      <c r="AI257" s="138"/>
      <c r="AJ257" s="138"/>
      <c r="AK257" s="138"/>
      <c r="AL257" s="138"/>
      <c r="AM257" s="138"/>
      <c r="AN257" s="138"/>
      <c r="AO257" s="138"/>
      <c r="AP257" s="138"/>
      <c r="AQ257" s="138"/>
      <c r="AR257" s="138"/>
      <c r="AS257" s="138"/>
      <c r="AT257" s="138"/>
      <c r="AU257" s="138"/>
      <c r="AV257" s="138"/>
      <c r="AW257" s="138"/>
      <c r="AX257" s="138"/>
      <c r="AY257" s="138"/>
      <c r="AZ257" s="138"/>
    </row>
    <row r="258" spans="1:52" s="326" customFormat="1" ht="17.7" customHeight="1" x14ac:dyDescent="0.25">
      <c r="A258" s="323"/>
      <c r="B258" s="324" t="s">
        <v>166</v>
      </c>
      <c r="C258" s="324"/>
      <c r="D258" s="325"/>
      <c r="E258" s="325"/>
      <c r="F258" s="325"/>
      <c r="G258" s="325"/>
      <c r="H258" s="325"/>
      <c r="I258" s="325"/>
      <c r="J258" s="325"/>
      <c r="K258" s="325"/>
      <c r="L258" s="325"/>
      <c r="M258" s="325"/>
      <c r="N258" s="325"/>
      <c r="O258" s="325"/>
      <c r="P258" s="325"/>
      <c r="Q258" s="325"/>
      <c r="R258" s="325"/>
      <c r="S258" s="325"/>
      <c r="T258" s="325"/>
      <c r="U258" s="325"/>
      <c r="V258" s="325"/>
      <c r="W258" s="325"/>
      <c r="X258" s="325"/>
      <c r="Y258" s="138"/>
      <c r="Z258" s="138"/>
      <c r="AA258" s="138"/>
      <c r="AB258" s="138"/>
      <c r="AC258" s="138"/>
      <c r="AD258" s="138"/>
      <c r="AE258" s="138"/>
      <c r="AF258" s="138"/>
      <c r="AG258" s="138"/>
      <c r="AH258" s="138"/>
      <c r="AI258" s="138"/>
      <c r="AJ258" s="138"/>
      <c r="AK258" s="138"/>
      <c r="AL258" s="138"/>
      <c r="AM258" s="138"/>
      <c r="AN258" s="138"/>
      <c r="AO258" s="138"/>
      <c r="AP258" s="138"/>
      <c r="AQ258" s="138"/>
      <c r="AR258" s="138"/>
      <c r="AS258" s="138"/>
      <c r="AT258" s="138"/>
      <c r="AU258" s="138"/>
      <c r="AV258" s="138"/>
      <c r="AW258" s="138"/>
      <c r="AX258" s="138"/>
      <c r="AY258" s="138"/>
      <c r="AZ258" s="138"/>
    </row>
    <row r="259" spans="1:52" s="145" customFormat="1" ht="18" customHeight="1" x14ac:dyDescent="0.2">
      <c r="A259" s="73"/>
      <c r="B259" s="352" t="s">
        <v>167</v>
      </c>
      <c r="C259" s="352"/>
      <c r="D259" s="345" t="s">
        <v>184</v>
      </c>
      <c r="E259" s="346"/>
      <c r="F259" s="347"/>
      <c r="G259" s="345" t="s">
        <v>204</v>
      </c>
      <c r="H259" s="347"/>
      <c r="I259" s="345" t="s">
        <v>205</v>
      </c>
      <c r="J259" s="347"/>
      <c r="K259" s="345" t="s">
        <v>186</v>
      </c>
      <c r="L259" s="347"/>
      <c r="M259" s="345" t="s">
        <v>187</v>
      </c>
      <c r="N259" s="346"/>
      <c r="O259" s="346"/>
      <c r="P259" s="346"/>
      <c r="Q259" s="346"/>
      <c r="R259" s="347"/>
      <c r="S259" s="345" t="s">
        <v>188</v>
      </c>
      <c r="T259" s="347"/>
      <c r="U259" s="345" t="s">
        <v>189</v>
      </c>
      <c r="V259" s="346"/>
      <c r="W259" s="346"/>
      <c r="X259" s="347"/>
      <c r="Y259" s="345" t="s">
        <v>190</v>
      </c>
      <c r="Z259" s="346"/>
      <c r="AA259" s="346"/>
      <c r="AB259" s="347"/>
      <c r="AC259" s="143"/>
      <c r="AD259" s="143"/>
      <c r="AE259" s="143"/>
      <c r="AF259" s="144"/>
      <c r="AG259" s="144"/>
      <c r="AH259" s="144"/>
      <c r="AI259" s="144"/>
      <c r="AJ259" s="144"/>
      <c r="AK259" s="144"/>
      <c r="AL259" s="144"/>
      <c r="AM259" s="144"/>
      <c r="AN259" s="144"/>
      <c r="AO259" s="144"/>
      <c r="AP259" s="144"/>
      <c r="AQ259" s="144"/>
      <c r="AR259" s="144"/>
      <c r="AS259" s="144"/>
      <c r="AT259" s="144"/>
      <c r="AU259" s="144"/>
      <c r="AV259" s="144"/>
      <c r="AW259" s="144"/>
      <c r="AX259" s="144"/>
      <c r="AY259" s="144"/>
      <c r="AZ259" s="144"/>
    </row>
    <row r="260" spans="1:52" s="145" customFormat="1" ht="60" customHeight="1" x14ac:dyDescent="0.2">
      <c r="A260" s="73"/>
      <c r="B260" s="352"/>
      <c r="C260" s="352"/>
      <c r="D260" s="66" t="s">
        <v>192</v>
      </c>
      <c r="E260" s="345" t="s">
        <v>194</v>
      </c>
      <c r="F260" s="347"/>
      <c r="G260" s="159" t="s">
        <v>206</v>
      </c>
      <c r="H260" s="159" t="s">
        <v>207</v>
      </c>
      <c r="I260" s="159" t="str">
        <f>CONCATENATE("Baseline Flow  
Rate (",IF(inputspi_units&lt;&gt;"",INDEX(data_unitfhr,MATCH(inputspi_units,data_unittyp,0)),"unit"),")")</f>
        <v>Baseline Flow  
Rate (unit)</v>
      </c>
      <c r="J260" s="159" t="str">
        <f>CONCATENATE("Design Flow  
Rate (",IF(inputspi_units&lt;&gt;"",INDEX(data_unitfhr,MATCH(inputspi_units,data_unittyp,0)),"unit"),")")</f>
        <v>Design Flow  
Rate (unit)</v>
      </c>
      <c r="K260" s="142" t="s">
        <v>195</v>
      </c>
      <c r="L260" s="142" t="s">
        <v>196</v>
      </c>
      <c r="M260" s="159" t="s">
        <v>197</v>
      </c>
      <c r="N260" s="159" t="s">
        <v>198</v>
      </c>
      <c r="O260" s="159" t="s">
        <v>178</v>
      </c>
      <c r="P260" s="159" t="s">
        <v>199</v>
      </c>
      <c r="Q260" s="159" t="s">
        <v>180</v>
      </c>
      <c r="R260" s="159" t="s">
        <v>200</v>
      </c>
      <c r="S260" s="66" t="s">
        <v>201</v>
      </c>
      <c r="T260" s="159" t="s">
        <v>202</v>
      </c>
      <c r="U260" s="159" t="str">
        <f>CONCATENATE("Baseline (",IF(inputspi_units&lt;&gt;"",INDEX(data_unitvol,MATCH(inputspi_units,data_unittyp,0)),"unit"),")")</f>
        <v>Baseline (unit)</v>
      </c>
      <c r="V260" s="159" t="str">
        <f>CONCATENATE("Design without Alternative Water (",IF(inputspi_units&lt;&gt;"",INDEX(data_unitvol,MATCH(inputspi_units,data_unittyp,0)),"unit"),")")</f>
        <v>Design without Alternative Water (unit)</v>
      </c>
      <c r="W260" s="159" t="str">
        <f>CONCATENATE("Alternative Water Use (",IF(inputspi_units&lt;&gt;"",INDEX(data_unitvol,MATCH(inputspi_units,data_unittyp,0)),"unit"),")")</f>
        <v>Alternative Water Use (unit)</v>
      </c>
      <c r="X260" s="159" t="str">
        <f>CONCATENATE("Design with Alternative Water (",IF(inputspi_units&lt;&gt;"",INDEX(data_unitvol,MATCH(inputspi_units,data_unittyp,0)),"unit"),")")</f>
        <v>Design with Alternative Water (unit)</v>
      </c>
      <c r="Y260" s="159" t="str">
        <f>CONCATENATE("Baseline (",IF(inputspi_units&lt;&gt;"",INDEX(data_unitvol,MATCH(inputspi_units,data_unittyp,0)),"unit"),")")</f>
        <v>Baseline (unit)</v>
      </c>
      <c r="Z260" s="159" t="str">
        <f>CONCATENATE("Design without Alternative Water (",IF(inputspi_units&lt;&gt;"",INDEX(data_unitvol,MATCH(inputspi_units,data_unittyp,0)),"unit"),")")</f>
        <v>Design without Alternative Water (unit)</v>
      </c>
      <c r="AA260" s="159" t="str">
        <f>CONCATENATE("Alternative Water Use (",IF(inputspi_units&lt;&gt;"",INDEX(data_unitvol,MATCH(inputspi_units,data_unittyp,0)),"unit"),")")</f>
        <v>Alternative Water Use (unit)</v>
      </c>
      <c r="AB260" s="159" t="str">
        <f>CONCATENATE("Design with Alternative Water (",IF(inputspi_units&lt;&gt;"",INDEX(data_unitvol,MATCH(inputspi_units,data_unittyp,0)),"unit"),")")</f>
        <v>Design with Alternative Water (unit)</v>
      </c>
      <c r="AC260" s="143"/>
      <c r="AD260" s="144"/>
      <c r="AE260" s="144"/>
      <c r="AF260" s="144"/>
      <c r="AG260" s="144"/>
      <c r="AH260" s="144"/>
      <c r="AI260" s="144"/>
      <c r="AJ260" s="144"/>
      <c r="AK260" s="144"/>
      <c r="AL260" s="144"/>
      <c r="AM260" s="144"/>
      <c r="AN260" s="144"/>
      <c r="AO260" s="144"/>
      <c r="AP260" s="144"/>
      <c r="AQ260" s="144"/>
      <c r="AR260" s="144"/>
      <c r="AS260" s="144"/>
      <c r="AT260" s="144"/>
      <c r="AU260" s="144"/>
      <c r="AV260" s="144"/>
      <c r="AW260" s="144"/>
      <c r="AX260" s="144"/>
      <c r="AY260" s="144"/>
      <c r="AZ260" s="144"/>
    </row>
    <row r="261" spans="1:52" s="152" customFormat="1" ht="18" customHeight="1" x14ac:dyDescent="0.25">
      <c r="A261" s="146">
        <v>1</v>
      </c>
      <c r="B261" s="348"/>
      <c r="C261" s="349"/>
      <c r="D261" s="95"/>
      <c r="E261" s="348"/>
      <c r="F261" s="349"/>
      <c r="G261" s="167" t="str">
        <f>Logic!G264</f>
        <v/>
      </c>
      <c r="H261" s="116"/>
      <c r="I261" s="167" t="str">
        <f>Logic!I264</f>
        <v/>
      </c>
      <c r="J261" s="117"/>
      <c r="K261" s="112"/>
      <c r="L261" s="112"/>
      <c r="M261" s="167" t="str">
        <f>Logic!N264</f>
        <v/>
      </c>
      <c r="N261" s="167" t="str">
        <f>Logic!P264</f>
        <v/>
      </c>
      <c r="O261" s="167" t="str">
        <f>Logic!R264</f>
        <v/>
      </c>
      <c r="P261" s="167" t="str">
        <f>Logic!T264</f>
        <v/>
      </c>
      <c r="Q261" s="167" t="str">
        <f>Logic!V264</f>
        <v/>
      </c>
      <c r="R261" s="117"/>
      <c r="S261" s="167" t="str">
        <f>Logic!Y264</f>
        <v/>
      </c>
      <c r="T261" s="117"/>
      <c r="U261" s="167" t="str">
        <f>Logic!AA264</f>
        <v/>
      </c>
      <c r="V261" s="167" t="str">
        <f>Logic!AB264</f>
        <v/>
      </c>
      <c r="W261" s="167" t="str">
        <f>Logic!AC264</f>
        <v/>
      </c>
      <c r="X261" s="167" t="str">
        <f>Logic!AD264</f>
        <v/>
      </c>
      <c r="Y261" s="167" t="str">
        <f>Logic!AF264</f>
        <v/>
      </c>
      <c r="Z261" s="167" t="str">
        <f>Logic!AG264</f>
        <v/>
      </c>
      <c r="AA261" s="167" t="str">
        <f>Logic!AH264</f>
        <v/>
      </c>
      <c r="AB261" s="167" t="str">
        <f>Logic!AI264</f>
        <v/>
      </c>
      <c r="AC261" s="140"/>
      <c r="AD261" s="138"/>
      <c r="AE261" s="138"/>
      <c r="AF261" s="138"/>
      <c r="AG261" s="138"/>
      <c r="AH261" s="138"/>
      <c r="AI261" s="138"/>
      <c r="AJ261" s="138"/>
      <c r="AK261" s="138"/>
      <c r="AL261" s="138"/>
      <c r="AM261" s="138"/>
      <c r="AN261" s="138"/>
      <c r="AO261" s="138"/>
      <c r="AP261" s="138"/>
      <c r="AQ261" s="138"/>
      <c r="AR261" s="138"/>
      <c r="AS261" s="138"/>
      <c r="AT261" s="138"/>
      <c r="AU261" s="138"/>
      <c r="AV261" s="138"/>
      <c r="AW261" s="138"/>
      <c r="AX261" s="138"/>
      <c r="AY261" s="138"/>
      <c r="AZ261" s="138"/>
    </row>
    <row r="262" spans="1:52" s="152" customFormat="1" ht="18" customHeight="1" x14ac:dyDescent="0.25">
      <c r="A262" s="146">
        <v>2</v>
      </c>
      <c r="B262" s="348"/>
      <c r="C262" s="349"/>
      <c r="D262" s="95"/>
      <c r="E262" s="348"/>
      <c r="F262" s="349"/>
      <c r="G262" s="167" t="str">
        <f>Logic!G265</f>
        <v/>
      </c>
      <c r="H262" s="116"/>
      <c r="I262" s="167" t="str">
        <f>Logic!I265</f>
        <v/>
      </c>
      <c r="J262" s="117"/>
      <c r="K262" s="112"/>
      <c r="L262" s="112"/>
      <c r="M262" s="167" t="str">
        <f>Logic!N265</f>
        <v/>
      </c>
      <c r="N262" s="167" t="str">
        <f>Logic!P265</f>
        <v/>
      </c>
      <c r="O262" s="167" t="str">
        <f>Logic!R265</f>
        <v/>
      </c>
      <c r="P262" s="167" t="str">
        <f>Logic!T265</f>
        <v/>
      </c>
      <c r="Q262" s="167" t="str">
        <f>Logic!V265</f>
        <v/>
      </c>
      <c r="R262" s="117"/>
      <c r="S262" s="167" t="str">
        <f>Logic!Y265</f>
        <v/>
      </c>
      <c r="T262" s="117"/>
      <c r="U262" s="167" t="str">
        <f>Logic!AA265</f>
        <v/>
      </c>
      <c r="V262" s="167" t="str">
        <f>Logic!AB265</f>
        <v/>
      </c>
      <c r="W262" s="167" t="str">
        <f>Logic!AC265</f>
        <v/>
      </c>
      <c r="X262" s="167" t="str">
        <f>Logic!AD265</f>
        <v/>
      </c>
      <c r="Y262" s="167" t="str">
        <f>Logic!AF265</f>
        <v/>
      </c>
      <c r="Z262" s="167" t="str">
        <f>Logic!AG265</f>
        <v/>
      </c>
      <c r="AA262" s="167" t="str">
        <f>Logic!AH265</f>
        <v/>
      </c>
      <c r="AB262" s="167" t="str">
        <f>Logic!AI265</f>
        <v/>
      </c>
      <c r="AC262" s="140"/>
      <c r="AD262" s="138"/>
      <c r="AE262" s="138"/>
      <c r="AF262" s="138"/>
      <c r="AG262" s="138"/>
      <c r="AH262" s="138"/>
      <c r="AI262" s="138"/>
      <c r="AJ262" s="138"/>
      <c r="AK262" s="138"/>
      <c r="AL262" s="138"/>
      <c r="AM262" s="138"/>
      <c r="AN262" s="138"/>
      <c r="AO262" s="138"/>
      <c r="AP262" s="138"/>
      <c r="AQ262" s="138"/>
      <c r="AR262" s="138"/>
      <c r="AS262" s="138"/>
      <c r="AT262" s="138"/>
      <c r="AU262" s="138"/>
      <c r="AV262" s="138"/>
      <c r="AW262" s="138"/>
      <c r="AX262" s="138"/>
      <c r="AY262" s="138"/>
      <c r="AZ262" s="138"/>
    </row>
    <row r="263" spans="1:52" s="152" customFormat="1" ht="18" customHeight="1" x14ac:dyDescent="0.25">
      <c r="A263" s="146">
        <v>3</v>
      </c>
      <c r="B263" s="348"/>
      <c r="C263" s="349"/>
      <c r="D263" s="95"/>
      <c r="E263" s="348"/>
      <c r="F263" s="349"/>
      <c r="G263" s="167" t="str">
        <f>Logic!G266</f>
        <v/>
      </c>
      <c r="H263" s="116"/>
      <c r="I263" s="167" t="str">
        <f>Logic!I266</f>
        <v/>
      </c>
      <c r="J263" s="117"/>
      <c r="K263" s="112"/>
      <c r="L263" s="112"/>
      <c r="M263" s="167" t="str">
        <f>Logic!N266</f>
        <v/>
      </c>
      <c r="N263" s="167" t="str">
        <f>Logic!P266</f>
        <v/>
      </c>
      <c r="O263" s="167" t="str">
        <f>Logic!R266</f>
        <v/>
      </c>
      <c r="P263" s="167" t="str">
        <f>Logic!T266</f>
        <v/>
      </c>
      <c r="Q263" s="167" t="str">
        <f>Logic!V266</f>
        <v/>
      </c>
      <c r="R263" s="117"/>
      <c r="S263" s="167" t="str">
        <f>Logic!Y266</f>
        <v/>
      </c>
      <c r="T263" s="117"/>
      <c r="U263" s="167" t="str">
        <f>Logic!AA266</f>
        <v/>
      </c>
      <c r="V263" s="167" t="str">
        <f>Logic!AB266</f>
        <v/>
      </c>
      <c r="W263" s="167" t="str">
        <f>Logic!AC266</f>
        <v/>
      </c>
      <c r="X263" s="167" t="str">
        <f>Logic!AD266</f>
        <v/>
      </c>
      <c r="Y263" s="167" t="str">
        <f>Logic!AF266</f>
        <v/>
      </c>
      <c r="Z263" s="167" t="str">
        <f>Logic!AG266</f>
        <v/>
      </c>
      <c r="AA263" s="167" t="str">
        <f>Logic!AH266</f>
        <v/>
      </c>
      <c r="AB263" s="167" t="str">
        <f>Logic!AI266</f>
        <v/>
      </c>
      <c r="AC263" s="140"/>
      <c r="AD263" s="138"/>
      <c r="AE263" s="138"/>
      <c r="AF263" s="138"/>
      <c r="AG263" s="138"/>
      <c r="AH263" s="138"/>
      <c r="AI263" s="138"/>
      <c r="AJ263" s="138"/>
      <c r="AK263" s="138"/>
      <c r="AL263" s="138"/>
      <c r="AM263" s="138"/>
      <c r="AN263" s="138"/>
      <c r="AO263" s="138"/>
      <c r="AP263" s="138"/>
      <c r="AQ263" s="138"/>
      <c r="AR263" s="138"/>
      <c r="AS263" s="138"/>
      <c r="AT263" s="138"/>
      <c r="AU263" s="138"/>
      <c r="AV263" s="138"/>
      <c r="AW263" s="138"/>
      <c r="AX263" s="138"/>
      <c r="AY263" s="138"/>
      <c r="AZ263" s="138"/>
    </row>
    <row r="264" spans="1:52" s="152" customFormat="1" ht="18" customHeight="1" x14ac:dyDescent="0.25">
      <c r="A264" s="146">
        <v>4</v>
      </c>
      <c r="B264" s="348"/>
      <c r="C264" s="349"/>
      <c r="D264" s="95"/>
      <c r="E264" s="348"/>
      <c r="F264" s="349"/>
      <c r="G264" s="167" t="str">
        <f>Logic!G267</f>
        <v/>
      </c>
      <c r="H264" s="116"/>
      <c r="I264" s="167" t="str">
        <f>Logic!I267</f>
        <v/>
      </c>
      <c r="J264" s="117"/>
      <c r="K264" s="112"/>
      <c r="L264" s="112"/>
      <c r="M264" s="167" t="str">
        <f>Logic!N267</f>
        <v/>
      </c>
      <c r="N264" s="167" t="str">
        <f>Logic!P267</f>
        <v/>
      </c>
      <c r="O264" s="167" t="str">
        <f>Logic!R267</f>
        <v/>
      </c>
      <c r="P264" s="167" t="str">
        <f>Logic!T267</f>
        <v/>
      </c>
      <c r="Q264" s="167" t="str">
        <f>Logic!V267</f>
        <v/>
      </c>
      <c r="R264" s="117"/>
      <c r="S264" s="167" t="str">
        <f>Logic!Y267</f>
        <v/>
      </c>
      <c r="T264" s="117"/>
      <c r="U264" s="167" t="str">
        <f>Logic!AA267</f>
        <v/>
      </c>
      <c r="V264" s="167" t="str">
        <f>Logic!AB267</f>
        <v/>
      </c>
      <c r="W264" s="167" t="str">
        <f>Logic!AC267</f>
        <v/>
      </c>
      <c r="X264" s="167" t="str">
        <f>Logic!AD267</f>
        <v/>
      </c>
      <c r="Y264" s="167" t="str">
        <f>Logic!AF267</f>
        <v/>
      </c>
      <c r="Z264" s="167" t="str">
        <f>Logic!AG267</f>
        <v/>
      </c>
      <c r="AA264" s="167" t="str">
        <f>Logic!AH267</f>
        <v/>
      </c>
      <c r="AB264" s="167" t="str">
        <f>Logic!AI267</f>
        <v/>
      </c>
      <c r="AC264" s="140"/>
      <c r="AD264" s="138"/>
      <c r="AE264" s="138"/>
      <c r="AF264" s="138"/>
      <c r="AG264" s="138"/>
      <c r="AH264" s="138"/>
      <c r="AI264" s="138"/>
      <c r="AJ264" s="138"/>
      <c r="AK264" s="138"/>
      <c r="AL264" s="138"/>
      <c r="AM264" s="138"/>
      <c r="AN264" s="138"/>
      <c r="AO264" s="138"/>
      <c r="AP264" s="138"/>
      <c r="AQ264" s="138"/>
      <c r="AR264" s="138"/>
      <c r="AS264" s="138"/>
      <c r="AT264" s="138"/>
      <c r="AU264" s="138"/>
      <c r="AV264" s="138"/>
      <c r="AW264" s="138"/>
      <c r="AX264" s="138"/>
      <c r="AY264" s="138"/>
      <c r="AZ264" s="138"/>
    </row>
    <row r="265" spans="1:52" s="152" customFormat="1" ht="18" customHeight="1" x14ac:dyDescent="0.25">
      <c r="A265" s="146">
        <v>5</v>
      </c>
      <c r="B265" s="348"/>
      <c r="C265" s="349"/>
      <c r="D265" s="95"/>
      <c r="E265" s="348"/>
      <c r="F265" s="349"/>
      <c r="G265" s="167" t="str">
        <f>Logic!G268</f>
        <v/>
      </c>
      <c r="H265" s="116"/>
      <c r="I265" s="167" t="str">
        <f>Logic!I268</f>
        <v/>
      </c>
      <c r="J265" s="117"/>
      <c r="K265" s="112"/>
      <c r="L265" s="112"/>
      <c r="M265" s="167" t="str">
        <f>Logic!N268</f>
        <v/>
      </c>
      <c r="N265" s="167" t="str">
        <f>Logic!P268</f>
        <v/>
      </c>
      <c r="O265" s="167" t="str">
        <f>Logic!R268</f>
        <v/>
      </c>
      <c r="P265" s="167" t="str">
        <f>Logic!T268</f>
        <v/>
      </c>
      <c r="Q265" s="167" t="str">
        <f>Logic!V268</f>
        <v/>
      </c>
      <c r="R265" s="117"/>
      <c r="S265" s="167" t="str">
        <f>Logic!Y268</f>
        <v/>
      </c>
      <c r="T265" s="117"/>
      <c r="U265" s="167" t="str">
        <f>Logic!AA268</f>
        <v/>
      </c>
      <c r="V265" s="167" t="str">
        <f>Logic!AB268</f>
        <v/>
      </c>
      <c r="W265" s="167" t="str">
        <f>Logic!AC268</f>
        <v/>
      </c>
      <c r="X265" s="167" t="str">
        <f>Logic!AD268</f>
        <v/>
      </c>
      <c r="Y265" s="167" t="str">
        <f>Logic!AF268</f>
        <v/>
      </c>
      <c r="Z265" s="167" t="str">
        <f>Logic!AG268</f>
        <v/>
      </c>
      <c r="AA265" s="167" t="str">
        <f>Logic!AH268</f>
        <v/>
      </c>
      <c r="AB265" s="167" t="str">
        <f>Logic!AI268</f>
        <v/>
      </c>
      <c r="AC265" s="140"/>
      <c r="AD265" s="138"/>
      <c r="AE265" s="138"/>
      <c r="AF265" s="138"/>
      <c r="AG265" s="138"/>
      <c r="AH265" s="138"/>
      <c r="AI265" s="138"/>
      <c r="AJ265" s="138"/>
      <c r="AK265" s="138"/>
      <c r="AL265" s="138"/>
      <c r="AM265" s="138"/>
      <c r="AN265" s="138"/>
      <c r="AO265" s="138"/>
      <c r="AP265" s="138"/>
      <c r="AQ265" s="138"/>
      <c r="AR265" s="138"/>
      <c r="AS265" s="138"/>
      <c r="AT265" s="138"/>
      <c r="AU265" s="138"/>
      <c r="AV265" s="138"/>
      <c r="AW265" s="138"/>
      <c r="AX265" s="138"/>
      <c r="AY265" s="138"/>
      <c r="AZ265" s="138"/>
    </row>
    <row r="266" spans="1:52" s="152" customFormat="1" ht="18" customHeight="1" x14ac:dyDescent="0.25">
      <c r="A266" s="146">
        <v>6</v>
      </c>
      <c r="B266" s="348"/>
      <c r="C266" s="349"/>
      <c r="D266" s="95"/>
      <c r="E266" s="348"/>
      <c r="F266" s="349"/>
      <c r="G266" s="167" t="str">
        <f>Logic!G269</f>
        <v/>
      </c>
      <c r="H266" s="116"/>
      <c r="I266" s="167" t="str">
        <f>Logic!I269</f>
        <v/>
      </c>
      <c r="J266" s="117"/>
      <c r="K266" s="112"/>
      <c r="L266" s="112"/>
      <c r="M266" s="167" t="str">
        <f>Logic!N269</f>
        <v/>
      </c>
      <c r="N266" s="167" t="str">
        <f>Logic!P269</f>
        <v/>
      </c>
      <c r="O266" s="167" t="str">
        <f>Logic!R269</f>
        <v/>
      </c>
      <c r="P266" s="167" t="str">
        <f>Logic!T269</f>
        <v/>
      </c>
      <c r="Q266" s="167" t="str">
        <f>Logic!V269</f>
        <v/>
      </c>
      <c r="R266" s="117"/>
      <c r="S266" s="167" t="str">
        <f>Logic!Y269</f>
        <v/>
      </c>
      <c r="T266" s="117"/>
      <c r="U266" s="167" t="str">
        <f>Logic!AA269</f>
        <v/>
      </c>
      <c r="V266" s="167" t="str">
        <f>Logic!AB269</f>
        <v/>
      </c>
      <c r="W266" s="167" t="str">
        <f>Logic!AC269</f>
        <v/>
      </c>
      <c r="X266" s="167" t="str">
        <f>Logic!AD269</f>
        <v/>
      </c>
      <c r="Y266" s="167" t="str">
        <f>Logic!AF269</f>
        <v/>
      </c>
      <c r="Z266" s="167" t="str">
        <f>Logic!AG269</f>
        <v/>
      </c>
      <c r="AA266" s="167" t="str">
        <f>Logic!AH269</f>
        <v/>
      </c>
      <c r="AB266" s="167" t="str">
        <f>Logic!AI269</f>
        <v/>
      </c>
      <c r="AC266" s="140"/>
      <c r="AD266" s="138"/>
      <c r="AE266" s="138"/>
      <c r="AF266" s="138"/>
      <c r="AG266" s="138"/>
      <c r="AH266" s="138"/>
      <c r="AI266" s="138"/>
      <c r="AJ266" s="138"/>
      <c r="AK266" s="138"/>
      <c r="AL266" s="138"/>
      <c r="AM266" s="138"/>
      <c r="AN266" s="138"/>
      <c r="AO266" s="138"/>
      <c r="AP266" s="138"/>
      <c r="AQ266" s="138"/>
      <c r="AR266" s="138"/>
      <c r="AS266" s="138"/>
      <c r="AT266" s="138"/>
      <c r="AU266" s="138"/>
      <c r="AV266" s="138"/>
      <c r="AW266" s="138"/>
      <c r="AX266" s="138"/>
      <c r="AY266" s="138"/>
      <c r="AZ266" s="138"/>
    </row>
    <row r="267" spans="1:52" s="152" customFormat="1" ht="18" customHeight="1" x14ac:dyDescent="0.25">
      <c r="A267" s="146">
        <v>7</v>
      </c>
      <c r="B267" s="348"/>
      <c r="C267" s="349"/>
      <c r="D267" s="95"/>
      <c r="E267" s="348"/>
      <c r="F267" s="349"/>
      <c r="G267" s="167" t="str">
        <f>Logic!G270</f>
        <v/>
      </c>
      <c r="H267" s="116"/>
      <c r="I267" s="167" t="str">
        <f>Logic!I270</f>
        <v/>
      </c>
      <c r="J267" s="117"/>
      <c r="K267" s="112"/>
      <c r="L267" s="112"/>
      <c r="M267" s="167" t="str">
        <f>Logic!N270</f>
        <v/>
      </c>
      <c r="N267" s="167" t="str">
        <f>Logic!P270</f>
        <v/>
      </c>
      <c r="O267" s="167" t="str">
        <f>Logic!R270</f>
        <v/>
      </c>
      <c r="P267" s="167" t="str">
        <f>Logic!T270</f>
        <v/>
      </c>
      <c r="Q267" s="167" t="str">
        <f>Logic!V270</f>
        <v/>
      </c>
      <c r="R267" s="117"/>
      <c r="S267" s="167" t="str">
        <f>Logic!Y270</f>
        <v/>
      </c>
      <c r="T267" s="117"/>
      <c r="U267" s="167" t="str">
        <f>Logic!AA270</f>
        <v/>
      </c>
      <c r="V267" s="167" t="str">
        <f>Logic!AB270</f>
        <v/>
      </c>
      <c r="W267" s="167" t="str">
        <f>Logic!AC270</f>
        <v/>
      </c>
      <c r="X267" s="167" t="str">
        <f>Logic!AD270</f>
        <v/>
      </c>
      <c r="Y267" s="167" t="str">
        <f>Logic!AF270</f>
        <v/>
      </c>
      <c r="Z267" s="167" t="str">
        <f>Logic!AG270</f>
        <v/>
      </c>
      <c r="AA267" s="167" t="str">
        <f>Logic!AH270</f>
        <v/>
      </c>
      <c r="AB267" s="167" t="str">
        <f>Logic!AI270</f>
        <v/>
      </c>
      <c r="AC267" s="140"/>
      <c r="AD267" s="138"/>
      <c r="AE267" s="138"/>
      <c r="AF267" s="138"/>
      <c r="AG267" s="138"/>
      <c r="AH267" s="138"/>
      <c r="AI267" s="138"/>
      <c r="AJ267" s="138"/>
      <c r="AK267" s="138"/>
      <c r="AL267" s="138"/>
      <c r="AM267" s="138"/>
      <c r="AN267" s="138"/>
      <c r="AO267" s="138"/>
      <c r="AP267" s="138"/>
      <c r="AQ267" s="138"/>
      <c r="AR267" s="138"/>
      <c r="AS267" s="138"/>
      <c r="AT267" s="138"/>
      <c r="AU267" s="138"/>
      <c r="AV267" s="138"/>
      <c r="AW267" s="138"/>
      <c r="AX267" s="138"/>
      <c r="AY267" s="138"/>
      <c r="AZ267" s="138"/>
    </row>
    <row r="268" spans="1:52" s="152" customFormat="1" ht="18" customHeight="1" x14ac:dyDescent="0.25">
      <c r="A268" s="146">
        <v>8</v>
      </c>
      <c r="B268" s="348"/>
      <c r="C268" s="349"/>
      <c r="D268" s="95"/>
      <c r="E268" s="348"/>
      <c r="F268" s="349"/>
      <c r="G268" s="167" t="str">
        <f>Logic!G271</f>
        <v/>
      </c>
      <c r="H268" s="116"/>
      <c r="I268" s="167" t="str">
        <f>Logic!I271</f>
        <v/>
      </c>
      <c r="J268" s="117"/>
      <c r="K268" s="112"/>
      <c r="L268" s="112"/>
      <c r="M268" s="167" t="str">
        <f>Logic!N271</f>
        <v/>
      </c>
      <c r="N268" s="167" t="str">
        <f>Logic!P271</f>
        <v/>
      </c>
      <c r="O268" s="167" t="str">
        <f>Logic!R271</f>
        <v/>
      </c>
      <c r="P268" s="167" t="str">
        <f>Logic!T271</f>
        <v/>
      </c>
      <c r="Q268" s="167" t="str">
        <f>Logic!V271</f>
        <v/>
      </c>
      <c r="R268" s="117"/>
      <c r="S268" s="167" t="str">
        <f>Logic!Y271</f>
        <v/>
      </c>
      <c r="T268" s="117"/>
      <c r="U268" s="167" t="str">
        <f>Logic!AA271</f>
        <v/>
      </c>
      <c r="V268" s="167" t="str">
        <f>Logic!AB271</f>
        <v/>
      </c>
      <c r="W268" s="167" t="str">
        <f>Logic!AC271</f>
        <v/>
      </c>
      <c r="X268" s="167" t="str">
        <f>Logic!AD271</f>
        <v/>
      </c>
      <c r="Y268" s="167" t="str">
        <f>Logic!AF271</f>
        <v/>
      </c>
      <c r="Z268" s="167" t="str">
        <f>Logic!AG271</f>
        <v/>
      </c>
      <c r="AA268" s="167" t="str">
        <f>Logic!AH271</f>
        <v/>
      </c>
      <c r="AB268" s="167" t="str">
        <f>Logic!AI271</f>
        <v/>
      </c>
      <c r="AC268" s="140"/>
      <c r="AD268" s="138"/>
      <c r="AE268" s="138"/>
      <c r="AF268" s="138"/>
      <c r="AG268" s="138"/>
      <c r="AH268" s="138"/>
      <c r="AI268" s="138"/>
      <c r="AJ268" s="138"/>
      <c r="AK268" s="138"/>
      <c r="AL268" s="138"/>
      <c r="AM268" s="138"/>
      <c r="AN268" s="138"/>
      <c r="AO268" s="138"/>
      <c r="AP268" s="138"/>
      <c r="AQ268" s="138"/>
      <c r="AR268" s="138"/>
      <c r="AS268" s="138"/>
      <c r="AT268" s="138"/>
      <c r="AU268" s="138"/>
      <c r="AV268" s="138"/>
      <c r="AW268" s="138"/>
      <c r="AX268" s="138"/>
      <c r="AY268" s="138"/>
      <c r="AZ268" s="138"/>
    </row>
    <row r="269" spans="1:52" s="152" customFormat="1" ht="18" customHeight="1" x14ac:dyDescent="0.25">
      <c r="A269" s="146">
        <v>9</v>
      </c>
      <c r="B269" s="348"/>
      <c r="C269" s="349"/>
      <c r="D269" s="95"/>
      <c r="E269" s="348"/>
      <c r="F269" s="349"/>
      <c r="G269" s="167" t="str">
        <f>Logic!G272</f>
        <v/>
      </c>
      <c r="H269" s="116"/>
      <c r="I269" s="167" t="str">
        <f>Logic!I272</f>
        <v/>
      </c>
      <c r="J269" s="117"/>
      <c r="K269" s="112"/>
      <c r="L269" s="112"/>
      <c r="M269" s="167" t="str">
        <f>Logic!N272</f>
        <v/>
      </c>
      <c r="N269" s="167" t="str">
        <f>Logic!P272</f>
        <v/>
      </c>
      <c r="O269" s="167" t="str">
        <f>Logic!R272</f>
        <v/>
      </c>
      <c r="P269" s="167" t="str">
        <f>Logic!T272</f>
        <v/>
      </c>
      <c r="Q269" s="167" t="str">
        <f>Logic!V272</f>
        <v/>
      </c>
      <c r="R269" s="117"/>
      <c r="S269" s="167" t="str">
        <f>Logic!Y272</f>
        <v/>
      </c>
      <c r="T269" s="117"/>
      <c r="U269" s="167" t="str">
        <f>Logic!AA272</f>
        <v/>
      </c>
      <c r="V269" s="167" t="str">
        <f>Logic!AB272</f>
        <v/>
      </c>
      <c r="W269" s="167" t="str">
        <f>Logic!AC272</f>
        <v/>
      </c>
      <c r="X269" s="167" t="str">
        <f>Logic!AD272</f>
        <v/>
      </c>
      <c r="Y269" s="167" t="str">
        <f>Logic!AF272</f>
        <v/>
      </c>
      <c r="Z269" s="167" t="str">
        <f>Logic!AG272</f>
        <v/>
      </c>
      <c r="AA269" s="167" t="str">
        <f>Logic!AH272</f>
        <v/>
      </c>
      <c r="AB269" s="167" t="str">
        <f>Logic!AI272</f>
        <v/>
      </c>
      <c r="AC269" s="140"/>
      <c r="AD269" s="138"/>
      <c r="AE269" s="138"/>
      <c r="AF269" s="138"/>
      <c r="AG269" s="138"/>
      <c r="AH269" s="138"/>
      <c r="AI269" s="138"/>
      <c r="AJ269" s="138"/>
      <c r="AK269" s="138"/>
      <c r="AL269" s="138"/>
      <c r="AM269" s="138"/>
      <c r="AN269" s="138"/>
      <c r="AO269" s="138"/>
      <c r="AP269" s="138"/>
      <c r="AQ269" s="138"/>
      <c r="AR269" s="138"/>
      <c r="AS269" s="138"/>
      <c r="AT269" s="138"/>
      <c r="AU269" s="138"/>
      <c r="AV269" s="138"/>
      <c r="AW269" s="138"/>
      <c r="AX269" s="138"/>
      <c r="AY269" s="138"/>
      <c r="AZ269" s="138"/>
    </row>
    <row r="270" spans="1:52" s="152" customFormat="1" ht="18" customHeight="1" x14ac:dyDescent="0.25">
      <c r="A270" s="146">
        <v>10</v>
      </c>
      <c r="B270" s="348"/>
      <c r="C270" s="349"/>
      <c r="D270" s="95"/>
      <c r="E270" s="348"/>
      <c r="F270" s="349"/>
      <c r="G270" s="167" t="str">
        <f>Logic!G273</f>
        <v/>
      </c>
      <c r="H270" s="116"/>
      <c r="I270" s="167" t="str">
        <f>Logic!I273</f>
        <v/>
      </c>
      <c r="J270" s="117"/>
      <c r="K270" s="112"/>
      <c r="L270" s="112"/>
      <c r="M270" s="167" t="str">
        <f>Logic!N273</f>
        <v/>
      </c>
      <c r="N270" s="167" t="str">
        <f>Logic!P273</f>
        <v/>
      </c>
      <c r="O270" s="167" t="str">
        <f>Logic!R273</f>
        <v/>
      </c>
      <c r="P270" s="167" t="str">
        <f>Logic!T273</f>
        <v/>
      </c>
      <c r="Q270" s="167" t="str">
        <f>Logic!V273</f>
        <v/>
      </c>
      <c r="R270" s="117"/>
      <c r="S270" s="167" t="str">
        <f>Logic!Y273</f>
        <v/>
      </c>
      <c r="T270" s="117"/>
      <c r="U270" s="167" t="str">
        <f>Logic!AA273</f>
        <v/>
      </c>
      <c r="V270" s="167" t="str">
        <f>Logic!AB273</f>
        <v/>
      </c>
      <c r="W270" s="167" t="str">
        <f>Logic!AC273</f>
        <v/>
      </c>
      <c r="X270" s="167" t="str">
        <f>Logic!AD273</f>
        <v/>
      </c>
      <c r="Y270" s="167" t="str">
        <f>Logic!AF273</f>
        <v/>
      </c>
      <c r="Z270" s="167" t="str">
        <f>Logic!AG273</f>
        <v/>
      </c>
      <c r="AA270" s="167" t="str">
        <f>Logic!AH273</f>
        <v/>
      </c>
      <c r="AB270" s="167" t="str">
        <f>Logic!AI273</f>
        <v/>
      </c>
      <c r="AC270" s="153" t="s">
        <v>182</v>
      </c>
      <c r="AD270" s="138"/>
      <c r="AE270" s="138"/>
      <c r="AF270" s="138"/>
      <c r="AG270" s="138"/>
      <c r="AH270" s="138"/>
      <c r="AI270" s="138"/>
      <c r="AJ270" s="138"/>
      <c r="AK270" s="138"/>
      <c r="AL270" s="138"/>
      <c r="AM270" s="138"/>
      <c r="AN270" s="138"/>
      <c r="AO270" s="138"/>
      <c r="AP270" s="138"/>
      <c r="AQ270" s="138"/>
      <c r="AR270" s="138"/>
      <c r="AS270" s="138"/>
      <c r="AT270" s="138"/>
      <c r="AU270" s="138"/>
      <c r="AV270" s="138"/>
      <c r="AW270" s="138"/>
      <c r="AX270" s="138"/>
      <c r="AY270" s="138"/>
      <c r="AZ270" s="138"/>
    </row>
    <row r="271" spans="1:52" s="152" customFormat="1" ht="18" hidden="1" customHeight="1" outlineLevel="1" x14ac:dyDescent="0.25">
      <c r="A271" s="146">
        <v>11</v>
      </c>
      <c r="B271" s="348"/>
      <c r="C271" s="349"/>
      <c r="D271" s="95"/>
      <c r="E271" s="348"/>
      <c r="F271" s="349"/>
      <c r="G271" s="167" t="str">
        <f>Logic!G274</f>
        <v/>
      </c>
      <c r="H271" s="116"/>
      <c r="I271" s="167" t="str">
        <f>Logic!I274</f>
        <v/>
      </c>
      <c r="J271" s="117"/>
      <c r="K271" s="112"/>
      <c r="L271" s="112"/>
      <c r="M271" s="167" t="str">
        <f>Logic!N274</f>
        <v/>
      </c>
      <c r="N271" s="167" t="str">
        <f>Logic!P274</f>
        <v/>
      </c>
      <c r="O271" s="167" t="str">
        <f>Logic!R274</f>
        <v/>
      </c>
      <c r="P271" s="167" t="str">
        <f>Logic!T274</f>
        <v/>
      </c>
      <c r="Q271" s="167" t="str">
        <f>Logic!V274</f>
        <v/>
      </c>
      <c r="R271" s="117"/>
      <c r="S271" s="167" t="str">
        <f>Logic!Y274</f>
        <v/>
      </c>
      <c r="T271" s="117"/>
      <c r="U271" s="167" t="str">
        <f>Logic!AA274</f>
        <v/>
      </c>
      <c r="V271" s="167" t="str">
        <f>Logic!AB274</f>
        <v/>
      </c>
      <c r="W271" s="167" t="str">
        <f>Logic!AC274</f>
        <v/>
      </c>
      <c r="X271" s="167" t="str">
        <f>Logic!AD274</f>
        <v/>
      </c>
      <c r="Y271" s="167" t="str">
        <f>Logic!AF274</f>
        <v/>
      </c>
      <c r="Z271" s="167" t="str">
        <f>Logic!AG274</f>
        <v/>
      </c>
      <c r="AA271" s="167" t="str">
        <f>Logic!AH274</f>
        <v/>
      </c>
      <c r="AB271" s="167" t="str">
        <f>Logic!AI274</f>
        <v/>
      </c>
      <c r="AC271" s="140"/>
      <c r="AD271" s="138"/>
      <c r="AE271" s="138"/>
      <c r="AF271" s="138"/>
      <c r="AG271" s="138"/>
      <c r="AH271" s="138"/>
      <c r="AI271" s="138"/>
      <c r="AJ271" s="138"/>
      <c r="AK271" s="138"/>
      <c r="AL271" s="138"/>
      <c r="AM271" s="138"/>
      <c r="AN271" s="138"/>
      <c r="AO271" s="138"/>
      <c r="AP271" s="138"/>
      <c r="AQ271" s="138"/>
      <c r="AR271" s="138"/>
      <c r="AS271" s="138"/>
      <c r="AT271" s="138"/>
      <c r="AU271" s="138"/>
      <c r="AV271" s="138"/>
      <c r="AW271" s="138"/>
      <c r="AX271" s="138"/>
      <c r="AY271" s="138"/>
      <c r="AZ271" s="138"/>
    </row>
    <row r="272" spans="1:52" s="152" customFormat="1" ht="18" hidden="1" customHeight="1" outlineLevel="1" x14ac:dyDescent="0.25">
      <c r="A272" s="146">
        <v>12</v>
      </c>
      <c r="B272" s="348"/>
      <c r="C272" s="349"/>
      <c r="D272" s="95"/>
      <c r="E272" s="348"/>
      <c r="F272" s="349"/>
      <c r="G272" s="167" t="str">
        <f>Logic!G275</f>
        <v/>
      </c>
      <c r="H272" s="116"/>
      <c r="I272" s="167" t="str">
        <f>Logic!I275</f>
        <v/>
      </c>
      <c r="J272" s="117"/>
      <c r="K272" s="112"/>
      <c r="L272" s="112"/>
      <c r="M272" s="167" t="str">
        <f>Logic!N275</f>
        <v/>
      </c>
      <c r="N272" s="167" t="str">
        <f>Logic!P275</f>
        <v/>
      </c>
      <c r="O272" s="167" t="str">
        <f>Logic!R275</f>
        <v/>
      </c>
      <c r="P272" s="167" t="str">
        <f>Logic!T275</f>
        <v/>
      </c>
      <c r="Q272" s="167" t="str">
        <f>Logic!V275</f>
        <v/>
      </c>
      <c r="R272" s="117"/>
      <c r="S272" s="167" t="str">
        <f>Logic!Y275</f>
        <v/>
      </c>
      <c r="T272" s="117"/>
      <c r="U272" s="167" t="str">
        <f>Logic!AA275</f>
        <v/>
      </c>
      <c r="V272" s="167" t="str">
        <f>Logic!AB275</f>
        <v/>
      </c>
      <c r="W272" s="167" t="str">
        <f>Logic!AC275</f>
        <v/>
      </c>
      <c r="X272" s="167" t="str">
        <f>Logic!AD275</f>
        <v/>
      </c>
      <c r="Y272" s="167" t="str">
        <f>Logic!AF275</f>
        <v/>
      </c>
      <c r="Z272" s="167" t="str">
        <f>Logic!AG275</f>
        <v/>
      </c>
      <c r="AA272" s="167" t="str">
        <f>Logic!AH275</f>
        <v/>
      </c>
      <c r="AB272" s="167" t="str">
        <f>Logic!AI275</f>
        <v/>
      </c>
      <c r="AC272" s="140"/>
      <c r="AD272" s="138"/>
      <c r="AE272" s="138"/>
      <c r="AF272" s="138"/>
      <c r="AG272" s="138"/>
      <c r="AH272" s="138"/>
      <c r="AI272" s="138"/>
      <c r="AJ272" s="138"/>
      <c r="AK272" s="138"/>
      <c r="AL272" s="138"/>
      <c r="AM272" s="138"/>
      <c r="AN272" s="138"/>
      <c r="AO272" s="138"/>
      <c r="AP272" s="138"/>
      <c r="AQ272" s="138"/>
      <c r="AR272" s="138"/>
      <c r="AS272" s="138"/>
      <c r="AT272" s="138"/>
      <c r="AU272" s="138"/>
      <c r="AV272" s="138"/>
      <c r="AW272" s="138"/>
      <c r="AX272" s="138"/>
      <c r="AY272" s="138"/>
      <c r="AZ272" s="138"/>
    </row>
    <row r="273" spans="1:52" s="152" customFormat="1" ht="18" hidden="1" customHeight="1" outlineLevel="1" x14ac:dyDescent="0.25">
      <c r="A273" s="146">
        <v>13</v>
      </c>
      <c r="B273" s="348"/>
      <c r="C273" s="349"/>
      <c r="D273" s="95"/>
      <c r="E273" s="348"/>
      <c r="F273" s="349"/>
      <c r="G273" s="167" t="str">
        <f>Logic!G276</f>
        <v/>
      </c>
      <c r="H273" s="116"/>
      <c r="I273" s="167" t="str">
        <f>Logic!I276</f>
        <v/>
      </c>
      <c r="J273" s="117"/>
      <c r="K273" s="112"/>
      <c r="L273" s="112"/>
      <c r="M273" s="167" t="str">
        <f>Logic!N276</f>
        <v/>
      </c>
      <c r="N273" s="167" t="str">
        <f>Logic!P276</f>
        <v/>
      </c>
      <c r="O273" s="167" t="str">
        <f>Logic!R276</f>
        <v/>
      </c>
      <c r="P273" s="167" t="str">
        <f>Logic!T276</f>
        <v/>
      </c>
      <c r="Q273" s="167" t="str">
        <f>Logic!V276</f>
        <v/>
      </c>
      <c r="R273" s="117"/>
      <c r="S273" s="167" t="str">
        <f>Logic!Y276</f>
        <v/>
      </c>
      <c r="T273" s="117"/>
      <c r="U273" s="167" t="str">
        <f>Logic!AA276</f>
        <v/>
      </c>
      <c r="V273" s="167" t="str">
        <f>Logic!AB276</f>
        <v/>
      </c>
      <c r="W273" s="167" t="str">
        <f>Logic!AC276</f>
        <v/>
      </c>
      <c r="X273" s="167" t="str">
        <f>Logic!AD276</f>
        <v/>
      </c>
      <c r="Y273" s="167" t="str">
        <f>Logic!AF276</f>
        <v/>
      </c>
      <c r="Z273" s="167" t="str">
        <f>Logic!AG276</f>
        <v/>
      </c>
      <c r="AA273" s="167" t="str">
        <f>Logic!AH276</f>
        <v/>
      </c>
      <c r="AB273" s="167" t="str">
        <f>Logic!AI276</f>
        <v/>
      </c>
      <c r="AC273" s="140"/>
      <c r="AD273" s="138"/>
      <c r="AE273" s="138"/>
      <c r="AF273" s="138"/>
      <c r="AG273" s="138"/>
      <c r="AH273" s="138"/>
      <c r="AI273" s="138"/>
      <c r="AJ273" s="138"/>
      <c r="AK273" s="138"/>
      <c r="AL273" s="138"/>
      <c r="AM273" s="138"/>
      <c r="AN273" s="138"/>
      <c r="AO273" s="138"/>
      <c r="AP273" s="138"/>
      <c r="AQ273" s="138"/>
      <c r="AR273" s="138"/>
      <c r="AS273" s="138"/>
      <c r="AT273" s="138"/>
      <c r="AU273" s="138"/>
      <c r="AV273" s="138"/>
      <c r="AW273" s="138"/>
      <c r="AX273" s="138"/>
      <c r="AY273" s="138"/>
      <c r="AZ273" s="138"/>
    </row>
    <row r="274" spans="1:52" s="152" customFormat="1" ht="18" hidden="1" customHeight="1" outlineLevel="1" x14ac:dyDescent="0.25">
      <c r="A274" s="146">
        <v>14</v>
      </c>
      <c r="B274" s="348"/>
      <c r="C274" s="349"/>
      <c r="D274" s="95"/>
      <c r="E274" s="348"/>
      <c r="F274" s="349"/>
      <c r="G274" s="167" t="str">
        <f>Logic!G277</f>
        <v/>
      </c>
      <c r="H274" s="116"/>
      <c r="I274" s="167" t="str">
        <f>Logic!I277</f>
        <v/>
      </c>
      <c r="J274" s="117"/>
      <c r="K274" s="112"/>
      <c r="L274" s="112"/>
      <c r="M274" s="167" t="str">
        <f>Logic!N277</f>
        <v/>
      </c>
      <c r="N274" s="167" t="str">
        <f>Logic!P277</f>
        <v/>
      </c>
      <c r="O274" s="167" t="str">
        <f>Logic!R277</f>
        <v/>
      </c>
      <c r="P274" s="167" t="str">
        <f>Logic!T277</f>
        <v/>
      </c>
      <c r="Q274" s="167" t="str">
        <f>Logic!V277</f>
        <v/>
      </c>
      <c r="R274" s="117"/>
      <c r="S274" s="167" t="str">
        <f>Logic!Y277</f>
        <v/>
      </c>
      <c r="T274" s="117"/>
      <c r="U274" s="167" t="str">
        <f>Logic!AA277</f>
        <v/>
      </c>
      <c r="V274" s="167" t="str">
        <f>Logic!AB277</f>
        <v/>
      </c>
      <c r="W274" s="167" t="str">
        <f>Logic!AC277</f>
        <v/>
      </c>
      <c r="X274" s="167" t="str">
        <f>Logic!AD277</f>
        <v/>
      </c>
      <c r="Y274" s="167" t="str">
        <f>Logic!AF277</f>
        <v/>
      </c>
      <c r="Z274" s="167" t="str">
        <f>Logic!AG277</f>
        <v/>
      </c>
      <c r="AA274" s="167" t="str">
        <f>Logic!AH277</f>
        <v/>
      </c>
      <c r="AB274" s="167" t="str">
        <f>Logic!AI277</f>
        <v/>
      </c>
      <c r="AC274" s="140"/>
      <c r="AD274" s="138"/>
      <c r="AE274" s="138"/>
      <c r="AF274" s="138"/>
      <c r="AG274" s="138"/>
      <c r="AH274" s="138"/>
      <c r="AI274" s="138"/>
      <c r="AJ274" s="138"/>
      <c r="AK274" s="138"/>
      <c r="AL274" s="138"/>
      <c r="AM274" s="138"/>
      <c r="AN274" s="138"/>
      <c r="AO274" s="138"/>
      <c r="AP274" s="138"/>
      <c r="AQ274" s="138"/>
      <c r="AR274" s="138"/>
      <c r="AS274" s="138"/>
      <c r="AT274" s="138"/>
      <c r="AU274" s="138"/>
      <c r="AV274" s="138"/>
      <c r="AW274" s="138"/>
      <c r="AX274" s="138"/>
      <c r="AY274" s="138"/>
      <c r="AZ274" s="138"/>
    </row>
    <row r="275" spans="1:52" s="152" customFormat="1" ht="18" hidden="1" customHeight="1" outlineLevel="1" x14ac:dyDescent="0.25">
      <c r="A275" s="146">
        <v>15</v>
      </c>
      <c r="B275" s="348"/>
      <c r="C275" s="349"/>
      <c r="D275" s="95"/>
      <c r="E275" s="348"/>
      <c r="F275" s="349"/>
      <c r="G275" s="167" t="str">
        <f>Logic!G278</f>
        <v/>
      </c>
      <c r="H275" s="116"/>
      <c r="I275" s="167" t="str">
        <f>Logic!I278</f>
        <v/>
      </c>
      <c r="J275" s="117"/>
      <c r="K275" s="112"/>
      <c r="L275" s="112"/>
      <c r="M275" s="167" t="str">
        <f>Logic!N278</f>
        <v/>
      </c>
      <c r="N275" s="167" t="str">
        <f>Logic!P278</f>
        <v/>
      </c>
      <c r="O275" s="167" t="str">
        <f>Logic!R278</f>
        <v/>
      </c>
      <c r="P275" s="167" t="str">
        <f>Logic!T278</f>
        <v/>
      </c>
      <c r="Q275" s="167" t="str">
        <f>Logic!V278</f>
        <v/>
      </c>
      <c r="R275" s="117"/>
      <c r="S275" s="167" t="str">
        <f>Logic!Y278</f>
        <v/>
      </c>
      <c r="T275" s="117"/>
      <c r="U275" s="167" t="str">
        <f>Logic!AA278</f>
        <v/>
      </c>
      <c r="V275" s="167" t="str">
        <f>Logic!AB278</f>
        <v/>
      </c>
      <c r="W275" s="167" t="str">
        <f>Logic!AC278</f>
        <v/>
      </c>
      <c r="X275" s="167" t="str">
        <f>Logic!AD278</f>
        <v/>
      </c>
      <c r="Y275" s="167" t="str">
        <f>Logic!AF278</f>
        <v/>
      </c>
      <c r="Z275" s="167" t="str">
        <f>Logic!AG278</f>
        <v/>
      </c>
      <c r="AA275" s="167" t="str">
        <f>Logic!AH278</f>
        <v/>
      </c>
      <c r="AB275" s="167" t="str">
        <f>Logic!AI278</f>
        <v/>
      </c>
      <c r="AC275" s="140"/>
      <c r="AD275" s="138"/>
      <c r="AE275" s="138"/>
      <c r="AF275" s="138"/>
      <c r="AG275" s="138"/>
      <c r="AH275" s="138"/>
      <c r="AI275" s="138"/>
      <c r="AJ275" s="138"/>
      <c r="AK275" s="138"/>
      <c r="AL275" s="138"/>
      <c r="AM275" s="138"/>
      <c r="AN275" s="138"/>
      <c r="AO275" s="138"/>
      <c r="AP275" s="138"/>
      <c r="AQ275" s="138"/>
      <c r="AR275" s="138"/>
      <c r="AS275" s="138"/>
      <c r="AT275" s="138"/>
      <c r="AU275" s="138"/>
      <c r="AV275" s="138"/>
      <c r="AW275" s="138"/>
      <c r="AX275" s="138"/>
      <c r="AY275" s="138"/>
      <c r="AZ275" s="138"/>
    </row>
    <row r="276" spans="1:52" s="152" customFormat="1" ht="18" hidden="1" customHeight="1" outlineLevel="1" x14ac:dyDescent="0.25">
      <c r="A276" s="146">
        <v>16</v>
      </c>
      <c r="B276" s="348"/>
      <c r="C276" s="349"/>
      <c r="D276" s="95"/>
      <c r="E276" s="348"/>
      <c r="F276" s="349"/>
      <c r="G276" s="167" t="str">
        <f>Logic!G279</f>
        <v/>
      </c>
      <c r="H276" s="116"/>
      <c r="I276" s="167" t="str">
        <f>Logic!I279</f>
        <v/>
      </c>
      <c r="J276" s="117"/>
      <c r="K276" s="112"/>
      <c r="L276" s="112"/>
      <c r="M276" s="167" t="str">
        <f>Logic!N279</f>
        <v/>
      </c>
      <c r="N276" s="167" t="str">
        <f>Logic!P279</f>
        <v/>
      </c>
      <c r="O276" s="167" t="str">
        <f>Logic!R279</f>
        <v/>
      </c>
      <c r="P276" s="167" t="str">
        <f>Logic!T279</f>
        <v/>
      </c>
      <c r="Q276" s="167" t="str">
        <f>Logic!V279</f>
        <v/>
      </c>
      <c r="R276" s="117"/>
      <c r="S276" s="167" t="str">
        <f>Logic!Y279</f>
        <v/>
      </c>
      <c r="T276" s="117"/>
      <c r="U276" s="167" t="str">
        <f>Logic!AA279</f>
        <v/>
      </c>
      <c r="V276" s="167" t="str">
        <f>Logic!AB279</f>
        <v/>
      </c>
      <c r="W276" s="167" t="str">
        <f>Logic!AC279</f>
        <v/>
      </c>
      <c r="X276" s="167" t="str">
        <f>Logic!AD279</f>
        <v/>
      </c>
      <c r="Y276" s="167" t="str">
        <f>Logic!AF279</f>
        <v/>
      </c>
      <c r="Z276" s="167" t="str">
        <f>Logic!AG279</f>
        <v/>
      </c>
      <c r="AA276" s="167" t="str">
        <f>Logic!AH279</f>
        <v/>
      </c>
      <c r="AB276" s="167" t="str">
        <f>Logic!AI279</f>
        <v/>
      </c>
      <c r="AC276" s="140"/>
      <c r="AD276" s="138"/>
      <c r="AE276" s="138"/>
      <c r="AF276" s="138"/>
      <c r="AG276" s="138"/>
      <c r="AH276" s="138"/>
      <c r="AI276" s="138"/>
      <c r="AJ276" s="138"/>
      <c r="AK276" s="138"/>
      <c r="AL276" s="138"/>
      <c r="AM276" s="138"/>
      <c r="AN276" s="138"/>
      <c r="AO276" s="138"/>
      <c r="AP276" s="138"/>
      <c r="AQ276" s="138"/>
      <c r="AR276" s="138"/>
      <c r="AS276" s="138"/>
      <c r="AT276" s="138"/>
      <c r="AU276" s="138"/>
      <c r="AV276" s="138"/>
      <c r="AW276" s="138"/>
      <c r="AX276" s="138"/>
      <c r="AY276" s="138"/>
      <c r="AZ276" s="138"/>
    </row>
    <row r="277" spans="1:52" s="152" customFormat="1" ht="18" hidden="1" customHeight="1" outlineLevel="1" x14ac:dyDescent="0.25">
      <c r="A277" s="146">
        <v>17</v>
      </c>
      <c r="B277" s="348"/>
      <c r="C277" s="349"/>
      <c r="D277" s="95"/>
      <c r="E277" s="348"/>
      <c r="F277" s="349"/>
      <c r="G277" s="167" t="str">
        <f>Logic!G280</f>
        <v/>
      </c>
      <c r="H277" s="116"/>
      <c r="I277" s="167" t="str">
        <f>Logic!I280</f>
        <v/>
      </c>
      <c r="J277" s="117"/>
      <c r="K277" s="112"/>
      <c r="L277" s="112"/>
      <c r="M277" s="167" t="str">
        <f>Logic!N280</f>
        <v/>
      </c>
      <c r="N277" s="167" t="str">
        <f>Logic!P280</f>
        <v/>
      </c>
      <c r="O277" s="167" t="str">
        <f>Logic!R280</f>
        <v/>
      </c>
      <c r="P277" s="167" t="str">
        <f>Logic!T280</f>
        <v/>
      </c>
      <c r="Q277" s="167" t="str">
        <f>Logic!V280</f>
        <v/>
      </c>
      <c r="R277" s="117"/>
      <c r="S277" s="167" t="str">
        <f>Logic!Y280</f>
        <v/>
      </c>
      <c r="T277" s="117"/>
      <c r="U277" s="167" t="str">
        <f>Logic!AA280</f>
        <v/>
      </c>
      <c r="V277" s="167" t="str">
        <f>Logic!AB280</f>
        <v/>
      </c>
      <c r="W277" s="167" t="str">
        <f>Logic!AC280</f>
        <v/>
      </c>
      <c r="X277" s="167" t="str">
        <f>Logic!AD280</f>
        <v/>
      </c>
      <c r="Y277" s="167" t="str">
        <f>Logic!AF280</f>
        <v/>
      </c>
      <c r="Z277" s="167" t="str">
        <f>Logic!AG280</f>
        <v/>
      </c>
      <c r="AA277" s="167" t="str">
        <f>Logic!AH280</f>
        <v/>
      </c>
      <c r="AB277" s="167" t="str">
        <f>Logic!AI280</f>
        <v/>
      </c>
      <c r="AC277" s="140"/>
      <c r="AD277" s="138"/>
      <c r="AE277" s="138"/>
      <c r="AF277" s="138"/>
      <c r="AG277" s="138"/>
      <c r="AH277" s="138"/>
      <c r="AI277" s="138"/>
      <c r="AJ277" s="138"/>
      <c r="AK277" s="138"/>
      <c r="AL277" s="138"/>
      <c r="AM277" s="138"/>
      <c r="AN277" s="138"/>
      <c r="AO277" s="138"/>
      <c r="AP277" s="138"/>
      <c r="AQ277" s="138"/>
      <c r="AR277" s="138"/>
      <c r="AS277" s="138"/>
      <c r="AT277" s="138"/>
      <c r="AU277" s="138"/>
      <c r="AV277" s="138"/>
      <c r="AW277" s="138"/>
      <c r="AX277" s="138"/>
      <c r="AY277" s="138"/>
      <c r="AZ277" s="138"/>
    </row>
    <row r="278" spans="1:52" s="152" customFormat="1" ht="18" hidden="1" customHeight="1" outlineLevel="1" x14ac:dyDescent="0.25">
      <c r="A278" s="146">
        <v>18</v>
      </c>
      <c r="B278" s="348"/>
      <c r="C278" s="349"/>
      <c r="D278" s="95"/>
      <c r="E278" s="348"/>
      <c r="F278" s="349"/>
      <c r="G278" s="167" t="str">
        <f>Logic!G281</f>
        <v/>
      </c>
      <c r="H278" s="116"/>
      <c r="I278" s="167" t="str">
        <f>Logic!I281</f>
        <v/>
      </c>
      <c r="J278" s="117"/>
      <c r="K278" s="112"/>
      <c r="L278" s="112"/>
      <c r="M278" s="167" t="str">
        <f>Logic!N281</f>
        <v/>
      </c>
      <c r="N278" s="167" t="str">
        <f>Logic!P281</f>
        <v/>
      </c>
      <c r="O278" s="167" t="str">
        <f>Logic!R281</f>
        <v/>
      </c>
      <c r="P278" s="167" t="str">
        <f>Logic!T281</f>
        <v/>
      </c>
      <c r="Q278" s="167" t="str">
        <f>Logic!V281</f>
        <v/>
      </c>
      <c r="R278" s="117"/>
      <c r="S278" s="167" t="str">
        <f>Logic!Y281</f>
        <v/>
      </c>
      <c r="T278" s="117"/>
      <c r="U278" s="167" t="str">
        <f>Logic!AA281</f>
        <v/>
      </c>
      <c r="V278" s="167" t="str">
        <f>Logic!AB281</f>
        <v/>
      </c>
      <c r="W278" s="167" t="str">
        <f>Logic!AC281</f>
        <v/>
      </c>
      <c r="X278" s="167" t="str">
        <f>Logic!AD281</f>
        <v/>
      </c>
      <c r="Y278" s="167" t="str">
        <f>Logic!AF281</f>
        <v/>
      </c>
      <c r="Z278" s="167" t="str">
        <f>Logic!AG281</f>
        <v/>
      </c>
      <c r="AA278" s="167" t="str">
        <f>Logic!AH281</f>
        <v/>
      </c>
      <c r="AB278" s="167" t="str">
        <f>Logic!AI281</f>
        <v/>
      </c>
      <c r="AC278" s="140"/>
      <c r="AD278" s="138"/>
      <c r="AE278" s="138"/>
      <c r="AF278" s="138"/>
      <c r="AG278" s="138"/>
      <c r="AH278" s="138"/>
      <c r="AI278" s="138"/>
      <c r="AJ278" s="138"/>
      <c r="AK278" s="138"/>
      <c r="AL278" s="138"/>
      <c r="AM278" s="138"/>
      <c r="AN278" s="138"/>
      <c r="AO278" s="138"/>
      <c r="AP278" s="138"/>
      <c r="AQ278" s="138"/>
      <c r="AR278" s="138"/>
      <c r="AS278" s="138"/>
      <c r="AT278" s="138"/>
      <c r="AU278" s="138"/>
      <c r="AV278" s="138"/>
      <c r="AW278" s="138"/>
      <c r="AX278" s="138"/>
      <c r="AY278" s="138"/>
      <c r="AZ278" s="138"/>
    </row>
    <row r="279" spans="1:52" s="152" customFormat="1" ht="18" hidden="1" customHeight="1" outlineLevel="1" x14ac:dyDescent="0.25">
      <c r="A279" s="146">
        <v>19</v>
      </c>
      <c r="B279" s="348"/>
      <c r="C279" s="349"/>
      <c r="D279" s="95"/>
      <c r="E279" s="348"/>
      <c r="F279" s="349"/>
      <c r="G279" s="167" t="str">
        <f>Logic!G282</f>
        <v/>
      </c>
      <c r="H279" s="116"/>
      <c r="I279" s="167" t="str">
        <f>Logic!I282</f>
        <v/>
      </c>
      <c r="J279" s="117"/>
      <c r="K279" s="112"/>
      <c r="L279" s="112"/>
      <c r="M279" s="167" t="str">
        <f>Logic!N282</f>
        <v/>
      </c>
      <c r="N279" s="167" t="str">
        <f>Logic!P282</f>
        <v/>
      </c>
      <c r="O279" s="167" t="str">
        <f>Logic!R282</f>
        <v/>
      </c>
      <c r="P279" s="167" t="str">
        <f>Logic!T282</f>
        <v/>
      </c>
      <c r="Q279" s="167" t="str">
        <f>Logic!V282</f>
        <v/>
      </c>
      <c r="R279" s="117"/>
      <c r="S279" s="167" t="str">
        <f>Logic!Y282</f>
        <v/>
      </c>
      <c r="T279" s="117"/>
      <c r="U279" s="167" t="str">
        <f>Logic!AA282</f>
        <v/>
      </c>
      <c r="V279" s="167" t="str">
        <f>Logic!AB282</f>
        <v/>
      </c>
      <c r="W279" s="167" t="str">
        <f>Logic!AC282</f>
        <v/>
      </c>
      <c r="X279" s="167" t="str">
        <f>Logic!AD282</f>
        <v/>
      </c>
      <c r="Y279" s="167" t="str">
        <f>Logic!AF282</f>
        <v/>
      </c>
      <c r="Z279" s="167" t="str">
        <f>Logic!AG282</f>
        <v/>
      </c>
      <c r="AA279" s="167" t="str">
        <f>Logic!AH282</f>
        <v/>
      </c>
      <c r="AB279" s="167" t="str">
        <f>Logic!AI282</f>
        <v/>
      </c>
      <c r="AC279" s="140"/>
      <c r="AD279" s="138"/>
      <c r="AE279" s="138"/>
      <c r="AF279" s="138"/>
      <c r="AG279" s="138"/>
      <c r="AH279" s="138"/>
      <c r="AI279" s="138"/>
      <c r="AJ279" s="138"/>
      <c r="AK279" s="138"/>
      <c r="AL279" s="138"/>
      <c r="AM279" s="138"/>
      <c r="AN279" s="138"/>
      <c r="AO279" s="138"/>
      <c r="AP279" s="138"/>
      <c r="AQ279" s="138"/>
      <c r="AR279" s="138"/>
      <c r="AS279" s="138"/>
      <c r="AT279" s="138"/>
      <c r="AU279" s="138"/>
      <c r="AV279" s="138"/>
      <c r="AW279" s="138"/>
      <c r="AX279" s="138"/>
      <c r="AY279" s="138"/>
      <c r="AZ279" s="138"/>
    </row>
    <row r="280" spans="1:52" s="152" customFormat="1" ht="18" hidden="1" customHeight="1" outlineLevel="1" x14ac:dyDescent="0.25">
      <c r="A280" s="146">
        <v>20</v>
      </c>
      <c r="B280" s="348"/>
      <c r="C280" s="349"/>
      <c r="D280" s="95"/>
      <c r="E280" s="348"/>
      <c r="F280" s="349"/>
      <c r="G280" s="167" t="str">
        <f>Logic!G283</f>
        <v/>
      </c>
      <c r="H280" s="116"/>
      <c r="I280" s="167" t="str">
        <f>Logic!I283</f>
        <v/>
      </c>
      <c r="J280" s="117"/>
      <c r="K280" s="112"/>
      <c r="L280" s="112"/>
      <c r="M280" s="167" t="str">
        <f>Logic!N283</f>
        <v/>
      </c>
      <c r="N280" s="167" t="str">
        <f>Logic!P283</f>
        <v/>
      </c>
      <c r="O280" s="167" t="str">
        <f>Logic!R283</f>
        <v/>
      </c>
      <c r="P280" s="167" t="str">
        <f>Logic!T283</f>
        <v/>
      </c>
      <c r="Q280" s="167" t="str">
        <f>Logic!V283</f>
        <v/>
      </c>
      <c r="R280" s="117"/>
      <c r="S280" s="167" t="str">
        <f>Logic!Y283</f>
        <v/>
      </c>
      <c r="T280" s="117"/>
      <c r="U280" s="167" t="str">
        <f>Logic!AA283</f>
        <v/>
      </c>
      <c r="V280" s="167" t="str">
        <f>Logic!AB283</f>
        <v/>
      </c>
      <c r="W280" s="167" t="str">
        <f>Logic!AC283</f>
        <v/>
      </c>
      <c r="X280" s="167" t="str">
        <f>Logic!AD283</f>
        <v/>
      </c>
      <c r="Y280" s="167" t="str">
        <f>Logic!AF283</f>
        <v/>
      </c>
      <c r="Z280" s="167" t="str">
        <f>Logic!AG283</f>
        <v/>
      </c>
      <c r="AA280" s="167" t="str">
        <f>Logic!AH283</f>
        <v/>
      </c>
      <c r="AB280" s="167" t="str">
        <f>Logic!AI283</f>
        <v/>
      </c>
      <c r="AC280" s="140"/>
      <c r="AD280" s="138"/>
      <c r="AE280" s="138"/>
      <c r="AF280" s="138"/>
      <c r="AG280" s="138"/>
      <c r="AH280" s="138"/>
      <c r="AI280" s="138"/>
      <c r="AJ280" s="138"/>
      <c r="AK280" s="138"/>
      <c r="AL280" s="138"/>
      <c r="AM280" s="138"/>
      <c r="AN280" s="138"/>
      <c r="AO280" s="138"/>
      <c r="AP280" s="138"/>
      <c r="AQ280" s="138"/>
      <c r="AR280" s="138"/>
      <c r="AS280" s="138"/>
      <c r="AT280" s="138"/>
      <c r="AU280" s="138"/>
      <c r="AV280" s="138"/>
      <c r="AW280" s="138"/>
      <c r="AX280" s="138"/>
      <c r="AY280" s="138"/>
      <c r="AZ280" s="138"/>
    </row>
    <row r="281" spans="1:52" s="152" customFormat="1" ht="18" hidden="1" customHeight="1" outlineLevel="1" x14ac:dyDescent="0.25">
      <c r="A281" s="146">
        <v>21</v>
      </c>
      <c r="B281" s="348"/>
      <c r="C281" s="349"/>
      <c r="D281" s="115"/>
      <c r="E281" s="348"/>
      <c r="F281" s="349"/>
      <c r="G281" s="167" t="str">
        <f>Logic!G284</f>
        <v/>
      </c>
      <c r="H281" s="116"/>
      <c r="I281" s="167" t="str">
        <f>Logic!I284</f>
        <v/>
      </c>
      <c r="J281" s="118"/>
      <c r="K281" s="112"/>
      <c r="L281" s="112"/>
      <c r="M281" s="167" t="str">
        <f>Logic!N284</f>
        <v/>
      </c>
      <c r="N281" s="167" t="str">
        <f>Logic!P284</f>
        <v/>
      </c>
      <c r="O281" s="167" t="str">
        <f>Logic!R284</f>
        <v/>
      </c>
      <c r="P281" s="167" t="str">
        <f>Logic!T284</f>
        <v/>
      </c>
      <c r="Q281" s="167" t="str">
        <f>Logic!V284</f>
        <v/>
      </c>
      <c r="R281" s="117"/>
      <c r="S281" s="167" t="str">
        <f>Logic!Y284</f>
        <v/>
      </c>
      <c r="T281" s="117"/>
      <c r="U281" s="167" t="str">
        <f>Logic!AA284</f>
        <v/>
      </c>
      <c r="V281" s="167" t="str">
        <f>Logic!AB284</f>
        <v/>
      </c>
      <c r="W281" s="167" t="str">
        <f>Logic!AC284</f>
        <v/>
      </c>
      <c r="X281" s="167" t="str">
        <f>Logic!AD284</f>
        <v/>
      </c>
      <c r="Y281" s="167" t="str">
        <f>Logic!AF284</f>
        <v/>
      </c>
      <c r="Z281" s="167" t="str">
        <f>Logic!AG284</f>
        <v/>
      </c>
      <c r="AA281" s="167" t="str">
        <f>Logic!AH284</f>
        <v/>
      </c>
      <c r="AB281" s="167" t="str">
        <f>Logic!AI284</f>
        <v/>
      </c>
      <c r="AC281" s="153"/>
      <c r="AD281" s="138"/>
      <c r="AE281" s="138"/>
      <c r="AF281" s="138"/>
      <c r="AG281" s="138"/>
      <c r="AH281" s="138"/>
      <c r="AI281" s="138"/>
      <c r="AJ281" s="138"/>
      <c r="AK281" s="138"/>
      <c r="AL281" s="138"/>
      <c r="AM281" s="138"/>
      <c r="AN281" s="138"/>
      <c r="AO281" s="138"/>
      <c r="AP281" s="138"/>
      <c r="AQ281" s="138"/>
      <c r="AR281" s="138"/>
      <c r="AS281" s="138"/>
      <c r="AT281" s="138"/>
      <c r="AU281" s="138"/>
      <c r="AV281" s="138"/>
      <c r="AW281" s="138"/>
      <c r="AX281" s="138"/>
      <c r="AY281" s="138"/>
      <c r="AZ281" s="138"/>
    </row>
    <row r="282" spans="1:52" s="152" customFormat="1" ht="18" hidden="1" customHeight="1" outlineLevel="1" x14ac:dyDescent="0.25">
      <c r="A282" s="146">
        <v>22</v>
      </c>
      <c r="B282" s="348"/>
      <c r="C282" s="349"/>
      <c r="D282" s="95"/>
      <c r="E282" s="348"/>
      <c r="F282" s="349"/>
      <c r="G282" s="167" t="str">
        <f>Logic!G285</f>
        <v/>
      </c>
      <c r="H282" s="116"/>
      <c r="I282" s="167" t="str">
        <f>Logic!I285</f>
        <v/>
      </c>
      <c r="J282" s="117"/>
      <c r="K282" s="112"/>
      <c r="L282" s="112"/>
      <c r="M282" s="167" t="str">
        <f>Logic!N285</f>
        <v/>
      </c>
      <c r="N282" s="167" t="str">
        <f>Logic!P285</f>
        <v/>
      </c>
      <c r="O282" s="167" t="str">
        <f>Logic!R285</f>
        <v/>
      </c>
      <c r="P282" s="167" t="str">
        <f>Logic!T285</f>
        <v/>
      </c>
      <c r="Q282" s="167" t="str">
        <f>Logic!V285</f>
        <v/>
      </c>
      <c r="R282" s="117"/>
      <c r="S282" s="167" t="str">
        <f>Logic!Y285</f>
        <v/>
      </c>
      <c r="T282" s="117"/>
      <c r="U282" s="167" t="str">
        <f>Logic!AA285</f>
        <v/>
      </c>
      <c r="V282" s="167" t="str">
        <f>Logic!AB285</f>
        <v/>
      </c>
      <c r="W282" s="167" t="str">
        <f>Logic!AC285</f>
        <v/>
      </c>
      <c r="X282" s="167" t="str">
        <f>Logic!AD285</f>
        <v/>
      </c>
      <c r="Y282" s="167" t="str">
        <f>Logic!AF285</f>
        <v/>
      </c>
      <c r="Z282" s="167" t="str">
        <f>Logic!AG285</f>
        <v/>
      </c>
      <c r="AA282" s="167" t="str">
        <f>Logic!AH285</f>
        <v/>
      </c>
      <c r="AB282" s="167" t="str">
        <f>Logic!AI285</f>
        <v/>
      </c>
      <c r="AC282" s="153"/>
      <c r="AD282" s="138"/>
      <c r="AE282" s="138"/>
      <c r="AF282" s="138"/>
      <c r="AG282" s="138"/>
      <c r="AH282" s="138"/>
      <c r="AI282" s="138"/>
      <c r="AJ282" s="138"/>
      <c r="AK282" s="138"/>
      <c r="AL282" s="138"/>
      <c r="AM282" s="138"/>
      <c r="AN282" s="138"/>
      <c r="AO282" s="138"/>
      <c r="AP282" s="138"/>
      <c r="AQ282" s="138"/>
      <c r="AR282" s="138"/>
      <c r="AS282" s="138"/>
      <c r="AT282" s="138"/>
      <c r="AU282" s="138"/>
      <c r="AV282" s="138"/>
      <c r="AW282" s="138"/>
      <c r="AX282" s="138"/>
      <c r="AY282" s="138"/>
      <c r="AZ282" s="138"/>
    </row>
    <row r="283" spans="1:52" s="152" customFormat="1" ht="18" hidden="1" customHeight="1" outlineLevel="1" x14ac:dyDescent="0.25">
      <c r="A283" s="146">
        <v>23</v>
      </c>
      <c r="B283" s="348"/>
      <c r="C283" s="349"/>
      <c r="D283" s="95"/>
      <c r="E283" s="348"/>
      <c r="F283" s="349"/>
      <c r="G283" s="167" t="str">
        <f>Logic!G286</f>
        <v/>
      </c>
      <c r="H283" s="116"/>
      <c r="I283" s="167" t="str">
        <f>Logic!I286</f>
        <v/>
      </c>
      <c r="J283" s="117"/>
      <c r="K283" s="112"/>
      <c r="L283" s="112"/>
      <c r="M283" s="167" t="str">
        <f>Logic!N286</f>
        <v/>
      </c>
      <c r="N283" s="167" t="str">
        <f>Logic!P286</f>
        <v/>
      </c>
      <c r="O283" s="167" t="str">
        <f>Logic!R286</f>
        <v/>
      </c>
      <c r="P283" s="167" t="str">
        <f>Logic!T286</f>
        <v/>
      </c>
      <c r="Q283" s="167" t="str">
        <f>Logic!V286</f>
        <v/>
      </c>
      <c r="R283" s="117"/>
      <c r="S283" s="167" t="str">
        <f>Logic!Y286</f>
        <v/>
      </c>
      <c r="T283" s="117"/>
      <c r="U283" s="167" t="str">
        <f>Logic!AA286</f>
        <v/>
      </c>
      <c r="V283" s="167" t="str">
        <f>Logic!AB286</f>
        <v/>
      </c>
      <c r="W283" s="167" t="str">
        <f>Logic!AC286</f>
        <v/>
      </c>
      <c r="X283" s="167" t="str">
        <f>Logic!AD286</f>
        <v/>
      </c>
      <c r="Y283" s="167" t="str">
        <f>Logic!AF286</f>
        <v/>
      </c>
      <c r="Z283" s="167" t="str">
        <f>Logic!AG286</f>
        <v/>
      </c>
      <c r="AA283" s="167" t="str">
        <f>Logic!AH286</f>
        <v/>
      </c>
      <c r="AB283" s="167" t="str">
        <f>Logic!AI286</f>
        <v/>
      </c>
      <c r="AC283" s="153"/>
      <c r="AD283" s="138"/>
      <c r="AE283" s="138"/>
      <c r="AF283" s="138"/>
      <c r="AG283" s="138"/>
      <c r="AH283" s="138"/>
      <c r="AI283" s="138"/>
      <c r="AJ283" s="138"/>
      <c r="AK283" s="138"/>
      <c r="AL283" s="138"/>
      <c r="AM283" s="138"/>
      <c r="AN283" s="138"/>
      <c r="AO283" s="138"/>
      <c r="AP283" s="138"/>
      <c r="AQ283" s="138"/>
      <c r="AR283" s="138"/>
      <c r="AS283" s="138"/>
      <c r="AT283" s="138"/>
      <c r="AU283" s="138"/>
      <c r="AV283" s="138"/>
      <c r="AW283" s="138"/>
      <c r="AX283" s="138"/>
      <c r="AY283" s="138"/>
      <c r="AZ283" s="138"/>
    </row>
    <row r="284" spans="1:52" s="152" customFormat="1" ht="18" hidden="1" customHeight="1" outlineLevel="1" x14ac:dyDescent="0.25">
      <c r="A284" s="146">
        <v>24</v>
      </c>
      <c r="B284" s="348"/>
      <c r="C284" s="349"/>
      <c r="D284" s="95"/>
      <c r="E284" s="348"/>
      <c r="F284" s="349"/>
      <c r="G284" s="167" t="str">
        <f>Logic!G287</f>
        <v/>
      </c>
      <c r="H284" s="116"/>
      <c r="I284" s="167" t="str">
        <f>Logic!I287</f>
        <v/>
      </c>
      <c r="J284" s="117"/>
      <c r="K284" s="112"/>
      <c r="L284" s="112"/>
      <c r="M284" s="167" t="str">
        <f>Logic!N287</f>
        <v/>
      </c>
      <c r="N284" s="167" t="str">
        <f>Logic!P287</f>
        <v/>
      </c>
      <c r="O284" s="167" t="str">
        <f>Logic!R287</f>
        <v/>
      </c>
      <c r="P284" s="167" t="str">
        <f>Logic!T287</f>
        <v/>
      </c>
      <c r="Q284" s="167" t="str">
        <f>Logic!V287</f>
        <v/>
      </c>
      <c r="R284" s="117"/>
      <c r="S284" s="167" t="str">
        <f>Logic!Y287</f>
        <v/>
      </c>
      <c r="T284" s="117"/>
      <c r="U284" s="167" t="str">
        <f>Logic!AA287</f>
        <v/>
      </c>
      <c r="V284" s="167" t="str">
        <f>Logic!AB287</f>
        <v/>
      </c>
      <c r="W284" s="167" t="str">
        <f>Logic!AC287</f>
        <v/>
      </c>
      <c r="X284" s="167" t="str">
        <f>Logic!AD287</f>
        <v/>
      </c>
      <c r="Y284" s="167" t="str">
        <f>Logic!AF287</f>
        <v/>
      </c>
      <c r="Z284" s="167" t="str">
        <f>Logic!AG287</f>
        <v/>
      </c>
      <c r="AA284" s="167" t="str">
        <f>Logic!AH287</f>
        <v/>
      </c>
      <c r="AB284" s="167" t="str">
        <f>Logic!AI287</f>
        <v/>
      </c>
      <c r="AC284" s="153"/>
      <c r="AD284" s="138"/>
      <c r="AE284" s="138"/>
      <c r="AF284" s="138"/>
      <c r="AG284" s="138"/>
      <c r="AH284" s="138"/>
      <c r="AI284" s="138"/>
      <c r="AJ284" s="138"/>
      <c r="AK284" s="138"/>
      <c r="AL284" s="138"/>
      <c r="AM284" s="138"/>
      <c r="AN284" s="138"/>
      <c r="AO284" s="138"/>
      <c r="AP284" s="138"/>
      <c r="AQ284" s="138"/>
      <c r="AR284" s="138"/>
      <c r="AS284" s="138"/>
      <c r="AT284" s="138"/>
      <c r="AU284" s="138"/>
      <c r="AV284" s="138"/>
      <c r="AW284" s="138"/>
      <c r="AX284" s="138"/>
      <c r="AY284" s="138"/>
      <c r="AZ284" s="138"/>
    </row>
    <row r="285" spans="1:52" s="152" customFormat="1" ht="18" hidden="1" customHeight="1" outlineLevel="1" x14ac:dyDescent="0.25">
      <c r="A285" s="146">
        <v>25</v>
      </c>
      <c r="B285" s="348"/>
      <c r="C285" s="349"/>
      <c r="D285" s="95"/>
      <c r="E285" s="348"/>
      <c r="F285" s="349"/>
      <c r="G285" s="167" t="str">
        <f>Logic!G288</f>
        <v/>
      </c>
      <c r="H285" s="116"/>
      <c r="I285" s="167" t="str">
        <f>Logic!I288</f>
        <v/>
      </c>
      <c r="J285" s="117"/>
      <c r="K285" s="112"/>
      <c r="L285" s="112"/>
      <c r="M285" s="167" t="str">
        <f>Logic!N288</f>
        <v/>
      </c>
      <c r="N285" s="167" t="str">
        <f>Logic!P288</f>
        <v/>
      </c>
      <c r="O285" s="167" t="str">
        <f>Logic!R288</f>
        <v/>
      </c>
      <c r="P285" s="167" t="str">
        <f>Logic!T288</f>
        <v/>
      </c>
      <c r="Q285" s="167" t="str">
        <f>Logic!V288</f>
        <v/>
      </c>
      <c r="R285" s="117"/>
      <c r="S285" s="167" t="str">
        <f>Logic!Y288</f>
        <v/>
      </c>
      <c r="T285" s="117"/>
      <c r="U285" s="167" t="str">
        <f>Logic!AA288</f>
        <v/>
      </c>
      <c r="V285" s="167" t="str">
        <f>Logic!AB288</f>
        <v/>
      </c>
      <c r="W285" s="167" t="str">
        <f>Logic!AC288</f>
        <v/>
      </c>
      <c r="X285" s="167" t="str">
        <f>Logic!AD288</f>
        <v/>
      </c>
      <c r="Y285" s="167" t="str">
        <f>Logic!AF288</f>
        <v/>
      </c>
      <c r="Z285" s="167" t="str">
        <f>Logic!AG288</f>
        <v/>
      </c>
      <c r="AA285" s="167" t="str">
        <f>Logic!AH288</f>
        <v/>
      </c>
      <c r="AB285" s="167" t="str">
        <f>Logic!AI288</f>
        <v/>
      </c>
      <c r="AC285" s="153"/>
      <c r="AD285" s="138"/>
      <c r="AE285" s="138"/>
      <c r="AF285" s="138"/>
      <c r="AG285" s="138"/>
      <c r="AH285" s="138"/>
      <c r="AI285" s="138"/>
      <c r="AJ285" s="138"/>
      <c r="AK285" s="138"/>
      <c r="AL285" s="138"/>
      <c r="AM285" s="138"/>
      <c r="AN285" s="138"/>
      <c r="AO285" s="138"/>
      <c r="AP285" s="138"/>
      <c r="AQ285" s="138"/>
      <c r="AR285" s="138"/>
      <c r="AS285" s="138"/>
      <c r="AT285" s="138"/>
      <c r="AU285" s="138"/>
      <c r="AV285" s="138"/>
      <c r="AW285" s="138"/>
      <c r="AX285" s="138"/>
      <c r="AY285" s="138"/>
      <c r="AZ285" s="138"/>
    </row>
    <row r="286" spans="1:52" s="152" customFormat="1" ht="18" hidden="1" customHeight="1" outlineLevel="1" x14ac:dyDescent="0.25">
      <c r="A286" s="146">
        <v>26</v>
      </c>
      <c r="B286" s="348"/>
      <c r="C286" s="349"/>
      <c r="D286" s="95"/>
      <c r="E286" s="348"/>
      <c r="F286" s="349"/>
      <c r="G286" s="167" t="str">
        <f>Logic!G289</f>
        <v/>
      </c>
      <c r="H286" s="116"/>
      <c r="I286" s="167" t="str">
        <f>Logic!I289</f>
        <v/>
      </c>
      <c r="J286" s="117"/>
      <c r="K286" s="112"/>
      <c r="L286" s="112"/>
      <c r="M286" s="167" t="str">
        <f>Logic!N289</f>
        <v/>
      </c>
      <c r="N286" s="167" t="str">
        <f>Logic!P289</f>
        <v/>
      </c>
      <c r="O286" s="167" t="str">
        <f>Logic!R289</f>
        <v/>
      </c>
      <c r="P286" s="167" t="str">
        <f>Logic!T289</f>
        <v/>
      </c>
      <c r="Q286" s="167" t="str">
        <f>Logic!V289</f>
        <v/>
      </c>
      <c r="R286" s="117"/>
      <c r="S286" s="167" t="str">
        <f>Logic!Y289</f>
        <v/>
      </c>
      <c r="T286" s="117"/>
      <c r="U286" s="167" t="str">
        <f>Logic!AA289</f>
        <v/>
      </c>
      <c r="V286" s="167" t="str">
        <f>Logic!AB289</f>
        <v/>
      </c>
      <c r="W286" s="167" t="str">
        <f>Logic!AC289</f>
        <v/>
      </c>
      <c r="X286" s="167" t="str">
        <f>Logic!AD289</f>
        <v/>
      </c>
      <c r="Y286" s="167" t="str">
        <f>Logic!AF289</f>
        <v/>
      </c>
      <c r="Z286" s="167" t="str">
        <f>Logic!AG289</f>
        <v/>
      </c>
      <c r="AA286" s="167" t="str">
        <f>Logic!AH289</f>
        <v/>
      </c>
      <c r="AB286" s="167" t="str">
        <f>Logic!AI289</f>
        <v/>
      </c>
      <c r="AC286" s="153"/>
      <c r="AD286" s="138"/>
      <c r="AE286" s="138"/>
      <c r="AF286" s="138"/>
      <c r="AG286" s="138"/>
      <c r="AH286" s="138"/>
      <c r="AI286" s="138"/>
      <c r="AJ286" s="138"/>
      <c r="AK286" s="138"/>
      <c r="AL286" s="138"/>
      <c r="AM286" s="138"/>
      <c r="AN286" s="138"/>
      <c r="AO286" s="138"/>
      <c r="AP286" s="138"/>
      <c r="AQ286" s="138"/>
      <c r="AR286" s="138"/>
      <c r="AS286" s="138"/>
      <c r="AT286" s="138"/>
      <c r="AU286" s="138"/>
      <c r="AV286" s="138"/>
      <c r="AW286" s="138"/>
      <c r="AX286" s="138"/>
      <c r="AY286" s="138"/>
      <c r="AZ286" s="138"/>
    </row>
    <row r="287" spans="1:52" s="152" customFormat="1" ht="18" hidden="1" customHeight="1" outlineLevel="1" x14ac:dyDescent="0.25">
      <c r="A287" s="146">
        <v>27</v>
      </c>
      <c r="B287" s="348"/>
      <c r="C287" s="349"/>
      <c r="D287" s="95"/>
      <c r="E287" s="348"/>
      <c r="F287" s="349"/>
      <c r="G287" s="167" t="str">
        <f>Logic!G290</f>
        <v/>
      </c>
      <c r="H287" s="116"/>
      <c r="I287" s="167" t="str">
        <f>Logic!I290</f>
        <v/>
      </c>
      <c r="J287" s="117"/>
      <c r="K287" s="112"/>
      <c r="L287" s="112"/>
      <c r="M287" s="167" t="str">
        <f>Logic!N290</f>
        <v/>
      </c>
      <c r="N287" s="167" t="str">
        <f>Logic!P290</f>
        <v/>
      </c>
      <c r="O287" s="167" t="str">
        <f>Logic!R290</f>
        <v/>
      </c>
      <c r="P287" s="167" t="str">
        <f>Logic!T290</f>
        <v/>
      </c>
      <c r="Q287" s="167" t="str">
        <f>Logic!V290</f>
        <v/>
      </c>
      <c r="R287" s="117"/>
      <c r="S287" s="167" t="str">
        <f>Logic!Y290</f>
        <v/>
      </c>
      <c r="T287" s="117"/>
      <c r="U287" s="167" t="str">
        <f>Logic!AA290</f>
        <v/>
      </c>
      <c r="V287" s="167" t="str">
        <f>Logic!AB290</f>
        <v/>
      </c>
      <c r="W287" s="167" t="str">
        <f>Logic!AC290</f>
        <v/>
      </c>
      <c r="X287" s="167" t="str">
        <f>Logic!AD290</f>
        <v/>
      </c>
      <c r="Y287" s="167" t="str">
        <f>Logic!AF290</f>
        <v/>
      </c>
      <c r="Z287" s="167" t="str">
        <f>Logic!AG290</f>
        <v/>
      </c>
      <c r="AA287" s="167" t="str">
        <f>Logic!AH290</f>
        <v/>
      </c>
      <c r="AB287" s="167" t="str">
        <f>Logic!AI290</f>
        <v/>
      </c>
      <c r="AC287" s="153"/>
      <c r="AD287" s="138"/>
      <c r="AE287" s="138"/>
      <c r="AF287" s="138"/>
      <c r="AG287" s="138"/>
      <c r="AH287" s="138"/>
      <c r="AI287" s="138"/>
      <c r="AJ287" s="138"/>
      <c r="AK287" s="138"/>
      <c r="AL287" s="138"/>
      <c r="AM287" s="138"/>
      <c r="AN287" s="138"/>
      <c r="AO287" s="138"/>
      <c r="AP287" s="138"/>
      <c r="AQ287" s="138"/>
      <c r="AR287" s="138"/>
      <c r="AS287" s="138"/>
      <c r="AT287" s="138"/>
      <c r="AU287" s="138"/>
      <c r="AV287" s="138"/>
      <c r="AW287" s="138"/>
      <c r="AX287" s="138"/>
      <c r="AY287" s="138"/>
      <c r="AZ287" s="138"/>
    </row>
    <row r="288" spans="1:52" s="152" customFormat="1" ht="18" hidden="1" customHeight="1" outlineLevel="1" x14ac:dyDescent="0.25">
      <c r="A288" s="146">
        <v>28</v>
      </c>
      <c r="B288" s="348"/>
      <c r="C288" s="349"/>
      <c r="D288" s="95"/>
      <c r="E288" s="348"/>
      <c r="F288" s="349"/>
      <c r="G288" s="167" t="str">
        <f>Logic!G291</f>
        <v/>
      </c>
      <c r="H288" s="116"/>
      <c r="I288" s="167" t="str">
        <f>Logic!I291</f>
        <v/>
      </c>
      <c r="J288" s="117"/>
      <c r="K288" s="112"/>
      <c r="L288" s="112"/>
      <c r="M288" s="167" t="str">
        <f>Logic!N291</f>
        <v/>
      </c>
      <c r="N288" s="167" t="str">
        <f>Logic!P291</f>
        <v/>
      </c>
      <c r="O288" s="167" t="str">
        <f>Logic!R291</f>
        <v/>
      </c>
      <c r="P288" s="167" t="str">
        <f>Logic!T291</f>
        <v/>
      </c>
      <c r="Q288" s="167" t="str">
        <f>Logic!V291</f>
        <v/>
      </c>
      <c r="R288" s="117"/>
      <c r="S288" s="167" t="str">
        <f>Logic!Y291</f>
        <v/>
      </c>
      <c r="T288" s="117"/>
      <c r="U288" s="167" t="str">
        <f>Logic!AA291</f>
        <v/>
      </c>
      <c r="V288" s="167" t="str">
        <f>Logic!AB291</f>
        <v/>
      </c>
      <c r="W288" s="167" t="str">
        <f>Logic!AC291</f>
        <v/>
      </c>
      <c r="X288" s="167" t="str">
        <f>Logic!AD291</f>
        <v/>
      </c>
      <c r="Y288" s="167" t="str">
        <f>Logic!AF291</f>
        <v/>
      </c>
      <c r="Z288" s="167" t="str">
        <f>Logic!AG291</f>
        <v/>
      </c>
      <c r="AA288" s="167" t="str">
        <f>Logic!AH291</f>
        <v/>
      </c>
      <c r="AB288" s="167" t="str">
        <f>Logic!AI291</f>
        <v/>
      </c>
      <c r="AC288" s="153"/>
      <c r="AD288" s="138"/>
      <c r="AE288" s="138"/>
      <c r="AF288" s="138"/>
      <c r="AG288" s="138"/>
      <c r="AH288" s="138"/>
      <c r="AI288" s="138"/>
      <c r="AJ288" s="138"/>
      <c r="AK288" s="138"/>
      <c r="AL288" s="138"/>
      <c r="AM288" s="138"/>
      <c r="AN288" s="138"/>
      <c r="AO288" s="138"/>
      <c r="AP288" s="138"/>
      <c r="AQ288" s="138"/>
      <c r="AR288" s="138"/>
      <c r="AS288" s="138"/>
      <c r="AT288" s="138"/>
      <c r="AU288" s="138"/>
      <c r="AV288" s="138"/>
      <c r="AW288" s="138"/>
      <c r="AX288" s="138"/>
      <c r="AY288" s="138"/>
      <c r="AZ288" s="138"/>
    </row>
    <row r="289" spans="1:52" s="152" customFormat="1" ht="18" hidden="1" customHeight="1" outlineLevel="1" x14ac:dyDescent="0.25">
      <c r="A289" s="146">
        <v>29</v>
      </c>
      <c r="B289" s="348"/>
      <c r="C289" s="349"/>
      <c r="D289" s="95"/>
      <c r="E289" s="348"/>
      <c r="F289" s="349"/>
      <c r="G289" s="167" t="str">
        <f>Logic!G292</f>
        <v/>
      </c>
      <c r="H289" s="116"/>
      <c r="I289" s="167" t="str">
        <f>Logic!I292</f>
        <v/>
      </c>
      <c r="J289" s="117"/>
      <c r="K289" s="112"/>
      <c r="L289" s="112"/>
      <c r="M289" s="167" t="str">
        <f>Logic!N292</f>
        <v/>
      </c>
      <c r="N289" s="167" t="str">
        <f>Logic!P292</f>
        <v/>
      </c>
      <c r="O289" s="167" t="str">
        <f>Logic!R292</f>
        <v/>
      </c>
      <c r="P289" s="167" t="str">
        <f>Logic!T292</f>
        <v/>
      </c>
      <c r="Q289" s="167" t="str">
        <f>Logic!V292</f>
        <v/>
      </c>
      <c r="R289" s="117"/>
      <c r="S289" s="167" t="str">
        <f>Logic!Y292</f>
        <v/>
      </c>
      <c r="T289" s="117"/>
      <c r="U289" s="167" t="str">
        <f>Logic!AA292</f>
        <v/>
      </c>
      <c r="V289" s="167" t="str">
        <f>Logic!AB292</f>
        <v/>
      </c>
      <c r="W289" s="167" t="str">
        <f>Logic!AC292</f>
        <v/>
      </c>
      <c r="X289" s="167" t="str">
        <f>Logic!AD292</f>
        <v/>
      </c>
      <c r="Y289" s="167" t="str">
        <f>Logic!AF292</f>
        <v/>
      </c>
      <c r="Z289" s="167" t="str">
        <f>Logic!AG292</f>
        <v/>
      </c>
      <c r="AA289" s="167" t="str">
        <f>Logic!AH292</f>
        <v/>
      </c>
      <c r="AB289" s="167" t="str">
        <f>Logic!AI292</f>
        <v/>
      </c>
      <c r="AC289" s="153"/>
      <c r="AD289" s="138"/>
      <c r="AE289" s="138"/>
      <c r="AF289" s="138"/>
      <c r="AG289" s="138"/>
      <c r="AH289" s="138"/>
      <c r="AI289" s="138"/>
      <c r="AJ289" s="138"/>
      <c r="AK289" s="138"/>
      <c r="AL289" s="138"/>
      <c r="AM289" s="138"/>
      <c r="AN289" s="138"/>
      <c r="AO289" s="138"/>
      <c r="AP289" s="138"/>
      <c r="AQ289" s="138"/>
      <c r="AR289" s="138"/>
      <c r="AS289" s="138"/>
      <c r="AT289" s="138"/>
      <c r="AU289" s="138"/>
      <c r="AV289" s="138"/>
      <c r="AW289" s="138"/>
      <c r="AX289" s="138"/>
      <c r="AY289" s="138"/>
      <c r="AZ289" s="138"/>
    </row>
    <row r="290" spans="1:52" s="152" customFormat="1" ht="18" hidden="1" customHeight="1" outlineLevel="1" x14ac:dyDescent="0.25">
      <c r="A290" s="146">
        <v>30</v>
      </c>
      <c r="B290" s="348"/>
      <c r="C290" s="349"/>
      <c r="D290" s="95"/>
      <c r="E290" s="348"/>
      <c r="F290" s="349"/>
      <c r="G290" s="167" t="str">
        <f>Logic!G293</f>
        <v/>
      </c>
      <c r="H290" s="116"/>
      <c r="I290" s="167" t="str">
        <f>Logic!I293</f>
        <v/>
      </c>
      <c r="J290" s="117"/>
      <c r="K290" s="112"/>
      <c r="L290" s="112"/>
      <c r="M290" s="167" t="str">
        <f>Logic!N293</f>
        <v/>
      </c>
      <c r="N290" s="167" t="str">
        <f>Logic!P293</f>
        <v/>
      </c>
      <c r="O290" s="167" t="str">
        <f>Logic!R293</f>
        <v/>
      </c>
      <c r="P290" s="167" t="str">
        <f>Logic!T293</f>
        <v/>
      </c>
      <c r="Q290" s="167" t="str">
        <f>Logic!V293</f>
        <v/>
      </c>
      <c r="R290" s="117"/>
      <c r="S290" s="167" t="str">
        <f>Logic!Y293</f>
        <v/>
      </c>
      <c r="T290" s="117"/>
      <c r="U290" s="167" t="str">
        <f>Logic!AA293</f>
        <v/>
      </c>
      <c r="V290" s="167" t="str">
        <f>Logic!AB293</f>
        <v/>
      </c>
      <c r="W290" s="167" t="str">
        <f>Logic!AC293</f>
        <v/>
      </c>
      <c r="X290" s="167" t="str">
        <f>Logic!AD293</f>
        <v/>
      </c>
      <c r="Y290" s="167" t="str">
        <f>Logic!AF293</f>
        <v/>
      </c>
      <c r="Z290" s="167" t="str">
        <f>Logic!AG293</f>
        <v/>
      </c>
      <c r="AA290" s="167" t="str">
        <f>Logic!AH293</f>
        <v/>
      </c>
      <c r="AB290" s="167" t="str">
        <f>Logic!AI293</f>
        <v/>
      </c>
      <c r="AC290" s="153"/>
      <c r="AD290" s="138"/>
      <c r="AE290" s="138"/>
      <c r="AF290" s="138"/>
      <c r="AG290" s="138"/>
      <c r="AH290" s="138"/>
      <c r="AI290" s="138"/>
      <c r="AJ290" s="138"/>
      <c r="AK290" s="138"/>
      <c r="AL290" s="138"/>
      <c r="AM290" s="138"/>
      <c r="AN290" s="138"/>
      <c r="AO290" s="138"/>
      <c r="AP290" s="138"/>
      <c r="AQ290" s="138"/>
      <c r="AR290" s="138"/>
      <c r="AS290" s="138"/>
      <c r="AT290" s="138"/>
      <c r="AU290" s="138"/>
      <c r="AV290" s="138"/>
      <c r="AW290" s="138"/>
      <c r="AX290" s="138"/>
      <c r="AY290" s="138"/>
      <c r="AZ290" s="138"/>
    </row>
    <row r="291" spans="1:52" s="152" customFormat="1" ht="15" hidden="1" customHeight="1" outlineLevel="1" x14ac:dyDescent="0.25">
      <c r="A291" s="146"/>
      <c r="B291" s="350"/>
      <c r="C291" s="351"/>
      <c r="D291" s="314"/>
      <c r="E291" s="316"/>
      <c r="F291" s="316"/>
      <c r="G291" s="316"/>
      <c r="H291" s="316"/>
      <c r="I291" s="316"/>
      <c r="J291" s="316"/>
      <c r="K291" s="317"/>
      <c r="L291" s="317"/>
      <c r="M291" s="315"/>
      <c r="N291" s="315"/>
      <c r="O291" s="315"/>
      <c r="P291" s="315"/>
      <c r="Q291" s="315"/>
      <c r="R291" s="316"/>
      <c r="S291" s="315"/>
      <c r="T291" s="316"/>
      <c r="U291" s="315"/>
      <c r="V291" s="315"/>
      <c r="W291" s="315"/>
      <c r="X291" s="315"/>
      <c r="Y291" s="315"/>
      <c r="Z291" s="315"/>
      <c r="AA291" s="315"/>
      <c r="AB291" s="318"/>
      <c r="AC291" s="153" t="s">
        <v>182</v>
      </c>
      <c r="AD291" s="168" t="str">
        <f t="shared" ref="AD291" si="4">IF(OR(E291="Toilet (male)",E291="Toilet (female)"),"data_toilet",IF(E291="Urinal","data_urinal",""))</f>
        <v/>
      </c>
      <c r="AE291" s="138"/>
      <c r="AF291" s="138"/>
      <c r="AG291" s="138"/>
      <c r="AH291" s="138"/>
      <c r="AI291" s="138"/>
      <c r="AJ291" s="138"/>
      <c r="AK291" s="138"/>
      <c r="AL291" s="138"/>
      <c r="AM291" s="138"/>
      <c r="AN291" s="138"/>
      <c r="AO291" s="138"/>
      <c r="AP291" s="138"/>
      <c r="AQ291" s="138"/>
      <c r="AR291" s="138"/>
      <c r="AS291" s="138"/>
      <c r="AT291" s="138"/>
      <c r="AU291" s="138"/>
      <c r="AV291" s="138"/>
      <c r="AW291" s="138"/>
      <c r="AX291" s="138"/>
      <c r="AY291" s="138"/>
      <c r="AZ291" s="138"/>
    </row>
    <row r="292" spans="1:52" s="152" customFormat="1" ht="18" hidden="1" customHeight="1" outlineLevel="2" x14ac:dyDescent="0.25">
      <c r="A292" s="146">
        <v>31</v>
      </c>
      <c r="B292" s="348"/>
      <c r="C292" s="349"/>
      <c r="D292" s="95"/>
      <c r="E292" s="348"/>
      <c r="F292" s="349"/>
      <c r="G292" s="167" t="str">
        <f>Logic!G295</f>
        <v/>
      </c>
      <c r="H292" s="116"/>
      <c r="I292" s="167" t="str">
        <f>Logic!I295</f>
        <v/>
      </c>
      <c r="J292" s="117"/>
      <c r="K292" s="112"/>
      <c r="L292" s="112"/>
      <c r="M292" s="167" t="str">
        <f>Logic!N295</f>
        <v/>
      </c>
      <c r="N292" s="167" t="str">
        <f>Logic!P295</f>
        <v/>
      </c>
      <c r="O292" s="167" t="str">
        <f>Logic!R295</f>
        <v/>
      </c>
      <c r="P292" s="167" t="str">
        <f>Logic!T295</f>
        <v/>
      </c>
      <c r="Q292" s="167" t="str">
        <f>Logic!V295</f>
        <v/>
      </c>
      <c r="R292" s="117"/>
      <c r="S292" s="167" t="str">
        <f>Logic!Y295</f>
        <v/>
      </c>
      <c r="T292" s="117"/>
      <c r="U292" s="167" t="str">
        <f>Logic!AA295</f>
        <v/>
      </c>
      <c r="V292" s="167" t="str">
        <f>Logic!AB295</f>
        <v/>
      </c>
      <c r="W292" s="167" t="str">
        <f>Logic!AC295</f>
        <v/>
      </c>
      <c r="X292" s="167" t="str">
        <f>Logic!AD295</f>
        <v/>
      </c>
      <c r="Y292" s="167" t="str">
        <f>Logic!AF295</f>
        <v/>
      </c>
      <c r="Z292" s="167" t="str">
        <f>Logic!AG295</f>
        <v/>
      </c>
      <c r="AA292" s="167" t="str">
        <f>Logic!AH295</f>
        <v/>
      </c>
      <c r="AB292" s="167" t="str">
        <f>Logic!AI295</f>
        <v/>
      </c>
      <c r="AC292" s="153"/>
      <c r="AD292" s="138"/>
      <c r="AE292" s="138"/>
      <c r="AF292" s="138"/>
      <c r="AG292" s="138"/>
      <c r="AH292" s="138"/>
      <c r="AI292" s="138"/>
      <c r="AJ292" s="138"/>
      <c r="AK292" s="138"/>
      <c r="AL292" s="138"/>
      <c r="AM292" s="138"/>
      <c r="AN292" s="138"/>
      <c r="AO292" s="138"/>
      <c r="AP292" s="138"/>
      <c r="AQ292" s="138"/>
      <c r="AR292" s="138"/>
      <c r="AS292" s="138"/>
      <c r="AT292" s="138"/>
      <c r="AU292" s="138"/>
      <c r="AV292" s="138"/>
      <c r="AW292" s="138"/>
      <c r="AX292" s="138"/>
      <c r="AY292" s="138"/>
      <c r="AZ292" s="138"/>
    </row>
    <row r="293" spans="1:52" s="152" customFormat="1" ht="18" hidden="1" customHeight="1" outlineLevel="2" x14ac:dyDescent="0.25">
      <c r="A293" s="146">
        <v>32</v>
      </c>
      <c r="B293" s="348"/>
      <c r="C293" s="349"/>
      <c r="D293" s="95"/>
      <c r="E293" s="348"/>
      <c r="F293" s="349"/>
      <c r="G293" s="167" t="str">
        <f>Logic!G296</f>
        <v/>
      </c>
      <c r="H293" s="116"/>
      <c r="I293" s="167" t="str">
        <f>Logic!I296</f>
        <v/>
      </c>
      <c r="J293" s="117"/>
      <c r="K293" s="112"/>
      <c r="L293" s="112"/>
      <c r="M293" s="167" t="str">
        <f>Logic!N296</f>
        <v/>
      </c>
      <c r="N293" s="167" t="str">
        <f>Logic!P296</f>
        <v/>
      </c>
      <c r="O293" s="167" t="str">
        <f>Logic!R296</f>
        <v/>
      </c>
      <c r="P293" s="167" t="str">
        <f>Logic!T296</f>
        <v/>
      </c>
      <c r="Q293" s="167" t="str">
        <f>Logic!V296</f>
        <v/>
      </c>
      <c r="R293" s="117"/>
      <c r="S293" s="167" t="str">
        <f>Logic!Y296</f>
        <v/>
      </c>
      <c r="T293" s="117"/>
      <c r="U293" s="167" t="str">
        <f>Logic!AA296</f>
        <v/>
      </c>
      <c r="V293" s="167" t="str">
        <f>Logic!AB296</f>
        <v/>
      </c>
      <c r="W293" s="167" t="str">
        <f>Logic!AC296</f>
        <v/>
      </c>
      <c r="X293" s="167" t="str">
        <f>Logic!AD296</f>
        <v/>
      </c>
      <c r="Y293" s="167" t="str">
        <f>Logic!AF296</f>
        <v/>
      </c>
      <c r="Z293" s="167" t="str">
        <f>Logic!AG296</f>
        <v/>
      </c>
      <c r="AA293" s="167" t="str">
        <f>Logic!AH296</f>
        <v/>
      </c>
      <c r="AB293" s="167" t="str">
        <f>Logic!AI296</f>
        <v/>
      </c>
      <c r="AC293" s="153"/>
      <c r="AD293" s="138"/>
      <c r="AE293" s="138"/>
      <c r="AF293" s="138"/>
      <c r="AG293" s="138"/>
      <c r="AH293" s="138"/>
      <c r="AI293" s="138"/>
      <c r="AJ293" s="138"/>
      <c r="AK293" s="138"/>
      <c r="AL293" s="138"/>
      <c r="AM293" s="138"/>
      <c r="AN293" s="138"/>
      <c r="AO293" s="138"/>
      <c r="AP293" s="138"/>
      <c r="AQ293" s="138"/>
      <c r="AR293" s="138"/>
      <c r="AS293" s="138"/>
      <c r="AT293" s="138"/>
      <c r="AU293" s="138"/>
      <c r="AV293" s="138"/>
      <c r="AW293" s="138"/>
      <c r="AX293" s="138"/>
      <c r="AY293" s="138"/>
      <c r="AZ293" s="138"/>
    </row>
    <row r="294" spans="1:52" s="152" customFormat="1" ht="18" hidden="1" customHeight="1" outlineLevel="2" x14ac:dyDescent="0.25">
      <c r="A294" s="146">
        <v>33</v>
      </c>
      <c r="B294" s="348"/>
      <c r="C294" s="349"/>
      <c r="D294" s="95"/>
      <c r="E294" s="348"/>
      <c r="F294" s="349"/>
      <c r="G294" s="167" t="str">
        <f>Logic!G297</f>
        <v/>
      </c>
      <c r="H294" s="116"/>
      <c r="I294" s="167" t="str">
        <f>Logic!I297</f>
        <v/>
      </c>
      <c r="J294" s="117"/>
      <c r="K294" s="112"/>
      <c r="L294" s="112"/>
      <c r="M294" s="167" t="str">
        <f>Logic!N297</f>
        <v/>
      </c>
      <c r="N294" s="167" t="str">
        <f>Logic!P297</f>
        <v/>
      </c>
      <c r="O294" s="167" t="str">
        <f>Logic!R297</f>
        <v/>
      </c>
      <c r="P294" s="167" t="str">
        <f>Logic!T297</f>
        <v/>
      </c>
      <c r="Q294" s="167" t="str">
        <f>Logic!V297</f>
        <v/>
      </c>
      <c r="R294" s="117"/>
      <c r="S294" s="167" t="str">
        <f>Logic!Y297</f>
        <v/>
      </c>
      <c r="T294" s="117"/>
      <c r="U294" s="167" t="str">
        <f>Logic!AA297</f>
        <v/>
      </c>
      <c r="V294" s="167" t="str">
        <f>Logic!AB297</f>
        <v/>
      </c>
      <c r="W294" s="167" t="str">
        <f>Logic!AC297</f>
        <v/>
      </c>
      <c r="X294" s="167" t="str">
        <f>Logic!AD297</f>
        <v/>
      </c>
      <c r="Y294" s="167" t="str">
        <f>Logic!AF297</f>
        <v/>
      </c>
      <c r="Z294" s="167" t="str">
        <f>Logic!AG297</f>
        <v/>
      </c>
      <c r="AA294" s="167" t="str">
        <f>Logic!AH297</f>
        <v/>
      </c>
      <c r="AB294" s="167" t="str">
        <f>Logic!AI297</f>
        <v/>
      </c>
      <c r="AC294" s="153"/>
      <c r="AD294" s="138"/>
      <c r="AE294" s="138"/>
      <c r="AF294" s="138"/>
      <c r="AG294" s="138"/>
      <c r="AH294" s="138"/>
      <c r="AI294" s="138"/>
      <c r="AJ294" s="138"/>
      <c r="AK294" s="138"/>
      <c r="AL294" s="138"/>
      <c r="AM294" s="138"/>
      <c r="AN294" s="138"/>
      <c r="AO294" s="138"/>
      <c r="AP294" s="138"/>
      <c r="AQ294" s="138"/>
      <c r="AR294" s="138"/>
      <c r="AS294" s="138"/>
      <c r="AT294" s="138"/>
      <c r="AU294" s="138"/>
      <c r="AV294" s="138"/>
      <c r="AW294" s="138"/>
      <c r="AX294" s="138"/>
      <c r="AY294" s="138"/>
      <c r="AZ294" s="138"/>
    </row>
    <row r="295" spans="1:52" s="152" customFormat="1" ht="18" hidden="1" customHeight="1" outlineLevel="2" x14ac:dyDescent="0.25">
      <c r="A295" s="146">
        <v>34</v>
      </c>
      <c r="B295" s="348"/>
      <c r="C295" s="349"/>
      <c r="D295" s="95"/>
      <c r="E295" s="348"/>
      <c r="F295" s="349"/>
      <c r="G295" s="167" t="str">
        <f>Logic!G298</f>
        <v/>
      </c>
      <c r="H295" s="116"/>
      <c r="I295" s="167" t="str">
        <f>Logic!I298</f>
        <v/>
      </c>
      <c r="J295" s="117"/>
      <c r="K295" s="112"/>
      <c r="L295" s="112"/>
      <c r="M295" s="167" t="str">
        <f>Logic!N298</f>
        <v/>
      </c>
      <c r="N295" s="167" t="str">
        <f>Logic!P298</f>
        <v/>
      </c>
      <c r="O295" s="167" t="str">
        <f>Logic!R298</f>
        <v/>
      </c>
      <c r="P295" s="167" t="str">
        <f>Logic!T298</f>
        <v/>
      </c>
      <c r="Q295" s="167" t="str">
        <f>Logic!V298</f>
        <v/>
      </c>
      <c r="R295" s="117"/>
      <c r="S295" s="167" t="str">
        <f>Logic!Y298</f>
        <v/>
      </c>
      <c r="T295" s="117"/>
      <c r="U295" s="167" t="str">
        <f>Logic!AA298</f>
        <v/>
      </c>
      <c r="V295" s="167" t="str">
        <f>Logic!AB298</f>
        <v/>
      </c>
      <c r="W295" s="167" t="str">
        <f>Logic!AC298</f>
        <v/>
      </c>
      <c r="X295" s="167" t="str">
        <f>Logic!AD298</f>
        <v/>
      </c>
      <c r="Y295" s="167" t="str">
        <f>Logic!AF298</f>
        <v/>
      </c>
      <c r="Z295" s="167" t="str">
        <f>Logic!AG298</f>
        <v/>
      </c>
      <c r="AA295" s="167" t="str">
        <f>Logic!AH298</f>
        <v/>
      </c>
      <c r="AB295" s="167" t="str">
        <f>Logic!AI298</f>
        <v/>
      </c>
      <c r="AC295" s="153"/>
      <c r="AD295" s="138"/>
      <c r="AE295" s="138"/>
      <c r="AF295" s="138"/>
      <c r="AG295" s="138"/>
      <c r="AH295" s="138"/>
      <c r="AI295" s="138"/>
      <c r="AJ295" s="138"/>
      <c r="AK295" s="138"/>
      <c r="AL295" s="138"/>
      <c r="AM295" s="138"/>
      <c r="AN295" s="138"/>
      <c r="AO295" s="138"/>
      <c r="AP295" s="138"/>
      <c r="AQ295" s="138"/>
      <c r="AR295" s="138"/>
      <c r="AS295" s="138"/>
      <c r="AT295" s="138"/>
      <c r="AU295" s="138"/>
      <c r="AV295" s="138"/>
      <c r="AW295" s="138"/>
      <c r="AX295" s="138"/>
      <c r="AY295" s="138"/>
      <c r="AZ295" s="138"/>
    </row>
    <row r="296" spans="1:52" s="152" customFormat="1" ht="18" hidden="1" customHeight="1" outlineLevel="2" x14ac:dyDescent="0.25">
      <c r="A296" s="146">
        <v>35</v>
      </c>
      <c r="B296" s="348"/>
      <c r="C296" s="349"/>
      <c r="D296" s="95"/>
      <c r="E296" s="348"/>
      <c r="F296" s="349"/>
      <c r="G296" s="167" t="str">
        <f>Logic!G299</f>
        <v/>
      </c>
      <c r="H296" s="116"/>
      <c r="I296" s="167" t="str">
        <f>Logic!I299</f>
        <v/>
      </c>
      <c r="J296" s="117"/>
      <c r="K296" s="112"/>
      <c r="L296" s="112"/>
      <c r="M296" s="167" t="str">
        <f>Logic!N299</f>
        <v/>
      </c>
      <c r="N296" s="167" t="str">
        <f>Logic!P299</f>
        <v/>
      </c>
      <c r="O296" s="167" t="str">
        <f>Logic!R299</f>
        <v/>
      </c>
      <c r="P296" s="167" t="str">
        <f>Logic!T299</f>
        <v/>
      </c>
      <c r="Q296" s="167" t="str">
        <f>Logic!V299</f>
        <v/>
      </c>
      <c r="R296" s="117"/>
      <c r="S296" s="167" t="str">
        <f>Logic!Y299</f>
        <v/>
      </c>
      <c r="T296" s="117"/>
      <c r="U296" s="167" t="str">
        <f>Logic!AA299</f>
        <v/>
      </c>
      <c r="V296" s="167" t="str">
        <f>Logic!AB299</f>
        <v/>
      </c>
      <c r="W296" s="167" t="str">
        <f>Logic!AC299</f>
        <v/>
      </c>
      <c r="X296" s="167" t="str">
        <f>Logic!AD299</f>
        <v/>
      </c>
      <c r="Y296" s="167" t="str">
        <f>Logic!AF299</f>
        <v/>
      </c>
      <c r="Z296" s="167" t="str">
        <f>Logic!AG299</f>
        <v/>
      </c>
      <c r="AA296" s="167" t="str">
        <f>Logic!AH299</f>
        <v/>
      </c>
      <c r="AB296" s="167" t="str">
        <f>Logic!AI299</f>
        <v/>
      </c>
      <c r="AC296" s="153"/>
      <c r="AD296" s="138"/>
      <c r="AE296" s="138"/>
      <c r="AF296" s="138"/>
      <c r="AG296" s="138"/>
      <c r="AH296" s="138"/>
      <c r="AI296" s="138"/>
      <c r="AJ296" s="138"/>
      <c r="AK296" s="138"/>
      <c r="AL296" s="138"/>
      <c r="AM296" s="138"/>
      <c r="AN296" s="138"/>
      <c r="AO296" s="138"/>
      <c r="AP296" s="138"/>
      <c r="AQ296" s="138"/>
      <c r="AR296" s="138"/>
      <c r="AS296" s="138"/>
      <c r="AT296" s="138"/>
      <c r="AU296" s="138"/>
      <c r="AV296" s="138"/>
      <c r="AW296" s="138"/>
      <c r="AX296" s="138"/>
      <c r="AY296" s="138"/>
      <c r="AZ296" s="138"/>
    </row>
    <row r="297" spans="1:52" s="152" customFormat="1" ht="18" hidden="1" customHeight="1" outlineLevel="2" x14ac:dyDescent="0.25">
      <c r="A297" s="146">
        <v>36</v>
      </c>
      <c r="B297" s="348"/>
      <c r="C297" s="349"/>
      <c r="D297" s="95"/>
      <c r="E297" s="348"/>
      <c r="F297" s="349"/>
      <c r="G297" s="167" t="str">
        <f>Logic!G300</f>
        <v/>
      </c>
      <c r="H297" s="116"/>
      <c r="I297" s="167" t="str">
        <f>Logic!I300</f>
        <v/>
      </c>
      <c r="J297" s="117"/>
      <c r="K297" s="112"/>
      <c r="L297" s="112"/>
      <c r="M297" s="167" t="str">
        <f>Logic!N300</f>
        <v/>
      </c>
      <c r="N297" s="167" t="str">
        <f>Logic!P300</f>
        <v/>
      </c>
      <c r="O297" s="167" t="str">
        <f>Logic!R300</f>
        <v/>
      </c>
      <c r="P297" s="167" t="str">
        <f>Logic!T300</f>
        <v/>
      </c>
      <c r="Q297" s="167" t="str">
        <f>Logic!V300</f>
        <v/>
      </c>
      <c r="R297" s="117"/>
      <c r="S297" s="167" t="str">
        <f>Logic!Y300</f>
        <v/>
      </c>
      <c r="T297" s="117"/>
      <c r="U297" s="167" t="str">
        <f>Logic!AA300</f>
        <v/>
      </c>
      <c r="V297" s="167" t="str">
        <f>Logic!AB300</f>
        <v/>
      </c>
      <c r="W297" s="167" t="str">
        <f>Logic!AC300</f>
        <v/>
      </c>
      <c r="X297" s="167" t="str">
        <f>Logic!AD300</f>
        <v/>
      </c>
      <c r="Y297" s="167" t="str">
        <f>Logic!AF300</f>
        <v/>
      </c>
      <c r="Z297" s="167" t="str">
        <f>Logic!AG300</f>
        <v/>
      </c>
      <c r="AA297" s="167" t="str">
        <f>Logic!AH300</f>
        <v/>
      </c>
      <c r="AB297" s="167" t="str">
        <f>Logic!AI300</f>
        <v/>
      </c>
      <c r="AC297" s="153"/>
      <c r="AD297" s="138"/>
      <c r="AE297" s="138"/>
      <c r="AF297" s="138"/>
      <c r="AG297" s="138"/>
      <c r="AH297" s="138"/>
      <c r="AI297" s="138"/>
      <c r="AJ297" s="138"/>
      <c r="AK297" s="138"/>
      <c r="AL297" s="138"/>
      <c r="AM297" s="138"/>
      <c r="AN297" s="138"/>
      <c r="AO297" s="138"/>
      <c r="AP297" s="138"/>
      <c r="AQ297" s="138"/>
      <c r="AR297" s="138"/>
      <c r="AS297" s="138"/>
      <c r="AT297" s="138"/>
      <c r="AU297" s="138"/>
      <c r="AV297" s="138"/>
      <c r="AW297" s="138"/>
      <c r="AX297" s="138"/>
      <c r="AY297" s="138"/>
      <c r="AZ297" s="138"/>
    </row>
    <row r="298" spans="1:52" s="152" customFormat="1" ht="18" hidden="1" customHeight="1" outlineLevel="2" x14ac:dyDescent="0.25">
      <c r="A298" s="146">
        <v>37</v>
      </c>
      <c r="B298" s="348"/>
      <c r="C298" s="349"/>
      <c r="D298" s="95"/>
      <c r="E298" s="348"/>
      <c r="F298" s="349"/>
      <c r="G298" s="167" t="str">
        <f>Logic!G301</f>
        <v/>
      </c>
      <c r="H298" s="116"/>
      <c r="I298" s="167" t="str">
        <f>Logic!I301</f>
        <v/>
      </c>
      <c r="J298" s="117"/>
      <c r="K298" s="112"/>
      <c r="L298" s="112"/>
      <c r="M298" s="167" t="str">
        <f>Logic!N301</f>
        <v/>
      </c>
      <c r="N298" s="167" t="str">
        <f>Logic!P301</f>
        <v/>
      </c>
      <c r="O298" s="167" t="str">
        <f>Logic!R301</f>
        <v/>
      </c>
      <c r="P298" s="167" t="str">
        <f>Logic!T301</f>
        <v/>
      </c>
      <c r="Q298" s="167" t="str">
        <f>Logic!V301</f>
        <v/>
      </c>
      <c r="R298" s="117"/>
      <c r="S298" s="167" t="str">
        <f>Logic!Y301</f>
        <v/>
      </c>
      <c r="T298" s="117"/>
      <c r="U298" s="167" t="str">
        <f>Logic!AA301</f>
        <v/>
      </c>
      <c r="V298" s="167" t="str">
        <f>Logic!AB301</f>
        <v/>
      </c>
      <c r="W298" s="167" t="str">
        <f>Logic!AC301</f>
        <v/>
      </c>
      <c r="X298" s="167" t="str">
        <f>Logic!AD301</f>
        <v/>
      </c>
      <c r="Y298" s="167" t="str">
        <f>Logic!AF301</f>
        <v/>
      </c>
      <c r="Z298" s="167" t="str">
        <f>Logic!AG301</f>
        <v/>
      </c>
      <c r="AA298" s="167" t="str">
        <f>Logic!AH301</f>
        <v/>
      </c>
      <c r="AB298" s="167" t="str">
        <f>Logic!AI301</f>
        <v/>
      </c>
      <c r="AC298" s="153"/>
      <c r="AD298" s="138"/>
      <c r="AE298" s="138"/>
      <c r="AF298" s="138"/>
      <c r="AG298" s="138"/>
      <c r="AH298" s="138"/>
      <c r="AI298" s="138"/>
      <c r="AJ298" s="138"/>
      <c r="AK298" s="138"/>
      <c r="AL298" s="138"/>
      <c r="AM298" s="138"/>
      <c r="AN298" s="138"/>
      <c r="AO298" s="138"/>
      <c r="AP298" s="138"/>
      <c r="AQ298" s="138"/>
      <c r="AR298" s="138"/>
      <c r="AS298" s="138"/>
      <c r="AT298" s="138"/>
      <c r="AU298" s="138"/>
      <c r="AV298" s="138"/>
      <c r="AW298" s="138"/>
      <c r="AX298" s="138"/>
      <c r="AY298" s="138"/>
      <c r="AZ298" s="138"/>
    </row>
    <row r="299" spans="1:52" s="152" customFormat="1" ht="18" hidden="1" customHeight="1" outlineLevel="2" x14ac:dyDescent="0.25">
      <c r="A299" s="146">
        <v>38</v>
      </c>
      <c r="B299" s="348"/>
      <c r="C299" s="349"/>
      <c r="D299" s="95"/>
      <c r="E299" s="348"/>
      <c r="F299" s="349"/>
      <c r="G299" s="167" t="str">
        <f>Logic!G302</f>
        <v/>
      </c>
      <c r="H299" s="116"/>
      <c r="I299" s="167" t="str">
        <f>Logic!I302</f>
        <v/>
      </c>
      <c r="J299" s="117"/>
      <c r="K299" s="112"/>
      <c r="L299" s="112"/>
      <c r="M299" s="167" t="str">
        <f>Logic!N302</f>
        <v/>
      </c>
      <c r="N299" s="167" t="str">
        <f>Logic!P302</f>
        <v/>
      </c>
      <c r="O299" s="167" t="str">
        <f>Logic!R302</f>
        <v/>
      </c>
      <c r="P299" s="167" t="str">
        <f>Logic!T302</f>
        <v/>
      </c>
      <c r="Q299" s="167" t="str">
        <f>Logic!V302</f>
        <v/>
      </c>
      <c r="R299" s="117"/>
      <c r="S299" s="167" t="str">
        <f>Logic!Y302</f>
        <v/>
      </c>
      <c r="T299" s="117"/>
      <c r="U299" s="167" t="str">
        <f>Logic!AA302</f>
        <v/>
      </c>
      <c r="V299" s="167" t="str">
        <f>Logic!AB302</f>
        <v/>
      </c>
      <c r="W299" s="167" t="str">
        <f>Logic!AC302</f>
        <v/>
      </c>
      <c r="X299" s="167" t="str">
        <f>Logic!AD302</f>
        <v/>
      </c>
      <c r="Y299" s="167" t="str">
        <f>Logic!AF302</f>
        <v/>
      </c>
      <c r="Z299" s="167" t="str">
        <f>Logic!AG302</f>
        <v/>
      </c>
      <c r="AA299" s="167" t="str">
        <f>Logic!AH302</f>
        <v/>
      </c>
      <c r="AB299" s="167" t="str">
        <f>Logic!AI302</f>
        <v/>
      </c>
      <c r="AC299" s="153"/>
      <c r="AD299" s="138"/>
      <c r="AE299" s="138"/>
      <c r="AF299" s="138"/>
      <c r="AG299" s="138"/>
      <c r="AH299" s="138"/>
      <c r="AI299" s="138"/>
      <c r="AJ299" s="138"/>
      <c r="AK299" s="138"/>
      <c r="AL299" s="138"/>
      <c r="AM299" s="138"/>
      <c r="AN299" s="138"/>
      <c r="AO299" s="138"/>
      <c r="AP299" s="138"/>
      <c r="AQ299" s="138"/>
      <c r="AR299" s="138"/>
      <c r="AS299" s="138"/>
      <c r="AT299" s="138"/>
      <c r="AU299" s="138"/>
      <c r="AV299" s="138"/>
      <c r="AW299" s="138"/>
      <c r="AX299" s="138"/>
      <c r="AY299" s="138"/>
      <c r="AZ299" s="138"/>
    </row>
    <row r="300" spans="1:52" s="152" customFormat="1" ht="18" hidden="1" customHeight="1" outlineLevel="2" x14ac:dyDescent="0.25">
      <c r="A300" s="146">
        <v>39</v>
      </c>
      <c r="B300" s="348"/>
      <c r="C300" s="349"/>
      <c r="D300" s="95"/>
      <c r="E300" s="348"/>
      <c r="F300" s="349"/>
      <c r="G300" s="167" t="str">
        <f>Logic!G303</f>
        <v/>
      </c>
      <c r="H300" s="116"/>
      <c r="I300" s="167" t="str">
        <f>Logic!I303</f>
        <v/>
      </c>
      <c r="J300" s="117"/>
      <c r="K300" s="112"/>
      <c r="L300" s="112"/>
      <c r="M300" s="167" t="str">
        <f>Logic!N303</f>
        <v/>
      </c>
      <c r="N300" s="167" t="str">
        <f>Logic!P303</f>
        <v/>
      </c>
      <c r="O300" s="167" t="str">
        <f>Logic!R303</f>
        <v/>
      </c>
      <c r="P300" s="167" t="str">
        <f>Logic!T303</f>
        <v/>
      </c>
      <c r="Q300" s="167" t="str">
        <f>Logic!V303</f>
        <v/>
      </c>
      <c r="R300" s="117"/>
      <c r="S300" s="167" t="str">
        <f>Logic!Y303</f>
        <v/>
      </c>
      <c r="T300" s="117"/>
      <c r="U300" s="167" t="str">
        <f>Logic!AA303</f>
        <v/>
      </c>
      <c r="V300" s="167" t="str">
        <f>Logic!AB303</f>
        <v/>
      </c>
      <c r="W300" s="167" t="str">
        <f>Logic!AC303</f>
        <v/>
      </c>
      <c r="X300" s="167" t="str">
        <f>Logic!AD303</f>
        <v/>
      </c>
      <c r="Y300" s="167" t="str">
        <f>Logic!AF303</f>
        <v/>
      </c>
      <c r="Z300" s="167" t="str">
        <f>Logic!AG303</f>
        <v/>
      </c>
      <c r="AA300" s="167" t="str">
        <f>Logic!AH303</f>
        <v/>
      </c>
      <c r="AB300" s="167" t="str">
        <f>Logic!AI303</f>
        <v/>
      </c>
      <c r="AC300" s="153"/>
      <c r="AD300" s="138"/>
      <c r="AE300" s="138"/>
      <c r="AF300" s="138"/>
      <c r="AG300" s="138"/>
      <c r="AH300" s="138"/>
      <c r="AI300" s="138"/>
      <c r="AJ300" s="138"/>
      <c r="AK300" s="138"/>
      <c r="AL300" s="138"/>
      <c r="AM300" s="138"/>
      <c r="AN300" s="138"/>
      <c r="AO300" s="138"/>
      <c r="AP300" s="138"/>
      <c r="AQ300" s="138"/>
      <c r="AR300" s="138"/>
      <c r="AS300" s="138"/>
      <c r="AT300" s="138"/>
      <c r="AU300" s="138"/>
      <c r="AV300" s="138"/>
      <c r="AW300" s="138"/>
      <c r="AX300" s="138"/>
      <c r="AY300" s="138"/>
      <c r="AZ300" s="138"/>
    </row>
    <row r="301" spans="1:52" s="152" customFormat="1" ht="18" hidden="1" customHeight="1" outlineLevel="2" x14ac:dyDescent="0.25">
      <c r="A301" s="146">
        <v>40</v>
      </c>
      <c r="B301" s="348"/>
      <c r="C301" s="349"/>
      <c r="D301" s="95"/>
      <c r="E301" s="348"/>
      <c r="F301" s="349"/>
      <c r="G301" s="167" t="str">
        <f>Logic!G304</f>
        <v/>
      </c>
      <c r="H301" s="116"/>
      <c r="I301" s="167" t="str">
        <f>Logic!I304</f>
        <v/>
      </c>
      <c r="J301" s="117"/>
      <c r="K301" s="112"/>
      <c r="L301" s="112"/>
      <c r="M301" s="167" t="str">
        <f>Logic!N304</f>
        <v/>
      </c>
      <c r="N301" s="167" t="str">
        <f>Logic!P304</f>
        <v/>
      </c>
      <c r="O301" s="167" t="str">
        <f>Logic!R304</f>
        <v/>
      </c>
      <c r="P301" s="167" t="str">
        <f>Logic!T304</f>
        <v/>
      </c>
      <c r="Q301" s="167" t="str">
        <f>Logic!V304</f>
        <v/>
      </c>
      <c r="R301" s="117"/>
      <c r="S301" s="167" t="str">
        <f>Logic!Y304</f>
        <v/>
      </c>
      <c r="T301" s="117"/>
      <c r="U301" s="167" t="str">
        <f>Logic!AA304</f>
        <v/>
      </c>
      <c r="V301" s="167" t="str">
        <f>Logic!AB304</f>
        <v/>
      </c>
      <c r="W301" s="167" t="str">
        <f>Logic!AC304</f>
        <v/>
      </c>
      <c r="X301" s="167" t="str">
        <f>Logic!AD304</f>
        <v/>
      </c>
      <c r="Y301" s="167" t="str">
        <f>Logic!AF304</f>
        <v/>
      </c>
      <c r="Z301" s="167" t="str">
        <f>Logic!AG304</f>
        <v/>
      </c>
      <c r="AA301" s="167" t="str">
        <f>Logic!AH304</f>
        <v/>
      </c>
      <c r="AB301" s="167" t="str">
        <f>Logic!AI304</f>
        <v/>
      </c>
      <c r="AC301" s="153"/>
      <c r="AD301" s="138"/>
      <c r="AE301" s="138"/>
      <c r="AF301" s="138"/>
      <c r="AG301" s="138"/>
      <c r="AH301" s="138"/>
      <c r="AI301" s="138"/>
      <c r="AJ301" s="138"/>
      <c r="AK301" s="138"/>
      <c r="AL301" s="138"/>
      <c r="AM301" s="138"/>
      <c r="AN301" s="138"/>
      <c r="AO301" s="138"/>
      <c r="AP301" s="138"/>
      <c r="AQ301" s="138"/>
      <c r="AR301" s="138"/>
      <c r="AS301" s="138"/>
      <c r="AT301" s="138"/>
      <c r="AU301" s="138"/>
      <c r="AV301" s="138"/>
      <c r="AW301" s="138"/>
      <c r="AX301" s="138"/>
      <c r="AY301" s="138"/>
      <c r="AZ301" s="138"/>
    </row>
    <row r="302" spans="1:52" s="152" customFormat="1" ht="18" hidden="1" customHeight="1" outlineLevel="2" x14ac:dyDescent="0.25">
      <c r="A302" s="146">
        <v>41</v>
      </c>
      <c r="B302" s="348"/>
      <c r="C302" s="349"/>
      <c r="D302" s="95"/>
      <c r="E302" s="348"/>
      <c r="F302" s="349"/>
      <c r="G302" s="167" t="str">
        <f>Logic!G305</f>
        <v/>
      </c>
      <c r="H302" s="116"/>
      <c r="I302" s="167" t="str">
        <f>Logic!I305</f>
        <v/>
      </c>
      <c r="J302" s="117"/>
      <c r="K302" s="112"/>
      <c r="L302" s="112"/>
      <c r="M302" s="167" t="str">
        <f>Logic!N305</f>
        <v/>
      </c>
      <c r="N302" s="167" t="str">
        <f>Logic!P305</f>
        <v/>
      </c>
      <c r="O302" s="167" t="str">
        <f>Logic!R305</f>
        <v/>
      </c>
      <c r="P302" s="167" t="str">
        <f>Logic!T305</f>
        <v/>
      </c>
      <c r="Q302" s="167" t="str">
        <f>Logic!V305</f>
        <v/>
      </c>
      <c r="R302" s="117"/>
      <c r="S302" s="167" t="str">
        <f>Logic!Y305</f>
        <v/>
      </c>
      <c r="T302" s="117"/>
      <c r="U302" s="167" t="str">
        <f>Logic!AA305</f>
        <v/>
      </c>
      <c r="V302" s="167" t="str">
        <f>Logic!AB305</f>
        <v/>
      </c>
      <c r="W302" s="167" t="str">
        <f>Logic!AC305</f>
        <v/>
      </c>
      <c r="X302" s="167" t="str">
        <f>Logic!AD305</f>
        <v/>
      </c>
      <c r="Y302" s="167" t="str">
        <f>Logic!AF305</f>
        <v/>
      </c>
      <c r="Z302" s="167" t="str">
        <f>Logic!AG305</f>
        <v/>
      </c>
      <c r="AA302" s="167" t="str">
        <f>Logic!AH305</f>
        <v/>
      </c>
      <c r="AB302" s="167" t="str">
        <f>Logic!AI305</f>
        <v/>
      </c>
      <c r="AC302" s="153"/>
      <c r="AD302" s="138"/>
      <c r="AE302" s="138"/>
      <c r="AF302" s="138"/>
      <c r="AG302" s="138"/>
      <c r="AH302" s="138"/>
      <c r="AI302" s="138"/>
      <c r="AJ302" s="138"/>
      <c r="AK302" s="138"/>
      <c r="AL302" s="138"/>
      <c r="AM302" s="138"/>
      <c r="AN302" s="138"/>
      <c r="AO302" s="138"/>
      <c r="AP302" s="138"/>
      <c r="AQ302" s="138"/>
      <c r="AR302" s="138"/>
      <c r="AS302" s="138"/>
      <c r="AT302" s="138"/>
      <c r="AU302" s="138"/>
      <c r="AV302" s="138"/>
      <c r="AW302" s="138"/>
      <c r="AX302" s="138"/>
      <c r="AY302" s="138"/>
      <c r="AZ302" s="138"/>
    </row>
    <row r="303" spans="1:52" s="152" customFormat="1" ht="18" hidden="1" customHeight="1" outlineLevel="2" x14ac:dyDescent="0.25">
      <c r="A303" s="146">
        <v>42</v>
      </c>
      <c r="B303" s="348"/>
      <c r="C303" s="349"/>
      <c r="D303" s="95"/>
      <c r="E303" s="348"/>
      <c r="F303" s="349"/>
      <c r="G303" s="167" t="str">
        <f>Logic!G306</f>
        <v/>
      </c>
      <c r="H303" s="116"/>
      <c r="I303" s="167" t="str">
        <f>Logic!I306</f>
        <v/>
      </c>
      <c r="J303" s="117"/>
      <c r="K303" s="112"/>
      <c r="L303" s="112"/>
      <c r="M303" s="167" t="str">
        <f>Logic!N306</f>
        <v/>
      </c>
      <c r="N303" s="167" t="str">
        <f>Logic!P306</f>
        <v/>
      </c>
      <c r="O303" s="167" t="str">
        <f>Logic!R306</f>
        <v/>
      </c>
      <c r="P303" s="167" t="str">
        <f>Logic!T306</f>
        <v/>
      </c>
      <c r="Q303" s="167" t="str">
        <f>Logic!V306</f>
        <v/>
      </c>
      <c r="R303" s="117"/>
      <c r="S303" s="167" t="str">
        <f>Logic!Y306</f>
        <v/>
      </c>
      <c r="T303" s="117"/>
      <c r="U303" s="167" t="str">
        <f>Logic!AA306</f>
        <v/>
      </c>
      <c r="V303" s="167" t="str">
        <f>Logic!AB306</f>
        <v/>
      </c>
      <c r="W303" s="167" t="str">
        <f>Logic!AC306</f>
        <v/>
      </c>
      <c r="X303" s="167" t="str">
        <f>Logic!AD306</f>
        <v/>
      </c>
      <c r="Y303" s="167" t="str">
        <f>Logic!AF306</f>
        <v/>
      </c>
      <c r="Z303" s="167" t="str">
        <f>Logic!AG306</f>
        <v/>
      </c>
      <c r="AA303" s="167" t="str">
        <f>Logic!AH306</f>
        <v/>
      </c>
      <c r="AB303" s="167" t="str">
        <f>Logic!AI306</f>
        <v/>
      </c>
      <c r="AC303" s="153"/>
      <c r="AD303" s="138"/>
      <c r="AE303" s="138"/>
      <c r="AF303" s="138"/>
      <c r="AG303" s="138"/>
      <c r="AH303" s="138"/>
      <c r="AI303" s="138"/>
      <c r="AJ303" s="138"/>
      <c r="AK303" s="138"/>
      <c r="AL303" s="138"/>
      <c r="AM303" s="138"/>
      <c r="AN303" s="138"/>
      <c r="AO303" s="138"/>
      <c r="AP303" s="138"/>
      <c r="AQ303" s="138"/>
      <c r="AR303" s="138"/>
      <c r="AS303" s="138"/>
      <c r="AT303" s="138"/>
      <c r="AU303" s="138"/>
      <c r="AV303" s="138"/>
      <c r="AW303" s="138"/>
      <c r="AX303" s="138"/>
      <c r="AY303" s="138"/>
      <c r="AZ303" s="138"/>
    </row>
    <row r="304" spans="1:52" s="152" customFormat="1" ht="18" hidden="1" customHeight="1" outlineLevel="2" x14ac:dyDescent="0.25">
      <c r="A304" s="146">
        <v>43</v>
      </c>
      <c r="B304" s="348"/>
      <c r="C304" s="349"/>
      <c r="D304" s="95"/>
      <c r="E304" s="348"/>
      <c r="F304" s="349"/>
      <c r="G304" s="167" t="str">
        <f>Logic!G307</f>
        <v/>
      </c>
      <c r="H304" s="116"/>
      <c r="I304" s="167" t="str">
        <f>Logic!I307</f>
        <v/>
      </c>
      <c r="J304" s="117"/>
      <c r="K304" s="112"/>
      <c r="L304" s="112"/>
      <c r="M304" s="167" t="str">
        <f>Logic!N307</f>
        <v/>
      </c>
      <c r="N304" s="167" t="str">
        <f>Logic!P307</f>
        <v/>
      </c>
      <c r="O304" s="167" t="str">
        <f>Logic!R307</f>
        <v/>
      </c>
      <c r="P304" s="167" t="str">
        <f>Logic!T307</f>
        <v/>
      </c>
      <c r="Q304" s="167" t="str">
        <f>Logic!V307</f>
        <v/>
      </c>
      <c r="R304" s="117"/>
      <c r="S304" s="167" t="str">
        <f>Logic!Y307</f>
        <v/>
      </c>
      <c r="T304" s="117"/>
      <c r="U304" s="167" t="str">
        <f>Logic!AA307</f>
        <v/>
      </c>
      <c r="V304" s="167" t="str">
        <f>Logic!AB307</f>
        <v/>
      </c>
      <c r="W304" s="167" t="str">
        <f>Logic!AC307</f>
        <v/>
      </c>
      <c r="X304" s="167" t="str">
        <f>Logic!AD307</f>
        <v/>
      </c>
      <c r="Y304" s="167" t="str">
        <f>Logic!AF307</f>
        <v/>
      </c>
      <c r="Z304" s="167" t="str">
        <f>Logic!AG307</f>
        <v/>
      </c>
      <c r="AA304" s="167" t="str">
        <f>Logic!AH307</f>
        <v/>
      </c>
      <c r="AB304" s="167" t="str">
        <f>Logic!AI307</f>
        <v/>
      </c>
      <c r="AC304" s="153"/>
      <c r="AD304" s="138"/>
      <c r="AE304" s="138"/>
      <c r="AF304" s="138"/>
      <c r="AG304" s="138"/>
      <c r="AH304" s="138"/>
      <c r="AI304" s="138"/>
      <c r="AJ304" s="138"/>
      <c r="AK304" s="138"/>
      <c r="AL304" s="138"/>
      <c r="AM304" s="138"/>
      <c r="AN304" s="138"/>
      <c r="AO304" s="138"/>
      <c r="AP304" s="138"/>
      <c r="AQ304" s="138"/>
      <c r="AR304" s="138"/>
      <c r="AS304" s="138"/>
      <c r="AT304" s="138"/>
      <c r="AU304" s="138"/>
      <c r="AV304" s="138"/>
      <c r="AW304" s="138"/>
      <c r="AX304" s="138"/>
      <c r="AY304" s="138"/>
      <c r="AZ304" s="138"/>
    </row>
    <row r="305" spans="1:52" s="152" customFormat="1" ht="18" hidden="1" customHeight="1" outlineLevel="2" x14ac:dyDescent="0.25">
      <c r="A305" s="146">
        <v>44</v>
      </c>
      <c r="B305" s="348"/>
      <c r="C305" s="349"/>
      <c r="D305" s="95"/>
      <c r="E305" s="348"/>
      <c r="F305" s="349"/>
      <c r="G305" s="167" t="str">
        <f>Logic!G308</f>
        <v/>
      </c>
      <c r="H305" s="116"/>
      <c r="I305" s="167" t="str">
        <f>Logic!I308</f>
        <v/>
      </c>
      <c r="J305" s="117"/>
      <c r="K305" s="112"/>
      <c r="L305" s="112"/>
      <c r="M305" s="167" t="str">
        <f>Logic!N308</f>
        <v/>
      </c>
      <c r="N305" s="167" t="str">
        <f>Logic!P308</f>
        <v/>
      </c>
      <c r="O305" s="167" t="str">
        <f>Logic!R308</f>
        <v/>
      </c>
      <c r="P305" s="167" t="str">
        <f>Logic!T308</f>
        <v/>
      </c>
      <c r="Q305" s="167" t="str">
        <f>Logic!V308</f>
        <v/>
      </c>
      <c r="R305" s="117"/>
      <c r="S305" s="167" t="str">
        <f>Logic!Y308</f>
        <v/>
      </c>
      <c r="T305" s="117"/>
      <c r="U305" s="167" t="str">
        <f>Logic!AA308</f>
        <v/>
      </c>
      <c r="V305" s="167" t="str">
        <f>Logic!AB308</f>
        <v/>
      </c>
      <c r="W305" s="167" t="str">
        <f>Logic!AC308</f>
        <v/>
      </c>
      <c r="X305" s="167" t="str">
        <f>Logic!AD308</f>
        <v/>
      </c>
      <c r="Y305" s="167" t="str">
        <f>Logic!AF308</f>
        <v/>
      </c>
      <c r="Z305" s="167" t="str">
        <f>Logic!AG308</f>
        <v/>
      </c>
      <c r="AA305" s="167" t="str">
        <f>Logic!AH308</f>
        <v/>
      </c>
      <c r="AB305" s="167" t="str">
        <f>Logic!AI308</f>
        <v/>
      </c>
      <c r="AC305" s="153"/>
      <c r="AD305" s="138"/>
      <c r="AE305" s="138"/>
      <c r="AF305" s="138"/>
      <c r="AG305" s="138"/>
      <c r="AH305" s="138"/>
      <c r="AI305" s="138"/>
      <c r="AJ305" s="138"/>
      <c r="AK305" s="138"/>
      <c r="AL305" s="138"/>
      <c r="AM305" s="138"/>
      <c r="AN305" s="138"/>
      <c r="AO305" s="138"/>
      <c r="AP305" s="138"/>
      <c r="AQ305" s="138"/>
      <c r="AR305" s="138"/>
      <c r="AS305" s="138"/>
      <c r="AT305" s="138"/>
      <c r="AU305" s="138"/>
      <c r="AV305" s="138"/>
      <c r="AW305" s="138"/>
      <c r="AX305" s="138"/>
      <c r="AY305" s="138"/>
      <c r="AZ305" s="138"/>
    </row>
    <row r="306" spans="1:52" s="152" customFormat="1" ht="18" hidden="1" customHeight="1" outlineLevel="2" x14ac:dyDescent="0.25">
      <c r="A306" s="146">
        <v>45</v>
      </c>
      <c r="B306" s="348"/>
      <c r="C306" s="349"/>
      <c r="D306" s="95"/>
      <c r="E306" s="348"/>
      <c r="F306" s="349"/>
      <c r="G306" s="167" t="str">
        <f>Logic!G309</f>
        <v/>
      </c>
      <c r="H306" s="116"/>
      <c r="I306" s="167" t="str">
        <f>Logic!I309</f>
        <v/>
      </c>
      <c r="J306" s="117"/>
      <c r="K306" s="112"/>
      <c r="L306" s="112"/>
      <c r="M306" s="167" t="str">
        <f>Logic!N309</f>
        <v/>
      </c>
      <c r="N306" s="167" t="str">
        <f>Logic!P309</f>
        <v/>
      </c>
      <c r="O306" s="167" t="str">
        <f>Logic!R309</f>
        <v/>
      </c>
      <c r="P306" s="167" t="str">
        <f>Logic!T309</f>
        <v/>
      </c>
      <c r="Q306" s="167" t="str">
        <f>Logic!V309</f>
        <v/>
      </c>
      <c r="R306" s="117"/>
      <c r="S306" s="167" t="str">
        <f>Logic!Y309</f>
        <v/>
      </c>
      <c r="T306" s="117"/>
      <c r="U306" s="167" t="str">
        <f>Logic!AA309</f>
        <v/>
      </c>
      <c r="V306" s="167" t="str">
        <f>Logic!AB309</f>
        <v/>
      </c>
      <c r="W306" s="167" t="str">
        <f>Logic!AC309</f>
        <v/>
      </c>
      <c r="X306" s="167" t="str">
        <f>Logic!AD309</f>
        <v/>
      </c>
      <c r="Y306" s="167" t="str">
        <f>Logic!AF309</f>
        <v/>
      </c>
      <c r="Z306" s="167" t="str">
        <f>Logic!AG309</f>
        <v/>
      </c>
      <c r="AA306" s="167" t="str">
        <f>Logic!AH309</f>
        <v/>
      </c>
      <c r="AB306" s="167" t="str">
        <f>Logic!AI309</f>
        <v/>
      </c>
      <c r="AC306" s="153"/>
      <c r="AD306" s="138"/>
      <c r="AE306" s="138"/>
      <c r="AF306" s="138"/>
      <c r="AG306" s="138"/>
      <c r="AH306" s="138"/>
      <c r="AI306" s="138"/>
      <c r="AJ306" s="138"/>
      <c r="AK306" s="138"/>
      <c r="AL306" s="138"/>
      <c r="AM306" s="138"/>
      <c r="AN306" s="138"/>
      <c r="AO306" s="138"/>
      <c r="AP306" s="138"/>
      <c r="AQ306" s="138"/>
      <c r="AR306" s="138"/>
      <c r="AS306" s="138"/>
      <c r="AT306" s="138"/>
      <c r="AU306" s="138"/>
      <c r="AV306" s="138"/>
      <c r="AW306" s="138"/>
      <c r="AX306" s="138"/>
      <c r="AY306" s="138"/>
      <c r="AZ306" s="138"/>
    </row>
    <row r="307" spans="1:52" s="152" customFormat="1" ht="18" hidden="1" customHeight="1" outlineLevel="2" x14ac:dyDescent="0.25">
      <c r="A307" s="146">
        <v>46</v>
      </c>
      <c r="B307" s="348"/>
      <c r="C307" s="349"/>
      <c r="D307" s="95"/>
      <c r="E307" s="348"/>
      <c r="F307" s="349"/>
      <c r="G307" s="167" t="str">
        <f>Logic!G310</f>
        <v/>
      </c>
      <c r="H307" s="116"/>
      <c r="I307" s="167" t="str">
        <f>Logic!I310</f>
        <v/>
      </c>
      <c r="J307" s="117"/>
      <c r="K307" s="112"/>
      <c r="L307" s="112"/>
      <c r="M307" s="167" t="str">
        <f>Logic!N310</f>
        <v/>
      </c>
      <c r="N307" s="167" t="str">
        <f>Logic!P310</f>
        <v/>
      </c>
      <c r="O307" s="167" t="str">
        <f>Logic!R310</f>
        <v/>
      </c>
      <c r="P307" s="167" t="str">
        <f>Logic!T310</f>
        <v/>
      </c>
      <c r="Q307" s="167" t="str">
        <f>Logic!V310</f>
        <v/>
      </c>
      <c r="R307" s="117"/>
      <c r="S307" s="167" t="str">
        <f>Logic!Y310</f>
        <v/>
      </c>
      <c r="T307" s="117"/>
      <c r="U307" s="167" t="str">
        <f>Logic!AA310</f>
        <v/>
      </c>
      <c r="V307" s="167" t="str">
        <f>Logic!AB310</f>
        <v/>
      </c>
      <c r="W307" s="167" t="str">
        <f>Logic!AC310</f>
        <v/>
      </c>
      <c r="X307" s="167" t="str">
        <f>Logic!AD310</f>
        <v/>
      </c>
      <c r="Y307" s="167" t="str">
        <f>Logic!AF310</f>
        <v/>
      </c>
      <c r="Z307" s="167" t="str">
        <f>Logic!AG310</f>
        <v/>
      </c>
      <c r="AA307" s="167" t="str">
        <f>Logic!AH310</f>
        <v/>
      </c>
      <c r="AB307" s="167" t="str">
        <f>Logic!AI310</f>
        <v/>
      </c>
      <c r="AC307" s="153"/>
      <c r="AD307" s="138"/>
      <c r="AE307" s="138"/>
      <c r="AF307" s="138"/>
      <c r="AG307" s="138"/>
      <c r="AH307" s="138"/>
      <c r="AI307" s="138"/>
      <c r="AJ307" s="138"/>
      <c r="AK307" s="138"/>
      <c r="AL307" s="138"/>
      <c r="AM307" s="138"/>
      <c r="AN307" s="138"/>
      <c r="AO307" s="138"/>
      <c r="AP307" s="138"/>
      <c r="AQ307" s="138"/>
      <c r="AR307" s="138"/>
      <c r="AS307" s="138"/>
      <c r="AT307" s="138"/>
      <c r="AU307" s="138"/>
      <c r="AV307" s="138"/>
      <c r="AW307" s="138"/>
      <c r="AX307" s="138"/>
      <c r="AY307" s="138"/>
      <c r="AZ307" s="138"/>
    </row>
    <row r="308" spans="1:52" s="152" customFormat="1" ht="18" hidden="1" customHeight="1" outlineLevel="2" x14ac:dyDescent="0.25">
      <c r="A308" s="146">
        <v>47</v>
      </c>
      <c r="B308" s="348"/>
      <c r="C308" s="349"/>
      <c r="D308" s="95"/>
      <c r="E308" s="348"/>
      <c r="F308" s="349"/>
      <c r="G308" s="167" t="str">
        <f>Logic!G311</f>
        <v/>
      </c>
      <c r="H308" s="116"/>
      <c r="I308" s="167" t="str">
        <f>Logic!I311</f>
        <v/>
      </c>
      <c r="J308" s="117"/>
      <c r="K308" s="112"/>
      <c r="L308" s="112"/>
      <c r="M308" s="167" t="str">
        <f>Logic!N311</f>
        <v/>
      </c>
      <c r="N308" s="167" t="str">
        <f>Logic!P311</f>
        <v/>
      </c>
      <c r="O308" s="167" t="str">
        <f>Logic!R311</f>
        <v/>
      </c>
      <c r="P308" s="167" t="str">
        <f>Logic!T311</f>
        <v/>
      </c>
      <c r="Q308" s="167" t="str">
        <f>Logic!V311</f>
        <v/>
      </c>
      <c r="R308" s="117"/>
      <c r="S308" s="167" t="str">
        <f>Logic!Y311</f>
        <v/>
      </c>
      <c r="T308" s="117"/>
      <c r="U308" s="167" t="str">
        <f>Logic!AA311</f>
        <v/>
      </c>
      <c r="V308" s="167" t="str">
        <f>Logic!AB311</f>
        <v/>
      </c>
      <c r="W308" s="167" t="str">
        <f>Logic!AC311</f>
        <v/>
      </c>
      <c r="X308" s="167" t="str">
        <f>Logic!AD311</f>
        <v/>
      </c>
      <c r="Y308" s="167" t="str">
        <f>Logic!AF311</f>
        <v/>
      </c>
      <c r="Z308" s="167" t="str">
        <f>Logic!AG311</f>
        <v/>
      </c>
      <c r="AA308" s="167" t="str">
        <f>Logic!AH311</f>
        <v/>
      </c>
      <c r="AB308" s="167" t="str">
        <f>Logic!AI311</f>
        <v/>
      </c>
      <c r="AC308" s="153"/>
      <c r="AD308" s="138"/>
      <c r="AE308" s="138"/>
      <c r="AF308" s="138"/>
      <c r="AG308" s="138"/>
      <c r="AH308" s="138"/>
      <c r="AI308" s="138"/>
      <c r="AJ308" s="138"/>
      <c r="AK308" s="138"/>
      <c r="AL308" s="138"/>
      <c r="AM308" s="138"/>
      <c r="AN308" s="138"/>
      <c r="AO308" s="138"/>
      <c r="AP308" s="138"/>
      <c r="AQ308" s="138"/>
      <c r="AR308" s="138"/>
      <c r="AS308" s="138"/>
      <c r="AT308" s="138"/>
      <c r="AU308" s="138"/>
      <c r="AV308" s="138"/>
      <c r="AW308" s="138"/>
      <c r="AX308" s="138"/>
      <c r="AY308" s="138"/>
      <c r="AZ308" s="138"/>
    </row>
    <row r="309" spans="1:52" s="152" customFormat="1" ht="18" hidden="1" customHeight="1" outlineLevel="2" x14ac:dyDescent="0.25">
      <c r="A309" s="146">
        <v>48</v>
      </c>
      <c r="B309" s="348"/>
      <c r="C309" s="349"/>
      <c r="D309" s="95"/>
      <c r="E309" s="348"/>
      <c r="F309" s="349"/>
      <c r="G309" s="167" t="str">
        <f>Logic!G312</f>
        <v/>
      </c>
      <c r="H309" s="116"/>
      <c r="I309" s="167" t="str">
        <f>Logic!I312</f>
        <v/>
      </c>
      <c r="J309" s="117"/>
      <c r="K309" s="112"/>
      <c r="L309" s="112"/>
      <c r="M309" s="167" t="str">
        <f>Logic!N312</f>
        <v/>
      </c>
      <c r="N309" s="167" t="str">
        <f>Logic!P312</f>
        <v/>
      </c>
      <c r="O309" s="167" t="str">
        <f>Logic!R312</f>
        <v/>
      </c>
      <c r="P309" s="167" t="str">
        <f>Logic!T312</f>
        <v/>
      </c>
      <c r="Q309" s="167" t="str">
        <f>Logic!V312</f>
        <v/>
      </c>
      <c r="R309" s="117"/>
      <c r="S309" s="167" t="str">
        <f>Logic!Y312</f>
        <v/>
      </c>
      <c r="T309" s="117"/>
      <c r="U309" s="167" t="str">
        <f>Logic!AA312</f>
        <v/>
      </c>
      <c r="V309" s="167" t="str">
        <f>Logic!AB312</f>
        <v/>
      </c>
      <c r="W309" s="167" t="str">
        <f>Logic!AC312</f>
        <v/>
      </c>
      <c r="X309" s="167" t="str">
        <f>Logic!AD312</f>
        <v/>
      </c>
      <c r="Y309" s="167" t="str">
        <f>Logic!AF312</f>
        <v/>
      </c>
      <c r="Z309" s="167" t="str">
        <f>Logic!AG312</f>
        <v/>
      </c>
      <c r="AA309" s="167" t="str">
        <f>Logic!AH312</f>
        <v/>
      </c>
      <c r="AB309" s="167" t="str">
        <f>Logic!AI312</f>
        <v/>
      </c>
      <c r="AC309" s="153"/>
      <c r="AD309" s="138"/>
      <c r="AE309" s="138"/>
      <c r="AF309" s="138"/>
      <c r="AG309" s="138"/>
      <c r="AH309" s="138"/>
      <c r="AI309" s="138"/>
      <c r="AJ309" s="138"/>
      <c r="AK309" s="138"/>
      <c r="AL309" s="138"/>
      <c r="AM309" s="138"/>
      <c r="AN309" s="138"/>
      <c r="AO309" s="138"/>
      <c r="AP309" s="138"/>
      <c r="AQ309" s="138"/>
      <c r="AR309" s="138"/>
      <c r="AS309" s="138"/>
      <c r="AT309" s="138"/>
      <c r="AU309" s="138"/>
      <c r="AV309" s="138"/>
      <c r="AW309" s="138"/>
      <c r="AX309" s="138"/>
      <c r="AY309" s="138"/>
      <c r="AZ309" s="138"/>
    </row>
    <row r="310" spans="1:52" s="152" customFormat="1" ht="18" hidden="1" customHeight="1" outlineLevel="2" x14ac:dyDescent="0.25">
      <c r="A310" s="146">
        <v>49</v>
      </c>
      <c r="B310" s="348"/>
      <c r="C310" s="349"/>
      <c r="D310" s="95"/>
      <c r="E310" s="348"/>
      <c r="F310" s="349"/>
      <c r="G310" s="167" t="str">
        <f>Logic!G313</f>
        <v/>
      </c>
      <c r="H310" s="116"/>
      <c r="I310" s="167" t="str">
        <f>Logic!I313</f>
        <v/>
      </c>
      <c r="J310" s="117"/>
      <c r="K310" s="112"/>
      <c r="L310" s="112"/>
      <c r="M310" s="167" t="str">
        <f>Logic!N313</f>
        <v/>
      </c>
      <c r="N310" s="167" t="str">
        <f>Logic!P313</f>
        <v/>
      </c>
      <c r="O310" s="167" t="str">
        <f>Logic!R313</f>
        <v/>
      </c>
      <c r="P310" s="167" t="str">
        <f>Logic!T313</f>
        <v/>
      </c>
      <c r="Q310" s="167" t="str">
        <f>Logic!V313</f>
        <v/>
      </c>
      <c r="R310" s="117"/>
      <c r="S310" s="167" t="str">
        <f>Logic!Y313</f>
        <v/>
      </c>
      <c r="T310" s="117"/>
      <c r="U310" s="167" t="str">
        <f>Logic!AA313</f>
        <v/>
      </c>
      <c r="V310" s="167" t="str">
        <f>Logic!AB313</f>
        <v/>
      </c>
      <c r="W310" s="167" t="str">
        <f>Logic!AC313</f>
        <v/>
      </c>
      <c r="X310" s="167" t="str">
        <f>Logic!AD313</f>
        <v/>
      </c>
      <c r="Y310" s="167" t="str">
        <f>Logic!AF313</f>
        <v/>
      </c>
      <c r="Z310" s="167" t="str">
        <f>Logic!AG313</f>
        <v/>
      </c>
      <c r="AA310" s="167" t="str">
        <f>Logic!AH313</f>
        <v/>
      </c>
      <c r="AB310" s="167" t="str">
        <f>Logic!AI313</f>
        <v/>
      </c>
      <c r="AC310" s="153"/>
      <c r="AD310" s="138"/>
      <c r="AE310" s="138"/>
      <c r="AF310" s="138"/>
      <c r="AG310" s="138"/>
      <c r="AH310" s="138"/>
      <c r="AI310" s="138"/>
      <c r="AJ310" s="138"/>
      <c r="AK310" s="138"/>
      <c r="AL310" s="138"/>
      <c r="AM310" s="138"/>
      <c r="AN310" s="138"/>
      <c r="AO310" s="138"/>
      <c r="AP310" s="138"/>
      <c r="AQ310" s="138"/>
      <c r="AR310" s="138"/>
      <c r="AS310" s="138"/>
      <c r="AT310" s="138"/>
      <c r="AU310" s="138"/>
      <c r="AV310" s="138"/>
      <c r="AW310" s="138"/>
      <c r="AX310" s="138"/>
      <c r="AY310" s="138"/>
      <c r="AZ310" s="138"/>
    </row>
    <row r="311" spans="1:52" s="152" customFormat="1" ht="18" hidden="1" customHeight="1" outlineLevel="2" x14ac:dyDescent="0.25">
      <c r="A311" s="146">
        <v>50</v>
      </c>
      <c r="B311" s="348"/>
      <c r="C311" s="349"/>
      <c r="D311" s="95"/>
      <c r="E311" s="348"/>
      <c r="F311" s="349"/>
      <c r="G311" s="167" t="str">
        <f>Logic!G314</f>
        <v/>
      </c>
      <c r="H311" s="116"/>
      <c r="I311" s="167" t="str">
        <f>Logic!I314</f>
        <v/>
      </c>
      <c r="J311" s="117"/>
      <c r="K311" s="112"/>
      <c r="L311" s="112"/>
      <c r="M311" s="167" t="str">
        <f>Logic!N314</f>
        <v/>
      </c>
      <c r="N311" s="167" t="str">
        <f>Logic!P314</f>
        <v/>
      </c>
      <c r="O311" s="167" t="str">
        <f>Logic!R314</f>
        <v/>
      </c>
      <c r="P311" s="167" t="str">
        <f>Logic!T314</f>
        <v/>
      </c>
      <c r="Q311" s="167" t="str">
        <f>Logic!V314</f>
        <v/>
      </c>
      <c r="R311" s="117"/>
      <c r="S311" s="167" t="str">
        <f>Logic!Y314</f>
        <v/>
      </c>
      <c r="T311" s="117"/>
      <c r="U311" s="167" t="str">
        <f>Logic!AA314</f>
        <v/>
      </c>
      <c r="V311" s="167" t="str">
        <f>Logic!AB314</f>
        <v/>
      </c>
      <c r="W311" s="167" t="str">
        <f>Logic!AC314</f>
        <v/>
      </c>
      <c r="X311" s="167" t="str">
        <f>Logic!AD314</f>
        <v/>
      </c>
      <c r="Y311" s="167" t="str">
        <f>Logic!AF314</f>
        <v/>
      </c>
      <c r="Z311" s="167" t="str">
        <f>Logic!AG314</f>
        <v/>
      </c>
      <c r="AA311" s="167" t="str">
        <f>Logic!AH314</f>
        <v/>
      </c>
      <c r="AB311" s="167" t="str">
        <f>Logic!AI314</f>
        <v/>
      </c>
      <c r="AC311" s="153"/>
      <c r="AD311" s="138"/>
      <c r="AE311" s="138"/>
      <c r="AF311" s="138"/>
      <c r="AG311" s="138"/>
      <c r="AH311" s="138"/>
      <c r="AI311" s="138"/>
      <c r="AJ311" s="138"/>
      <c r="AK311" s="138"/>
      <c r="AL311" s="138"/>
      <c r="AM311" s="138"/>
      <c r="AN311" s="138"/>
      <c r="AO311" s="138"/>
      <c r="AP311" s="138"/>
      <c r="AQ311" s="138"/>
      <c r="AR311" s="138"/>
      <c r="AS311" s="138"/>
      <c r="AT311" s="138"/>
      <c r="AU311" s="138"/>
      <c r="AV311" s="138"/>
      <c r="AW311" s="138"/>
      <c r="AX311" s="138"/>
      <c r="AY311" s="138"/>
      <c r="AZ311" s="138"/>
    </row>
    <row r="312" spans="1:52" s="152" customFormat="1" ht="15" hidden="1" customHeight="1" outlineLevel="1" collapsed="1" x14ac:dyDescent="0.25">
      <c r="A312" s="146"/>
      <c r="B312" s="350"/>
      <c r="C312" s="351"/>
      <c r="D312" s="314"/>
      <c r="E312" s="316"/>
      <c r="F312" s="316"/>
      <c r="G312" s="316"/>
      <c r="H312" s="316"/>
      <c r="I312" s="316"/>
      <c r="J312" s="316"/>
      <c r="K312" s="317"/>
      <c r="L312" s="317"/>
      <c r="M312" s="315"/>
      <c r="N312" s="315"/>
      <c r="O312" s="315"/>
      <c r="P312" s="315"/>
      <c r="Q312" s="315"/>
      <c r="R312" s="316"/>
      <c r="S312" s="315"/>
      <c r="T312" s="316"/>
      <c r="U312" s="315"/>
      <c r="V312" s="315"/>
      <c r="W312" s="315"/>
      <c r="X312" s="315"/>
      <c r="Y312" s="315"/>
      <c r="Z312" s="315"/>
      <c r="AA312" s="315"/>
      <c r="AB312" s="318"/>
      <c r="AC312" s="153" t="s">
        <v>182</v>
      </c>
      <c r="AD312" s="168" t="str">
        <f t="shared" ref="AD312" si="5">IF(OR(E312="Toilet (male)",E312="Toilet (female)"),"data_toilet",IF(E312="Urinal","data_urinal",""))</f>
        <v/>
      </c>
      <c r="AE312" s="138"/>
      <c r="AF312" s="138"/>
      <c r="AG312" s="138"/>
      <c r="AH312" s="138"/>
      <c r="AI312" s="138"/>
      <c r="AJ312" s="138"/>
      <c r="AK312" s="138"/>
      <c r="AL312" s="138"/>
      <c r="AM312" s="138"/>
      <c r="AN312" s="138"/>
      <c r="AO312" s="138"/>
      <c r="AP312" s="138"/>
      <c r="AQ312" s="138"/>
      <c r="AR312" s="138"/>
      <c r="AS312" s="138"/>
      <c r="AT312" s="138"/>
      <c r="AU312" s="138"/>
      <c r="AV312" s="138"/>
      <c r="AW312" s="138"/>
      <c r="AX312" s="138"/>
      <c r="AY312" s="138"/>
      <c r="AZ312" s="138"/>
    </row>
    <row r="313" spans="1:52" s="152" customFormat="1" ht="18" hidden="1" customHeight="1" outlineLevel="2" x14ac:dyDescent="0.25">
      <c r="A313" s="146">
        <v>51</v>
      </c>
      <c r="B313" s="348"/>
      <c r="C313" s="349"/>
      <c r="D313" s="95"/>
      <c r="E313" s="348"/>
      <c r="F313" s="349"/>
      <c r="G313" s="167" t="str">
        <f>Logic!G316</f>
        <v/>
      </c>
      <c r="H313" s="116"/>
      <c r="I313" s="167" t="str">
        <f>Logic!I316</f>
        <v/>
      </c>
      <c r="J313" s="117"/>
      <c r="K313" s="112"/>
      <c r="L313" s="112"/>
      <c r="M313" s="167" t="str">
        <f>Logic!N316</f>
        <v/>
      </c>
      <c r="N313" s="167" t="str">
        <f>Logic!P316</f>
        <v/>
      </c>
      <c r="O313" s="167" t="str">
        <f>Logic!R316</f>
        <v/>
      </c>
      <c r="P313" s="167" t="str">
        <f>Logic!T316</f>
        <v/>
      </c>
      <c r="Q313" s="167" t="str">
        <f>Logic!V316</f>
        <v/>
      </c>
      <c r="R313" s="117"/>
      <c r="S313" s="167" t="str">
        <f>Logic!Y316</f>
        <v/>
      </c>
      <c r="T313" s="117"/>
      <c r="U313" s="167" t="str">
        <f>Logic!AA316</f>
        <v/>
      </c>
      <c r="V313" s="167" t="str">
        <f>Logic!AB316</f>
        <v/>
      </c>
      <c r="W313" s="167" t="str">
        <f>Logic!AC316</f>
        <v/>
      </c>
      <c r="X313" s="167" t="str">
        <f>Logic!AD316</f>
        <v/>
      </c>
      <c r="Y313" s="167" t="str">
        <f>Logic!AF316</f>
        <v/>
      </c>
      <c r="Z313" s="167" t="str">
        <f>Logic!AG316</f>
        <v/>
      </c>
      <c r="AA313" s="167" t="str">
        <f>Logic!AH316</f>
        <v/>
      </c>
      <c r="AB313" s="167" t="str">
        <f>Logic!AI316</f>
        <v/>
      </c>
      <c r="AC313" s="153"/>
      <c r="AD313" s="138"/>
      <c r="AE313" s="138"/>
      <c r="AF313" s="138"/>
      <c r="AG313" s="138"/>
      <c r="AH313" s="138"/>
      <c r="AI313" s="138"/>
      <c r="AJ313" s="138"/>
      <c r="AK313" s="138"/>
      <c r="AL313" s="138"/>
      <c r="AM313" s="138"/>
      <c r="AN313" s="138"/>
      <c r="AO313" s="138"/>
      <c r="AP313" s="138"/>
      <c r="AQ313" s="138"/>
      <c r="AR313" s="138"/>
      <c r="AS313" s="138"/>
      <c r="AT313" s="138"/>
      <c r="AU313" s="138"/>
      <c r="AV313" s="138"/>
      <c r="AW313" s="138"/>
      <c r="AX313" s="138"/>
      <c r="AY313" s="138"/>
      <c r="AZ313" s="138"/>
    </row>
    <row r="314" spans="1:52" s="152" customFormat="1" ht="18" hidden="1" customHeight="1" outlineLevel="2" x14ac:dyDescent="0.25">
      <c r="A314" s="146">
        <v>52</v>
      </c>
      <c r="B314" s="348"/>
      <c r="C314" s="349"/>
      <c r="D314" s="95"/>
      <c r="E314" s="348"/>
      <c r="F314" s="349"/>
      <c r="G314" s="167" t="str">
        <f>Logic!G317</f>
        <v/>
      </c>
      <c r="H314" s="116"/>
      <c r="I314" s="167" t="str">
        <f>Logic!I317</f>
        <v/>
      </c>
      <c r="J314" s="117"/>
      <c r="K314" s="112"/>
      <c r="L314" s="112"/>
      <c r="M314" s="167" t="str">
        <f>Logic!N317</f>
        <v/>
      </c>
      <c r="N314" s="167" t="str">
        <f>Logic!P317</f>
        <v/>
      </c>
      <c r="O314" s="167" t="str">
        <f>Logic!R317</f>
        <v/>
      </c>
      <c r="P314" s="167" t="str">
        <f>Logic!T317</f>
        <v/>
      </c>
      <c r="Q314" s="167" t="str">
        <f>Logic!V317</f>
        <v/>
      </c>
      <c r="R314" s="117"/>
      <c r="S314" s="167" t="str">
        <f>Logic!Y317</f>
        <v/>
      </c>
      <c r="T314" s="117"/>
      <c r="U314" s="167" t="str">
        <f>Logic!AA317</f>
        <v/>
      </c>
      <c r="V314" s="167" t="str">
        <f>Logic!AB317</f>
        <v/>
      </c>
      <c r="W314" s="167" t="str">
        <f>Logic!AC317</f>
        <v/>
      </c>
      <c r="X314" s="167" t="str">
        <f>Logic!AD317</f>
        <v/>
      </c>
      <c r="Y314" s="167" t="str">
        <f>Logic!AF317</f>
        <v/>
      </c>
      <c r="Z314" s="167" t="str">
        <f>Logic!AG317</f>
        <v/>
      </c>
      <c r="AA314" s="167" t="str">
        <f>Logic!AH317</f>
        <v/>
      </c>
      <c r="AB314" s="167" t="str">
        <f>Logic!AI317</f>
        <v/>
      </c>
      <c r="AC314" s="153"/>
      <c r="AD314" s="138"/>
      <c r="AE314" s="138"/>
      <c r="AF314" s="138"/>
      <c r="AG314" s="138"/>
      <c r="AH314" s="138"/>
      <c r="AI314" s="138"/>
      <c r="AJ314" s="138"/>
      <c r="AK314" s="138"/>
      <c r="AL314" s="138"/>
      <c r="AM314" s="138"/>
      <c r="AN314" s="138"/>
      <c r="AO314" s="138"/>
      <c r="AP314" s="138"/>
      <c r="AQ314" s="138"/>
      <c r="AR314" s="138"/>
      <c r="AS314" s="138"/>
      <c r="AT314" s="138"/>
      <c r="AU314" s="138"/>
      <c r="AV314" s="138"/>
      <c r="AW314" s="138"/>
      <c r="AX314" s="138"/>
      <c r="AY314" s="138"/>
      <c r="AZ314" s="138"/>
    </row>
    <row r="315" spans="1:52" s="152" customFormat="1" ht="18" hidden="1" customHeight="1" outlineLevel="2" x14ac:dyDescent="0.25">
      <c r="A315" s="146">
        <v>53</v>
      </c>
      <c r="B315" s="348"/>
      <c r="C315" s="349"/>
      <c r="D315" s="95"/>
      <c r="E315" s="348"/>
      <c r="F315" s="349"/>
      <c r="G315" s="167" t="str">
        <f>Logic!G318</f>
        <v/>
      </c>
      <c r="H315" s="116"/>
      <c r="I315" s="167" t="str">
        <f>Logic!I318</f>
        <v/>
      </c>
      <c r="J315" s="117"/>
      <c r="K315" s="112"/>
      <c r="L315" s="112"/>
      <c r="M315" s="167" t="str">
        <f>Logic!N318</f>
        <v/>
      </c>
      <c r="N315" s="167" t="str">
        <f>Logic!P318</f>
        <v/>
      </c>
      <c r="O315" s="167" t="str">
        <f>Logic!R318</f>
        <v/>
      </c>
      <c r="P315" s="167" t="str">
        <f>Logic!T318</f>
        <v/>
      </c>
      <c r="Q315" s="167" t="str">
        <f>Logic!V318</f>
        <v/>
      </c>
      <c r="R315" s="117"/>
      <c r="S315" s="167" t="str">
        <f>Logic!Y318</f>
        <v/>
      </c>
      <c r="T315" s="117"/>
      <c r="U315" s="167" t="str">
        <f>Logic!AA318</f>
        <v/>
      </c>
      <c r="V315" s="167" t="str">
        <f>Logic!AB318</f>
        <v/>
      </c>
      <c r="W315" s="167" t="str">
        <f>Logic!AC318</f>
        <v/>
      </c>
      <c r="X315" s="167" t="str">
        <f>Logic!AD318</f>
        <v/>
      </c>
      <c r="Y315" s="167" t="str">
        <f>Logic!AF318</f>
        <v/>
      </c>
      <c r="Z315" s="167" t="str">
        <f>Logic!AG318</f>
        <v/>
      </c>
      <c r="AA315" s="167" t="str">
        <f>Logic!AH318</f>
        <v/>
      </c>
      <c r="AB315" s="167" t="str">
        <f>Logic!AI318</f>
        <v/>
      </c>
      <c r="AC315" s="153"/>
      <c r="AD315" s="138"/>
      <c r="AE315" s="138"/>
      <c r="AF315" s="138"/>
      <c r="AG315" s="138"/>
      <c r="AH315" s="138"/>
      <c r="AI315" s="138"/>
      <c r="AJ315" s="138"/>
      <c r="AK315" s="138"/>
      <c r="AL315" s="138"/>
      <c r="AM315" s="138"/>
      <c r="AN315" s="138"/>
      <c r="AO315" s="138"/>
      <c r="AP315" s="138"/>
      <c r="AQ315" s="138"/>
      <c r="AR315" s="138"/>
      <c r="AS315" s="138"/>
      <c r="AT315" s="138"/>
      <c r="AU315" s="138"/>
      <c r="AV315" s="138"/>
      <c r="AW315" s="138"/>
      <c r="AX315" s="138"/>
      <c r="AY315" s="138"/>
      <c r="AZ315" s="138"/>
    </row>
    <row r="316" spans="1:52" s="152" customFormat="1" ht="18" hidden="1" customHeight="1" outlineLevel="2" x14ac:dyDescent="0.25">
      <c r="A316" s="146">
        <v>54</v>
      </c>
      <c r="B316" s="348"/>
      <c r="C316" s="349"/>
      <c r="D316" s="95"/>
      <c r="E316" s="348"/>
      <c r="F316" s="349"/>
      <c r="G316" s="167" t="str">
        <f>Logic!G319</f>
        <v/>
      </c>
      <c r="H316" s="116"/>
      <c r="I316" s="167" t="str">
        <f>Logic!I319</f>
        <v/>
      </c>
      <c r="J316" s="117"/>
      <c r="K316" s="112"/>
      <c r="L316" s="112"/>
      <c r="M316" s="167" t="str">
        <f>Logic!N319</f>
        <v/>
      </c>
      <c r="N316" s="167" t="str">
        <f>Logic!P319</f>
        <v/>
      </c>
      <c r="O316" s="167" t="str">
        <f>Logic!R319</f>
        <v/>
      </c>
      <c r="P316" s="167" t="str">
        <f>Logic!T319</f>
        <v/>
      </c>
      <c r="Q316" s="167" t="str">
        <f>Logic!V319</f>
        <v/>
      </c>
      <c r="R316" s="117"/>
      <c r="S316" s="167" t="str">
        <f>Logic!Y319</f>
        <v/>
      </c>
      <c r="T316" s="117"/>
      <c r="U316" s="167" t="str">
        <f>Logic!AA319</f>
        <v/>
      </c>
      <c r="V316" s="167" t="str">
        <f>Logic!AB319</f>
        <v/>
      </c>
      <c r="W316" s="167" t="str">
        <f>Logic!AC319</f>
        <v/>
      </c>
      <c r="X316" s="167" t="str">
        <f>Logic!AD319</f>
        <v/>
      </c>
      <c r="Y316" s="167" t="str">
        <f>Logic!AF319</f>
        <v/>
      </c>
      <c r="Z316" s="167" t="str">
        <f>Logic!AG319</f>
        <v/>
      </c>
      <c r="AA316" s="167" t="str">
        <f>Logic!AH319</f>
        <v/>
      </c>
      <c r="AB316" s="167" t="str">
        <f>Logic!AI319</f>
        <v/>
      </c>
      <c r="AC316" s="153"/>
      <c r="AD316" s="138"/>
      <c r="AE316" s="138"/>
      <c r="AF316" s="138"/>
      <c r="AG316" s="138"/>
      <c r="AH316" s="138"/>
      <c r="AI316" s="138"/>
      <c r="AJ316" s="138"/>
      <c r="AK316" s="138"/>
      <c r="AL316" s="138"/>
      <c r="AM316" s="138"/>
      <c r="AN316" s="138"/>
      <c r="AO316" s="138"/>
      <c r="AP316" s="138"/>
      <c r="AQ316" s="138"/>
      <c r="AR316" s="138"/>
      <c r="AS316" s="138"/>
      <c r="AT316" s="138"/>
      <c r="AU316" s="138"/>
      <c r="AV316" s="138"/>
      <c r="AW316" s="138"/>
      <c r="AX316" s="138"/>
      <c r="AY316" s="138"/>
      <c r="AZ316" s="138"/>
    </row>
    <row r="317" spans="1:52" s="152" customFormat="1" ht="18" hidden="1" customHeight="1" outlineLevel="2" x14ac:dyDescent="0.25">
      <c r="A317" s="146">
        <v>55</v>
      </c>
      <c r="B317" s="348"/>
      <c r="C317" s="349"/>
      <c r="D317" s="95"/>
      <c r="E317" s="348"/>
      <c r="F317" s="349"/>
      <c r="G317" s="167" t="str">
        <f>Logic!G320</f>
        <v/>
      </c>
      <c r="H317" s="116"/>
      <c r="I317" s="167" t="str">
        <f>Logic!I320</f>
        <v/>
      </c>
      <c r="J317" s="117"/>
      <c r="K317" s="112"/>
      <c r="L317" s="112"/>
      <c r="M317" s="167" t="str">
        <f>Logic!N320</f>
        <v/>
      </c>
      <c r="N317" s="167" t="str">
        <f>Logic!P320</f>
        <v/>
      </c>
      <c r="O317" s="167" t="str">
        <f>Logic!R320</f>
        <v/>
      </c>
      <c r="P317" s="167" t="str">
        <f>Logic!T320</f>
        <v/>
      </c>
      <c r="Q317" s="167" t="str">
        <f>Logic!V320</f>
        <v/>
      </c>
      <c r="R317" s="117"/>
      <c r="S317" s="167" t="str">
        <f>Logic!Y320</f>
        <v/>
      </c>
      <c r="T317" s="117"/>
      <c r="U317" s="167" t="str">
        <f>Logic!AA320</f>
        <v/>
      </c>
      <c r="V317" s="167" t="str">
        <f>Logic!AB320</f>
        <v/>
      </c>
      <c r="W317" s="167" t="str">
        <f>Logic!AC320</f>
        <v/>
      </c>
      <c r="X317" s="167" t="str">
        <f>Logic!AD320</f>
        <v/>
      </c>
      <c r="Y317" s="167" t="str">
        <f>Logic!AF320</f>
        <v/>
      </c>
      <c r="Z317" s="167" t="str">
        <f>Logic!AG320</f>
        <v/>
      </c>
      <c r="AA317" s="167" t="str">
        <f>Logic!AH320</f>
        <v/>
      </c>
      <c r="AB317" s="167" t="str">
        <f>Logic!AI320</f>
        <v/>
      </c>
      <c r="AC317" s="153"/>
      <c r="AD317" s="138"/>
      <c r="AE317" s="138"/>
      <c r="AF317" s="138"/>
      <c r="AG317" s="138"/>
      <c r="AH317" s="138"/>
      <c r="AI317" s="138"/>
      <c r="AJ317" s="138"/>
      <c r="AK317" s="138"/>
      <c r="AL317" s="138"/>
      <c r="AM317" s="138"/>
      <c r="AN317" s="138"/>
      <c r="AO317" s="138"/>
      <c r="AP317" s="138"/>
      <c r="AQ317" s="138"/>
      <c r="AR317" s="138"/>
      <c r="AS317" s="138"/>
      <c r="AT317" s="138"/>
      <c r="AU317" s="138"/>
      <c r="AV317" s="138"/>
      <c r="AW317" s="138"/>
      <c r="AX317" s="138"/>
      <c r="AY317" s="138"/>
      <c r="AZ317" s="138"/>
    </row>
    <row r="318" spans="1:52" s="152" customFormat="1" ht="18" hidden="1" customHeight="1" outlineLevel="2" x14ac:dyDescent="0.25">
      <c r="A318" s="146">
        <v>56</v>
      </c>
      <c r="B318" s="348"/>
      <c r="C318" s="349"/>
      <c r="D318" s="95"/>
      <c r="E318" s="348"/>
      <c r="F318" s="349"/>
      <c r="G318" s="167" t="str">
        <f>Logic!G321</f>
        <v/>
      </c>
      <c r="H318" s="116"/>
      <c r="I318" s="167" t="str">
        <f>Logic!I321</f>
        <v/>
      </c>
      <c r="J318" s="117"/>
      <c r="K318" s="112"/>
      <c r="L318" s="112"/>
      <c r="M318" s="167" t="str">
        <f>Logic!N321</f>
        <v/>
      </c>
      <c r="N318" s="167" t="str">
        <f>Logic!P321</f>
        <v/>
      </c>
      <c r="O318" s="167" t="str">
        <f>Logic!R321</f>
        <v/>
      </c>
      <c r="P318" s="167" t="str">
        <f>Logic!T321</f>
        <v/>
      </c>
      <c r="Q318" s="167" t="str">
        <f>Logic!V321</f>
        <v/>
      </c>
      <c r="R318" s="117"/>
      <c r="S318" s="167" t="str">
        <f>Logic!Y321</f>
        <v/>
      </c>
      <c r="T318" s="117"/>
      <c r="U318" s="167" t="str">
        <f>Logic!AA321</f>
        <v/>
      </c>
      <c r="V318" s="167" t="str">
        <f>Logic!AB321</f>
        <v/>
      </c>
      <c r="W318" s="167" t="str">
        <f>Logic!AC321</f>
        <v/>
      </c>
      <c r="X318" s="167" t="str">
        <f>Logic!AD321</f>
        <v/>
      </c>
      <c r="Y318" s="167" t="str">
        <f>Logic!AF321</f>
        <v/>
      </c>
      <c r="Z318" s="167" t="str">
        <f>Logic!AG321</f>
        <v/>
      </c>
      <c r="AA318" s="167" t="str">
        <f>Logic!AH321</f>
        <v/>
      </c>
      <c r="AB318" s="167" t="str">
        <f>Logic!AI321</f>
        <v/>
      </c>
      <c r="AC318" s="153"/>
      <c r="AD318" s="138"/>
      <c r="AE318" s="138"/>
      <c r="AF318" s="138"/>
      <c r="AG318" s="138"/>
      <c r="AH318" s="138"/>
      <c r="AI318" s="138"/>
      <c r="AJ318" s="138"/>
      <c r="AK318" s="138"/>
      <c r="AL318" s="138"/>
      <c r="AM318" s="138"/>
      <c r="AN318" s="138"/>
      <c r="AO318" s="138"/>
      <c r="AP318" s="138"/>
      <c r="AQ318" s="138"/>
      <c r="AR318" s="138"/>
      <c r="AS318" s="138"/>
      <c r="AT318" s="138"/>
      <c r="AU318" s="138"/>
      <c r="AV318" s="138"/>
      <c r="AW318" s="138"/>
      <c r="AX318" s="138"/>
      <c r="AY318" s="138"/>
      <c r="AZ318" s="138"/>
    </row>
    <row r="319" spans="1:52" s="152" customFormat="1" ht="18" hidden="1" customHeight="1" outlineLevel="2" x14ac:dyDescent="0.25">
      <c r="A319" s="146">
        <v>57</v>
      </c>
      <c r="B319" s="348"/>
      <c r="C319" s="349"/>
      <c r="D319" s="95"/>
      <c r="E319" s="348"/>
      <c r="F319" s="349"/>
      <c r="G319" s="167" t="str">
        <f>Logic!G322</f>
        <v/>
      </c>
      <c r="H319" s="116"/>
      <c r="I319" s="167" t="str">
        <f>Logic!I322</f>
        <v/>
      </c>
      <c r="J319" s="117"/>
      <c r="K319" s="112"/>
      <c r="L319" s="112"/>
      <c r="M319" s="167" t="str">
        <f>Logic!N322</f>
        <v/>
      </c>
      <c r="N319" s="167" t="str">
        <f>Logic!P322</f>
        <v/>
      </c>
      <c r="O319" s="167" t="str">
        <f>Logic!R322</f>
        <v/>
      </c>
      <c r="P319" s="167" t="str">
        <f>Logic!T322</f>
        <v/>
      </c>
      <c r="Q319" s="167" t="str">
        <f>Logic!V322</f>
        <v/>
      </c>
      <c r="R319" s="117"/>
      <c r="S319" s="167" t="str">
        <f>Logic!Y322</f>
        <v/>
      </c>
      <c r="T319" s="117"/>
      <c r="U319" s="167" t="str">
        <f>Logic!AA322</f>
        <v/>
      </c>
      <c r="V319" s="167" t="str">
        <f>Logic!AB322</f>
        <v/>
      </c>
      <c r="W319" s="167" t="str">
        <f>Logic!AC322</f>
        <v/>
      </c>
      <c r="X319" s="167" t="str">
        <f>Logic!AD322</f>
        <v/>
      </c>
      <c r="Y319" s="167" t="str">
        <f>Logic!AF322</f>
        <v/>
      </c>
      <c r="Z319" s="167" t="str">
        <f>Logic!AG322</f>
        <v/>
      </c>
      <c r="AA319" s="167" t="str">
        <f>Logic!AH322</f>
        <v/>
      </c>
      <c r="AB319" s="167" t="str">
        <f>Logic!AI322</f>
        <v/>
      </c>
      <c r="AC319" s="153"/>
      <c r="AD319" s="138"/>
      <c r="AE319" s="138"/>
      <c r="AF319" s="138"/>
      <c r="AG319" s="138"/>
      <c r="AH319" s="138"/>
      <c r="AI319" s="138"/>
      <c r="AJ319" s="138"/>
      <c r="AK319" s="138"/>
      <c r="AL319" s="138"/>
      <c r="AM319" s="138"/>
      <c r="AN319" s="138"/>
      <c r="AO319" s="138"/>
      <c r="AP319" s="138"/>
      <c r="AQ319" s="138"/>
      <c r="AR319" s="138"/>
      <c r="AS319" s="138"/>
      <c r="AT319" s="138"/>
      <c r="AU319" s="138"/>
      <c r="AV319" s="138"/>
      <c r="AW319" s="138"/>
      <c r="AX319" s="138"/>
      <c r="AY319" s="138"/>
      <c r="AZ319" s="138"/>
    </row>
    <row r="320" spans="1:52" s="152" customFormat="1" ht="18" hidden="1" customHeight="1" outlineLevel="2" x14ac:dyDescent="0.25">
      <c r="A320" s="146">
        <v>58</v>
      </c>
      <c r="B320" s="348"/>
      <c r="C320" s="349"/>
      <c r="D320" s="95"/>
      <c r="E320" s="348"/>
      <c r="F320" s="349"/>
      <c r="G320" s="167" t="str">
        <f>Logic!G323</f>
        <v/>
      </c>
      <c r="H320" s="116"/>
      <c r="I320" s="167" t="str">
        <f>Logic!I323</f>
        <v/>
      </c>
      <c r="J320" s="117"/>
      <c r="K320" s="112"/>
      <c r="L320" s="112"/>
      <c r="M320" s="167" t="str">
        <f>Logic!N323</f>
        <v/>
      </c>
      <c r="N320" s="167" t="str">
        <f>Logic!P323</f>
        <v/>
      </c>
      <c r="O320" s="167" t="str">
        <f>Logic!R323</f>
        <v/>
      </c>
      <c r="P320" s="167" t="str">
        <f>Logic!T323</f>
        <v/>
      </c>
      <c r="Q320" s="167" t="str">
        <f>Logic!V323</f>
        <v/>
      </c>
      <c r="R320" s="117"/>
      <c r="S320" s="167" t="str">
        <f>Logic!Y323</f>
        <v/>
      </c>
      <c r="T320" s="117"/>
      <c r="U320" s="167" t="str">
        <f>Logic!AA323</f>
        <v/>
      </c>
      <c r="V320" s="167" t="str">
        <f>Logic!AB323</f>
        <v/>
      </c>
      <c r="W320" s="167" t="str">
        <f>Logic!AC323</f>
        <v/>
      </c>
      <c r="X320" s="167" t="str">
        <f>Logic!AD323</f>
        <v/>
      </c>
      <c r="Y320" s="167" t="str">
        <f>Logic!AF323</f>
        <v/>
      </c>
      <c r="Z320" s="167" t="str">
        <f>Logic!AG323</f>
        <v/>
      </c>
      <c r="AA320" s="167" t="str">
        <f>Logic!AH323</f>
        <v/>
      </c>
      <c r="AB320" s="167" t="str">
        <f>Logic!AI323</f>
        <v/>
      </c>
      <c r="AC320" s="153"/>
      <c r="AD320" s="138"/>
      <c r="AE320" s="138"/>
      <c r="AF320" s="138"/>
      <c r="AG320" s="138"/>
      <c r="AH320" s="138"/>
      <c r="AI320" s="138"/>
      <c r="AJ320" s="138"/>
      <c r="AK320" s="138"/>
      <c r="AL320" s="138"/>
      <c r="AM320" s="138"/>
      <c r="AN320" s="138"/>
      <c r="AO320" s="138"/>
      <c r="AP320" s="138"/>
      <c r="AQ320" s="138"/>
      <c r="AR320" s="138"/>
      <c r="AS320" s="138"/>
      <c r="AT320" s="138"/>
      <c r="AU320" s="138"/>
      <c r="AV320" s="138"/>
      <c r="AW320" s="138"/>
      <c r="AX320" s="138"/>
      <c r="AY320" s="138"/>
      <c r="AZ320" s="138"/>
    </row>
    <row r="321" spans="1:267" s="152" customFormat="1" ht="18" hidden="1" customHeight="1" outlineLevel="2" x14ac:dyDescent="0.25">
      <c r="A321" s="146">
        <v>59</v>
      </c>
      <c r="B321" s="348"/>
      <c r="C321" s="349"/>
      <c r="D321" s="95"/>
      <c r="E321" s="348"/>
      <c r="F321" s="349"/>
      <c r="G321" s="167" t="str">
        <f>Logic!G324</f>
        <v/>
      </c>
      <c r="H321" s="116"/>
      <c r="I321" s="167" t="str">
        <f>Logic!I324</f>
        <v/>
      </c>
      <c r="J321" s="117"/>
      <c r="K321" s="112"/>
      <c r="L321" s="112"/>
      <c r="M321" s="167" t="str">
        <f>Logic!N324</f>
        <v/>
      </c>
      <c r="N321" s="167" t="str">
        <f>Logic!P324</f>
        <v/>
      </c>
      <c r="O321" s="167" t="str">
        <f>Logic!R324</f>
        <v/>
      </c>
      <c r="P321" s="167" t="str">
        <f>Logic!T324</f>
        <v/>
      </c>
      <c r="Q321" s="167" t="str">
        <f>Logic!V324</f>
        <v/>
      </c>
      <c r="R321" s="117"/>
      <c r="S321" s="167" t="str">
        <f>Logic!Y324</f>
        <v/>
      </c>
      <c r="T321" s="117"/>
      <c r="U321" s="167" t="str">
        <f>Logic!AA324</f>
        <v/>
      </c>
      <c r="V321" s="167" t="str">
        <f>Logic!AB324</f>
        <v/>
      </c>
      <c r="W321" s="167" t="str">
        <f>Logic!AC324</f>
        <v/>
      </c>
      <c r="X321" s="167" t="str">
        <f>Logic!AD324</f>
        <v/>
      </c>
      <c r="Y321" s="167" t="str">
        <f>Logic!AF324</f>
        <v/>
      </c>
      <c r="Z321" s="167" t="str">
        <f>Logic!AG324</f>
        <v/>
      </c>
      <c r="AA321" s="167" t="str">
        <f>Logic!AH324</f>
        <v/>
      </c>
      <c r="AB321" s="167" t="str">
        <f>Logic!AI324</f>
        <v/>
      </c>
      <c r="AC321" s="153"/>
      <c r="AD321" s="138"/>
      <c r="AE321" s="138"/>
      <c r="AF321" s="138"/>
      <c r="AG321" s="138"/>
      <c r="AH321" s="138"/>
      <c r="AI321" s="138"/>
      <c r="AJ321" s="138"/>
      <c r="AK321" s="138"/>
      <c r="AL321" s="138"/>
      <c r="AM321" s="138"/>
      <c r="AN321" s="138"/>
      <c r="AO321" s="138"/>
      <c r="AP321" s="138"/>
      <c r="AQ321" s="138"/>
      <c r="AR321" s="138"/>
      <c r="AS321" s="138"/>
      <c r="AT321" s="138"/>
      <c r="AU321" s="138"/>
      <c r="AV321" s="138"/>
      <c r="AW321" s="138"/>
      <c r="AX321" s="138"/>
      <c r="AY321" s="138"/>
      <c r="AZ321" s="138"/>
      <c r="BA321" s="14"/>
      <c r="BB321" s="14"/>
      <c r="BC321" s="14"/>
      <c r="BD321" s="14"/>
      <c r="BE321" s="14"/>
      <c r="BF321" s="14"/>
      <c r="BG321" s="14"/>
      <c r="BH321" s="14"/>
      <c r="BI321" s="14"/>
      <c r="BJ321" s="14"/>
      <c r="BK321" s="14"/>
      <c r="BL321" s="14"/>
      <c r="BM321" s="14"/>
      <c r="BN321" s="14"/>
      <c r="BO321" s="14"/>
      <c r="BP321" s="14"/>
      <c r="BQ321" s="14"/>
      <c r="BR321" s="14"/>
      <c r="BS321" s="14"/>
      <c r="BT321" s="14"/>
      <c r="BU321" s="14"/>
      <c r="BV321" s="14"/>
      <c r="BW321" s="14"/>
      <c r="BX321" s="14"/>
      <c r="BY321" s="14"/>
      <c r="BZ321" s="14"/>
      <c r="CA321" s="14"/>
      <c r="CB321" s="14"/>
      <c r="CC321" s="14"/>
      <c r="CD321" s="14"/>
      <c r="CE321" s="14"/>
      <c r="CF321" s="14"/>
      <c r="CG321" s="14"/>
      <c r="CH321" s="14"/>
      <c r="CI321" s="14"/>
      <c r="CJ321" s="14"/>
      <c r="CK321" s="14"/>
      <c r="CL321" s="14"/>
      <c r="CM321" s="14"/>
      <c r="CN321" s="14"/>
      <c r="CO321" s="14"/>
      <c r="CP321" s="14"/>
      <c r="CQ321" s="14"/>
      <c r="CR321" s="14"/>
      <c r="CS321" s="14"/>
      <c r="CT321" s="14"/>
      <c r="CU321" s="14"/>
      <c r="CV321" s="14"/>
      <c r="CW321" s="14"/>
      <c r="CX321" s="14"/>
      <c r="CY321" s="14"/>
      <c r="CZ321" s="14"/>
      <c r="DA321" s="14"/>
      <c r="DB321" s="14"/>
      <c r="DC321" s="14"/>
      <c r="DD321" s="14"/>
      <c r="DE321" s="14"/>
      <c r="DF321" s="14"/>
      <c r="DG321" s="14"/>
      <c r="DH321" s="14"/>
      <c r="DI321" s="14"/>
      <c r="DJ321" s="14"/>
      <c r="DK321" s="14"/>
      <c r="DL321" s="14"/>
      <c r="DM321" s="14"/>
      <c r="DN321" s="14"/>
      <c r="DO321" s="14"/>
      <c r="DP321" s="14"/>
      <c r="DQ321" s="14"/>
      <c r="DR321" s="14"/>
      <c r="DS321" s="14"/>
      <c r="DT321" s="14"/>
      <c r="DU321" s="14"/>
      <c r="DV321" s="14"/>
      <c r="DW321" s="14"/>
      <c r="DX321" s="14"/>
      <c r="DY321" s="14"/>
      <c r="DZ321" s="14"/>
      <c r="EA321" s="14"/>
      <c r="EB321" s="14"/>
      <c r="EC321" s="14"/>
      <c r="ED321" s="14"/>
      <c r="EE321" s="14"/>
      <c r="EF321" s="14"/>
      <c r="EG321" s="14"/>
      <c r="EH321" s="14"/>
      <c r="EI321" s="14"/>
      <c r="EJ321" s="14"/>
      <c r="EK321" s="14"/>
      <c r="EL321" s="14"/>
      <c r="EM321" s="14"/>
      <c r="EN321" s="14"/>
      <c r="EO321" s="14"/>
      <c r="EP321" s="14"/>
      <c r="EQ321" s="14"/>
      <c r="ER321" s="14"/>
      <c r="ES321" s="14"/>
      <c r="ET321" s="14"/>
      <c r="EU321" s="14"/>
      <c r="EV321" s="14"/>
      <c r="EW321" s="14"/>
      <c r="EX321" s="14"/>
      <c r="EY321" s="14"/>
      <c r="EZ321" s="14"/>
      <c r="FA321" s="14"/>
      <c r="FB321" s="14"/>
      <c r="FC321" s="14"/>
      <c r="FD321" s="14"/>
      <c r="FE321" s="14"/>
      <c r="FF321" s="14"/>
      <c r="FG321" s="14"/>
      <c r="FH321" s="14"/>
      <c r="FI321" s="14"/>
      <c r="FJ321" s="14"/>
      <c r="FK321" s="14"/>
      <c r="FL321" s="14"/>
      <c r="FM321" s="14"/>
      <c r="FN321" s="14"/>
      <c r="FO321" s="14"/>
      <c r="FP321" s="14"/>
      <c r="FQ321" s="14"/>
      <c r="FR321" s="14"/>
      <c r="FS321" s="14"/>
      <c r="FT321" s="14"/>
      <c r="FU321" s="14"/>
      <c r="FV321" s="14"/>
      <c r="FW321" s="14"/>
      <c r="FX321" s="14"/>
      <c r="FY321" s="14"/>
      <c r="FZ321" s="14"/>
      <c r="GA321" s="14"/>
      <c r="GB321" s="14"/>
      <c r="GC321" s="14"/>
      <c r="GD321" s="14"/>
      <c r="GE321" s="14"/>
      <c r="GF321" s="14"/>
      <c r="GG321" s="14"/>
      <c r="GH321" s="14"/>
      <c r="GI321" s="14"/>
      <c r="GJ321" s="14"/>
      <c r="GK321" s="14"/>
      <c r="GL321" s="14"/>
      <c r="GM321" s="14"/>
      <c r="GN321" s="14"/>
      <c r="GO321" s="14"/>
      <c r="GP321" s="14"/>
      <c r="GQ321" s="14"/>
      <c r="GR321" s="14"/>
      <c r="GS321" s="14"/>
      <c r="GT321" s="14"/>
      <c r="GU321" s="14"/>
      <c r="GV321" s="14"/>
      <c r="GW321" s="14"/>
      <c r="GX321" s="14"/>
      <c r="GY321" s="14"/>
      <c r="GZ321" s="14"/>
      <c r="HA321" s="14"/>
      <c r="HB321" s="14"/>
      <c r="HC321" s="14"/>
      <c r="HD321" s="14"/>
      <c r="HE321" s="14"/>
      <c r="HF321" s="14"/>
      <c r="HG321" s="14"/>
      <c r="HH321" s="14"/>
      <c r="HI321" s="14"/>
      <c r="HJ321" s="14"/>
      <c r="HK321" s="14"/>
      <c r="HL321" s="14"/>
      <c r="HM321" s="14"/>
      <c r="HN321" s="14"/>
      <c r="HO321" s="14"/>
      <c r="HP321" s="14"/>
      <c r="HQ321" s="14"/>
      <c r="HR321" s="14"/>
      <c r="HS321" s="14"/>
      <c r="HT321" s="14"/>
      <c r="HU321" s="14"/>
      <c r="HV321" s="14"/>
      <c r="HW321" s="14"/>
      <c r="HX321" s="14"/>
      <c r="HY321" s="14"/>
      <c r="HZ321" s="14"/>
      <c r="IA321" s="14"/>
      <c r="IB321" s="14"/>
      <c r="IC321" s="14"/>
      <c r="ID321" s="14"/>
      <c r="IE321" s="14"/>
      <c r="IF321" s="14"/>
      <c r="IG321" s="14"/>
      <c r="IH321" s="14"/>
      <c r="II321" s="14"/>
      <c r="IJ321" s="14"/>
      <c r="IK321" s="14"/>
      <c r="IL321" s="14"/>
      <c r="IM321" s="14"/>
      <c r="IN321" s="14"/>
      <c r="IO321" s="14"/>
      <c r="IP321" s="14"/>
      <c r="IQ321" s="14"/>
      <c r="IR321" s="14"/>
      <c r="IS321" s="14"/>
      <c r="IT321" s="14"/>
      <c r="IU321" s="14"/>
      <c r="IV321" s="14"/>
      <c r="IW321" s="14"/>
      <c r="IX321" s="14"/>
      <c r="IY321" s="14"/>
      <c r="IZ321" s="14"/>
      <c r="JA321" s="14"/>
      <c r="JB321" s="14"/>
      <c r="JC321" s="14"/>
      <c r="JD321" s="14"/>
      <c r="JE321" s="14"/>
      <c r="JF321" s="14"/>
      <c r="JG321" s="14"/>
    </row>
    <row r="322" spans="1:267" s="152" customFormat="1" ht="18" hidden="1" customHeight="1" outlineLevel="2" x14ac:dyDescent="0.25">
      <c r="A322" s="146">
        <v>60</v>
      </c>
      <c r="B322" s="348"/>
      <c r="C322" s="349"/>
      <c r="D322" s="95"/>
      <c r="E322" s="348"/>
      <c r="F322" s="349"/>
      <c r="G322" s="167" t="str">
        <f>Logic!G325</f>
        <v/>
      </c>
      <c r="H322" s="116"/>
      <c r="I322" s="167" t="str">
        <f>Logic!I325</f>
        <v/>
      </c>
      <c r="J322" s="117"/>
      <c r="K322" s="112"/>
      <c r="L322" s="112"/>
      <c r="M322" s="167" t="str">
        <f>Logic!N325</f>
        <v/>
      </c>
      <c r="N322" s="167" t="str">
        <f>Logic!P325</f>
        <v/>
      </c>
      <c r="O322" s="167" t="str">
        <f>Logic!R325</f>
        <v/>
      </c>
      <c r="P322" s="167" t="str">
        <f>Logic!T325</f>
        <v/>
      </c>
      <c r="Q322" s="167" t="str">
        <f>Logic!V325</f>
        <v/>
      </c>
      <c r="R322" s="117"/>
      <c r="S322" s="167" t="str">
        <f>Logic!Y325</f>
        <v/>
      </c>
      <c r="T322" s="117"/>
      <c r="U322" s="167" t="str">
        <f>Logic!AA325</f>
        <v/>
      </c>
      <c r="V322" s="167" t="str">
        <f>Logic!AB325</f>
        <v/>
      </c>
      <c r="W322" s="167" t="str">
        <f>Logic!AC325</f>
        <v/>
      </c>
      <c r="X322" s="167" t="str">
        <f>Logic!AD325</f>
        <v/>
      </c>
      <c r="Y322" s="167" t="str">
        <f>Logic!AF325</f>
        <v/>
      </c>
      <c r="Z322" s="167" t="str">
        <f>Logic!AG325</f>
        <v/>
      </c>
      <c r="AA322" s="167" t="str">
        <f>Logic!AH325</f>
        <v/>
      </c>
      <c r="AB322" s="167" t="str">
        <f>Logic!AI325</f>
        <v/>
      </c>
      <c r="AC322" s="153"/>
      <c r="AD322" s="138"/>
      <c r="AE322" s="138"/>
      <c r="AF322" s="138"/>
      <c r="AG322" s="138"/>
      <c r="AH322" s="138"/>
      <c r="AI322" s="138"/>
      <c r="AJ322" s="138"/>
      <c r="AK322" s="138"/>
      <c r="AL322" s="138"/>
      <c r="AM322" s="138"/>
      <c r="AN322" s="138"/>
      <c r="AO322" s="138"/>
      <c r="AP322" s="138"/>
      <c r="AQ322" s="138"/>
      <c r="AR322" s="138"/>
      <c r="AS322" s="138"/>
      <c r="AT322" s="138"/>
      <c r="AU322" s="138"/>
      <c r="AV322" s="138"/>
      <c r="AW322" s="138"/>
      <c r="AX322" s="138"/>
      <c r="AY322" s="138"/>
      <c r="AZ322" s="138"/>
      <c r="BA322" s="14"/>
      <c r="BB322" s="14"/>
      <c r="BC322" s="14"/>
      <c r="BD322" s="14"/>
      <c r="BE322" s="14"/>
      <c r="BF322" s="14"/>
      <c r="BG322" s="14"/>
      <c r="BH322" s="14"/>
      <c r="BI322" s="14"/>
      <c r="BJ322" s="14"/>
      <c r="BK322" s="14"/>
      <c r="BL322" s="14"/>
      <c r="BM322" s="14"/>
      <c r="BN322" s="14"/>
      <c r="BO322" s="14"/>
      <c r="BP322" s="14"/>
      <c r="BQ322" s="14"/>
      <c r="BR322" s="14"/>
      <c r="BS322" s="14"/>
      <c r="BT322" s="14"/>
      <c r="BU322" s="14"/>
      <c r="BV322" s="14"/>
      <c r="BW322" s="14"/>
      <c r="BX322" s="14"/>
      <c r="BY322" s="14"/>
      <c r="BZ322" s="14"/>
      <c r="CA322" s="14"/>
      <c r="CB322" s="14"/>
      <c r="CC322" s="14"/>
      <c r="CD322" s="14"/>
      <c r="CE322" s="14"/>
      <c r="CF322" s="14"/>
      <c r="CG322" s="14"/>
      <c r="CH322" s="14"/>
      <c r="CI322" s="14"/>
      <c r="CJ322" s="14"/>
      <c r="CK322" s="14"/>
      <c r="CL322" s="14"/>
      <c r="CM322" s="14"/>
      <c r="CN322" s="14"/>
      <c r="CO322" s="14"/>
      <c r="CP322" s="14"/>
      <c r="CQ322" s="14"/>
      <c r="CR322" s="14"/>
      <c r="CS322" s="14"/>
      <c r="CT322" s="14"/>
      <c r="CU322" s="14"/>
      <c r="CV322" s="14"/>
      <c r="CW322" s="14"/>
      <c r="CX322" s="14"/>
      <c r="CY322" s="14"/>
      <c r="CZ322" s="14"/>
      <c r="DA322" s="14"/>
      <c r="DB322" s="14"/>
      <c r="DC322" s="14"/>
      <c r="DD322" s="14"/>
      <c r="DE322" s="14"/>
      <c r="DF322" s="14"/>
      <c r="DG322" s="14"/>
      <c r="DH322" s="14"/>
      <c r="DI322" s="14"/>
      <c r="DJ322" s="14"/>
      <c r="DK322" s="14"/>
      <c r="DL322" s="14"/>
      <c r="DM322" s="14"/>
      <c r="DN322" s="14"/>
      <c r="DO322" s="14"/>
      <c r="DP322" s="14"/>
      <c r="DQ322" s="14"/>
      <c r="DR322" s="14"/>
      <c r="DS322" s="14"/>
      <c r="DT322" s="14"/>
      <c r="DU322" s="14"/>
      <c r="DV322" s="14"/>
      <c r="DW322" s="14"/>
      <c r="DX322" s="14"/>
      <c r="DY322" s="14"/>
      <c r="DZ322" s="14"/>
      <c r="EA322" s="14"/>
      <c r="EB322" s="14"/>
      <c r="EC322" s="14"/>
      <c r="ED322" s="14"/>
      <c r="EE322" s="14"/>
      <c r="EF322" s="14"/>
      <c r="EG322" s="14"/>
      <c r="EH322" s="14"/>
      <c r="EI322" s="14"/>
      <c r="EJ322" s="14"/>
      <c r="EK322" s="14"/>
      <c r="EL322" s="14"/>
      <c r="EM322" s="14"/>
      <c r="EN322" s="14"/>
      <c r="EO322" s="14"/>
      <c r="EP322" s="14"/>
      <c r="EQ322" s="14"/>
      <c r="ER322" s="14"/>
      <c r="ES322" s="14"/>
      <c r="ET322" s="14"/>
      <c r="EU322" s="14"/>
      <c r="EV322" s="14"/>
      <c r="EW322" s="14"/>
      <c r="EX322" s="14"/>
      <c r="EY322" s="14"/>
      <c r="EZ322" s="14"/>
      <c r="FA322" s="14"/>
      <c r="FB322" s="14"/>
      <c r="FC322" s="14"/>
      <c r="FD322" s="14"/>
      <c r="FE322" s="14"/>
      <c r="FF322" s="14"/>
      <c r="FG322" s="14"/>
      <c r="FH322" s="14"/>
      <c r="FI322" s="14"/>
      <c r="FJ322" s="14"/>
      <c r="FK322" s="14"/>
      <c r="FL322" s="14"/>
      <c r="FM322" s="14"/>
      <c r="FN322" s="14"/>
      <c r="FO322" s="14"/>
      <c r="FP322" s="14"/>
      <c r="FQ322" s="14"/>
      <c r="FR322" s="14"/>
      <c r="FS322" s="14"/>
      <c r="FT322" s="14"/>
      <c r="FU322" s="14"/>
      <c r="FV322" s="14"/>
      <c r="FW322" s="14"/>
      <c r="FX322" s="14"/>
      <c r="FY322" s="14"/>
      <c r="FZ322" s="14"/>
      <c r="GA322" s="14"/>
      <c r="GB322" s="14"/>
      <c r="GC322" s="14"/>
      <c r="GD322" s="14"/>
      <c r="GE322" s="14"/>
      <c r="GF322" s="14"/>
      <c r="GG322" s="14"/>
      <c r="GH322" s="14"/>
      <c r="GI322" s="14"/>
      <c r="GJ322" s="14"/>
      <c r="GK322" s="14"/>
      <c r="GL322" s="14"/>
      <c r="GM322" s="14"/>
      <c r="GN322" s="14"/>
      <c r="GO322" s="14"/>
      <c r="GP322" s="14"/>
      <c r="GQ322" s="14"/>
      <c r="GR322" s="14"/>
      <c r="GS322" s="14"/>
      <c r="GT322" s="14"/>
      <c r="GU322" s="14"/>
      <c r="GV322" s="14"/>
      <c r="GW322" s="14"/>
      <c r="GX322" s="14"/>
      <c r="GY322" s="14"/>
      <c r="GZ322" s="14"/>
      <c r="HA322" s="14"/>
      <c r="HB322" s="14"/>
      <c r="HC322" s="14"/>
      <c r="HD322" s="14"/>
      <c r="HE322" s="14"/>
      <c r="HF322" s="14"/>
      <c r="HG322" s="14"/>
      <c r="HH322" s="14"/>
      <c r="HI322" s="14"/>
      <c r="HJ322" s="14"/>
      <c r="HK322" s="14"/>
      <c r="HL322" s="14"/>
      <c r="HM322" s="14"/>
      <c r="HN322" s="14"/>
      <c r="HO322" s="14"/>
      <c r="HP322" s="14"/>
      <c r="HQ322" s="14"/>
      <c r="HR322" s="14"/>
      <c r="HS322" s="14"/>
      <c r="HT322" s="14"/>
      <c r="HU322" s="14"/>
      <c r="HV322" s="14"/>
      <c r="HW322" s="14"/>
      <c r="HX322" s="14"/>
      <c r="HY322" s="14"/>
      <c r="HZ322" s="14"/>
      <c r="IA322" s="14"/>
      <c r="IB322" s="14"/>
      <c r="IC322" s="14"/>
      <c r="ID322" s="14"/>
      <c r="IE322" s="14"/>
      <c r="IF322" s="14"/>
      <c r="IG322" s="14"/>
      <c r="IH322" s="14"/>
      <c r="II322" s="14"/>
      <c r="IJ322" s="14"/>
      <c r="IK322" s="14"/>
      <c r="IL322" s="14"/>
      <c r="IM322" s="14"/>
      <c r="IN322" s="14"/>
      <c r="IO322" s="14"/>
      <c r="IP322" s="14"/>
      <c r="IQ322" s="14"/>
      <c r="IR322" s="14"/>
      <c r="IS322" s="14"/>
      <c r="IT322" s="14"/>
      <c r="IU322" s="14"/>
      <c r="IV322" s="14"/>
      <c r="IW322" s="14"/>
      <c r="IX322" s="14"/>
      <c r="IY322" s="14"/>
      <c r="IZ322" s="14"/>
      <c r="JA322" s="14"/>
      <c r="JB322" s="14"/>
      <c r="JC322" s="14"/>
      <c r="JD322" s="14"/>
      <c r="JE322" s="14"/>
      <c r="JF322" s="14"/>
      <c r="JG322" s="14"/>
    </row>
    <row r="323" spans="1:267" s="152" customFormat="1" ht="18" hidden="1" customHeight="1" outlineLevel="2" x14ac:dyDescent="0.25">
      <c r="A323" s="146">
        <v>61</v>
      </c>
      <c r="B323" s="348"/>
      <c r="C323" s="349"/>
      <c r="D323" s="95"/>
      <c r="E323" s="348"/>
      <c r="F323" s="349"/>
      <c r="G323" s="167" t="str">
        <f>Logic!G326</f>
        <v/>
      </c>
      <c r="H323" s="116"/>
      <c r="I323" s="167" t="str">
        <f>Logic!I326</f>
        <v/>
      </c>
      <c r="J323" s="117"/>
      <c r="K323" s="112"/>
      <c r="L323" s="112"/>
      <c r="M323" s="167" t="str">
        <f>Logic!N326</f>
        <v/>
      </c>
      <c r="N323" s="167" t="str">
        <f>Logic!P326</f>
        <v/>
      </c>
      <c r="O323" s="167" t="str">
        <f>Logic!R326</f>
        <v/>
      </c>
      <c r="P323" s="167" t="str">
        <f>Logic!T326</f>
        <v/>
      </c>
      <c r="Q323" s="167" t="str">
        <f>Logic!V326</f>
        <v/>
      </c>
      <c r="R323" s="117"/>
      <c r="S323" s="167" t="str">
        <f>Logic!Y326</f>
        <v/>
      </c>
      <c r="T323" s="117"/>
      <c r="U323" s="167" t="str">
        <f>Logic!AA326</f>
        <v/>
      </c>
      <c r="V323" s="167" t="str">
        <f>Logic!AB326</f>
        <v/>
      </c>
      <c r="W323" s="167" t="str">
        <f>Logic!AC326</f>
        <v/>
      </c>
      <c r="X323" s="167" t="str">
        <f>Logic!AD326</f>
        <v/>
      </c>
      <c r="Y323" s="167" t="str">
        <f>Logic!AF326</f>
        <v/>
      </c>
      <c r="Z323" s="167" t="str">
        <f>Logic!AG326</f>
        <v/>
      </c>
      <c r="AA323" s="167" t="str">
        <f>Logic!AH326</f>
        <v/>
      </c>
      <c r="AB323" s="167" t="str">
        <f>Logic!AI326</f>
        <v/>
      </c>
      <c r="AC323" s="153"/>
      <c r="AD323" s="138"/>
      <c r="AE323" s="138"/>
      <c r="AF323" s="138"/>
      <c r="AG323" s="138"/>
      <c r="AH323" s="138"/>
      <c r="AI323" s="138"/>
      <c r="AJ323" s="138"/>
      <c r="AK323" s="138"/>
      <c r="AL323" s="138"/>
      <c r="AM323" s="138"/>
      <c r="AN323" s="138"/>
      <c r="AO323" s="138"/>
      <c r="AP323" s="138"/>
      <c r="AQ323" s="138"/>
      <c r="AR323" s="138"/>
      <c r="AS323" s="138"/>
      <c r="AT323" s="138"/>
      <c r="AU323" s="138"/>
      <c r="AV323" s="138"/>
      <c r="AW323" s="138"/>
      <c r="AX323" s="138"/>
      <c r="AY323" s="138"/>
      <c r="AZ323" s="138"/>
      <c r="BA323" s="14"/>
      <c r="BB323" s="14"/>
      <c r="BC323" s="14"/>
      <c r="BD323" s="14"/>
      <c r="BE323" s="14"/>
      <c r="BF323" s="14"/>
      <c r="BG323" s="14"/>
      <c r="BH323" s="14"/>
      <c r="BI323" s="14"/>
      <c r="BJ323" s="14"/>
      <c r="BK323" s="14"/>
      <c r="BL323" s="14"/>
      <c r="BM323" s="14"/>
      <c r="BN323" s="14"/>
      <c r="BO323" s="14"/>
      <c r="BP323" s="14"/>
      <c r="BQ323" s="14"/>
      <c r="BR323" s="14"/>
      <c r="BS323" s="14"/>
      <c r="BT323" s="14"/>
      <c r="BU323" s="14"/>
      <c r="BV323" s="14"/>
      <c r="BW323" s="14"/>
      <c r="BX323" s="14"/>
      <c r="BY323" s="14"/>
      <c r="BZ323" s="14"/>
      <c r="CA323" s="14"/>
      <c r="CB323" s="14"/>
      <c r="CC323" s="14"/>
      <c r="CD323" s="14"/>
      <c r="CE323" s="14"/>
      <c r="CF323" s="14"/>
      <c r="CG323" s="14"/>
      <c r="CH323" s="14"/>
      <c r="CI323" s="14"/>
      <c r="CJ323" s="14"/>
      <c r="CK323" s="14"/>
      <c r="CL323" s="14"/>
      <c r="CM323" s="14"/>
      <c r="CN323" s="14"/>
      <c r="CO323" s="14"/>
      <c r="CP323" s="14"/>
      <c r="CQ323" s="14"/>
      <c r="CR323" s="14"/>
      <c r="CS323" s="14"/>
      <c r="CT323" s="14"/>
      <c r="CU323" s="14"/>
      <c r="CV323" s="14"/>
      <c r="CW323" s="14"/>
      <c r="CX323" s="14"/>
      <c r="CY323" s="14"/>
      <c r="CZ323" s="14"/>
      <c r="DA323" s="14"/>
      <c r="DB323" s="14"/>
      <c r="DC323" s="14"/>
      <c r="DD323" s="14"/>
      <c r="DE323" s="14"/>
      <c r="DF323" s="14"/>
      <c r="DG323" s="14"/>
      <c r="DH323" s="14"/>
      <c r="DI323" s="14"/>
      <c r="DJ323" s="14"/>
      <c r="DK323" s="14"/>
      <c r="DL323" s="14"/>
      <c r="DM323" s="14"/>
      <c r="DN323" s="14"/>
      <c r="DO323" s="14"/>
      <c r="DP323" s="14"/>
      <c r="DQ323" s="14"/>
      <c r="DR323" s="14"/>
      <c r="DS323" s="14"/>
      <c r="DT323" s="14"/>
      <c r="DU323" s="14"/>
      <c r="DV323" s="14"/>
      <c r="DW323" s="14"/>
      <c r="DX323" s="14"/>
      <c r="DY323" s="14"/>
      <c r="DZ323" s="14"/>
      <c r="EA323" s="14"/>
      <c r="EB323" s="14"/>
      <c r="EC323" s="14"/>
      <c r="ED323" s="14"/>
      <c r="EE323" s="14"/>
      <c r="EF323" s="14"/>
      <c r="EG323" s="14"/>
      <c r="EH323" s="14"/>
      <c r="EI323" s="14"/>
      <c r="EJ323" s="14"/>
      <c r="EK323" s="14"/>
      <c r="EL323" s="14"/>
      <c r="EM323" s="14"/>
      <c r="EN323" s="14"/>
      <c r="EO323" s="14"/>
      <c r="EP323" s="14"/>
      <c r="EQ323" s="14"/>
      <c r="ER323" s="14"/>
      <c r="ES323" s="14"/>
      <c r="ET323" s="14"/>
      <c r="EU323" s="14"/>
      <c r="EV323" s="14"/>
      <c r="EW323" s="14"/>
      <c r="EX323" s="14"/>
      <c r="EY323" s="14"/>
      <c r="EZ323" s="14"/>
      <c r="FA323" s="14"/>
      <c r="FB323" s="14"/>
      <c r="FC323" s="14"/>
      <c r="FD323" s="14"/>
      <c r="FE323" s="14"/>
      <c r="FF323" s="14"/>
      <c r="FG323" s="14"/>
      <c r="FH323" s="14"/>
      <c r="FI323" s="14"/>
      <c r="FJ323" s="14"/>
      <c r="FK323" s="14"/>
      <c r="FL323" s="14"/>
      <c r="FM323" s="14"/>
      <c r="FN323" s="14"/>
      <c r="FO323" s="14"/>
      <c r="FP323" s="14"/>
      <c r="FQ323" s="14"/>
      <c r="FR323" s="14"/>
      <c r="FS323" s="14"/>
      <c r="FT323" s="14"/>
      <c r="FU323" s="14"/>
      <c r="FV323" s="14"/>
      <c r="FW323" s="14"/>
      <c r="FX323" s="14"/>
      <c r="FY323" s="14"/>
      <c r="FZ323" s="14"/>
      <c r="GA323" s="14"/>
      <c r="GB323" s="14"/>
      <c r="GC323" s="14"/>
      <c r="GD323" s="14"/>
      <c r="GE323" s="14"/>
      <c r="GF323" s="14"/>
      <c r="GG323" s="14"/>
      <c r="GH323" s="14"/>
      <c r="GI323" s="14"/>
      <c r="GJ323" s="14"/>
      <c r="GK323" s="14"/>
      <c r="GL323" s="14"/>
      <c r="GM323" s="14"/>
      <c r="GN323" s="14"/>
      <c r="GO323" s="14"/>
      <c r="GP323" s="14"/>
      <c r="GQ323" s="14"/>
      <c r="GR323" s="14"/>
      <c r="GS323" s="14"/>
      <c r="GT323" s="14"/>
      <c r="GU323" s="14"/>
      <c r="GV323" s="14"/>
      <c r="GW323" s="14"/>
      <c r="GX323" s="14"/>
      <c r="GY323" s="14"/>
      <c r="GZ323" s="14"/>
      <c r="HA323" s="14"/>
      <c r="HB323" s="14"/>
      <c r="HC323" s="14"/>
      <c r="HD323" s="14"/>
      <c r="HE323" s="14"/>
      <c r="HF323" s="14"/>
      <c r="HG323" s="14"/>
      <c r="HH323" s="14"/>
      <c r="HI323" s="14"/>
      <c r="HJ323" s="14"/>
      <c r="HK323" s="14"/>
      <c r="HL323" s="14"/>
      <c r="HM323" s="14"/>
      <c r="HN323" s="14"/>
      <c r="HO323" s="14"/>
      <c r="HP323" s="14"/>
      <c r="HQ323" s="14"/>
      <c r="HR323" s="14"/>
      <c r="HS323" s="14"/>
      <c r="HT323" s="14"/>
      <c r="HU323" s="14"/>
      <c r="HV323" s="14"/>
      <c r="HW323" s="14"/>
      <c r="HX323" s="14"/>
      <c r="HY323" s="14"/>
      <c r="HZ323" s="14"/>
      <c r="IA323" s="14"/>
      <c r="IB323" s="14"/>
      <c r="IC323" s="14"/>
      <c r="ID323" s="14"/>
      <c r="IE323" s="14"/>
      <c r="IF323" s="14"/>
      <c r="IG323" s="14"/>
      <c r="IH323" s="14"/>
      <c r="II323" s="14"/>
      <c r="IJ323" s="14"/>
      <c r="IK323" s="14"/>
      <c r="IL323" s="14"/>
      <c r="IM323" s="14"/>
      <c r="IN323" s="14"/>
      <c r="IO323" s="14"/>
      <c r="IP323" s="14"/>
      <c r="IQ323" s="14"/>
      <c r="IR323" s="14"/>
      <c r="IS323" s="14"/>
      <c r="IT323" s="14"/>
      <c r="IU323" s="14"/>
      <c r="IV323" s="14"/>
      <c r="IW323" s="14"/>
      <c r="IX323" s="14"/>
      <c r="IY323" s="14"/>
      <c r="IZ323" s="14"/>
      <c r="JA323" s="14"/>
      <c r="JB323" s="14"/>
      <c r="JC323" s="14"/>
      <c r="JD323" s="14"/>
      <c r="JE323" s="14"/>
      <c r="JF323" s="14"/>
      <c r="JG323" s="14"/>
    </row>
    <row r="324" spans="1:267" s="152" customFormat="1" ht="18" hidden="1" customHeight="1" outlineLevel="2" x14ac:dyDescent="0.25">
      <c r="A324" s="146">
        <v>62</v>
      </c>
      <c r="B324" s="348"/>
      <c r="C324" s="349"/>
      <c r="D324" s="95"/>
      <c r="E324" s="348"/>
      <c r="F324" s="349"/>
      <c r="G324" s="167" t="str">
        <f>Logic!G327</f>
        <v/>
      </c>
      <c r="H324" s="116"/>
      <c r="I324" s="167" t="str">
        <f>Logic!I327</f>
        <v/>
      </c>
      <c r="J324" s="117"/>
      <c r="K324" s="112"/>
      <c r="L324" s="112"/>
      <c r="M324" s="167" t="str">
        <f>Logic!N327</f>
        <v/>
      </c>
      <c r="N324" s="167" t="str">
        <f>Logic!P327</f>
        <v/>
      </c>
      <c r="O324" s="167" t="str">
        <f>Logic!R327</f>
        <v/>
      </c>
      <c r="P324" s="167" t="str">
        <f>Logic!T327</f>
        <v/>
      </c>
      <c r="Q324" s="167" t="str">
        <f>Logic!V327</f>
        <v/>
      </c>
      <c r="R324" s="117"/>
      <c r="S324" s="167" t="str">
        <f>Logic!Y327</f>
        <v/>
      </c>
      <c r="T324" s="117"/>
      <c r="U324" s="167" t="str">
        <f>Logic!AA327</f>
        <v/>
      </c>
      <c r="V324" s="167" t="str">
        <f>Logic!AB327</f>
        <v/>
      </c>
      <c r="W324" s="167" t="str">
        <f>Logic!AC327</f>
        <v/>
      </c>
      <c r="X324" s="167" t="str">
        <f>Logic!AD327</f>
        <v/>
      </c>
      <c r="Y324" s="167" t="str">
        <f>Logic!AF327</f>
        <v/>
      </c>
      <c r="Z324" s="167" t="str">
        <f>Logic!AG327</f>
        <v/>
      </c>
      <c r="AA324" s="167" t="str">
        <f>Logic!AH327</f>
        <v/>
      </c>
      <c r="AB324" s="167" t="str">
        <f>Logic!AI327</f>
        <v/>
      </c>
      <c r="AC324" s="153"/>
      <c r="AD324" s="138"/>
      <c r="AE324" s="138"/>
      <c r="AF324" s="138"/>
      <c r="AG324" s="138"/>
      <c r="AH324" s="138"/>
      <c r="AI324" s="138"/>
      <c r="AJ324" s="138"/>
      <c r="AK324" s="138"/>
      <c r="AL324" s="138"/>
      <c r="AM324" s="138"/>
      <c r="AN324" s="138"/>
      <c r="AO324" s="138"/>
      <c r="AP324" s="138"/>
      <c r="AQ324" s="138"/>
      <c r="AR324" s="138"/>
      <c r="AS324" s="138"/>
      <c r="AT324" s="138"/>
      <c r="AU324" s="138"/>
      <c r="AV324" s="138"/>
      <c r="AW324" s="138"/>
      <c r="AX324" s="138"/>
      <c r="AY324" s="138"/>
      <c r="AZ324" s="138"/>
      <c r="BA324" s="14"/>
      <c r="BB324" s="14"/>
      <c r="BC324" s="14"/>
      <c r="BD324" s="14"/>
      <c r="BE324" s="14"/>
      <c r="BF324" s="14"/>
      <c r="BG324" s="14"/>
      <c r="BH324" s="14"/>
      <c r="BI324" s="14"/>
      <c r="BJ324" s="14"/>
      <c r="BK324" s="14"/>
      <c r="BL324" s="14"/>
      <c r="BM324" s="14"/>
      <c r="BN324" s="14"/>
      <c r="BO324" s="14"/>
      <c r="BP324" s="14"/>
      <c r="BQ324" s="14"/>
      <c r="BR324" s="14"/>
      <c r="BS324" s="14"/>
      <c r="BT324" s="14"/>
      <c r="BU324" s="14"/>
      <c r="BV324" s="14"/>
      <c r="BW324" s="14"/>
      <c r="BX324" s="14"/>
      <c r="BY324" s="14"/>
      <c r="BZ324" s="14"/>
      <c r="CA324" s="14"/>
      <c r="CB324" s="14"/>
      <c r="CC324" s="14"/>
      <c r="CD324" s="14"/>
      <c r="CE324" s="14"/>
      <c r="CF324" s="14"/>
      <c r="CG324" s="14"/>
      <c r="CH324" s="14"/>
      <c r="CI324" s="14"/>
      <c r="CJ324" s="14"/>
      <c r="CK324" s="14"/>
      <c r="CL324" s="14"/>
      <c r="CM324" s="14"/>
      <c r="CN324" s="14"/>
      <c r="CO324" s="14"/>
      <c r="CP324" s="14"/>
      <c r="CQ324" s="14"/>
      <c r="CR324" s="14"/>
      <c r="CS324" s="14"/>
      <c r="CT324" s="14"/>
      <c r="CU324" s="14"/>
      <c r="CV324" s="14"/>
      <c r="CW324" s="14"/>
      <c r="CX324" s="14"/>
      <c r="CY324" s="14"/>
      <c r="CZ324" s="14"/>
      <c r="DA324" s="14"/>
      <c r="DB324" s="14"/>
      <c r="DC324" s="14"/>
      <c r="DD324" s="14"/>
      <c r="DE324" s="14"/>
      <c r="DF324" s="14"/>
      <c r="DG324" s="14"/>
      <c r="DH324" s="14"/>
      <c r="DI324" s="14"/>
      <c r="DJ324" s="14"/>
      <c r="DK324" s="14"/>
      <c r="DL324" s="14"/>
      <c r="DM324" s="14"/>
      <c r="DN324" s="14"/>
      <c r="DO324" s="14"/>
      <c r="DP324" s="14"/>
      <c r="DQ324" s="14"/>
      <c r="DR324" s="14"/>
      <c r="DS324" s="14"/>
      <c r="DT324" s="14"/>
      <c r="DU324" s="14"/>
      <c r="DV324" s="14"/>
      <c r="DW324" s="14"/>
      <c r="DX324" s="14"/>
      <c r="DY324" s="14"/>
      <c r="DZ324" s="14"/>
      <c r="EA324" s="14"/>
      <c r="EB324" s="14"/>
      <c r="EC324" s="14"/>
      <c r="ED324" s="14"/>
      <c r="EE324" s="14"/>
      <c r="EF324" s="14"/>
      <c r="EG324" s="14"/>
      <c r="EH324" s="14"/>
      <c r="EI324" s="14"/>
      <c r="EJ324" s="14"/>
      <c r="EK324" s="14"/>
      <c r="EL324" s="14"/>
      <c r="EM324" s="14"/>
      <c r="EN324" s="14"/>
      <c r="EO324" s="14"/>
      <c r="EP324" s="14"/>
      <c r="EQ324" s="14"/>
      <c r="ER324" s="14"/>
      <c r="ES324" s="14"/>
      <c r="ET324" s="14"/>
      <c r="EU324" s="14"/>
      <c r="EV324" s="14"/>
      <c r="EW324" s="14"/>
      <c r="EX324" s="14"/>
      <c r="EY324" s="14"/>
      <c r="EZ324" s="14"/>
      <c r="FA324" s="14"/>
      <c r="FB324" s="14"/>
      <c r="FC324" s="14"/>
      <c r="FD324" s="14"/>
      <c r="FE324" s="14"/>
      <c r="FF324" s="14"/>
      <c r="FG324" s="14"/>
      <c r="FH324" s="14"/>
      <c r="FI324" s="14"/>
      <c r="FJ324" s="14"/>
      <c r="FK324" s="14"/>
      <c r="FL324" s="14"/>
      <c r="FM324" s="14"/>
      <c r="FN324" s="14"/>
      <c r="FO324" s="14"/>
      <c r="FP324" s="14"/>
      <c r="FQ324" s="14"/>
      <c r="FR324" s="14"/>
      <c r="FS324" s="14"/>
      <c r="FT324" s="14"/>
      <c r="FU324" s="14"/>
      <c r="FV324" s="14"/>
      <c r="FW324" s="14"/>
      <c r="FX324" s="14"/>
      <c r="FY324" s="14"/>
      <c r="FZ324" s="14"/>
      <c r="GA324" s="14"/>
      <c r="GB324" s="14"/>
      <c r="GC324" s="14"/>
      <c r="GD324" s="14"/>
      <c r="GE324" s="14"/>
      <c r="GF324" s="14"/>
      <c r="GG324" s="14"/>
      <c r="GH324" s="14"/>
      <c r="GI324" s="14"/>
      <c r="GJ324" s="14"/>
      <c r="GK324" s="14"/>
      <c r="GL324" s="14"/>
      <c r="GM324" s="14"/>
      <c r="GN324" s="14"/>
      <c r="GO324" s="14"/>
      <c r="GP324" s="14"/>
      <c r="GQ324" s="14"/>
      <c r="GR324" s="14"/>
      <c r="GS324" s="14"/>
      <c r="GT324" s="14"/>
      <c r="GU324" s="14"/>
      <c r="GV324" s="14"/>
      <c r="GW324" s="14"/>
      <c r="GX324" s="14"/>
      <c r="GY324" s="14"/>
      <c r="GZ324" s="14"/>
      <c r="HA324" s="14"/>
      <c r="HB324" s="14"/>
      <c r="HC324" s="14"/>
      <c r="HD324" s="14"/>
      <c r="HE324" s="14"/>
      <c r="HF324" s="14"/>
      <c r="HG324" s="14"/>
      <c r="HH324" s="14"/>
      <c r="HI324" s="14"/>
      <c r="HJ324" s="14"/>
      <c r="HK324" s="14"/>
      <c r="HL324" s="14"/>
      <c r="HM324" s="14"/>
      <c r="HN324" s="14"/>
      <c r="HO324" s="14"/>
      <c r="HP324" s="14"/>
      <c r="HQ324" s="14"/>
      <c r="HR324" s="14"/>
      <c r="HS324" s="14"/>
      <c r="HT324" s="14"/>
      <c r="HU324" s="14"/>
      <c r="HV324" s="14"/>
      <c r="HW324" s="14"/>
      <c r="HX324" s="14"/>
      <c r="HY324" s="14"/>
      <c r="HZ324" s="14"/>
      <c r="IA324" s="14"/>
      <c r="IB324" s="14"/>
      <c r="IC324" s="14"/>
      <c r="ID324" s="14"/>
      <c r="IE324" s="14"/>
      <c r="IF324" s="14"/>
      <c r="IG324" s="14"/>
      <c r="IH324" s="14"/>
      <c r="II324" s="14"/>
      <c r="IJ324" s="14"/>
      <c r="IK324" s="14"/>
      <c r="IL324" s="14"/>
      <c r="IM324" s="14"/>
      <c r="IN324" s="14"/>
      <c r="IO324" s="14"/>
      <c r="IP324" s="14"/>
      <c r="IQ324" s="14"/>
      <c r="IR324" s="14"/>
      <c r="IS324" s="14"/>
      <c r="IT324" s="14"/>
      <c r="IU324" s="14"/>
      <c r="IV324" s="14"/>
      <c r="IW324" s="14"/>
      <c r="IX324" s="14"/>
      <c r="IY324" s="14"/>
      <c r="IZ324" s="14"/>
      <c r="JA324" s="14"/>
      <c r="JB324" s="14"/>
      <c r="JC324" s="14"/>
      <c r="JD324" s="14"/>
      <c r="JE324" s="14"/>
      <c r="JF324" s="14"/>
      <c r="JG324" s="14"/>
    </row>
    <row r="325" spans="1:267" s="152" customFormat="1" ht="18" hidden="1" customHeight="1" outlineLevel="2" x14ac:dyDescent="0.25">
      <c r="A325" s="146">
        <v>63</v>
      </c>
      <c r="B325" s="348"/>
      <c r="C325" s="349"/>
      <c r="D325" s="95"/>
      <c r="E325" s="348"/>
      <c r="F325" s="349"/>
      <c r="G325" s="167" t="str">
        <f>Logic!G328</f>
        <v/>
      </c>
      <c r="H325" s="116"/>
      <c r="I325" s="167" t="str">
        <f>Logic!I328</f>
        <v/>
      </c>
      <c r="J325" s="117"/>
      <c r="K325" s="112"/>
      <c r="L325" s="112"/>
      <c r="M325" s="167" t="str">
        <f>Logic!N328</f>
        <v/>
      </c>
      <c r="N325" s="167" t="str">
        <f>Logic!P328</f>
        <v/>
      </c>
      <c r="O325" s="167" t="str">
        <f>Logic!R328</f>
        <v/>
      </c>
      <c r="P325" s="167" t="str">
        <f>Logic!T328</f>
        <v/>
      </c>
      <c r="Q325" s="167" t="str">
        <f>Logic!V328</f>
        <v/>
      </c>
      <c r="R325" s="117"/>
      <c r="S325" s="167" t="str">
        <f>Logic!Y328</f>
        <v/>
      </c>
      <c r="T325" s="117"/>
      <c r="U325" s="167" t="str">
        <f>Logic!AA328</f>
        <v/>
      </c>
      <c r="V325" s="167" t="str">
        <f>Logic!AB328</f>
        <v/>
      </c>
      <c r="W325" s="167" t="str">
        <f>Logic!AC328</f>
        <v/>
      </c>
      <c r="X325" s="167" t="str">
        <f>Logic!AD328</f>
        <v/>
      </c>
      <c r="Y325" s="167" t="str">
        <f>Logic!AF328</f>
        <v/>
      </c>
      <c r="Z325" s="167" t="str">
        <f>Logic!AG328</f>
        <v/>
      </c>
      <c r="AA325" s="167" t="str">
        <f>Logic!AH328</f>
        <v/>
      </c>
      <c r="AB325" s="167" t="str">
        <f>Logic!AI328</f>
        <v/>
      </c>
      <c r="AC325" s="153"/>
      <c r="AD325" s="138"/>
      <c r="AE325" s="138"/>
      <c r="AF325" s="138"/>
      <c r="AG325" s="138"/>
      <c r="AH325" s="138"/>
      <c r="AI325" s="138"/>
      <c r="AJ325" s="138"/>
      <c r="AK325" s="138"/>
      <c r="AL325" s="138"/>
      <c r="AM325" s="138"/>
      <c r="AN325" s="138"/>
      <c r="AO325" s="138"/>
      <c r="AP325" s="138"/>
      <c r="AQ325" s="138"/>
      <c r="AR325" s="138"/>
      <c r="AS325" s="138"/>
      <c r="AT325" s="138"/>
      <c r="AU325" s="138"/>
      <c r="AV325" s="138"/>
      <c r="AW325" s="138"/>
      <c r="AX325" s="138"/>
      <c r="AY325" s="138"/>
      <c r="AZ325" s="138"/>
      <c r="BA325" s="14"/>
      <c r="BB325" s="14"/>
      <c r="BC325" s="14"/>
      <c r="BD325" s="14"/>
      <c r="BE325" s="14"/>
      <c r="BF325" s="14"/>
      <c r="BG325" s="14"/>
      <c r="BH325" s="14"/>
      <c r="BI325" s="14"/>
      <c r="BJ325" s="14"/>
      <c r="BK325" s="14"/>
      <c r="BL325" s="14"/>
      <c r="BM325" s="14"/>
      <c r="BN325" s="14"/>
      <c r="BO325" s="14"/>
      <c r="BP325" s="14"/>
      <c r="BQ325" s="14"/>
      <c r="BR325" s="14"/>
      <c r="BS325" s="14"/>
      <c r="BT325" s="14"/>
      <c r="BU325" s="14"/>
      <c r="BV325" s="14"/>
      <c r="BW325" s="14"/>
      <c r="BX325" s="14"/>
      <c r="BY325" s="14"/>
      <c r="BZ325" s="14"/>
      <c r="CA325" s="14"/>
      <c r="CB325" s="14"/>
      <c r="CC325" s="14"/>
      <c r="CD325" s="14"/>
      <c r="CE325" s="14"/>
      <c r="CF325" s="14"/>
      <c r="CG325" s="14"/>
      <c r="CH325" s="14"/>
      <c r="CI325" s="14"/>
      <c r="CJ325" s="14"/>
      <c r="CK325" s="14"/>
      <c r="CL325" s="14"/>
      <c r="CM325" s="14"/>
      <c r="CN325" s="14"/>
      <c r="CO325" s="14"/>
      <c r="CP325" s="14"/>
      <c r="CQ325" s="14"/>
      <c r="CR325" s="14"/>
      <c r="CS325" s="14"/>
      <c r="CT325" s="14"/>
      <c r="CU325" s="14"/>
      <c r="CV325" s="14"/>
      <c r="CW325" s="14"/>
      <c r="CX325" s="14"/>
      <c r="CY325" s="14"/>
      <c r="CZ325" s="14"/>
      <c r="DA325" s="14"/>
      <c r="DB325" s="14"/>
      <c r="DC325" s="14"/>
      <c r="DD325" s="14"/>
      <c r="DE325" s="14"/>
      <c r="DF325" s="14"/>
      <c r="DG325" s="14"/>
      <c r="DH325" s="14"/>
      <c r="DI325" s="14"/>
      <c r="DJ325" s="14"/>
      <c r="DK325" s="14"/>
      <c r="DL325" s="14"/>
      <c r="DM325" s="14"/>
      <c r="DN325" s="14"/>
      <c r="DO325" s="14"/>
      <c r="DP325" s="14"/>
      <c r="DQ325" s="14"/>
      <c r="DR325" s="14"/>
      <c r="DS325" s="14"/>
      <c r="DT325" s="14"/>
      <c r="DU325" s="14"/>
      <c r="DV325" s="14"/>
      <c r="DW325" s="14"/>
      <c r="DX325" s="14"/>
      <c r="DY325" s="14"/>
      <c r="DZ325" s="14"/>
      <c r="EA325" s="14"/>
      <c r="EB325" s="14"/>
      <c r="EC325" s="14"/>
      <c r="ED325" s="14"/>
      <c r="EE325" s="14"/>
      <c r="EF325" s="14"/>
      <c r="EG325" s="14"/>
      <c r="EH325" s="14"/>
      <c r="EI325" s="14"/>
      <c r="EJ325" s="14"/>
      <c r="EK325" s="14"/>
      <c r="EL325" s="14"/>
      <c r="EM325" s="14"/>
      <c r="EN325" s="14"/>
      <c r="EO325" s="14"/>
      <c r="EP325" s="14"/>
      <c r="EQ325" s="14"/>
      <c r="ER325" s="14"/>
      <c r="ES325" s="14"/>
      <c r="ET325" s="14"/>
      <c r="EU325" s="14"/>
      <c r="EV325" s="14"/>
      <c r="EW325" s="14"/>
      <c r="EX325" s="14"/>
      <c r="EY325" s="14"/>
      <c r="EZ325" s="14"/>
      <c r="FA325" s="14"/>
      <c r="FB325" s="14"/>
      <c r="FC325" s="14"/>
      <c r="FD325" s="14"/>
      <c r="FE325" s="14"/>
      <c r="FF325" s="14"/>
      <c r="FG325" s="14"/>
      <c r="FH325" s="14"/>
      <c r="FI325" s="14"/>
      <c r="FJ325" s="14"/>
      <c r="FK325" s="14"/>
      <c r="FL325" s="14"/>
      <c r="FM325" s="14"/>
      <c r="FN325" s="14"/>
      <c r="FO325" s="14"/>
      <c r="FP325" s="14"/>
      <c r="FQ325" s="14"/>
      <c r="FR325" s="14"/>
      <c r="FS325" s="14"/>
      <c r="FT325" s="14"/>
      <c r="FU325" s="14"/>
      <c r="FV325" s="14"/>
      <c r="FW325" s="14"/>
      <c r="FX325" s="14"/>
      <c r="FY325" s="14"/>
      <c r="FZ325" s="14"/>
      <c r="GA325" s="14"/>
      <c r="GB325" s="14"/>
      <c r="GC325" s="14"/>
      <c r="GD325" s="14"/>
      <c r="GE325" s="14"/>
      <c r="GF325" s="14"/>
      <c r="GG325" s="14"/>
      <c r="GH325" s="14"/>
      <c r="GI325" s="14"/>
      <c r="GJ325" s="14"/>
      <c r="GK325" s="14"/>
      <c r="GL325" s="14"/>
      <c r="GM325" s="14"/>
      <c r="GN325" s="14"/>
      <c r="GO325" s="14"/>
      <c r="GP325" s="14"/>
      <c r="GQ325" s="14"/>
      <c r="GR325" s="14"/>
      <c r="GS325" s="14"/>
      <c r="GT325" s="14"/>
      <c r="GU325" s="14"/>
      <c r="GV325" s="14"/>
      <c r="GW325" s="14"/>
      <c r="GX325" s="14"/>
      <c r="GY325" s="14"/>
      <c r="GZ325" s="14"/>
      <c r="HA325" s="14"/>
      <c r="HB325" s="14"/>
      <c r="HC325" s="14"/>
      <c r="HD325" s="14"/>
      <c r="HE325" s="14"/>
      <c r="HF325" s="14"/>
      <c r="HG325" s="14"/>
      <c r="HH325" s="14"/>
      <c r="HI325" s="14"/>
      <c r="HJ325" s="14"/>
      <c r="HK325" s="14"/>
      <c r="HL325" s="14"/>
      <c r="HM325" s="14"/>
      <c r="HN325" s="14"/>
      <c r="HO325" s="14"/>
      <c r="HP325" s="14"/>
      <c r="HQ325" s="14"/>
      <c r="HR325" s="14"/>
      <c r="HS325" s="14"/>
      <c r="HT325" s="14"/>
      <c r="HU325" s="14"/>
      <c r="HV325" s="14"/>
      <c r="HW325" s="14"/>
      <c r="HX325" s="14"/>
      <c r="HY325" s="14"/>
      <c r="HZ325" s="14"/>
      <c r="IA325" s="14"/>
      <c r="IB325" s="14"/>
      <c r="IC325" s="14"/>
      <c r="ID325" s="14"/>
      <c r="IE325" s="14"/>
      <c r="IF325" s="14"/>
      <c r="IG325" s="14"/>
      <c r="IH325" s="14"/>
      <c r="II325" s="14"/>
      <c r="IJ325" s="14"/>
      <c r="IK325" s="14"/>
      <c r="IL325" s="14"/>
      <c r="IM325" s="14"/>
      <c r="IN325" s="14"/>
      <c r="IO325" s="14"/>
      <c r="IP325" s="14"/>
      <c r="IQ325" s="14"/>
      <c r="IR325" s="14"/>
      <c r="IS325" s="14"/>
      <c r="IT325" s="14"/>
      <c r="IU325" s="14"/>
      <c r="IV325" s="14"/>
      <c r="IW325" s="14"/>
      <c r="IX325" s="14"/>
      <c r="IY325" s="14"/>
      <c r="IZ325" s="14"/>
      <c r="JA325" s="14"/>
      <c r="JB325" s="14"/>
      <c r="JC325" s="14"/>
      <c r="JD325" s="14"/>
      <c r="JE325" s="14"/>
      <c r="JF325" s="14"/>
      <c r="JG325" s="14"/>
    </row>
    <row r="326" spans="1:267" s="152" customFormat="1" ht="18" hidden="1" customHeight="1" outlineLevel="2" x14ac:dyDescent="0.25">
      <c r="A326" s="146">
        <v>64</v>
      </c>
      <c r="B326" s="348"/>
      <c r="C326" s="349"/>
      <c r="D326" s="95"/>
      <c r="E326" s="348"/>
      <c r="F326" s="349"/>
      <c r="G326" s="167" t="str">
        <f>Logic!G329</f>
        <v/>
      </c>
      <c r="H326" s="116"/>
      <c r="I326" s="167" t="str">
        <f>Logic!I329</f>
        <v/>
      </c>
      <c r="J326" s="117"/>
      <c r="K326" s="112"/>
      <c r="L326" s="112"/>
      <c r="M326" s="167" t="str">
        <f>Logic!N329</f>
        <v/>
      </c>
      <c r="N326" s="167" t="str">
        <f>Logic!P329</f>
        <v/>
      </c>
      <c r="O326" s="167" t="str">
        <f>Logic!R329</f>
        <v/>
      </c>
      <c r="P326" s="167" t="str">
        <f>Logic!T329</f>
        <v/>
      </c>
      <c r="Q326" s="167" t="str">
        <f>Logic!V329</f>
        <v/>
      </c>
      <c r="R326" s="117"/>
      <c r="S326" s="167" t="str">
        <f>Logic!Y329</f>
        <v/>
      </c>
      <c r="T326" s="117"/>
      <c r="U326" s="167" t="str">
        <f>Logic!AA329</f>
        <v/>
      </c>
      <c r="V326" s="167" t="str">
        <f>Logic!AB329</f>
        <v/>
      </c>
      <c r="W326" s="167" t="str">
        <f>Logic!AC329</f>
        <v/>
      </c>
      <c r="X326" s="167" t="str">
        <f>Logic!AD329</f>
        <v/>
      </c>
      <c r="Y326" s="167" t="str">
        <f>Logic!AF329</f>
        <v/>
      </c>
      <c r="Z326" s="167" t="str">
        <f>Logic!AG329</f>
        <v/>
      </c>
      <c r="AA326" s="167" t="str">
        <f>Logic!AH329</f>
        <v/>
      </c>
      <c r="AB326" s="167" t="str">
        <f>Logic!AI329</f>
        <v/>
      </c>
      <c r="AC326" s="153"/>
      <c r="AD326" s="138"/>
      <c r="AE326" s="138"/>
      <c r="AF326" s="138"/>
      <c r="AG326" s="138"/>
      <c r="AH326" s="138"/>
      <c r="AI326" s="138"/>
      <c r="AJ326" s="138"/>
      <c r="AK326" s="138"/>
      <c r="AL326" s="138"/>
      <c r="AM326" s="138"/>
      <c r="AN326" s="138"/>
      <c r="AO326" s="138"/>
      <c r="AP326" s="138"/>
      <c r="AQ326" s="138"/>
      <c r="AR326" s="138"/>
      <c r="AS326" s="138"/>
      <c r="AT326" s="138"/>
      <c r="AU326" s="138"/>
      <c r="AV326" s="138"/>
      <c r="AW326" s="138"/>
      <c r="AX326" s="138"/>
      <c r="AY326" s="138"/>
      <c r="AZ326" s="138"/>
      <c r="BA326" s="14"/>
      <c r="BB326" s="14"/>
      <c r="BC326" s="14"/>
      <c r="BD326" s="14"/>
      <c r="BE326" s="14"/>
      <c r="BF326" s="14"/>
      <c r="BG326" s="14"/>
      <c r="BH326" s="14"/>
      <c r="BI326" s="14"/>
      <c r="BJ326" s="14"/>
      <c r="BK326" s="14"/>
      <c r="BL326" s="14"/>
      <c r="BM326" s="14"/>
      <c r="BN326" s="14"/>
      <c r="BO326" s="14"/>
      <c r="BP326" s="14"/>
      <c r="BQ326" s="14"/>
      <c r="BR326" s="14"/>
      <c r="BS326" s="14"/>
      <c r="BT326" s="14"/>
      <c r="BU326" s="14"/>
      <c r="BV326" s="14"/>
      <c r="BW326" s="14"/>
      <c r="BX326" s="14"/>
      <c r="BY326" s="14"/>
      <c r="BZ326" s="14"/>
      <c r="CA326" s="14"/>
      <c r="CB326" s="14"/>
      <c r="CC326" s="14"/>
      <c r="CD326" s="14"/>
      <c r="CE326" s="14"/>
      <c r="CF326" s="14"/>
      <c r="CG326" s="14"/>
      <c r="CH326" s="14"/>
      <c r="CI326" s="14"/>
      <c r="CJ326" s="14"/>
      <c r="CK326" s="14"/>
      <c r="CL326" s="14"/>
      <c r="CM326" s="14"/>
      <c r="CN326" s="14"/>
      <c r="CO326" s="14"/>
      <c r="CP326" s="14"/>
      <c r="CQ326" s="14"/>
      <c r="CR326" s="14"/>
      <c r="CS326" s="14"/>
      <c r="CT326" s="14"/>
      <c r="CU326" s="14"/>
      <c r="CV326" s="14"/>
      <c r="CW326" s="14"/>
      <c r="CX326" s="14"/>
      <c r="CY326" s="14"/>
      <c r="CZ326" s="14"/>
      <c r="DA326" s="14"/>
      <c r="DB326" s="14"/>
      <c r="DC326" s="14"/>
      <c r="DD326" s="14"/>
      <c r="DE326" s="14"/>
      <c r="DF326" s="14"/>
      <c r="DG326" s="14"/>
      <c r="DH326" s="14"/>
      <c r="DI326" s="14"/>
      <c r="DJ326" s="14"/>
      <c r="DK326" s="14"/>
      <c r="DL326" s="14"/>
      <c r="DM326" s="14"/>
      <c r="DN326" s="14"/>
      <c r="DO326" s="14"/>
      <c r="DP326" s="14"/>
      <c r="DQ326" s="14"/>
      <c r="DR326" s="14"/>
      <c r="DS326" s="14"/>
      <c r="DT326" s="14"/>
      <c r="DU326" s="14"/>
      <c r="DV326" s="14"/>
      <c r="DW326" s="14"/>
      <c r="DX326" s="14"/>
      <c r="DY326" s="14"/>
      <c r="DZ326" s="14"/>
      <c r="EA326" s="14"/>
      <c r="EB326" s="14"/>
      <c r="EC326" s="14"/>
      <c r="ED326" s="14"/>
      <c r="EE326" s="14"/>
      <c r="EF326" s="14"/>
      <c r="EG326" s="14"/>
      <c r="EH326" s="14"/>
      <c r="EI326" s="14"/>
      <c r="EJ326" s="14"/>
      <c r="EK326" s="14"/>
      <c r="EL326" s="14"/>
      <c r="EM326" s="14"/>
      <c r="EN326" s="14"/>
      <c r="EO326" s="14"/>
      <c r="EP326" s="14"/>
      <c r="EQ326" s="14"/>
      <c r="ER326" s="14"/>
      <c r="ES326" s="14"/>
      <c r="ET326" s="14"/>
      <c r="EU326" s="14"/>
      <c r="EV326" s="14"/>
      <c r="EW326" s="14"/>
      <c r="EX326" s="14"/>
      <c r="EY326" s="14"/>
      <c r="EZ326" s="14"/>
      <c r="FA326" s="14"/>
      <c r="FB326" s="14"/>
      <c r="FC326" s="14"/>
      <c r="FD326" s="14"/>
      <c r="FE326" s="14"/>
      <c r="FF326" s="14"/>
      <c r="FG326" s="14"/>
      <c r="FH326" s="14"/>
      <c r="FI326" s="14"/>
      <c r="FJ326" s="14"/>
      <c r="FK326" s="14"/>
      <c r="FL326" s="14"/>
      <c r="FM326" s="14"/>
      <c r="FN326" s="14"/>
      <c r="FO326" s="14"/>
      <c r="FP326" s="14"/>
      <c r="FQ326" s="14"/>
      <c r="FR326" s="14"/>
      <c r="FS326" s="14"/>
      <c r="FT326" s="14"/>
      <c r="FU326" s="14"/>
      <c r="FV326" s="14"/>
      <c r="FW326" s="14"/>
      <c r="FX326" s="14"/>
      <c r="FY326" s="14"/>
      <c r="FZ326" s="14"/>
      <c r="GA326" s="14"/>
      <c r="GB326" s="14"/>
      <c r="GC326" s="14"/>
      <c r="GD326" s="14"/>
      <c r="GE326" s="14"/>
      <c r="GF326" s="14"/>
      <c r="GG326" s="14"/>
      <c r="GH326" s="14"/>
      <c r="GI326" s="14"/>
      <c r="GJ326" s="14"/>
      <c r="GK326" s="14"/>
      <c r="GL326" s="14"/>
      <c r="GM326" s="14"/>
      <c r="GN326" s="14"/>
      <c r="GO326" s="14"/>
      <c r="GP326" s="14"/>
      <c r="GQ326" s="14"/>
      <c r="GR326" s="14"/>
      <c r="GS326" s="14"/>
      <c r="GT326" s="14"/>
      <c r="GU326" s="14"/>
      <c r="GV326" s="14"/>
      <c r="GW326" s="14"/>
      <c r="GX326" s="14"/>
      <c r="GY326" s="14"/>
      <c r="GZ326" s="14"/>
      <c r="HA326" s="14"/>
      <c r="HB326" s="14"/>
      <c r="HC326" s="14"/>
      <c r="HD326" s="14"/>
      <c r="HE326" s="14"/>
      <c r="HF326" s="14"/>
      <c r="HG326" s="14"/>
      <c r="HH326" s="14"/>
      <c r="HI326" s="14"/>
      <c r="HJ326" s="14"/>
      <c r="HK326" s="14"/>
      <c r="HL326" s="14"/>
      <c r="HM326" s="14"/>
      <c r="HN326" s="14"/>
      <c r="HO326" s="14"/>
      <c r="HP326" s="14"/>
      <c r="HQ326" s="14"/>
      <c r="HR326" s="14"/>
      <c r="HS326" s="14"/>
      <c r="HT326" s="14"/>
      <c r="HU326" s="14"/>
      <c r="HV326" s="14"/>
      <c r="HW326" s="14"/>
      <c r="HX326" s="14"/>
      <c r="HY326" s="14"/>
      <c r="HZ326" s="14"/>
      <c r="IA326" s="14"/>
      <c r="IB326" s="14"/>
      <c r="IC326" s="14"/>
      <c r="ID326" s="14"/>
      <c r="IE326" s="14"/>
      <c r="IF326" s="14"/>
      <c r="IG326" s="14"/>
      <c r="IH326" s="14"/>
      <c r="II326" s="14"/>
      <c r="IJ326" s="14"/>
      <c r="IK326" s="14"/>
      <c r="IL326" s="14"/>
      <c r="IM326" s="14"/>
      <c r="IN326" s="14"/>
      <c r="IO326" s="14"/>
      <c r="IP326" s="14"/>
      <c r="IQ326" s="14"/>
      <c r="IR326" s="14"/>
      <c r="IS326" s="14"/>
      <c r="IT326" s="14"/>
      <c r="IU326" s="14"/>
      <c r="IV326" s="14"/>
      <c r="IW326" s="14"/>
      <c r="IX326" s="14"/>
      <c r="IY326" s="14"/>
      <c r="IZ326" s="14"/>
      <c r="JA326" s="14"/>
      <c r="JB326" s="14"/>
      <c r="JC326" s="14"/>
      <c r="JD326" s="14"/>
      <c r="JE326" s="14"/>
      <c r="JF326" s="14"/>
      <c r="JG326" s="14"/>
    </row>
    <row r="327" spans="1:267" s="152" customFormat="1" ht="18" hidden="1" customHeight="1" outlineLevel="2" x14ac:dyDescent="0.25">
      <c r="A327" s="146">
        <v>65</v>
      </c>
      <c r="B327" s="348"/>
      <c r="C327" s="349"/>
      <c r="D327" s="95"/>
      <c r="E327" s="348"/>
      <c r="F327" s="349"/>
      <c r="G327" s="167" t="str">
        <f>Logic!G330</f>
        <v/>
      </c>
      <c r="H327" s="116"/>
      <c r="I327" s="167" t="str">
        <f>Logic!I330</f>
        <v/>
      </c>
      <c r="J327" s="117"/>
      <c r="K327" s="112"/>
      <c r="L327" s="112"/>
      <c r="M327" s="167" t="str">
        <f>Logic!N330</f>
        <v/>
      </c>
      <c r="N327" s="167" t="str">
        <f>Logic!P330</f>
        <v/>
      </c>
      <c r="O327" s="167" t="str">
        <f>Logic!R330</f>
        <v/>
      </c>
      <c r="P327" s="167" t="str">
        <f>Logic!T330</f>
        <v/>
      </c>
      <c r="Q327" s="167" t="str">
        <f>Logic!V330</f>
        <v/>
      </c>
      <c r="R327" s="117"/>
      <c r="S327" s="167" t="str">
        <f>Logic!Y330</f>
        <v/>
      </c>
      <c r="T327" s="117"/>
      <c r="U327" s="167" t="str">
        <f>Logic!AA330</f>
        <v/>
      </c>
      <c r="V327" s="167" t="str">
        <f>Logic!AB330</f>
        <v/>
      </c>
      <c r="W327" s="167" t="str">
        <f>Logic!AC330</f>
        <v/>
      </c>
      <c r="X327" s="167" t="str">
        <f>Logic!AD330</f>
        <v/>
      </c>
      <c r="Y327" s="167" t="str">
        <f>Logic!AF330</f>
        <v/>
      </c>
      <c r="Z327" s="167" t="str">
        <f>Logic!AG330</f>
        <v/>
      </c>
      <c r="AA327" s="167" t="str">
        <f>Logic!AH330</f>
        <v/>
      </c>
      <c r="AB327" s="167" t="str">
        <f>Logic!AI330</f>
        <v/>
      </c>
      <c r="AC327" s="153"/>
      <c r="AD327" s="138"/>
      <c r="AE327" s="138"/>
      <c r="AF327" s="138"/>
      <c r="AG327" s="138"/>
      <c r="AH327" s="138"/>
      <c r="AI327" s="138"/>
      <c r="AJ327" s="138"/>
      <c r="AK327" s="138"/>
      <c r="AL327" s="138"/>
      <c r="AM327" s="138"/>
      <c r="AN327" s="138"/>
      <c r="AO327" s="138"/>
      <c r="AP327" s="138"/>
      <c r="AQ327" s="138"/>
      <c r="AR327" s="138"/>
      <c r="AS327" s="138"/>
      <c r="AT327" s="138"/>
      <c r="AU327" s="138"/>
      <c r="AV327" s="138"/>
      <c r="AW327" s="138"/>
      <c r="AX327" s="138"/>
      <c r="AY327" s="138"/>
      <c r="AZ327" s="138"/>
      <c r="BA327" s="14"/>
      <c r="BB327" s="14"/>
      <c r="BC327" s="14"/>
      <c r="BD327" s="14"/>
      <c r="BE327" s="14"/>
      <c r="BF327" s="14"/>
      <c r="BG327" s="14"/>
      <c r="BH327" s="14"/>
      <c r="BI327" s="14"/>
      <c r="BJ327" s="14"/>
      <c r="BK327" s="14"/>
      <c r="BL327" s="14"/>
      <c r="BM327" s="14"/>
      <c r="BN327" s="14"/>
      <c r="BO327" s="14"/>
      <c r="BP327" s="14"/>
      <c r="BQ327" s="14"/>
      <c r="BR327" s="14"/>
      <c r="BS327" s="14"/>
      <c r="BT327" s="14"/>
      <c r="BU327" s="14"/>
      <c r="BV327" s="14"/>
      <c r="BW327" s="14"/>
      <c r="BX327" s="14"/>
      <c r="BY327" s="14"/>
      <c r="BZ327" s="14"/>
      <c r="CA327" s="14"/>
      <c r="CB327" s="14"/>
      <c r="CC327" s="14"/>
      <c r="CD327" s="14"/>
      <c r="CE327" s="14"/>
      <c r="CF327" s="14"/>
      <c r="CG327" s="14"/>
      <c r="CH327" s="14"/>
      <c r="CI327" s="14"/>
      <c r="CJ327" s="14"/>
      <c r="CK327" s="14"/>
      <c r="CL327" s="14"/>
      <c r="CM327" s="14"/>
      <c r="CN327" s="14"/>
      <c r="CO327" s="14"/>
      <c r="CP327" s="14"/>
      <c r="CQ327" s="14"/>
      <c r="CR327" s="14"/>
      <c r="CS327" s="14"/>
      <c r="CT327" s="14"/>
      <c r="CU327" s="14"/>
      <c r="CV327" s="14"/>
      <c r="CW327" s="14"/>
      <c r="CX327" s="14"/>
      <c r="CY327" s="14"/>
      <c r="CZ327" s="14"/>
      <c r="DA327" s="14"/>
      <c r="DB327" s="14"/>
      <c r="DC327" s="14"/>
      <c r="DD327" s="14"/>
      <c r="DE327" s="14"/>
      <c r="DF327" s="14"/>
      <c r="DG327" s="14"/>
      <c r="DH327" s="14"/>
      <c r="DI327" s="14"/>
      <c r="DJ327" s="14"/>
      <c r="DK327" s="14"/>
      <c r="DL327" s="14"/>
      <c r="DM327" s="14"/>
      <c r="DN327" s="14"/>
      <c r="DO327" s="14"/>
      <c r="DP327" s="14"/>
      <c r="DQ327" s="14"/>
      <c r="DR327" s="14"/>
      <c r="DS327" s="14"/>
      <c r="DT327" s="14"/>
      <c r="DU327" s="14"/>
      <c r="DV327" s="14"/>
      <c r="DW327" s="14"/>
      <c r="DX327" s="14"/>
      <c r="DY327" s="14"/>
      <c r="DZ327" s="14"/>
      <c r="EA327" s="14"/>
      <c r="EB327" s="14"/>
      <c r="EC327" s="14"/>
      <c r="ED327" s="14"/>
      <c r="EE327" s="14"/>
      <c r="EF327" s="14"/>
      <c r="EG327" s="14"/>
      <c r="EH327" s="14"/>
      <c r="EI327" s="14"/>
      <c r="EJ327" s="14"/>
      <c r="EK327" s="14"/>
      <c r="EL327" s="14"/>
      <c r="EM327" s="14"/>
      <c r="EN327" s="14"/>
      <c r="EO327" s="14"/>
      <c r="EP327" s="14"/>
      <c r="EQ327" s="14"/>
      <c r="ER327" s="14"/>
      <c r="ES327" s="14"/>
      <c r="ET327" s="14"/>
      <c r="EU327" s="14"/>
      <c r="EV327" s="14"/>
      <c r="EW327" s="14"/>
      <c r="EX327" s="14"/>
      <c r="EY327" s="14"/>
      <c r="EZ327" s="14"/>
      <c r="FA327" s="14"/>
      <c r="FB327" s="14"/>
      <c r="FC327" s="14"/>
      <c r="FD327" s="14"/>
      <c r="FE327" s="14"/>
      <c r="FF327" s="14"/>
      <c r="FG327" s="14"/>
      <c r="FH327" s="14"/>
      <c r="FI327" s="14"/>
      <c r="FJ327" s="14"/>
      <c r="FK327" s="14"/>
      <c r="FL327" s="14"/>
      <c r="FM327" s="14"/>
      <c r="FN327" s="14"/>
      <c r="FO327" s="14"/>
      <c r="FP327" s="14"/>
      <c r="FQ327" s="14"/>
      <c r="FR327" s="14"/>
      <c r="FS327" s="14"/>
      <c r="FT327" s="14"/>
      <c r="FU327" s="14"/>
      <c r="FV327" s="14"/>
      <c r="FW327" s="14"/>
      <c r="FX327" s="14"/>
      <c r="FY327" s="14"/>
      <c r="FZ327" s="14"/>
      <c r="GA327" s="14"/>
      <c r="GB327" s="14"/>
      <c r="GC327" s="14"/>
      <c r="GD327" s="14"/>
      <c r="GE327" s="14"/>
      <c r="GF327" s="14"/>
      <c r="GG327" s="14"/>
      <c r="GH327" s="14"/>
      <c r="GI327" s="14"/>
      <c r="GJ327" s="14"/>
      <c r="GK327" s="14"/>
      <c r="GL327" s="14"/>
      <c r="GM327" s="14"/>
      <c r="GN327" s="14"/>
      <c r="GO327" s="14"/>
      <c r="GP327" s="14"/>
      <c r="GQ327" s="14"/>
      <c r="GR327" s="14"/>
      <c r="GS327" s="14"/>
      <c r="GT327" s="14"/>
      <c r="GU327" s="14"/>
      <c r="GV327" s="14"/>
      <c r="GW327" s="14"/>
      <c r="GX327" s="14"/>
      <c r="GY327" s="14"/>
      <c r="GZ327" s="14"/>
      <c r="HA327" s="14"/>
      <c r="HB327" s="14"/>
      <c r="HC327" s="14"/>
      <c r="HD327" s="14"/>
      <c r="HE327" s="14"/>
      <c r="HF327" s="14"/>
      <c r="HG327" s="14"/>
      <c r="HH327" s="14"/>
      <c r="HI327" s="14"/>
      <c r="HJ327" s="14"/>
      <c r="HK327" s="14"/>
      <c r="HL327" s="14"/>
      <c r="HM327" s="14"/>
      <c r="HN327" s="14"/>
      <c r="HO327" s="14"/>
      <c r="HP327" s="14"/>
      <c r="HQ327" s="14"/>
      <c r="HR327" s="14"/>
      <c r="HS327" s="14"/>
      <c r="HT327" s="14"/>
      <c r="HU327" s="14"/>
      <c r="HV327" s="14"/>
      <c r="HW327" s="14"/>
      <c r="HX327" s="14"/>
      <c r="HY327" s="14"/>
      <c r="HZ327" s="14"/>
      <c r="IA327" s="14"/>
      <c r="IB327" s="14"/>
      <c r="IC327" s="14"/>
      <c r="ID327" s="14"/>
      <c r="IE327" s="14"/>
      <c r="IF327" s="14"/>
      <c r="IG327" s="14"/>
      <c r="IH327" s="14"/>
      <c r="II327" s="14"/>
      <c r="IJ327" s="14"/>
      <c r="IK327" s="14"/>
      <c r="IL327" s="14"/>
      <c r="IM327" s="14"/>
      <c r="IN327" s="14"/>
      <c r="IO327" s="14"/>
      <c r="IP327" s="14"/>
      <c r="IQ327" s="14"/>
      <c r="IR327" s="14"/>
      <c r="IS327" s="14"/>
      <c r="IT327" s="14"/>
      <c r="IU327" s="14"/>
      <c r="IV327" s="14"/>
      <c r="IW327" s="14"/>
      <c r="IX327" s="14"/>
      <c r="IY327" s="14"/>
      <c r="IZ327" s="14"/>
      <c r="JA327" s="14"/>
      <c r="JB327" s="14"/>
      <c r="JC327" s="14"/>
      <c r="JD327" s="14"/>
      <c r="JE327" s="14"/>
      <c r="JF327" s="14"/>
      <c r="JG327" s="14"/>
    </row>
    <row r="328" spans="1:267" s="152" customFormat="1" ht="18" hidden="1" customHeight="1" outlineLevel="2" x14ac:dyDescent="0.25">
      <c r="A328" s="146">
        <v>66</v>
      </c>
      <c r="B328" s="348"/>
      <c r="C328" s="349"/>
      <c r="D328" s="95"/>
      <c r="E328" s="348"/>
      <c r="F328" s="349"/>
      <c r="G328" s="167" t="str">
        <f>Logic!G331</f>
        <v/>
      </c>
      <c r="H328" s="116"/>
      <c r="I328" s="167" t="str">
        <f>Logic!I331</f>
        <v/>
      </c>
      <c r="J328" s="117"/>
      <c r="K328" s="112"/>
      <c r="L328" s="112"/>
      <c r="M328" s="167" t="str">
        <f>Logic!N331</f>
        <v/>
      </c>
      <c r="N328" s="167" t="str">
        <f>Logic!P331</f>
        <v/>
      </c>
      <c r="O328" s="167" t="str">
        <f>Logic!R331</f>
        <v/>
      </c>
      <c r="P328" s="167" t="str">
        <f>Logic!T331</f>
        <v/>
      </c>
      <c r="Q328" s="167" t="str">
        <f>Logic!V331</f>
        <v/>
      </c>
      <c r="R328" s="117"/>
      <c r="S328" s="167" t="str">
        <f>Logic!Y331</f>
        <v/>
      </c>
      <c r="T328" s="117"/>
      <c r="U328" s="167" t="str">
        <f>Logic!AA331</f>
        <v/>
      </c>
      <c r="V328" s="167" t="str">
        <f>Logic!AB331</f>
        <v/>
      </c>
      <c r="W328" s="167" t="str">
        <f>Logic!AC331</f>
        <v/>
      </c>
      <c r="X328" s="167" t="str">
        <f>Logic!AD331</f>
        <v/>
      </c>
      <c r="Y328" s="167" t="str">
        <f>Logic!AF331</f>
        <v/>
      </c>
      <c r="Z328" s="167" t="str">
        <f>Logic!AG331</f>
        <v/>
      </c>
      <c r="AA328" s="167" t="str">
        <f>Logic!AH331</f>
        <v/>
      </c>
      <c r="AB328" s="167" t="str">
        <f>Logic!AI331</f>
        <v/>
      </c>
      <c r="AC328" s="153"/>
      <c r="AD328" s="138"/>
      <c r="AE328" s="138"/>
      <c r="AF328" s="138"/>
      <c r="AG328" s="138"/>
      <c r="AH328" s="138"/>
      <c r="AI328" s="138"/>
      <c r="AJ328" s="138"/>
      <c r="AK328" s="138"/>
      <c r="AL328" s="138"/>
      <c r="AM328" s="138"/>
      <c r="AN328" s="138"/>
      <c r="AO328" s="138"/>
      <c r="AP328" s="138"/>
      <c r="AQ328" s="138"/>
      <c r="AR328" s="138"/>
      <c r="AS328" s="138"/>
      <c r="AT328" s="138"/>
      <c r="AU328" s="138"/>
      <c r="AV328" s="138"/>
      <c r="AW328" s="138"/>
      <c r="AX328" s="138"/>
      <c r="AY328" s="138"/>
      <c r="AZ328" s="138"/>
      <c r="BA328" s="14"/>
      <c r="BB328" s="14"/>
      <c r="BC328" s="14"/>
      <c r="BD328" s="14"/>
      <c r="BE328" s="14"/>
      <c r="BF328" s="14"/>
      <c r="BG328" s="14"/>
      <c r="BH328" s="14"/>
      <c r="BI328" s="14"/>
      <c r="BJ328" s="14"/>
      <c r="BK328" s="14"/>
      <c r="BL328" s="14"/>
      <c r="BM328" s="14"/>
      <c r="BN328" s="14"/>
      <c r="BO328" s="14"/>
      <c r="BP328" s="14"/>
      <c r="BQ328" s="14"/>
      <c r="BR328" s="14"/>
      <c r="BS328" s="14"/>
      <c r="BT328" s="14"/>
      <c r="BU328" s="14"/>
      <c r="BV328" s="14"/>
      <c r="BW328" s="14"/>
      <c r="BX328" s="14"/>
      <c r="BY328" s="14"/>
      <c r="BZ328" s="14"/>
      <c r="CA328" s="14"/>
      <c r="CB328" s="14"/>
      <c r="CC328" s="14"/>
      <c r="CD328" s="14"/>
      <c r="CE328" s="14"/>
      <c r="CF328" s="14"/>
      <c r="CG328" s="14"/>
      <c r="CH328" s="14"/>
      <c r="CI328" s="14"/>
      <c r="CJ328" s="14"/>
      <c r="CK328" s="14"/>
      <c r="CL328" s="14"/>
      <c r="CM328" s="14"/>
      <c r="CN328" s="14"/>
      <c r="CO328" s="14"/>
      <c r="CP328" s="14"/>
      <c r="CQ328" s="14"/>
      <c r="CR328" s="14"/>
      <c r="CS328" s="14"/>
      <c r="CT328" s="14"/>
      <c r="CU328" s="14"/>
      <c r="CV328" s="14"/>
      <c r="CW328" s="14"/>
      <c r="CX328" s="14"/>
      <c r="CY328" s="14"/>
      <c r="CZ328" s="14"/>
      <c r="DA328" s="14"/>
      <c r="DB328" s="14"/>
      <c r="DC328" s="14"/>
      <c r="DD328" s="14"/>
      <c r="DE328" s="14"/>
      <c r="DF328" s="14"/>
      <c r="DG328" s="14"/>
      <c r="DH328" s="14"/>
      <c r="DI328" s="14"/>
      <c r="DJ328" s="14"/>
      <c r="DK328" s="14"/>
      <c r="DL328" s="14"/>
      <c r="DM328" s="14"/>
      <c r="DN328" s="14"/>
      <c r="DO328" s="14"/>
      <c r="DP328" s="14"/>
      <c r="DQ328" s="14"/>
      <c r="DR328" s="14"/>
      <c r="DS328" s="14"/>
      <c r="DT328" s="14"/>
      <c r="DU328" s="14"/>
      <c r="DV328" s="14"/>
      <c r="DW328" s="14"/>
      <c r="DX328" s="14"/>
      <c r="DY328" s="14"/>
      <c r="DZ328" s="14"/>
      <c r="EA328" s="14"/>
      <c r="EB328" s="14"/>
      <c r="EC328" s="14"/>
      <c r="ED328" s="14"/>
      <c r="EE328" s="14"/>
      <c r="EF328" s="14"/>
      <c r="EG328" s="14"/>
      <c r="EH328" s="14"/>
      <c r="EI328" s="14"/>
      <c r="EJ328" s="14"/>
      <c r="EK328" s="14"/>
      <c r="EL328" s="14"/>
      <c r="EM328" s="14"/>
      <c r="EN328" s="14"/>
      <c r="EO328" s="14"/>
      <c r="EP328" s="14"/>
      <c r="EQ328" s="14"/>
      <c r="ER328" s="14"/>
      <c r="ES328" s="14"/>
      <c r="ET328" s="14"/>
      <c r="EU328" s="14"/>
      <c r="EV328" s="14"/>
      <c r="EW328" s="14"/>
      <c r="EX328" s="14"/>
      <c r="EY328" s="14"/>
      <c r="EZ328" s="14"/>
      <c r="FA328" s="14"/>
      <c r="FB328" s="14"/>
      <c r="FC328" s="14"/>
      <c r="FD328" s="14"/>
      <c r="FE328" s="14"/>
      <c r="FF328" s="14"/>
      <c r="FG328" s="14"/>
      <c r="FH328" s="14"/>
      <c r="FI328" s="14"/>
      <c r="FJ328" s="14"/>
      <c r="FK328" s="14"/>
      <c r="FL328" s="14"/>
      <c r="FM328" s="14"/>
      <c r="FN328" s="14"/>
      <c r="FO328" s="14"/>
      <c r="FP328" s="14"/>
      <c r="FQ328" s="14"/>
      <c r="FR328" s="14"/>
      <c r="FS328" s="14"/>
      <c r="FT328" s="14"/>
      <c r="FU328" s="14"/>
      <c r="FV328" s="14"/>
      <c r="FW328" s="14"/>
      <c r="FX328" s="14"/>
      <c r="FY328" s="14"/>
      <c r="FZ328" s="14"/>
      <c r="GA328" s="14"/>
      <c r="GB328" s="14"/>
      <c r="GC328" s="14"/>
      <c r="GD328" s="14"/>
      <c r="GE328" s="14"/>
      <c r="GF328" s="14"/>
      <c r="GG328" s="14"/>
      <c r="GH328" s="14"/>
      <c r="GI328" s="14"/>
      <c r="GJ328" s="14"/>
      <c r="GK328" s="14"/>
      <c r="GL328" s="14"/>
      <c r="GM328" s="14"/>
      <c r="GN328" s="14"/>
      <c r="GO328" s="14"/>
      <c r="GP328" s="14"/>
      <c r="GQ328" s="14"/>
      <c r="GR328" s="14"/>
      <c r="GS328" s="14"/>
      <c r="GT328" s="14"/>
      <c r="GU328" s="14"/>
      <c r="GV328" s="14"/>
      <c r="GW328" s="14"/>
      <c r="GX328" s="14"/>
      <c r="GY328" s="14"/>
      <c r="GZ328" s="14"/>
      <c r="HA328" s="14"/>
      <c r="HB328" s="14"/>
      <c r="HC328" s="14"/>
      <c r="HD328" s="14"/>
      <c r="HE328" s="14"/>
      <c r="HF328" s="14"/>
      <c r="HG328" s="14"/>
      <c r="HH328" s="14"/>
      <c r="HI328" s="14"/>
      <c r="HJ328" s="14"/>
      <c r="HK328" s="14"/>
      <c r="HL328" s="14"/>
      <c r="HM328" s="14"/>
      <c r="HN328" s="14"/>
      <c r="HO328" s="14"/>
      <c r="HP328" s="14"/>
      <c r="HQ328" s="14"/>
      <c r="HR328" s="14"/>
      <c r="HS328" s="14"/>
      <c r="HT328" s="14"/>
      <c r="HU328" s="14"/>
      <c r="HV328" s="14"/>
      <c r="HW328" s="14"/>
      <c r="HX328" s="14"/>
      <c r="HY328" s="14"/>
      <c r="HZ328" s="14"/>
      <c r="IA328" s="14"/>
      <c r="IB328" s="14"/>
      <c r="IC328" s="14"/>
      <c r="ID328" s="14"/>
      <c r="IE328" s="14"/>
      <c r="IF328" s="14"/>
      <c r="IG328" s="14"/>
      <c r="IH328" s="14"/>
      <c r="II328" s="14"/>
      <c r="IJ328" s="14"/>
      <c r="IK328" s="14"/>
      <c r="IL328" s="14"/>
      <c r="IM328" s="14"/>
      <c r="IN328" s="14"/>
      <c r="IO328" s="14"/>
      <c r="IP328" s="14"/>
      <c r="IQ328" s="14"/>
      <c r="IR328" s="14"/>
      <c r="IS328" s="14"/>
      <c r="IT328" s="14"/>
      <c r="IU328" s="14"/>
      <c r="IV328" s="14"/>
      <c r="IW328" s="14"/>
      <c r="IX328" s="14"/>
      <c r="IY328" s="14"/>
      <c r="IZ328" s="14"/>
      <c r="JA328" s="14"/>
      <c r="JB328" s="14"/>
      <c r="JC328" s="14"/>
      <c r="JD328" s="14"/>
      <c r="JE328" s="14"/>
      <c r="JF328" s="14"/>
      <c r="JG328" s="14"/>
    </row>
    <row r="329" spans="1:267" s="152" customFormat="1" ht="18" hidden="1" customHeight="1" outlineLevel="2" x14ac:dyDescent="0.25">
      <c r="A329" s="146">
        <v>67</v>
      </c>
      <c r="B329" s="348"/>
      <c r="C329" s="349"/>
      <c r="D329" s="95"/>
      <c r="E329" s="348"/>
      <c r="F329" s="349"/>
      <c r="G329" s="167" t="str">
        <f>Logic!G332</f>
        <v/>
      </c>
      <c r="H329" s="116"/>
      <c r="I329" s="167" t="str">
        <f>Logic!I332</f>
        <v/>
      </c>
      <c r="J329" s="117"/>
      <c r="K329" s="112"/>
      <c r="L329" s="112"/>
      <c r="M329" s="167" t="str">
        <f>Logic!N332</f>
        <v/>
      </c>
      <c r="N329" s="167" t="str">
        <f>Logic!P332</f>
        <v/>
      </c>
      <c r="O329" s="167" t="str">
        <f>Logic!R332</f>
        <v/>
      </c>
      <c r="P329" s="167" t="str">
        <f>Logic!T332</f>
        <v/>
      </c>
      <c r="Q329" s="167" t="str">
        <f>Logic!V332</f>
        <v/>
      </c>
      <c r="R329" s="117"/>
      <c r="S329" s="167" t="str">
        <f>Logic!Y332</f>
        <v/>
      </c>
      <c r="T329" s="117"/>
      <c r="U329" s="167" t="str">
        <f>Logic!AA332</f>
        <v/>
      </c>
      <c r="V329" s="167" t="str">
        <f>Logic!AB332</f>
        <v/>
      </c>
      <c r="W329" s="167" t="str">
        <f>Logic!AC332</f>
        <v/>
      </c>
      <c r="X329" s="167" t="str">
        <f>Logic!AD332</f>
        <v/>
      </c>
      <c r="Y329" s="167" t="str">
        <f>Logic!AF332</f>
        <v/>
      </c>
      <c r="Z329" s="167" t="str">
        <f>Logic!AG332</f>
        <v/>
      </c>
      <c r="AA329" s="167" t="str">
        <f>Logic!AH332</f>
        <v/>
      </c>
      <c r="AB329" s="167" t="str">
        <f>Logic!AI332</f>
        <v/>
      </c>
      <c r="AC329" s="153"/>
      <c r="AD329" s="138"/>
      <c r="AE329" s="138"/>
      <c r="AF329" s="138"/>
      <c r="AG329" s="138"/>
      <c r="AH329" s="138"/>
      <c r="AI329" s="138"/>
      <c r="AJ329" s="138"/>
      <c r="AK329" s="138"/>
      <c r="AL329" s="138"/>
      <c r="AM329" s="138"/>
      <c r="AN329" s="138"/>
      <c r="AO329" s="138"/>
      <c r="AP329" s="138"/>
      <c r="AQ329" s="138"/>
      <c r="AR329" s="138"/>
      <c r="AS329" s="138"/>
      <c r="AT329" s="138"/>
      <c r="AU329" s="138"/>
      <c r="AV329" s="138"/>
      <c r="AW329" s="138"/>
      <c r="AX329" s="138"/>
      <c r="AY329" s="138"/>
      <c r="AZ329" s="138"/>
      <c r="BA329" s="14"/>
      <c r="BB329" s="14"/>
      <c r="BC329" s="14"/>
      <c r="BD329" s="14"/>
      <c r="BE329" s="14"/>
      <c r="BF329" s="14"/>
      <c r="BG329" s="14"/>
      <c r="BH329" s="14"/>
      <c r="BI329" s="14"/>
      <c r="BJ329" s="14"/>
      <c r="BK329" s="14"/>
      <c r="BL329" s="14"/>
      <c r="BM329" s="14"/>
      <c r="BN329" s="14"/>
      <c r="BO329" s="14"/>
      <c r="BP329" s="14"/>
      <c r="BQ329" s="14"/>
      <c r="BR329" s="14"/>
      <c r="BS329" s="14"/>
      <c r="BT329" s="14"/>
      <c r="BU329" s="14"/>
      <c r="BV329" s="14"/>
      <c r="BW329" s="14"/>
      <c r="BX329" s="14"/>
      <c r="BY329" s="14"/>
      <c r="BZ329" s="14"/>
      <c r="CA329" s="14"/>
      <c r="CB329" s="14"/>
      <c r="CC329" s="14"/>
      <c r="CD329" s="14"/>
      <c r="CE329" s="14"/>
      <c r="CF329" s="14"/>
      <c r="CG329" s="14"/>
      <c r="CH329" s="14"/>
      <c r="CI329" s="14"/>
      <c r="CJ329" s="14"/>
      <c r="CK329" s="14"/>
      <c r="CL329" s="14"/>
      <c r="CM329" s="14"/>
      <c r="CN329" s="14"/>
      <c r="CO329" s="14"/>
      <c r="CP329" s="14"/>
      <c r="CQ329" s="14"/>
      <c r="CR329" s="14"/>
      <c r="CS329" s="14"/>
      <c r="CT329" s="14"/>
      <c r="CU329" s="14"/>
      <c r="CV329" s="14"/>
      <c r="CW329" s="14"/>
      <c r="CX329" s="14"/>
      <c r="CY329" s="14"/>
      <c r="CZ329" s="14"/>
      <c r="DA329" s="14"/>
      <c r="DB329" s="14"/>
      <c r="DC329" s="14"/>
      <c r="DD329" s="14"/>
      <c r="DE329" s="14"/>
      <c r="DF329" s="14"/>
      <c r="DG329" s="14"/>
      <c r="DH329" s="14"/>
      <c r="DI329" s="14"/>
      <c r="DJ329" s="14"/>
      <c r="DK329" s="14"/>
      <c r="DL329" s="14"/>
      <c r="DM329" s="14"/>
      <c r="DN329" s="14"/>
      <c r="DO329" s="14"/>
      <c r="DP329" s="14"/>
      <c r="DQ329" s="14"/>
      <c r="DR329" s="14"/>
      <c r="DS329" s="14"/>
      <c r="DT329" s="14"/>
      <c r="DU329" s="14"/>
      <c r="DV329" s="14"/>
      <c r="DW329" s="14"/>
      <c r="DX329" s="14"/>
      <c r="DY329" s="14"/>
      <c r="DZ329" s="14"/>
      <c r="EA329" s="14"/>
      <c r="EB329" s="14"/>
      <c r="EC329" s="14"/>
      <c r="ED329" s="14"/>
      <c r="EE329" s="14"/>
      <c r="EF329" s="14"/>
      <c r="EG329" s="14"/>
      <c r="EH329" s="14"/>
      <c r="EI329" s="14"/>
      <c r="EJ329" s="14"/>
      <c r="EK329" s="14"/>
      <c r="EL329" s="14"/>
      <c r="EM329" s="14"/>
      <c r="EN329" s="14"/>
      <c r="EO329" s="14"/>
      <c r="EP329" s="14"/>
      <c r="EQ329" s="14"/>
      <c r="ER329" s="14"/>
      <c r="ES329" s="14"/>
      <c r="ET329" s="14"/>
      <c r="EU329" s="14"/>
      <c r="EV329" s="14"/>
      <c r="EW329" s="14"/>
      <c r="EX329" s="14"/>
      <c r="EY329" s="14"/>
      <c r="EZ329" s="14"/>
      <c r="FA329" s="14"/>
      <c r="FB329" s="14"/>
      <c r="FC329" s="14"/>
      <c r="FD329" s="14"/>
      <c r="FE329" s="14"/>
      <c r="FF329" s="14"/>
      <c r="FG329" s="14"/>
      <c r="FH329" s="14"/>
      <c r="FI329" s="14"/>
      <c r="FJ329" s="14"/>
      <c r="FK329" s="14"/>
      <c r="FL329" s="14"/>
      <c r="FM329" s="14"/>
      <c r="FN329" s="14"/>
      <c r="FO329" s="14"/>
      <c r="FP329" s="14"/>
      <c r="FQ329" s="14"/>
      <c r="FR329" s="14"/>
      <c r="FS329" s="14"/>
      <c r="FT329" s="14"/>
      <c r="FU329" s="14"/>
      <c r="FV329" s="14"/>
      <c r="FW329" s="14"/>
      <c r="FX329" s="14"/>
      <c r="FY329" s="14"/>
      <c r="FZ329" s="14"/>
      <c r="GA329" s="14"/>
      <c r="GB329" s="14"/>
      <c r="GC329" s="14"/>
      <c r="GD329" s="14"/>
      <c r="GE329" s="14"/>
      <c r="GF329" s="14"/>
      <c r="GG329" s="14"/>
      <c r="GH329" s="14"/>
      <c r="GI329" s="14"/>
      <c r="GJ329" s="14"/>
      <c r="GK329" s="14"/>
      <c r="GL329" s="14"/>
      <c r="GM329" s="14"/>
      <c r="GN329" s="14"/>
      <c r="GO329" s="14"/>
      <c r="GP329" s="14"/>
      <c r="GQ329" s="14"/>
      <c r="GR329" s="14"/>
      <c r="GS329" s="14"/>
      <c r="GT329" s="14"/>
      <c r="GU329" s="14"/>
      <c r="GV329" s="14"/>
      <c r="GW329" s="14"/>
      <c r="GX329" s="14"/>
      <c r="GY329" s="14"/>
      <c r="GZ329" s="14"/>
      <c r="HA329" s="14"/>
      <c r="HB329" s="14"/>
      <c r="HC329" s="14"/>
      <c r="HD329" s="14"/>
      <c r="HE329" s="14"/>
      <c r="HF329" s="14"/>
      <c r="HG329" s="14"/>
      <c r="HH329" s="14"/>
      <c r="HI329" s="14"/>
      <c r="HJ329" s="14"/>
      <c r="HK329" s="14"/>
      <c r="HL329" s="14"/>
      <c r="HM329" s="14"/>
      <c r="HN329" s="14"/>
      <c r="HO329" s="14"/>
      <c r="HP329" s="14"/>
      <c r="HQ329" s="14"/>
      <c r="HR329" s="14"/>
      <c r="HS329" s="14"/>
      <c r="HT329" s="14"/>
      <c r="HU329" s="14"/>
      <c r="HV329" s="14"/>
      <c r="HW329" s="14"/>
      <c r="HX329" s="14"/>
      <c r="HY329" s="14"/>
      <c r="HZ329" s="14"/>
      <c r="IA329" s="14"/>
      <c r="IB329" s="14"/>
      <c r="IC329" s="14"/>
      <c r="ID329" s="14"/>
      <c r="IE329" s="14"/>
      <c r="IF329" s="14"/>
      <c r="IG329" s="14"/>
      <c r="IH329" s="14"/>
      <c r="II329" s="14"/>
      <c r="IJ329" s="14"/>
      <c r="IK329" s="14"/>
      <c r="IL329" s="14"/>
      <c r="IM329" s="14"/>
      <c r="IN329" s="14"/>
      <c r="IO329" s="14"/>
      <c r="IP329" s="14"/>
      <c r="IQ329" s="14"/>
      <c r="IR329" s="14"/>
      <c r="IS329" s="14"/>
      <c r="IT329" s="14"/>
      <c r="IU329" s="14"/>
      <c r="IV329" s="14"/>
      <c r="IW329" s="14"/>
      <c r="IX329" s="14"/>
      <c r="IY329" s="14"/>
      <c r="IZ329" s="14"/>
      <c r="JA329" s="14"/>
      <c r="JB329" s="14"/>
      <c r="JC329" s="14"/>
      <c r="JD329" s="14"/>
      <c r="JE329" s="14"/>
      <c r="JF329" s="14"/>
      <c r="JG329" s="14"/>
    </row>
    <row r="330" spans="1:267" s="152" customFormat="1" ht="18" hidden="1" customHeight="1" outlineLevel="2" x14ac:dyDescent="0.25">
      <c r="A330" s="146">
        <v>68</v>
      </c>
      <c r="B330" s="348"/>
      <c r="C330" s="349"/>
      <c r="D330" s="95"/>
      <c r="E330" s="348"/>
      <c r="F330" s="349"/>
      <c r="G330" s="167" t="str">
        <f>Logic!G333</f>
        <v/>
      </c>
      <c r="H330" s="116"/>
      <c r="I330" s="167" t="str">
        <f>Logic!I333</f>
        <v/>
      </c>
      <c r="J330" s="117"/>
      <c r="K330" s="112"/>
      <c r="L330" s="112"/>
      <c r="M330" s="167" t="str">
        <f>Logic!N333</f>
        <v/>
      </c>
      <c r="N330" s="167" t="str">
        <f>Logic!P333</f>
        <v/>
      </c>
      <c r="O330" s="167" t="str">
        <f>Logic!R333</f>
        <v/>
      </c>
      <c r="P330" s="167" t="str">
        <f>Logic!T333</f>
        <v/>
      </c>
      <c r="Q330" s="167" t="str">
        <f>Logic!V333</f>
        <v/>
      </c>
      <c r="R330" s="117"/>
      <c r="S330" s="167" t="str">
        <f>Logic!Y333</f>
        <v/>
      </c>
      <c r="T330" s="117"/>
      <c r="U330" s="167" t="str">
        <f>Logic!AA333</f>
        <v/>
      </c>
      <c r="V330" s="167" t="str">
        <f>Logic!AB333</f>
        <v/>
      </c>
      <c r="W330" s="167" t="str">
        <f>Logic!AC333</f>
        <v/>
      </c>
      <c r="X330" s="167" t="str">
        <f>Logic!AD333</f>
        <v/>
      </c>
      <c r="Y330" s="167" t="str">
        <f>Logic!AF333</f>
        <v/>
      </c>
      <c r="Z330" s="167" t="str">
        <f>Logic!AG333</f>
        <v/>
      </c>
      <c r="AA330" s="167" t="str">
        <f>Logic!AH333</f>
        <v/>
      </c>
      <c r="AB330" s="167" t="str">
        <f>Logic!AI333</f>
        <v/>
      </c>
      <c r="AC330" s="153"/>
      <c r="AD330" s="138"/>
      <c r="AE330" s="138"/>
      <c r="AF330" s="138"/>
      <c r="AG330" s="138"/>
      <c r="AH330" s="138"/>
      <c r="AI330" s="138"/>
      <c r="AJ330" s="138"/>
      <c r="AK330" s="138"/>
      <c r="AL330" s="138"/>
      <c r="AM330" s="138"/>
      <c r="AN330" s="138"/>
      <c r="AO330" s="138"/>
      <c r="AP330" s="138"/>
      <c r="AQ330" s="138"/>
      <c r="AR330" s="138"/>
      <c r="AS330" s="138"/>
      <c r="AT330" s="138"/>
      <c r="AU330" s="138"/>
      <c r="AV330" s="138"/>
      <c r="AW330" s="138"/>
      <c r="AX330" s="138"/>
      <c r="AY330" s="138"/>
      <c r="AZ330" s="138"/>
      <c r="BA330" s="14"/>
      <c r="BB330" s="14"/>
      <c r="BC330" s="14"/>
      <c r="BD330" s="14"/>
      <c r="BE330" s="14"/>
      <c r="BF330" s="14"/>
      <c r="BG330" s="14"/>
      <c r="BH330" s="14"/>
      <c r="BI330" s="14"/>
      <c r="BJ330" s="14"/>
      <c r="BK330" s="14"/>
      <c r="BL330" s="14"/>
      <c r="BM330" s="14"/>
      <c r="BN330" s="14"/>
      <c r="BO330" s="14"/>
      <c r="BP330" s="14"/>
      <c r="BQ330" s="14"/>
      <c r="BR330" s="14"/>
      <c r="BS330" s="14"/>
      <c r="BT330" s="14"/>
      <c r="BU330" s="14"/>
      <c r="BV330" s="14"/>
      <c r="BW330" s="14"/>
      <c r="BX330" s="14"/>
      <c r="BY330" s="14"/>
      <c r="BZ330" s="14"/>
      <c r="CA330" s="14"/>
      <c r="CB330" s="14"/>
      <c r="CC330" s="14"/>
      <c r="CD330" s="14"/>
      <c r="CE330" s="14"/>
      <c r="CF330" s="14"/>
      <c r="CG330" s="14"/>
      <c r="CH330" s="14"/>
      <c r="CI330" s="14"/>
      <c r="CJ330" s="14"/>
      <c r="CK330" s="14"/>
      <c r="CL330" s="14"/>
      <c r="CM330" s="14"/>
      <c r="CN330" s="14"/>
      <c r="CO330" s="14"/>
      <c r="CP330" s="14"/>
      <c r="CQ330" s="14"/>
      <c r="CR330" s="14"/>
      <c r="CS330" s="14"/>
      <c r="CT330" s="14"/>
      <c r="CU330" s="14"/>
      <c r="CV330" s="14"/>
      <c r="CW330" s="14"/>
      <c r="CX330" s="14"/>
      <c r="CY330" s="14"/>
      <c r="CZ330" s="14"/>
      <c r="DA330" s="14"/>
      <c r="DB330" s="14"/>
      <c r="DC330" s="14"/>
      <c r="DD330" s="14"/>
      <c r="DE330" s="14"/>
      <c r="DF330" s="14"/>
      <c r="DG330" s="14"/>
      <c r="DH330" s="14"/>
      <c r="DI330" s="14"/>
      <c r="DJ330" s="14"/>
      <c r="DK330" s="14"/>
      <c r="DL330" s="14"/>
      <c r="DM330" s="14"/>
      <c r="DN330" s="14"/>
      <c r="DO330" s="14"/>
      <c r="DP330" s="14"/>
      <c r="DQ330" s="14"/>
      <c r="DR330" s="14"/>
      <c r="DS330" s="14"/>
      <c r="DT330" s="14"/>
      <c r="DU330" s="14"/>
      <c r="DV330" s="14"/>
      <c r="DW330" s="14"/>
      <c r="DX330" s="14"/>
      <c r="DY330" s="14"/>
      <c r="DZ330" s="14"/>
      <c r="EA330" s="14"/>
      <c r="EB330" s="14"/>
      <c r="EC330" s="14"/>
      <c r="ED330" s="14"/>
      <c r="EE330" s="14"/>
      <c r="EF330" s="14"/>
      <c r="EG330" s="14"/>
      <c r="EH330" s="14"/>
      <c r="EI330" s="14"/>
      <c r="EJ330" s="14"/>
      <c r="EK330" s="14"/>
      <c r="EL330" s="14"/>
      <c r="EM330" s="14"/>
      <c r="EN330" s="14"/>
      <c r="EO330" s="14"/>
      <c r="EP330" s="14"/>
      <c r="EQ330" s="14"/>
      <c r="ER330" s="14"/>
      <c r="ES330" s="14"/>
      <c r="ET330" s="14"/>
      <c r="EU330" s="14"/>
      <c r="EV330" s="14"/>
      <c r="EW330" s="14"/>
      <c r="EX330" s="14"/>
      <c r="EY330" s="14"/>
      <c r="EZ330" s="14"/>
      <c r="FA330" s="14"/>
      <c r="FB330" s="14"/>
      <c r="FC330" s="14"/>
      <c r="FD330" s="14"/>
      <c r="FE330" s="14"/>
      <c r="FF330" s="14"/>
      <c r="FG330" s="14"/>
      <c r="FH330" s="14"/>
      <c r="FI330" s="14"/>
      <c r="FJ330" s="14"/>
      <c r="FK330" s="14"/>
      <c r="FL330" s="14"/>
      <c r="FM330" s="14"/>
      <c r="FN330" s="14"/>
      <c r="FO330" s="14"/>
      <c r="FP330" s="14"/>
      <c r="FQ330" s="14"/>
      <c r="FR330" s="14"/>
      <c r="FS330" s="14"/>
      <c r="FT330" s="14"/>
      <c r="FU330" s="14"/>
      <c r="FV330" s="14"/>
      <c r="FW330" s="14"/>
      <c r="FX330" s="14"/>
      <c r="FY330" s="14"/>
      <c r="FZ330" s="14"/>
      <c r="GA330" s="14"/>
      <c r="GB330" s="14"/>
      <c r="GC330" s="14"/>
      <c r="GD330" s="14"/>
      <c r="GE330" s="14"/>
      <c r="GF330" s="14"/>
      <c r="GG330" s="14"/>
      <c r="GH330" s="14"/>
      <c r="GI330" s="14"/>
      <c r="GJ330" s="14"/>
      <c r="GK330" s="14"/>
      <c r="GL330" s="14"/>
      <c r="GM330" s="14"/>
      <c r="GN330" s="14"/>
      <c r="GO330" s="14"/>
      <c r="GP330" s="14"/>
      <c r="GQ330" s="14"/>
      <c r="GR330" s="14"/>
      <c r="GS330" s="14"/>
      <c r="GT330" s="14"/>
      <c r="GU330" s="14"/>
      <c r="GV330" s="14"/>
      <c r="GW330" s="14"/>
      <c r="GX330" s="14"/>
      <c r="GY330" s="14"/>
      <c r="GZ330" s="14"/>
      <c r="HA330" s="14"/>
      <c r="HB330" s="14"/>
      <c r="HC330" s="14"/>
      <c r="HD330" s="14"/>
      <c r="HE330" s="14"/>
      <c r="HF330" s="14"/>
      <c r="HG330" s="14"/>
      <c r="HH330" s="14"/>
      <c r="HI330" s="14"/>
      <c r="HJ330" s="14"/>
      <c r="HK330" s="14"/>
      <c r="HL330" s="14"/>
      <c r="HM330" s="14"/>
      <c r="HN330" s="14"/>
      <c r="HO330" s="14"/>
      <c r="HP330" s="14"/>
      <c r="HQ330" s="14"/>
      <c r="HR330" s="14"/>
      <c r="HS330" s="14"/>
      <c r="HT330" s="14"/>
      <c r="HU330" s="14"/>
      <c r="HV330" s="14"/>
      <c r="HW330" s="14"/>
      <c r="HX330" s="14"/>
      <c r="HY330" s="14"/>
      <c r="HZ330" s="14"/>
      <c r="IA330" s="14"/>
      <c r="IB330" s="14"/>
      <c r="IC330" s="14"/>
      <c r="ID330" s="14"/>
      <c r="IE330" s="14"/>
      <c r="IF330" s="14"/>
      <c r="IG330" s="14"/>
      <c r="IH330" s="14"/>
      <c r="II330" s="14"/>
      <c r="IJ330" s="14"/>
      <c r="IK330" s="14"/>
      <c r="IL330" s="14"/>
      <c r="IM330" s="14"/>
      <c r="IN330" s="14"/>
      <c r="IO330" s="14"/>
      <c r="IP330" s="14"/>
      <c r="IQ330" s="14"/>
      <c r="IR330" s="14"/>
      <c r="IS330" s="14"/>
      <c r="IT330" s="14"/>
      <c r="IU330" s="14"/>
      <c r="IV330" s="14"/>
      <c r="IW330" s="14"/>
      <c r="IX330" s="14"/>
      <c r="IY330" s="14"/>
      <c r="IZ330" s="14"/>
      <c r="JA330" s="14"/>
      <c r="JB330" s="14"/>
      <c r="JC330" s="14"/>
      <c r="JD330" s="14"/>
      <c r="JE330" s="14"/>
      <c r="JF330" s="14"/>
      <c r="JG330" s="14"/>
    </row>
    <row r="331" spans="1:267" s="152" customFormat="1" ht="18" hidden="1" customHeight="1" outlineLevel="2" x14ac:dyDescent="0.25">
      <c r="A331" s="146">
        <v>69</v>
      </c>
      <c r="B331" s="348"/>
      <c r="C331" s="349"/>
      <c r="D331" s="95"/>
      <c r="E331" s="348"/>
      <c r="F331" s="349"/>
      <c r="G331" s="167" t="str">
        <f>Logic!G334</f>
        <v/>
      </c>
      <c r="H331" s="116"/>
      <c r="I331" s="167" t="str">
        <f>Logic!I334</f>
        <v/>
      </c>
      <c r="J331" s="117"/>
      <c r="K331" s="112"/>
      <c r="L331" s="112"/>
      <c r="M331" s="167" t="str">
        <f>Logic!N334</f>
        <v/>
      </c>
      <c r="N331" s="167" t="str">
        <f>Logic!P334</f>
        <v/>
      </c>
      <c r="O331" s="167" t="str">
        <f>Logic!R334</f>
        <v/>
      </c>
      <c r="P331" s="167" t="str">
        <f>Logic!T334</f>
        <v/>
      </c>
      <c r="Q331" s="167" t="str">
        <f>Logic!V334</f>
        <v/>
      </c>
      <c r="R331" s="117"/>
      <c r="S331" s="167" t="str">
        <f>Logic!Y334</f>
        <v/>
      </c>
      <c r="T331" s="117"/>
      <c r="U331" s="167" t="str">
        <f>Logic!AA334</f>
        <v/>
      </c>
      <c r="V331" s="167" t="str">
        <f>Logic!AB334</f>
        <v/>
      </c>
      <c r="W331" s="167" t="str">
        <f>Logic!AC334</f>
        <v/>
      </c>
      <c r="X331" s="167" t="str">
        <f>Logic!AD334</f>
        <v/>
      </c>
      <c r="Y331" s="167" t="str">
        <f>Logic!AF334</f>
        <v/>
      </c>
      <c r="Z331" s="167" t="str">
        <f>Logic!AG334</f>
        <v/>
      </c>
      <c r="AA331" s="167" t="str">
        <f>Logic!AH334</f>
        <v/>
      </c>
      <c r="AB331" s="167" t="str">
        <f>Logic!AI334</f>
        <v/>
      </c>
      <c r="AC331" s="153"/>
      <c r="AD331" s="138"/>
      <c r="AE331" s="138"/>
      <c r="AF331" s="138"/>
      <c r="AG331" s="138"/>
      <c r="AH331" s="138"/>
      <c r="AI331" s="138"/>
      <c r="AJ331" s="138"/>
      <c r="AK331" s="138"/>
      <c r="AL331" s="138"/>
      <c r="AM331" s="138"/>
      <c r="AN331" s="138"/>
      <c r="AO331" s="138"/>
      <c r="AP331" s="138"/>
      <c r="AQ331" s="138"/>
      <c r="AR331" s="138"/>
      <c r="AS331" s="138"/>
      <c r="AT331" s="138"/>
      <c r="AU331" s="138"/>
      <c r="AV331" s="138"/>
      <c r="AW331" s="138"/>
      <c r="AX331" s="138"/>
      <c r="AY331" s="138"/>
      <c r="AZ331" s="138"/>
      <c r="BA331" s="14"/>
      <c r="BB331" s="14"/>
      <c r="BC331" s="14"/>
      <c r="BD331" s="14"/>
      <c r="BE331" s="14"/>
      <c r="BF331" s="14"/>
      <c r="BG331" s="14"/>
      <c r="BH331" s="14"/>
      <c r="BI331" s="14"/>
      <c r="BJ331" s="14"/>
      <c r="BK331" s="14"/>
      <c r="BL331" s="14"/>
      <c r="BM331" s="14"/>
      <c r="BN331" s="14"/>
      <c r="BO331" s="14"/>
      <c r="BP331" s="14"/>
      <c r="BQ331" s="14"/>
      <c r="BR331" s="14"/>
      <c r="BS331" s="14"/>
      <c r="BT331" s="14"/>
      <c r="BU331" s="14"/>
      <c r="BV331" s="14"/>
      <c r="BW331" s="14"/>
      <c r="BX331" s="14"/>
      <c r="BY331" s="14"/>
      <c r="BZ331" s="14"/>
      <c r="CA331" s="14"/>
      <c r="CB331" s="14"/>
      <c r="CC331" s="14"/>
      <c r="CD331" s="14"/>
      <c r="CE331" s="14"/>
      <c r="CF331" s="14"/>
      <c r="CG331" s="14"/>
      <c r="CH331" s="14"/>
      <c r="CI331" s="14"/>
      <c r="CJ331" s="14"/>
      <c r="CK331" s="14"/>
      <c r="CL331" s="14"/>
      <c r="CM331" s="14"/>
      <c r="CN331" s="14"/>
      <c r="CO331" s="14"/>
      <c r="CP331" s="14"/>
      <c r="CQ331" s="14"/>
      <c r="CR331" s="14"/>
      <c r="CS331" s="14"/>
      <c r="CT331" s="14"/>
      <c r="CU331" s="14"/>
      <c r="CV331" s="14"/>
      <c r="CW331" s="14"/>
      <c r="CX331" s="14"/>
      <c r="CY331" s="14"/>
      <c r="CZ331" s="14"/>
      <c r="DA331" s="14"/>
      <c r="DB331" s="14"/>
      <c r="DC331" s="14"/>
      <c r="DD331" s="14"/>
      <c r="DE331" s="14"/>
      <c r="DF331" s="14"/>
      <c r="DG331" s="14"/>
      <c r="DH331" s="14"/>
      <c r="DI331" s="14"/>
      <c r="DJ331" s="14"/>
      <c r="DK331" s="14"/>
      <c r="DL331" s="14"/>
      <c r="DM331" s="14"/>
      <c r="DN331" s="14"/>
      <c r="DO331" s="14"/>
      <c r="DP331" s="14"/>
      <c r="DQ331" s="14"/>
      <c r="DR331" s="14"/>
      <c r="DS331" s="14"/>
      <c r="DT331" s="14"/>
      <c r="DU331" s="14"/>
      <c r="DV331" s="14"/>
      <c r="DW331" s="14"/>
      <c r="DX331" s="14"/>
      <c r="DY331" s="14"/>
      <c r="DZ331" s="14"/>
      <c r="EA331" s="14"/>
      <c r="EB331" s="14"/>
      <c r="EC331" s="14"/>
      <c r="ED331" s="14"/>
      <c r="EE331" s="14"/>
      <c r="EF331" s="14"/>
      <c r="EG331" s="14"/>
      <c r="EH331" s="14"/>
      <c r="EI331" s="14"/>
      <c r="EJ331" s="14"/>
      <c r="EK331" s="14"/>
      <c r="EL331" s="14"/>
      <c r="EM331" s="14"/>
      <c r="EN331" s="14"/>
      <c r="EO331" s="14"/>
      <c r="EP331" s="14"/>
      <c r="EQ331" s="14"/>
      <c r="ER331" s="14"/>
      <c r="ES331" s="14"/>
      <c r="ET331" s="14"/>
      <c r="EU331" s="14"/>
      <c r="EV331" s="14"/>
      <c r="EW331" s="14"/>
      <c r="EX331" s="14"/>
      <c r="EY331" s="14"/>
      <c r="EZ331" s="14"/>
      <c r="FA331" s="14"/>
      <c r="FB331" s="14"/>
      <c r="FC331" s="14"/>
      <c r="FD331" s="14"/>
      <c r="FE331" s="14"/>
      <c r="FF331" s="14"/>
      <c r="FG331" s="14"/>
      <c r="FH331" s="14"/>
      <c r="FI331" s="14"/>
      <c r="FJ331" s="14"/>
      <c r="FK331" s="14"/>
      <c r="FL331" s="14"/>
      <c r="FM331" s="14"/>
      <c r="FN331" s="14"/>
      <c r="FO331" s="14"/>
      <c r="FP331" s="14"/>
      <c r="FQ331" s="14"/>
      <c r="FR331" s="14"/>
      <c r="FS331" s="14"/>
      <c r="FT331" s="14"/>
      <c r="FU331" s="14"/>
      <c r="FV331" s="14"/>
      <c r="FW331" s="14"/>
      <c r="FX331" s="14"/>
      <c r="FY331" s="14"/>
      <c r="FZ331" s="14"/>
      <c r="GA331" s="14"/>
      <c r="GB331" s="14"/>
      <c r="GC331" s="14"/>
      <c r="GD331" s="14"/>
      <c r="GE331" s="14"/>
      <c r="GF331" s="14"/>
      <c r="GG331" s="14"/>
      <c r="GH331" s="14"/>
      <c r="GI331" s="14"/>
      <c r="GJ331" s="14"/>
      <c r="GK331" s="14"/>
      <c r="GL331" s="14"/>
      <c r="GM331" s="14"/>
      <c r="GN331" s="14"/>
      <c r="GO331" s="14"/>
      <c r="GP331" s="14"/>
      <c r="GQ331" s="14"/>
      <c r="GR331" s="14"/>
      <c r="GS331" s="14"/>
      <c r="GT331" s="14"/>
      <c r="GU331" s="14"/>
      <c r="GV331" s="14"/>
      <c r="GW331" s="14"/>
      <c r="GX331" s="14"/>
      <c r="GY331" s="14"/>
      <c r="GZ331" s="14"/>
      <c r="HA331" s="14"/>
      <c r="HB331" s="14"/>
      <c r="HC331" s="14"/>
      <c r="HD331" s="14"/>
      <c r="HE331" s="14"/>
      <c r="HF331" s="14"/>
      <c r="HG331" s="14"/>
      <c r="HH331" s="14"/>
      <c r="HI331" s="14"/>
      <c r="HJ331" s="14"/>
      <c r="HK331" s="14"/>
      <c r="HL331" s="14"/>
      <c r="HM331" s="14"/>
      <c r="HN331" s="14"/>
      <c r="HO331" s="14"/>
      <c r="HP331" s="14"/>
      <c r="HQ331" s="14"/>
      <c r="HR331" s="14"/>
      <c r="HS331" s="14"/>
      <c r="HT331" s="14"/>
      <c r="HU331" s="14"/>
      <c r="HV331" s="14"/>
      <c r="HW331" s="14"/>
      <c r="HX331" s="14"/>
      <c r="HY331" s="14"/>
      <c r="HZ331" s="14"/>
      <c r="IA331" s="14"/>
      <c r="IB331" s="14"/>
      <c r="IC331" s="14"/>
      <c r="ID331" s="14"/>
      <c r="IE331" s="14"/>
      <c r="IF331" s="14"/>
      <c r="IG331" s="14"/>
      <c r="IH331" s="14"/>
      <c r="II331" s="14"/>
      <c r="IJ331" s="14"/>
      <c r="IK331" s="14"/>
      <c r="IL331" s="14"/>
      <c r="IM331" s="14"/>
      <c r="IN331" s="14"/>
      <c r="IO331" s="14"/>
      <c r="IP331" s="14"/>
      <c r="IQ331" s="14"/>
      <c r="IR331" s="14"/>
      <c r="IS331" s="14"/>
      <c r="IT331" s="14"/>
      <c r="IU331" s="14"/>
      <c r="IV331" s="14"/>
      <c r="IW331" s="14"/>
      <c r="IX331" s="14"/>
      <c r="IY331" s="14"/>
      <c r="IZ331" s="14"/>
      <c r="JA331" s="14"/>
      <c r="JB331" s="14"/>
      <c r="JC331" s="14"/>
      <c r="JD331" s="14"/>
      <c r="JE331" s="14"/>
      <c r="JF331" s="14"/>
      <c r="JG331" s="14"/>
    </row>
    <row r="332" spans="1:267" s="152" customFormat="1" ht="18" hidden="1" customHeight="1" outlineLevel="2" x14ac:dyDescent="0.25">
      <c r="A332" s="146">
        <v>70</v>
      </c>
      <c r="B332" s="348"/>
      <c r="C332" s="349"/>
      <c r="D332" s="95"/>
      <c r="E332" s="348"/>
      <c r="F332" s="349"/>
      <c r="G332" s="167" t="str">
        <f>Logic!G335</f>
        <v/>
      </c>
      <c r="H332" s="116"/>
      <c r="I332" s="167" t="str">
        <f>Logic!I335</f>
        <v/>
      </c>
      <c r="J332" s="117"/>
      <c r="K332" s="112"/>
      <c r="L332" s="112"/>
      <c r="M332" s="167" t="str">
        <f>Logic!N335</f>
        <v/>
      </c>
      <c r="N332" s="167" t="str">
        <f>Logic!P335</f>
        <v/>
      </c>
      <c r="O332" s="167" t="str">
        <f>Logic!R335</f>
        <v/>
      </c>
      <c r="P332" s="167" t="str">
        <f>Logic!T335</f>
        <v/>
      </c>
      <c r="Q332" s="167" t="str">
        <f>Logic!V335</f>
        <v/>
      </c>
      <c r="R332" s="117"/>
      <c r="S332" s="167" t="str">
        <f>Logic!Y335</f>
        <v/>
      </c>
      <c r="T332" s="117"/>
      <c r="U332" s="167" t="str">
        <f>Logic!AA335</f>
        <v/>
      </c>
      <c r="V332" s="167" t="str">
        <f>Logic!AB335</f>
        <v/>
      </c>
      <c r="W332" s="167" t="str">
        <f>Logic!AC335</f>
        <v/>
      </c>
      <c r="X332" s="167" t="str">
        <f>Logic!AD335</f>
        <v/>
      </c>
      <c r="Y332" s="167" t="str">
        <f>Logic!AF335</f>
        <v/>
      </c>
      <c r="Z332" s="167" t="str">
        <f>Logic!AG335</f>
        <v/>
      </c>
      <c r="AA332" s="167" t="str">
        <f>Logic!AH335</f>
        <v/>
      </c>
      <c r="AB332" s="167" t="str">
        <f>Logic!AI335</f>
        <v/>
      </c>
      <c r="AC332" s="153"/>
      <c r="AD332" s="138"/>
      <c r="AE332" s="138"/>
      <c r="AF332" s="138"/>
      <c r="AG332" s="138"/>
      <c r="AH332" s="138"/>
      <c r="AI332" s="138"/>
      <c r="AJ332" s="138"/>
      <c r="AK332" s="138"/>
      <c r="AL332" s="138"/>
      <c r="AM332" s="138"/>
      <c r="AN332" s="138"/>
      <c r="AO332" s="138"/>
      <c r="AP332" s="138"/>
      <c r="AQ332" s="138"/>
      <c r="AR332" s="138"/>
      <c r="AS332" s="138"/>
      <c r="AT332" s="138"/>
      <c r="AU332" s="138"/>
      <c r="AV332" s="138"/>
      <c r="AW332" s="138"/>
      <c r="AX332" s="138"/>
      <c r="AY332" s="138"/>
      <c r="AZ332" s="138"/>
      <c r="BA332" s="14"/>
      <c r="BB332" s="14"/>
      <c r="BC332" s="14"/>
      <c r="BD332" s="14"/>
      <c r="BE332" s="14"/>
      <c r="BF332" s="14"/>
      <c r="BG332" s="14"/>
      <c r="BH332" s="14"/>
      <c r="BI332" s="14"/>
      <c r="BJ332" s="14"/>
      <c r="BK332" s="14"/>
      <c r="BL332" s="14"/>
      <c r="BM332" s="14"/>
      <c r="BN332" s="14"/>
      <c r="BO332" s="14"/>
      <c r="BP332" s="14"/>
      <c r="BQ332" s="14"/>
      <c r="BR332" s="14"/>
      <c r="BS332" s="14"/>
      <c r="BT332" s="14"/>
      <c r="BU332" s="14"/>
      <c r="BV332" s="14"/>
      <c r="BW332" s="14"/>
      <c r="BX332" s="14"/>
      <c r="BY332" s="14"/>
      <c r="BZ332" s="14"/>
      <c r="CA332" s="14"/>
      <c r="CB332" s="14"/>
      <c r="CC332" s="14"/>
      <c r="CD332" s="14"/>
      <c r="CE332" s="14"/>
      <c r="CF332" s="14"/>
      <c r="CG332" s="14"/>
      <c r="CH332" s="14"/>
      <c r="CI332" s="14"/>
      <c r="CJ332" s="14"/>
      <c r="CK332" s="14"/>
      <c r="CL332" s="14"/>
      <c r="CM332" s="14"/>
      <c r="CN332" s="14"/>
      <c r="CO332" s="14"/>
      <c r="CP332" s="14"/>
      <c r="CQ332" s="14"/>
      <c r="CR332" s="14"/>
      <c r="CS332" s="14"/>
      <c r="CT332" s="14"/>
      <c r="CU332" s="14"/>
      <c r="CV332" s="14"/>
      <c r="CW332" s="14"/>
      <c r="CX332" s="14"/>
      <c r="CY332" s="14"/>
      <c r="CZ332" s="14"/>
      <c r="DA332" s="14"/>
      <c r="DB332" s="14"/>
      <c r="DC332" s="14"/>
      <c r="DD332" s="14"/>
      <c r="DE332" s="14"/>
      <c r="DF332" s="14"/>
      <c r="DG332" s="14"/>
      <c r="DH332" s="14"/>
      <c r="DI332" s="14"/>
      <c r="DJ332" s="14"/>
      <c r="DK332" s="14"/>
      <c r="DL332" s="14"/>
      <c r="DM332" s="14"/>
      <c r="DN332" s="14"/>
      <c r="DO332" s="14"/>
      <c r="DP332" s="14"/>
      <c r="DQ332" s="14"/>
      <c r="DR332" s="14"/>
      <c r="DS332" s="14"/>
      <c r="DT332" s="14"/>
      <c r="DU332" s="14"/>
      <c r="DV332" s="14"/>
      <c r="DW332" s="14"/>
      <c r="DX332" s="14"/>
      <c r="DY332" s="14"/>
      <c r="DZ332" s="14"/>
      <c r="EA332" s="14"/>
      <c r="EB332" s="14"/>
      <c r="EC332" s="14"/>
      <c r="ED332" s="14"/>
      <c r="EE332" s="14"/>
      <c r="EF332" s="14"/>
      <c r="EG332" s="14"/>
      <c r="EH332" s="14"/>
      <c r="EI332" s="14"/>
      <c r="EJ332" s="14"/>
      <c r="EK332" s="14"/>
      <c r="EL332" s="14"/>
      <c r="EM332" s="14"/>
      <c r="EN332" s="14"/>
      <c r="EO332" s="14"/>
      <c r="EP332" s="14"/>
      <c r="EQ332" s="14"/>
      <c r="ER332" s="14"/>
      <c r="ES332" s="14"/>
      <c r="ET332" s="14"/>
      <c r="EU332" s="14"/>
      <c r="EV332" s="14"/>
      <c r="EW332" s="14"/>
      <c r="EX332" s="14"/>
      <c r="EY332" s="14"/>
      <c r="EZ332" s="14"/>
      <c r="FA332" s="14"/>
      <c r="FB332" s="14"/>
      <c r="FC332" s="14"/>
      <c r="FD332" s="14"/>
      <c r="FE332" s="14"/>
      <c r="FF332" s="14"/>
      <c r="FG332" s="14"/>
      <c r="FH332" s="14"/>
      <c r="FI332" s="14"/>
      <c r="FJ332" s="14"/>
      <c r="FK332" s="14"/>
      <c r="FL332" s="14"/>
      <c r="FM332" s="14"/>
      <c r="FN332" s="14"/>
      <c r="FO332" s="14"/>
      <c r="FP332" s="14"/>
      <c r="FQ332" s="14"/>
      <c r="FR332" s="14"/>
      <c r="FS332" s="14"/>
      <c r="FT332" s="14"/>
      <c r="FU332" s="14"/>
      <c r="FV332" s="14"/>
      <c r="FW332" s="14"/>
      <c r="FX332" s="14"/>
      <c r="FY332" s="14"/>
      <c r="FZ332" s="14"/>
      <c r="GA332" s="14"/>
      <c r="GB332" s="14"/>
      <c r="GC332" s="14"/>
      <c r="GD332" s="14"/>
      <c r="GE332" s="14"/>
      <c r="GF332" s="14"/>
      <c r="GG332" s="14"/>
      <c r="GH332" s="14"/>
      <c r="GI332" s="14"/>
      <c r="GJ332" s="14"/>
      <c r="GK332" s="14"/>
      <c r="GL332" s="14"/>
      <c r="GM332" s="14"/>
      <c r="GN332" s="14"/>
      <c r="GO332" s="14"/>
      <c r="GP332" s="14"/>
      <c r="GQ332" s="14"/>
      <c r="GR332" s="14"/>
      <c r="GS332" s="14"/>
      <c r="GT332" s="14"/>
      <c r="GU332" s="14"/>
      <c r="GV332" s="14"/>
      <c r="GW332" s="14"/>
      <c r="GX332" s="14"/>
      <c r="GY332" s="14"/>
      <c r="GZ332" s="14"/>
      <c r="HA332" s="14"/>
      <c r="HB332" s="14"/>
      <c r="HC332" s="14"/>
      <c r="HD332" s="14"/>
      <c r="HE332" s="14"/>
      <c r="HF332" s="14"/>
      <c r="HG332" s="14"/>
      <c r="HH332" s="14"/>
      <c r="HI332" s="14"/>
      <c r="HJ332" s="14"/>
      <c r="HK332" s="14"/>
      <c r="HL332" s="14"/>
      <c r="HM332" s="14"/>
      <c r="HN332" s="14"/>
      <c r="HO332" s="14"/>
      <c r="HP332" s="14"/>
      <c r="HQ332" s="14"/>
      <c r="HR332" s="14"/>
      <c r="HS332" s="14"/>
      <c r="HT332" s="14"/>
      <c r="HU332" s="14"/>
      <c r="HV332" s="14"/>
      <c r="HW332" s="14"/>
      <c r="HX332" s="14"/>
      <c r="HY332" s="14"/>
      <c r="HZ332" s="14"/>
      <c r="IA332" s="14"/>
      <c r="IB332" s="14"/>
      <c r="IC332" s="14"/>
      <c r="ID332" s="14"/>
      <c r="IE332" s="14"/>
      <c r="IF332" s="14"/>
      <c r="IG332" s="14"/>
      <c r="IH332" s="14"/>
      <c r="II332" s="14"/>
      <c r="IJ332" s="14"/>
      <c r="IK332" s="14"/>
      <c r="IL332" s="14"/>
      <c r="IM332" s="14"/>
      <c r="IN332" s="14"/>
      <c r="IO332" s="14"/>
      <c r="IP332" s="14"/>
      <c r="IQ332" s="14"/>
      <c r="IR332" s="14"/>
      <c r="IS332" s="14"/>
      <c r="IT332" s="14"/>
      <c r="IU332" s="14"/>
      <c r="IV332" s="14"/>
      <c r="IW332" s="14"/>
      <c r="IX332" s="14"/>
      <c r="IY332" s="14"/>
      <c r="IZ332" s="14"/>
      <c r="JA332" s="14"/>
      <c r="JB332" s="14"/>
      <c r="JC332" s="14"/>
      <c r="JD332" s="14"/>
      <c r="JE332" s="14"/>
      <c r="JF332" s="14"/>
      <c r="JG332" s="14"/>
    </row>
    <row r="333" spans="1:267" s="152" customFormat="1" ht="15" hidden="1" customHeight="1" outlineLevel="1" collapsed="1" x14ac:dyDescent="0.25">
      <c r="A333" s="146"/>
      <c r="B333" s="350"/>
      <c r="C333" s="351"/>
      <c r="D333" s="314"/>
      <c r="E333" s="316"/>
      <c r="F333" s="316"/>
      <c r="G333" s="316"/>
      <c r="H333" s="316"/>
      <c r="I333" s="316"/>
      <c r="J333" s="316"/>
      <c r="K333" s="317"/>
      <c r="L333" s="317"/>
      <c r="M333" s="315"/>
      <c r="N333" s="315"/>
      <c r="O333" s="315"/>
      <c r="P333" s="315"/>
      <c r="Q333" s="315"/>
      <c r="R333" s="316"/>
      <c r="S333" s="315"/>
      <c r="T333" s="316"/>
      <c r="U333" s="315"/>
      <c r="V333" s="315"/>
      <c r="W333" s="315"/>
      <c r="X333" s="315"/>
      <c r="Y333" s="315"/>
      <c r="Z333" s="315"/>
      <c r="AA333" s="315"/>
      <c r="AB333" s="318"/>
      <c r="AC333" s="153" t="s">
        <v>182</v>
      </c>
      <c r="AD333" s="168" t="str">
        <f t="shared" ref="AD333" si="6">IF(OR(E333="Toilet (male)",E333="Toilet (female)"),"data_toilet",IF(E333="Urinal","data_urinal",""))</f>
        <v/>
      </c>
      <c r="AE333" s="138"/>
      <c r="AF333" s="138"/>
      <c r="AG333" s="138"/>
      <c r="AH333" s="138"/>
      <c r="AI333" s="138"/>
      <c r="AJ333" s="138"/>
      <c r="AK333" s="138"/>
      <c r="AL333" s="138"/>
      <c r="AM333" s="138"/>
      <c r="AN333" s="138"/>
      <c r="AO333" s="138"/>
      <c r="AP333" s="138"/>
      <c r="AQ333" s="138"/>
      <c r="AR333" s="138"/>
      <c r="AS333" s="138"/>
      <c r="AT333" s="138"/>
      <c r="AU333" s="138"/>
      <c r="AV333" s="138"/>
      <c r="AW333" s="138"/>
      <c r="AX333" s="138"/>
      <c r="AY333" s="138"/>
      <c r="AZ333" s="138"/>
      <c r="BA333" s="14"/>
      <c r="BB333" s="14"/>
      <c r="BC333" s="14"/>
      <c r="BD333" s="14"/>
      <c r="BE333" s="14"/>
      <c r="BF333" s="14"/>
      <c r="BG333" s="14"/>
      <c r="BH333" s="14"/>
      <c r="BI333" s="14"/>
      <c r="BJ333" s="14"/>
      <c r="BK333" s="14"/>
      <c r="BL333" s="14"/>
      <c r="BM333" s="14"/>
      <c r="BN333" s="14"/>
      <c r="BO333" s="14"/>
      <c r="BP333" s="14"/>
      <c r="BQ333" s="14"/>
      <c r="BR333" s="14"/>
      <c r="BS333" s="14"/>
      <c r="BT333" s="14"/>
      <c r="BU333" s="14"/>
      <c r="BV333" s="14"/>
      <c r="BW333" s="14"/>
      <c r="BX333" s="14"/>
      <c r="BY333" s="14"/>
      <c r="BZ333" s="14"/>
      <c r="CA333" s="14"/>
      <c r="CB333" s="14"/>
      <c r="CC333" s="14"/>
      <c r="CD333" s="14"/>
      <c r="CE333" s="14"/>
      <c r="CF333" s="14"/>
      <c r="CG333" s="14"/>
      <c r="CH333" s="14"/>
      <c r="CI333" s="14"/>
      <c r="CJ333" s="14"/>
      <c r="CK333" s="14"/>
      <c r="CL333" s="14"/>
      <c r="CM333" s="14"/>
      <c r="CN333" s="14"/>
      <c r="CO333" s="14"/>
      <c r="CP333" s="14"/>
      <c r="CQ333" s="14"/>
      <c r="CR333" s="14"/>
      <c r="CS333" s="14"/>
      <c r="CT333" s="14"/>
      <c r="CU333" s="14"/>
      <c r="CV333" s="14"/>
      <c r="CW333" s="14"/>
      <c r="CX333" s="14"/>
      <c r="CY333" s="14"/>
      <c r="CZ333" s="14"/>
      <c r="DA333" s="14"/>
      <c r="DB333" s="14"/>
      <c r="DC333" s="14"/>
      <c r="DD333" s="14"/>
      <c r="DE333" s="14"/>
      <c r="DF333" s="14"/>
      <c r="DG333" s="14"/>
      <c r="DH333" s="14"/>
      <c r="DI333" s="14"/>
      <c r="DJ333" s="14"/>
      <c r="DK333" s="14"/>
      <c r="DL333" s="14"/>
      <c r="DM333" s="14"/>
      <c r="DN333" s="14"/>
      <c r="DO333" s="14"/>
      <c r="DP333" s="14"/>
      <c r="DQ333" s="14"/>
      <c r="DR333" s="14"/>
      <c r="DS333" s="14"/>
      <c r="DT333" s="14"/>
      <c r="DU333" s="14"/>
      <c r="DV333" s="14"/>
      <c r="DW333" s="14"/>
      <c r="DX333" s="14"/>
      <c r="DY333" s="14"/>
      <c r="DZ333" s="14"/>
      <c r="EA333" s="14"/>
      <c r="EB333" s="14"/>
      <c r="EC333" s="14"/>
      <c r="ED333" s="14"/>
      <c r="EE333" s="14"/>
      <c r="EF333" s="14"/>
      <c r="EG333" s="14"/>
      <c r="EH333" s="14"/>
      <c r="EI333" s="14"/>
      <c r="EJ333" s="14"/>
      <c r="EK333" s="14"/>
      <c r="EL333" s="14"/>
      <c r="EM333" s="14"/>
      <c r="EN333" s="14"/>
      <c r="EO333" s="14"/>
      <c r="EP333" s="14"/>
      <c r="EQ333" s="14"/>
      <c r="ER333" s="14"/>
      <c r="ES333" s="14"/>
      <c r="ET333" s="14"/>
      <c r="EU333" s="14"/>
      <c r="EV333" s="14"/>
      <c r="EW333" s="14"/>
      <c r="EX333" s="14"/>
      <c r="EY333" s="14"/>
      <c r="EZ333" s="14"/>
      <c r="FA333" s="14"/>
      <c r="FB333" s="14"/>
      <c r="FC333" s="14"/>
      <c r="FD333" s="14"/>
      <c r="FE333" s="14"/>
      <c r="FF333" s="14"/>
      <c r="FG333" s="14"/>
      <c r="FH333" s="14"/>
      <c r="FI333" s="14"/>
      <c r="FJ333" s="14"/>
      <c r="FK333" s="14"/>
      <c r="FL333" s="14"/>
      <c r="FM333" s="14"/>
      <c r="FN333" s="14"/>
      <c r="FO333" s="14"/>
      <c r="FP333" s="14"/>
      <c r="FQ333" s="14"/>
      <c r="FR333" s="14"/>
      <c r="FS333" s="14"/>
      <c r="FT333" s="14"/>
      <c r="FU333" s="14"/>
      <c r="FV333" s="14"/>
      <c r="FW333" s="14"/>
      <c r="FX333" s="14"/>
      <c r="FY333" s="14"/>
      <c r="FZ333" s="14"/>
      <c r="GA333" s="14"/>
      <c r="GB333" s="14"/>
      <c r="GC333" s="14"/>
      <c r="GD333" s="14"/>
      <c r="GE333" s="14"/>
      <c r="GF333" s="14"/>
      <c r="GG333" s="14"/>
      <c r="GH333" s="14"/>
      <c r="GI333" s="14"/>
      <c r="GJ333" s="14"/>
      <c r="GK333" s="14"/>
      <c r="GL333" s="14"/>
      <c r="GM333" s="14"/>
      <c r="GN333" s="14"/>
      <c r="GO333" s="14"/>
      <c r="GP333" s="14"/>
      <c r="GQ333" s="14"/>
      <c r="GR333" s="14"/>
      <c r="GS333" s="14"/>
      <c r="GT333" s="14"/>
      <c r="GU333" s="14"/>
      <c r="GV333" s="14"/>
      <c r="GW333" s="14"/>
      <c r="GX333" s="14"/>
      <c r="GY333" s="14"/>
      <c r="GZ333" s="14"/>
      <c r="HA333" s="14"/>
      <c r="HB333" s="14"/>
      <c r="HC333" s="14"/>
      <c r="HD333" s="14"/>
      <c r="HE333" s="14"/>
      <c r="HF333" s="14"/>
      <c r="HG333" s="14"/>
      <c r="HH333" s="14"/>
      <c r="HI333" s="14"/>
      <c r="HJ333" s="14"/>
      <c r="HK333" s="14"/>
      <c r="HL333" s="14"/>
      <c r="HM333" s="14"/>
      <c r="HN333" s="14"/>
      <c r="HO333" s="14"/>
      <c r="HP333" s="14"/>
      <c r="HQ333" s="14"/>
      <c r="HR333" s="14"/>
      <c r="HS333" s="14"/>
      <c r="HT333" s="14"/>
      <c r="HU333" s="14"/>
      <c r="HV333" s="14"/>
      <c r="HW333" s="14"/>
      <c r="HX333" s="14"/>
      <c r="HY333" s="14"/>
      <c r="HZ333" s="14"/>
      <c r="IA333" s="14"/>
      <c r="IB333" s="14"/>
      <c r="IC333" s="14"/>
      <c r="ID333" s="14"/>
      <c r="IE333" s="14"/>
      <c r="IF333" s="14"/>
      <c r="IG333" s="14"/>
      <c r="IH333" s="14"/>
      <c r="II333" s="14"/>
      <c r="IJ333" s="14"/>
      <c r="IK333" s="14"/>
      <c r="IL333" s="14"/>
      <c r="IM333" s="14"/>
      <c r="IN333" s="14"/>
      <c r="IO333" s="14"/>
      <c r="IP333" s="14"/>
      <c r="IQ333" s="14"/>
      <c r="IR333" s="14"/>
      <c r="IS333" s="14"/>
      <c r="IT333" s="14"/>
      <c r="IU333" s="14"/>
      <c r="IV333" s="14"/>
      <c r="IW333" s="14"/>
      <c r="IX333" s="14"/>
      <c r="IY333" s="14"/>
      <c r="IZ333" s="14"/>
      <c r="JA333" s="14"/>
      <c r="JB333" s="14"/>
      <c r="JC333" s="14"/>
      <c r="JD333" s="14"/>
      <c r="JE333" s="14"/>
      <c r="JF333" s="14"/>
      <c r="JG333" s="14"/>
    </row>
    <row r="334" spans="1:267" s="152" customFormat="1" ht="18" hidden="1" customHeight="1" outlineLevel="2" x14ac:dyDescent="0.25">
      <c r="A334" s="146">
        <v>71</v>
      </c>
      <c r="B334" s="348"/>
      <c r="C334" s="349"/>
      <c r="D334" s="95"/>
      <c r="E334" s="348"/>
      <c r="F334" s="349"/>
      <c r="G334" s="167" t="str">
        <f>Logic!G337</f>
        <v/>
      </c>
      <c r="H334" s="116"/>
      <c r="I334" s="167" t="str">
        <f>Logic!I337</f>
        <v/>
      </c>
      <c r="J334" s="117"/>
      <c r="K334" s="112"/>
      <c r="L334" s="112"/>
      <c r="M334" s="167" t="str">
        <f>Logic!N337</f>
        <v/>
      </c>
      <c r="N334" s="167" t="str">
        <f>Logic!P337</f>
        <v/>
      </c>
      <c r="O334" s="167" t="str">
        <f>Logic!R337</f>
        <v/>
      </c>
      <c r="P334" s="167" t="str">
        <f>Logic!T337</f>
        <v/>
      </c>
      <c r="Q334" s="167" t="str">
        <f>Logic!V337</f>
        <v/>
      </c>
      <c r="R334" s="117"/>
      <c r="S334" s="167" t="str">
        <f>Logic!Y337</f>
        <v/>
      </c>
      <c r="T334" s="117"/>
      <c r="U334" s="167" t="str">
        <f>Logic!AA337</f>
        <v/>
      </c>
      <c r="V334" s="167" t="str">
        <f>Logic!AB337</f>
        <v/>
      </c>
      <c r="W334" s="167" t="str">
        <f>Logic!AC337</f>
        <v/>
      </c>
      <c r="X334" s="167" t="str">
        <f>Logic!AD337</f>
        <v/>
      </c>
      <c r="Y334" s="167" t="str">
        <f>Logic!AF337</f>
        <v/>
      </c>
      <c r="Z334" s="167" t="str">
        <f>Logic!AG337</f>
        <v/>
      </c>
      <c r="AA334" s="167" t="str">
        <f>Logic!AH337</f>
        <v/>
      </c>
      <c r="AB334" s="167" t="str">
        <f>Logic!AI337</f>
        <v/>
      </c>
      <c r="AC334" s="153"/>
      <c r="AD334" s="138"/>
      <c r="AE334" s="138"/>
      <c r="AF334" s="138"/>
      <c r="AG334" s="138"/>
      <c r="AH334" s="138"/>
      <c r="AI334" s="138"/>
      <c r="AJ334" s="138"/>
      <c r="AK334" s="138"/>
      <c r="AL334" s="138"/>
      <c r="AM334" s="138"/>
      <c r="AN334" s="138"/>
      <c r="AO334" s="138"/>
      <c r="AP334" s="138"/>
      <c r="AQ334" s="138"/>
      <c r="AR334" s="138"/>
      <c r="AS334" s="138"/>
      <c r="AT334" s="138"/>
      <c r="AU334" s="138"/>
      <c r="AV334" s="138"/>
      <c r="AW334" s="138"/>
      <c r="AX334" s="138"/>
      <c r="AY334" s="138"/>
      <c r="AZ334" s="138"/>
      <c r="BA334" s="14"/>
      <c r="BB334" s="14"/>
      <c r="BC334" s="14"/>
      <c r="BD334" s="14"/>
      <c r="BE334" s="14"/>
      <c r="BF334" s="14"/>
      <c r="BG334" s="14"/>
      <c r="BH334" s="14"/>
      <c r="BI334" s="14"/>
      <c r="BJ334" s="14"/>
      <c r="BK334" s="14"/>
      <c r="BL334" s="14"/>
      <c r="BM334" s="14"/>
      <c r="BN334" s="14"/>
      <c r="BO334" s="14"/>
      <c r="BP334" s="14"/>
      <c r="BQ334" s="14"/>
      <c r="BR334" s="14"/>
      <c r="BS334" s="14"/>
      <c r="BT334" s="14"/>
      <c r="BU334" s="14"/>
      <c r="BV334" s="14"/>
      <c r="BW334" s="14"/>
      <c r="BX334" s="14"/>
      <c r="BY334" s="14"/>
      <c r="BZ334" s="14"/>
      <c r="CA334" s="14"/>
      <c r="CB334" s="14"/>
      <c r="CC334" s="14"/>
      <c r="CD334" s="14"/>
      <c r="CE334" s="14"/>
      <c r="CF334" s="14"/>
      <c r="CG334" s="14"/>
      <c r="CH334" s="14"/>
      <c r="CI334" s="14"/>
      <c r="CJ334" s="14"/>
      <c r="CK334" s="14"/>
      <c r="CL334" s="14"/>
      <c r="CM334" s="14"/>
      <c r="CN334" s="14"/>
      <c r="CO334" s="14"/>
      <c r="CP334" s="14"/>
      <c r="CQ334" s="14"/>
      <c r="CR334" s="14"/>
      <c r="CS334" s="14"/>
      <c r="CT334" s="14"/>
      <c r="CU334" s="14"/>
      <c r="CV334" s="14"/>
      <c r="CW334" s="14"/>
      <c r="CX334" s="14"/>
      <c r="CY334" s="14"/>
      <c r="CZ334" s="14"/>
      <c r="DA334" s="14"/>
      <c r="DB334" s="14"/>
      <c r="DC334" s="14"/>
      <c r="DD334" s="14"/>
      <c r="DE334" s="14"/>
      <c r="DF334" s="14"/>
      <c r="DG334" s="14"/>
      <c r="DH334" s="14"/>
      <c r="DI334" s="14"/>
      <c r="DJ334" s="14"/>
      <c r="DK334" s="14"/>
      <c r="DL334" s="14"/>
      <c r="DM334" s="14"/>
      <c r="DN334" s="14"/>
      <c r="DO334" s="14"/>
      <c r="DP334" s="14"/>
      <c r="DQ334" s="14"/>
      <c r="DR334" s="14"/>
      <c r="DS334" s="14"/>
      <c r="DT334" s="14"/>
      <c r="DU334" s="14"/>
      <c r="DV334" s="14"/>
      <c r="DW334" s="14"/>
      <c r="DX334" s="14"/>
      <c r="DY334" s="14"/>
      <c r="DZ334" s="14"/>
      <c r="EA334" s="14"/>
      <c r="EB334" s="14"/>
      <c r="EC334" s="14"/>
      <c r="ED334" s="14"/>
      <c r="EE334" s="14"/>
      <c r="EF334" s="14"/>
      <c r="EG334" s="14"/>
      <c r="EH334" s="14"/>
      <c r="EI334" s="14"/>
      <c r="EJ334" s="14"/>
      <c r="EK334" s="14"/>
      <c r="EL334" s="14"/>
      <c r="EM334" s="14"/>
      <c r="EN334" s="14"/>
      <c r="EO334" s="14"/>
      <c r="EP334" s="14"/>
      <c r="EQ334" s="14"/>
      <c r="ER334" s="14"/>
      <c r="ES334" s="14"/>
      <c r="ET334" s="14"/>
      <c r="EU334" s="14"/>
      <c r="EV334" s="14"/>
      <c r="EW334" s="14"/>
      <c r="EX334" s="14"/>
      <c r="EY334" s="14"/>
      <c r="EZ334" s="14"/>
      <c r="FA334" s="14"/>
      <c r="FB334" s="14"/>
      <c r="FC334" s="14"/>
      <c r="FD334" s="14"/>
      <c r="FE334" s="14"/>
      <c r="FF334" s="14"/>
      <c r="FG334" s="14"/>
      <c r="FH334" s="14"/>
      <c r="FI334" s="14"/>
      <c r="FJ334" s="14"/>
      <c r="FK334" s="14"/>
      <c r="FL334" s="14"/>
      <c r="FM334" s="14"/>
      <c r="FN334" s="14"/>
      <c r="FO334" s="14"/>
      <c r="FP334" s="14"/>
      <c r="FQ334" s="14"/>
      <c r="FR334" s="14"/>
      <c r="FS334" s="14"/>
      <c r="FT334" s="14"/>
      <c r="FU334" s="14"/>
      <c r="FV334" s="14"/>
      <c r="FW334" s="14"/>
      <c r="FX334" s="14"/>
      <c r="FY334" s="14"/>
      <c r="FZ334" s="14"/>
      <c r="GA334" s="14"/>
      <c r="GB334" s="14"/>
      <c r="GC334" s="14"/>
      <c r="GD334" s="14"/>
      <c r="GE334" s="14"/>
      <c r="GF334" s="14"/>
      <c r="GG334" s="14"/>
      <c r="GH334" s="14"/>
      <c r="GI334" s="14"/>
      <c r="GJ334" s="14"/>
      <c r="GK334" s="14"/>
      <c r="GL334" s="14"/>
      <c r="GM334" s="14"/>
      <c r="GN334" s="14"/>
      <c r="GO334" s="14"/>
      <c r="GP334" s="14"/>
      <c r="GQ334" s="14"/>
      <c r="GR334" s="14"/>
      <c r="GS334" s="14"/>
      <c r="GT334" s="14"/>
      <c r="GU334" s="14"/>
      <c r="GV334" s="14"/>
      <c r="GW334" s="14"/>
      <c r="GX334" s="14"/>
      <c r="GY334" s="14"/>
      <c r="GZ334" s="14"/>
      <c r="HA334" s="14"/>
      <c r="HB334" s="14"/>
      <c r="HC334" s="14"/>
      <c r="HD334" s="14"/>
      <c r="HE334" s="14"/>
      <c r="HF334" s="14"/>
      <c r="HG334" s="14"/>
      <c r="HH334" s="14"/>
      <c r="HI334" s="14"/>
      <c r="HJ334" s="14"/>
      <c r="HK334" s="14"/>
      <c r="HL334" s="14"/>
      <c r="HM334" s="14"/>
      <c r="HN334" s="14"/>
      <c r="HO334" s="14"/>
      <c r="HP334" s="14"/>
      <c r="HQ334" s="14"/>
      <c r="HR334" s="14"/>
      <c r="HS334" s="14"/>
      <c r="HT334" s="14"/>
      <c r="HU334" s="14"/>
      <c r="HV334" s="14"/>
      <c r="HW334" s="14"/>
      <c r="HX334" s="14"/>
      <c r="HY334" s="14"/>
      <c r="HZ334" s="14"/>
      <c r="IA334" s="14"/>
      <c r="IB334" s="14"/>
      <c r="IC334" s="14"/>
      <c r="ID334" s="14"/>
      <c r="IE334" s="14"/>
      <c r="IF334" s="14"/>
      <c r="IG334" s="14"/>
      <c r="IH334" s="14"/>
      <c r="II334" s="14"/>
      <c r="IJ334" s="14"/>
      <c r="IK334" s="14"/>
      <c r="IL334" s="14"/>
      <c r="IM334" s="14"/>
      <c r="IN334" s="14"/>
      <c r="IO334" s="14"/>
      <c r="IP334" s="14"/>
      <c r="IQ334" s="14"/>
      <c r="IR334" s="14"/>
      <c r="IS334" s="14"/>
      <c r="IT334" s="14"/>
      <c r="IU334" s="14"/>
      <c r="IV334" s="14"/>
      <c r="IW334" s="14"/>
      <c r="IX334" s="14"/>
      <c r="IY334" s="14"/>
      <c r="IZ334" s="14"/>
      <c r="JA334" s="14"/>
      <c r="JB334" s="14"/>
      <c r="JC334" s="14"/>
      <c r="JD334" s="14"/>
      <c r="JE334" s="14"/>
      <c r="JF334" s="14"/>
      <c r="JG334" s="14"/>
    </row>
    <row r="335" spans="1:267" s="152" customFormat="1" ht="18" hidden="1" customHeight="1" outlineLevel="2" x14ac:dyDescent="0.25">
      <c r="A335" s="146">
        <v>72</v>
      </c>
      <c r="B335" s="348"/>
      <c r="C335" s="349"/>
      <c r="D335" s="95"/>
      <c r="E335" s="348"/>
      <c r="F335" s="349"/>
      <c r="G335" s="167" t="str">
        <f>Logic!G338</f>
        <v/>
      </c>
      <c r="H335" s="116"/>
      <c r="I335" s="167" t="str">
        <f>Logic!I338</f>
        <v/>
      </c>
      <c r="J335" s="117"/>
      <c r="K335" s="112"/>
      <c r="L335" s="112"/>
      <c r="M335" s="167" t="str">
        <f>Logic!N338</f>
        <v/>
      </c>
      <c r="N335" s="167" t="str">
        <f>Logic!P338</f>
        <v/>
      </c>
      <c r="O335" s="167" t="str">
        <f>Logic!R338</f>
        <v/>
      </c>
      <c r="P335" s="167" t="str">
        <f>Logic!T338</f>
        <v/>
      </c>
      <c r="Q335" s="167" t="str">
        <f>Logic!V338</f>
        <v/>
      </c>
      <c r="R335" s="117"/>
      <c r="S335" s="167" t="str">
        <f>Logic!Y338</f>
        <v/>
      </c>
      <c r="T335" s="117"/>
      <c r="U335" s="167" t="str">
        <f>Logic!AA338</f>
        <v/>
      </c>
      <c r="V335" s="167" t="str">
        <f>Logic!AB338</f>
        <v/>
      </c>
      <c r="W335" s="167" t="str">
        <f>Logic!AC338</f>
        <v/>
      </c>
      <c r="X335" s="167" t="str">
        <f>Logic!AD338</f>
        <v/>
      </c>
      <c r="Y335" s="167" t="str">
        <f>Logic!AF338</f>
        <v/>
      </c>
      <c r="Z335" s="167" t="str">
        <f>Logic!AG338</f>
        <v/>
      </c>
      <c r="AA335" s="167" t="str">
        <f>Logic!AH338</f>
        <v/>
      </c>
      <c r="AB335" s="167" t="str">
        <f>Logic!AI338</f>
        <v/>
      </c>
      <c r="AC335" s="153"/>
      <c r="AD335" s="138"/>
      <c r="AE335" s="138"/>
      <c r="AF335" s="138"/>
      <c r="AG335" s="138"/>
      <c r="AH335" s="138"/>
      <c r="AI335" s="138"/>
      <c r="AJ335" s="138"/>
      <c r="AK335" s="138"/>
      <c r="AL335" s="138"/>
      <c r="AM335" s="138"/>
      <c r="AN335" s="138"/>
      <c r="AO335" s="138"/>
      <c r="AP335" s="138"/>
      <c r="AQ335" s="138"/>
      <c r="AR335" s="138"/>
      <c r="AS335" s="138"/>
      <c r="AT335" s="138"/>
      <c r="AU335" s="138"/>
      <c r="AV335" s="138"/>
      <c r="AW335" s="138"/>
      <c r="AX335" s="138"/>
      <c r="AY335" s="138"/>
      <c r="AZ335" s="138"/>
      <c r="BA335" s="14"/>
      <c r="BB335" s="14"/>
      <c r="BC335" s="14"/>
      <c r="BD335" s="14"/>
      <c r="BE335" s="14"/>
      <c r="BF335" s="14"/>
      <c r="BG335" s="14"/>
      <c r="BH335" s="14"/>
      <c r="BI335" s="14"/>
      <c r="BJ335" s="14"/>
      <c r="BK335" s="14"/>
      <c r="BL335" s="14"/>
      <c r="BM335" s="14"/>
      <c r="BN335" s="14"/>
      <c r="BO335" s="14"/>
      <c r="BP335" s="14"/>
      <c r="BQ335" s="14"/>
      <c r="BR335" s="14"/>
      <c r="BS335" s="14"/>
      <c r="BT335" s="14"/>
      <c r="BU335" s="14"/>
      <c r="BV335" s="14"/>
      <c r="BW335" s="14"/>
      <c r="BX335" s="14"/>
      <c r="BY335" s="14"/>
      <c r="BZ335" s="14"/>
      <c r="CA335" s="14"/>
      <c r="CB335" s="14"/>
      <c r="CC335" s="14"/>
      <c r="CD335" s="14"/>
      <c r="CE335" s="14"/>
      <c r="CF335" s="14"/>
      <c r="CG335" s="14"/>
      <c r="CH335" s="14"/>
      <c r="CI335" s="14"/>
      <c r="CJ335" s="14"/>
      <c r="CK335" s="14"/>
      <c r="CL335" s="14"/>
      <c r="CM335" s="14"/>
      <c r="CN335" s="14"/>
      <c r="CO335" s="14"/>
      <c r="CP335" s="14"/>
      <c r="CQ335" s="14"/>
      <c r="CR335" s="14"/>
      <c r="CS335" s="14"/>
      <c r="CT335" s="14"/>
      <c r="CU335" s="14"/>
      <c r="CV335" s="14"/>
      <c r="CW335" s="14"/>
      <c r="CX335" s="14"/>
      <c r="CY335" s="14"/>
      <c r="CZ335" s="14"/>
      <c r="DA335" s="14"/>
      <c r="DB335" s="14"/>
      <c r="DC335" s="14"/>
      <c r="DD335" s="14"/>
      <c r="DE335" s="14"/>
      <c r="DF335" s="14"/>
      <c r="DG335" s="14"/>
      <c r="DH335" s="14"/>
      <c r="DI335" s="14"/>
      <c r="DJ335" s="14"/>
      <c r="DK335" s="14"/>
      <c r="DL335" s="14"/>
      <c r="DM335" s="14"/>
      <c r="DN335" s="14"/>
      <c r="DO335" s="14"/>
      <c r="DP335" s="14"/>
      <c r="DQ335" s="14"/>
      <c r="DR335" s="14"/>
      <c r="DS335" s="14"/>
      <c r="DT335" s="14"/>
      <c r="DU335" s="14"/>
      <c r="DV335" s="14"/>
      <c r="DW335" s="14"/>
      <c r="DX335" s="14"/>
      <c r="DY335" s="14"/>
      <c r="DZ335" s="14"/>
      <c r="EA335" s="14"/>
      <c r="EB335" s="14"/>
      <c r="EC335" s="14"/>
      <c r="ED335" s="14"/>
      <c r="EE335" s="14"/>
      <c r="EF335" s="14"/>
      <c r="EG335" s="14"/>
      <c r="EH335" s="14"/>
      <c r="EI335" s="14"/>
      <c r="EJ335" s="14"/>
      <c r="EK335" s="14"/>
      <c r="EL335" s="14"/>
      <c r="EM335" s="14"/>
      <c r="EN335" s="14"/>
      <c r="EO335" s="14"/>
      <c r="EP335" s="14"/>
      <c r="EQ335" s="14"/>
      <c r="ER335" s="14"/>
      <c r="ES335" s="14"/>
      <c r="ET335" s="14"/>
      <c r="EU335" s="14"/>
      <c r="EV335" s="14"/>
      <c r="EW335" s="14"/>
      <c r="EX335" s="14"/>
      <c r="EY335" s="14"/>
      <c r="EZ335" s="14"/>
      <c r="FA335" s="14"/>
      <c r="FB335" s="14"/>
      <c r="FC335" s="14"/>
      <c r="FD335" s="14"/>
      <c r="FE335" s="14"/>
      <c r="FF335" s="14"/>
      <c r="FG335" s="14"/>
      <c r="FH335" s="14"/>
      <c r="FI335" s="14"/>
      <c r="FJ335" s="14"/>
      <c r="FK335" s="14"/>
      <c r="FL335" s="14"/>
      <c r="FM335" s="14"/>
      <c r="FN335" s="14"/>
      <c r="FO335" s="14"/>
      <c r="FP335" s="14"/>
      <c r="FQ335" s="14"/>
      <c r="FR335" s="14"/>
      <c r="FS335" s="14"/>
      <c r="FT335" s="14"/>
      <c r="FU335" s="14"/>
      <c r="FV335" s="14"/>
      <c r="FW335" s="14"/>
      <c r="FX335" s="14"/>
      <c r="FY335" s="14"/>
      <c r="FZ335" s="14"/>
      <c r="GA335" s="14"/>
      <c r="GB335" s="14"/>
      <c r="GC335" s="14"/>
      <c r="GD335" s="14"/>
      <c r="GE335" s="14"/>
      <c r="GF335" s="14"/>
      <c r="GG335" s="14"/>
      <c r="GH335" s="14"/>
      <c r="GI335" s="14"/>
      <c r="GJ335" s="14"/>
      <c r="GK335" s="14"/>
      <c r="GL335" s="14"/>
      <c r="GM335" s="14"/>
      <c r="GN335" s="14"/>
      <c r="GO335" s="14"/>
      <c r="GP335" s="14"/>
      <c r="GQ335" s="14"/>
      <c r="GR335" s="14"/>
      <c r="GS335" s="14"/>
      <c r="GT335" s="14"/>
      <c r="GU335" s="14"/>
      <c r="GV335" s="14"/>
      <c r="GW335" s="14"/>
      <c r="GX335" s="14"/>
      <c r="GY335" s="14"/>
      <c r="GZ335" s="14"/>
      <c r="HA335" s="14"/>
      <c r="HB335" s="14"/>
      <c r="HC335" s="14"/>
      <c r="HD335" s="14"/>
      <c r="HE335" s="14"/>
      <c r="HF335" s="14"/>
      <c r="HG335" s="14"/>
      <c r="HH335" s="14"/>
      <c r="HI335" s="14"/>
      <c r="HJ335" s="14"/>
      <c r="HK335" s="14"/>
      <c r="HL335" s="14"/>
      <c r="HM335" s="14"/>
      <c r="HN335" s="14"/>
      <c r="HO335" s="14"/>
      <c r="HP335" s="14"/>
      <c r="HQ335" s="14"/>
      <c r="HR335" s="14"/>
      <c r="HS335" s="14"/>
      <c r="HT335" s="14"/>
      <c r="HU335" s="14"/>
      <c r="HV335" s="14"/>
      <c r="HW335" s="14"/>
      <c r="HX335" s="14"/>
      <c r="HY335" s="14"/>
      <c r="HZ335" s="14"/>
      <c r="IA335" s="14"/>
      <c r="IB335" s="14"/>
      <c r="IC335" s="14"/>
      <c r="ID335" s="14"/>
      <c r="IE335" s="14"/>
      <c r="IF335" s="14"/>
      <c r="IG335" s="14"/>
      <c r="IH335" s="14"/>
      <c r="II335" s="14"/>
      <c r="IJ335" s="14"/>
      <c r="IK335" s="14"/>
      <c r="IL335" s="14"/>
      <c r="IM335" s="14"/>
      <c r="IN335" s="14"/>
      <c r="IO335" s="14"/>
      <c r="IP335" s="14"/>
      <c r="IQ335" s="14"/>
      <c r="IR335" s="14"/>
      <c r="IS335" s="14"/>
      <c r="IT335" s="14"/>
      <c r="IU335" s="14"/>
      <c r="IV335" s="14"/>
      <c r="IW335" s="14"/>
      <c r="IX335" s="14"/>
      <c r="IY335" s="14"/>
      <c r="IZ335" s="14"/>
      <c r="JA335" s="14"/>
      <c r="JB335" s="14"/>
      <c r="JC335" s="14"/>
      <c r="JD335" s="14"/>
      <c r="JE335" s="14"/>
      <c r="JF335" s="14"/>
      <c r="JG335" s="14"/>
    </row>
    <row r="336" spans="1:267" s="152" customFormat="1" ht="18" hidden="1" customHeight="1" outlineLevel="2" x14ac:dyDescent="0.25">
      <c r="A336" s="146">
        <v>73</v>
      </c>
      <c r="B336" s="348"/>
      <c r="C336" s="349"/>
      <c r="D336" s="95"/>
      <c r="E336" s="348"/>
      <c r="F336" s="349"/>
      <c r="G336" s="167" t="str">
        <f>Logic!G339</f>
        <v/>
      </c>
      <c r="H336" s="116"/>
      <c r="I336" s="167" t="str">
        <f>Logic!I339</f>
        <v/>
      </c>
      <c r="J336" s="117"/>
      <c r="K336" s="112"/>
      <c r="L336" s="112"/>
      <c r="M336" s="167" t="str">
        <f>Logic!N339</f>
        <v/>
      </c>
      <c r="N336" s="167" t="str">
        <f>Logic!P339</f>
        <v/>
      </c>
      <c r="O336" s="167" t="str">
        <f>Logic!R339</f>
        <v/>
      </c>
      <c r="P336" s="167" t="str">
        <f>Logic!T339</f>
        <v/>
      </c>
      <c r="Q336" s="167" t="str">
        <f>Logic!V339</f>
        <v/>
      </c>
      <c r="R336" s="117"/>
      <c r="S336" s="167" t="str">
        <f>Logic!Y339</f>
        <v/>
      </c>
      <c r="T336" s="117"/>
      <c r="U336" s="167" t="str">
        <f>Logic!AA339</f>
        <v/>
      </c>
      <c r="V336" s="167" t="str">
        <f>Logic!AB339</f>
        <v/>
      </c>
      <c r="W336" s="167" t="str">
        <f>Logic!AC339</f>
        <v/>
      </c>
      <c r="X336" s="167" t="str">
        <f>Logic!AD339</f>
        <v/>
      </c>
      <c r="Y336" s="167" t="str">
        <f>Logic!AF339</f>
        <v/>
      </c>
      <c r="Z336" s="167" t="str">
        <f>Logic!AG339</f>
        <v/>
      </c>
      <c r="AA336" s="167" t="str">
        <f>Logic!AH339</f>
        <v/>
      </c>
      <c r="AB336" s="167" t="str">
        <f>Logic!AI339</f>
        <v/>
      </c>
      <c r="AC336" s="153"/>
      <c r="AD336" s="138"/>
      <c r="AE336" s="138"/>
      <c r="AF336" s="138"/>
      <c r="AG336" s="138"/>
      <c r="AH336" s="138"/>
      <c r="AI336" s="138"/>
      <c r="AJ336" s="138"/>
      <c r="AK336" s="138"/>
      <c r="AL336" s="138"/>
      <c r="AM336" s="138"/>
      <c r="AN336" s="138"/>
      <c r="AO336" s="138"/>
      <c r="AP336" s="138"/>
      <c r="AQ336" s="138"/>
      <c r="AR336" s="138"/>
      <c r="AS336" s="138"/>
      <c r="AT336" s="138"/>
      <c r="AU336" s="138"/>
      <c r="AV336" s="138"/>
      <c r="AW336" s="138"/>
      <c r="AX336" s="138"/>
      <c r="AY336" s="138"/>
      <c r="AZ336" s="138"/>
      <c r="BA336" s="14"/>
      <c r="BB336" s="14"/>
      <c r="BC336" s="14"/>
      <c r="BD336" s="14"/>
      <c r="BE336" s="14"/>
      <c r="BF336" s="14"/>
      <c r="BG336" s="14"/>
      <c r="BH336" s="14"/>
      <c r="BI336" s="14"/>
      <c r="BJ336" s="14"/>
      <c r="BK336" s="14"/>
      <c r="BL336" s="14"/>
      <c r="BM336" s="14"/>
      <c r="BN336" s="14"/>
      <c r="BO336" s="14"/>
      <c r="BP336" s="14"/>
      <c r="BQ336" s="14"/>
      <c r="BR336" s="14"/>
      <c r="BS336" s="14"/>
      <c r="BT336" s="14"/>
      <c r="BU336" s="14"/>
      <c r="BV336" s="14"/>
      <c r="BW336" s="14"/>
      <c r="BX336" s="14"/>
      <c r="BY336" s="14"/>
      <c r="BZ336" s="14"/>
      <c r="CA336" s="14"/>
      <c r="CB336" s="14"/>
      <c r="CC336" s="14"/>
      <c r="CD336" s="14"/>
      <c r="CE336" s="14"/>
      <c r="CF336" s="14"/>
      <c r="CG336" s="14"/>
      <c r="CH336" s="14"/>
      <c r="CI336" s="14"/>
      <c r="CJ336" s="14"/>
      <c r="CK336" s="14"/>
      <c r="CL336" s="14"/>
      <c r="CM336" s="14"/>
      <c r="CN336" s="14"/>
      <c r="CO336" s="14"/>
      <c r="CP336" s="14"/>
      <c r="CQ336" s="14"/>
      <c r="CR336" s="14"/>
      <c r="CS336" s="14"/>
      <c r="CT336" s="14"/>
      <c r="CU336" s="14"/>
      <c r="CV336" s="14"/>
      <c r="CW336" s="14"/>
      <c r="CX336" s="14"/>
      <c r="CY336" s="14"/>
      <c r="CZ336" s="14"/>
      <c r="DA336" s="14"/>
      <c r="DB336" s="14"/>
      <c r="DC336" s="14"/>
      <c r="DD336" s="14"/>
      <c r="DE336" s="14"/>
      <c r="DF336" s="14"/>
      <c r="DG336" s="14"/>
      <c r="DH336" s="14"/>
      <c r="DI336" s="14"/>
      <c r="DJ336" s="14"/>
      <c r="DK336" s="14"/>
      <c r="DL336" s="14"/>
      <c r="DM336" s="14"/>
      <c r="DN336" s="14"/>
      <c r="DO336" s="14"/>
      <c r="DP336" s="14"/>
      <c r="DQ336" s="14"/>
      <c r="DR336" s="14"/>
      <c r="DS336" s="14"/>
      <c r="DT336" s="14"/>
      <c r="DU336" s="14"/>
      <c r="DV336" s="14"/>
      <c r="DW336" s="14"/>
      <c r="DX336" s="14"/>
      <c r="DY336" s="14"/>
      <c r="DZ336" s="14"/>
      <c r="EA336" s="14"/>
      <c r="EB336" s="14"/>
      <c r="EC336" s="14"/>
      <c r="ED336" s="14"/>
      <c r="EE336" s="14"/>
      <c r="EF336" s="14"/>
      <c r="EG336" s="14"/>
      <c r="EH336" s="14"/>
      <c r="EI336" s="14"/>
      <c r="EJ336" s="14"/>
      <c r="EK336" s="14"/>
      <c r="EL336" s="14"/>
      <c r="EM336" s="14"/>
      <c r="EN336" s="14"/>
      <c r="EO336" s="14"/>
      <c r="EP336" s="14"/>
      <c r="EQ336" s="14"/>
      <c r="ER336" s="14"/>
      <c r="ES336" s="14"/>
      <c r="ET336" s="14"/>
      <c r="EU336" s="14"/>
      <c r="EV336" s="14"/>
      <c r="EW336" s="14"/>
      <c r="EX336" s="14"/>
      <c r="EY336" s="14"/>
      <c r="EZ336" s="14"/>
      <c r="FA336" s="14"/>
      <c r="FB336" s="14"/>
      <c r="FC336" s="14"/>
      <c r="FD336" s="14"/>
      <c r="FE336" s="14"/>
      <c r="FF336" s="14"/>
      <c r="FG336" s="14"/>
      <c r="FH336" s="14"/>
      <c r="FI336" s="14"/>
      <c r="FJ336" s="14"/>
      <c r="FK336" s="14"/>
      <c r="FL336" s="14"/>
      <c r="FM336" s="14"/>
      <c r="FN336" s="14"/>
      <c r="FO336" s="14"/>
      <c r="FP336" s="14"/>
      <c r="FQ336" s="14"/>
      <c r="FR336" s="14"/>
      <c r="FS336" s="14"/>
      <c r="FT336" s="14"/>
      <c r="FU336" s="14"/>
      <c r="FV336" s="14"/>
      <c r="FW336" s="14"/>
      <c r="FX336" s="14"/>
      <c r="FY336" s="14"/>
      <c r="FZ336" s="14"/>
      <c r="GA336" s="14"/>
      <c r="GB336" s="14"/>
      <c r="GC336" s="14"/>
      <c r="GD336" s="14"/>
      <c r="GE336" s="14"/>
      <c r="GF336" s="14"/>
      <c r="GG336" s="14"/>
      <c r="GH336" s="14"/>
      <c r="GI336" s="14"/>
      <c r="GJ336" s="14"/>
      <c r="GK336" s="14"/>
      <c r="GL336" s="14"/>
      <c r="GM336" s="14"/>
      <c r="GN336" s="14"/>
      <c r="GO336" s="14"/>
      <c r="GP336" s="14"/>
      <c r="GQ336" s="14"/>
      <c r="GR336" s="14"/>
      <c r="GS336" s="14"/>
      <c r="GT336" s="14"/>
      <c r="GU336" s="14"/>
      <c r="GV336" s="14"/>
      <c r="GW336" s="14"/>
      <c r="GX336" s="14"/>
      <c r="GY336" s="14"/>
      <c r="GZ336" s="14"/>
      <c r="HA336" s="14"/>
      <c r="HB336" s="14"/>
      <c r="HC336" s="14"/>
      <c r="HD336" s="14"/>
      <c r="HE336" s="14"/>
      <c r="HF336" s="14"/>
      <c r="HG336" s="14"/>
      <c r="HH336" s="14"/>
      <c r="HI336" s="14"/>
      <c r="HJ336" s="14"/>
      <c r="HK336" s="14"/>
      <c r="HL336" s="14"/>
      <c r="HM336" s="14"/>
      <c r="HN336" s="14"/>
      <c r="HO336" s="14"/>
      <c r="HP336" s="14"/>
      <c r="HQ336" s="14"/>
      <c r="HR336" s="14"/>
      <c r="HS336" s="14"/>
      <c r="HT336" s="14"/>
      <c r="HU336" s="14"/>
      <c r="HV336" s="14"/>
      <c r="HW336" s="14"/>
      <c r="HX336" s="14"/>
      <c r="HY336" s="14"/>
      <c r="HZ336" s="14"/>
      <c r="IA336" s="14"/>
      <c r="IB336" s="14"/>
      <c r="IC336" s="14"/>
      <c r="ID336" s="14"/>
      <c r="IE336" s="14"/>
      <c r="IF336" s="14"/>
      <c r="IG336" s="14"/>
      <c r="IH336" s="14"/>
      <c r="II336" s="14"/>
      <c r="IJ336" s="14"/>
      <c r="IK336" s="14"/>
      <c r="IL336" s="14"/>
      <c r="IM336" s="14"/>
      <c r="IN336" s="14"/>
      <c r="IO336" s="14"/>
      <c r="IP336" s="14"/>
      <c r="IQ336" s="14"/>
      <c r="IR336" s="14"/>
      <c r="IS336" s="14"/>
      <c r="IT336" s="14"/>
      <c r="IU336" s="14"/>
      <c r="IV336" s="14"/>
      <c r="IW336" s="14"/>
      <c r="IX336" s="14"/>
      <c r="IY336" s="14"/>
      <c r="IZ336" s="14"/>
      <c r="JA336" s="14"/>
      <c r="JB336" s="14"/>
      <c r="JC336" s="14"/>
      <c r="JD336" s="14"/>
      <c r="JE336" s="14"/>
      <c r="JF336" s="14"/>
      <c r="JG336" s="14"/>
    </row>
    <row r="337" spans="1:267" s="152" customFormat="1" ht="18" hidden="1" customHeight="1" outlineLevel="2" x14ac:dyDescent="0.25">
      <c r="A337" s="146">
        <v>74</v>
      </c>
      <c r="B337" s="348"/>
      <c r="C337" s="349"/>
      <c r="D337" s="95"/>
      <c r="E337" s="348"/>
      <c r="F337" s="349"/>
      <c r="G337" s="167" t="str">
        <f>Logic!G340</f>
        <v/>
      </c>
      <c r="H337" s="116"/>
      <c r="I337" s="167" t="str">
        <f>Logic!I340</f>
        <v/>
      </c>
      <c r="J337" s="117"/>
      <c r="K337" s="112"/>
      <c r="L337" s="112"/>
      <c r="M337" s="167" t="str">
        <f>Logic!N340</f>
        <v/>
      </c>
      <c r="N337" s="167" t="str">
        <f>Logic!P340</f>
        <v/>
      </c>
      <c r="O337" s="167" t="str">
        <f>Logic!R340</f>
        <v/>
      </c>
      <c r="P337" s="167" t="str">
        <f>Logic!T340</f>
        <v/>
      </c>
      <c r="Q337" s="167" t="str">
        <f>Logic!V340</f>
        <v/>
      </c>
      <c r="R337" s="117"/>
      <c r="S337" s="167" t="str">
        <f>Logic!Y340</f>
        <v/>
      </c>
      <c r="T337" s="117"/>
      <c r="U337" s="167" t="str">
        <f>Logic!AA340</f>
        <v/>
      </c>
      <c r="V337" s="167" t="str">
        <f>Logic!AB340</f>
        <v/>
      </c>
      <c r="W337" s="167" t="str">
        <f>Logic!AC340</f>
        <v/>
      </c>
      <c r="X337" s="167" t="str">
        <f>Logic!AD340</f>
        <v/>
      </c>
      <c r="Y337" s="167" t="str">
        <f>Logic!AF340</f>
        <v/>
      </c>
      <c r="Z337" s="167" t="str">
        <f>Logic!AG340</f>
        <v/>
      </c>
      <c r="AA337" s="167" t="str">
        <f>Logic!AH340</f>
        <v/>
      </c>
      <c r="AB337" s="167" t="str">
        <f>Logic!AI340</f>
        <v/>
      </c>
      <c r="AC337" s="153"/>
      <c r="AD337" s="138"/>
      <c r="AE337" s="138"/>
      <c r="AF337" s="138"/>
      <c r="AG337" s="138"/>
      <c r="AH337" s="138"/>
      <c r="AI337" s="138"/>
      <c r="AJ337" s="138"/>
      <c r="AK337" s="138"/>
      <c r="AL337" s="138"/>
      <c r="AM337" s="138"/>
      <c r="AN337" s="138"/>
      <c r="AO337" s="138"/>
      <c r="AP337" s="138"/>
      <c r="AQ337" s="138"/>
      <c r="AR337" s="138"/>
      <c r="AS337" s="138"/>
      <c r="AT337" s="138"/>
      <c r="AU337" s="138"/>
      <c r="AV337" s="138"/>
      <c r="AW337" s="138"/>
      <c r="AX337" s="138"/>
      <c r="AY337" s="138"/>
      <c r="AZ337" s="138"/>
      <c r="BA337" s="14"/>
      <c r="BB337" s="14"/>
      <c r="BC337" s="14"/>
      <c r="BD337" s="14"/>
      <c r="BE337" s="14"/>
      <c r="BF337" s="14"/>
      <c r="BG337" s="14"/>
      <c r="BH337" s="14"/>
      <c r="BI337" s="14"/>
      <c r="BJ337" s="14"/>
      <c r="BK337" s="14"/>
      <c r="BL337" s="14"/>
      <c r="BM337" s="14"/>
      <c r="BN337" s="14"/>
      <c r="BO337" s="14"/>
      <c r="BP337" s="14"/>
      <c r="BQ337" s="14"/>
      <c r="BR337" s="14"/>
      <c r="BS337" s="14"/>
      <c r="BT337" s="14"/>
      <c r="BU337" s="14"/>
      <c r="BV337" s="14"/>
      <c r="BW337" s="14"/>
      <c r="BX337" s="14"/>
      <c r="BY337" s="14"/>
      <c r="BZ337" s="14"/>
      <c r="CA337" s="14"/>
      <c r="CB337" s="14"/>
      <c r="CC337" s="14"/>
      <c r="CD337" s="14"/>
      <c r="CE337" s="14"/>
      <c r="CF337" s="14"/>
      <c r="CG337" s="14"/>
      <c r="CH337" s="14"/>
      <c r="CI337" s="14"/>
      <c r="CJ337" s="14"/>
      <c r="CK337" s="14"/>
      <c r="CL337" s="14"/>
      <c r="CM337" s="14"/>
      <c r="CN337" s="14"/>
      <c r="CO337" s="14"/>
      <c r="CP337" s="14"/>
      <c r="CQ337" s="14"/>
      <c r="CR337" s="14"/>
      <c r="CS337" s="14"/>
      <c r="CT337" s="14"/>
      <c r="CU337" s="14"/>
      <c r="CV337" s="14"/>
      <c r="CW337" s="14"/>
      <c r="CX337" s="14"/>
      <c r="CY337" s="14"/>
      <c r="CZ337" s="14"/>
      <c r="DA337" s="14"/>
      <c r="DB337" s="14"/>
      <c r="DC337" s="14"/>
      <c r="DD337" s="14"/>
      <c r="DE337" s="14"/>
      <c r="DF337" s="14"/>
      <c r="DG337" s="14"/>
      <c r="DH337" s="14"/>
      <c r="DI337" s="14"/>
      <c r="DJ337" s="14"/>
      <c r="DK337" s="14"/>
      <c r="DL337" s="14"/>
      <c r="DM337" s="14"/>
      <c r="DN337" s="14"/>
      <c r="DO337" s="14"/>
      <c r="DP337" s="14"/>
      <c r="DQ337" s="14"/>
      <c r="DR337" s="14"/>
      <c r="DS337" s="14"/>
      <c r="DT337" s="14"/>
      <c r="DU337" s="14"/>
      <c r="DV337" s="14"/>
      <c r="DW337" s="14"/>
      <c r="DX337" s="14"/>
      <c r="DY337" s="14"/>
      <c r="DZ337" s="14"/>
      <c r="EA337" s="14"/>
      <c r="EB337" s="14"/>
      <c r="EC337" s="14"/>
      <c r="ED337" s="14"/>
      <c r="EE337" s="14"/>
      <c r="EF337" s="14"/>
      <c r="EG337" s="14"/>
      <c r="EH337" s="14"/>
      <c r="EI337" s="14"/>
      <c r="EJ337" s="14"/>
      <c r="EK337" s="14"/>
      <c r="EL337" s="14"/>
      <c r="EM337" s="14"/>
      <c r="EN337" s="14"/>
      <c r="EO337" s="14"/>
      <c r="EP337" s="14"/>
      <c r="EQ337" s="14"/>
      <c r="ER337" s="14"/>
      <c r="ES337" s="14"/>
      <c r="ET337" s="14"/>
      <c r="EU337" s="14"/>
      <c r="EV337" s="14"/>
      <c r="EW337" s="14"/>
      <c r="EX337" s="14"/>
      <c r="EY337" s="14"/>
      <c r="EZ337" s="14"/>
      <c r="FA337" s="14"/>
      <c r="FB337" s="14"/>
      <c r="FC337" s="14"/>
      <c r="FD337" s="14"/>
      <c r="FE337" s="14"/>
      <c r="FF337" s="14"/>
      <c r="FG337" s="14"/>
      <c r="FH337" s="14"/>
      <c r="FI337" s="14"/>
      <c r="FJ337" s="14"/>
      <c r="FK337" s="14"/>
      <c r="FL337" s="14"/>
      <c r="FM337" s="14"/>
      <c r="FN337" s="14"/>
      <c r="FO337" s="14"/>
      <c r="FP337" s="14"/>
      <c r="FQ337" s="14"/>
      <c r="FR337" s="14"/>
      <c r="FS337" s="14"/>
      <c r="FT337" s="14"/>
      <c r="FU337" s="14"/>
      <c r="FV337" s="14"/>
      <c r="FW337" s="14"/>
      <c r="FX337" s="14"/>
      <c r="FY337" s="14"/>
      <c r="FZ337" s="14"/>
      <c r="GA337" s="14"/>
      <c r="GB337" s="14"/>
      <c r="GC337" s="14"/>
      <c r="GD337" s="14"/>
      <c r="GE337" s="14"/>
      <c r="GF337" s="14"/>
      <c r="GG337" s="14"/>
      <c r="GH337" s="14"/>
      <c r="GI337" s="14"/>
      <c r="GJ337" s="14"/>
      <c r="GK337" s="14"/>
      <c r="GL337" s="14"/>
      <c r="GM337" s="14"/>
      <c r="GN337" s="14"/>
      <c r="GO337" s="14"/>
      <c r="GP337" s="14"/>
      <c r="GQ337" s="14"/>
      <c r="GR337" s="14"/>
      <c r="GS337" s="14"/>
      <c r="GT337" s="14"/>
      <c r="GU337" s="14"/>
      <c r="GV337" s="14"/>
      <c r="GW337" s="14"/>
      <c r="GX337" s="14"/>
      <c r="GY337" s="14"/>
      <c r="GZ337" s="14"/>
      <c r="HA337" s="14"/>
      <c r="HB337" s="14"/>
      <c r="HC337" s="14"/>
      <c r="HD337" s="14"/>
      <c r="HE337" s="14"/>
      <c r="HF337" s="14"/>
      <c r="HG337" s="14"/>
      <c r="HH337" s="14"/>
      <c r="HI337" s="14"/>
      <c r="HJ337" s="14"/>
      <c r="HK337" s="14"/>
      <c r="HL337" s="14"/>
      <c r="HM337" s="14"/>
      <c r="HN337" s="14"/>
      <c r="HO337" s="14"/>
      <c r="HP337" s="14"/>
      <c r="HQ337" s="14"/>
      <c r="HR337" s="14"/>
      <c r="HS337" s="14"/>
      <c r="HT337" s="14"/>
      <c r="HU337" s="14"/>
      <c r="HV337" s="14"/>
      <c r="HW337" s="14"/>
      <c r="HX337" s="14"/>
      <c r="HY337" s="14"/>
      <c r="HZ337" s="14"/>
      <c r="IA337" s="14"/>
      <c r="IB337" s="14"/>
      <c r="IC337" s="14"/>
      <c r="ID337" s="14"/>
      <c r="IE337" s="14"/>
      <c r="IF337" s="14"/>
      <c r="IG337" s="14"/>
      <c r="IH337" s="14"/>
      <c r="II337" s="14"/>
      <c r="IJ337" s="14"/>
      <c r="IK337" s="14"/>
      <c r="IL337" s="14"/>
      <c r="IM337" s="14"/>
      <c r="IN337" s="14"/>
      <c r="IO337" s="14"/>
      <c r="IP337" s="14"/>
      <c r="IQ337" s="14"/>
      <c r="IR337" s="14"/>
      <c r="IS337" s="14"/>
      <c r="IT337" s="14"/>
      <c r="IU337" s="14"/>
      <c r="IV337" s="14"/>
      <c r="IW337" s="14"/>
      <c r="IX337" s="14"/>
      <c r="IY337" s="14"/>
      <c r="IZ337" s="14"/>
      <c r="JA337" s="14"/>
      <c r="JB337" s="14"/>
      <c r="JC337" s="14"/>
      <c r="JD337" s="14"/>
      <c r="JE337" s="14"/>
      <c r="JF337" s="14"/>
      <c r="JG337" s="14"/>
    </row>
    <row r="338" spans="1:267" s="152" customFormat="1" ht="18" hidden="1" customHeight="1" outlineLevel="2" x14ac:dyDescent="0.25">
      <c r="A338" s="146">
        <v>75</v>
      </c>
      <c r="B338" s="348"/>
      <c r="C338" s="349"/>
      <c r="D338" s="95"/>
      <c r="E338" s="348"/>
      <c r="F338" s="349"/>
      <c r="G338" s="167" t="str">
        <f>Logic!G341</f>
        <v/>
      </c>
      <c r="H338" s="116"/>
      <c r="I338" s="167" t="str">
        <f>Logic!I341</f>
        <v/>
      </c>
      <c r="J338" s="117"/>
      <c r="K338" s="112"/>
      <c r="L338" s="112"/>
      <c r="M338" s="167" t="str">
        <f>Logic!N341</f>
        <v/>
      </c>
      <c r="N338" s="167" t="str">
        <f>Logic!P341</f>
        <v/>
      </c>
      <c r="O338" s="167" t="str">
        <f>Logic!R341</f>
        <v/>
      </c>
      <c r="P338" s="167" t="str">
        <f>Logic!T341</f>
        <v/>
      </c>
      <c r="Q338" s="167" t="str">
        <f>Logic!V341</f>
        <v/>
      </c>
      <c r="R338" s="117"/>
      <c r="S338" s="167" t="str">
        <f>Logic!Y341</f>
        <v/>
      </c>
      <c r="T338" s="117"/>
      <c r="U338" s="167" t="str">
        <f>Logic!AA341</f>
        <v/>
      </c>
      <c r="V338" s="167" t="str">
        <f>Logic!AB341</f>
        <v/>
      </c>
      <c r="W338" s="167" t="str">
        <f>Logic!AC341</f>
        <v/>
      </c>
      <c r="X338" s="167" t="str">
        <f>Logic!AD341</f>
        <v/>
      </c>
      <c r="Y338" s="167" t="str">
        <f>Logic!AF341</f>
        <v/>
      </c>
      <c r="Z338" s="167" t="str">
        <f>Logic!AG341</f>
        <v/>
      </c>
      <c r="AA338" s="167" t="str">
        <f>Logic!AH341</f>
        <v/>
      </c>
      <c r="AB338" s="167" t="str">
        <f>Logic!AI341</f>
        <v/>
      </c>
      <c r="AC338" s="153"/>
      <c r="AD338" s="138"/>
      <c r="AE338" s="138"/>
      <c r="AF338" s="138"/>
      <c r="AG338" s="138"/>
      <c r="AH338" s="138"/>
      <c r="AI338" s="138"/>
      <c r="AJ338" s="138"/>
      <c r="AK338" s="138"/>
      <c r="AL338" s="138"/>
      <c r="AM338" s="138"/>
      <c r="AN338" s="138"/>
      <c r="AO338" s="138"/>
      <c r="AP338" s="138"/>
      <c r="AQ338" s="138"/>
      <c r="AR338" s="138"/>
      <c r="AS338" s="138"/>
      <c r="AT338" s="138"/>
      <c r="AU338" s="138"/>
      <c r="AV338" s="138"/>
      <c r="AW338" s="138"/>
      <c r="AX338" s="138"/>
      <c r="AY338" s="138"/>
      <c r="AZ338" s="138"/>
      <c r="BA338" s="14"/>
      <c r="BB338" s="14"/>
      <c r="BC338" s="14"/>
      <c r="BD338" s="14"/>
      <c r="BE338" s="14"/>
      <c r="BF338" s="14"/>
      <c r="BG338" s="14"/>
      <c r="BH338" s="14"/>
      <c r="BI338" s="14"/>
      <c r="BJ338" s="14"/>
      <c r="BK338" s="14"/>
      <c r="BL338" s="14"/>
      <c r="BM338" s="14"/>
      <c r="BN338" s="14"/>
      <c r="BO338" s="14"/>
      <c r="BP338" s="14"/>
      <c r="BQ338" s="14"/>
      <c r="BR338" s="14"/>
      <c r="BS338" s="14"/>
      <c r="BT338" s="14"/>
      <c r="BU338" s="14"/>
      <c r="BV338" s="14"/>
      <c r="BW338" s="14"/>
      <c r="BX338" s="14"/>
      <c r="BY338" s="14"/>
      <c r="BZ338" s="14"/>
      <c r="CA338" s="14"/>
      <c r="CB338" s="14"/>
      <c r="CC338" s="14"/>
      <c r="CD338" s="14"/>
      <c r="CE338" s="14"/>
      <c r="CF338" s="14"/>
      <c r="CG338" s="14"/>
      <c r="CH338" s="14"/>
      <c r="CI338" s="14"/>
      <c r="CJ338" s="14"/>
      <c r="CK338" s="14"/>
      <c r="CL338" s="14"/>
      <c r="CM338" s="14"/>
      <c r="CN338" s="14"/>
      <c r="CO338" s="14"/>
      <c r="CP338" s="14"/>
      <c r="CQ338" s="14"/>
      <c r="CR338" s="14"/>
      <c r="CS338" s="14"/>
      <c r="CT338" s="14"/>
      <c r="CU338" s="14"/>
      <c r="CV338" s="14"/>
      <c r="CW338" s="14"/>
      <c r="CX338" s="14"/>
      <c r="CY338" s="14"/>
      <c r="CZ338" s="14"/>
      <c r="DA338" s="14"/>
      <c r="DB338" s="14"/>
      <c r="DC338" s="14"/>
      <c r="DD338" s="14"/>
      <c r="DE338" s="14"/>
      <c r="DF338" s="14"/>
      <c r="DG338" s="14"/>
      <c r="DH338" s="14"/>
      <c r="DI338" s="14"/>
      <c r="DJ338" s="14"/>
      <c r="DK338" s="14"/>
      <c r="DL338" s="14"/>
      <c r="DM338" s="14"/>
      <c r="DN338" s="14"/>
      <c r="DO338" s="14"/>
      <c r="DP338" s="14"/>
      <c r="DQ338" s="14"/>
      <c r="DR338" s="14"/>
      <c r="DS338" s="14"/>
      <c r="DT338" s="14"/>
      <c r="DU338" s="14"/>
      <c r="DV338" s="14"/>
      <c r="DW338" s="14"/>
      <c r="DX338" s="14"/>
      <c r="DY338" s="14"/>
      <c r="DZ338" s="14"/>
      <c r="EA338" s="14"/>
      <c r="EB338" s="14"/>
      <c r="EC338" s="14"/>
      <c r="ED338" s="14"/>
      <c r="EE338" s="14"/>
      <c r="EF338" s="14"/>
      <c r="EG338" s="14"/>
      <c r="EH338" s="14"/>
      <c r="EI338" s="14"/>
      <c r="EJ338" s="14"/>
      <c r="EK338" s="14"/>
      <c r="EL338" s="14"/>
      <c r="EM338" s="14"/>
      <c r="EN338" s="14"/>
      <c r="EO338" s="14"/>
      <c r="EP338" s="14"/>
      <c r="EQ338" s="14"/>
      <c r="ER338" s="14"/>
      <c r="ES338" s="14"/>
      <c r="ET338" s="14"/>
      <c r="EU338" s="14"/>
      <c r="EV338" s="14"/>
      <c r="EW338" s="14"/>
      <c r="EX338" s="14"/>
      <c r="EY338" s="14"/>
      <c r="EZ338" s="14"/>
      <c r="FA338" s="14"/>
      <c r="FB338" s="14"/>
      <c r="FC338" s="14"/>
      <c r="FD338" s="14"/>
      <c r="FE338" s="14"/>
      <c r="FF338" s="14"/>
      <c r="FG338" s="14"/>
      <c r="FH338" s="14"/>
      <c r="FI338" s="14"/>
      <c r="FJ338" s="14"/>
      <c r="FK338" s="14"/>
      <c r="FL338" s="14"/>
      <c r="FM338" s="14"/>
      <c r="FN338" s="14"/>
      <c r="FO338" s="14"/>
      <c r="FP338" s="14"/>
      <c r="FQ338" s="14"/>
      <c r="FR338" s="14"/>
      <c r="FS338" s="14"/>
      <c r="FT338" s="14"/>
      <c r="FU338" s="14"/>
      <c r="FV338" s="14"/>
      <c r="FW338" s="14"/>
      <c r="FX338" s="14"/>
      <c r="FY338" s="14"/>
      <c r="FZ338" s="14"/>
      <c r="GA338" s="14"/>
      <c r="GB338" s="14"/>
      <c r="GC338" s="14"/>
      <c r="GD338" s="14"/>
      <c r="GE338" s="14"/>
      <c r="GF338" s="14"/>
      <c r="GG338" s="14"/>
      <c r="GH338" s="14"/>
      <c r="GI338" s="14"/>
      <c r="GJ338" s="14"/>
      <c r="GK338" s="14"/>
      <c r="GL338" s="14"/>
      <c r="GM338" s="14"/>
      <c r="GN338" s="14"/>
      <c r="GO338" s="14"/>
      <c r="GP338" s="14"/>
      <c r="GQ338" s="14"/>
      <c r="GR338" s="14"/>
      <c r="GS338" s="14"/>
      <c r="GT338" s="14"/>
      <c r="GU338" s="14"/>
      <c r="GV338" s="14"/>
      <c r="GW338" s="14"/>
      <c r="GX338" s="14"/>
      <c r="GY338" s="14"/>
      <c r="GZ338" s="14"/>
      <c r="HA338" s="14"/>
      <c r="HB338" s="14"/>
      <c r="HC338" s="14"/>
      <c r="HD338" s="14"/>
      <c r="HE338" s="14"/>
      <c r="HF338" s="14"/>
      <c r="HG338" s="14"/>
      <c r="HH338" s="14"/>
      <c r="HI338" s="14"/>
      <c r="HJ338" s="14"/>
      <c r="HK338" s="14"/>
      <c r="HL338" s="14"/>
      <c r="HM338" s="14"/>
      <c r="HN338" s="14"/>
      <c r="HO338" s="14"/>
      <c r="HP338" s="14"/>
      <c r="HQ338" s="14"/>
      <c r="HR338" s="14"/>
      <c r="HS338" s="14"/>
      <c r="HT338" s="14"/>
      <c r="HU338" s="14"/>
      <c r="HV338" s="14"/>
      <c r="HW338" s="14"/>
      <c r="HX338" s="14"/>
      <c r="HY338" s="14"/>
      <c r="HZ338" s="14"/>
      <c r="IA338" s="14"/>
      <c r="IB338" s="14"/>
      <c r="IC338" s="14"/>
      <c r="ID338" s="14"/>
      <c r="IE338" s="14"/>
      <c r="IF338" s="14"/>
      <c r="IG338" s="14"/>
      <c r="IH338" s="14"/>
      <c r="II338" s="14"/>
      <c r="IJ338" s="14"/>
      <c r="IK338" s="14"/>
      <c r="IL338" s="14"/>
      <c r="IM338" s="14"/>
      <c r="IN338" s="14"/>
      <c r="IO338" s="14"/>
      <c r="IP338" s="14"/>
      <c r="IQ338" s="14"/>
      <c r="IR338" s="14"/>
      <c r="IS338" s="14"/>
      <c r="IT338" s="14"/>
      <c r="IU338" s="14"/>
      <c r="IV338" s="14"/>
      <c r="IW338" s="14"/>
      <c r="IX338" s="14"/>
      <c r="IY338" s="14"/>
      <c r="IZ338" s="14"/>
      <c r="JA338" s="14"/>
      <c r="JB338" s="14"/>
      <c r="JC338" s="14"/>
      <c r="JD338" s="14"/>
      <c r="JE338" s="14"/>
      <c r="JF338" s="14"/>
      <c r="JG338" s="14"/>
    </row>
    <row r="339" spans="1:267" s="152" customFormat="1" ht="18" hidden="1" customHeight="1" outlineLevel="2" x14ac:dyDescent="0.25">
      <c r="A339" s="146">
        <v>76</v>
      </c>
      <c r="B339" s="348"/>
      <c r="C339" s="349"/>
      <c r="D339" s="95"/>
      <c r="E339" s="348"/>
      <c r="F339" s="349"/>
      <c r="G339" s="167" t="str">
        <f>Logic!G342</f>
        <v/>
      </c>
      <c r="H339" s="116"/>
      <c r="I339" s="167" t="str">
        <f>Logic!I342</f>
        <v/>
      </c>
      <c r="J339" s="117"/>
      <c r="K339" s="112"/>
      <c r="L339" s="112"/>
      <c r="M339" s="167" t="str">
        <f>Logic!N342</f>
        <v/>
      </c>
      <c r="N339" s="167" t="str">
        <f>Logic!P342</f>
        <v/>
      </c>
      <c r="O339" s="167" t="str">
        <f>Logic!R342</f>
        <v/>
      </c>
      <c r="P339" s="167" t="str">
        <f>Logic!T342</f>
        <v/>
      </c>
      <c r="Q339" s="167" t="str">
        <f>Logic!V342</f>
        <v/>
      </c>
      <c r="R339" s="117"/>
      <c r="S339" s="167" t="str">
        <f>Logic!Y342</f>
        <v/>
      </c>
      <c r="T339" s="117"/>
      <c r="U339" s="167" t="str">
        <f>Logic!AA342</f>
        <v/>
      </c>
      <c r="V339" s="167" t="str">
        <f>Logic!AB342</f>
        <v/>
      </c>
      <c r="W339" s="167" t="str">
        <f>Logic!AC342</f>
        <v/>
      </c>
      <c r="X339" s="167" t="str">
        <f>Logic!AD342</f>
        <v/>
      </c>
      <c r="Y339" s="167" t="str">
        <f>Logic!AF342</f>
        <v/>
      </c>
      <c r="Z339" s="167" t="str">
        <f>Logic!AG342</f>
        <v/>
      </c>
      <c r="AA339" s="167" t="str">
        <f>Logic!AH342</f>
        <v/>
      </c>
      <c r="AB339" s="167" t="str">
        <f>Logic!AI342</f>
        <v/>
      </c>
      <c r="AC339" s="153"/>
      <c r="AD339" s="138"/>
      <c r="AE339" s="138"/>
      <c r="AF339" s="138"/>
      <c r="AG339" s="138"/>
      <c r="AH339" s="138"/>
      <c r="AI339" s="138"/>
      <c r="AJ339" s="138"/>
      <c r="AK339" s="138"/>
      <c r="AL339" s="138"/>
      <c r="AM339" s="138"/>
      <c r="AN339" s="138"/>
      <c r="AO339" s="138"/>
      <c r="AP339" s="138"/>
      <c r="AQ339" s="138"/>
      <c r="AR339" s="138"/>
      <c r="AS339" s="138"/>
      <c r="AT339" s="138"/>
      <c r="AU339" s="138"/>
      <c r="AV339" s="138"/>
      <c r="AW339" s="138"/>
      <c r="AX339" s="138"/>
      <c r="AY339" s="138"/>
      <c r="AZ339" s="138"/>
      <c r="BA339" s="14"/>
      <c r="BB339" s="14"/>
      <c r="BC339" s="14"/>
      <c r="BD339" s="14"/>
      <c r="BE339" s="14"/>
      <c r="BF339" s="14"/>
      <c r="BG339" s="14"/>
      <c r="BH339" s="14"/>
      <c r="BI339" s="14"/>
      <c r="BJ339" s="14"/>
      <c r="BK339" s="14"/>
      <c r="BL339" s="14"/>
      <c r="BM339" s="14"/>
      <c r="BN339" s="14"/>
      <c r="BO339" s="14"/>
      <c r="BP339" s="14"/>
      <c r="BQ339" s="14"/>
      <c r="BR339" s="14"/>
      <c r="BS339" s="14"/>
      <c r="BT339" s="14"/>
      <c r="BU339" s="14"/>
      <c r="BV339" s="14"/>
      <c r="BW339" s="14"/>
      <c r="BX339" s="14"/>
      <c r="BY339" s="14"/>
      <c r="BZ339" s="14"/>
      <c r="CA339" s="14"/>
      <c r="CB339" s="14"/>
      <c r="CC339" s="14"/>
      <c r="CD339" s="14"/>
      <c r="CE339" s="14"/>
      <c r="CF339" s="14"/>
      <c r="CG339" s="14"/>
      <c r="CH339" s="14"/>
      <c r="CI339" s="14"/>
      <c r="CJ339" s="14"/>
      <c r="CK339" s="14"/>
      <c r="CL339" s="14"/>
      <c r="CM339" s="14"/>
      <c r="CN339" s="14"/>
      <c r="CO339" s="14"/>
      <c r="CP339" s="14"/>
      <c r="CQ339" s="14"/>
      <c r="CR339" s="14"/>
      <c r="CS339" s="14"/>
      <c r="CT339" s="14"/>
      <c r="CU339" s="14"/>
      <c r="CV339" s="14"/>
      <c r="CW339" s="14"/>
      <c r="CX339" s="14"/>
      <c r="CY339" s="14"/>
      <c r="CZ339" s="14"/>
      <c r="DA339" s="14"/>
      <c r="DB339" s="14"/>
      <c r="DC339" s="14"/>
      <c r="DD339" s="14"/>
      <c r="DE339" s="14"/>
      <c r="DF339" s="14"/>
      <c r="DG339" s="14"/>
      <c r="DH339" s="14"/>
      <c r="DI339" s="14"/>
      <c r="DJ339" s="14"/>
      <c r="DK339" s="14"/>
      <c r="DL339" s="14"/>
      <c r="DM339" s="14"/>
      <c r="DN339" s="14"/>
      <c r="DO339" s="14"/>
      <c r="DP339" s="14"/>
      <c r="DQ339" s="14"/>
      <c r="DR339" s="14"/>
      <c r="DS339" s="14"/>
      <c r="DT339" s="14"/>
      <c r="DU339" s="14"/>
      <c r="DV339" s="14"/>
      <c r="DW339" s="14"/>
      <c r="DX339" s="14"/>
      <c r="DY339" s="14"/>
      <c r="DZ339" s="14"/>
      <c r="EA339" s="14"/>
      <c r="EB339" s="14"/>
      <c r="EC339" s="14"/>
      <c r="ED339" s="14"/>
      <c r="EE339" s="14"/>
      <c r="EF339" s="14"/>
      <c r="EG339" s="14"/>
      <c r="EH339" s="14"/>
      <c r="EI339" s="14"/>
      <c r="EJ339" s="14"/>
      <c r="EK339" s="14"/>
      <c r="EL339" s="14"/>
      <c r="EM339" s="14"/>
      <c r="EN339" s="14"/>
      <c r="EO339" s="14"/>
      <c r="EP339" s="14"/>
      <c r="EQ339" s="14"/>
      <c r="ER339" s="14"/>
      <c r="ES339" s="14"/>
      <c r="ET339" s="14"/>
      <c r="EU339" s="14"/>
      <c r="EV339" s="14"/>
      <c r="EW339" s="14"/>
      <c r="EX339" s="14"/>
      <c r="EY339" s="14"/>
      <c r="EZ339" s="14"/>
      <c r="FA339" s="14"/>
      <c r="FB339" s="14"/>
      <c r="FC339" s="14"/>
      <c r="FD339" s="14"/>
      <c r="FE339" s="14"/>
      <c r="FF339" s="14"/>
      <c r="FG339" s="14"/>
      <c r="FH339" s="14"/>
      <c r="FI339" s="14"/>
      <c r="FJ339" s="14"/>
      <c r="FK339" s="14"/>
      <c r="FL339" s="14"/>
      <c r="FM339" s="14"/>
      <c r="FN339" s="14"/>
      <c r="FO339" s="14"/>
      <c r="FP339" s="14"/>
      <c r="FQ339" s="14"/>
      <c r="FR339" s="14"/>
      <c r="FS339" s="14"/>
      <c r="FT339" s="14"/>
      <c r="FU339" s="14"/>
      <c r="FV339" s="14"/>
      <c r="FW339" s="14"/>
      <c r="FX339" s="14"/>
      <c r="FY339" s="14"/>
      <c r="FZ339" s="14"/>
      <c r="GA339" s="14"/>
      <c r="GB339" s="14"/>
      <c r="GC339" s="14"/>
      <c r="GD339" s="14"/>
      <c r="GE339" s="14"/>
      <c r="GF339" s="14"/>
      <c r="GG339" s="14"/>
      <c r="GH339" s="14"/>
      <c r="GI339" s="14"/>
      <c r="GJ339" s="14"/>
      <c r="GK339" s="14"/>
      <c r="GL339" s="14"/>
      <c r="GM339" s="14"/>
      <c r="GN339" s="14"/>
      <c r="GO339" s="14"/>
      <c r="GP339" s="14"/>
      <c r="GQ339" s="14"/>
      <c r="GR339" s="14"/>
      <c r="GS339" s="14"/>
      <c r="GT339" s="14"/>
      <c r="GU339" s="14"/>
      <c r="GV339" s="14"/>
      <c r="GW339" s="14"/>
      <c r="GX339" s="14"/>
      <c r="GY339" s="14"/>
      <c r="GZ339" s="14"/>
      <c r="HA339" s="14"/>
      <c r="HB339" s="14"/>
      <c r="HC339" s="14"/>
      <c r="HD339" s="14"/>
      <c r="HE339" s="14"/>
      <c r="HF339" s="14"/>
      <c r="HG339" s="14"/>
      <c r="HH339" s="14"/>
      <c r="HI339" s="14"/>
      <c r="HJ339" s="14"/>
      <c r="HK339" s="14"/>
      <c r="HL339" s="14"/>
      <c r="HM339" s="14"/>
      <c r="HN339" s="14"/>
      <c r="HO339" s="14"/>
      <c r="HP339" s="14"/>
      <c r="HQ339" s="14"/>
      <c r="HR339" s="14"/>
      <c r="HS339" s="14"/>
      <c r="HT339" s="14"/>
      <c r="HU339" s="14"/>
      <c r="HV339" s="14"/>
      <c r="HW339" s="14"/>
      <c r="HX339" s="14"/>
      <c r="HY339" s="14"/>
      <c r="HZ339" s="14"/>
      <c r="IA339" s="14"/>
      <c r="IB339" s="14"/>
      <c r="IC339" s="14"/>
      <c r="ID339" s="14"/>
      <c r="IE339" s="14"/>
      <c r="IF339" s="14"/>
      <c r="IG339" s="14"/>
      <c r="IH339" s="14"/>
      <c r="II339" s="14"/>
      <c r="IJ339" s="14"/>
      <c r="IK339" s="14"/>
      <c r="IL339" s="14"/>
      <c r="IM339" s="14"/>
      <c r="IN339" s="14"/>
      <c r="IO339" s="14"/>
      <c r="IP339" s="14"/>
      <c r="IQ339" s="14"/>
      <c r="IR339" s="14"/>
      <c r="IS339" s="14"/>
      <c r="IT339" s="14"/>
      <c r="IU339" s="14"/>
      <c r="IV339" s="14"/>
      <c r="IW339" s="14"/>
      <c r="IX339" s="14"/>
      <c r="IY339" s="14"/>
      <c r="IZ339" s="14"/>
      <c r="JA339" s="14"/>
      <c r="JB339" s="14"/>
      <c r="JC339" s="14"/>
      <c r="JD339" s="14"/>
      <c r="JE339" s="14"/>
      <c r="JF339" s="14"/>
      <c r="JG339" s="14"/>
    </row>
    <row r="340" spans="1:267" s="152" customFormat="1" ht="18" hidden="1" customHeight="1" outlineLevel="2" x14ac:dyDescent="0.25">
      <c r="A340" s="146">
        <v>77</v>
      </c>
      <c r="B340" s="348"/>
      <c r="C340" s="349"/>
      <c r="D340" s="95"/>
      <c r="E340" s="348"/>
      <c r="F340" s="349"/>
      <c r="G340" s="167" t="str">
        <f>Logic!G343</f>
        <v/>
      </c>
      <c r="H340" s="116"/>
      <c r="I340" s="167" t="str">
        <f>Logic!I343</f>
        <v/>
      </c>
      <c r="J340" s="117"/>
      <c r="K340" s="112"/>
      <c r="L340" s="112"/>
      <c r="M340" s="167" t="str">
        <f>Logic!N343</f>
        <v/>
      </c>
      <c r="N340" s="167" t="str">
        <f>Logic!P343</f>
        <v/>
      </c>
      <c r="O340" s="167" t="str">
        <f>Logic!R343</f>
        <v/>
      </c>
      <c r="P340" s="167" t="str">
        <f>Logic!T343</f>
        <v/>
      </c>
      <c r="Q340" s="167" t="str">
        <f>Logic!V343</f>
        <v/>
      </c>
      <c r="R340" s="117"/>
      <c r="S340" s="167" t="str">
        <f>Logic!Y343</f>
        <v/>
      </c>
      <c r="T340" s="117"/>
      <c r="U340" s="167" t="str">
        <f>Logic!AA343</f>
        <v/>
      </c>
      <c r="V340" s="167" t="str">
        <f>Logic!AB343</f>
        <v/>
      </c>
      <c r="W340" s="167" t="str">
        <f>Logic!AC343</f>
        <v/>
      </c>
      <c r="X340" s="167" t="str">
        <f>Logic!AD343</f>
        <v/>
      </c>
      <c r="Y340" s="167" t="str">
        <f>Logic!AF343</f>
        <v/>
      </c>
      <c r="Z340" s="167" t="str">
        <f>Logic!AG343</f>
        <v/>
      </c>
      <c r="AA340" s="167" t="str">
        <f>Logic!AH343</f>
        <v/>
      </c>
      <c r="AB340" s="167" t="str">
        <f>Logic!AI343</f>
        <v/>
      </c>
      <c r="AC340" s="153"/>
      <c r="AD340" s="138"/>
      <c r="AE340" s="138"/>
      <c r="AF340" s="138"/>
      <c r="AG340" s="138"/>
      <c r="AH340" s="138"/>
      <c r="AI340" s="138"/>
      <c r="AJ340" s="138"/>
      <c r="AK340" s="138"/>
      <c r="AL340" s="138"/>
      <c r="AM340" s="138"/>
      <c r="AN340" s="138"/>
      <c r="AO340" s="138"/>
      <c r="AP340" s="138"/>
      <c r="AQ340" s="138"/>
      <c r="AR340" s="138"/>
      <c r="AS340" s="138"/>
      <c r="AT340" s="138"/>
      <c r="AU340" s="138"/>
      <c r="AV340" s="138"/>
      <c r="AW340" s="138"/>
      <c r="AX340" s="138"/>
      <c r="AY340" s="138"/>
      <c r="AZ340" s="138"/>
      <c r="BA340" s="14"/>
      <c r="BB340" s="14"/>
      <c r="BC340" s="14"/>
      <c r="BD340" s="14"/>
      <c r="BE340" s="14"/>
      <c r="BF340" s="14"/>
      <c r="BG340" s="14"/>
      <c r="BH340" s="14"/>
      <c r="BI340" s="14"/>
      <c r="BJ340" s="14"/>
      <c r="BK340" s="14"/>
      <c r="BL340" s="14"/>
      <c r="BM340" s="14"/>
      <c r="BN340" s="14"/>
      <c r="BO340" s="14"/>
      <c r="BP340" s="14"/>
      <c r="BQ340" s="14"/>
      <c r="BR340" s="14"/>
      <c r="BS340" s="14"/>
      <c r="BT340" s="14"/>
      <c r="BU340" s="14"/>
      <c r="BV340" s="14"/>
      <c r="BW340" s="14"/>
      <c r="BX340" s="14"/>
      <c r="BY340" s="14"/>
      <c r="BZ340" s="14"/>
      <c r="CA340" s="14"/>
      <c r="CB340" s="14"/>
      <c r="CC340" s="14"/>
      <c r="CD340" s="14"/>
      <c r="CE340" s="14"/>
      <c r="CF340" s="14"/>
      <c r="CG340" s="14"/>
      <c r="CH340" s="14"/>
      <c r="CI340" s="14"/>
      <c r="CJ340" s="14"/>
      <c r="CK340" s="14"/>
      <c r="CL340" s="14"/>
      <c r="CM340" s="14"/>
      <c r="CN340" s="14"/>
      <c r="CO340" s="14"/>
      <c r="CP340" s="14"/>
      <c r="CQ340" s="14"/>
      <c r="CR340" s="14"/>
      <c r="CS340" s="14"/>
      <c r="CT340" s="14"/>
      <c r="CU340" s="14"/>
      <c r="CV340" s="14"/>
      <c r="CW340" s="14"/>
      <c r="CX340" s="14"/>
      <c r="CY340" s="14"/>
      <c r="CZ340" s="14"/>
      <c r="DA340" s="14"/>
      <c r="DB340" s="14"/>
      <c r="DC340" s="14"/>
      <c r="DD340" s="14"/>
      <c r="DE340" s="14"/>
      <c r="DF340" s="14"/>
      <c r="DG340" s="14"/>
      <c r="DH340" s="14"/>
      <c r="DI340" s="14"/>
      <c r="DJ340" s="14"/>
      <c r="DK340" s="14"/>
      <c r="DL340" s="14"/>
      <c r="DM340" s="14"/>
      <c r="DN340" s="14"/>
      <c r="DO340" s="14"/>
      <c r="DP340" s="14"/>
      <c r="DQ340" s="14"/>
      <c r="DR340" s="14"/>
      <c r="DS340" s="14"/>
      <c r="DT340" s="14"/>
      <c r="DU340" s="14"/>
      <c r="DV340" s="14"/>
      <c r="DW340" s="14"/>
      <c r="DX340" s="14"/>
      <c r="DY340" s="14"/>
      <c r="DZ340" s="14"/>
      <c r="EA340" s="14"/>
      <c r="EB340" s="14"/>
      <c r="EC340" s="14"/>
      <c r="ED340" s="14"/>
      <c r="EE340" s="14"/>
      <c r="EF340" s="14"/>
      <c r="EG340" s="14"/>
      <c r="EH340" s="14"/>
      <c r="EI340" s="14"/>
      <c r="EJ340" s="14"/>
      <c r="EK340" s="14"/>
      <c r="EL340" s="14"/>
      <c r="EM340" s="14"/>
      <c r="EN340" s="14"/>
      <c r="EO340" s="14"/>
      <c r="EP340" s="14"/>
      <c r="EQ340" s="14"/>
      <c r="ER340" s="14"/>
      <c r="ES340" s="14"/>
      <c r="ET340" s="14"/>
      <c r="EU340" s="14"/>
      <c r="EV340" s="14"/>
      <c r="EW340" s="14"/>
      <c r="EX340" s="14"/>
      <c r="EY340" s="14"/>
      <c r="EZ340" s="14"/>
      <c r="FA340" s="14"/>
      <c r="FB340" s="14"/>
      <c r="FC340" s="14"/>
      <c r="FD340" s="14"/>
      <c r="FE340" s="14"/>
      <c r="FF340" s="14"/>
      <c r="FG340" s="14"/>
      <c r="FH340" s="14"/>
      <c r="FI340" s="14"/>
      <c r="FJ340" s="14"/>
      <c r="FK340" s="14"/>
      <c r="FL340" s="14"/>
      <c r="FM340" s="14"/>
      <c r="FN340" s="14"/>
      <c r="FO340" s="14"/>
      <c r="FP340" s="14"/>
      <c r="FQ340" s="14"/>
      <c r="FR340" s="14"/>
      <c r="FS340" s="14"/>
      <c r="FT340" s="14"/>
      <c r="FU340" s="14"/>
      <c r="FV340" s="14"/>
      <c r="FW340" s="14"/>
      <c r="FX340" s="14"/>
      <c r="FY340" s="14"/>
      <c r="FZ340" s="14"/>
      <c r="GA340" s="14"/>
      <c r="GB340" s="14"/>
      <c r="GC340" s="14"/>
      <c r="GD340" s="14"/>
      <c r="GE340" s="14"/>
      <c r="GF340" s="14"/>
      <c r="GG340" s="14"/>
      <c r="GH340" s="14"/>
      <c r="GI340" s="14"/>
      <c r="GJ340" s="14"/>
      <c r="GK340" s="14"/>
      <c r="GL340" s="14"/>
      <c r="GM340" s="14"/>
      <c r="GN340" s="14"/>
      <c r="GO340" s="14"/>
      <c r="GP340" s="14"/>
      <c r="GQ340" s="14"/>
      <c r="GR340" s="14"/>
      <c r="GS340" s="14"/>
      <c r="GT340" s="14"/>
      <c r="GU340" s="14"/>
      <c r="GV340" s="14"/>
      <c r="GW340" s="14"/>
      <c r="GX340" s="14"/>
      <c r="GY340" s="14"/>
      <c r="GZ340" s="14"/>
      <c r="HA340" s="14"/>
      <c r="HB340" s="14"/>
      <c r="HC340" s="14"/>
      <c r="HD340" s="14"/>
      <c r="HE340" s="14"/>
      <c r="HF340" s="14"/>
      <c r="HG340" s="14"/>
      <c r="HH340" s="14"/>
      <c r="HI340" s="14"/>
      <c r="HJ340" s="14"/>
      <c r="HK340" s="14"/>
      <c r="HL340" s="14"/>
      <c r="HM340" s="14"/>
      <c r="HN340" s="14"/>
      <c r="HO340" s="14"/>
      <c r="HP340" s="14"/>
      <c r="HQ340" s="14"/>
      <c r="HR340" s="14"/>
      <c r="HS340" s="14"/>
      <c r="HT340" s="14"/>
      <c r="HU340" s="14"/>
      <c r="HV340" s="14"/>
      <c r="HW340" s="14"/>
      <c r="HX340" s="14"/>
      <c r="HY340" s="14"/>
      <c r="HZ340" s="14"/>
      <c r="IA340" s="14"/>
      <c r="IB340" s="14"/>
      <c r="IC340" s="14"/>
      <c r="ID340" s="14"/>
      <c r="IE340" s="14"/>
      <c r="IF340" s="14"/>
      <c r="IG340" s="14"/>
      <c r="IH340" s="14"/>
      <c r="II340" s="14"/>
      <c r="IJ340" s="14"/>
      <c r="IK340" s="14"/>
      <c r="IL340" s="14"/>
      <c r="IM340" s="14"/>
      <c r="IN340" s="14"/>
      <c r="IO340" s="14"/>
      <c r="IP340" s="14"/>
      <c r="IQ340" s="14"/>
      <c r="IR340" s="14"/>
      <c r="IS340" s="14"/>
      <c r="IT340" s="14"/>
      <c r="IU340" s="14"/>
      <c r="IV340" s="14"/>
      <c r="IW340" s="14"/>
      <c r="IX340" s="14"/>
      <c r="IY340" s="14"/>
      <c r="IZ340" s="14"/>
      <c r="JA340" s="14"/>
      <c r="JB340" s="14"/>
      <c r="JC340" s="14"/>
      <c r="JD340" s="14"/>
      <c r="JE340" s="14"/>
      <c r="JF340" s="14"/>
      <c r="JG340" s="14"/>
    </row>
    <row r="341" spans="1:267" s="152" customFormat="1" ht="18" hidden="1" customHeight="1" outlineLevel="2" x14ac:dyDescent="0.25">
      <c r="A341" s="146">
        <v>78</v>
      </c>
      <c r="B341" s="348"/>
      <c r="C341" s="349"/>
      <c r="D341" s="95"/>
      <c r="E341" s="348"/>
      <c r="F341" s="349"/>
      <c r="G341" s="167" t="str">
        <f>Logic!G344</f>
        <v/>
      </c>
      <c r="H341" s="116"/>
      <c r="I341" s="167" t="str">
        <f>Logic!I344</f>
        <v/>
      </c>
      <c r="J341" s="117"/>
      <c r="K341" s="112"/>
      <c r="L341" s="112"/>
      <c r="M341" s="167" t="str">
        <f>Logic!N344</f>
        <v/>
      </c>
      <c r="N341" s="167" t="str">
        <f>Logic!P344</f>
        <v/>
      </c>
      <c r="O341" s="167" t="str">
        <f>Logic!R344</f>
        <v/>
      </c>
      <c r="P341" s="167" t="str">
        <f>Logic!T344</f>
        <v/>
      </c>
      <c r="Q341" s="167" t="str">
        <f>Logic!V344</f>
        <v/>
      </c>
      <c r="R341" s="117"/>
      <c r="S341" s="167" t="str">
        <f>Logic!Y344</f>
        <v/>
      </c>
      <c r="T341" s="117"/>
      <c r="U341" s="167" t="str">
        <f>Logic!AA344</f>
        <v/>
      </c>
      <c r="V341" s="167" t="str">
        <f>Logic!AB344</f>
        <v/>
      </c>
      <c r="W341" s="167" t="str">
        <f>Logic!AC344</f>
        <v/>
      </c>
      <c r="X341" s="167" t="str">
        <f>Logic!AD344</f>
        <v/>
      </c>
      <c r="Y341" s="167" t="str">
        <f>Logic!AF344</f>
        <v/>
      </c>
      <c r="Z341" s="167" t="str">
        <f>Logic!AG344</f>
        <v/>
      </c>
      <c r="AA341" s="167" t="str">
        <f>Logic!AH344</f>
        <v/>
      </c>
      <c r="AB341" s="167" t="str">
        <f>Logic!AI344</f>
        <v/>
      </c>
      <c r="AC341" s="153"/>
      <c r="AD341" s="138"/>
      <c r="AE341" s="138"/>
      <c r="AF341" s="138"/>
      <c r="AG341" s="138"/>
      <c r="AH341" s="138"/>
      <c r="AI341" s="138"/>
      <c r="AJ341" s="138"/>
      <c r="AK341" s="138"/>
      <c r="AL341" s="138"/>
      <c r="AM341" s="138"/>
      <c r="AN341" s="138"/>
      <c r="AO341" s="138"/>
      <c r="AP341" s="138"/>
      <c r="AQ341" s="138"/>
      <c r="AR341" s="138"/>
      <c r="AS341" s="138"/>
      <c r="AT341" s="138"/>
      <c r="AU341" s="138"/>
      <c r="AV341" s="138"/>
      <c r="AW341" s="138"/>
      <c r="AX341" s="138"/>
      <c r="AY341" s="138"/>
      <c r="AZ341" s="138"/>
      <c r="BA341" s="14"/>
      <c r="BB341" s="14"/>
      <c r="BC341" s="14"/>
      <c r="BD341" s="14"/>
      <c r="BE341" s="14"/>
      <c r="BF341" s="14"/>
      <c r="BG341" s="14"/>
      <c r="BH341" s="14"/>
      <c r="BI341" s="14"/>
      <c r="BJ341" s="14"/>
      <c r="BK341" s="14"/>
      <c r="BL341" s="14"/>
      <c r="BM341" s="14"/>
      <c r="BN341" s="14"/>
      <c r="BO341" s="14"/>
      <c r="BP341" s="14"/>
      <c r="BQ341" s="14"/>
      <c r="BR341" s="14"/>
      <c r="BS341" s="14"/>
      <c r="BT341" s="14"/>
      <c r="BU341" s="14"/>
      <c r="BV341" s="14"/>
      <c r="BW341" s="14"/>
      <c r="BX341" s="14"/>
      <c r="BY341" s="14"/>
      <c r="BZ341" s="14"/>
      <c r="CA341" s="14"/>
      <c r="CB341" s="14"/>
      <c r="CC341" s="14"/>
      <c r="CD341" s="14"/>
      <c r="CE341" s="14"/>
      <c r="CF341" s="14"/>
      <c r="CG341" s="14"/>
      <c r="CH341" s="14"/>
      <c r="CI341" s="14"/>
      <c r="CJ341" s="14"/>
      <c r="CK341" s="14"/>
      <c r="CL341" s="14"/>
      <c r="CM341" s="14"/>
      <c r="CN341" s="14"/>
      <c r="CO341" s="14"/>
      <c r="CP341" s="14"/>
      <c r="CQ341" s="14"/>
      <c r="CR341" s="14"/>
      <c r="CS341" s="14"/>
      <c r="CT341" s="14"/>
      <c r="CU341" s="14"/>
      <c r="CV341" s="14"/>
      <c r="CW341" s="14"/>
      <c r="CX341" s="14"/>
      <c r="CY341" s="14"/>
      <c r="CZ341" s="14"/>
      <c r="DA341" s="14"/>
      <c r="DB341" s="14"/>
      <c r="DC341" s="14"/>
      <c r="DD341" s="14"/>
      <c r="DE341" s="14"/>
      <c r="DF341" s="14"/>
      <c r="DG341" s="14"/>
      <c r="DH341" s="14"/>
      <c r="DI341" s="14"/>
      <c r="DJ341" s="14"/>
      <c r="DK341" s="14"/>
      <c r="DL341" s="14"/>
      <c r="DM341" s="14"/>
      <c r="DN341" s="14"/>
      <c r="DO341" s="14"/>
      <c r="DP341" s="14"/>
      <c r="DQ341" s="14"/>
      <c r="DR341" s="14"/>
      <c r="DS341" s="14"/>
      <c r="DT341" s="14"/>
      <c r="DU341" s="14"/>
      <c r="DV341" s="14"/>
      <c r="DW341" s="14"/>
      <c r="DX341" s="14"/>
      <c r="DY341" s="14"/>
      <c r="DZ341" s="14"/>
      <c r="EA341" s="14"/>
      <c r="EB341" s="14"/>
      <c r="EC341" s="14"/>
      <c r="ED341" s="14"/>
      <c r="EE341" s="14"/>
      <c r="EF341" s="14"/>
      <c r="EG341" s="14"/>
      <c r="EH341" s="14"/>
      <c r="EI341" s="14"/>
      <c r="EJ341" s="14"/>
      <c r="EK341" s="14"/>
      <c r="EL341" s="14"/>
      <c r="EM341" s="14"/>
      <c r="EN341" s="14"/>
      <c r="EO341" s="14"/>
      <c r="EP341" s="14"/>
      <c r="EQ341" s="14"/>
      <c r="ER341" s="14"/>
      <c r="ES341" s="14"/>
      <c r="ET341" s="14"/>
      <c r="EU341" s="14"/>
      <c r="EV341" s="14"/>
      <c r="EW341" s="14"/>
      <c r="EX341" s="14"/>
      <c r="EY341" s="14"/>
      <c r="EZ341" s="14"/>
      <c r="FA341" s="14"/>
      <c r="FB341" s="14"/>
      <c r="FC341" s="14"/>
      <c r="FD341" s="14"/>
      <c r="FE341" s="14"/>
      <c r="FF341" s="14"/>
      <c r="FG341" s="14"/>
      <c r="FH341" s="14"/>
      <c r="FI341" s="14"/>
      <c r="FJ341" s="14"/>
      <c r="FK341" s="14"/>
      <c r="FL341" s="14"/>
      <c r="FM341" s="14"/>
      <c r="FN341" s="14"/>
      <c r="FO341" s="14"/>
      <c r="FP341" s="14"/>
      <c r="FQ341" s="14"/>
      <c r="FR341" s="14"/>
      <c r="FS341" s="14"/>
      <c r="FT341" s="14"/>
      <c r="FU341" s="14"/>
      <c r="FV341" s="14"/>
      <c r="FW341" s="14"/>
      <c r="FX341" s="14"/>
      <c r="FY341" s="14"/>
      <c r="FZ341" s="14"/>
      <c r="GA341" s="14"/>
      <c r="GB341" s="14"/>
      <c r="GC341" s="14"/>
      <c r="GD341" s="14"/>
      <c r="GE341" s="14"/>
      <c r="GF341" s="14"/>
      <c r="GG341" s="14"/>
      <c r="GH341" s="14"/>
      <c r="GI341" s="14"/>
      <c r="GJ341" s="14"/>
      <c r="GK341" s="14"/>
      <c r="GL341" s="14"/>
      <c r="GM341" s="14"/>
      <c r="GN341" s="14"/>
      <c r="GO341" s="14"/>
      <c r="GP341" s="14"/>
      <c r="GQ341" s="14"/>
      <c r="GR341" s="14"/>
      <c r="GS341" s="14"/>
      <c r="GT341" s="14"/>
      <c r="GU341" s="14"/>
      <c r="GV341" s="14"/>
      <c r="GW341" s="14"/>
      <c r="GX341" s="14"/>
      <c r="GY341" s="14"/>
      <c r="GZ341" s="14"/>
      <c r="HA341" s="14"/>
      <c r="HB341" s="14"/>
      <c r="HC341" s="14"/>
      <c r="HD341" s="14"/>
      <c r="HE341" s="14"/>
      <c r="HF341" s="14"/>
      <c r="HG341" s="14"/>
      <c r="HH341" s="14"/>
      <c r="HI341" s="14"/>
      <c r="HJ341" s="14"/>
      <c r="HK341" s="14"/>
      <c r="HL341" s="14"/>
      <c r="HM341" s="14"/>
      <c r="HN341" s="14"/>
      <c r="HO341" s="14"/>
      <c r="HP341" s="14"/>
      <c r="HQ341" s="14"/>
      <c r="HR341" s="14"/>
      <c r="HS341" s="14"/>
      <c r="HT341" s="14"/>
      <c r="HU341" s="14"/>
      <c r="HV341" s="14"/>
      <c r="HW341" s="14"/>
      <c r="HX341" s="14"/>
      <c r="HY341" s="14"/>
      <c r="HZ341" s="14"/>
      <c r="IA341" s="14"/>
      <c r="IB341" s="14"/>
      <c r="IC341" s="14"/>
      <c r="ID341" s="14"/>
      <c r="IE341" s="14"/>
      <c r="IF341" s="14"/>
      <c r="IG341" s="14"/>
      <c r="IH341" s="14"/>
      <c r="II341" s="14"/>
      <c r="IJ341" s="14"/>
      <c r="IK341" s="14"/>
      <c r="IL341" s="14"/>
      <c r="IM341" s="14"/>
      <c r="IN341" s="14"/>
      <c r="IO341" s="14"/>
      <c r="IP341" s="14"/>
      <c r="IQ341" s="14"/>
      <c r="IR341" s="14"/>
      <c r="IS341" s="14"/>
      <c r="IT341" s="14"/>
      <c r="IU341" s="14"/>
      <c r="IV341" s="14"/>
      <c r="IW341" s="14"/>
      <c r="IX341" s="14"/>
      <c r="IY341" s="14"/>
      <c r="IZ341" s="14"/>
      <c r="JA341" s="14"/>
      <c r="JB341" s="14"/>
      <c r="JC341" s="14"/>
      <c r="JD341" s="14"/>
      <c r="JE341" s="14"/>
      <c r="JF341" s="14"/>
      <c r="JG341" s="14"/>
    </row>
    <row r="342" spans="1:267" s="152" customFormat="1" ht="18" hidden="1" customHeight="1" outlineLevel="2" x14ac:dyDescent="0.25">
      <c r="A342" s="146">
        <v>79</v>
      </c>
      <c r="B342" s="348"/>
      <c r="C342" s="349"/>
      <c r="D342" s="95"/>
      <c r="E342" s="348"/>
      <c r="F342" s="349"/>
      <c r="G342" s="167" t="str">
        <f>Logic!G345</f>
        <v/>
      </c>
      <c r="H342" s="116"/>
      <c r="I342" s="167" t="str">
        <f>Logic!I345</f>
        <v/>
      </c>
      <c r="J342" s="117"/>
      <c r="K342" s="112"/>
      <c r="L342" s="112"/>
      <c r="M342" s="167" t="str">
        <f>Logic!N345</f>
        <v/>
      </c>
      <c r="N342" s="167" t="str">
        <f>Logic!P345</f>
        <v/>
      </c>
      <c r="O342" s="167" t="str">
        <f>Logic!R345</f>
        <v/>
      </c>
      <c r="P342" s="167" t="str">
        <f>Logic!T345</f>
        <v/>
      </c>
      <c r="Q342" s="167" t="str">
        <f>Logic!V345</f>
        <v/>
      </c>
      <c r="R342" s="117"/>
      <c r="S342" s="167" t="str">
        <f>Logic!Y345</f>
        <v/>
      </c>
      <c r="T342" s="117"/>
      <c r="U342" s="167" t="str">
        <f>Logic!AA345</f>
        <v/>
      </c>
      <c r="V342" s="167" t="str">
        <f>Logic!AB345</f>
        <v/>
      </c>
      <c r="W342" s="167" t="str">
        <f>Logic!AC345</f>
        <v/>
      </c>
      <c r="X342" s="167" t="str">
        <f>Logic!AD345</f>
        <v/>
      </c>
      <c r="Y342" s="167" t="str">
        <f>Logic!AF345</f>
        <v/>
      </c>
      <c r="Z342" s="167" t="str">
        <f>Logic!AG345</f>
        <v/>
      </c>
      <c r="AA342" s="167" t="str">
        <f>Logic!AH345</f>
        <v/>
      </c>
      <c r="AB342" s="167" t="str">
        <f>Logic!AI345</f>
        <v/>
      </c>
      <c r="AC342" s="153"/>
      <c r="AD342" s="138"/>
      <c r="AE342" s="138"/>
      <c r="AF342" s="138"/>
      <c r="AG342" s="138"/>
      <c r="AH342" s="138"/>
      <c r="AI342" s="138"/>
      <c r="AJ342" s="138"/>
      <c r="AK342" s="138"/>
      <c r="AL342" s="138"/>
      <c r="AM342" s="138"/>
      <c r="AN342" s="138"/>
      <c r="AO342" s="138"/>
      <c r="AP342" s="138"/>
      <c r="AQ342" s="138"/>
      <c r="AR342" s="138"/>
      <c r="AS342" s="138"/>
      <c r="AT342" s="138"/>
      <c r="AU342" s="138"/>
      <c r="AV342" s="138"/>
      <c r="AW342" s="138"/>
      <c r="AX342" s="138"/>
      <c r="AY342" s="138"/>
      <c r="AZ342" s="138"/>
      <c r="BA342" s="14"/>
      <c r="BB342" s="14"/>
      <c r="BC342" s="14"/>
      <c r="BD342" s="14"/>
      <c r="BE342" s="14"/>
      <c r="BF342" s="14"/>
      <c r="BG342" s="14"/>
      <c r="BH342" s="14"/>
      <c r="BI342" s="14"/>
      <c r="BJ342" s="14"/>
      <c r="BK342" s="14"/>
      <c r="BL342" s="14"/>
      <c r="BM342" s="14"/>
      <c r="BN342" s="14"/>
      <c r="BO342" s="14"/>
      <c r="BP342" s="14"/>
      <c r="BQ342" s="14"/>
      <c r="BR342" s="14"/>
      <c r="BS342" s="14"/>
      <c r="BT342" s="14"/>
      <c r="BU342" s="14"/>
      <c r="BV342" s="14"/>
      <c r="BW342" s="14"/>
      <c r="BX342" s="14"/>
      <c r="BY342" s="14"/>
      <c r="BZ342" s="14"/>
      <c r="CA342" s="14"/>
      <c r="CB342" s="14"/>
      <c r="CC342" s="14"/>
      <c r="CD342" s="14"/>
      <c r="CE342" s="14"/>
      <c r="CF342" s="14"/>
      <c r="CG342" s="14"/>
      <c r="CH342" s="14"/>
      <c r="CI342" s="14"/>
      <c r="CJ342" s="14"/>
      <c r="CK342" s="14"/>
      <c r="CL342" s="14"/>
      <c r="CM342" s="14"/>
      <c r="CN342" s="14"/>
      <c r="CO342" s="14"/>
      <c r="CP342" s="14"/>
      <c r="CQ342" s="14"/>
      <c r="CR342" s="14"/>
      <c r="CS342" s="14"/>
      <c r="CT342" s="14"/>
      <c r="CU342" s="14"/>
      <c r="CV342" s="14"/>
      <c r="CW342" s="14"/>
      <c r="CX342" s="14"/>
      <c r="CY342" s="14"/>
      <c r="CZ342" s="14"/>
      <c r="DA342" s="14"/>
      <c r="DB342" s="14"/>
      <c r="DC342" s="14"/>
      <c r="DD342" s="14"/>
      <c r="DE342" s="14"/>
      <c r="DF342" s="14"/>
      <c r="DG342" s="14"/>
      <c r="DH342" s="14"/>
      <c r="DI342" s="14"/>
      <c r="DJ342" s="14"/>
      <c r="DK342" s="14"/>
      <c r="DL342" s="14"/>
      <c r="DM342" s="14"/>
      <c r="DN342" s="14"/>
      <c r="DO342" s="14"/>
      <c r="DP342" s="14"/>
      <c r="DQ342" s="14"/>
      <c r="DR342" s="14"/>
      <c r="DS342" s="14"/>
      <c r="DT342" s="14"/>
      <c r="DU342" s="14"/>
      <c r="DV342" s="14"/>
      <c r="DW342" s="14"/>
      <c r="DX342" s="14"/>
      <c r="DY342" s="14"/>
      <c r="DZ342" s="14"/>
      <c r="EA342" s="14"/>
      <c r="EB342" s="14"/>
      <c r="EC342" s="14"/>
      <c r="ED342" s="14"/>
      <c r="EE342" s="14"/>
      <c r="EF342" s="14"/>
      <c r="EG342" s="14"/>
      <c r="EH342" s="14"/>
      <c r="EI342" s="14"/>
      <c r="EJ342" s="14"/>
      <c r="EK342" s="14"/>
      <c r="EL342" s="14"/>
      <c r="EM342" s="14"/>
      <c r="EN342" s="14"/>
      <c r="EO342" s="14"/>
      <c r="EP342" s="14"/>
      <c r="EQ342" s="14"/>
      <c r="ER342" s="14"/>
      <c r="ES342" s="14"/>
      <c r="ET342" s="14"/>
      <c r="EU342" s="14"/>
      <c r="EV342" s="14"/>
      <c r="EW342" s="14"/>
      <c r="EX342" s="14"/>
      <c r="EY342" s="14"/>
      <c r="EZ342" s="14"/>
      <c r="FA342" s="14"/>
      <c r="FB342" s="14"/>
      <c r="FC342" s="14"/>
      <c r="FD342" s="14"/>
      <c r="FE342" s="14"/>
      <c r="FF342" s="14"/>
      <c r="FG342" s="14"/>
      <c r="FH342" s="14"/>
      <c r="FI342" s="14"/>
      <c r="FJ342" s="14"/>
      <c r="FK342" s="14"/>
      <c r="FL342" s="14"/>
      <c r="FM342" s="14"/>
      <c r="FN342" s="14"/>
      <c r="FO342" s="14"/>
      <c r="FP342" s="14"/>
      <c r="FQ342" s="14"/>
      <c r="FR342" s="14"/>
      <c r="FS342" s="14"/>
      <c r="FT342" s="14"/>
      <c r="FU342" s="14"/>
      <c r="FV342" s="14"/>
      <c r="FW342" s="14"/>
      <c r="FX342" s="14"/>
      <c r="FY342" s="14"/>
      <c r="FZ342" s="14"/>
      <c r="GA342" s="14"/>
      <c r="GB342" s="14"/>
      <c r="GC342" s="14"/>
      <c r="GD342" s="14"/>
      <c r="GE342" s="14"/>
      <c r="GF342" s="14"/>
      <c r="GG342" s="14"/>
      <c r="GH342" s="14"/>
      <c r="GI342" s="14"/>
      <c r="GJ342" s="14"/>
      <c r="GK342" s="14"/>
      <c r="GL342" s="14"/>
      <c r="GM342" s="14"/>
      <c r="GN342" s="14"/>
      <c r="GO342" s="14"/>
      <c r="GP342" s="14"/>
      <c r="GQ342" s="14"/>
      <c r="GR342" s="14"/>
      <c r="GS342" s="14"/>
      <c r="GT342" s="14"/>
      <c r="GU342" s="14"/>
      <c r="GV342" s="14"/>
      <c r="GW342" s="14"/>
      <c r="GX342" s="14"/>
      <c r="GY342" s="14"/>
      <c r="GZ342" s="14"/>
      <c r="HA342" s="14"/>
      <c r="HB342" s="14"/>
      <c r="HC342" s="14"/>
      <c r="HD342" s="14"/>
      <c r="HE342" s="14"/>
      <c r="HF342" s="14"/>
      <c r="HG342" s="14"/>
      <c r="HH342" s="14"/>
      <c r="HI342" s="14"/>
      <c r="HJ342" s="14"/>
      <c r="HK342" s="14"/>
      <c r="HL342" s="14"/>
      <c r="HM342" s="14"/>
      <c r="HN342" s="14"/>
      <c r="HO342" s="14"/>
      <c r="HP342" s="14"/>
      <c r="HQ342" s="14"/>
      <c r="HR342" s="14"/>
      <c r="HS342" s="14"/>
      <c r="HT342" s="14"/>
      <c r="HU342" s="14"/>
      <c r="HV342" s="14"/>
      <c r="HW342" s="14"/>
      <c r="HX342" s="14"/>
      <c r="HY342" s="14"/>
      <c r="HZ342" s="14"/>
      <c r="IA342" s="14"/>
      <c r="IB342" s="14"/>
      <c r="IC342" s="14"/>
      <c r="ID342" s="14"/>
      <c r="IE342" s="14"/>
      <c r="IF342" s="14"/>
      <c r="IG342" s="14"/>
      <c r="IH342" s="14"/>
      <c r="II342" s="14"/>
      <c r="IJ342" s="14"/>
      <c r="IK342" s="14"/>
      <c r="IL342" s="14"/>
      <c r="IM342" s="14"/>
      <c r="IN342" s="14"/>
      <c r="IO342" s="14"/>
      <c r="IP342" s="14"/>
      <c r="IQ342" s="14"/>
      <c r="IR342" s="14"/>
      <c r="IS342" s="14"/>
      <c r="IT342" s="14"/>
      <c r="IU342" s="14"/>
      <c r="IV342" s="14"/>
      <c r="IW342" s="14"/>
      <c r="IX342" s="14"/>
      <c r="IY342" s="14"/>
      <c r="IZ342" s="14"/>
      <c r="JA342" s="14"/>
      <c r="JB342" s="14"/>
      <c r="JC342" s="14"/>
      <c r="JD342" s="14"/>
      <c r="JE342" s="14"/>
      <c r="JF342" s="14"/>
      <c r="JG342" s="14"/>
    </row>
    <row r="343" spans="1:267" s="152" customFormat="1" ht="18" hidden="1" customHeight="1" outlineLevel="2" x14ac:dyDescent="0.25">
      <c r="A343" s="146">
        <v>80</v>
      </c>
      <c r="B343" s="348"/>
      <c r="C343" s="349"/>
      <c r="D343" s="95"/>
      <c r="E343" s="348"/>
      <c r="F343" s="349"/>
      <c r="G343" s="167" t="str">
        <f>Logic!G346</f>
        <v/>
      </c>
      <c r="H343" s="116"/>
      <c r="I343" s="167" t="str">
        <f>Logic!I346</f>
        <v/>
      </c>
      <c r="J343" s="117"/>
      <c r="K343" s="112"/>
      <c r="L343" s="112"/>
      <c r="M343" s="167" t="str">
        <f>Logic!N346</f>
        <v/>
      </c>
      <c r="N343" s="167" t="str">
        <f>Logic!P346</f>
        <v/>
      </c>
      <c r="O343" s="167" t="str">
        <f>Logic!R346</f>
        <v/>
      </c>
      <c r="P343" s="167" t="str">
        <f>Logic!T346</f>
        <v/>
      </c>
      <c r="Q343" s="167" t="str">
        <f>Logic!V346</f>
        <v/>
      </c>
      <c r="R343" s="117"/>
      <c r="S343" s="167" t="str">
        <f>Logic!Y346</f>
        <v/>
      </c>
      <c r="T343" s="117"/>
      <c r="U343" s="167" t="str">
        <f>Logic!AA346</f>
        <v/>
      </c>
      <c r="V343" s="167" t="str">
        <f>Logic!AB346</f>
        <v/>
      </c>
      <c r="W343" s="167" t="str">
        <f>Logic!AC346</f>
        <v/>
      </c>
      <c r="X343" s="167" t="str">
        <f>Logic!AD346</f>
        <v/>
      </c>
      <c r="Y343" s="167" t="str">
        <f>Logic!AF346</f>
        <v/>
      </c>
      <c r="Z343" s="167" t="str">
        <f>Logic!AG346</f>
        <v/>
      </c>
      <c r="AA343" s="167" t="str">
        <f>Logic!AH346</f>
        <v/>
      </c>
      <c r="AB343" s="167" t="str">
        <f>Logic!AI346</f>
        <v/>
      </c>
      <c r="AC343" s="153"/>
      <c r="AD343" s="138"/>
      <c r="AE343" s="138"/>
      <c r="AF343" s="138"/>
      <c r="AG343" s="138"/>
      <c r="AH343" s="138"/>
      <c r="AI343" s="138"/>
      <c r="AJ343" s="138"/>
      <c r="AK343" s="138"/>
      <c r="AL343" s="138"/>
      <c r="AM343" s="138"/>
      <c r="AN343" s="138"/>
      <c r="AO343" s="138"/>
      <c r="AP343" s="138"/>
      <c r="AQ343" s="138"/>
      <c r="AR343" s="138"/>
      <c r="AS343" s="138"/>
      <c r="AT343" s="138"/>
      <c r="AU343" s="138"/>
      <c r="AV343" s="138"/>
      <c r="AW343" s="138"/>
      <c r="AX343" s="138"/>
      <c r="AY343" s="138"/>
      <c r="AZ343" s="138"/>
      <c r="BA343" s="14"/>
      <c r="BB343" s="14"/>
      <c r="BC343" s="14"/>
      <c r="BD343" s="14"/>
      <c r="BE343" s="14"/>
      <c r="BF343" s="14"/>
      <c r="BG343" s="14"/>
      <c r="BH343" s="14"/>
      <c r="BI343" s="14"/>
      <c r="BJ343" s="14"/>
      <c r="BK343" s="14"/>
      <c r="BL343" s="14"/>
      <c r="BM343" s="14"/>
      <c r="BN343" s="14"/>
      <c r="BO343" s="14"/>
      <c r="BP343" s="14"/>
      <c r="BQ343" s="14"/>
      <c r="BR343" s="14"/>
      <c r="BS343" s="14"/>
      <c r="BT343" s="14"/>
      <c r="BU343" s="14"/>
      <c r="BV343" s="14"/>
      <c r="BW343" s="14"/>
      <c r="BX343" s="14"/>
      <c r="BY343" s="14"/>
      <c r="BZ343" s="14"/>
      <c r="CA343" s="14"/>
      <c r="CB343" s="14"/>
      <c r="CC343" s="14"/>
      <c r="CD343" s="14"/>
      <c r="CE343" s="14"/>
      <c r="CF343" s="14"/>
      <c r="CG343" s="14"/>
      <c r="CH343" s="14"/>
      <c r="CI343" s="14"/>
      <c r="CJ343" s="14"/>
      <c r="CK343" s="14"/>
      <c r="CL343" s="14"/>
      <c r="CM343" s="14"/>
      <c r="CN343" s="14"/>
      <c r="CO343" s="14"/>
      <c r="CP343" s="14"/>
      <c r="CQ343" s="14"/>
      <c r="CR343" s="14"/>
      <c r="CS343" s="14"/>
      <c r="CT343" s="14"/>
      <c r="CU343" s="14"/>
      <c r="CV343" s="14"/>
      <c r="CW343" s="14"/>
      <c r="CX343" s="14"/>
      <c r="CY343" s="14"/>
      <c r="CZ343" s="14"/>
      <c r="DA343" s="14"/>
      <c r="DB343" s="14"/>
      <c r="DC343" s="14"/>
      <c r="DD343" s="14"/>
      <c r="DE343" s="14"/>
      <c r="DF343" s="14"/>
      <c r="DG343" s="14"/>
      <c r="DH343" s="14"/>
      <c r="DI343" s="14"/>
      <c r="DJ343" s="14"/>
      <c r="DK343" s="14"/>
      <c r="DL343" s="14"/>
      <c r="DM343" s="14"/>
      <c r="DN343" s="14"/>
      <c r="DO343" s="14"/>
      <c r="DP343" s="14"/>
      <c r="DQ343" s="14"/>
      <c r="DR343" s="14"/>
      <c r="DS343" s="14"/>
      <c r="DT343" s="14"/>
      <c r="DU343" s="14"/>
      <c r="DV343" s="14"/>
      <c r="DW343" s="14"/>
      <c r="DX343" s="14"/>
      <c r="DY343" s="14"/>
      <c r="DZ343" s="14"/>
      <c r="EA343" s="14"/>
      <c r="EB343" s="14"/>
      <c r="EC343" s="14"/>
      <c r="ED343" s="14"/>
      <c r="EE343" s="14"/>
      <c r="EF343" s="14"/>
      <c r="EG343" s="14"/>
      <c r="EH343" s="14"/>
      <c r="EI343" s="14"/>
      <c r="EJ343" s="14"/>
      <c r="EK343" s="14"/>
      <c r="EL343" s="14"/>
      <c r="EM343" s="14"/>
      <c r="EN343" s="14"/>
      <c r="EO343" s="14"/>
      <c r="EP343" s="14"/>
      <c r="EQ343" s="14"/>
      <c r="ER343" s="14"/>
      <c r="ES343" s="14"/>
      <c r="ET343" s="14"/>
      <c r="EU343" s="14"/>
      <c r="EV343" s="14"/>
      <c r="EW343" s="14"/>
      <c r="EX343" s="14"/>
      <c r="EY343" s="14"/>
      <c r="EZ343" s="14"/>
      <c r="FA343" s="14"/>
      <c r="FB343" s="14"/>
      <c r="FC343" s="14"/>
      <c r="FD343" s="14"/>
      <c r="FE343" s="14"/>
      <c r="FF343" s="14"/>
      <c r="FG343" s="14"/>
      <c r="FH343" s="14"/>
      <c r="FI343" s="14"/>
      <c r="FJ343" s="14"/>
      <c r="FK343" s="14"/>
      <c r="FL343" s="14"/>
      <c r="FM343" s="14"/>
      <c r="FN343" s="14"/>
      <c r="FO343" s="14"/>
      <c r="FP343" s="14"/>
      <c r="FQ343" s="14"/>
      <c r="FR343" s="14"/>
      <c r="FS343" s="14"/>
      <c r="FT343" s="14"/>
      <c r="FU343" s="14"/>
      <c r="FV343" s="14"/>
      <c r="FW343" s="14"/>
      <c r="FX343" s="14"/>
      <c r="FY343" s="14"/>
      <c r="FZ343" s="14"/>
      <c r="GA343" s="14"/>
      <c r="GB343" s="14"/>
      <c r="GC343" s="14"/>
      <c r="GD343" s="14"/>
      <c r="GE343" s="14"/>
      <c r="GF343" s="14"/>
      <c r="GG343" s="14"/>
      <c r="GH343" s="14"/>
      <c r="GI343" s="14"/>
      <c r="GJ343" s="14"/>
      <c r="GK343" s="14"/>
      <c r="GL343" s="14"/>
      <c r="GM343" s="14"/>
      <c r="GN343" s="14"/>
      <c r="GO343" s="14"/>
      <c r="GP343" s="14"/>
      <c r="GQ343" s="14"/>
      <c r="GR343" s="14"/>
      <c r="GS343" s="14"/>
      <c r="GT343" s="14"/>
      <c r="GU343" s="14"/>
      <c r="GV343" s="14"/>
      <c r="GW343" s="14"/>
      <c r="GX343" s="14"/>
      <c r="GY343" s="14"/>
      <c r="GZ343" s="14"/>
      <c r="HA343" s="14"/>
      <c r="HB343" s="14"/>
      <c r="HC343" s="14"/>
      <c r="HD343" s="14"/>
      <c r="HE343" s="14"/>
      <c r="HF343" s="14"/>
      <c r="HG343" s="14"/>
      <c r="HH343" s="14"/>
      <c r="HI343" s="14"/>
      <c r="HJ343" s="14"/>
      <c r="HK343" s="14"/>
      <c r="HL343" s="14"/>
      <c r="HM343" s="14"/>
      <c r="HN343" s="14"/>
      <c r="HO343" s="14"/>
      <c r="HP343" s="14"/>
      <c r="HQ343" s="14"/>
      <c r="HR343" s="14"/>
      <c r="HS343" s="14"/>
      <c r="HT343" s="14"/>
      <c r="HU343" s="14"/>
      <c r="HV343" s="14"/>
      <c r="HW343" s="14"/>
      <c r="HX343" s="14"/>
      <c r="HY343" s="14"/>
      <c r="HZ343" s="14"/>
      <c r="IA343" s="14"/>
      <c r="IB343" s="14"/>
      <c r="IC343" s="14"/>
      <c r="ID343" s="14"/>
      <c r="IE343" s="14"/>
      <c r="IF343" s="14"/>
      <c r="IG343" s="14"/>
      <c r="IH343" s="14"/>
      <c r="II343" s="14"/>
      <c r="IJ343" s="14"/>
      <c r="IK343" s="14"/>
      <c r="IL343" s="14"/>
      <c r="IM343" s="14"/>
      <c r="IN343" s="14"/>
      <c r="IO343" s="14"/>
      <c r="IP343" s="14"/>
      <c r="IQ343" s="14"/>
      <c r="IR343" s="14"/>
      <c r="IS343" s="14"/>
      <c r="IT343" s="14"/>
      <c r="IU343" s="14"/>
      <c r="IV343" s="14"/>
      <c r="IW343" s="14"/>
      <c r="IX343" s="14"/>
      <c r="IY343" s="14"/>
      <c r="IZ343" s="14"/>
      <c r="JA343" s="14"/>
      <c r="JB343" s="14"/>
      <c r="JC343" s="14"/>
      <c r="JD343" s="14"/>
      <c r="JE343" s="14"/>
      <c r="JF343" s="14"/>
      <c r="JG343" s="14"/>
    </row>
    <row r="344" spans="1:267" s="152" customFormat="1" ht="18" hidden="1" customHeight="1" outlineLevel="2" x14ac:dyDescent="0.25">
      <c r="A344" s="146">
        <v>81</v>
      </c>
      <c r="B344" s="348"/>
      <c r="C344" s="349"/>
      <c r="D344" s="95"/>
      <c r="E344" s="348"/>
      <c r="F344" s="349"/>
      <c r="G344" s="167" t="str">
        <f>Logic!G347</f>
        <v/>
      </c>
      <c r="H344" s="116"/>
      <c r="I344" s="167" t="str">
        <f>Logic!I347</f>
        <v/>
      </c>
      <c r="J344" s="117"/>
      <c r="K344" s="112"/>
      <c r="L344" s="112"/>
      <c r="M344" s="167" t="str">
        <f>Logic!N347</f>
        <v/>
      </c>
      <c r="N344" s="167" t="str">
        <f>Logic!P347</f>
        <v/>
      </c>
      <c r="O344" s="167" t="str">
        <f>Logic!R347</f>
        <v/>
      </c>
      <c r="P344" s="167" t="str">
        <f>Logic!T347</f>
        <v/>
      </c>
      <c r="Q344" s="167" t="str">
        <f>Logic!V347</f>
        <v/>
      </c>
      <c r="R344" s="117"/>
      <c r="S344" s="167" t="str">
        <f>Logic!Y347</f>
        <v/>
      </c>
      <c r="T344" s="117"/>
      <c r="U344" s="167" t="str">
        <f>Logic!AA347</f>
        <v/>
      </c>
      <c r="V344" s="167" t="str">
        <f>Logic!AB347</f>
        <v/>
      </c>
      <c r="W344" s="167" t="str">
        <f>Logic!AC347</f>
        <v/>
      </c>
      <c r="X344" s="167" t="str">
        <f>Logic!AD347</f>
        <v/>
      </c>
      <c r="Y344" s="167" t="str">
        <f>Logic!AF347</f>
        <v/>
      </c>
      <c r="Z344" s="167" t="str">
        <f>Logic!AG347</f>
        <v/>
      </c>
      <c r="AA344" s="167" t="str">
        <f>Logic!AH347</f>
        <v/>
      </c>
      <c r="AB344" s="167" t="str">
        <f>Logic!AI347</f>
        <v/>
      </c>
      <c r="AC344" s="153"/>
      <c r="AD344" s="138"/>
      <c r="AE344" s="138"/>
      <c r="AF344" s="138"/>
      <c r="AG344" s="138"/>
      <c r="AH344" s="138"/>
      <c r="AI344" s="138"/>
      <c r="AJ344" s="138"/>
      <c r="AK344" s="138"/>
      <c r="AL344" s="138"/>
      <c r="AM344" s="138"/>
      <c r="AN344" s="138"/>
      <c r="AO344" s="138"/>
      <c r="AP344" s="138"/>
      <c r="AQ344" s="138"/>
      <c r="AR344" s="138"/>
      <c r="AS344" s="138"/>
      <c r="AT344" s="138"/>
      <c r="AU344" s="138"/>
      <c r="AV344" s="138"/>
      <c r="AW344" s="138"/>
      <c r="AX344" s="138"/>
      <c r="AY344" s="138"/>
      <c r="AZ344" s="138"/>
      <c r="BA344" s="14"/>
      <c r="BB344" s="14"/>
      <c r="BC344" s="14"/>
      <c r="BD344" s="14"/>
      <c r="BE344" s="14"/>
      <c r="BF344" s="14"/>
      <c r="BG344" s="14"/>
      <c r="BH344" s="14"/>
      <c r="BI344" s="14"/>
      <c r="BJ344" s="14"/>
      <c r="BK344" s="14"/>
      <c r="BL344" s="14"/>
      <c r="BM344" s="14"/>
      <c r="BN344" s="14"/>
      <c r="BO344" s="14"/>
      <c r="BP344" s="14"/>
      <c r="BQ344" s="14"/>
      <c r="BR344" s="14"/>
      <c r="BS344" s="14"/>
      <c r="BT344" s="14"/>
      <c r="BU344" s="14"/>
      <c r="BV344" s="14"/>
      <c r="BW344" s="14"/>
      <c r="BX344" s="14"/>
      <c r="BY344" s="14"/>
      <c r="BZ344" s="14"/>
      <c r="CA344" s="14"/>
      <c r="CB344" s="14"/>
      <c r="CC344" s="14"/>
      <c r="CD344" s="14"/>
      <c r="CE344" s="14"/>
      <c r="CF344" s="14"/>
      <c r="CG344" s="14"/>
      <c r="CH344" s="14"/>
      <c r="CI344" s="14"/>
      <c r="CJ344" s="14"/>
      <c r="CK344" s="14"/>
      <c r="CL344" s="14"/>
      <c r="CM344" s="14"/>
      <c r="CN344" s="14"/>
      <c r="CO344" s="14"/>
      <c r="CP344" s="14"/>
      <c r="CQ344" s="14"/>
      <c r="CR344" s="14"/>
      <c r="CS344" s="14"/>
      <c r="CT344" s="14"/>
      <c r="CU344" s="14"/>
      <c r="CV344" s="14"/>
      <c r="CW344" s="14"/>
      <c r="CX344" s="14"/>
      <c r="CY344" s="14"/>
      <c r="CZ344" s="14"/>
      <c r="DA344" s="14"/>
      <c r="DB344" s="14"/>
      <c r="DC344" s="14"/>
      <c r="DD344" s="14"/>
      <c r="DE344" s="14"/>
      <c r="DF344" s="14"/>
      <c r="DG344" s="14"/>
      <c r="DH344" s="14"/>
      <c r="DI344" s="14"/>
      <c r="DJ344" s="14"/>
      <c r="DK344" s="14"/>
      <c r="DL344" s="14"/>
      <c r="DM344" s="14"/>
      <c r="DN344" s="14"/>
      <c r="DO344" s="14"/>
      <c r="DP344" s="14"/>
      <c r="DQ344" s="14"/>
      <c r="DR344" s="14"/>
      <c r="DS344" s="14"/>
      <c r="DT344" s="14"/>
      <c r="DU344" s="14"/>
      <c r="DV344" s="14"/>
      <c r="DW344" s="14"/>
      <c r="DX344" s="14"/>
      <c r="DY344" s="14"/>
      <c r="DZ344" s="14"/>
      <c r="EA344" s="14"/>
      <c r="EB344" s="14"/>
      <c r="EC344" s="14"/>
      <c r="ED344" s="14"/>
      <c r="EE344" s="14"/>
      <c r="EF344" s="14"/>
      <c r="EG344" s="14"/>
      <c r="EH344" s="14"/>
      <c r="EI344" s="14"/>
      <c r="EJ344" s="14"/>
      <c r="EK344" s="14"/>
      <c r="EL344" s="14"/>
      <c r="EM344" s="14"/>
      <c r="EN344" s="14"/>
      <c r="EO344" s="14"/>
      <c r="EP344" s="14"/>
      <c r="EQ344" s="14"/>
      <c r="ER344" s="14"/>
      <c r="ES344" s="14"/>
      <c r="ET344" s="14"/>
      <c r="EU344" s="14"/>
      <c r="EV344" s="14"/>
      <c r="EW344" s="14"/>
      <c r="EX344" s="14"/>
      <c r="EY344" s="14"/>
      <c r="EZ344" s="14"/>
      <c r="FA344" s="14"/>
      <c r="FB344" s="14"/>
      <c r="FC344" s="14"/>
      <c r="FD344" s="14"/>
      <c r="FE344" s="14"/>
      <c r="FF344" s="14"/>
      <c r="FG344" s="14"/>
      <c r="FH344" s="14"/>
      <c r="FI344" s="14"/>
      <c r="FJ344" s="14"/>
      <c r="FK344" s="14"/>
      <c r="FL344" s="14"/>
      <c r="FM344" s="14"/>
      <c r="FN344" s="14"/>
      <c r="FO344" s="14"/>
      <c r="FP344" s="14"/>
      <c r="FQ344" s="14"/>
      <c r="FR344" s="14"/>
      <c r="FS344" s="14"/>
      <c r="FT344" s="14"/>
      <c r="FU344" s="14"/>
      <c r="FV344" s="14"/>
      <c r="FW344" s="14"/>
      <c r="FX344" s="14"/>
      <c r="FY344" s="14"/>
      <c r="FZ344" s="14"/>
      <c r="GA344" s="14"/>
      <c r="GB344" s="14"/>
      <c r="GC344" s="14"/>
      <c r="GD344" s="14"/>
      <c r="GE344" s="14"/>
      <c r="GF344" s="14"/>
      <c r="GG344" s="14"/>
      <c r="GH344" s="14"/>
      <c r="GI344" s="14"/>
      <c r="GJ344" s="14"/>
      <c r="GK344" s="14"/>
      <c r="GL344" s="14"/>
      <c r="GM344" s="14"/>
      <c r="GN344" s="14"/>
      <c r="GO344" s="14"/>
      <c r="GP344" s="14"/>
      <c r="GQ344" s="14"/>
      <c r="GR344" s="14"/>
      <c r="GS344" s="14"/>
      <c r="GT344" s="14"/>
      <c r="GU344" s="14"/>
      <c r="GV344" s="14"/>
      <c r="GW344" s="14"/>
      <c r="GX344" s="14"/>
      <c r="GY344" s="14"/>
      <c r="GZ344" s="14"/>
      <c r="HA344" s="14"/>
      <c r="HB344" s="14"/>
      <c r="HC344" s="14"/>
      <c r="HD344" s="14"/>
      <c r="HE344" s="14"/>
      <c r="HF344" s="14"/>
      <c r="HG344" s="14"/>
      <c r="HH344" s="14"/>
      <c r="HI344" s="14"/>
      <c r="HJ344" s="14"/>
      <c r="HK344" s="14"/>
      <c r="HL344" s="14"/>
      <c r="HM344" s="14"/>
      <c r="HN344" s="14"/>
      <c r="HO344" s="14"/>
      <c r="HP344" s="14"/>
      <c r="HQ344" s="14"/>
      <c r="HR344" s="14"/>
      <c r="HS344" s="14"/>
      <c r="HT344" s="14"/>
      <c r="HU344" s="14"/>
      <c r="HV344" s="14"/>
      <c r="HW344" s="14"/>
      <c r="HX344" s="14"/>
      <c r="HY344" s="14"/>
      <c r="HZ344" s="14"/>
      <c r="IA344" s="14"/>
      <c r="IB344" s="14"/>
      <c r="IC344" s="14"/>
      <c r="ID344" s="14"/>
      <c r="IE344" s="14"/>
      <c r="IF344" s="14"/>
      <c r="IG344" s="14"/>
      <c r="IH344" s="14"/>
      <c r="II344" s="14"/>
      <c r="IJ344" s="14"/>
      <c r="IK344" s="14"/>
      <c r="IL344" s="14"/>
      <c r="IM344" s="14"/>
      <c r="IN344" s="14"/>
      <c r="IO344" s="14"/>
      <c r="IP344" s="14"/>
      <c r="IQ344" s="14"/>
      <c r="IR344" s="14"/>
      <c r="IS344" s="14"/>
      <c r="IT344" s="14"/>
      <c r="IU344" s="14"/>
      <c r="IV344" s="14"/>
      <c r="IW344" s="14"/>
      <c r="IX344" s="14"/>
      <c r="IY344" s="14"/>
      <c r="IZ344" s="14"/>
      <c r="JA344" s="14"/>
      <c r="JB344" s="14"/>
      <c r="JC344" s="14"/>
      <c r="JD344" s="14"/>
      <c r="JE344" s="14"/>
      <c r="JF344" s="14"/>
      <c r="JG344" s="14"/>
    </row>
    <row r="345" spans="1:267" s="152" customFormat="1" ht="18" hidden="1" customHeight="1" outlineLevel="2" x14ac:dyDescent="0.25">
      <c r="A345" s="146">
        <v>82</v>
      </c>
      <c r="B345" s="348"/>
      <c r="C345" s="349"/>
      <c r="D345" s="95"/>
      <c r="E345" s="348"/>
      <c r="F345" s="349"/>
      <c r="G345" s="167" t="str">
        <f>Logic!G348</f>
        <v/>
      </c>
      <c r="H345" s="116"/>
      <c r="I345" s="167" t="str">
        <f>Logic!I348</f>
        <v/>
      </c>
      <c r="J345" s="117"/>
      <c r="K345" s="112"/>
      <c r="L345" s="112"/>
      <c r="M345" s="167" t="str">
        <f>Logic!N348</f>
        <v/>
      </c>
      <c r="N345" s="167" t="str">
        <f>Logic!P348</f>
        <v/>
      </c>
      <c r="O345" s="167" t="str">
        <f>Logic!R348</f>
        <v/>
      </c>
      <c r="P345" s="167" t="str">
        <f>Logic!T348</f>
        <v/>
      </c>
      <c r="Q345" s="167" t="str">
        <f>Logic!V348</f>
        <v/>
      </c>
      <c r="R345" s="117"/>
      <c r="S345" s="167" t="str">
        <f>Logic!Y348</f>
        <v/>
      </c>
      <c r="T345" s="117"/>
      <c r="U345" s="167" t="str">
        <f>Logic!AA348</f>
        <v/>
      </c>
      <c r="V345" s="167" t="str">
        <f>Logic!AB348</f>
        <v/>
      </c>
      <c r="W345" s="167" t="str">
        <f>Logic!AC348</f>
        <v/>
      </c>
      <c r="X345" s="167" t="str">
        <f>Logic!AD348</f>
        <v/>
      </c>
      <c r="Y345" s="167" t="str">
        <f>Logic!AF348</f>
        <v/>
      </c>
      <c r="Z345" s="167" t="str">
        <f>Logic!AG348</f>
        <v/>
      </c>
      <c r="AA345" s="167" t="str">
        <f>Logic!AH348</f>
        <v/>
      </c>
      <c r="AB345" s="167" t="str">
        <f>Logic!AI348</f>
        <v/>
      </c>
      <c r="AC345" s="153"/>
      <c r="AD345" s="138"/>
      <c r="AE345" s="138"/>
      <c r="AF345" s="138"/>
      <c r="AG345" s="138"/>
      <c r="AH345" s="138"/>
      <c r="AI345" s="138"/>
      <c r="AJ345" s="138"/>
      <c r="AK345" s="138"/>
      <c r="AL345" s="138"/>
      <c r="AM345" s="138"/>
      <c r="AN345" s="138"/>
      <c r="AO345" s="138"/>
      <c r="AP345" s="138"/>
      <c r="AQ345" s="138"/>
      <c r="AR345" s="138"/>
      <c r="AS345" s="138"/>
      <c r="AT345" s="138"/>
      <c r="AU345" s="138"/>
      <c r="AV345" s="138"/>
      <c r="AW345" s="138"/>
      <c r="AX345" s="138"/>
      <c r="AY345" s="138"/>
      <c r="AZ345" s="138"/>
      <c r="BA345" s="14"/>
      <c r="BB345" s="14"/>
      <c r="BC345" s="14"/>
      <c r="BD345" s="14"/>
      <c r="BE345" s="14"/>
      <c r="BF345" s="14"/>
      <c r="BG345" s="14"/>
      <c r="BH345" s="14"/>
      <c r="BI345" s="14"/>
      <c r="BJ345" s="14"/>
      <c r="BK345" s="14"/>
      <c r="BL345" s="14"/>
      <c r="BM345" s="14"/>
      <c r="BN345" s="14"/>
      <c r="BO345" s="14"/>
      <c r="BP345" s="14"/>
      <c r="BQ345" s="14"/>
      <c r="BR345" s="14"/>
      <c r="BS345" s="14"/>
      <c r="BT345" s="14"/>
      <c r="BU345" s="14"/>
      <c r="BV345" s="14"/>
      <c r="BW345" s="14"/>
      <c r="BX345" s="14"/>
      <c r="BY345" s="14"/>
      <c r="BZ345" s="14"/>
      <c r="CA345" s="14"/>
      <c r="CB345" s="14"/>
      <c r="CC345" s="14"/>
      <c r="CD345" s="14"/>
      <c r="CE345" s="14"/>
      <c r="CF345" s="14"/>
      <c r="CG345" s="14"/>
      <c r="CH345" s="14"/>
      <c r="CI345" s="14"/>
      <c r="CJ345" s="14"/>
      <c r="CK345" s="14"/>
      <c r="CL345" s="14"/>
      <c r="CM345" s="14"/>
      <c r="CN345" s="14"/>
      <c r="CO345" s="14"/>
      <c r="CP345" s="14"/>
      <c r="CQ345" s="14"/>
      <c r="CR345" s="14"/>
      <c r="CS345" s="14"/>
      <c r="CT345" s="14"/>
      <c r="CU345" s="14"/>
      <c r="CV345" s="14"/>
      <c r="CW345" s="14"/>
      <c r="CX345" s="14"/>
      <c r="CY345" s="14"/>
      <c r="CZ345" s="14"/>
      <c r="DA345" s="14"/>
      <c r="DB345" s="14"/>
      <c r="DC345" s="14"/>
      <c r="DD345" s="14"/>
      <c r="DE345" s="14"/>
      <c r="DF345" s="14"/>
      <c r="DG345" s="14"/>
      <c r="DH345" s="14"/>
      <c r="DI345" s="14"/>
      <c r="DJ345" s="14"/>
      <c r="DK345" s="14"/>
      <c r="DL345" s="14"/>
      <c r="DM345" s="14"/>
      <c r="DN345" s="14"/>
      <c r="DO345" s="14"/>
      <c r="DP345" s="14"/>
      <c r="DQ345" s="14"/>
      <c r="DR345" s="14"/>
      <c r="DS345" s="14"/>
      <c r="DT345" s="14"/>
      <c r="DU345" s="14"/>
      <c r="DV345" s="14"/>
      <c r="DW345" s="14"/>
      <c r="DX345" s="14"/>
      <c r="DY345" s="14"/>
      <c r="DZ345" s="14"/>
      <c r="EA345" s="14"/>
      <c r="EB345" s="14"/>
      <c r="EC345" s="14"/>
      <c r="ED345" s="14"/>
      <c r="EE345" s="14"/>
      <c r="EF345" s="14"/>
      <c r="EG345" s="14"/>
      <c r="EH345" s="14"/>
      <c r="EI345" s="14"/>
      <c r="EJ345" s="14"/>
      <c r="EK345" s="14"/>
      <c r="EL345" s="14"/>
      <c r="EM345" s="14"/>
      <c r="EN345" s="14"/>
      <c r="EO345" s="14"/>
      <c r="EP345" s="14"/>
      <c r="EQ345" s="14"/>
      <c r="ER345" s="14"/>
      <c r="ES345" s="14"/>
      <c r="ET345" s="14"/>
      <c r="EU345" s="14"/>
      <c r="EV345" s="14"/>
      <c r="EW345" s="14"/>
      <c r="EX345" s="14"/>
      <c r="EY345" s="14"/>
      <c r="EZ345" s="14"/>
      <c r="FA345" s="14"/>
      <c r="FB345" s="14"/>
      <c r="FC345" s="14"/>
      <c r="FD345" s="14"/>
      <c r="FE345" s="14"/>
      <c r="FF345" s="14"/>
      <c r="FG345" s="14"/>
      <c r="FH345" s="14"/>
      <c r="FI345" s="14"/>
      <c r="FJ345" s="14"/>
      <c r="FK345" s="14"/>
      <c r="FL345" s="14"/>
      <c r="FM345" s="14"/>
      <c r="FN345" s="14"/>
      <c r="FO345" s="14"/>
      <c r="FP345" s="14"/>
      <c r="FQ345" s="14"/>
      <c r="FR345" s="14"/>
      <c r="FS345" s="14"/>
      <c r="FT345" s="14"/>
      <c r="FU345" s="14"/>
      <c r="FV345" s="14"/>
      <c r="FW345" s="14"/>
      <c r="FX345" s="14"/>
      <c r="FY345" s="14"/>
      <c r="FZ345" s="14"/>
      <c r="GA345" s="14"/>
      <c r="GB345" s="14"/>
      <c r="GC345" s="14"/>
      <c r="GD345" s="14"/>
      <c r="GE345" s="14"/>
      <c r="GF345" s="14"/>
      <c r="GG345" s="14"/>
      <c r="GH345" s="14"/>
      <c r="GI345" s="14"/>
      <c r="GJ345" s="14"/>
      <c r="GK345" s="14"/>
      <c r="GL345" s="14"/>
      <c r="GM345" s="14"/>
      <c r="GN345" s="14"/>
      <c r="GO345" s="14"/>
      <c r="GP345" s="14"/>
      <c r="GQ345" s="14"/>
      <c r="GR345" s="14"/>
      <c r="GS345" s="14"/>
      <c r="GT345" s="14"/>
      <c r="GU345" s="14"/>
      <c r="GV345" s="14"/>
      <c r="GW345" s="14"/>
      <c r="GX345" s="14"/>
      <c r="GY345" s="14"/>
      <c r="GZ345" s="14"/>
      <c r="HA345" s="14"/>
      <c r="HB345" s="14"/>
      <c r="HC345" s="14"/>
      <c r="HD345" s="14"/>
      <c r="HE345" s="14"/>
      <c r="HF345" s="14"/>
      <c r="HG345" s="14"/>
      <c r="HH345" s="14"/>
      <c r="HI345" s="14"/>
      <c r="HJ345" s="14"/>
      <c r="HK345" s="14"/>
      <c r="HL345" s="14"/>
      <c r="HM345" s="14"/>
      <c r="HN345" s="14"/>
      <c r="HO345" s="14"/>
      <c r="HP345" s="14"/>
      <c r="HQ345" s="14"/>
      <c r="HR345" s="14"/>
      <c r="HS345" s="14"/>
      <c r="HT345" s="14"/>
      <c r="HU345" s="14"/>
      <c r="HV345" s="14"/>
      <c r="HW345" s="14"/>
      <c r="HX345" s="14"/>
      <c r="HY345" s="14"/>
      <c r="HZ345" s="14"/>
      <c r="IA345" s="14"/>
      <c r="IB345" s="14"/>
      <c r="IC345" s="14"/>
      <c r="ID345" s="14"/>
      <c r="IE345" s="14"/>
      <c r="IF345" s="14"/>
      <c r="IG345" s="14"/>
      <c r="IH345" s="14"/>
      <c r="II345" s="14"/>
      <c r="IJ345" s="14"/>
      <c r="IK345" s="14"/>
      <c r="IL345" s="14"/>
      <c r="IM345" s="14"/>
      <c r="IN345" s="14"/>
      <c r="IO345" s="14"/>
      <c r="IP345" s="14"/>
      <c r="IQ345" s="14"/>
      <c r="IR345" s="14"/>
      <c r="IS345" s="14"/>
      <c r="IT345" s="14"/>
      <c r="IU345" s="14"/>
      <c r="IV345" s="14"/>
      <c r="IW345" s="14"/>
      <c r="IX345" s="14"/>
      <c r="IY345" s="14"/>
      <c r="IZ345" s="14"/>
      <c r="JA345" s="14"/>
      <c r="JB345" s="14"/>
      <c r="JC345" s="14"/>
      <c r="JD345" s="14"/>
      <c r="JE345" s="14"/>
      <c r="JF345" s="14"/>
      <c r="JG345" s="14"/>
    </row>
    <row r="346" spans="1:267" s="152" customFormat="1" ht="18" hidden="1" customHeight="1" outlineLevel="2" x14ac:dyDescent="0.25">
      <c r="A346" s="146">
        <v>83</v>
      </c>
      <c r="B346" s="348"/>
      <c r="C346" s="349"/>
      <c r="D346" s="95"/>
      <c r="E346" s="348"/>
      <c r="F346" s="349"/>
      <c r="G346" s="167" t="str">
        <f>Logic!G349</f>
        <v/>
      </c>
      <c r="H346" s="116"/>
      <c r="I346" s="167" t="str">
        <f>Logic!I349</f>
        <v/>
      </c>
      <c r="J346" s="117"/>
      <c r="K346" s="112"/>
      <c r="L346" s="112"/>
      <c r="M346" s="167" t="str">
        <f>Logic!N349</f>
        <v/>
      </c>
      <c r="N346" s="167" t="str">
        <f>Logic!P349</f>
        <v/>
      </c>
      <c r="O346" s="167" t="str">
        <f>Logic!R349</f>
        <v/>
      </c>
      <c r="P346" s="167" t="str">
        <f>Logic!T349</f>
        <v/>
      </c>
      <c r="Q346" s="167" t="str">
        <f>Logic!V349</f>
        <v/>
      </c>
      <c r="R346" s="117"/>
      <c r="S346" s="167" t="str">
        <f>Logic!Y349</f>
        <v/>
      </c>
      <c r="T346" s="117"/>
      <c r="U346" s="167" t="str">
        <f>Logic!AA349</f>
        <v/>
      </c>
      <c r="V346" s="167" t="str">
        <f>Logic!AB349</f>
        <v/>
      </c>
      <c r="W346" s="167" t="str">
        <f>Logic!AC349</f>
        <v/>
      </c>
      <c r="X346" s="167" t="str">
        <f>Logic!AD349</f>
        <v/>
      </c>
      <c r="Y346" s="167" t="str">
        <f>Logic!AF349</f>
        <v/>
      </c>
      <c r="Z346" s="167" t="str">
        <f>Logic!AG349</f>
        <v/>
      </c>
      <c r="AA346" s="167" t="str">
        <f>Logic!AH349</f>
        <v/>
      </c>
      <c r="AB346" s="167" t="str">
        <f>Logic!AI349</f>
        <v/>
      </c>
      <c r="AC346" s="153"/>
      <c r="AD346" s="138"/>
      <c r="AE346" s="138"/>
      <c r="AF346" s="138"/>
      <c r="AG346" s="138"/>
      <c r="AH346" s="138"/>
      <c r="AI346" s="138"/>
      <c r="AJ346" s="138"/>
      <c r="AK346" s="138"/>
      <c r="AL346" s="138"/>
      <c r="AM346" s="138"/>
      <c r="AN346" s="138"/>
      <c r="AO346" s="138"/>
      <c r="AP346" s="138"/>
      <c r="AQ346" s="138"/>
      <c r="AR346" s="138"/>
      <c r="AS346" s="138"/>
      <c r="AT346" s="138"/>
      <c r="AU346" s="138"/>
      <c r="AV346" s="138"/>
      <c r="AW346" s="138"/>
      <c r="AX346" s="138"/>
      <c r="AY346" s="138"/>
      <c r="AZ346" s="138"/>
      <c r="BA346" s="14"/>
      <c r="BB346" s="14"/>
      <c r="BC346" s="14"/>
      <c r="BD346" s="14"/>
      <c r="BE346" s="14"/>
      <c r="BF346" s="14"/>
      <c r="BG346" s="14"/>
      <c r="BH346" s="14"/>
      <c r="BI346" s="14"/>
      <c r="BJ346" s="14"/>
      <c r="BK346" s="14"/>
      <c r="BL346" s="14"/>
      <c r="BM346" s="14"/>
      <c r="BN346" s="14"/>
      <c r="BO346" s="14"/>
      <c r="BP346" s="14"/>
      <c r="BQ346" s="14"/>
      <c r="BR346" s="14"/>
      <c r="BS346" s="14"/>
      <c r="BT346" s="14"/>
      <c r="BU346" s="14"/>
      <c r="BV346" s="14"/>
      <c r="BW346" s="14"/>
      <c r="BX346" s="14"/>
      <c r="BY346" s="14"/>
      <c r="BZ346" s="14"/>
      <c r="CA346" s="14"/>
      <c r="CB346" s="14"/>
      <c r="CC346" s="14"/>
      <c r="CD346" s="14"/>
      <c r="CE346" s="14"/>
      <c r="CF346" s="14"/>
      <c r="CG346" s="14"/>
      <c r="CH346" s="14"/>
      <c r="CI346" s="14"/>
      <c r="CJ346" s="14"/>
      <c r="CK346" s="14"/>
      <c r="CL346" s="14"/>
      <c r="CM346" s="14"/>
      <c r="CN346" s="14"/>
      <c r="CO346" s="14"/>
      <c r="CP346" s="14"/>
      <c r="CQ346" s="14"/>
      <c r="CR346" s="14"/>
      <c r="CS346" s="14"/>
      <c r="CT346" s="14"/>
      <c r="CU346" s="14"/>
      <c r="CV346" s="14"/>
      <c r="CW346" s="14"/>
      <c r="CX346" s="14"/>
      <c r="CY346" s="14"/>
      <c r="CZ346" s="14"/>
      <c r="DA346" s="14"/>
      <c r="DB346" s="14"/>
      <c r="DC346" s="14"/>
      <c r="DD346" s="14"/>
      <c r="DE346" s="14"/>
      <c r="DF346" s="14"/>
      <c r="DG346" s="14"/>
      <c r="DH346" s="14"/>
      <c r="DI346" s="14"/>
      <c r="DJ346" s="14"/>
      <c r="DK346" s="14"/>
      <c r="DL346" s="14"/>
      <c r="DM346" s="14"/>
      <c r="DN346" s="14"/>
      <c r="DO346" s="14"/>
      <c r="DP346" s="14"/>
      <c r="DQ346" s="14"/>
      <c r="DR346" s="14"/>
      <c r="DS346" s="14"/>
      <c r="DT346" s="14"/>
      <c r="DU346" s="14"/>
      <c r="DV346" s="14"/>
      <c r="DW346" s="14"/>
      <c r="DX346" s="14"/>
      <c r="DY346" s="14"/>
      <c r="DZ346" s="14"/>
      <c r="EA346" s="14"/>
      <c r="EB346" s="14"/>
      <c r="EC346" s="14"/>
      <c r="ED346" s="14"/>
      <c r="EE346" s="14"/>
      <c r="EF346" s="14"/>
      <c r="EG346" s="14"/>
      <c r="EH346" s="14"/>
      <c r="EI346" s="14"/>
      <c r="EJ346" s="14"/>
      <c r="EK346" s="14"/>
      <c r="EL346" s="14"/>
      <c r="EM346" s="14"/>
      <c r="EN346" s="14"/>
      <c r="EO346" s="14"/>
      <c r="EP346" s="14"/>
      <c r="EQ346" s="14"/>
      <c r="ER346" s="14"/>
      <c r="ES346" s="14"/>
      <c r="ET346" s="14"/>
      <c r="EU346" s="14"/>
      <c r="EV346" s="14"/>
      <c r="EW346" s="14"/>
      <c r="EX346" s="14"/>
      <c r="EY346" s="14"/>
      <c r="EZ346" s="14"/>
      <c r="FA346" s="14"/>
      <c r="FB346" s="14"/>
      <c r="FC346" s="14"/>
      <c r="FD346" s="14"/>
      <c r="FE346" s="14"/>
      <c r="FF346" s="14"/>
      <c r="FG346" s="14"/>
      <c r="FH346" s="14"/>
      <c r="FI346" s="14"/>
      <c r="FJ346" s="14"/>
      <c r="FK346" s="14"/>
      <c r="FL346" s="14"/>
      <c r="FM346" s="14"/>
      <c r="FN346" s="14"/>
      <c r="FO346" s="14"/>
      <c r="FP346" s="14"/>
      <c r="FQ346" s="14"/>
      <c r="FR346" s="14"/>
      <c r="FS346" s="14"/>
      <c r="FT346" s="14"/>
      <c r="FU346" s="14"/>
      <c r="FV346" s="14"/>
      <c r="FW346" s="14"/>
      <c r="FX346" s="14"/>
      <c r="FY346" s="14"/>
      <c r="FZ346" s="14"/>
      <c r="GA346" s="14"/>
      <c r="GB346" s="14"/>
      <c r="GC346" s="14"/>
      <c r="GD346" s="14"/>
      <c r="GE346" s="14"/>
      <c r="GF346" s="14"/>
      <c r="GG346" s="14"/>
      <c r="GH346" s="14"/>
      <c r="GI346" s="14"/>
      <c r="GJ346" s="14"/>
      <c r="GK346" s="14"/>
      <c r="GL346" s="14"/>
      <c r="GM346" s="14"/>
      <c r="GN346" s="14"/>
      <c r="GO346" s="14"/>
      <c r="GP346" s="14"/>
      <c r="GQ346" s="14"/>
      <c r="GR346" s="14"/>
      <c r="GS346" s="14"/>
      <c r="GT346" s="14"/>
      <c r="GU346" s="14"/>
      <c r="GV346" s="14"/>
      <c r="GW346" s="14"/>
      <c r="GX346" s="14"/>
      <c r="GY346" s="14"/>
      <c r="GZ346" s="14"/>
      <c r="HA346" s="14"/>
      <c r="HB346" s="14"/>
      <c r="HC346" s="14"/>
      <c r="HD346" s="14"/>
      <c r="HE346" s="14"/>
      <c r="HF346" s="14"/>
      <c r="HG346" s="14"/>
      <c r="HH346" s="14"/>
      <c r="HI346" s="14"/>
      <c r="HJ346" s="14"/>
      <c r="HK346" s="14"/>
      <c r="HL346" s="14"/>
      <c r="HM346" s="14"/>
      <c r="HN346" s="14"/>
      <c r="HO346" s="14"/>
      <c r="HP346" s="14"/>
      <c r="HQ346" s="14"/>
      <c r="HR346" s="14"/>
      <c r="HS346" s="14"/>
      <c r="HT346" s="14"/>
      <c r="HU346" s="14"/>
      <c r="HV346" s="14"/>
      <c r="HW346" s="14"/>
      <c r="HX346" s="14"/>
      <c r="HY346" s="14"/>
      <c r="HZ346" s="14"/>
      <c r="IA346" s="14"/>
      <c r="IB346" s="14"/>
      <c r="IC346" s="14"/>
      <c r="ID346" s="14"/>
      <c r="IE346" s="14"/>
      <c r="IF346" s="14"/>
      <c r="IG346" s="14"/>
      <c r="IH346" s="14"/>
      <c r="II346" s="14"/>
      <c r="IJ346" s="14"/>
      <c r="IK346" s="14"/>
      <c r="IL346" s="14"/>
      <c r="IM346" s="14"/>
      <c r="IN346" s="14"/>
      <c r="IO346" s="14"/>
      <c r="IP346" s="14"/>
      <c r="IQ346" s="14"/>
      <c r="IR346" s="14"/>
      <c r="IS346" s="14"/>
      <c r="IT346" s="14"/>
      <c r="IU346" s="14"/>
      <c r="IV346" s="14"/>
      <c r="IW346" s="14"/>
      <c r="IX346" s="14"/>
      <c r="IY346" s="14"/>
      <c r="IZ346" s="14"/>
      <c r="JA346" s="14"/>
      <c r="JB346" s="14"/>
      <c r="JC346" s="14"/>
      <c r="JD346" s="14"/>
      <c r="JE346" s="14"/>
      <c r="JF346" s="14"/>
      <c r="JG346" s="14"/>
    </row>
    <row r="347" spans="1:267" s="152" customFormat="1" ht="18" hidden="1" customHeight="1" outlineLevel="2" x14ac:dyDescent="0.25">
      <c r="A347" s="146">
        <v>84</v>
      </c>
      <c r="B347" s="348"/>
      <c r="C347" s="349"/>
      <c r="D347" s="95"/>
      <c r="E347" s="348"/>
      <c r="F347" s="349"/>
      <c r="G347" s="167" t="str">
        <f>Logic!G350</f>
        <v/>
      </c>
      <c r="H347" s="116"/>
      <c r="I347" s="167" t="str">
        <f>Logic!I350</f>
        <v/>
      </c>
      <c r="J347" s="117"/>
      <c r="K347" s="112"/>
      <c r="L347" s="112"/>
      <c r="M347" s="167" t="str">
        <f>Logic!N350</f>
        <v/>
      </c>
      <c r="N347" s="167" t="str">
        <f>Logic!P350</f>
        <v/>
      </c>
      <c r="O347" s="167" t="str">
        <f>Logic!R350</f>
        <v/>
      </c>
      <c r="P347" s="167" t="str">
        <f>Logic!T350</f>
        <v/>
      </c>
      <c r="Q347" s="167" t="str">
        <f>Logic!V350</f>
        <v/>
      </c>
      <c r="R347" s="117"/>
      <c r="S347" s="167" t="str">
        <f>Logic!Y350</f>
        <v/>
      </c>
      <c r="T347" s="117"/>
      <c r="U347" s="167" t="str">
        <f>Logic!AA350</f>
        <v/>
      </c>
      <c r="V347" s="167" t="str">
        <f>Logic!AB350</f>
        <v/>
      </c>
      <c r="W347" s="167" t="str">
        <f>Logic!AC350</f>
        <v/>
      </c>
      <c r="X347" s="167" t="str">
        <f>Logic!AD350</f>
        <v/>
      </c>
      <c r="Y347" s="167" t="str">
        <f>Logic!AF350</f>
        <v/>
      </c>
      <c r="Z347" s="167" t="str">
        <f>Logic!AG350</f>
        <v/>
      </c>
      <c r="AA347" s="167" t="str">
        <f>Logic!AH350</f>
        <v/>
      </c>
      <c r="AB347" s="167" t="str">
        <f>Logic!AI350</f>
        <v/>
      </c>
      <c r="AC347" s="153"/>
      <c r="AD347" s="138"/>
      <c r="AE347" s="138"/>
      <c r="AF347" s="138"/>
      <c r="AG347" s="138"/>
      <c r="AH347" s="138"/>
      <c r="AI347" s="138"/>
      <c r="AJ347" s="138"/>
      <c r="AK347" s="138"/>
      <c r="AL347" s="138"/>
      <c r="AM347" s="138"/>
      <c r="AN347" s="138"/>
      <c r="AO347" s="138"/>
      <c r="AP347" s="138"/>
      <c r="AQ347" s="138"/>
      <c r="AR347" s="138"/>
      <c r="AS347" s="138"/>
      <c r="AT347" s="138"/>
      <c r="AU347" s="138"/>
      <c r="AV347" s="138"/>
      <c r="AW347" s="138"/>
      <c r="AX347" s="138"/>
      <c r="AY347" s="138"/>
      <c r="AZ347" s="138"/>
      <c r="BA347" s="14"/>
      <c r="BB347" s="14"/>
      <c r="BC347" s="14"/>
      <c r="BD347" s="14"/>
      <c r="BE347" s="14"/>
      <c r="BF347" s="14"/>
      <c r="BG347" s="14"/>
      <c r="BH347" s="14"/>
      <c r="BI347" s="14"/>
      <c r="BJ347" s="14"/>
      <c r="BK347" s="14"/>
      <c r="BL347" s="14"/>
      <c r="BM347" s="14"/>
      <c r="BN347" s="14"/>
      <c r="BO347" s="14"/>
      <c r="BP347" s="14"/>
      <c r="BQ347" s="14"/>
      <c r="BR347" s="14"/>
      <c r="BS347" s="14"/>
      <c r="BT347" s="14"/>
      <c r="BU347" s="14"/>
      <c r="BV347" s="14"/>
      <c r="BW347" s="14"/>
      <c r="BX347" s="14"/>
      <c r="BY347" s="14"/>
      <c r="BZ347" s="14"/>
      <c r="CA347" s="14"/>
      <c r="CB347" s="14"/>
      <c r="CC347" s="14"/>
      <c r="CD347" s="14"/>
      <c r="CE347" s="14"/>
      <c r="CF347" s="14"/>
      <c r="CG347" s="14"/>
      <c r="CH347" s="14"/>
      <c r="CI347" s="14"/>
      <c r="CJ347" s="14"/>
      <c r="CK347" s="14"/>
      <c r="CL347" s="14"/>
      <c r="CM347" s="14"/>
      <c r="CN347" s="14"/>
      <c r="CO347" s="14"/>
      <c r="CP347" s="14"/>
      <c r="CQ347" s="14"/>
      <c r="CR347" s="14"/>
      <c r="CS347" s="14"/>
      <c r="CT347" s="14"/>
      <c r="CU347" s="14"/>
      <c r="CV347" s="14"/>
      <c r="CW347" s="14"/>
      <c r="CX347" s="14"/>
      <c r="CY347" s="14"/>
      <c r="CZ347" s="14"/>
      <c r="DA347" s="14"/>
      <c r="DB347" s="14"/>
      <c r="DC347" s="14"/>
      <c r="DD347" s="14"/>
      <c r="DE347" s="14"/>
      <c r="DF347" s="14"/>
      <c r="DG347" s="14"/>
      <c r="DH347" s="14"/>
      <c r="DI347" s="14"/>
      <c r="DJ347" s="14"/>
      <c r="DK347" s="14"/>
      <c r="DL347" s="14"/>
      <c r="DM347" s="14"/>
      <c r="DN347" s="14"/>
      <c r="DO347" s="14"/>
      <c r="DP347" s="14"/>
      <c r="DQ347" s="14"/>
      <c r="DR347" s="14"/>
      <c r="DS347" s="14"/>
      <c r="DT347" s="14"/>
      <c r="DU347" s="14"/>
      <c r="DV347" s="14"/>
      <c r="DW347" s="14"/>
      <c r="DX347" s="14"/>
      <c r="DY347" s="14"/>
      <c r="DZ347" s="14"/>
      <c r="EA347" s="14"/>
      <c r="EB347" s="14"/>
      <c r="EC347" s="14"/>
      <c r="ED347" s="14"/>
      <c r="EE347" s="14"/>
      <c r="EF347" s="14"/>
      <c r="EG347" s="14"/>
      <c r="EH347" s="14"/>
      <c r="EI347" s="14"/>
      <c r="EJ347" s="14"/>
      <c r="EK347" s="14"/>
      <c r="EL347" s="14"/>
      <c r="EM347" s="14"/>
      <c r="EN347" s="14"/>
      <c r="EO347" s="14"/>
      <c r="EP347" s="14"/>
      <c r="EQ347" s="14"/>
      <c r="ER347" s="14"/>
      <c r="ES347" s="14"/>
      <c r="ET347" s="14"/>
      <c r="EU347" s="14"/>
      <c r="EV347" s="14"/>
      <c r="EW347" s="14"/>
      <c r="EX347" s="14"/>
      <c r="EY347" s="14"/>
      <c r="EZ347" s="14"/>
      <c r="FA347" s="14"/>
      <c r="FB347" s="14"/>
      <c r="FC347" s="14"/>
      <c r="FD347" s="14"/>
      <c r="FE347" s="14"/>
      <c r="FF347" s="14"/>
      <c r="FG347" s="14"/>
      <c r="FH347" s="14"/>
      <c r="FI347" s="14"/>
      <c r="FJ347" s="14"/>
      <c r="FK347" s="14"/>
      <c r="FL347" s="14"/>
      <c r="FM347" s="14"/>
      <c r="FN347" s="14"/>
      <c r="FO347" s="14"/>
      <c r="FP347" s="14"/>
      <c r="FQ347" s="14"/>
      <c r="FR347" s="14"/>
      <c r="FS347" s="14"/>
      <c r="FT347" s="14"/>
      <c r="FU347" s="14"/>
      <c r="FV347" s="14"/>
      <c r="FW347" s="14"/>
      <c r="FX347" s="14"/>
      <c r="FY347" s="14"/>
      <c r="FZ347" s="14"/>
      <c r="GA347" s="14"/>
      <c r="GB347" s="14"/>
      <c r="GC347" s="14"/>
      <c r="GD347" s="14"/>
      <c r="GE347" s="14"/>
      <c r="GF347" s="14"/>
      <c r="GG347" s="14"/>
      <c r="GH347" s="14"/>
      <c r="GI347" s="14"/>
      <c r="GJ347" s="14"/>
      <c r="GK347" s="14"/>
      <c r="GL347" s="14"/>
      <c r="GM347" s="14"/>
      <c r="GN347" s="14"/>
      <c r="GO347" s="14"/>
      <c r="GP347" s="14"/>
      <c r="GQ347" s="14"/>
      <c r="GR347" s="14"/>
      <c r="GS347" s="14"/>
      <c r="GT347" s="14"/>
      <c r="GU347" s="14"/>
      <c r="GV347" s="14"/>
      <c r="GW347" s="14"/>
      <c r="GX347" s="14"/>
      <c r="GY347" s="14"/>
      <c r="GZ347" s="14"/>
      <c r="HA347" s="14"/>
      <c r="HB347" s="14"/>
      <c r="HC347" s="14"/>
      <c r="HD347" s="14"/>
      <c r="HE347" s="14"/>
      <c r="HF347" s="14"/>
      <c r="HG347" s="14"/>
      <c r="HH347" s="14"/>
      <c r="HI347" s="14"/>
      <c r="HJ347" s="14"/>
      <c r="HK347" s="14"/>
      <c r="HL347" s="14"/>
      <c r="HM347" s="14"/>
      <c r="HN347" s="14"/>
      <c r="HO347" s="14"/>
      <c r="HP347" s="14"/>
      <c r="HQ347" s="14"/>
      <c r="HR347" s="14"/>
      <c r="HS347" s="14"/>
      <c r="HT347" s="14"/>
      <c r="HU347" s="14"/>
      <c r="HV347" s="14"/>
      <c r="HW347" s="14"/>
      <c r="HX347" s="14"/>
      <c r="HY347" s="14"/>
      <c r="HZ347" s="14"/>
      <c r="IA347" s="14"/>
      <c r="IB347" s="14"/>
      <c r="IC347" s="14"/>
      <c r="ID347" s="14"/>
      <c r="IE347" s="14"/>
      <c r="IF347" s="14"/>
      <c r="IG347" s="14"/>
      <c r="IH347" s="14"/>
      <c r="II347" s="14"/>
      <c r="IJ347" s="14"/>
      <c r="IK347" s="14"/>
      <c r="IL347" s="14"/>
      <c r="IM347" s="14"/>
      <c r="IN347" s="14"/>
      <c r="IO347" s="14"/>
      <c r="IP347" s="14"/>
      <c r="IQ347" s="14"/>
      <c r="IR347" s="14"/>
      <c r="IS347" s="14"/>
      <c r="IT347" s="14"/>
      <c r="IU347" s="14"/>
      <c r="IV347" s="14"/>
      <c r="IW347" s="14"/>
      <c r="IX347" s="14"/>
      <c r="IY347" s="14"/>
      <c r="IZ347" s="14"/>
      <c r="JA347" s="14"/>
      <c r="JB347" s="14"/>
      <c r="JC347" s="14"/>
      <c r="JD347" s="14"/>
      <c r="JE347" s="14"/>
      <c r="JF347" s="14"/>
      <c r="JG347" s="14"/>
    </row>
    <row r="348" spans="1:267" s="152" customFormat="1" ht="18" hidden="1" customHeight="1" outlineLevel="2" x14ac:dyDescent="0.25">
      <c r="A348" s="146">
        <v>85</v>
      </c>
      <c r="B348" s="348"/>
      <c r="C348" s="349"/>
      <c r="D348" s="95"/>
      <c r="E348" s="348"/>
      <c r="F348" s="349"/>
      <c r="G348" s="167" t="str">
        <f>Logic!G351</f>
        <v/>
      </c>
      <c r="H348" s="116"/>
      <c r="I348" s="167" t="str">
        <f>Logic!I351</f>
        <v/>
      </c>
      <c r="J348" s="117"/>
      <c r="K348" s="112"/>
      <c r="L348" s="112"/>
      <c r="M348" s="167" t="str">
        <f>Logic!N351</f>
        <v/>
      </c>
      <c r="N348" s="167" t="str">
        <f>Logic!P351</f>
        <v/>
      </c>
      <c r="O348" s="167" t="str">
        <f>Logic!R351</f>
        <v/>
      </c>
      <c r="P348" s="167" t="str">
        <f>Logic!T351</f>
        <v/>
      </c>
      <c r="Q348" s="167" t="str">
        <f>Logic!V351</f>
        <v/>
      </c>
      <c r="R348" s="117"/>
      <c r="S348" s="167" t="str">
        <f>Logic!Y351</f>
        <v/>
      </c>
      <c r="T348" s="117"/>
      <c r="U348" s="167" t="str">
        <f>Logic!AA351</f>
        <v/>
      </c>
      <c r="V348" s="167" t="str">
        <f>Logic!AB351</f>
        <v/>
      </c>
      <c r="W348" s="167" t="str">
        <f>Logic!AC351</f>
        <v/>
      </c>
      <c r="X348" s="167" t="str">
        <f>Logic!AD351</f>
        <v/>
      </c>
      <c r="Y348" s="167" t="str">
        <f>Logic!AF351</f>
        <v/>
      </c>
      <c r="Z348" s="167" t="str">
        <f>Logic!AG351</f>
        <v/>
      </c>
      <c r="AA348" s="167" t="str">
        <f>Logic!AH351</f>
        <v/>
      </c>
      <c r="AB348" s="167" t="str">
        <f>Logic!AI351</f>
        <v/>
      </c>
      <c r="AC348" s="153"/>
      <c r="AD348" s="138"/>
      <c r="AE348" s="138"/>
      <c r="AF348" s="138"/>
      <c r="AG348" s="138"/>
      <c r="AH348" s="138"/>
      <c r="AI348" s="138"/>
      <c r="AJ348" s="138"/>
      <c r="AK348" s="138"/>
      <c r="AL348" s="138"/>
      <c r="AM348" s="138"/>
      <c r="AN348" s="138"/>
      <c r="AO348" s="138"/>
      <c r="AP348" s="138"/>
      <c r="AQ348" s="138"/>
      <c r="AR348" s="138"/>
      <c r="AS348" s="138"/>
      <c r="AT348" s="138"/>
      <c r="AU348" s="138"/>
      <c r="AV348" s="138"/>
      <c r="AW348" s="138"/>
      <c r="AX348" s="138"/>
      <c r="AY348" s="138"/>
      <c r="AZ348" s="138"/>
      <c r="BA348" s="14"/>
      <c r="BB348" s="14"/>
      <c r="BC348" s="14"/>
      <c r="BD348" s="14"/>
      <c r="BE348" s="14"/>
      <c r="BF348" s="14"/>
      <c r="BG348" s="14"/>
      <c r="BH348" s="14"/>
      <c r="BI348" s="14"/>
      <c r="BJ348" s="14"/>
      <c r="BK348" s="14"/>
      <c r="BL348" s="14"/>
      <c r="BM348" s="14"/>
      <c r="BN348" s="14"/>
      <c r="BO348" s="14"/>
      <c r="BP348" s="14"/>
      <c r="BQ348" s="14"/>
      <c r="BR348" s="14"/>
      <c r="BS348" s="14"/>
      <c r="BT348" s="14"/>
      <c r="BU348" s="14"/>
      <c r="BV348" s="14"/>
      <c r="BW348" s="14"/>
      <c r="BX348" s="14"/>
      <c r="BY348" s="14"/>
      <c r="BZ348" s="14"/>
      <c r="CA348" s="14"/>
      <c r="CB348" s="14"/>
      <c r="CC348" s="14"/>
      <c r="CD348" s="14"/>
      <c r="CE348" s="14"/>
      <c r="CF348" s="14"/>
      <c r="CG348" s="14"/>
      <c r="CH348" s="14"/>
      <c r="CI348" s="14"/>
      <c r="CJ348" s="14"/>
      <c r="CK348" s="14"/>
      <c r="CL348" s="14"/>
      <c r="CM348" s="14"/>
      <c r="CN348" s="14"/>
      <c r="CO348" s="14"/>
      <c r="CP348" s="14"/>
      <c r="CQ348" s="14"/>
      <c r="CR348" s="14"/>
      <c r="CS348" s="14"/>
      <c r="CT348" s="14"/>
      <c r="CU348" s="14"/>
      <c r="CV348" s="14"/>
      <c r="CW348" s="14"/>
      <c r="CX348" s="14"/>
      <c r="CY348" s="14"/>
      <c r="CZ348" s="14"/>
      <c r="DA348" s="14"/>
      <c r="DB348" s="14"/>
      <c r="DC348" s="14"/>
      <c r="DD348" s="14"/>
      <c r="DE348" s="14"/>
      <c r="DF348" s="14"/>
      <c r="DG348" s="14"/>
      <c r="DH348" s="14"/>
      <c r="DI348" s="14"/>
      <c r="DJ348" s="14"/>
      <c r="DK348" s="14"/>
      <c r="DL348" s="14"/>
      <c r="DM348" s="14"/>
      <c r="DN348" s="14"/>
      <c r="DO348" s="14"/>
      <c r="DP348" s="14"/>
      <c r="DQ348" s="14"/>
      <c r="DR348" s="14"/>
      <c r="DS348" s="14"/>
      <c r="DT348" s="14"/>
      <c r="DU348" s="14"/>
      <c r="DV348" s="14"/>
      <c r="DW348" s="14"/>
      <c r="DX348" s="14"/>
      <c r="DY348" s="14"/>
      <c r="DZ348" s="14"/>
      <c r="EA348" s="14"/>
      <c r="EB348" s="14"/>
      <c r="EC348" s="14"/>
      <c r="ED348" s="14"/>
      <c r="EE348" s="14"/>
      <c r="EF348" s="14"/>
      <c r="EG348" s="14"/>
      <c r="EH348" s="14"/>
      <c r="EI348" s="14"/>
      <c r="EJ348" s="14"/>
      <c r="EK348" s="14"/>
      <c r="EL348" s="14"/>
      <c r="EM348" s="14"/>
      <c r="EN348" s="14"/>
      <c r="EO348" s="14"/>
      <c r="EP348" s="14"/>
      <c r="EQ348" s="14"/>
      <c r="ER348" s="14"/>
      <c r="ES348" s="14"/>
      <c r="ET348" s="14"/>
      <c r="EU348" s="14"/>
      <c r="EV348" s="14"/>
      <c r="EW348" s="14"/>
      <c r="EX348" s="14"/>
      <c r="EY348" s="14"/>
      <c r="EZ348" s="14"/>
      <c r="FA348" s="14"/>
      <c r="FB348" s="14"/>
      <c r="FC348" s="14"/>
      <c r="FD348" s="14"/>
      <c r="FE348" s="14"/>
      <c r="FF348" s="14"/>
      <c r="FG348" s="14"/>
      <c r="FH348" s="14"/>
      <c r="FI348" s="14"/>
      <c r="FJ348" s="14"/>
      <c r="FK348" s="14"/>
      <c r="FL348" s="14"/>
      <c r="FM348" s="14"/>
      <c r="FN348" s="14"/>
      <c r="FO348" s="14"/>
      <c r="FP348" s="14"/>
      <c r="FQ348" s="14"/>
      <c r="FR348" s="14"/>
      <c r="FS348" s="14"/>
      <c r="FT348" s="14"/>
      <c r="FU348" s="14"/>
      <c r="FV348" s="14"/>
      <c r="FW348" s="14"/>
      <c r="FX348" s="14"/>
      <c r="FY348" s="14"/>
      <c r="FZ348" s="14"/>
      <c r="GA348" s="14"/>
      <c r="GB348" s="14"/>
      <c r="GC348" s="14"/>
      <c r="GD348" s="14"/>
      <c r="GE348" s="14"/>
      <c r="GF348" s="14"/>
      <c r="GG348" s="14"/>
      <c r="GH348" s="14"/>
      <c r="GI348" s="14"/>
      <c r="GJ348" s="14"/>
      <c r="GK348" s="14"/>
      <c r="GL348" s="14"/>
      <c r="GM348" s="14"/>
      <c r="GN348" s="14"/>
      <c r="GO348" s="14"/>
      <c r="GP348" s="14"/>
      <c r="GQ348" s="14"/>
      <c r="GR348" s="14"/>
      <c r="GS348" s="14"/>
      <c r="GT348" s="14"/>
      <c r="GU348" s="14"/>
      <c r="GV348" s="14"/>
      <c r="GW348" s="14"/>
      <c r="GX348" s="14"/>
      <c r="GY348" s="14"/>
      <c r="GZ348" s="14"/>
      <c r="HA348" s="14"/>
      <c r="HB348" s="14"/>
      <c r="HC348" s="14"/>
      <c r="HD348" s="14"/>
      <c r="HE348" s="14"/>
      <c r="HF348" s="14"/>
      <c r="HG348" s="14"/>
      <c r="HH348" s="14"/>
      <c r="HI348" s="14"/>
      <c r="HJ348" s="14"/>
      <c r="HK348" s="14"/>
      <c r="HL348" s="14"/>
      <c r="HM348" s="14"/>
      <c r="HN348" s="14"/>
      <c r="HO348" s="14"/>
      <c r="HP348" s="14"/>
      <c r="HQ348" s="14"/>
      <c r="HR348" s="14"/>
      <c r="HS348" s="14"/>
      <c r="HT348" s="14"/>
      <c r="HU348" s="14"/>
      <c r="HV348" s="14"/>
      <c r="HW348" s="14"/>
      <c r="HX348" s="14"/>
      <c r="HY348" s="14"/>
      <c r="HZ348" s="14"/>
      <c r="IA348" s="14"/>
      <c r="IB348" s="14"/>
      <c r="IC348" s="14"/>
      <c r="ID348" s="14"/>
      <c r="IE348" s="14"/>
      <c r="IF348" s="14"/>
      <c r="IG348" s="14"/>
      <c r="IH348" s="14"/>
      <c r="II348" s="14"/>
      <c r="IJ348" s="14"/>
      <c r="IK348" s="14"/>
      <c r="IL348" s="14"/>
      <c r="IM348" s="14"/>
      <c r="IN348" s="14"/>
      <c r="IO348" s="14"/>
      <c r="IP348" s="14"/>
      <c r="IQ348" s="14"/>
      <c r="IR348" s="14"/>
      <c r="IS348" s="14"/>
      <c r="IT348" s="14"/>
      <c r="IU348" s="14"/>
      <c r="IV348" s="14"/>
      <c r="IW348" s="14"/>
      <c r="IX348" s="14"/>
      <c r="IY348" s="14"/>
      <c r="IZ348" s="14"/>
      <c r="JA348" s="14"/>
      <c r="JB348" s="14"/>
      <c r="JC348" s="14"/>
      <c r="JD348" s="14"/>
      <c r="JE348" s="14"/>
      <c r="JF348" s="14"/>
      <c r="JG348" s="14"/>
    </row>
    <row r="349" spans="1:267" s="152" customFormat="1" ht="18" hidden="1" customHeight="1" outlineLevel="2" x14ac:dyDescent="0.25">
      <c r="A349" s="146">
        <v>86</v>
      </c>
      <c r="B349" s="348"/>
      <c r="C349" s="349"/>
      <c r="D349" s="95"/>
      <c r="E349" s="348"/>
      <c r="F349" s="349"/>
      <c r="G349" s="167" t="str">
        <f>Logic!G352</f>
        <v/>
      </c>
      <c r="H349" s="116"/>
      <c r="I349" s="167" t="str">
        <f>Logic!I352</f>
        <v/>
      </c>
      <c r="J349" s="117"/>
      <c r="K349" s="112"/>
      <c r="L349" s="112"/>
      <c r="M349" s="167" t="str">
        <f>Logic!N352</f>
        <v/>
      </c>
      <c r="N349" s="167" t="str">
        <f>Logic!P352</f>
        <v/>
      </c>
      <c r="O349" s="167" t="str">
        <f>Logic!R352</f>
        <v/>
      </c>
      <c r="P349" s="167" t="str">
        <f>Logic!T352</f>
        <v/>
      </c>
      <c r="Q349" s="167" t="str">
        <f>Logic!V352</f>
        <v/>
      </c>
      <c r="R349" s="117"/>
      <c r="S349" s="167" t="str">
        <f>Logic!Y352</f>
        <v/>
      </c>
      <c r="T349" s="117"/>
      <c r="U349" s="167" t="str">
        <f>Logic!AA352</f>
        <v/>
      </c>
      <c r="V349" s="167" t="str">
        <f>Logic!AB352</f>
        <v/>
      </c>
      <c r="W349" s="167" t="str">
        <f>Logic!AC352</f>
        <v/>
      </c>
      <c r="X349" s="167" t="str">
        <f>Logic!AD352</f>
        <v/>
      </c>
      <c r="Y349" s="167" t="str">
        <f>Logic!AF352</f>
        <v/>
      </c>
      <c r="Z349" s="167" t="str">
        <f>Logic!AG352</f>
        <v/>
      </c>
      <c r="AA349" s="167" t="str">
        <f>Logic!AH352</f>
        <v/>
      </c>
      <c r="AB349" s="167" t="str">
        <f>Logic!AI352</f>
        <v/>
      </c>
      <c r="AC349" s="153"/>
      <c r="AD349" s="138"/>
      <c r="AE349" s="138"/>
      <c r="AF349" s="138"/>
      <c r="AG349" s="138"/>
      <c r="AH349" s="138"/>
      <c r="AI349" s="138"/>
      <c r="AJ349" s="138"/>
      <c r="AK349" s="138"/>
      <c r="AL349" s="138"/>
      <c r="AM349" s="138"/>
      <c r="AN349" s="138"/>
      <c r="AO349" s="138"/>
      <c r="AP349" s="138"/>
      <c r="AQ349" s="138"/>
      <c r="AR349" s="138"/>
      <c r="AS349" s="138"/>
      <c r="AT349" s="138"/>
      <c r="AU349" s="138"/>
      <c r="AV349" s="138"/>
      <c r="AW349" s="138"/>
      <c r="AX349" s="138"/>
      <c r="AY349" s="138"/>
      <c r="AZ349" s="138"/>
      <c r="BA349" s="14"/>
      <c r="BB349" s="14"/>
      <c r="BC349" s="14"/>
      <c r="BD349" s="14"/>
      <c r="BE349" s="14"/>
      <c r="BF349" s="14"/>
      <c r="BG349" s="14"/>
      <c r="BH349" s="14"/>
      <c r="BI349" s="14"/>
      <c r="BJ349" s="14"/>
      <c r="BK349" s="14"/>
      <c r="BL349" s="14"/>
      <c r="BM349" s="14"/>
      <c r="BN349" s="14"/>
      <c r="BO349" s="14"/>
      <c r="BP349" s="14"/>
      <c r="BQ349" s="14"/>
      <c r="BR349" s="14"/>
      <c r="BS349" s="14"/>
      <c r="BT349" s="14"/>
      <c r="BU349" s="14"/>
      <c r="BV349" s="14"/>
      <c r="BW349" s="14"/>
      <c r="BX349" s="14"/>
      <c r="BY349" s="14"/>
      <c r="BZ349" s="14"/>
      <c r="CA349" s="14"/>
      <c r="CB349" s="14"/>
      <c r="CC349" s="14"/>
      <c r="CD349" s="14"/>
      <c r="CE349" s="14"/>
      <c r="CF349" s="14"/>
      <c r="CG349" s="14"/>
      <c r="CH349" s="14"/>
      <c r="CI349" s="14"/>
      <c r="CJ349" s="14"/>
      <c r="CK349" s="14"/>
      <c r="CL349" s="14"/>
      <c r="CM349" s="14"/>
      <c r="CN349" s="14"/>
      <c r="CO349" s="14"/>
      <c r="CP349" s="14"/>
      <c r="CQ349" s="14"/>
      <c r="CR349" s="14"/>
      <c r="CS349" s="14"/>
      <c r="CT349" s="14"/>
      <c r="CU349" s="14"/>
      <c r="CV349" s="14"/>
      <c r="CW349" s="14"/>
      <c r="CX349" s="14"/>
      <c r="CY349" s="14"/>
      <c r="CZ349" s="14"/>
      <c r="DA349" s="14"/>
      <c r="DB349" s="14"/>
      <c r="DC349" s="14"/>
      <c r="DD349" s="14"/>
      <c r="DE349" s="14"/>
      <c r="DF349" s="14"/>
      <c r="DG349" s="14"/>
      <c r="DH349" s="14"/>
      <c r="DI349" s="14"/>
      <c r="DJ349" s="14"/>
      <c r="DK349" s="14"/>
      <c r="DL349" s="14"/>
      <c r="DM349" s="14"/>
      <c r="DN349" s="14"/>
      <c r="DO349" s="14"/>
      <c r="DP349" s="14"/>
      <c r="DQ349" s="14"/>
      <c r="DR349" s="14"/>
      <c r="DS349" s="14"/>
      <c r="DT349" s="14"/>
      <c r="DU349" s="14"/>
      <c r="DV349" s="14"/>
      <c r="DW349" s="14"/>
      <c r="DX349" s="14"/>
      <c r="DY349" s="14"/>
      <c r="DZ349" s="14"/>
      <c r="EA349" s="14"/>
      <c r="EB349" s="14"/>
      <c r="EC349" s="14"/>
      <c r="ED349" s="14"/>
      <c r="EE349" s="14"/>
      <c r="EF349" s="14"/>
      <c r="EG349" s="14"/>
      <c r="EH349" s="14"/>
      <c r="EI349" s="14"/>
      <c r="EJ349" s="14"/>
      <c r="EK349" s="14"/>
      <c r="EL349" s="14"/>
      <c r="EM349" s="14"/>
      <c r="EN349" s="14"/>
      <c r="EO349" s="14"/>
      <c r="EP349" s="14"/>
      <c r="EQ349" s="14"/>
      <c r="ER349" s="14"/>
      <c r="ES349" s="14"/>
      <c r="ET349" s="14"/>
      <c r="EU349" s="14"/>
      <c r="EV349" s="14"/>
      <c r="EW349" s="14"/>
      <c r="EX349" s="14"/>
      <c r="EY349" s="14"/>
      <c r="EZ349" s="14"/>
      <c r="FA349" s="14"/>
      <c r="FB349" s="14"/>
      <c r="FC349" s="14"/>
      <c r="FD349" s="14"/>
      <c r="FE349" s="14"/>
      <c r="FF349" s="14"/>
      <c r="FG349" s="14"/>
      <c r="FH349" s="14"/>
      <c r="FI349" s="14"/>
      <c r="FJ349" s="14"/>
      <c r="FK349" s="14"/>
      <c r="FL349" s="14"/>
      <c r="FM349" s="14"/>
      <c r="FN349" s="14"/>
      <c r="FO349" s="14"/>
      <c r="FP349" s="14"/>
      <c r="FQ349" s="14"/>
      <c r="FR349" s="14"/>
      <c r="FS349" s="14"/>
      <c r="FT349" s="14"/>
      <c r="FU349" s="14"/>
      <c r="FV349" s="14"/>
      <c r="FW349" s="14"/>
      <c r="FX349" s="14"/>
      <c r="FY349" s="14"/>
      <c r="FZ349" s="14"/>
      <c r="GA349" s="14"/>
      <c r="GB349" s="14"/>
      <c r="GC349" s="14"/>
      <c r="GD349" s="14"/>
      <c r="GE349" s="14"/>
      <c r="GF349" s="14"/>
      <c r="GG349" s="14"/>
      <c r="GH349" s="14"/>
      <c r="GI349" s="14"/>
      <c r="GJ349" s="14"/>
      <c r="GK349" s="14"/>
      <c r="GL349" s="14"/>
      <c r="GM349" s="14"/>
      <c r="GN349" s="14"/>
      <c r="GO349" s="14"/>
      <c r="GP349" s="14"/>
      <c r="GQ349" s="14"/>
      <c r="GR349" s="14"/>
      <c r="GS349" s="14"/>
      <c r="GT349" s="14"/>
      <c r="GU349" s="14"/>
      <c r="GV349" s="14"/>
      <c r="GW349" s="14"/>
      <c r="GX349" s="14"/>
      <c r="GY349" s="14"/>
      <c r="GZ349" s="14"/>
      <c r="HA349" s="14"/>
      <c r="HB349" s="14"/>
      <c r="HC349" s="14"/>
      <c r="HD349" s="14"/>
      <c r="HE349" s="14"/>
      <c r="HF349" s="14"/>
      <c r="HG349" s="14"/>
      <c r="HH349" s="14"/>
      <c r="HI349" s="14"/>
      <c r="HJ349" s="14"/>
      <c r="HK349" s="14"/>
      <c r="HL349" s="14"/>
      <c r="HM349" s="14"/>
      <c r="HN349" s="14"/>
      <c r="HO349" s="14"/>
      <c r="HP349" s="14"/>
      <c r="HQ349" s="14"/>
      <c r="HR349" s="14"/>
      <c r="HS349" s="14"/>
      <c r="HT349" s="14"/>
      <c r="HU349" s="14"/>
      <c r="HV349" s="14"/>
      <c r="HW349" s="14"/>
      <c r="HX349" s="14"/>
      <c r="HY349" s="14"/>
      <c r="HZ349" s="14"/>
      <c r="IA349" s="14"/>
      <c r="IB349" s="14"/>
      <c r="IC349" s="14"/>
      <c r="ID349" s="14"/>
      <c r="IE349" s="14"/>
      <c r="IF349" s="14"/>
      <c r="IG349" s="14"/>
      <c r="IH349" s="14"/>
      <c r="II349" s="14"/>
      <c r="IJ349" s="14"/>
      <c r="IK349" s="14"/>
      <c r="IL349" s="14"/>
      <c r="IM349" s="14"/>
      <c r="IN349" s="14"/>
      <c r="IO349" s="14"/>
      <c r="IP349" s="14"/>
      <c r="IQ349" s="14"/>
      <c r="IR349" s="14"/>
      <c r="IS349" s="14"/>
      <c r="IT349" s="14"/>
      <c r="IU349" s="14"/>
      <c r="IV349" s="14"/>
      <c r="IW349" s="14"/>
      <c r="IX349" s="14"/>
      <c r="IY349" s="14"/>
      <c r="IZ349" s="14"/>
      <c r="JA349" s="14"/>
      <c r="JB349" s="14"/>
      <c r="JC349" s="14"/>
      <c r="JD349" s="14"/>
      <c r="JE349" s="14"/>
      <c r="JF349" s="14"/>
      <c r="JG349" s="14"/>
    </row>
    <row r="350" spans="1:267" s="152" customFormat="1" ht="18" hidden="1" customHeight="1" outlineLevel="2" x14ac:dyDescent="0.25">
      <c r="A350" s="146">
        <v>87</v>
      </c>
      <c r="B350" s="348"/>
      <c r="C350" s="349"/>
      <c r="D350" s="95"/>
      <c r="E350" s="348"/>
      <c r="F350" s="349"/>
      <c r="G350" s="167" t="str">
        <f>Logic!G353</f>
        <v/>
      </c>
      <c r="H350" s="116"/>
      <c r="I350" s="167" t="str">
        <f>Logic!I353</f>
        <v/>
      </c>
      <c r="J350" s="117"/>
      <c r="K350" s="112"/>
      <c r="L350" s="112"/>
      <c r="M350" s="167" t="str">
        <f>Logic!N353</f>
        <v/>
      </c>
      <c r="N350" s="167" t="str">
        <f>Logic!P353</f>
        <v/>
      </c>
      <c r="O350" s="167" t="str">
        <f>Logic!R353</f>
        <v/>
      </c>
      <c r="P350" s="167" t="str">
        <f>Logic!T353</f>
        <v/>
      </c>
      <c r="Q350" s="167" t="str">
        <f>Logic!V353</f>
        <v/>
      </c>
      <c r="R350" s="117"/>
      <c r="S350" s="167" t="str">
        <f>Logic!Y353</f>
        <v/>
      </c>
      <c r="T350" s="117"/>
      <c r="U350" s="167" t="str">
        <f>Logic!AA353</f>
        <v/>
      </c>
      <c r="V350" s="167" t="str">
        <f>Logic!AB353</f>
        <v/>
      </c>
      <c r="W350" s="167" t="str">
        <f>Logic!AC353</f>
        <v/>
      </c>
      <c r="X350" s="167" t="str">
        <f>Logic!AD353</f>
        <v/>
      </c>
      <c r="Y350" s="167" t="str">
        <f>Logic!AF353</f>
        <v/>
      </c>
      <c r="Z350" s="167" t="str">
        <f>Logic!AG353</f>
        <v/>
      </c>
      <c r="AA350" s="167" t="str">
        <f>Logic!AH353</f>
        <v/>
      </c>
      <c r="AB350" s="167" t="str">
        <f>Logic!AI353</f>
        <v/>
      </c>
      <c r="AC350" s="153"/>
      <c r="AD350" s="138"/>
      <c r="AE350" s="138"/>
      <c r="AF350" s="138"/>
      <c r="AG350" s="138"/>
      <c r="AH350" s="138"/>
      <c r="AI350" s="138"/>
      <c r="AJ350" s="138"/>
      <c r="AK350" s="138"/>
      <c r="AL350" s="138"/>
      <c r="AM350" s="138"/>
      <c r="AN350" s="138"/>
      <c r="AO350" s="138"/>
      <c r="AP350" s="138"/>
      <c r="AQ350" s="138"/>
      <c r="AR350" s="138"/>
      <c r="AS350" s="138"/>
      <c r="AT350" s="138"/>
      <c r="AU350" s="138"/>
      <c r="AV350" s="138"/>
      <c r="AW350" s="138"/>
      <c r="AX350" s="138"/>
      <c r="AY350" s="138"/>
      <c r="AZ350" s="138"/>
      <c r="BA350" s="14"/>
      <c r="BB350" s="14"/>
      <c r="BC350" s="14"/>
      <c r="BD350" s="14"/>
      <c r="BE350" s="14"/>
      <c r="BF350" s="14"/>
      <c r="BG350" s="14"/>
      <c r="BH350" s="14"/>
      <c r="BI350" s="14"/>
      <c r="BJ350" s="14"/>
      <c r="BK350" s="14"/>
      <c r="BL350" s="14"/>
      <c r="BM350" s="14"/>
      <c r="BN350" s="14"/>
      <c r="BO350" s="14"/>
      <c r="BP350" s="14"/>
      <c r="BQ350" s="14"/>
      <c r="BR350" s="14"/>
      <c r="BS350" s="14"/>
      <c r="BT350" s="14"/>
      <c r="BU350" s="14"/>
      <c r="BV350" s="14"/>
      <c r="BW350" s="14"/>
      <c r="BX350" s="14"/>
      <c r="BY350" s="14"/>
      <c r="BZ350" s="14"/>
      <c r="CA350" s="14"/>
      <c r="CB350" s="14"/>
      <c r="CC350" s="14"/>
      <c r="CD350" s="14"/>
      <c r="CE350" s="14"/>
      <c r="CF350" s="14"/>
      <c r="CG350" s="14"/>
      <c r="CH350" s="14"/>
      <c r="CI350" s="14"/>
      <c r="CJ350" s="14"/>
      <c r="CK350" s="14"/>
      <c r="CL350" s="14"/>
      <c r="CM350" s="14"/>
      <c r="CN350" s="14"/>
      <c r="CO350" s="14"/>
      <c r="CP350" s="14"/>
      <c r="CQ350" s="14"/>
      <c r="CR350" s="14"/>
      <c r="CS350" s="14"/>
      <c r="CT350" s="14"/>
      <c r="CU350" s="14"/>
      <c r="CV350" s="14"/>
      <c r="CW350" s="14"/>
      <c r="CX350" s="14"/>
      <c r="CY350" s="14"/>
      <c r="CZ350" s="14"/>
      <c r="DA350" s="14"/>
      <c r="DB350" s="14"/>
      <c r="DC350" s="14"/>
      <c r="DD350" s="14"/>
      <c r="DE350" s="14"/>
      <c r="DF350" s="14"/>
      <c r="DG350" s="14"/>
      <c r="DH350" s="14"/>
      <c r="DI350" s="14"/>
      <c r="DJ350" s="14"/>
      <c r="DK350" s="14"/>
      <c r="DL350" s="14"/>
      <c r="DM350" s="14"/>
      <c r="DN350" s="14"/>
      <c r="DO350" s="14"/>
      <c r="DP350" s="14"/>
      <c r="DQ350" s="14"/>
      <c r="DR350" s="14"/>
      <c r="DS350" s="14"/>
      <c r="DT350" s="14"/>
      <c r="DU350" s="14"/>
      <c r="DV350" s="14"/>
      <c r="DW350" s="14"/>
      <c r="DX350" s="14"/>
      <c r="DY350" s="14"/>
      <c r="DZ350" s="14"/>
      <c r="EA350" s="14"/>
      <c r="EB350" s="14"/>
      <c r="EC350" s="14"/>
      <c r="ED350" s="14"/>
      <c r="EE350" s="14"/>
      <c r="EF350" s="14"/>
      <c r="EG350" s="14"/>
      <c r="EH350" s="14"/>
      <c r="EI350" s="14"/>
      <c r="EJ350" s="14"/>
      <c r="EK350" s="14"/>
      <c r="EL350" s="14"/>
      <c r="EM350" s="14"/>
      <c r="EN350" s="14"/>
      <c r="EO350" s="14"/>
      <c r="EP350" s="14"/>
      <c r="EQ350" s="14"/>
      <c r="ER350" s="14"/>
      <c r="ES350" s="14"/>
      <c r="ET350" s="14"/>
      <c r="EU350" s="14"/>
      <c r="EV350" s="14"/>
      <c r="EW350" s="14"/>
      <c r="EX350" s="14"/>
      <c r="EY350" s="14"/>
      <c r="EZ350" s="14"/>
      <c r="FA350" s="14"/>
      <c r="FB350" s="14"/>
      <c r="FC350" s="14"/>
      <c r="FD350" s="14"/>
      <c r="FE350" s="14"/>
      <c r="FF350" s="14"/>
      <c r="FG350" s="14"/>
      <c r="FH350" s="14"/>
      <c r="FI350" s="14"/>
      <c r="FJ350" s="14"/>
      <c r="FK350" s="14"/>
      <c r="FL350" s="14"/>
      <c r="FM350" s="14"/>
      <c r="FN350" s="14"/>
      <c r="FO350" s="14"/>
      <c r="FP350" s="14"/>
      <c r="FQ350" s="14"/>
      <c r="FR350" s="14"/>
      <c r="FS350" s="14"/>
      <c r="FT350" s="14"/>
      <c r="FU350" s="14"/>
      <c r="FV350" s="14"/>
      <c r="FW350" s="14"/>
      <c r="FX350" s="14"/>
      <c r="FY350" s="14"/>
      <c r="FZ350" s="14"/>
      <c r="GA350" s="14"/>
      <c r="GB350" s="14"/>
      <c r="GC350" s="14"/>
      <c r="GD350" s="14"/>
      <c r="GE350" s="14"/>
      <c r="GF350" s="14"/>
      <c r="GG350" s="14"/>
      <c r="GH350" s="14"/>
      <c r="GI350" s="14"/>
      <c r="GJ350" s="14"/>
      <c r="GK350" s="14"/>
      <c r="GL350" s="14"/>
      <c r="GM350" s="14"/>
      <c r="GN350" s="14"/>
      <c r="GO350" s="14"/>
      <c r="GP350" s="14"/>
      <c r="GQ350" s="14"/>
      <c r="GR350" s="14"/>
      <c r="GS350" s="14"/>
      <c r="GT350" s="14"/>
      <c r="GU350" s="14"/>
      <c r="GV350" s="14"/>
      <c r="GW350" s="14"/>
      <c r="GX350" s="14"/>
      <c r="GY350" s="14"/>
      <c r="GZ350" s="14"/>
      <c r="HA350" s="14"/>
      <c r="HB350" s="14"/>
      <c r="HC350" s="14"/>
      <c r="HD350" s="14"/>
      <c r="HE350" s="14"/>
      <c r="HF350" s="14"/>
      <c r="HG350" s="14"/>
      <c r="HH350" s="14"/>
      <c r="HI350" s="14"/>
      <c r="HJ350" s="14"/>
      <c r="HK350" s="14"/>
      <c r="HL350" s="14"/>
      <c r="HM350" s="14"/>
      <c r="HN350" s="14"/>
      <c r="HO350" s="14"/>
      <c r="HP350" s="14"/>
      <c r="HQ350" s="14"/>
      <c r="HR350" s="14"/>
      <c r="HS350" s="14"/>
      <c r="HT350" s="14"/>
      <c r="HU350" s="14"/>
      <c r="HV350" s="14"/>
      <c r="HW350" s="14"/>
      <c r="HX350" s="14"/>
      <c r="HY350" s="14"/>
      <c r="HZ350" s="14"/>
      <c r="IA350" s="14"/>
      <c r="IB350" s="14"/>
      <c r="IC350" s="14"/>
      <c r="ID350" s="14"/>
      <c r="IE350" s="14"/>
      <c r="IF350" s="14"/>
      <c r="IG350" s="14"/>
      <c r="IH350" s="14"/>
      <c r="II350" s="14"/>
      <c r="IJ350" s="14"/>
      <c r="IK350" s="14"/>
      <c r="IL350" s="14"/>
      <c r="IM350" s="14"/>
      <c r="IN350" s="14"/>
      <c r="IO350" s="14"/>
      <c r="IP350" s="14"/>
      <c r="IQ350" s="14"/>
      <c r="IR350" s="14"/>
      <c r="IS350" s="14"/>
      <c r="IT350" s="14"/>
      <c r="IU350" s="14"/>
      <c r="IV350" s="14"/>
      <c r="IW350" s="14"/>
      <c r="IX350" s="14"/>
      <c r="IY350" s="14"/>
      <c r="IZ350" s="14"/>
      <c r="JA350" s="14"/>
      <c r="JB350" s="14"/>
      <c r="JC350" s="14"/>
      <c r="JD350" s="14"/>
      <c r="JE350" s="14"/>
      <c r="JF350" s="14"/>
      <c r="JG350" s="14"/>
    </row>
    <row r="351" spans="1:267" s="152" customFormat="1" ht="18" hidden="1" customHeight="1" outlineLevel="2" x14ac:dyDescent="0.25">
      <c r="A351" s="146">
        <v>88</v>
      </c>
      <c r="B351" s="348"/>
      <c r="C351" s="349"/>
      <c r="D351" s="95"/>
      <c r="E351" s="348"/>
      <c r="F351" s="349"/>
      <c r="G351" s="167" t="str">
        <f>Logic!G354</f>
        <v/>
      </c>
      <c r="H351" s="116"/>
      <c r="I351" s="167" t="str">
        <f>Logic!I354</f>
        <v/>
      </c>
      <c r="J351" s="117"/>
      <c r="K351" s="112"/>
      <c r="L351" s="112"/>
      <c r="M351" s="167" t="str">
        <f>Logic!N354</f>
        <v/>
      </c>
      <c r="N351" s="167" t="str">
        <f>Logic!P354</f>
        <v/>
      </c>
      <c r="O351" s="167" t="str">
        <f>Logic!R354</f>
        <v/>
      </c>
      <c r="P351" s="167" t="str">
        <f>Logic!T354</f>
        <v/>
      </c>
      <c r="Q351" s="167" t="str">
        <f>Logic!V354</f>
        <v/>
      </c>
      <c r="R351" s="117"/>
      <c r="S351" s="167" t="str">
        <f>Logic!Y354</f>
        <v/>
      </c>
      <c r="T351" s="117"/>
      <c r="U351" s="167" t="str">
        <f>Logic!AA354</f>
        <v/>
      </c>
      <c r="V351" s="167" t="str">
        <f>Logic!AB354</f>
        <v/>
      </c>
      <c r="W351" s="167" t="str">
        <f>Logic!AC354</f>
        <v/>
      </c>
      <c r="X351" s="167" t="str">
        <f>Logic!AD354</f>
        <v/>
      </c>
      <c r="Y351" s="167" t="str">
        <f>Logic!AF354</f>
        <v/>
      </c>
      <c r="Z351" s="167" t="str">
        <f>Logic!AG354</f>
        <v/>
      </c>
      <c r="AA351" s="167" t="str">
        <f>Logic!AH354</f>
        <v/>
      </c>
      <c r="AB351" s="167" t="str">
        <f>Logic!AI354</f>
        <v/>
      </c>
      <c r="AC351" s="153"/>
      <c r="AD351" s="138"/>
      <c r="AE351" s="138"/>
      <c r="AF351" s="138"/>
      <c r="AG351" s="138"/>
      <c r="AH351" s="138"/>
      <c r="AI351" s="138"/>
      <c r="AJ351" s="138"/>
      <c r="AK351" s="138"/>
      <c r="AL351" s="138"/>
      <c r="AM351" s="138"/>
      <c r="AN351" s="138"/>
      <c r="AO351" s="138"/>
      <c r="AP351" s="138"/>
      <c r="AQ351" s="138"/>
      <c r="AR351" s="138"/>
      <c r="AS351" s="138"/>
      <c r="AT351" s="138"/>
      <c r="AU351" s="138"/>
      <c r="AV351" s="138"/>
      <c r="AW351" s="138"/>
      <c r="AX351" s="138"/>
      <c r="AY351" s="138"/>
      <c r="AZ351" s="138"/>
      <c r="BA351" s="14"/>
      <c r="BB351" s="14"/>
      <c r="BC351" s="14"/>
      <c r="BD351" s="14"/>
      <c r="BE351" s="14"/>
      <c r="BF351" s="14"/>
      <c r="BG351" s="14"/>
      <c r="BH351" s="14"/>
      <c r="BI351" s="14"/>
      <c r="BJ351" s="14"/>
      <c r="BK351" s="14"/>
      <c r="BL351" s="14"/>
      <c r="BM351" s="14"/>
      <c r="BN351" s="14"/>
      <c r="BO351" s="14"/>
      <c r="BP351" s="14"/>
      <c r="BQ351" s="14"/>
      <c r="BR351" s="14"/>
      <c r="BS351" s="14"/>
      <c r="BT351" s="14"/>
      <c r="BU351" s="14"/>
      <c r="BV351" s="14"/>
      <c r="BW351" s="14"/>
      <c r="BX351" s="14"/>
      <c r="BY351" s="14"/>
      <c r="BZ351" s="14"/>
      <c r="CA351" s="14"/>
      <c r="CB351" s="14"/>
      <c r="CC351" s="14"/>
      <c r="CD351" s="14"/>
      <c r="CE351" s="14"/>
      <c r="CF351" s="14"/>
      <c r="CG351" s="14"/>
      <c r="CH351" s="14"/>
      <c r="CI351" s="14"/>
      <c r="CJ351" s="14"/>
      <c r="CK351" s="14"/>
      <c r="CL351" s="14"/>
      <c r="CM351" s="14"/>
      <c r="CN351" s="14"/>
      <c r="CO351" s="14"/>
      <c r="CP351" s="14"/>
      <c r="CQ351" s="14"/>
      <c r="CR351" s="14"/>
      <c r="CS351" s="14"/>
      <c r="CT351" s="14"/>
      <c r="CU351" s="14"/>
      <c r="CV351" s="14"/>
      <c r="CW351" s="14"/>
      <c r="CX351" s="14"/>
      <c r="CY351" s="14"/>
      <c r="CZ351" s="14"/>
      <c r="DA351" s="14"/>
      <c r="DB351" s="14"/>
      <c r="DC351" s="14"/>
      <c r="DD351" s="14"/>
      <c r="DE351" s="14"/>
      <c r="DF351" s="14"/>
      <c r="DG351" s="14"/>
      <c r="DH351" s="14"/>
      <c r="DI351" s="14"/>
      <c r="DJ351" s="14"/>
      <c r="DK351" s="14"/>
      <c r="DL351" s="14"/>
      <c r="DM351" s="14"/>
      <c r="DN351" s="14"/>
      <c r="DO351" s="14"/>
      <c r="DP351" s="14"/>
      <c r="DQ351" s="14"/>
      <c r="DR351" s="14"/>
      <c r="DS351" s="14"/>
      <c r="DT351" s="14"/>
      <c r="DU351" s="14"/>
      <c r="DV351" s="14"/>
      <c r="DW351" s="14"/>
      <c r="DX351" s="14"/>
      <c r="DY351" s="14"/>
      <c r="DZ351" s="14"/>
      <c r="EA351" s="14"/>
      <c r="EB351" s="14"/>
      <c r="EC351" s="14"/>
      <c r="ED351" s="14"/>
      <c r="EE351" s="14"/>
      <c r="EF351" s="14"/>
      <c r="EG351" s="14"/>
      <c r="EH351" s="14"/>
      <c r="EI351" s="14"/>
      <c r="EJ351" s="14"/>
      <c r="EK351" s="14"/>
      <c r="EL351" s="14"/>
      <c r="EM351" s="14"/>
      <c r="EN351" s="14"/>
      <c r="EO351" s="14"/>
      <c r="EP351" s="14"/>
      <c r="EQ351" s="14"/>
      <c r="ER351" s="14"/>
      <c r="ES351" s="14"/>
      <c r="ET351" s="14"/>
      <c r="EU351" s="14"/>
      <c r="EV351" s="14"/>
      <c r="EW351" s="14"/>
      <c r="EX351" s="14"/>
      <c r="EY351" s="14"/>
      <c r="EZ351" s="14"/>
      <c r="FA351" s="14"/>
      <c r="FB351" s="14"/>
      <c r="FC351" s="14"/>
      <c r="FD351" s="14"/>
      <c r="FE351" s="14"/>
      <c r="FF351" s="14"/>
      <c r="FG351" s="14"/>
      <c r="FH351" s="14"/>
      <c r="FI351" s="14"/>
      <c r="FJ351" s="14"/>
      <c r="FK351" s="14"/>
      <c r="FL351" s="14"/>
      <c r="FM351" s="14"/>
      <c r="FN351" s="14"/>
      <c r="FO351" s="14"/>
      <c r="FP351" s="14"/>
      <c r="FQ351" s="14"/>
      <c r="FR351" s="14"/>
      <c r="FS351" s="14"/>
      <c r="FT351" s="14"/>
      <c r="FU351" s="14"/>
      <c r="FV351" s="14"/>
      <c r="FW351" s="14"/>
      <c r="FX351" s="14"/>
      <c r="FY351" s="14"/>
      <c r="FZ351" s="14"/>
      <c r="GA351" s="14"/>
      <c r="GB351" s="14"/>
      <c r="GC351" s="14"/>
      <c r="GD351" s="14"/>
      <c r="GE351" s="14"/>
      <c r="GF351" s="14"/>
      <c r="GG351" s="14"/>
      <c r="GH351" s="14"/>
      <c r="GI351" s="14"/>
      <c r="GJ351" s="14"/>
      <c r="GK351" s="14"/>
      <c r="GL351" s="14"/>
      <c r="GM351" s="14"/>
      <c r="GN351" s="14"/>
      <c r="GO351" s="14"/>
      <c r="GP351" s="14"/>
      <c r="GQ351" s="14"/>
      <c r="GR351" s="14"/>
      <c r="GS351" s="14"/>
      <c r="GT351" s="14"/>
      <c r="GU351" s="14"/>
      <c r="GV351" s="14"/>
      <c r="GW351" s="14"/>
      <c r="GX351" s="14"/>
      <c r="GY351" s="14"/>
      <c r="GZ351" s="14"/>
      <c r="HA351" s="14"/>
      <c r="HB351" s="14"/>
      <c r="HC351" s="14"/>
      <c r="HD351" s="14"/>
      <c r="HE351" s="14"/>
      <c r="HF351" s="14"/>
      <c r="HG351" s="14"/>
      <c r="HH351" s="14"/>
      <c r="HI351" s="14"/>
      <c r="HJ351" s="14"/>
      <c r="HK351" s="14"/>
      <c r="HL351" s="14"/>
      <c r="HM351" s="14"/>
      <c r="HN351" s="14"/>
      <c r="HO351" s="14"/>
      <c r="HP351" s="14"/>
      <c r="HQ351" s="14"/>
      <c r="HR351" s="14"/>
      <c r="HS351" s="14"/>
      <c r="HT351" s="14"/>
      <c r="HU351" s="14"/>
      <c r="HV351" s="14"/>
      <c r="HW351" s="14"/>
      <c r="HX351" s="14"/>
      <c r="HY351" s="14"/>
      <c r="HZ351" s="14"/>
      <c r="IA351" s="14"/>
      <c r="IB351" s="14"/>
      <c r="IC351" s="14"/>
      <c r="ID351" s="14"/>
      <c r="IE351" s="14"/>
      <c r="IF351" s="14"/>
      <c r="IG351" s="14"/>
      <c r="IH351" s="14"/>
      <c r="II351" s="14"/>
      <c r="IJ351" s="14"/>
      <c r="IK351" s="14"/>
      <c r="IL351" s="14"/>
      <c r="IM351" s="14"/>
      <c r="IN351" s="14"/>
      <c r="IO351" s="14"/>
      <c r="IP351" s="14"/>
      <c r="IQ351" s="14"/>
      <c r="IR351" s="14"/>
      <c r="IS351" s="14"/>
      <c r="IT351" s="14"/>
      <c r="IU351" s="14"/>
      <c r="IV351" s="14"/>
      <c r="IW351" s="14"/>
      <c r="IX351" s="14"/>
      <c r="IY351" s="14"/>
      <c r="IZ351" s="14"/>
      <c r="JA351" s="14"/>
      <c r="JB351" s="14"/>
      <c r="JC351" s="14"/>
      <c r="JD351" s="14"/>
      <c r="JE351" s="14"/>
      <c r="JF351" s="14"/>
      <c r="JG351" s="14"/>
    </row>
    <row r="352" spans="1:267" s="152" customFormat="1" ht="18" hidden="1" customHeight="1" outlineLevel="2" x14ac:dyDescent="0.25">
      <c r="A352" s="146">
        <v>89</v>
      </c>
      <c r="B352" s="348"/>
      <c r="C352" s="349"/>
      <c r="D352" s="95"/>
      <c r="E352" s="348"/>
      <c r="F352" s="349"/>
      <c r="G352" s="167" t="str">
        <f>Logic!G355</f>
        <v/>
      </c>
      <c r="H352" s="116"/>
      <c r="I352" s="167" t="str">
        <f>Logic!I355</f>
        <v/>
      </c>
      <c r="J352" s="117"/>
      <c r="K352" s="112"/>
      <c r="L352" s="112"/>
      <c r="M352" s="167" t="str">
        <f>Logic!N355</f>
        <v/>
      </c>
      <c r="N352" s="167" t="str">
        <f>Logic!P355</f>
        <v/>
      </c>
      <c r="O352" s="167" t="str">
        <f>Logic!R355</f>
        <v/>
      </c>
      <c r="P352" s="167" t="str">
        <f>Logic!T355</f>
        <v/>
      </c>
      <c r="Q352" s="167" t="str">
        <f>Logic!V355</f>
        <v/>
      </c>
      <c r="R352" s="117"/>
      <c r="S352" s="167" t="str">
        <f>Logic!Y355</f>
        <v/>
      </c>
      <c r="T352" s="117"/>
      <c r="U352" s="167" t="str">
        <f>Logic!AA355</f>
        <v/>
      </c>
      <c r="V352" s="167" t="str">
        <f>Logic!AB355</f>
        <v/>
      </c>
      <c r="W352" s="167" t="str">
        <f>Logic!AC355</f>
        <v/>
      </c>
      <c r="X352" s="167" t="str">
        <f>Logic!AD355</f>
        <v/>
      </c>
      <c r="Y352" s="167" t="str">
        <f>Logic!AF355</f>
        <v/>
      </c>
      <c r="Z352" s="167" t="str">
        <f>Logic!AG355</f>
        <v/>
      </c>
      <c r="AA352" s="167" t="str">
        <f>Logic!AH355</f>
        <v/>
      </c>
      <c r="AB352" s="167" t="str">
        <f>Logic!AI355</f>
        <v/>
      </c>
      <c r="AC352" s="153"/>
      <c r="AD352" s="138"/>
      <c r="AE352" s="138"/>
      <c r="AF352" s="138"/>
      <c r="AG352" s="138"/>
      <c r="AH352" s="138"/>
      <c r="AI352" s="138"/>
      <c r="AJ352" s="138"/>
      <c r="AK352" s="138"/>
      <c r="AL352" s="138"/>
      <c r="AM352" s="138"/>
      <c r="AN352" s="138"/>
      <c r="AO352" s="138"/>
      <c r="AP352" s="138"/>
      <c r="AQ352" s="138"/>
      <c r="AR352" s="138"/>
      <c r="AS352" s="138"/>
      <c r="AT352" s="138"/>
      <c r="AU352" s="138"/>
      <c r="AV352" s="138"/>
      <c r="AW352" s="138"/>
      <c r="AX352" s="138"/>
      <c r="AY352" s="138"/>
      <c r="AZ352" s="138"/>
      <c r="BA352" s="14"/>
      <c r="BB352" s="14"/>
      <c r="BC352" s="14"/>
      <c r="BD352" s="14"/>
      <c r="BE352" s="14"/>
      <c r="BF352" s="14"/>
      <c r="BG352" s="14"/>
      <c r="BH352" s="14"/>
      <c r="BI352" s="14"/>
      <c r="BJ352" s="14"/>
      <c r="BK352" s="14"/>
      <c r="BL352" s="14"/>
      <c r="BM352" s="14"/>
      <c r="BN352" s="14"/>
      <c r="BO352" s="14"/>
      <c r="BP352" s="14"/>
      <c r="BQ352" s="14"/>
      <c r="BR352" s="14"/>
      <c r="BS352" s="14"/>
      <c r="BT352" s="14"/>
      <c r="BU352" s="14"/>
      <c r="BV352" s="14"/>
      <c r="BW352" s="14"/>
      <c r="BX352" s="14"/>
      <c r="BY352" s="14"/>
      <c r="BZ352" s="14"/>
      <c r="CA352" s="14"/>
      <c r="CB352" s="14"/>
      <c r="CC352" s="14"/>
      <c r="CD352" s="14"/>
      <c r="CE352" s="14"/>
      <c r="CF352" s="14"/>
      <c r="CG352" s="14"/>
      <c r="CH352" s="14"/>
      <c r="CI352" s="14"/>
      <c r="CJ352" s="14"/>
      <c r="CK352" s="14"/>
      <c r="CL352" s="14"/>
      <c r="CM352" s="14"/>
      <c r="CN352" s="14"/>
      <c r="CO352" s="14"/>
      <c r="CP352" s="14"/>
      <c r="CQ352" s="14"/>
      <c r="CR352" s="14"/>
      <c r="CS352" s="14"/>
      <c r="CT352" s="14"/>
      <c r="CU352" s="14"/>
      <c r="CV352" s="14"/>
      <c r="CW352" s="14"/>
      <c r="CX352" s="14"/>
      <c r="CY352" s="14"/>
      <c r="CZ352" s="14"/>
      <c r="DA352" s="14"/>
      <c r="DB352" s="14"/>
      <c r="DC352" s="14"/>
      <c r="DD352" s="14"/>
      <c r="DE352" s="14"/>
      <c r="DF352" s="14"/>
      <c r="DG352" s="14"/>
      <c r="DH352" s="14"/>
      <c r="DI352" s="14"/>
      <c r="DJ352" s="14"/>
      <c r="DK352" s="14"/>
      <c r="DL352" s="14"/>
      <c r="DM352" s="14"/>
      <c r="DN352" s="14"/>
      <c r="DO352" s="14"/>
      <c r="DP352" s="14"/>
      <c r="DQ352" s="14"/>
      <c r="DR352" s="14"/>
      <c r="DS352" s="14"/>
      <c r="DT352" s="14"/>
      <c r="DU352" s="14"/>
      <c r="DV352" s="14"/>
      <c r="DW352" s="14"/>
      <c r="DX352" s="14"/>
      <c r="DY352" s="14"/>
      <c r="DZ352" s="14"/>
      <c r="EA352" s="14"/>
      <c r="EB352" s="14"/>
      <c r="EC352" s="14"/>
      <c r="ED352" s="14"/>
      <c r="EE352" s="14"/>
      <c r="EF352" s="14"/>
      <c r="EG352" s="14"/>
      <c r="EH352" s="14"/>
      <c r="EI352" s="14"/>
      <c r="EJ352" s="14"/>
      <c r="EK352" s="14"/>
      <c r="EL352" s="14"/>
      <c r="EM352" s="14"/>
      <c r="EN352" s="14"/>
      <c r="EO352" s="14"/>
      <c r="EP352" s="14"/>
      <c r="EQ352" s="14"/>
      <c r="ER352" s="14"/>
      <c r="ES352" s="14"/>
      <c r="ET352" s="14"/>
      <c r="EU352" s="14"/>
      <c r="EV352" s="14"/>
      <c r="EW352" s="14"/>
      <c r="EX352" s="14"/>
      <c r="EY352" s="14"/>
      <c r="EZ352" s="14"/>
      <c r="FA352" s="14"/>
      <c r="FB352" s="14"/>
      <c r="FC352" s="14"/>
      <c r="FD352" s="14"/>
      <c r="FE352" s="14"/>
      <c r="FF352" s="14"/>
      <c r="FG352" s="14"/>
      <c r="FH352" s="14"/>
      <c r="FI352" s="14"/>
      <c r="FJ352" s="14"/>
      <c r="FK352" s="14"/>
      <c r="FL352" s="14"/>
      <c r="FM352" s="14"/>
      <c r="FN352" s="14"/>
      <c r="FO352" s="14"/>
      <c r="FP352" s="14"/>
      <c r="FQ352" s="14"/>
      <c r="FR352" s="14"/>
      <c r="FS352" s="14"/>
      <c r="FT352" s="14"/>
      <c r="FU352" s="14"/>
      <c r="FV352" s="14"/>
      <c r="FW352" s="14"/>
      <c r="FX352" s="14"/>
      <c r="FY352" s="14"/>
      <c r="FZ352" s="14"/>
      <c r="GA352" s="14"/>
      <c r="GB352" s="14"/>
      <c r="GC352" s="14"/>
      <c r="GD352" s="14"/>
      <c r="GE352" s="14"/>
      <c r="GF352" s="14"/>
      <c r="GG352" s="14"/>
      <c r="GH352" s="14"/>
      <c r="GI352" s="14"/>
      <c r="GJ352" s="14"/>
      <c r="GK352" s="14"/>
      <c r="GL352" s="14"/>
      <c r="GM352" s="14"/>
      <c r="GN352" s="14"/>
      <c r="GO352" s="14"/>
      <c r="GP352" s="14"/>
      <c r="GQ352" s="14"/>
      <c r="GR352" s="14"/>
      <c r="GS352" s="14"/>
      <c r="GT352" s="14"/>
      <c r="GU352" s="14"/>
      <c r="GV352" s="14"/>
      <c r="GW352" s="14"/>
      <c r="GX352" s="14"/>
      <c r="GY352" s="14"/>
      <c r="GZ352" s="14"/>
      <c r="HA352" s="14"/>
      <c r="HB352" s="14"/>
      <c r="HC352" s="14"/>
      <c r="HD352" s="14"/>
      <c r="HE352" s="14"/>
      <c r="HF352" s="14"/>
      <c r="HG352" s="14"/>
      <c r="HH352" s="14"/>
      <c r="HI352" s="14"/>
      <c r="HJ352" s="14"/>
      <c r="HK352" s="14"/>
      <c r="HL352" s="14"/>
      <c r="HM352" s="14"/>
      <c r="HN352" s="14"/>
      <c r="HO352" s="14"/>
      <c r="HP352" s="14"/>
      <c r="HQ352" s="14"/>
      <c r="HR352" s="14"/>
      <c r="HS352" s="14"/>
      <c r="HT352" s="14"/>
      <c r="HU352" s="14"/>
      <c r="HV352" s="14"/>
      <c r="HW352" s="14"/>
      <c r="HX352" s="14"/>
      <c r="HY352" s="14"/>
      <c r="HZ352" s="14"/>
      <c r="IA352" s="14"/>
      <c r="IB352" s="14"/>
      <c r="IC352" s="14"/>
      <c r="ID352" s="14"/>
      <c r="IE352" s="14"/>
      <c r="IF352" s="14"/>
      <c r="IG352" s="14"/>
      <c r="IH352" s="14"/>
      <c r="II352" s="14"/>
      <c r="IJ352" s="14"/>
      <c r="IK352" s="14"/>
      <c r="IL352" s="14"/>
      <c r="IM352" s="14"/>
      <c r="IN352" s="14"/>
      <c r="IO352" s="14"/>
      <c r="IP352" s="14"/>
      <c r="IQ352" s="14"/>
      <c r="IR352" s="14"/>
      <c r="IS352" s="14"/>
      <c r="IT352" s="14"/>
      <c r="IU352" s="14"/>
      <c r="IV352" s="14"/>
      <c r="IW352" s="14"/>
      <c r="IX352" s="14"/>
      <c r="IY352" s="14"/>
      <c r="IZ352" s="14"/>
      <c r="JA352" s="14"/>
      <c r="JB352" s="14"/>
      <c r="JC352" s="14"/>
      <c r="JD352" s="14"/>
      <c r="JE352" s="14"/>
      <c r="JF352" s="14"/>
      <c r="JG352" s="14"/>
    </row>
    <row r="353" spans="1:267" s="152" customFormat="1" ht="18" hidden="1" customHeight="1" outlineLevel="2" x14ac:dyDescent="0.25">
      <c r="A353" s="146">
        <v>90</v>
      </c>
      <c r="B353" s="348"/>
      <c r="C353" s="349"/>
      <c r="D353" s="95"/>
      <c r="E353" s="348"/>
      <c r="F353" s="349"/>
      <c r="G353" s="167" t="str">
        <f>Logic!G356</f>
        <v/>
      </c>
      <c r="H353" s="116"/>
      <c r="I353" s="167" t="str">
        <f>Logic!I356</f>
        <v/>
      </c>
      <c r="J353" s="117"/>
      <c r="K353" s="112"/>
      <c r="L353" s="112"/>
      <c r="M353" s="167" t="str">
        <f>Logic!N356</f>
        <v/>
      </c>
      <c r="N353" s="167" t="str">
        <f>Logic!P356</f>
        <v/>
      </c>
      <c r="O353" s="167" t="str">
        <f>Logic!R356</f>
        <v/>
      </c>
      <c r="P353" s="167" t="str">
        <f>Logic!T356</f>
        <v/>
      </c>
      <c r="Q353" s="167" t="str">
        <f>Logic!V356</f>
        <v/>
      </c>
      <c r="R353" s="117"/>
      <c r="S353" s="167" t="str">
        <f>Logic!Y356</f>
        <v/>
      </c>
      <c r="T353" s="117"/>
      <c r="U353" s="167" t="str">
        <f>Logic!AA356</f>
        <v/>
      </c>
      <c r="V353" s="167" t="str">
        <f>Logic!AB356</f>
        <v/>
      </c>
      <c r="W353" s="167" t="str">
        <f>Logic!AC356</f>
        <v/>
      </c>
      <c r="X353" s="167" t="str">
        <f>Logic!AD356</f>
        <v/>
      </c>
      <c r="Y353" s="167" t="str">
        <f>Logic!AF356</f>
        <v/>
      </c>
      <c r="Z353" s="167" t="str">
        <f>Logic!AG356</f>
        <v/>
      </c>
      <c r="AA353" s="167" t="str">
        <f>Logic!AH356</f>
        <v/>
      </c>
      <c r="AB353" s="167" t="str">
        <f>Logic!AI356</f>
        <v/>
      </c>
      <c r="AC353" s="153"/>
      <c r="AD353" s="138"/>
      <c r="AE353" s="138"/>
      <c r="AF353" s="138"/>
      <c r="AG353" s="138"/>
      <c r="AH353" s="138"/>
      <c r="AI353" s="138"/>
      <c r="AJ353" s="138"/>
      <c r="AK353" s="138"/>
      <c r="AL353" s="138"/>
      <c r="AM353" s="138"/>
      <c r="AN353" s="138"/>
      <c r="AO353" s="138"/>
      <c r="AP353" s="138"/>
      <c r="AQ353" s="138"/>
      <c r="AR353" s="138"/>
      <c r="AS353" s="138"/>
      <c r="AT353" s="138"/>
      <c r="AU353" s="138"/>
      <c r="AV353" s="138"/>
      <c r="AW353" s="138"/>
      <c r="AX353" s="138"/>
      <c r="AY353" s="138"/>
      <c r="AZ353" s="138"/>
      <c r="BA353" s="14"/>
      <c r="BB353" s="14"/>
      <c r="BC353" s="14"/>
      <c r="BD353" s="14"/>
      <c r="BE353" s="14"/>
      <c r="BF353" s="14"/>
      <c r="BG353" s="14"/>
      <c r="BH353" s="14"/>
      <c r="BI353" s="14"/>
      <c r="BJ353" s="14"/>
      <c r="BK353" s="14"/>
      <c r="BL353" s="14"/>
      <c r="BM353" s="14"/>
      <c r="BN353" s="14"/>
      <c r="BO353" s="14"/>
      <c r="BP353" s="14"/>
      <c r="BQ353" s="14"/>
      <c r="BR353" s="14"/>
      <c r="BS353" s="14"/>
      <c r="BT353" s="14"/>
      <c r="BU353" s="14"/>
      <c r="BV353" s="14"/>
      <c r="BW353" s="14"/>
      <c r="BX353" s="14"/>
      <c r="BY353" s="14"/>
      <c r="BZ353" s="14"/>
      <c r="CA353" s="14"/>
      <c r="CB353" s="14"/>
      <c r="CC353" s="14"/>
      <c r="CD353" s="14"/>
      <c r="CE353" s="14"/>
      <c r="CF353" s="14"/>
      <c r="CG353" s="14"/>
      <c r="CH353" s="14"/>
      <c r="CI353" s="14"/>
      <c r="CJ353" s="14"/>
      <c r="CK353" s="14"/>
      <c r="CL353" s="14"/>
      <c r="CM353" s="14"/>
      <c r="CN353" s="14"/>
      <c r="CO353" s="14"/>
      <c r="CP353" s="14"/>
      <c r="CQ353" s="14"/>
      <c r="CR353" s="14"/>
      <c r="CS353" s="14"/>
      <c r="CT353" s="14"/>
      <c r="CU353" s="14"/>
      <c r="CV353" s="14"/>
      <c r="CW353" s="14"/>
      <c r="CX353" s="14"/>
      <c r="CY353" s="14"/>
      <c r="CZ353" s="14"/>
      <c r="DA353" s="14"/>
      <c r="DB353" s="14"/>
      <c r="DC353" s="14"/>
      <c r="DD353" s="14"/>
      <c r="DE353" s="14"/>
      <c r="DF353" s="14"/>
      <c r="DG353" s="14"/>
      <c r="DH353" s="14"/>
      <c r="DI353" s="14"/>
      <c r="DJ353" s="14"/>
      <c r="DK353" s="14"/>
      <c r="DL353" s="14"/>
      <c r="DM353" s="14"/>
      <c r="DN353" s="14"/>
      <c r="DO353" s="14"/>
      <c r="DP353" s="14"/>
      <c r="DQ353" s="14"/>
      <c r="DR353" s="14"/>
      <c r="DS353" s="14"/>
      <c r="DT353" s="14"/>
      <c r="DU353" s="14"/>
      <c r="DV353" s="14"/>
      <c r="DW353" s="14"/>
      <c r="DX353" s="14"/>
      <c r="DY353" s="14"/>
      <c r="DZ353" s="14"/>
      <c r="EA353" s="14"/>
      <c r="EB353" s="14"/>
      <c r="EC353" s="14"/>
      <c r="ED353" s="14"/>
      <c r="EE353" s="14"/>
      <c r="EF353" s="14"/>
      <c r="EG353" s="14"/>
      <c r="EH353" s="14"/>
      <c r="EI353" s="14"/>
      <c r="EJ353" s="14"/>
      <c r="EK353" s="14"/>
      <c r="EL353" s="14"/>
      <c r="EM353" s="14"/>
      <c r="EN353" s="14"/>
      <c r="EO353" s="14"/>
      <c r="EP353" s="14"/>
      <c r="EQ353" s="14"/>
      <c r="ER353" s="14"/>
      <c r="ES353" s="14"/>
      <c r="ET353" s="14"/>
      <c r="EU353" s="14"/>
      <c r="EV353" s="14"/>
      <c r="EW353" s="14"/>
      <c r="EX353" s="14"/>
      <c r="EY353" s="14"/>
      <c r="EZ353" s="14"/>
      <c r="FA353" s="14"/>
      <c r="FB353" s="14"/>
      <c r="FC353" s="14"/>
      <c r="FD353" s="14"/>
      <c r="FE353" s="14"/>
      <c r="FF353" s="14"/>
      <c r="FG353" s="14"/>
      <c r="FH353" s="14"/>
      <c r="FI353" s="14"/>
      <c r="FJ353" s="14"/>
      <c r="FK353" s="14"/>
      <c r="FL353" s="14"/>
      <c r="FM353" s="14"/>
      <c r="FN353" s="14"/>
      <c r="FO353" s="14"/>
      <c r="FP353" s="14"/>
      <c r="FQ353" s="14"/>
      <c r="FR353" s="14"/>
      <c r="FS353" s="14"/>
      <c r="FT353" s="14"/>
      <c r="FU353" s="14"/>
      <c r="FV353" s="14"/>
      <c r="FW353" s="14"/>
      <c r="FX353" s="14"/>
      <c r="FY353" s="14"/>
      <c r="FZ353" s="14"/>
      <c r="GA353" s="14"/>
      <c r="GB353" s="14"/>
      <c r="GC353" s="14"/>
      <c r="GD353" s="14"/>
      <c r="GE353" s="14"/>
      <c r="GF353" s="14"/>
      <c r="GG353" s="14"/>
      <c r="GH353" s="14"/>
      <c r="GI353" s="14"/>
      <c r="GJ353" s="14"/>
      <c r="GK353" s="14"/>
      <c r="GL353" s="14"/>
      <c r="GM353" s="14"/>
      <c r="GN353" s="14"/>
      <c r="GO353" s="14"/>
      <c r="GP353" s="14"/>
      <c r="GQ353" s="14"/>
      <c r="GR353" s="14"/>
      <c r="GS353" s="14"/>
      <c r="GT353" s="14"/>
      <c r="GU353" s="14"/>
      <c r="GV353" s="14"/>
      <c r="GW353" s="14"/>
      <c r="GX353" s="14"/>
      <c r="GY353" s="14"/>
      <c r="GZ353" s="14"/>
      <c r="HA353" s="14"/>
      <c r="HB353" s="14"/>
      <c r="HC353" s="14"/>
      <c r="HD353" s="14"/>
      <c r="HE353" s="14"/>
      <c r="HF353" s="14"/>
      <c r="HG353" s="14"/>
      <c r="HH353" s="14"/>
      <c r="HI353" s="14"/>
      <c r="HJ353" s="14"/>
      <c r="HK353" s="14"/>
      <c r="HL353" s="14"/>
      <c r="HM353" s="14"/>
      <c r="HN353" s="14"/>
      <c r="HO353" s="14"/>
      <c r="HP353" s="14"/>
      <c r="HQ353" s="14"/>
      <c r="HR353" s="14"/>
      <c r="HS353" s="14"/>
      <c r="HT353" s="14"/>
      <c r="HU353" s="14"/>
      <c r="HV353" s="14"/>
      <c r="HW353" s="14"/>
      <c r="HX353" s="14"/>
      <c r="HY353" s="14"/>
      <c r="HZ353" s="14"/>
      <c r="IA353" s="14"/>
      <c r="IB353" s="14"/>
      <c r="IC353" s="14"/>
      <c r="ID353" s="14"/>
      <c r="IE353" s="14"/>
      <c r="IF353" s="14"/>
      <c r="IG353" s="14"/>
      <c r="IH353" s="14"/>
      <c r="II353" s="14"/>
      <c r="IJ353" s="14"/>
      <c r="IK353" s="14"/>
      <c r="IL353" s="14"/>
      <c r="IM353" s="14"/>
      <c r="IN353" s="14"/>
      <c r="IO353" s="14"/>
      <c r="IP353" s="14"/>
      <c r="IQ353" s="14"/>
      <c r="IR353" s="14"/>
      <c r="IS353" s="14"/>
      <c r="IT353" s="14"/>
      <c r="IU353" s="14"/>
      <c r="IV353" s="14"/>
      <c r="IW353" s="14"/>
      <c r="IX353" s="14"/>
      <c r="IY353" s="14"/>
      <c r="IZ353" s="14"/>
      <c r="JA353" s="14"/>
      <c r="JB353" s="14"/>
      <c r="JC353" s="14"/>
      <c r="JD353" s="14"/>
      <c r="JE353" s="14"/>
      <c r="JF353" s="14"/>
      <c r="JG353" s="14"/>
    </row>
    <row r="354" spans="1:267" s="152" customFormat="1" ht="15" hidden="1" customHeight="1" outlineLevel="1" collapsed="1" x14ac:dyDescent="0.25">
      <c r="A354" s="146"/>
      <c r="B354" s="350"/>
      <c r="C354" s="351"/>
      <c r="D354" s="314"/>
      <c r="E354" s="316"/>
      <c r="F354" s="316"/>
      <c r="G354" s="316"/>
      <c r="H354" s="316"/>
      <c r="I354" s="316"/>
      <c r="J354" s="316"/>
      <c r="K354" s="317"/>
      <c r="L354" s="317"/>
      <c r="M354" s="315"/>
      <c r="N354" s="315"/>
      <c r="O354" s="315"/>
      <c r="P354" s="315"/>
      <c r="Q354" s="315"/>
      <c r="R354" s="316"/>
      <c r="S354" s="315"/>
      <c r="T354" s="316"/>
      <c r="U354" s="315"/>
      <c r="V354" s="315"/>
      <c r="W354" s="315"/>
      <c r="X354" s="315"/>
      <c r="Y354" s="315"/>
      <c r="Z354" s="315"/>
      <c r="AA354" s="315"/>
      <c r="AB354" s="318"/>
      <c r="AC354" s="153" t="s">
        <v>182</v>
      </c>
      <c r="AD354" s="168" t="str">
        <f t="shared" ref="AD354" si="7">IF(OR(E354="Toilet (male)",E354="Toilet (female)"),"data_toilet",IF(E354="Urinal","data_urinal",""))</f>
        <v/>
      </c>
      <c r="AE354" s="138"/>
      <c r="AF354" s="138"/>
      <c r="AG354" s="138"/>
      <c r="AH354" s="138"/>
      <c r="AI354" s="138"/>
      <c r="AJ354" s="138"/>
      <c r="AK354" s="138"/>
      <c r="AL354" s="138"/>
      <c r="AM354" s="138"/>
      <c r="AN354" s="138"/>
      <c r="AO354" s="138"/>
      <c r="AP354" s="138"/>
      <c r="AQ354" s="138"/>
      <c r="AR354" s="138"/>
      <c r="AS354" s="138"/>
      <c r="AT354" s="138"/>
      <c r="AU354" s="138"/>
      <c r="AV354" s="138"/>
      <c r="AW354" s="138"/>
      <c r="AX354" s="138"/>
      <c r="AY354" s="138"/>
      <c r="AZ354" s="138"/>
      <c r="BA354" s="14"/>
      <c r="BB354" s="14"/>
      <c r="BC354" s="14"/>
      <c r="BD354" s="14"/>
      <c r="BE354" s="14"/>
      <c r="BF354" s="14"/>
      <c r="BG354" s="14"/>
      <c r="BH354" s="14"/>
      <c r="BI354" s="14"/>
      <c r="BJ354" s="14"/>
      <c r="BK354" s="14"/>
      <c r="BL354" s="14"/>
      <c r="BM354" s="14"/>
      <c r="BN354" s="14"/>
      <c r="BO354" s="14"/>
      <c r="BP354" s="14"/>
      <c r="BQ354" s="14"/>
      <c r="BR354" s="14"/>
      <c r="BS354" s="14"/>
      <c r="BT354" s="14"/>
      <c r="BU354" s="14"/>
      <c r="BV354" s="14"/>
      <c r="BW354" s="14"/>
      <c r="BX354" s="14"/>
      <c r="BY354" s="14"/>
      <c r="BZ354" s="14"/>
      <c r="CA354" s="14"/>
      <c r="CB354" s="14"/>
      <c r="CC354" s="14"/>
      <c r="CD354" s="14"/>
      <c r="CE354" s="14"/>
      <c r="CF354" s="14"/>
      <c r="CG354" s="14"/>
      <c r="CH354" s="14"/>
      <c r="CI354" s="14"/>
      <c r="CJ354" s="14"/>
      <c r="CK354" s="14"/>
      <c r="CL354" s="14"/>
      <c r="CM354" s="14"/>
      <c r="CN354" s="14"/>
      <c r="CO354" s="14"/>
      <c r="CP354" s="14"/>
      <c r="CQ354" s="14"/>
      <c r="CR354" s="14"/>
      <c r="CS354" s="14"/>
      <c r="CT354" s="14"/>
      <c r="CU354" s="14"/>
      <c r="CV354" s="14"/>
      <c r="CW354" s="14"/>
      <c r="CX354" s="14"/>
      <c r="CY354" s="14"/>
      <c r="CZ354" s="14"/>
      <c r="DA354" s="14"/>
      <c r="DB354" s="14"/>
      <c r="DC354" s="14"/>
      <c r="DD354" s="14"/>
      <c r="DE354" s="14"/>
      <c r="DF354" s="14"/>
      <c r="DG354" s="14"/>
      <c r="DH354" s="14"/>
      <c r="DI354" s="14"/>
      <c r="DJ354" s="14"/>
      <c r="DK354" s="14"/>
      <c r="DL354" s="14"/>
      <c r="DM354" s="14"/>
      <c r="DN354" s="14"/>
      <c r="DO354" s="14"/>
      <c r="DP354" s="14"/>
      <c r="DQ354" s="14"/>
      <c r="DR354" s="14"/>
      <c r="DS354" s="14"/>
      <c r="DT354" s="14"/>
      <c r="DU354" s="14"/>
      <c r="DV354" s="14"/>
      <c r="DW354" s="14"/>
      <c r="DX354" s="14"/>
      <c r="DY354" s="14"/>
      <c r="DZ354" s="14"/>
      <c r="EA354" s="14"/>
      <c r="EB354" s="14"/>
      <c r="EC354" s="14"/>
      <c r="ED354" s="14"/>
      <c r="EE354" s="14"/>
      <c r="EF354" s="14"/>
      <c r="EG354" s="14"/>
      <c r="EH354" s="14"/>
      <c r="EI354" s="14"/>
      <c r="EJ354" s="14"/>
      <c r="EK354" s="14"/>
      <c r="EL354" s="14"/>
      <c r="EM354" s="14"/>
      <c r="EN354" s="14"/>
      <c r="EO354" s="14"/>
      <c r="EP354" s="14"/>
      <c r="EQ354" s="14"/>
      <c r="ER354" s="14"/>
      <c r="ES354" s="14"/>
      <c r="ET354" s="14"/>
      <c r="EU354" s="14"/>
      <c r="EV354" s="14"/>
      <c r="EW354" s="14"/>
      <c r="EX354" s="14"/>
      <c r="EY354" s="14"/>
      <c r="EZ354" s="14"/>
      <c r="FA354" s="14"/>
      <c r="FB354" s="14"/>
      <c r="FC354" s="14"/>
      <c r="FD354" s="14"/>
      <c r="FE354" s="14"/>
      <c r="FF354" s="14"/>
      <c r="FG354" s="14"/>
      <c r="FH354" s="14"/>
      <c r="FI354" s="14"/>
      <c r="FJ354" s="14"/>
      <c r="FK354" s="14"/>
      <c r="FL354" s="14"/>
      <c r="FM354" s="14"/>
      <c r="FN354" s="14"/>
      <c r="FO354" s="14"/>
      <c r="FP354" s="14"/>
      <c r="FQ354" s="14"/>
      <c r="FR354" s="14"/>
      <c r="FS354" s="14"/>
      <c r="FT354" s="14"/>
      <c r="FU354" s="14"/>
      <c r="FV354" s="14"/>
      <c r="FW354" s="14"/>
      <c r="FX354" s="14"/>
      <c r="FY354" s="14"/>
      <c r="FZ354" s="14"/>
      <c r="GA354" s="14"/>
      <c r="GB354" s="14"/>
      <c r="GC354" s="14"/>
      <c r="GD354" s="14"/>
      <c r="GE354" s="14"/>
      <c r="GF354" s="14"/>
      <c r="GG354" s="14"/>
      <c r="GH354" s="14"/>
      <c r="GI354" s="14"/>
      <c r="GJ354" s="14"/>
      <c r="GK354" s="14"/>
      <c r="GL354" s="14"/>
      <c r="GM354" s="14"/>
      <c r="GN354" s="14"/>
      <c r="GO354" s="14"/>
      <c r="GP354" s="14"/>
      <c r="GQ354" s="14"/>
      <c r="GR354" s="14"/>
      <c r="GS354" s="14"/>
      <c r="GT354" s="14"/>
      <c r="GU354" s="14"/>
      <c r="GV354" s="14"/>
      <c r="GW354" s="14"/>
      <c r="GX354" s="14"/>
      <c r="GY354" s="14"/>
      <c r="GZ354" s="14"/>
      <c r="HA354" s="14"/>
      <c r="HB354" s="14"/>
      <c r="HC354" s="14"/>
      <c r="HD354" s="14"/>
      <c r="HE354" s="14"/>
      <c r="HF354" s="14"/>
      <c r="HG354" s="14"/>
      <c r="HH354" s="14"/>
      <c r="HI354" s="14"/>
      <c r="HJ354" s="14"/>
      <c r="HK354" s="14"/>
      <c r="HL354" s="14"/>
      <c r="HM354" s="14"/>
      <c r="HN354" s="14"/>
      <c r="HO354" s="14"/>
      <c r="HP354" s="14"/>
      <c r="HQ354" s="14"/>
      <c r="HR354" s="14"/>
      <c r="HS354" s="14"/>
      <c r="HT354" s="14"/>
      <c r="HU354" s="14"/>
      <c r="HV354" s="14"/>
      <c r="HW354" s="14"/>
      <c r="HX354" s="14"/>
      <c r="HY354" s="14"/>
      <c r="HZ354" s="14"/>
      <c r="IA354" s="14"/>
      <c r="IB354" s="14"/>
      <c r="IC354" s="14"/>
      <c r="ID354" s="14"/>
      <c r="IE354" s="14"/>
      <c r="IF354" s="14"/>
      <c r="IG354" s="14"/>
      <c r="IH354" s="14"/>
      <c r="II354" s="14"/>
      <c r="IJ354" s="14"/>
      <c r="IK354" s="14"/>
      <c r="IL354" s="14"/>
      <c r="IM354" s="14"/>
      <c r="IN354" s="14"/>
      <c r="IO354" s="14"/>
      <c r="IP354" s="14"/>
      <c r="IQ354" s="14"/>
      <c r="IR354" s="14"/>
      <c r="IS354" s="14"/>
      <c r="IT354" s="14"/>
      <c r="IU354" s="14"/>
      <c r="IV354" s="14"/>
      <c r="IW354" s="14"/>
      <c r="IX354" s="14"/>
      <c r="IY354" s="14"/>
      <c r="IZ354" s="14"/>
      <c r="JA354" s="14"/>
      <c r="JB354" s="14"/>
      <c r="JC354" s="14"/>
      <c r="JD354" s="14"/>
      <c r="JE354" s="14"/>
      <c r="JF354" s="14"/>
      <c r="JG354" s="14"/>
    </row>
    <row r="355" spans="1:267" s="152" customFormat="1" ht="18" hidden="1" customHeight="1" outlineLevel="2" x14ac:dyDescent="0.25">
      <c r="A355" s="146">
        <v>91</v>
      </c>
      <c r="B355" s="348"/>
      <c r="C355" s="349"/>
      <c r="D355" s="95"/>
      <c r="E355" s="348"/>
      <c r="F355" s="349"/>
      <c r="G355" s="167" t="str">
        <f>Logic!G358</f>
        <v/>
      </c>
      <c r="H355" s="116"/>
      <c r="I355" s="167" t="str">
        <f>Logic!I358</f>
        <v/>
      </c>
      <c r="J355" s="117"/>
      <c r="K355" s="112"/>
      <c r="L355" s="112"/>
      <c r="M355" s="167" t="str">
        <f>Logic!N358</f>
        <v/>
      </c>
      <c r="N355" s="167" t="str">
        <f>Logic!P358</f>
        <v/>
      </c>
      <c r="O355" s="167" t="str">
        <f>Logic!R358</f>
        <v/>
      </c>
      <c r="P355" s="167" t="str">
        <f>Logic!T358</f>
        <v/>
      </c>
      <c r="Q355" s="167" t="str">
        <f>Logic!V358</f>
        <v/>
      </c>
      <c r="R355" s="117"/>
      <c r="S355" s="167" t="str">
        <f>Logic!Y358</f>
        <v/>
      </c>
      <c r="T355" s="117"/>
      <c r="U355" s="167" t="str">
        <f>Logic!AA358</f>
        <v/>
      </c>
      <c r="V355" s="167" t="str">
        <f>Logic!AB358</f>
        <v/>
      </c>
      <c r="W355" s="167" t="str">
        <f>Logic!AC358</f>
        <v/>
      </c>
      <c r="X355" s="167" t="str">
        <f>Logic!AD358</f>
        <v/>
      </c>
      <c r="Y355" s="167" t="str">
        <f>Logic!AF358</f>
        <v/>
      </c>
      <c r="Z355" s="167" t="str">
        <f>Logic!AG358</f>
        <v/>
      </c>
      <c r="AA355" s="167" t="str">
        <f>Logic!AH358</f>
        <v/>
      </c>
      <c r="AB355" s="167" t="str">
        <f>Logic!AI358</f>
        <v/>
      </c>
      <c r="AC355" s="153"/>
      <c r="AD355" s="138"/>
      <c r="AE355" s="138"/>
      <c r="AF355" s="138"/>
      <c r="AG355" s="138"/>
      <c r="AH355" s="138"/>
      <c r="AI355" s="138"/>
      <c r="AJ355" s="138"/>
      <c r="AK355" s="138"/>
      <c r="AL355" s="138"/>
      <c r="AM355" s="138"/>
      <c r="AN355" s="138"/>
      <c r="AO355" s="138"/>
      <c r="AP355" s="138"/>
      <c r="AQ355" s="138"/>
      <c r="AR355" s="138"/>
      <c r="AS355" s="138"/>
      <c r="AT355" s="138"/>
      <c r="AU355" s="138"/>
      <c r="AV355" s="138"/>
      <c r="AW355" s="138"/>
      <c r="AX355" s="138"/>
      <c r="AY355" s="138"/>
      <c r="AZ355" s="138"/>
      <c r="BA355" s="14"/>
      <c r="BB355" s="14"/>
      <c r="BC355" s="14"/>
      <c r="BD355" s="14"/>
      <c r="BE355" s="14"/>
      <c r="BF355" s="14"/>
      <c r="BG355" s="14"/>
      <c r="BH355" s="14"/>
      <c r="BI355" s="14"/>
      <c r="BJ355" s="14"/>
      <c r="BK355" s="14"/>
      <c r="BL355" s="14"/>
      <c r="BM355" s="14"/>
      <c r="BN355" s="14"/>
      <c r="BO355" s="14"/>
      <c r="BP355" s="14"/>
      <c r="BQ355" s="14"/>
      <c r="BR355" s="14"/>
      <c r="BS355" s="14"/>
      <c r="BT355" s="14"/>
      <c r="BU355" s="14"/>
      <c r="BV355" s="14"/>
      <c r="BW355" s="14"/>
      <c r="BX355" s="14"/>
      <c r="BY355" s="14"/>
      <c r="BZ355" s="14"/>
      <c r="CA355" s="14"/>
      <c r="CB355" s="14"/>
      <c r="CC355" s="14"/>
      <c r="CD355" s="14"/>
      <c r="CE355" s="14"/>
      <c r="CF355" s="14"/>
      <c r="CG355" s="14"/>
      <c r="CH355" s="14"/>
      <c r="CI355" s="14"/>
      <c r="CJ355" s="14"/>
      <c r="CK355" s="14"/>
      <c r="CL355" s="14"/>
      <c r="CM355" s="14"/>
      <c r="CN355" s="14"/>
      <c r="CO355" s="14"/>
      <c r="CP355" s="14"/>
      <c r="CQ355" s="14"/>
      <c r="CR355" s="14"/>
      <c r="CS355" s="14"/>
      <c r="CT355" s="14"/>
      <c r="CU355" s="14"/>
      <c r="CV355" s="14"/>
      <c r="CW355" s="14"/>
      <c r="CX355" s="14"/>
      <c r="CY355" s="14"/>
      <c r="CZ355" s="14"/>
      <c r="DA355" s="14"/>
      <c r="DB355" s="14"/>
      <c r="DC355" s="14"/>
      <c r="DD355" s="14"/>
      <c r="DE355" s="14"/>
      <c r="DF355" s="14"/>
      <c r="DG355" s="14"/>
      <c r="DH355" s="14"/>
      <c r="DI355" s="14"/>
      <c r="DJ355" s="14"/>
      <c r="DK355" s="14"/>
      <c r="DL355" s="14"/>
      <c r="DM355" s="14"/>
      <c r="DN355" s="14"/>
      <c r="DO355" s="14"/>
      <c r="DP355" s="14"/>
      <c r="DQ355" s="14"/>
      <c r="DR355" s="14"/>
      <c r="DS355" s="14"/>
      <c r="DT355" s="14"/>
      <c r="DU355" s="14"/>
      <c r="DV355" s="14"/>
      <c r="DW355" s="14"/>
      <c r="DX355" s="14"/>
      <c r="DY355" s="14"/>
      <c r="DZ355" s="14"/>
      <c r="EA355" s="14"/>
      <c r="EB355" s="14"/>
      <c r="EC355" s="14"/>
      <c r="ED355" s="14"/>
      <c r="EE355" s="14"/>
      <c r="EF355" s="14"/>
      <c r="EG355" s="14"/>
      <c r="EH355" s="14"/>
      <c r="EI355" s="14"/>
      <c r="EJ355" s="14"/>
      <c r="EK355" s="14"/>
      <c r="EL355" s="14"/>
      <c r="EM355" s="14"/>
      <c r="EN355" s="14"/>
      <c r="EO355" s="14"/>
      <c r="EP355" s="14"/>
      <c r="EQ355" s="14"/>
      <c r="ER355" s="14"/>
      <c r="ES355" s="14"/>
      <c r="ET355" s="14"/>
      <c r="EU355" s="14"/>
      <c r="EV355" s="14"/>
      <c r="EW355" s="14"/>
      <c r="EX355" s="14"/>
      <c r="EY355" s="14"/>
      <c r="EZ355" s="14"/>
      <c r="FA355" s="14"/>
      <c r="FB355" s="14"/>
      <c r="FC355" s="14"/>
      <c r="FD355" s="14"/>
      <c r="FE355" s="14"/>
      <c r="FF355" s="14"/>
      <c r="FG355" s="14"/>
      <c r="FH355" s="14"/>
      <c r="FI355" s="14"/>
      <c r="FJ355" s="14"/>
      <c r="FK355" s="14"/>
      <c r="FL355" s="14"/>
      <c r="FM355" s="14"/>
      <c r="FN355" s="14"/>
      <c r="FO355" s="14"/>
      <c r="FP355" s="14"/>
      <c r="FQ355" s="14"/>
      <c r="FR355" s="14"/>
      <c r="FS355" s="14"/>
      <c r="FT355" s="14"/>
      <c r="FU355" s="14"/>
      <c r="FV355" s="14"/>
      <c r="FW355" s="14"/>
      <c r="FX355" s="14"/>
      <c r="FY355" s="14"/>
      <c r="FZ355" s="14"/>
      <c r="GA355" s="14"/>
      <c r="GB355" s="14"/>
      <c r="GC355" s="14"/>
      <c r="GD355" s="14"/>
      <c r="GE355" s="14"/>
      <c r="GF355" s="14"/>
      <c r="GG355" s="14"/>
      <c r="GH355" s="14"/>
      <c r="GI355" s="14"/>
      <c r="GJ355" s="14"/>
      <c r="GK355" s="14"/>
      <c r="GL355" s="14"/>
      <c r="GM355" s="14"/>
      <c r="GN355" s="14"/>
      <c r="GO355" s="14"/>
      <c r="GP355" s="14"/>
      <c r="GQ355" s="14"/>
      <c r="GR355" s="14"/>
      <c r="GS355" s="14"/>
      <c r="GT355" s="14"/>
      <c r="GU355" s="14"/>
      <c r="GV355" s="14"/>
      <c r="GW355" s="14"/>
      <c r="GX355" s="14"/>
      <c r="GY355" s="14"/>
      <c r="GZ355" s="14"/>
      <c r="HA355" s="14"/>
      <c r="HB355" s="14"/>
      <c r="HC355" s="14"/>
      <c r="HD355" s="14"/>
      <c r="HE355" s="14"/>
      <c r="HF355" s="14"/>
      <c r="HG355" s="14"/>
      <c r="HH355" s="14"/>
      <c r="HI355" s="14"/>
      <c r="HJ355" s="14"/>
      <c r="HK355" s="14"/>
      <c r="HL355" s="14"/>
      <c r="HM355" s="14"/>
      <c r="HN355" s="14"/>
      <c r="HO355" s="14"/>
      <c r="HP355" s="14"/>
      <c r="HQ355" s="14"/>
      <c r="HR355" s="14"/>
      <c r="HS355" s="14"/>
      <c r="HT355" s="14"/>
      <c r="HU355" s="14"/>
      <c r="HV355" s="14"/>
      <c r="HW355" s="14"/>
      <c r="HX355" s="14"/>
      <c r="HY355" s="14"/>
      <c r="HZ355" s="14"/>
      <c r="IA355" s="14"/>
      <c r="IB355" s="14"/>
      <c r="IC355" s="14"/>
      <c r="ID355" s="14"/>
      <c r="IE355" s="14"/>
      <c r="IF355" s="14"/>
      <c r="IG355" s="14"/>
      <c r="IH355" s="14"/>
      <c r="II355" s="14"/>
      <c r="IJ355" s="14"/>
      <c r="IK355" s="14"/>
      <c r="IL355" s="14"/>
      <c r="IM355" s="14"/>
      <c r="IN355" s="14"/>
      <c r="IO355" s="14"/>
      <c r="IP355" s="14"/>
      <c r="IQ355" s="14"/>
      <c r="IR355" s="14"/>
      <c r="IS355" s="14"/>
      <c r="IT355" s="14"/>
      <c r="IU355" s="14"/>
      <c r="IV355" s="14"/>
      <c r="IW355" s="14"/>
      <c r="IX355" s="14"/>
      <c r="IY355" s="14"/>
      <c r="IZ355" s="14"/>
      <c r="JA355" s="14"/>
      <c r="JB355" s="14"/>
      <c r="JC355" s="14"/>
      <c r="JD355" s="14"/>
      <c r="JE355" s="14"/>
      <c r="JF355" s="14"/>
      <c r="JG355" s="14"/>
    </row>
    <row r="356" spans="1:267" s="152" customFormat="1" ht="18" hidden="1" customHeight="1" outlineLevel="2" x14ac:dyDescent="0.25">
      <c r="A356" s="146">
        <v>92</v>
      </c>
      <c r="B356" s="348"/>
      <c r="C356" s="349"/>
      <c r="D356" s="95"/>
      <c r="E356" s="348"/>
      <c r="F356" s="349"/>
      <c r="G356" s="167" t="str">
        <f>Logic!G359</f>
        <v/>
      </c>
      <c r="H356" s="116"/>
      <c r="I356" s="167" t="str">
        <f>Logic!I359</f>
        <v/>
      </c>
      <c r="J356" s="117"/>
      <c r="K356" s="112"/>
      <c r="L356" s="112"/>
      <c r="M356" s="167" t="str">
        <f>Logic!N359</f>
        <v/>
      </c>
      <c r="N356" s="167" t="str">
        <f>Logic!P359</f>
        <v/>
      </c>
      <c r="O356" s="167" t="str">
        <f>Logic!R359</f>
        <v/>
      </c>
      <c r="P356" s="167" t="str">
        <f>Logic!T359</f>
        <v/>
      </c>
      <c r="Q356" s="167" t="str">
        <f>Logic!V359</f>
        <v/>
      </c>
      <c r="R356" s="117"/>
      <c r="S356" s="167" t="str">
        <f>Logic!Y359</f>
        <v/>
      </c>
      <c r="T356" s="117"/>
      <c r="U356" s="167" t="str">
        <f>Logic!AA359</f>
        <v/>
      </c>
      <c r="V356" s="167" t="str">
        <f>Logic!AB359</f>
        <v/>
      </c>
      <c r="W356" s="167" t="str">
        <f>Logic!AC359</f>
        <v/>
      </c>
      <c r="X356" s="167" t="str">
        <f>Logic!AD359</f>
        <v/>
      </c>
      <c r="Y356" s="167" t="str">
        <f>Logic!AF359</f>
        <v/>
      </c>
      <c r="Z356" s="167" t="str">
        <f>Logic!AG359</f>
        <v/>
      </c>
      <c r="AA356" s="167" t="str">
        <f>Logic!AH359</f>
        <v/>
      </c>
      <c r="AB356" s="167" t="str">
        <f>Logic!AI359</f>
        <v/>
      </c>
      <c r="AC356" s="153"/>
      <c r="AD356" s="138"/>
      <c r="AE356" s="138"/>
      <c r="AF356" s="138"/>
      <c r="AG356" s="138"/>
      <c r="AH356" s="138"/>
      <c r="AI356" s="138"/>
      <c r="AJ356" s="138"/>
      <c r="AK356" s="138"/>
      <c r="AL356" s="138"/>
      <c r="AM356" s="138"/>
      <c r="AN356" s="138"/>
      <c r="AO356" s="138"/>
      <c r="AP356" s="138"/>
      <c r="AQ356" s="138"/>
      <c r="AR356" s="138"/>
      <c r="AS356" s="138"/>
      <c r="AT356" s="138"/>
      <c r="AU356" s="138"/>
      <c r="AV356" s="138"/>
      <c r="AW356" s="138"/>
      <c r="AX356" s="138"/>
      <c r="AY356" s="138"/>
      <c r="AZ356" s="138"/>
      <c r="BA356" s="14"/>
      <c r="BB356" s="14"/>
      <c r="BC356" s="14"/>
      <c r="BD356" s="14"/>
      <c r="BE356" s="14"/>
      <c r="BF356" s="14"/>
      <c r="BG356" s="14"/>
      <c r="BH356" s="14"/>
      <c r="BI356" s="14"/>
      <c r="BJ356" s="14"/>
      <c r="BK356" s="14"/>
      <c r="BL356" s="14"/>
      <c r="BM356" s="14"/>
      <c r="BN356" s="14"/>
      <c r="BO356" s="14"/>
      <c r="BP356" s="14"/>
      <c r="BQ356" s="14"/>
      <c r="BR356" s="14"/>
      <c r="BS356" s="14"/>
      <c r="BT356" s="14"/>
      <c r="BU356" s="14"/>
      <c r="BV356" s="14"/>
      <c r="BW356" s="14"/>
      <c r="BX356" s="14"/>
      <c r="BY356" s="14"/>
      <c r="BZ356" s="14"/>
      <c r="CA356" s="14"/>
      <c r="CB356" s="14"/>
      <c r="CC356" s="14"/>
      <c r="CD356" s="14"/>
      <c r="CE356" s="14"/>
      <c r="CF356" s="14"/>
      <c r="CG356" s="14"/>
      <c r="CH356" s="14"/>
      <c r="CI356" s="14"/>
      <c r="CJ356" s="14"/>
      <c r="CK356" s="14"/>
      <c r="CL356" s="14"/>
      <c r="CM356" s="14"/>
      <c r="CN356" s="14"/>
      <c r="CO356" s="14"/>
      <c r="CP356" s="14"/>
      <c r="CQ356" s="14"/>
      <c r="CR356" s="14"/>
      <c r="CS356" s="14"/>
      <c r="CT356" s="14"/>
      <c r="CU356" s="14"/>
      <c r="CV356" s="14"/>
      <c r="CW356" s="14"/>
      <c r="CX356" s="14"/>
      <c r="CY356" s="14"/>
      <c r="CZ356" s="14"/>
      <c r="DA356" s="14"/>
      <c r="DB356" s="14"/>
      <c r="DC356" s="14"/>
      <c r="DD356" s="14"/>
      <c r="DE356" s="14"/>
      <c r="DF356" s="14"/>
      <c r="DG356" s="14"/>
      <c r="DH356" s="14"/>
      <c r="DI356" s="14"/>
      <c r="DJ356" s="14"/>
      <c r="DK356" s="14"/>
      <c r="DL356" s="14"/>
      <c r="DM356" s="14"/>
      <c r="DN356" s="14"/>
      <c r="DO356" s="14"/>
      <c r="DP356" s="14"/>
      <c r="DQ356" s="14"/>
      <c r="DR356" s="14"/>
      <c r="DS356" s="14"/>
      <c r="DT356" s="14"/>
      <c r="DU356" s="14"/>
      <c r="DV356" s="14"/>
      <c r="DW356" s="14"/>
      <c r="DX356" s="14"/>
      <c r="DY356" s="14"/>
      <c r="DZ356" s="14"/>
      <c r="EA356" s="14"/>
      <c r="EB356" s="14"/>
      <c r="EC356" s="14"/>
      <c r="ED356" s="14"/>
      <c r="EE356" s="14"/>
      <c r="EF356" s="14"/>
      <c r="EG356" s="14"/>
      <c r="EH356" s="14"/>
      <c r="EI356" s="14"/>
      <c r="EJ356" s="14"/>
      <c r="EK356" s="14"/>
      <c r="EL356" s="14"/>
      <c r="EM356" s="14"/>
      <c r="EN356" s="14"/>
      <c r="EO356" s="14"/>
      <c r="EP356" s="14"/>
      <c r="EQ356" s="14"/>
      <c r="ER356" s="14"/>
      <c r="ES356" s="14"/>
      <c r="ET356" s="14"/>
      <c r="EU356" s="14"/>
      <c r="EV356" s="14"/>
      <c r="EW356" s="14"/>
      <c r="EX356" s="14"/>
      <c r="EY356" s="14"/>
      <c r="EZ356" s="14"/>
      <c r="FA356" s="14"/>
      <c r="FB356" s="14"/>
      <c r="FC356" s="14"/>
      <c r="FD356" s="14"/>
      <c r="FE356" s="14"/>
      <c r="FF356" s="14"/>
      <c r="FG356" s="14"/>
      <c r="FH356" s="14"/>
      <c r="FI356" s="14"/>
      <c r="FJ356" s="14"/>
      <c r="FK356" s="14"/>
      <c r="FL356" s="14"/>
      <c r="FM356" s="14"/>
      <c r="FN356" s="14"/>
      <c r="FO356" s="14"/>
      <c r="FP356" s="14"/>
      <c r="FQ356" s="14"/>
      <c r="FR356" s="14"/>
      <c r="FS356" s="14"/>
      <c r="FT356" s="14"/>
      <c r="FU356" s="14"/>
      <c r="FV356" s="14"/>
      <c r="FW356" s="14"/>
      <c r="FX356" s="14"/>
      <c r="FY356" s="14"/>
      <c r="FZ356" s="14"/>
      <c r="GA356" s="14"/>
      <c r="GB356" s="14"/>
      <c r="GC356" s="14"/>
      <c r="GD356" s="14"/>
      <c r="GE356" s="14"/>
      <c r="GF356" s="14"/>
      <c r="GG356" s="14"/>
      <c r="GH356" s="14"/>
      <c r="GI356" s="14"/>
      <c r="GJ356" s="14"/>
      <c r="GK356" s="14"/>
      <c r="GL356" s="14"/>
      <c r="GM356" s="14"/>
      <c r="GN356" s="14"/>
      <c r="GO356" s="14"/>
      <c r="GP356" s="14"/>
      <c r="GQ356" s="14"/>
      <c r="GR356" s="14"/>
      <c r="GS356" s="14"/>
      <c r="GT356" s="14"/>
      <c r="GU356" s="14"/>
      <c r="GV356" s="14"/>
      <c r="GW356" s="14"/>
      <c r="GX356" s="14"/>
      <c r="GY356" s="14"/>
      <c r="GZ356" s="14"/>
      <c r="HA356" s="14"/>
      <c r="HB356" s="14"/>
      <c r="HC356" s="14"/>
      <c r="HD356" s="14"/>
      <c r="HE356" s="14"/>
      <c r="HF356" s="14"/>
      <c r="HG356" s="14"/>
      <c r="HH356" s="14"/>
      <c r="HI356" s="14"/>
      <c r="HJ356" s="14"/>
      <c r="HK356" s="14"/>
      <c r="HL356" s="14"/>
      <c r="HM356" s="14"/>
      <c r="HN356" s="14"/>
      <c r="HO356" s="14"/>
      <c r="HP356" s="14"/>
      <c r="HQ356" s="14"/>
      <c r="HR356" s="14"/>
      <c r="HS356" s="14"/>
      <c r="HT356" s="14"/>
      <c r="HU356" s="14"/>
      <c r="HV356" s="14"/>
      <c r="HW356" s="14"/>
      <c r="HX356" s="14"/>
      <c r="HY356" s="14"/>
      <c r="HZ356" s="14"/>
      <c r="IA356" s="14"/>
      <c r="IB356" s="14"/>
      <c r="IC356" s="14"/>
      <c r="ID356" s="14"/>
      <c r="IE356" s="14"/>
      <c r="IF356" s="14"/>
      <c r="IG356" s="14"/>
      <c r="IH356" s="14"/>
      <c r="II356" s="14"/>
      <c r="IJ356" s="14"/>
      <c r="IK356" s="14"/>
      <c r="IL356" s="14"/>
      <c r="IM356" s="14"/>
      <c r="IN356" s="14"/>
      <c r="IO356" s="14"/>
      <c r="IP356" s="14"/>
      <c r="IQ356" s="14"/>
      <c r="IR356" s="14"/>
      <c r="IS356" s="14"/>
      <c r="IT356" s="14"/>
      <c r="IU356" s="14"/>
      <c r="IV356" s="14"/>
      <c r="IW356" s="14"/>
      <c r="IX356" s="14"/>
      <c r="IY356" s="14"/>
      <c r="IZ356" s="14"/>
      <c r="JA356" s="14"/>
      <c r="JB356" s="14"/>
      <c r="JC356" s="14"/>
      <c r="JD356" s="14"/>
      <c r="JE356" s="14"/>
      <c r="JF356" s="14"/>
      <c r="JG356" s="14"/>
    </row>
    <row r="357" spans="1:267" s="152" customFormat="1" ht="18" hidden="1" customHeight="1" outlineLevel="2" x14ac:dyDescent="0.25">
      <c r="A357" s="146">
        <v>93</v>
      </c>
      <c r="B357" s="348"/>
      <c r="C357" s="349"/>
      <c r="D357" s="95"/>
      <c r="E357" s="348"/>
      <c r="F357" s="349"/>
      <c r="G357" s="167" t="str">
        <f>Logic!G360</f>
        <v/>
      </c>
      <c r="H357" s="116"/>
      <c r="I357" s="167" t="str">
        <f>Logic!I360</f>
        <v/>
      </c>
      <c r="J357" s="117"/>
      <c r="K357" s="112"/>
      <c r="L357" s="112"/>
      <c r="M357" s="167" t="str">
        <f>Logic!N360</f>
        <v/>
      </c>
      <c r="N357" s="167" t="str">
        <f>Logic!P360</f>
        <v/>
      </c>
      <c r="O357" s="167" t="str">
        <f>Logic!R360</f>
        <v/>
      </c>
      <c r="P357" s="167" t="str">
        <f>Logic!T360</f>
        <v/>
      </c>
      <c r="Q357" s="167" t="str">
        <f>Logic!V360</f>
        <v/>
      </c>
      <c r="R357" s="117"/>
      <c r="S357" s="167" t="str">
        <f>Logic!Y360</f>
        <v/>
      </c>
      <c r="T357" s="117"/>
      <c r="U357" s="167" t="str">
        <f>Logic!AA360</f>
        <v/>
      </c>
      <c r="V357" s="167" t="str">
        <f>Logic!AB360</f>
        <v/>
      </c>
      <c r="W357" s="167" t="str">
        <f>Logic!AC360</f>
        <v/>
      </c>
      <c r="X357" s="167" t="str">
        <f>Logic!AD360</f>
        <v/>
      </c>
      <c r="Y357" s="167" t="str">
        <f>Logic!AF360</f>
        <v/>
      </c>
      <c r="Z357" s="167" t="str">
        <f>Logic!AG360</f>
        <v/>
      </c>
      <c r="AA357" s="167" t="str">
        <f>Logic!AH360</f>
        <v/>
      </c>
      <c r="AB357" s="167" t="str">
        <f>Logic!AI360</f>
        <v/>
      </c>
      <c r="AC357" s="153"/>
      <c r="AD357" s="138"/>
      <c r="AE357" s="138"/>
      <c r="AF357" s="138"/>
      <c r="AG357" s="138"/>
      <c r="AH357" s="138"/>
      <c r="AI357" s="138"/>
      <c r="AJ357" s="138"/>
      <c r="AK357" s="138"/>
      <c r="AL357" s="138"/>
      <c r="AM357" s="138"/>
      <c r="AN357" s="138"/>
      <c r="AO357" s="138"/>
      <c r="AP357" s="138"/>
      <c r="AQ357" s="138"/>
      <c r="AR357" s="138"/>
      <c r="AS357" s="138"/>
      <c r="AT357" s="138"/>
      <c r="AU357" s="138"/>
      <c r="AV357" s="138"/>
      <c r="AW357" s="138"/>
      <c r="AX357" s="138"/>
      <c r="AY357" s="138"/>
      <c r="AZ357" s="138"/>
      <c r="BA357" s="14"/>
      <c r="BB357" s="14"/>
      <c r="BC357" s="14"/>
      <c r="BD357" s="14"/>
      <c r="BE357" s="14"/>
      <c r="BF357" s="14"/>
      <c r="BG357" s="14"/>
      <c r="BH357" s="14"/>
      <c r="BI357" s="14"/>
      <c r="BJ357" s="14"/>
      <c r="BK357" s="14"/>
      <c r="BL357" s="14"/>
      <c r="BM357" s="14"/>
      <c r="BN357" s="14"/>
      <c r="BO357" s="14"/>
      <c r="BP357" s="14"/>
      <c r="BQ357" s="14"/>
      <c r="BR357" s="14"/>
      <c r="BS357" s="14"/>
      <c r="BT357" s="14"/>
      <c r="BU357" s="14"/>
      <c r="BV357" s="14"/>
      <c r="BW357" s="14"/>
      <c r="BX357" s="14"/>
      <c r="BY357" s="14"/>
      <c r="BZ357" s="14"/>
      <c r="CA357" s="14"/>
      <c r="CB357" s="14"/>
      <c r="CC357" s="14"/>
      <c r="CD357" s="14"/>
      <c r="CE357" s="14"/>
      <c r="CF357" s="14"/>
      <c r="CG357" s="14"/>
      <c r="CH357" s="14"/>
      <c r="CI357" s="14"/>
      <c r="CJ357" s="14"/>
      <c r="CK357" s="14"/>
      <c r="CL357" s="14"/>
      <c r="CM357" s="14"/>
      <c r="CN357" s="14"/>
      <c r="CO357" s="14"/>
      <c r="CP357" s="14"/>
      <c r="CQ357" s="14"/>
      <c r="CR357" s="14"/>
      <c r="CS357" s="14"/>
      <c r="CT357" s="14"/>
      <c r="CU357" s="14"/>
      <c r="CV357" s="14"/>
      <c r="CW357" s="14"/>
      <c r="CX357" s="14"/>
      <c r="CY357" s="14"/>
      <c r="CZ357" s="14"/>
      <c r="DA357" s="14"/>
      <c r="DB357" s="14"/>
      <c r="DC357" s="14"/>
      <c r="DD357" s="14"/>
      <c r="DE357" s="14"/>
      <c r="DF357" s="14"/>
      <c r="DG357" s="14"/>
      <c r="DH357" s="14"/>
      <c r="DI357" s="14"/>
      <c r="DJ357" s="14"/>
      <c r="DK357" s="14"/>
      <c r="DL357" s="14"/>
      <c r="DM357" s="14"/>
      <c r="DN357" s="14"/>
      <c r="DO357" s="14"/>
      <c r="DP357" s="14"/>
      <c r="DQ357" s="14"/>
      <c r="DR357" s="14"/>
      <c r="DS357" s="14"/>
      <c r="DT357" s="14"/>
      <c r="DU357" s="14"/>
      <c r="DV357" s="14"/>
      <c r="DW357" s="14"/>
      <c r="DX357" s="14"/>
      <c r="DY357" s="14"/>
      <c r="DZ357" s="14"/>
      <c r="EA357" s="14"/>
      <c r="EB357" s="14"/>
      <c r="EC357" s="14"/>
      <c r="ED357" s="14"/>
      <c r="EE357" s="14"/>
      <c r="EF357" s="14"/>
      <c r="EG357" s="14"/>
      <c r="EH357" s="14"/>
      <c r="EI357" s="14"/>
      <c r="EJ357" s="14"/>
      <c r="EK357" s="14"/>
      <c r="EL357" s="14"/>
      <c r="EM357" s="14"/>
      <c r="EN357" s="14"/>
      <c r="EO357" s="14"/>
      <c r="EP357" s="14"/>
      <c r="EQ357" s="14"/>
      <c r="ER357" s="14"/>
      <c r="ES357" s="14"/>
      <c r="ET357" s="14"/>
      <c r="EU357" s="14"/>
      <c r="EV357" s="14"/>
      <c r="EW357" s="14"/>
      <c r="EX357" s="14"/>
      <c r="EY357" s="14"/>
      <c r="EZ357" s="14"/>
      <c r="FA357" s="14"/>
      <c r="FB357" s="14"/>
      <c r="FC357" s="14"/>
      <c r="FD357" s="14"/>
      <c r="FE357" s="14"/>
      <c r="FF357" s="14"/>
      <c r="FG357" s="14"/>
      <c r="FH357" s="14"/>
      <c r="FI357" s="14"/>
      <c r="FJ357" s="14"/>
      <c r="FK357" s="14"/>
      <c r="FL357" s="14"/>
      <c r="FM357" s="14"/>
      <c r="FN357" s="14"/>
      <c r="FO357" s="14"/>
      <c r="FP357" s="14"/>
      <c r="FQ357" s="14"/>
      <c r="FR357" s="14"/>
      <c r="FS357" s="14"/>
      <c r="FT357" s="14"/>
      <c r="FU357" s="14"/>
      <c r="FV357" s="14"/>
      <c r="FW357" s="14"/>
      <c r="FX357" s="14"/>
      <c r="FY357" s="14"/>
      <c r="FZ357" s="14"/>
      <c r="GA357" s="14"/>
      <c r="GB357" s="14"/>
      <c r="GC357" s="14"/>
      <c r="GD357" s="14"/>
      <c r="GE357" s="14"/>
      <c r="GF357" s="14"/>
      <c r="GG357" s="14"/>
      <c r="GH357" s="14"/>
      <c r="GI357" s="14"/>
      <c r="GJ357" s="14"/>
      <c r="GK357" s="14"/>
      <c r="GL357" s="14"/>
      <c r="GM357" s="14"/>
      <c r="GN357" s="14"/>
      <c r="GO357" s="14"/>
      <c r="GP357" s="14"/>
      <c r="GQ357" s="14"/>
      <c r="GR357" s="14"/>
      <c r="GS357" s="14"/>
      <c r="GT357" s="14"/>
      <c r="GU357" s="14"/>
      <c r="GV357" s="14"/>
      <c r="GW357" s="14"/>
      <c r="GX357" s="14"/>
      <c r="GY357" s="14"/>
      <c r="GZ357" s="14"/>
      <c r="HA357" s="14"/>
      <c r="HB357" s="14"/>
      <c r="HC357" s="14"/>
      <c r="HD357" s="14"/>
      <c r="HE357" s="14"/>
      <c r="HF357" s="14"/>
      <c r="HG357" s="14"/>
      <c r="HH357" s="14"/>
      <c r="HI357" s="14"/>
      <c r="HJ357" s="14"/>
      <c r="HK357" s="14"/>
      <c r="HL357" s="14"/>
      <c r="HM357" s="14"/>
      <c r="HN357" s="14"/>
      <c r="HO357" s="14"/>
      <c r="HP357" s="14"/>
      <c r="HQ357" s="14"/>
      <c r="HR357" s="14"/>
      <c r="HS357" s="14"/>
      <c r="HT357" s="14"/>
      <c r="HU357" s="14"/>
      <c r="HV357" s="14"/>
      <c r="HW357" s="14"/>
      <c r="HX357" s="14"/>
      <c r="HY357" s="14"/>
      <c r="HZ357" s="14"/>
      <c r="IA357" s="14"/>
      <c r="IB357" s="14"/>
      <c r="IC357" s="14"/>
      <c r="ID357" s="14"/>
      <c r="IE357" s="14"/>
      <c r="IF357" s="14"/>
      <c r="IG357" s="14"/>
      <c r="IH357" s="14"/>
      <c r="II357" s="14"/>
      <c r="IJ357" s="14"/>
      <c r="IK357" s="14"/>
      <c r="IL357" s="14"/>
      <c r="IM357" s="14"/>
      <c r="IN357" s="14"/>
      <c r="IO357" s="14"/>
      <c r="IP357" s="14"/>
      <c r="IQ357" s="14"/>
      <c r="IR357" s="14"/>
      <c r="IS357" s="14"/>
      <c r="IT357" s="14"/>
      <c r="IU357" s="14"/>
      <c r="IV357" s="14"/>
      <c r="IW357" s="14"/>
      <c r="IX357" s="14"/>
      <c r="IY357" s="14"/>
      <c r="IZ357" s="14"/>
      <c r="JA357" s="14"/>
      <c r="JB357" s="14"/>
      <c r="JC357" s="14"/>
      <c r="JD357" s="14"/>
      <c r="JE357" s="14"/>
      <c r="JF357" s="14"/>
      <c r="JG357" s="14"/>
    </row>
    <row r="358" spans="1:267" s="152" customFormat="1" ht="18" hidden="1" customHeight="1" outlineLevel="2" x14ac:dyDescent="0.25">
      <c r="A358" s="146">
        <v>94</v>
      </c>
      <c r="B358" s="348"/>
      <c r="C358" s="349"/>
      <c r="D358" s="95"/>
      <c r="E358" s="348"/>
      <c r="F358" s="349"/>
      <c r="G358" s="167" t="str">
        <f>Logic!G361</f>
        <v/>
      </c>
      <c r="H358" s="116"/>
      <c r="I358" s="167" t="str">
        <f>Logic!I361</f>
        <v/>
      </c>
      <c r="J358" s="117"/>
      <c r="K358" s="112"/>
      <c r="L358" s="112"/>
      <c r="M358" s="167" t="str">
        <f>Logic!N361</f>
        <v/>
      </c>
      <c r="N358" s="167" t="str">
        <f>Logic!P361</f>
        <v/>
      </c>
      <c r="O358" s="167" t="str">
        <f>Logic!R361</f>
        <v/>
      </c>
      <c r="P358" s="167" t="str">
        <f>Logic!T361</f>
        <v/>
      </c>
      <c r="Q358" s="167" t="str">
        <f>Logic!V361</f>
        <v/>
      </c>
      <c r="R358" s="117"/>
      <c r="S358" s="167" t="str">
        <f>Logic!Y361</f>
        <v/>
      </c>
      <c r="T358" s="117"/>
      <c r="U358" s="167" t="str">
        <f>Logic!AA361</f>
        <v/>
      </c>
      <c r="V358" s="167" t="str">
        <f>Logic!AB361</f>
        <v/>
      </c>
      <c r="W358" s="167" t="str">
        <f>Logic!AC361</f>
        <v/>
      </c>
      <c r="X358" s="167" t="str">
        <f>Logic!AD361</f>
        <v/>
      </c>
      <c r="Y358" s="167" t="str">
        <f>Logic!AF361</f>
        <v/>
      </c>
      <c r="Z358" s="167" t="str">
        <f>Logic!AG361</f>
        <v/>
      </c>
      <c r="AA358" s="167" t="str">
        <f>Logic!AH361</f>
        <v/>
      </c>
      <c r="AB358" s="167" t="str">
        <f>Logic!AI361</f>
        <v/>
      </c>
      <c r="AC358" s="153"/>
      <c r="AD358" s="138"/>
      <c r="AE358" s="138"/>
      <c r="AF358" s="138"/>
      <c r="AG358" s="138"/>
      <c r="AH358" s="138"/>
      <c r="AI358" s="138"/>
      <c r="AJ358" s="138"/>
      <c r="AK358" s="138"/>
      <c r="AL358" s="138"/>
      <c r="AM358" s="138"/>
      <c r="AN358" s="138"/>
      <c r="AO358" s="138"/>
      <c r="AP358" s="138"/>
      <c r="AQ358" s="138"/>
      <c r="AR358" s="138"/>
      <c r="AS358" s="138"/>
      <c r="AT358" s="138"/>
      <c r="AU358" s="138"/>
      <c r="AV358" s="138"/>
      <c r="AW358" s="138"/>
      <c r="AX358" s="138"/>
      <c r="AY358" s="138"/>
      <c r="AZ358" s="138"/>
      <c r="BA358" s="14"/>
      <c r="BB358" s="14"/>
      <c r="BC358" s="14"/>
      <c r="BD358" s="14"/>
      <c r="BE358" s="14"/>
      <c r="BF358" s="14"/>
      <c r="BG358" s="14"/>
      <c r="BH358" s="14"/>
      <c r="BI358" s="14"/>
      <c r="BJ358" s="14"/>
      <c r="BK358" s="14"/>
      <c r="BL358" s="14"/>
      <c r="BM358" s="14"/>
      <c r="BN358" s="14"/>
      <c r="BO358" s="14"/>
      <c r="BP358" s="14"/>
      <c r="BQ358" s="14"/>
      <c r="BR358" s="14"/>
      <c r="BS358" s="14"/>
      <c r="BT358" s="14"/>
      <c r="BU358" s="14"/>
      <c r="BV358" s="14"/>
      <c r="BW358" s="14"/>
      <c r="BX358" s="14"/>
      <c r="BY358" s="14"/>
      <c r="BZ358" s="14"/>
      <c r="CA358" s="14"/>
      <c r="CB358" s="14"/>
      <c r="CC358" s="14"/>
      <c r="CD358" s="14"/>
      <c r="CE358" s="14"/>
      <c r="CF358" s="14"/>
      <c r="CG358" s="14"/>
      <c r="CH358" s="14"/>
      <c r="CI358" s="14"/>
      <c r="CJ358" s="14"/>
      <c r="CK358" s="14"/>
      <c r="CL358" s="14"/>
      <c r="CM358" s="14"/>
      <c r="CN358" s="14"/>
      <c r="CO358" s="14"/>
      <c r="CP358" s="14"/>
      <c r="CQ358" s="14"/>
      <c r="CR358" s="14"/>
      <c r="CS358" s="14"/>
      <c r="CT358" s="14"/>
      <c r="CU358" s="14"/>
      <c r="CV358" s="14"/>
      <c r="CW358" s="14"/>
      <c r="CX358" s="14"/>
      <c r="CY358" s="14"/>
      <c r="CZ358" s="14"/>
      <c r="DA358" s="14"/>
      <c r="DB358" s="14"/>
      <c r="DC358" s="14"/>
      <c r="DD358" s="14"/>
      <c r="DE358" s="14"/>
      <c r="DF358" s="14"/>
      <c r="DG358" s="14"/>
      <c r="DH358" s="14"/>
      <c r="DI358" s="14"/>
      <c r="DJ358" s="14"/>
      <c r="DK358" s="14"/>
      <c r="DL358" s="14"/>
      <c r="DM358" s="14"/>
      <c r="DN358" s="14"/>
      <c r="DO358" s="14"/>
      <c r="DP358" s="14"/>
      <c r="DQ358" s="14"/>
      <c r="DR358" s="14"/>
      <c r="DS358" s="14"/>
      <c r="DT358" s="14"/>
      <c r="DU358" s="14"/>
      <c r="DV358" s="14"/>
      <c r="DW358" s="14"/>
      <c r="DX358" s="14"/>
      <c r="DY358" s="14"/>
      <c r="DZ358" s="14"/>
      <c r="EA358" s="14"/>
      <c r="EB358" s="14"/>
      <c r="EC358" s="14"/>
      <c r="ED358" s="14"/>
      <c r="EE358" s="14"/>
      <c r="EF358" s="14"/>
      <c r="EG358" s="14"/>
      <c r="EH358" s="14"/>
      <c r="EI358" s="14"/>
      <c r="EJ358" s="14"/>
      <c r="EK358" s="14"/>
      <c r="EL358" s="14"/>
      <c r="EM358" s="14"/>
      <c r="EN358" s="14"/>
      <c r="EO358" s="14"/>
      <c r="EP358" s="14"/>
      <c r="EQ358" s="14"/>
      <c r="ER358" s="14"/>
      <c r="ES358" s="14"/>
      <c r="ET358" s="14"/>
      <c r="EU358" s="14"/>
      <c r="EV358" s="14"/>
      <c r="EW358" s="14"/>
      <c r="EX358" s="14"/>
      <c r="EY358" s="14"/>
      <c r="EZ358" s="14"/>
      <c r="FA358" s="14"/>
      <c r="FB358" s="14"/>
      <c r="FC358" s="14"/>
      <c r="FD358" s="14"/>
      <c r="FE358" s="14"/>
      <c r="FF358" s="14"/>
      <c r="FG358" s="14"/>
      <c r="FH358" s="14"/>
      <c r="FI358" s="14"/>
      <c r="FJ358" s="14"/>
      <c r="FK358" s="14"/>
      <c r="FL358" s="14"/>
      <c r="FM358" s="14"/>
      <c r="FN358" s="14"/>
      <c r="FO358" s="14"/>
      <c r="FP358" s="14"/>
      <c r="FQ358" s="14"/>
      <c r="FR358" s="14"/>
      <c r="FS358" s="14"/>
      <c r="FT358" s="14"/>
      <c r="FU358" s="14"/>
      <c r="FV358" s="14"/>
      <c r="FW358" s="14"/>
      <c r="FX358" s="14"/>
      <c r="FY358" s="14"/>
      <c r="FZ358" s="14"/>
      <c r="GA358" s="14"/>
      <c r="GB358" s="14"/>
      <c r="GC358" s="14"/>
      <c r="GD358" s="14"/>
      <c r="GE358" s="14"/>
      <c r="GF358" s="14"/>
      <c r="GG358" s="14"/>
      <c r="GH358" s="14"/>
      <c r="GI358" s="14"/>
      <c r="GJ358" s="14"/>
      <c r="GK358" s="14"/>
      <c r="GL358" s="14"/>
      <c r="GM358" s="14"/>
      <c r="GN358" s="14"/>
      <c r="GO358" s="14"/>
      <c r="GP358" s="14"/>
      <c r="GQ358" s="14"/>
      <c r="GR358" s="14"/>
      <c r="GS358" s="14"/>
      <c r="GT358" s="14"/>
      <c r="GU358" s="14"/>
      <c r="GV358" s="14"/>
      <c r="GW358" s="14"/>
      <c r="GX358" s="14"/>
      <c r="GY358" s="14"/>
      <c r="GZ358" s="14"/>
      <c r="HA358" s="14"/>
      <c r="HB358" s="14"/>
      <c r="HC358" s="14"/>
      <c r="HD358" s="14"/>
      <c r="HE358" s="14"/>
      <c r="HF358" s="14"/>
      <c r="HG358" s="14"/>
      <c r="HH358" s="14"/>
      <c r="HI358" s="14"/>
      <c r="HJ358" s="14"/>
      <c r="HK358" s="14"/>
      <c r="HL358" s="14"/>
      <c r="HM358" s="14"/>
      <c r="HN358" s="14"/>
      <c r="HO358" s="14"/>
      <c r="HP358" s="14"/>
      <c r="HQ358" s="14"/>
      <c r="HR358" s="14"/>
      <c r="HS358" s="14"/>
      <c r="HT358" s="14"/>
      <c r="HU358" s="14"/>
      <c r="HV358" s="14"/>
      <c r="HW358" s="14"/>
      <c r="HX358" s="14"/>
      <c r="HY358" s="14"/>
      <c r="HZ358" s="14"/>
      <c r="IA358" s="14"/>
      <c r="IB358" s="14"/>
      <c r="IC358" s="14"/>
      <c r="ID358" s="14"/>
      <c r="IE358" s="14"/>
      <c r="IF358" s="14"/>
      <c r="IG358" s="14"/>
      <c r="IH358" s="14"/>
      <c r="II358" s="14"/>
      <c r="IJ358" s="14"/>
      <c r="IK358" s="14"/>
      <c r="IL358" s="14"/>
      <c r="IM358" s="14"/>
      <c r="IN358" s="14"/>
      <c r="IO358" s="14"/>
      <c r="IP358" s="14"/>
      <c r="IQ358" s="14"/>
      <c r="IR358" s="14"/>
      <c r="IS358" s="14"/>
      <c r="IT358" s="14"/>
      <c r="IU358" s="14"/>
      <c r="IV358" s="14"/>
      <c r="IW358" s="14"/>
      <c r="IX358" s="14"/>
      <c r="IY358" s="14"/>
      <c r="IZ358" s="14"/>
      <c r="JA358" s="14"/>
      <c r="JB358" s="14"/>
      <c r="JC358" s="14"/>
      <c r="JD358" s="14"/>
      <c r="JE358" s="14"/>
      <c r="JF358" s="14"/>
      <c r="JG358" s="14"/>
    </row>
    <row r="359" spans="1:267" s="152" customFormat="1" ht="18" hidden="1" customHeight="1" outlineLevel="2" x14ac:dyDescent="0.25">
      <c r="A359" s="146">
        <v>95</v>
      </c>
      <c r="B359" s="348"/>
      <c r="C359" s="349"/>
      <c r="D359" s="95"/>
      <c r="E359" s="348"/>
      <c r="F359" s="349"/>
      <c r="G359" s="167" t="str">
        <f>Logic!G362</f>
        <v/>
      </c>
      <c r="H359" s="116"/>
      <c r="I359" s="167" t="str">
        <f>Logic!I362</f>
        <v/>
      </c>
      <c r="J359" s="117"/>
      <c r="K359" s="112"/>
      <c r="L359" s="112"/>
      <c r="M359" s="167" t="str">
        <f>Logic!N362</f>
        <v/>
      </c>
      <c r="N359" s="167" t="str">
        <f>Logic!P362</f>
        <v/>
      </c>
      <c r="O359" s="167" t="str">
        <f>Logic!R362</f>
        <v/>
      </c>
      <c r="P359" s="167" t="str">
        <f>Logic!T362</f>
        <v/>
      </c>
      <c r="Q359" s="167" t="str">
        <f>Logic!V362</f>
        <v/>
      </c>
      <c r="R359" s="117"/>
      <c r="S359" s="167" t="str">
        <f>Logic!Y362</f>
        <v/>
      </c>
      <c r="T359" s="117"/>
      <c r="U359" s="167" t="str">
        <f>Logic!AA362</f>
        <v/>
      </c>
      <c r="V359" s="167" t="str">
        <f>Logic!AB362</f>
        <v/>
      </c>
      <c r="W359" s="167" t="str">
        <f>Logic!AC362</f>
        <v/>
      </c>
      <c r="X359" s="167" t="str">
        <f>Logic!AD362</f>
        <v/>
      </c>
      <c r="Y359" s="167" t="str">
        <f>Logic!AF362</f>
        <v/>
      </c>
      <c r="Z359" s="167" t="str">
        <f>Logic!AG362</f>
        <v/>
      </c>
      <c r="AA359" s="167" t="str">
        <f>Logic!AH362</f>
        <v/>
      </c>
      <c r="AB359" s="167" t="str">
        <f>Logic!AI362</f>
        <v/>
      </c>
      <c r="AC359" s="153"/>
      <c r="AD359" s="138"/>
      <c r="AE359" s="138"/>
      <c r="AF359" s="138"/>
      <c r="AG359" s="138"/>
      <c r="AH359" s="138"/>
      <c r="AI359" s="138"/>
      <c r="AJ359" s="138"/>
      <c r="AK359" s="138"/>
      <c r="AL359" s="138"/>
      <c r="AM359" s="138"/>
      <c r="AN359" s="138"/>
      <c r="AO359" s="138"/>
      <c r="AP359" s="138"/>
      <c r="AQ359" s="138"/>
      <c r="AR359" s="138"/>
      <c r="AS359" s="138"/>
      <c r="AT359" s="138"/>
      <c r="AU359" s="138"/>
      <c r="AV359" s="138"/>
      <c r="AW359" s="138"/>
      <c r="AX359" s="138"/>
      <c r="AY359" s="138"/>
      <c r="AZ359" s="138"/>
      <c r="BA359" s="14"/>
      <c r="BB359" s="14"/>
      <c r="BC359" s="14"/>
      <c r="BD359" s="14"/>
      <c r="BE359" s="14"/>
      <c r="BF359" s="14"/>
      <c r="BG359" s="14"/>
      <c r="BH359" s="14"/>
      <c r="BI359" s="14"/>
      <c r="BJ359" s="14"/>
      <c r="BK359" s="14"/>
      <c r="BL359" s="14"/>
      <c r="BM359" s="14"/>
      <c r="BN359" s="14"/>
      <c r="BO359" s="14"/>
      <c r="BP359" s="14"/>
      <c r="BQ359" s="14"/>
      <c r="BR359" s="14"/>
      <c r="BS359" s="14"/>
      <c r="BT359" s="14"/>
      <c r="BU359" s="14"/>
      <c r="BV359" s="14"/>
      <c r="BW359" s="14"/>
      <c r="BX359" s="14"/>
      <c r="BY359" s="14"/>
      <c r="BZ359" s="14"/>
      <c r="CA359" s="14"/>
      <c r="CB359" s="14"/>
      <c r="CC359" s="14"/>
      <c r="CD359" s="14"/>
      <c r="CE359" s="14"/>
      <c r="CF359" s="14"/>
      <c r="CG359" s="14"/>
      <c r="CH359" s="14"/>
      <c r="CI359" s="14"/>
      <c r="CJ359" s="14"/>
      <c r="CK359" s="14"/>
      <c r="CL359" s="14"/>
      <c r="CM359" s="14"/>
      <c r="CN359" s="14"/>
      <c r="CO359" s="14"/>
      <c r="CP359" s="14"/>
      <c r="CQ359" s="14"/>
      <c r="CR359" s="14"/>
      <c r="CS359" s="14"/>
      <c r="CT359" s="14"/>
      <c r="CU359" s="14"/>
      <c r="CV359" s="14"/>
      <c r="CW359" s="14"/>
      <c r="CX359" s="14"/>
      <c r="CY359" s="14"/>
      <c r="CZ359" s="14"/>
      <c r="DA359" s="14"/>
      <c r="DB359" s="14"/>
      <c r="DC359" s="14"/>
      <c r="DD359" s="14"/>
      <c r="DE359" s="14"/>
      <c r="DF359" s="14"/>
      <c r="DG359" s="14"/>
      <c r="DH359" s="14"/>
      <c r="DI359" s="14"/>
      <c r="DJ359" s="14"/>
      <c r="DK359" s="14"/>
      <c r="DL359" s="14"/>
      <c r="DM359" s="14"/>
      <c r="DN359" s="14"/>
      <c r="DO359" s="14"/>
      <c r="DP359" s="14"/>
      <c r="DQ359" s="14"/>
      <c r="DR359" s="14"/>
      <c r="DS359" s="14"/>
      <c r="DT359" s="14"/>
      <c r="DU359" s="14"/>
      <c r="DV359" s="14"/>
      <c r="DW359" s="14"/>
      <c r="DX359" s="14"/>
      <c r="DY359" s="14"/>
      <c r="DZ359" s="14"/>
      <c r="EA359" s="14"/>
      <c r="EB359" s="14"/>
      <c r="EC359" s="14"/>
      <c r="ED359" s="14"/>
      <c r="EE359" s="14"/>
      <c r="EF359" s="14"/>
      <c r="EG359" s="14"/>
      <c r="EH359" s="14"/>
      <c r="EI359" s="14"/>
      <c r="EJ359" s="14"/>
      <c r="EK359" s="14"/>
      <c r="EL359" s="14"/>
      <c r="EM359" s="14"/>
      <c r="EN359" s="14"/>
      <c r="EO359" s="14"/>
      <c r="EP359" s="14"/>
      <c r="EQ359" s="14"/>
      <c r="ER359" s="14"/>
      <c r="ES359" s="14"/>
      <c r="ET359" s="14"/>
      <c r="EU359" s="14"/>
      <c r="EV359" s="14"/>
      <c r="EW359" s="14"/>
      <c r="EX359" s="14"/>
      <c r="EY359" s="14"/>
      <c r="EZ359" s="14"/>
      <c r="FA359" s="14"/>
      <c r="FB359" s="14"/>
      <c r="FC359" s="14"/>
      <c r="FD359" s="14"/>
      <c r="FE359" s="14"/>
      <c r="FF359" s="14"/>
      <c r="FG359" s="14"/>
      <c r="FH359" s="14"/>
      <c r="FI359" s="14"/>
      <c r="FJ359" s="14"/>
      <c r="FK359" s="14"/>
      <c r="FL359" s="14"/>
      <c r="FM359" s="14"/>
      <c r="FN359" s="14"/>
      <c r="FO359" s="14"/>
      <c r="FP359" s="14"/>
      <c r="FQ359" s="14"/>
      <c r="FR359" s="14"/>
      <c r="FS359" s="14"/>
      <c r="FT359" s="14"/>
      <c r="FU359" s="14"/>
      <c r="FV359" s="14"/>
      <c r="FW359" s="14"/>
      <c r="FX359" s="14"/>
      <c r="FY359" s="14"/>
      <c r="FZ359" s="14"/>
      <c r="GA359" s="14"/>
      <c r="GB359" s="14"/>
      <c r="GC359" s="14"/>
      <c r="GD359" s="14"/>
      <c r="GE359" s="14"/>
      <c r="GF359" s="14"/>
      <c r="GG359" s="14"/>
      <c r="GH359" s="14"/>
      <c r="GI359" s="14"/>
      <c r="GJ359" s="14"/>
      <c r="GK359" s="14"/>
      <c r="GL359" s="14"/>
      <c r="GM359" s="14"/>
      <c r="GN359" s="14"/>
      <c r="GO359" s="14"/>
      <c r="GP359" s="14"/>
      <c r="GQ359" s="14"/>
      <c r="GR359" s="14"/>
      <c r="GS359" s="14"/>
      <c r="GT359" s="14"/>
      <c r="GU359" s="14"/>
      <c r="GV359" s="14"/>
      <c r="GW359" s="14"/>
      <c r="GX359" s="14"/>
      <c r="GY359" s="14"/>
      <c r="GZ359" s="14"/>
      <c r="HA359" s="14"/>
      <c r="HB359" s="14"/>
      <c r="HC359" s="14"/>
      <c r="HD359" s="14"/>
      <c r="HE359" s="14"/>
      <c r="HF359" s="14"/>
      <c r="HG359" s="14"/>
      <c r="HH359" s="14"/>
      <c r="HI359" s="14"/>
      <c r="HJ359" s="14"/>
      <c r="HK359" s="14"/>
      <c r="HL359" s="14"/>
      <c r="HM359" s="14"/>
      <c r="HN359" s="14"/>
      <c r="HO359" s="14"/>
      <c r="HP359" s="14"/>
      <c r="HQ359" s="14"/>
      <c r="HR359" s="14"/>
      <c r="HS359" s="14"/>
      <c r="HT359" s="14"/>
      <c r="HU359" s="14"/>
      <c r="HV359" s="14"/>
      <c r="HW359" s="14"/>
      <c r="HX359" s="14"/>
      <c r="HY359" s="14"/>
      <c r="HZ359" s="14"/>
      <c r="IA359" s="14"/>
      <c r="IB359" s="14"/>
      <c r="IC359" s="14"/>
      <c r="ID359" s="14"/>
      <c r="IE359" s="14"/>
      <c r="IF359" s="14"/>
      <c r="IG359" s="14"/>
      <c r="IH359" s="14"/>
      <c r="II359" s="14"/>
      <c r="IJ359" s="14"/>
      <c r="IK359" s="14"/>
      <c r="IL359" s="14"/>
      <c r="IM359" s="14"/>
      <c r="IN359" s="14"/>
      <c r="IO359" s="14"/>
      <c r="IP359" s="14"/>
      <c r="IQ359" s="14"/>
      <c r="IR359" s="14"/>
      <c r="IS359" s="14"/>
      <c r="IT359" s="14"/>
      <c r="IU359" s="14"/>
      <c r="IV359" s="14"/>
      <c r="IW359" s="14"/>
      <c r="IX359" s="14"/>
      <c r="IY359" s="14"/>
      <c r="IZ359" s="14"/>
      <c r="JA359" s="14"/>
      <c r="JB359" s="14"/>
      <c r="JC359" s="14"/>
      <c r="JD359" s="14"/>
      <c r="JE359" s="14"/>
      <c r="JF359" s="14"/>
      <c r="JG359" s="14"/>
    </row>
    <row r="360" spans="1:267" s="152" customFormat="1" ht="18" hidden="1" customHeight="1" outlineLevel="2" x14ac:dyDescent="0.25">
      <c r="A360" s="146">
        <v>96</v>
      </c>
      <c r="B360" s="348"/>
      <c r="C360" s="349"/>
      <c r="D360" s="95"/>
      <c r="E360" s="348"/>
      <c r="F360" s="349"/>
      <c r="G360" s="167" t="str">
        <f>Logic!G363</f>
        <v/>
      </c>
      <c r="H360" s="116"/>
      <c r="I360" s="167" t="str">
        <f>Logic!I363</f>
        <v/>
      </c>
      <c r="J360" s="117"/>
      <c r="K360" s="112"/>
      <c r="L360" s="112"/>
      <c r="M360" s="167" t="str">
        <f>Logic!N363</f>
        <v/>
      </c>
      <c r="N360" s="167" t="str">
        <f>Logic!P363</f>
        <v/>
      </c>
      <c r="O360" s="167" t="str">
        <f>Logic!R363</f>
        <v/>
      </c>
      <c r="P360" s="167" t="str">
        <f>Logic!T363</f>
        <v/>
      </c>
      <c r="Q360" s="167" t="str">
        <f>Logic!V363</f>
        <v/>
      </c>
      <c r="R360" s="117"/>
      <c r="S360" s="167" t="str">
        <f>Logic!Y363</f>
        <v/>
      </c>
      <c r="T360" s="117"/>
      <c r="U360" s="167" t="str">
        <f>Logic!AA363</f>
        <v/>
      </c>
      <c r="V360" s="167" t="str">
        <f>Logic!AB363</f>
        <v/>
      </c>
      <c r="W360" s="167" t="str">
        <f>Logic!AC363</f>
        <v/>
      </c>
      <c r="X360" s="167" t="str">
        <f>Logic!AD363</f>
        <v/>
      </c>
      <c r="Y360" s="167" t="str">
        <f>Logic!AF363</f>
        <v/>
      </c>
      <c r="Z360" s="167" t="str">
        <f>Logic!AG363</f>
        <v/>
      </c>
      <c r="AA360" s="167" t="str">
        <f>Logic!AH363</f>
        <v/>
      </c>
      <c r="AB360" s="167" t="str">
        <f>Logic!AI363</f>
        <v/>
      </c>
      <c r="AC360" s="153"/>
      <c r="AD360" s="138"/>
      <c r="AE360" s="138"/>
      <c r="AF360" s="138"/>
      <c r="AG360" s="138"/>
      <c r="AH360" s="138"/>
      <c r="AI360" s="138"/>
      <c r="AJ360" s="138"/>
      <c r="AK360" s="138"/>
      <c r="AL360" s="138"/>
      <c r="AM360" s="138"/>
      <c r="AN360" s="138"/>
      <c r="AO360" s="138"/>
      <c r="AP360" s="138"/>
      <c r="AQ360" s="138"/>
      <c r="AR360" s="138"/>
      <c r="AS360" s="138"/>
      <c r="AT360" s="138"/>
      <c r="AU360" s="138"/>
      <c r="AV360" s="138"/>
      <c r="AW360" s="138"/>
      <c r="AX360" s="138"/>
      <c r="AY360" s="138"/>
      <c r="AZ360" s="138"/>
      <c r="BA360" s="14"/>
      <c r="BB360" s="14"/>
      <c r="BC360" s="14"/>
      <c r="BD360" s="14"/>
      <c r="BE360" s="14"/>
      <c r="BF360" s="14"/>
      <c r="BG360" s="14"/>
      <c r="BH360" s="14"/>
      <c r="BI360" s="14"/>
      <c r="BJ360" s="14"/>
      <c r="BK360" s="14"/>
      <c r="BL360" s="14"/>
      <c r="BM360" s="14"/>
      <c r="BN360" s="14"/>
      <c r="BO360" s="14"/>
      <c r="BP360" s="14"/>
      <c r="BQ360" s="14"/>
      <c r="BR360" s="14"/>
      <c r="BS360" s="14"/>
      <c r="BT360" s="14"/>
      <c r="BU360" s="14"/>
      <c r="BV360" s="14"/>
      <c r="BW360" s="14"/>
      <c r="BX360" s="14"/>
      <c r="BY360" s="14"/>
      <c r="BZ360" s="14"/>
      <c r="CA360" s="14"/>
      <c r="CB360" s="14"/>
      <c r="CC360" s="14"/>
      <c r="CD360" s="14"/>
      <c r="CE360" s="14"/>
      <c r="CF360" s="14"/>
      <c r="CG360" s="14"/>
      <c r="CH360" s="14"/>
      <c r="CI360" s="14"/>
      <c r="CJ360" s="14"/>
      <c r="CK360" s="14"/>
      <c r="CL360" s="14"/>
      <c r="CM360" s="14"/>
      <c r="CN360" s="14"/>
      <c r="CO360" s="14"/>
      <c r="CP360" s="14"/>
      <c r="CQ360" s="14"/>
      <c r="CR360" s="14"/>
      <c r="CS360" s="14"/>
      <c r="CT360" s="14"/>
      <c r="CU360" s="14"/>
      <c r="CV360" s="14"/>
      <c r="CW360" s="14"/>
      <c r="CX360" s="14"/>
      <c r="CY360" s="14"/>
      <c r="CZ360" s="14"/>
      <c r="DA360" s="14"/>
      <c r="DB360" s="14"/>
      <c r="DC360" s="14"/>
      <c r="DD360" s="14"/>
      <c r="DE360" s="14"/>
      <c r="DF360" s="14"/>
      <c r="DG360" s="14"/>
      <c r="DH360" s="14"/>
      <c r="DI360" s="14"/>
      <c r="DJ360" s="14"/>
      <c r="DK360" s="14"/>
      <c r="DL360" s="14"/>
      <c r="DM360" s="14"/>
      <c r="DN360" s="14"/>
      <c r="DO360" s="14"/>
      <c r="DP360" s="14"/>
      <c r="DQ360" s="14"/>
      <c r="DR360" s="14"/>
      <c r="DS360" s="14"/>
      <c r="DT360" s="14"/>
      <c r="DU360" s="14"/>
      <c r="DV360" s="14"/>
      <c r="DW360" s="14"/>
      <c r="DX360" s="14"/>
      <c r="DY360" s="14"/>
      <c r="DZ360" s="14"/>
      <c r="EA360" s="14"/>
      <c r="EB360" s="14"/>
      <c r="EC360" s="14"/>
      <c r="ED360" s="14"/>
      <c r="EE360" s="14"/>
      <c r="EF360" s="14"/>
      <c r="EG360" s="14"/>
      <c r="EH360" s="14"/>
      <c r="EI360" s="14"/>
      <c r="EJ360" s="14"/>
      <c r="EK360" s="14"/>
      <c r="EL360" s="14"/>
      <c r="EM360" s="14"/>
      <c r="EN360" s="14"/>
      <c r="EO360" s="14"/>
      <c r="EP360" s="14"/>
      <c r="EQ360" s="14"/>
      <c r="ER360" s="14"/>
      <c r="ES360" s="14"/>
      <c r="ET360" s="14"/>
      <c r="EU360" s="14"/>
      <c r="EV360" s="14"/>
      <c r="EW360" s="14"/>
      <c r="EX360" s="14"/>
      <c r="EY360" s="14"/>
      <c r="EZ360" s="14"/>
      <c r="FA360" s="14"/>
      <c r="FB360" s="14"/>
      <c r="FC360" s="14"/>
      <c r="FD360" s="14"/>
      <c r="FE360" s="14"/>
      <c r="FF360" s="14"/>
      <c r="FG360" s="14"/>
      <c r="FH360" s="14"/>
      <c r="FI360" s="14"/>
      <c r="FJ360" s="14"/>
      <c r="FK360" s="14"/>
      <c r="FL360" s="14"/>
      <c r="FM360" s="14"/>
      <c r="FN360" s="14"/>
      <c r="FO360" s="14"/>
      <c r="FP360" s="14"/>
      <c r="FQ360" s="14"/>
      <c r="FR360" s="14"/>
      <c r="FS360" s="14"/>
      <c r="FT360" s="14"/>
      <c r="FU360" s="14"/>
      <c r="FV360" s="14"/>
      <c r="FW360" s="14"/>
      <c r="FX360" s="14"/>
      <c r="FY360" s="14"/>
      <c r="FZ360" s="14"/>
      <c r="GA360" s="14"/>
      <c r="GB360" s="14"/>
      <c r="GC360" s="14"/>
      <c r="GD360" s="14"/>
      <c r="GE360" s="14"/>
      <c r="GF360" s="14"/>
      <c r="GG360" s="14"/>
      <c r="GH360" s="14"/>
      <c r="GI360" s="14"/>
      <c r="GJ360" s="14"/>
      <c r="GK360" s="14"/>
      <c r="GL360" s="14"/>
      <c r="GM360" s="14"/>
      <c r="GN360" s="14"/>
      <c r="GO360" s="14"/>
      <c r="GP360" s="14"/>
      <c r="GQ360" s="14"/>
      <c r="GR360" s="14"/>
      <c r="GS360" s="14"/>
      <c r="GT360" s="14"/>
      <c r="GU360" s="14"/>
      <c r="GV360" s="14"/>
      <c r="GW360" s="14"/>
      <c r="GX360" s="14"/>
      <c r="GY360" s="14"/>
      <c r="GZ360" s="14"/>
      <c r="HA360" s="14"/>
      <c r="HB360" s="14"/>
      <c r="HC360" s="14"/>
      <c r="HD360" s="14"/>
      <c r="HE360" s="14"/>
      <c r="HF360" s="14"/>
      <c r="HG360" s="14"/>
      <c r="HH360" s="14"/>
      <c r="HI360" s="14"/>
      <c r="HJ360" s="14"/>
      <c r="HK360" s="14"/>
      <c r="HL360" s="14"/>
      <c r="HM360" s="14"/>
      <c r="HN360" s="14"/>
      <c r="HO360" s="14"/>
      <c r="HP360" s="14"/>
      <c r="HQ360" s="14"/>
      <c r="HR360" s="14"/>
      <c r="HS360" s="14"/>
      <c r="HT360" s="14"/>
      <c r="HU360" s="14"/>
      <c r="HV360" s="14"/>
      <c r="HW360" s="14"/>
      <c r="HX360" s="14"/>
      <c r="HY360" s="14"/>
      <c r="HZ360" s="14"/>
      <c r="IA360" s="14"/>
      <c r="IB360" s="14"/>
      <c r="IC360" s="14"/>
      <c r="ID360" s="14"/>
      <c r="IE360" s="14"/>
      <c r="IF360" s="14"/>
      <c r="IG360" s="14"/>
      <c r="IH360" s="14"/>
      <c r="II360" s="14"/>
      <c r="IJ360" s="14"/>
      <c r="IK360" s="14"/>
      <c r="IL360" s="14"/>
      <c r="IM360" s="14"/>
      <c r="IN360" s="14"/>
      <c r="IO360" s="14"/>
      <c r="IP360" s="14"/>
      <c r="IQ360" s="14"/>
      <c r="IR360" s="14"/>
      <c r="IS360" s="14"/>
      <c r="IT360" s="14"/>
      <c r="IU360" s="14"/>
      <c r="IV360" s="14"/>
      <c r="IW360" s="14"/>
      <c r="IX360" s="14"/>
      <c r="IY360" s="14"/>
      <c r="IZ360" s="14"/>
      <c r="JA360" s="14"/>
      <c r="JB360" s="14"/>
      <c r="JC360" s="14"/>
      <c r="JD360" s="14"/>
      <c r="JE360" s="14"/>
      <c r="JF360" s="14"/>
      <c r="JG360" s="14"/>
    </row>
    <row r="361" spans="1:267" s="152" customFormat="1" ht="18" hidden="1" customHeight="1" outlineLevel="2" x14ac:dyDescent="0.25">
      <c r="A361" s="146">
        <v>97</v>
      </c>
      <c r="B361" s="348"/>
      <c r="C361" s="349"/>
      <c r="D361" s="95"/>
      <c r="E361" s="348"/>
      <c r="F361" s="349"/>
      <c r="G361" s="167" t="str">
        <f>Logic!G364</f>
        <v/>
      </c>
      <c r="H361" s="116"/>
      <c r="I361" s="167" t="str">
        <f>Logic!I364</f>
        <v/>
      </c>
      <c r="J361" s="117"/>
      <c r="K361" s="112"/>
      <c r="L361" s="112"/>
      <c r="M361" s="167" t="str">
        <f>Logic!N364</f>
        <v/>
      </c>
      <c r="N361" s="167" t="str">
        <f>Logic!P364</f>
        <v/>
      </c>
      <c r="O361" s="167" t="str">
        <f>Logic!R364</f>
        <v/>
      </c>
      <c r="P361" s="167" t="str">
        <f>Logic!T364</f>
        <v/>
      </c>
      <c r="Q361" s="167" t="str">
        <f>Logic!V364</f>
        <v/>
      </c>
      <c r="R361" s="117"/>
      <c r="S361" s="167" t="str">
        <f>Logic!Y364</f>
        <v/>
      </c>
      <c r="T361" s="117"/>
      <c r="U361" s="167" t="str">
        <f>Logic!AA364</f>
        <v/>
      </c>
      <c r="V361" s="167" t="str">
        <f>Logic!AB364</f>
        <v/>
      </c>
      <c r="W361" s="167" t="str">
        <f>Logic!AC364</f>
        <v/>
      </c>
      <c r="X361" s="167" t="str">
        <f>Logic!AD364</f>
        <v/>
      </c>
      <c r="Y361" s="167" t="str">
        <f>Logic!AF364</f>
        <v/>
      </c>
      <c r="Z361" s="167" t="str">
        <f>Logic!AG364</f>
        <v/>
      </c>
      <c r="AA361" s="167" t="str">
        <f>Logic!AH364</f>
        <v/>
      </c>
      <c r="AB361" s="167" t="str">
        <f>Logic!AI364</f>
        <v/>
      </c>
      <c r="AC361" s="153"/>
      <c r="AD361" s="138"/>
      <c r="AE361" s="138"/>
      <c r="AF361" s="138"/>
      <c r="AG361" s="138"/>
      <c r="AH361" s="138"/>
      <c r="AI361" s="138"/>
      <c r="AJ361" s="138"/>
      <c r="AK361" s="138"/>
      <c r="AL361" s="138"/>
      <c r="AM361" s="138"/>
      <c r="AN361" s="138"/>
      <c r="AO361" s="138"/>
      <c r="AP361" s="138"/>
      <c r="AQ361" s="138"/>
      <c r="AR361" s="138"/>
      <c r="AS361" s="138"/>
      <c r="AT361" s="138"/>
      <c r="AU361" s="138"/>
      <c r="AV361" s="138"/>
      <c r="AW361" s="138"/>
      <c r="AX361" s="138"/>
      <c r="AY361" s="138"/>
      <c r="AZ361" s="138"/>
      <c r="BA361" s="14"/>
      <c r="BB361" s="14"/>
      <c r="BC361" s="14"/>
      <c r="BD361" s="14"/>
      <c r="BE361" s="14"/>
      <c r="BF361" s="14"/>
      <c r="BG361" s="14"/>
      <c r="BH361" s="14"/>
      <c r="BI361" s="14"/>
      <c r="BJ361" s="14"/>
      <c r="BK361" s="14"/>
      <c r="BL361" s="14"/>
      <c r="BM361" s="14"/>
      <c r="BN361" s="14"/>
      <c r="BO361" s="14"/>
      <c r="BP361" s="14"/>
      <c r="BQ361" s="14"/>
      <c r="BR361" s="14"/>
      <c r="BS361" s="14"/>
      <c r="BT361" s="14"/>
      <c r="BU361" s="14"/>
      <c r="BV361" s="14"/>
      <c r="BW361" s="14"/>
      <c r="BX361" s="14"/>
      <c r="BY361" s="14"/>
      <c r="BZ361" s="14"/>
      <c r="CA361" s="14"/>
      <c r="CB361" s="14"/>
      <c r="CC361" s="14"/>
      <c r="CD361" s="14"/>
      <c r="CE361" s="14"/>
      <c r="CF361" s="14"/>
      <c r="CG361" s="14"/>
      <c r="CH361" s="14"/>
      <c r="CI361" s="14"/>
      <c r="CJ361" s="14"/>
      <c r="CK361" s="14"/>
      <c r="CL361" s="14"/>
      <c r="CM361" s="14"/>
      <c r="CN361" s="14"/>
      <c r="CO361" s="14"/>
      <c r="CP361" s="14"/>
      <c r="CQ361" s="14"/>
      <c r="CR361" s="14"/>
      <c r="CS361" s="14"/>
      <c r="CT361" s="14"/>
      <c r="CU361" s="14"/>
      <c r="CV361" s="14"/>
      <c r="CW361" s="14"/>
      <c r="CX361" s="14"/>
      <c r="CY361" s="14"/>
      <c r="CZ361" s="14"/>
      <c r="DA361" s="14"/>
      <c r="DB361" s="14"/>
      <c r="DC361" s="14"/>
      <c r="DD361" s="14"/>
      <c r="DE361" s="14"/>
      <c r="DF361" s="14"/>
      <c r="DG361" s="14"/>
      <c r="DH361" s="14"/>
      <c r="DI361" s="14"/>
      <c r="DJ361" s="14"/>
      <c r="DK361" s="14"/>
      <c r="DL361" s="14"/>
      <c r="DM361" s="14"/>
      <c r="DN361" s="14"/>
      <c r="DO361" s="14"/>
      <c r="DP361" s="14"/>
      <c r="DQ361" s="14"/>
      <c r="DR361" s="14"/>
      <c r="DS361" s="14"/>
      <c r="DT361" s="14"/>
      <c r="DU361" s="14"/>
      <c r="DV361" s="14"/>
      <c r="DW361" s="14"/>
      <c r="DX361" s="14"/>
      <c r="DY361" s="14"/>
      <c r="DZ361" s="14"/>
      <c r="EA361" s="14"/>
      <c r="EB361" s="14"/>
      <c r="EC361" s="14"/>
      <c r="ED361" s="14"/>
      <c r="EE361" s="14"/>
      <c r="EF361" s="14"/>
      <c r="EG361" s="14"/>
      <c r="EH361" s="14"/>
      <c r="EI361" s="14"/>
      <c r="EJ361" s="14"/>
      <c r="EK361" s="14"/>
      <c r="EL361" s="14"/>
      <c r="EM361" s="14"/>
      <c r="EN361" s="14"/>
      <c r="EO361" s="14"/>
      <c r="EP361" s="14"/>
      <c r="EQ361" s="14"/>
      <c r="ER361" s="14"/>
      <c r="ES361" s="14"/>
      <c r="ET361" s="14"/>
      <c r="EU361" s="14"/>
      <c r="EV361" s="14"/>
      <c r="EW361" s="14"/>
      <c r="EX361" s="14"/>
      <c r="EY361" s="14"/>
      <c r="EZ361" s="14"/>
      <c r="FA361" s="14"/>
      <c r="FB361" s="14"/>
      <c r="FC361" s="14"/>
      <c r="FD361" s="14"/>
      <c r="FE361" s="14"/>
      <c r="FF361" s="14"/>
      <c r="FG361" s="14"/>
      <c r="FH361" s="14"/>
      <c r="FI361" s="14"/>
      <c r="FJ361" s="14"/>
      <c r="FK361" s="14"/>
      <c r="FL361" s="14"/>
      <c r="FM361" s="14"/>
      <c r="FN361" s="14"/>
      <c r="FO361" s="14"/>
      <c r="FP361" s="14"/>
      <c r="FQ361" s="14"/>
      <c r="FR361" s="14"/>
      <c r="FS361" s="14"/>
      <c r="FT361" s="14"/>
      <c r="FU361" s="14"/>
      <c r="FV361" s="14"/>
      <c r="FW361" s="14"/>
      <c r="FX361" s="14"/>
      <c r="FY361" s="14"/>
      <c r="FZ361" s="14"/>
      <c r="GA361" s="14"/>
      <c r="GB361" s="14"/>
      <c r="GC361" s="14"/>
      <c r="GD361" s="14"/>
      <c r="GE361" s="14"/>
      <c r="GF361" s="14"/>
      <c r="GG361" s="14"/>
      <c r="GH361" s="14"/>
      <c r="GI361" s="14"/>
      <c r="GJ361" s="14"/>
      <c r="GK361" s="14"/>
      <c r="GL361" s="14"/>
      <c r="GM361" s="14"/>
      <c r="GN361" s="14"/>
      <c r="GO361" s="14"/>
      <c r="GP361" s="14"/>
      <c r="GQ361" s="14"/>
      <c r="GR361" s="14"/>
      <c r="GS361" s="14"/>
      <c r="GT361" s="14"/>
      <c r="GU361" s="14"/>
      <c r="GV361" s="14"/>
      <c r="GW361" s="14"/>
      <c r="GX361" s="14"/>
      <c r="GY361" s="14"/>
      <c r="GZ361" s="14"/>
      <c r="HA361" s="14"/>
      <c r="HB361" s="14"/>
      <c r="HC361" s="14"/>
      <c r="HD361" s="14"/>
      <c r="HE361" s="14"/>
      <c r="HF361" s="14"/>
      <c r="HG361" s="14"/>
      <c r="HH361" s="14"/>
      <c r="HI361" s="14"/>
      <c r="HJ361" s="14"/>
      <c r="HK361" s="14"/>
      <c r="HL361" s="14"/>
      <c r="HM361" s="14"/>
      <c r="HN361" s="14"/>
      <c r="HO361" s="14"/>
      <c r="HP361" s="14"/>
      <c r="HQ361" s="14"/>
      <c r="HR361" s="14"/>
      <c r="HS361" s="14"/>
      <c r="HT361" s="14"/>
      <c r="HU361" s="14"/>
      <c r="HV361" s="14"/>
      <c r="HW361" s="14"/>
      <c r="HX361" s="14"/>
      <c r="HY361" s="14"/>
      <c r="HZ361" s="14"/>
      <c r="IA361" s="14"/>
      <c r="IB361" s="14"/>
      <c r="IC361" s="14"/>
      <c r="ID361" s="14"/>
      <c r="IE361" s="14"/>
      <c r="IF361" s="14"/>
      <c r="IG361" s="14"/>
      <c r="IH361" s="14"/>
      <c r="II361" s="14"/>
      <c r="IJ361" s="14"/>
      <c r="IK361" s="14"/>
      <c r="IL361" s="14"/>
      <c r="IM361" s="14"/>
      <c r="IN361" s="14"/>
      <c r="IO361" s="14"/>
      <c r="IP361" s="14"/>
      <c r="IQ361" s="14"/>
      <c r="IR361" s="14"/>
      <c r="IS361" s="14"/>
      <c r="IT361" s="14"/>
      <c r="IU361" s="14"/>
      <c r="IV361" s="14"/>
      <c r="IW361" s="14"/>
      <c r="IX361" s="14"/>
      <c r="IY361" s="14"/>
      <c r="IZ361" s="14"/>
      <c r="JA361" s="14"/>
      <c r="JB361" s="14"/>
      <c r="JC361" s="14"/>
      <c r="JD361" s="14"/>
      <c r="JE361" s="14"/>
      <c r="JF361" s="14"/>
      <c r="JG361" s="14"/>
    </row>
    <row r="362" spans="1:267" s="152" customFormat="1" ht="18" hidden="1" customHeight="1" outlineLevel="2" x14ac:dyDescent="0.25">
      <c r="A362" s="146">
        <v>98</v>
      </c>
      <c r="B362" s="348"/>
      <c r="C362" s="349"/>
      <c r="D362" s="95"/>
      <c r="E362" s="348"/>
      <c r="F362" s="349"/>
      <c r="G362" s="167" t="str">
        <f>Logic!G365</f>
        <v/>
      </c>
      <c r="H362" s="116"/>
      <c r="I362" s="167" t="str">
        <f>Logic!I365</f>
        <v/>
      </c>
      <c r="J362" s="117"/>
      <c r="K362" s="112"/>
      <c r="L362" s="112"/>
      <c r="M362" s="167" t="str">
        <f>Logic!N365</f>
        <v/>
      </c>
      <c r="N362" s="167" t="str">
        <f>Logic!P365</f>
        <v/>
      </c>
      <c r="O362" s="167" t="str">
        <f>Logic!R365</f>
        <v/>
      </c>
      <c r="P362" s="167" t="str">
        <f>Logic!T365</f>
        <v/>
      </c>
      <c r="Q362" s="167" t="str">
        <f>Logic!V365</f>
        <v/>
      </c>
      <c r="R362" s="117"/>
      <c r="S362" s="167" t="str">
        <f>Logic!Y365</f>
        <v/>
      </c>
      <c r="T362" s="117"/>
      <c r="U362" s="167" t="str">
        <f>Logic!AA365</f>
        <v/>
      </c>
      <c r="V362" s="167" t="str">
        <f>Logic!AB365</f>
        <v/>
      </c>
      <c r="W362" s="167" t="str">
        <f>Logic!AC365</f>
        <v/>
      </c>
      <c r="X362" s="167" t="str">
        <f>Logic!AD365</f>
        <v/>
      </c>
      <c r="Y362" s="167" t="str">
        <f>Logic!AF365</f>
        <v/>
      </c>
      <c r="Z362" s="167" t="str">
        <f>Logic!AG365</f>
        <v/>
      </c>
      <c r="AA362" s="167" t="str">
        <f>Logic!AH365</f>
        <v/>
      </c>
      <c r="AB362" s="167" t="str">
        <f>Logic!AI365</f>
        <v/>
      </c>
      <c r="AC362" s="153"/>
      <c r="AD362" s="138"/>
      <c r="AE362" s="138"/>
      <c r="AF362" s="138"/>
      <c r="AG362" s="138"/>
      <c r="AH362" s="138"/>
      <c r="AI362" s="138"/>
      <c r="AJ362" s="138"/>
      <c r="AK362" s="138"/>
      <c r="AL362" s="138"/>
      <c r="AM362" s="138"/>
      <c r="AN362" s="138"/>
      <c r="AO362" s="138"/>
      <c r="AP362" s="138"/>
      <c r="AQ362" s="138"/>
      <c r="AR362" s="138"/>
      <c r="AS362" s="138"/>
      <c r="AT362" s="138"/>
      <c r="AU362" s="138"/>
      <c r="AV362" s="138"/>
      <c r="AW362" s="138"/>
      <c r="AX362" s="138"/>
      <c r="AY362" s="138"/>
      <c r="AZ362" s="138"/>
      <c r="BA362" s="14"/>
      <c r="BB362" s="14"/>
      <c r="BC362" s="14"/>
      <c r="BD362" s="14"/>
      <c r="BE362" s="14"/>
      <c r="BF362" s="14"/>
      <c r="BG362" s="14"/>
      <c r="BH362" s="14"/>
      <c r="BI362" s="14"/>
      <c r="BJ362" s="14"/>
      <c r="BK362" s="14"/>
      <c r="BL362" s="14"/>
      <c r="BM362" s="14"/>
      <c r="BN362" s="14"/>
      <c r="BO362" s="14"/>
      <c r="BP362" s="14"/>
      <c r="BQ362" s="14"/>
      <c r="BR362" s="14"/>
      <c r="BS362" s="14"/>
      <c r="BT362" s="14"/>
      <c r="BU362" s="14"/>
      <c r="BV362" s="14"/>
      <c r="BW362" s="14"/>
      <c r="BX362" s="14"/>
      <c r="BY362" s="14"/>
      <c r="BZ362" s="14"/>
      <c r="CA362" s="14"/>
      <c r="CB362" s="14"/>
      <c r="CC362" s="14"/>
      <c r="CD362" s="14"/>
      <c r="CE362" s="14"/>
      <c r="CF362" s="14"/>
      <c r="CG362" s="14"/>
      <c r="CH362" s="14"/>
      <c r="CI362" s="14"/>
      <c r="CJ362" s="14"/>
      <c r="CK362" s="14"/>
      <c r="CL362" s="14"/>
      <c r="CM362" s="14"/>
      <c r="CN362" s="14"/>
      <c r="CO362" s="14"/>
      <c r="CP362" s="14"/>
      <c r="CQ362" s="14"/>
      <c r="CR362" s="14"/>
      <c r="CS362" s="14"/>
      <c r="CT362" s="14"/>
      <c r="CU362" s="14"/>
      <c r="CV362" s="14"/>
      <c r="CW362" s="14"/>
      <c r="CX362" s="14"/>
      <c r="CY362" s="14"/>
      <c r="CZ362" s="14"/>
      <c r="DA362" s="14"/>
      <c r="DB362" s="14"/>
      <c r="DC362" s="14"/>
      <c r="DD362" s="14"/>
      <c r="DE362" s="14"/>
      <c r="DF362" s="14"/>
      <c r="DG362" s="14"/>
      <c r="DH362" s="14"/>
      <c r="DI362" s="14"/>
      <c r="DJ362" s="14"/>
      <c r="DK362" s="14"/>
      <c r="DL362" s="14"/>
      <c r="DM362" s="14"/>
      <c r="DN362" s="14"/>
      <c r="DO362" s="14"/>
      <c r="DP362" s="14"/>
      <c r="DQ362" s="14"/>
      <c r="DR362" s="14"/>
      <c r="DS362" s="14"/>
      <c r="DT362" s="14"/>
      <c r="DU362" s="14"/>
      <c r="DV362" s="14"/>
      <c r="DW362" s="14"/>
      <c r="DX362" s="14"/>
      <c r="DY362" s="14"/>
      <c r="DZ362" s="14"/>
      <c r="EA362" s="14"/>
      <c r="EB362" s="14"/>
      <c r="EC362" s="14"/>
      <c r="ED362" s="14"/>
      <c r="EE362" s="14"/>
      <c r="EF362" s="14"/>
      <c r="EG362" s="14"/>
      <c r="EH362" s="14"/>
      <c r="EI362" s="14"/>
      <c r="EJ362" s="14"/>
      <c r="EK362" s="14"/>
      <c r="EL362" s="14"/>
      <c r="EM362" s="14"/>
      <c r="EN362" s="14"/>
      <c r="EO362" s="14"/>
      <c r="EP362" s="14"/>
      <c r="EQ362" s="14"/>
      <c r="ER362" s="14"/>
      <c r="ES362" s="14"/>
      <c r="ET362" s="14"/>
      <c r="EU362" s="14"/>
      <c r="EV362" s="14"/>
      <c r="EW362" s="14"/>
      <c r="EX362" s="14"/>
      <c r="EY362" s="14"/>
      <c r="EZ362" s="14"/>
      <c r="FA362" s="14"/>
      <c r="FB362" s="14"/>
      <c r="FC362" s="14"/>
      <c r="FD362" s="14"/>
      <c r="FE362" s="14"/>
      <c r="FF362" s="14"/>
      <c r="FG362" s="14"/>
      <c r="FH362" s="14"/>
      <c r="FI362" s="14"/>
      <c r="FJ362" s="14"/>
      <c r="FK362" s="14"/>
      <c r="FL362" s="14"/>
      <c r="FM362" s="14"/>
      <c r="FN362" s="14"/>
      <c r="FO362" s="14"/>
      <c r="FP362" s="14"/>
      <c r="FQ362" s="14"/>
      <c r="FR362" s="14"/>
      <c r="FS362" s="14"/>
      <c r="FT362" s="14"/>
      <c r="FU362" s="14"/>
      <c r="FV362" s="14"/>
      <c r="FW362" s="14"/>
      <c r="FX362" s="14"/>
      <c r="FY362" s="14"/>
      <c r="FZ362" s="14"/>
      <c r="GA362" s="14"/>
      <c r="GB362" s="14"/>
      <c r="GC362" s="14"/>
      <c r="GD362" s="14"/>
      <c r="GE362" s="14"/>
      <c r="GF362" s="14"/>
      <c r="GG362" s="14"/>
      <c r="GH362" s="14"/>
      <c r="GI362" s="14"/>
      <c r="GJ362" s="14"/>
      <c r="GK362" s="14"/>
      <c r="GL362" s="14"/>
      <c r="GM362" s="14"/>
      <c r="GN362" s="14"/>
      <c r="GO362" s="14"/>
      <c r="GP362" s="14"/>
      <c r="GQ362" s="14"/>
      <c r="GR362" s="14"/>
      <c r="GS362" s="14"/>
      <c r="GT362" s="14"/>
      <c r="GU362" s="14"/>
      <c r="GV362" s="14"/>
      <c r="GW362" s="14"/>
      <c r="GX362" s="14"/>
      <c r="GY362" s="14"/>
      <c r="GZ362" s="14"/>
      <c r="HA362" s="14"/>
      <c r="HB362" s="14"/>
      <c r="HC362" s="14"/>
      <c r="HD362" s="14"/>
      <c r="HE362" s="14"/>
      <c r="HF362" s="14"/>
      <c r="HG362" s="14"/>
      <c r="HH362" s="14"/>
      <c r="HI362" s="14"/>
      <c r="HJ362" s="14"/>
      <c r="HK362" s="14"/>
      <c r="HL362" s="14"/>
      <c r="HM362" s="14"/>
      <c r="HN362" s="14"/>
      <c r="HO362" s="14"/>
      <c r="HP362" s="14"/>
      <c r="HQ362" s="14"/>
      <c r="HR362" s="14"/>
      <c r="HS362" s="14"/>
      <c r="HT362" s="14"/>
      <c r="HU362" s="14"/>
      <c r="HV362" s="14"/>
      <c r="HW362" s="14"/>
      <c r="HX362" s="14"/>
      <c r="HY362" s="14"/>
      <c r="HZ362" s="14"/>
      <c r="IA362" s="14"/>
      <c r="IB362" s="14"/>
      <c r="IC362" s="14"/>
      <c r="ID362" s="14"/>
      <c r="IE362" s="14"/>
      <c r="IF362" s="14"/>
      <c r="IG362" s="14"/>
      <c r="IH362" s="14"/>
      <c r="II362" s="14"/>
      <c r="IJ362" s="14"/>
      <c r="IK362" s="14"/>
      <c r="IL362" s="14"/>
      <c r="IM362" s="14"/>
      <c r="IN362" s="14"/>
      <c r="IO362" s="14"/>
      <c r="IP362" s="14"/>
      <c r="IQ362" s="14"/>
      <c r="IR362" s="14"/>
      <c r="IS362" s="14"/>
      <c r="IT362" s="14"/>
      <c r="IU362" s="14"/>
      <c r="IV362" s="14"/>
      <c r="IW362" s="14"/>
      <c r="IX362" s="14"/>
      <c r="IY362" s="14"/>
      <c r="IZ362" s="14"/>
      <c r="JA362" s="14"/>
      <c r="JB362" s="14"/>
      <c r="JC362" s="14"/>
      <c r="JD362" s="14"/>
      <c r="JE362" s="14"/>
      <c r="JF362" s="14"/>
      <c r="JG362" s="14"/>
    </row>
    <row r="363" spans="1:267" s="152" customFormat="1" ht="18" hidden="1" customHeight="1" outlineLevel="2" x14ac:dyDescent="0.25">
      <c r="A363" s="146">
        <v>99</v>
      </c>
      <c r="B363" s="348"/>
      <c r="C363" s="349"/>
      <c r="D363" s="95"/>
      <c r="E363" s="348"/>
      <c r="F363" s="349"/>
      <c r="G363" s="167" t="str">
        <f>Logic!G366</f>
        <v/>
      </c>
      <c r="H363" s="116"/>
      <c r="I363" s="167" t="str">
        <f>Logic!I366</f>
        <v/>
      </c>
      <c r="J363" s="117"/>
      <c r="K363" s="112"/>
      <c r="L363" s="112"/>
      <c r="M363" s="167" t="str">
        <f>Logic!N366</f>
        <v/>
      </c>
      <c r="N363" s="167" t="str">
        <f>Logic!P366</f>
        <v/>
      </c>
      <c r="O363" s="167" t="str">
        <f>Logic!R366</f>
        <v/>
      </c>
      <c r="P363" s="167" t="str">
        <f>Logic!T366</f>
        <v/>
      </c>
      <c r="Q363" s="167" t="str">
        <f>Logic!V366</f>
        <v/>
      </c>
      <c r="R363" s="117"/>
      <c r="S363" s="167" t="str">
        <f>Logic!Y366</f>
        <v/>
      </c>
      <c r="T363" s="117"/>
      <c r="U363" s="167" t="str">
        <f>Logic!AA366</f>
        <v/>
      </c>
      <c r="V363" s="167" t="str">
        <f>Logic!AB366</f>
        <v/>
      </c>
      <c r="W363" s="167" t="str">
        <f>Logic!AC366</f>
        <v/>
      </c>
      <c r="X363" s="167" t="str">
        <f>Logic!AD366</f>
        <v/>
      </c>
      <c r="Y363" s="167" t="str">
        <f>Logic!AF366</f>
        <v/>
      </c>
      <c r="Z363" s="167" t="str">
        <f>Logic!AG366</f>
        <v/>
      </c>
      <c r="AA363" s="167" t="str">
        <f>Logic!AH366</f>
        <v/>
      </c>
      <c r="AB363" s="167" t="str">
        <f>Logic!AI366</f>
        <v/>
      </c>
      <c r="AC363" s="153"/>
      <c r="AD363" s="138"/>
      <c r="AE363" s="138"/>
      <c r="AF363" s="138"/>
      <c r="AG363" s="138"/>
      <c r="AH363" s="138"/>
      <c r="AI363" s="138"/>
      <c r="AJ363" s="138"/>
      <c r="AK363" s="138"/>
      <c r="AL363" s="138"/>
      <c r="AM363" s="138"/>
      <c r="AN363" s="138"/>
      <c r="AO363" s="138"/>
      <c r="AP363" s="138"/>
      <c r="AQ363" s="138"/>
      <c r="AR363" s="138"/>
      <c r="AS363" s="138"/>
      <c r="AT363" s="138"/>
      <c r="AU363" s="138"/>
      <c r="AV363" s="138"/>
      <c r="AW363" s="138"/>
      <c r="AX363" s="138"/>
      <c r="AY363" s="138"/>
      <c r="AZ363" s="138"/>
      <c r="BA363" s="14"/>
      <c r="BB363" s="14"/>
      <c r="BC363" s="14"/>
      <c r="BD363" s="14"/>
      <c r="BE363" s="14"/>
      <c r="BF363" s="14"/>
      <c r="BG363" s="14"/>
      <c r="BH363" s="14"/>
      <c r="BI363" s="14"/>
      <c r="BJ363" s="14"/>
      <c r="BK363" s="14"/>
      <c r="BL363" s="14"/>
      <c r="BM363" s="14"/>
      <c r="BN363" s="14"/>
      <c r="BO363" s="14"/>
      <c r="BP363" s="14"/>
      <c r="BQ363" s="14"/>
      <c r="BR363" s="14"/>
      <c r="BS363" s="14"/>
      <c r="BT363" s="14"/>
      <c r="BU363" s="14"/>
      <c r="BV363" s="14"/>
      <c r="BW363" s="14"/>
      <c r="BX363" s="14"/>
      <c r="BY363" s="14"/>
      <c r="BZ363" s="14"/>
      <c r="CA363" s="14"/>
      <c r="CB363" s="14"/>
      <c r="CC363" s="14"/>
      <c r="CD363" s="14"/>
      <c r="CE363" s="14"/>
      <c r="CF363" s="14"/>
      <c r="CG363" s="14"/>
      <c r="CH363" s="14"/>
      <c r="CI363" s="14"/>
      <c r="CJ363" s="14"/>
      <c r="CK363" s="14"/>
      <c r="CL363" s="14"/>
      <c r="CM363" s="14"/>
      <c r="CN363" s="14"/>
      <c r="CO363" s="14"/>
      <c r="CP363" s="14"/>
      <c r="CQ363" s="14"/>
      <c r="CR363" s="14"/>
      <c r="CS363" s="14"/>
      <c r="CT363" s="14"/>
      <c r="CU363" s="14"/>
      <c r="CV363" s="14"/>
      <c r="CW363" s="14"/>
      <c r="CX363" s="14"/>
      <c r="CY363" s="14"/>
      <c r="CZ363" s="14"/>
      <c r="DA363" s="14"/>
      <c r="DB363" s="14"/>
      <c r="DC363" s="14"/>
      <c r="DD363" s="14"/>
      <c r="DE363" s="14"/>
      <c r="DF363" s="14"/>
      <c r="DG363" s="14"/>
      <c r="DH363" s="14"/>
      <c r="DI363" s="14"/>
      <c r="DJ363" s="14"/>
      <c r="DK363" s="14"/>
      <c r="DL363" s="14"/>
      <c r="DM363" s="14"/>
      <c r="DN363" s="14"/>
      <c r="DO363" s="14"/>
      <c r="DP363" s="14"/>
      <c r="DQ363" s="14"/>
      <c r="DR363" s="14"/>
      <c r="DS363" s="14"/>
      <c r="DT363" s="14"/>
      <c r="DU363" s="14"/>
      <c r="DV363" s="14"/>
      <c r="DW363" s="14"/>
      <c r="DX363" s="14"/>
      <c r="DY363" s="14"/>
      <c r="DZ363" s="14"/>
      <c r="EA363" s="14"/>
      <c r="EB363" s="14"/>
      <c r="EC363" s="14"/>
      <c r="ED363" s="14"/>
      <c r="EE363" s="14"/>
      <c r="EF363" s="14"/>
      <c r="EG363" s="14"/>
      <c r="EH363" s="14"/>
      <c r="EI363" s="14"/>
      <c r="EJ363" s="14"/>
      <c r="EK363" s="14"/>
      <c r="EL363" s="14"/>
      <c r="EM363" s="14"/>
      <c r="EN363" s="14"/>
      <c r="EO363" s="14"/>
      <c r="EP363" s="14"/>
      <c r="EQ363" s="14"/>
      <c r="ER363" s="14"/>
      <c r="ES363" s="14"/>
      <c r="ET363" s="14"/>
      <c r="EU363" s="14"/>
      <c r="EV363" s="14"/>
      <c r="EW363" s="14"/>
      <c r="EX363" s="14"/>
      <c r="EY363" s="14"/>
      <c r="EZ363" s="14"/>
      <c r="FA363" s="14"/>
      <c r="FB363" s="14"/>
      <c r="FC363" s="14"/>
      <c r="FD363" s="14"/>
      <c r="FE363" s="14"/>
      <c r="FF363" s="14"/>
      <c r="FG363" s="14"/>
      <c r="FH363" s="14"/>
      <c r="FI363" s="14"/>
      <c r="FJ363" s="14"/>
      <c r="FK363" s="14"/>
      <c r="FL363" s="14"/>
      <c r="FM363" s="14"/>
      <c r="FN363" s="14"/>
      <c r="FO363" s="14"/>
      <c r="FP363" s="14"/>
      <c r="FQ363" s="14"/>
      <c r="FR363" s="14"/>
      <c r="FS363" s="14"/>
      <c r="FT363" s="14"/>
      <c r="FU363" s="14"/>
      <c r="FV363" s="14"/>
      <c r="FW363" s="14"/>
      <c r="FX363" s="14"/>
      <c r="FY363" s="14"/>
      <c r="FZ363" s="14"/>
      <c r="GA363" s="14"/>
      <c r="GB363" s="14"/>
      <c r="GC363" s="14"/>
      <c r="GD363" s="14"/>
      <c r="GE363" s="14"/>
      <c r="GF363" s="14"/>
      <c r="GG363" s="14"/>
      <c r="GH363" s="14"/>
      <c r="GI363" s="14"/>
      <c r="GJ363" s="14"/>
      <c r="GK363" s="14"/>
      <c r="GL363" s="14"/>
      <c r="GM363" s="14"/>
      <c r="GN363" s="14"/>
      <c r="GO363" s="14"/>
      <c r="GP363" s="14"/>
      <c r="GQ363" s="14"/>
      <c r="GR363" s="14"/>
      <c r="GS363" s="14"/>
      <c r="GT363" s="14"/>
      <c r="GU363" s="14"/>
      <c r="GV363" s="14"/>
      <c r="GW363" s="14"/>
      <c r="GX363" s="14"/>
      <c r="GY363" s="14"/>
      <c r="GZ363" s="14"/>
      <c r="HA363" s="14"/>
      <c r="HB363" s="14"/>
      <c r="HC363" s="14"/>
      <c r="HD363" s="14"/>
      <c r="HE363" s="14"/>
      <c r="HF363" s="14"/>
      <c r="HG363" s="14"/>
      <c r="HH363" s="14"/>
      <c r="HI363" s="14"/>
      <c r="HJ363" s="14"/>
      <c r="HK363" s="14"/>
      <c r="HL363" s="14"/>
      <c r="HM363" s="14"/>
      <c r="HN363" s="14"/>
      <c r="HO363" s="14"/>
      <c r="HP363" s="14"/>
      <c r="HQ363" s="14"/>
      <c r="HR363" s="14"/>
      <c r="HS363" s="14"/>
      <c r="HT363" s="14"/>
      <c r="HU363" s="14"/>
      <c r="HV363" s="14"/>
      <c r="HW363" s="14"/>
      <c r="HX363" s="14"/>
      <c r="HY363" s="14"/>
      <c r="HZ363" s="14"/>
      <c r="IA363" s="14"/>
      <c r="IB363" s="14"/>
      <c r="IC363" s="14"/>
      <c r="ID363" s="14"/>
      <c r="IE363" s="14"/>
      <c r="IF363" s="14"/>
      <c r="IG363" s="14"/>
      <c r="IH363" s="14"/>
      <c r="II363" s="14"/>
      <c r="IJ363" s="14"/>
      <c r="IK363" s="14"/>
      <c r="IL363" s="14"/>
      <c r="IM363" s="14"/>
      <c r="IN363" s="14"/>
      <c r="IO363" s="14"/>
      <c r="IP363" s="14"/>
      <c r="IQ363" s="14"/>
      <c r="IR363" s="14"/>
      <c r="IS363" s="14"/>
      <c r="IT363" s="14"/>
      <c r="IU363" s="14"/>
      <c r="IV363" s="14"/>
      <c r="IW363" s="14"/>
      <c r="IX363" s="14"/>
      <c r="IY363" s="14"/>
      <c r="IZ363" s="14"/>
      <c r="JA363" s="14"/>
      <c r="JB363" s="14"/>
      <c r="JC363" s="14"/>
      <c r="JD363" s="14"/>
      <c r="JE363" s="14"/>
      <c r="JF363" s="14"/>
      <c r="JG363" s="14"/>
    </row>
    <row r="364" spans="1:267" s="152" customFormat="1" ht="18" hidden="1" customHeight="1" outlineLevel="2" x14ac:dyDescent="0.25">
      <c r="A364" s="146">
        <v>100</v>
      </c>
      <c r="B364" s="348"/>
      <c r="C364" s="349"/>
      <c r="D364" s="95"/>
      <c r="E364" s="348"/>
      <c r="F364" s="349"/>
      <c r="G364" s="167" t="str">
        <f>Logic!G367</f>
        <v/>
      </c>
      <c r="H364" s="116"/>
      <c r="I364" s="167" t="str">
        <f>Logic!I367</f>
        <v/>
      </c>
      <c r="J364" s="117"/>
      <c r="K364" s="112"/>
      <c r="L364" s="112"/>
      <c r="M364" s="167" t="str">
        <f>Logic!N367</f>
        <v/>
      </c>
      <c r="N364" s="167" t="str">
        <f>Logic!P367</f>
        <v/>
      </c>
      <c r="O364" s="167" t="str">
        <f>Logic!R367</f>
        <v/>
      </c>
      <c r="P364" s="167" t="str">
        <f>Logic!T367</f>
        <v/>
      </c>
      <c r="Q364" s="167" t="str">
        <f>Logic!V367</f>
        <v/>
      </c>
      <c r="R364" s="117"/>
      <c r="S364" s="167" t="str">
        <f>Logic!Y367</f>
        <v/>
      </c>
      <c r="T364" s="117"/>
      <c r="U364" s="167" t="str">
        <f>Logic!AA367</f>
        <v/>
      </c>
      <c r="V364" s="167" t="str">
        <f>Logic!AB367</f>
        <v/>
      </c>
      <c r="W364" s="167" t="str">
        <f>Logic!AC367</f>
        <v/>
      </c>
      <c r="X364" s="167" t="str">
        <f>Logic!AD367</f>
        <v/>
      </c>
      <c r="Y364" s="167" t="str">
        <f>Logic!AF367</f>
        <v/>
      </c>
      <c r="Z364" s="167" t="str">
        <f>Logic!AG367</f>
        <v/>
      </c>
      <c r="AA364" s="167" t="str">
        <f>Logic!AH367</f>
        <v/>
      </c>
      <c r="AB364" s="167" t="str">
        <f>Logic!AI367</f>
        <v/>
      </c>
      <c r="AC364" s="153"/>
      <c r="AD364" s="138"/>
      <c r="AE364" s="138"/>
      <c r="AF364" s="138"/>
      <c r="AG364" s="138"/>
      <c r="AH364" s="138"/>
      <c r="AI364" s="138"/>
      <c r="AJ364" s="138"/>
      <c r="AK364" s="138"/>
      <c r="AL364" s="138"/>
      <c r="AM364" s="138"/>
      <c r="AN364" s="138"/>
      <c r="AO364" s="138"/>
      <c r="AP364" s="138"/>
      <c r="AQ364" s="138"/>
      <c r="AR364" s="138"/>
      <c r="AS364" s="138"/>
      <c r="AT364" s="138"/>
      <c r="AU364" s="138"/>
      <c r="AV364" s="138"/>
      <c r="AW364" s="138"/>
      <c r="AX364" s="138"/>
      <c r="AY364" s="138"/>
      <c r="AZ364" s="138"/>
      <c r="BA364" s="14"/>
      <c r="BB364" s="14"/>
      <c r="BC364" s="14"/>
      <c r="BD364" s="14"/>
      <c r="BE364" s="14"/>
      <c r="BF364" s="14"/>
      <c r="BG364" s="14"/>
      <c r="BH364" s="14"/>
      <c r="BI364" s="14"/>
      <c r="BJ364" s="14"/>
      <c r="BK364" s="14"/>
      <c r="BL364" s="14"/>
      <c r="BM364" s="14"/>
      <c r="BN364" s="14"/>
      <c r="BO364" s="14"/>
      <c r="BP364" s="14"/>
      <c r="BQ364" s="14"/>
      <c r="BR364" s="14"/>
      <c r="BS364" s="14"/>
      <c r="BT364" s="14"/>
      <c r="BU364" s="14"/>
      <c r="BV364" s="14"/>
      <c r="BW364" s="14"/>
      <c r="BX364" s="14"/>
      <c r="BY364" s="14"/>
      <c r="BZ364" s="14"/>
      <c r="CA364" s="14"/>
      <c r="CB364" s="14"/>
      <c r="CC364" s="14"/>
      <c r="CD364" s="14"/>
      <c r="CE364" s="14"/>
      <c r="CF364" s="14"/>
      <c r="CG364" s="14"/>
      <c r="CH364" s="14"/>
      <c r="CI364" s="14"/>
      <c r="CJ364" s="14"/>
      <c r="CK364" s="14"/>
      <c r="CL364" s="14"/>
      <c r="CM364" s="14"/>
      <c r="CN364" s="14"/>
      <c r="CO364" s="14"/>
      <c r="CP364" s="14"/>
      <c r="CQ364" s="14"/>
      <c r="CR364" s="14"/>
      <c r="CS364" s="14"/>
      <c r="CT364" s="14"/>
      <c r="CU364" s="14"/>
      <c r="CV364" s="14"/>
      <c r="CW364" s="14"/>
      <c r="CX364" s="14"/>
      <c r="CY364" s="14"/>
      <c r="CZ364" s="14"/>
      <c r="DA364" s="14"/>
      <c r="DB364" s="14"/>
      <c r="DC364" s="14"/>
      <c r="DD364" s="14"/>
      <c r="DE364" s="14"/>
      <c r="DF364" s="14"/>
      <c r="DG364" s="14"/>
      <c r="DH364" s="14"/>
      <c r="DI364" s="14"/>
      <c r="DJ364" s="14"/>
      <c r="DK364" s="14"/>
      <c r="DL364" s="14"/>
      <c r="DM364" s="14"/>
      <c r="DN364" s="14"/>
      <c r="DO364" s="14"/>
      <c r="DP364" s="14"/>
      <c r="DQ364" s="14"/>
      <c r="DR364" s="14"/>
      <c r="DS364" s="14"/>
      <c r="DT364" s="14"/>
      <c r="DU364" s="14"/>
      <c r="DV364" s="14"/>
      <c r="DW364" s="14"/>
      <c r="DX364" s="14"/>
      <c r="DY364" s="14"/>
      <c r="DZ364" s="14"/>
      <c r="EA364" s="14"/>
      <c r="EB364" s="14"/>
      <c r="EC364" s="14"/>
      <c r="ED364" s="14"/>
      <c r="EE364" s="14"/>
      <c r="EF364" s="14"/>
      <c r="EG364" s="14"/>
      <c r="EH364" s="14"/>
      <c r="EI364" s="14"/>
      <c r="EJ364" s="14"/>
      <c r="EK364" s="14"/>
      <c r="EL364" s="14"/>
      <c r="EM364" s="14"/>
      <c r="EN364" s="14"/>
      <c r="EO364" s="14"/>
      <c r="EP364" s="14"/>
      <c r="EQ364" s="14"/>
      <c r="ER364" s="14"/>
      <c r="ES364" s="14"/>
      <c r="ET364" s="14"/>
      <c r="EU364" s="14"/>
      <c r="EV364" s="14"/>
      <c r="EW364" s="14"/>
      <c r="EX364" s="14"/>
      <c r="EY364" s="14"/>
      <c r="EZ364" s="14"/>
      <c r="FA364" s="14"/>
      <c r="FB364" s="14"/>
      <c r="FC364" s="14"/>
      <c r="FD364" s="14"/>
      <c r="FE364" s="14"/>
      <c r="FF364" s="14"/>
      <c r="FG364" s="14"/>
      <c r="FH364" s="14"/>
      <c r="FI364" s="14"/>
      <c r="FJ364" s="14"/>
      <c r="FK364" s="14"/>
      <c r="FL364" s="14"/>
      <c r="FM364" s="14"/>
      <c r="FN364" s="14"/>
      <c r="FO364" s="14"/>
      <c r="FP364" s="14"/>
      <c r="FQ364" s="14"/>
      <c r="FR364" s="14"/>
      <c r="FS364" s="14"/>
      <c r="FT364" s="14"/>
      <c r="FU364" s="14"/>
      <c r="FV364" s="14"/>
      <c r="FW364" s="14"/>
      <c r="FX364" s="14"/>
      <c r="FY364" s="14"/>
      <c r="FZ364" s="14"/>
      <c r="GA364" s="14"/>
      <c r="GB364" s="14"/>
      <c r="GC364" s="14"/>
      <c r="GD364" s="14"/>
      <c r="GE364" s="14"/>
      <c r="GF364" s="14"/>
      <c r="GG364" s="14"/>
      <c r="GH364" s="14"/>
      <c r="GI364" s="14"/>
      <c r="GJ364" s="14"/>
      <c r="GK364" s="14"/>
      <c r="GL364" s="14"/>
      <c r="GM364" s="14"/>
      <c r="GN364" s="14"/>
      <c r="GO364" s="14"/>
      <c r="GP364" s="14"/>
      <c r="GQ364" s="14"/>
      <c r="GR364" s="14"/>
      <c r="GS364" s="14"/>
      <c r="GT364" s="14"/>
      <c r="GU364" s="14"/>
      <c r="GV364" s="14"/>
      <c r="GW364" s="14"/>
      <c r="GX364" s="14"/>
      <c r="GY364" s="14"/>
      <c r="GZ364" s="14"/>
      <c r="HA364" s="14"/>
      <c r="HB364" s="14"/>
      <c r="HC364" s="14"/>
      <c r="HD364" s="14"/>
      <c r="HE364" s="14"/>
      <c r="HF364" s="14"/>
      <c r="HG364" s="14"/>
      <c r="HH364" s="14"/>
      <c r="HI364" s="14"/>
      <c r="HJ364" s="14"/>
      <c r="HK364" s="14"/>
      <c r="HL364" s="14"/>
      <c r="HM364" s="14"/>
      <c r="HN364" s="14"/>
      <c r="HO364" s="14"/>
      <c r="HP364" s="14"/>
      <c r="HQ364" s="14"/>
      <c r="HR364" s="14"/>
      <c r="HS364" s="14"/>
      <c r="HT364" s="14"/>
      <c r="HU364" s="14"/>
      <c r="HV364" s="14"/>
      <c r="HW364" s="14"/>
      <c r="HX364" s="14"/>
      <c r="HY364" s="14"/>
      <c r="HZ364" s="14"/>
      <c r="IA364" s="14"/>
      <c r="IB364" s="14"/>
      <c r="IC364" s="14"/>
      <c r="ID364" s="14"/>
      <c r="IE364" s="14"/>
      <c r="IF364" s="14"/>
      <c r="IG364" s="14"/>
      <c r="IH364" s="14"/>
      <c r="II364" s="14"/>
      <c r="IJ364" s="14"/>
      <c r="IK364" s="14"/>
      <c r="IL364" s="14"/>
      <c r="IM364" s="14"/>
      <c r="IN364" s="14"/>
      <c r="IO364" s="14"/>
      <c r="IP364" s="14"/>
      <c r="IQ364" s="14"/>
      <c r="IR364" s="14"/>
      <c r="IS364" s="14"/>
      <c r="IT364" s="14"/>
      <c r="IU364" s="14"/>
      <c r="IV364" s="14"/>
      <c r="IW364" s="14"/>
      <c r="IX364" s="14"/>
      <c r="IY364" s="14"/>
      <c r="IZ364" s="14"/>
      <c r="JA364" s="14"/>
      <c r="JB364" s="14"/>
      <c r="JC364" s="14"/>
      <c r="JD364" s="14"/>
      <c r="JE364" s="14"/>
      <c r="JF364" s="14"/>
      <c r="JG364" s="14"/>
    </row>
    <row r="365" spans="1:267" s="152" customFormat="1" ht="18" hidden="1" customHeight="1" outlineLevel="2" x14ac:dyDescent="0.25">
      <c r="A365" s="146">
        <v>101</v>
      </c>
      <c r="B365" s="348"/>
      <c r="C365" s="349"/>
      <c r="D365" s="95"/>
      <c r="E365" s="348"/>
      <c r="F365" s="349"/>
      <c r="G365" s="167" t="str">
        <f>Logic!G368</f>
        <v/>
      </c>
      <c r="H365" s="116"/>
      <c r="I365" s="167" t="str">
        <f>Logic!I368</f>
        <v/>
      </c>
      <c r="J365" s="117"/>
      <c r="K365" s="112"/>
      <c r="L365" s="112"/>
      <c r="M365" s="167" t="str">
        <f>Logic!N368</f>
        <v/>
      </c>
      <c r="N365" s="167" t="str">
        <f>Logic!P368</f>
        <v/>
      </c>
      <c r="O365" s="167" t="str">
        <f>Logic!R368</f>
        <v/>
      </c>
      <c r="P365" s="167" t="str">
        <f>Logic!T368</f>
        <v/>
      </c>
      <c r="Q365" s="167" t="str">
        <f>Logic!V368</f>
        <v/>
      </c>
      <c r="R365" s="117"/>
      <c r="S365" s="167" t="str">
        <f>Logic!Y368</f>
        <v/>
      </c>
      <c r="T365" s="117"/>
      <c r="U365" s="167" t="str">
        <f>Logic!AA368</f>
        <v/>
      </c>
      <c r="V365" s="167" t="str">
        <f>Logic!AB368</f>
        <v/>
      </c>
      <c r="W365" s="167" t="str">
        <f>Logic!AC368</f>
        <v/>
      </c>
      <c r="X365" s="167" t="str">
        <f>Logic!AD368</f>
        <v/>
      </c>
      <c r="Y365" s="167" t="str">
        <f>Logic!AF368</f>
        <v/>
      </c>
      <c r="Z365" s="167" t="str">
        <f>Logic!AG368</f>
        <v/>
      </c>
      <c r="AA365" s="167" t="str">
        <f>Logic!AH368</f>
        <v/>
      </c>
      <c r="AB365" s="167" t="str">
        <f>Logic!AI368</f>
        <v/>
      </c>
      <c r="AC365" s="153"/>
      <c r="AD365" s="138"/>
      <c r="AE365" s="138"/>
      <c r="AF365" s="138"/>
      <c r="AG365" s="138"/>
      <c r="AH365" s="138"/>
      <c r="AI365" s="138"/>
      <c r="AJ365" s="138"/>
      <c r="AK365" s="138"/>
      <c r="AL365" s="138"/>
      <c r="AM365" s="138"/>
      <c r="AN365" s="138"/>
      <c r="AO365" s="138"/>
      <c r="AP365" s="138"/>
      <c r="AQ365" s="138"/>
      <c r="AR365" s="138"/>
      <c r="AS365" s="138"/>
      <c r="AT365" s="138"/>
      <c r="AU365" s="138"/>
      <c r="AV365" s="138"/>
      <c r="AW365" s="138"/>
      <c r="AX365" s="138"/>
      <c r="AY365" s="138"/>
      <c r="AZ365" s="138"/>
      <c r="BA365" s="14"/>
      <c r="BB365" s="14"/>
      <c r="BC365" s="14"/>
      <c r="BD365" s="14"/>
      <c r="BE365" s="14"/>
      <c r="BF365" s="14"/>
      <c r="BG365" s="14"/>
      <c r="BH365" s="14"/>
      <c r="BI365" s="14"/>
      <c r="BJ365" s="14"/>
      <c r="BK365" s="14"/>
      <c r="BL365" s="14"/>
      <c r="BM365" s="14"/>
      <c r="BN365" s="14"/>
      <c r="BO365" s="14"/>
      <c r="BP365" s="14"/>
      <c r="BQ365" s="14"/>
      <c r="BR365" s="14"/>
      <c r="BS365" s="14"/>
      <c r="BT365" s="14"/>
      <c r="BU365" s="14"/>
      <c r="BV365" s="14"/>
      <c r="BW365" s="14"/>
      <c r="BX365" s="14"/>
      <c r="BY365" s="14"/>
      <c r="BZ365" s="14"/>
      <c r="CA365" s="14"/>
      <c r="CB365" s="14"/>
      <c r="CC365" s="14"/>
      <c r="CD365" s="14"/>
      <c r="CE365" s="14"/>
      <c r="CF365" s="14"/>
      <c r="CG365" s="14"/>
      <c r="CH365" s="14"/>
      <c r="CI365" s="14"/>
      <c r="CJ365" s="14"/>
      <c r="CK365" s="14"/>
      <c r="CL365" s="14"/>
      <c r="CM365" s="14"/>
      <c r="CN365" s="14"/>
      <c r="CO365" s="14"/>
      <c r="CP365" s="14"/>
      <c r="CQ365" s="14"/>
      <c r="CR365" s="14"/>
      <c r="CS365" s="14"/>
      <c r="CT365" s="14"/>
      <c r="CU365" s="14"/>
      <c r="CV365" s="14"/>
      <c r="CW365" s="14"/>
      <c r="CX365" s="14"/>
      <c r="CY365" s="14"/>
      <c r="CZ365" s="14"/>
      <c r="DA365" s="14"/>
      <c r="DB365" s="14"/>
      <c r="DC365" s="14"/>
      <c r="DD365" s="14"/>
      <c r="DE365" s="14"/>
      <c r="DF365" s="14"/>
      <c r="DG365" s="14"/>
      <c r="DH365" s="14"/>
      <c r="DI365" s="14"/>
      <c r="DJ365" s="14"/>
      <c r="DK365" s="14"/>
      <c r="DL365" s="14"/>
      <c r="DM365" s="14"/>
      <c r="DN365" s="14"/>
      <c r="DO365" s="14"/>
      <c r="DP365" s="14"/>
      <c r="DQ365" s="14"/>
      <c r="DR365" s="14"/>
      <c r="DS365" s="14"/>
      <c r="DT365" s="14"/>
      <c r="DU365" s="14"/>
      <c r="DV365" s="14"/>
      <c r="DW365" s="14"/>
      <c r="DX365" s="14"/>
      <c r="DY365" s="14"/>
      <c r="DZ365" s="14"/>
      <c r="EA365" s="14"/>
      <c r="EB365" s="14"/>
      <c r="EC365" s="14"/>
      <c r="ED365" s="14"/>
      <c r="EE365" s="14"/>
      <c r="EF365" s="14"/>
      <c r="EG365" s="14"/>
      <c r="EH365" s="14"/>
      <c r="EI365" s="14"/>
      <c r="EJ365" s="14"/>
      <c r="EK365" s="14"/>
      <c r="EL365" s="14"/>
      <c r="EM365" s="14"/>
      <c r="EN365" s="14"/>
      <c r="EO365" s="14"/>
      <c r="EP365" s="14"/>
      <c r="EQ365" s="14"/>
      <c r="ER365" s="14"/>
      <c r="ES365" s="14"/>
      <c r="ET365" s="14"/>
      <c r="EU365" s="14"/>
      <c r="EV365" s="14"/>
      <c r="EW365" s="14"/>
      <c r="EX365" s="14"/>
      <c r="EY365" s="14"/>
      <c r="EZ365" s="14"/>
      <c r="FA365" s="14"/>
      <c r="FB365" s="14"/>
      <c r="FC365" s="14"/>
      <c r="FD365" s="14"/>
      <c r="FE365" s="14"/>
      <c r="FF365" s="14"/>
      <c r="FG365" s="14"/>
      <c r="FH365" s="14"/>
      <c r="FI365" s="14"/>
      <c r="FJ365" s="14"/>
      <c r="FK365" s="14"/>
      <c r="FL365" s="14"/>
      <c r="FM365" s="14"/>
      <c r="FN365" s="14"/>
      <c r="FO365" s="14"/>
      <c r="FP365" s="14"/>
      <c r="FQ365" s="14"/>
      <c r="FR365" s="14"/>
      <c r="FS365" s="14"/>
      <c r="FT365" s="14"/>
      <c r="FU365" s="14"/>
      <c r="FV365" s="14"/>
      <c r="FW365" s="14"/>
      <c r="FX365" s="14"/>
      <c r="FY365" s="14"/>
      <c r="FZ365" s="14"/>
      <c r="GA365" s="14"/>
      <c r="GB365" s="14"/>
      <c r="GC365" s="14"/>
      <c r="GD365" s="14"/>
      <c r="GE365" s="14"/>
      <c r="GF365" s="14"/>
      <c r="GG365" s="14"/>
      <c r="GH365" s="14"/>
      <c r="GI365" s="14"/>
      <c r="GJ365" s="14"/>
      <c r="GK365" s="14"/>
      <c r="GL365" s="14"/>
      <c r="GM365" s="14"/>
      <c r="GN365" s="14"/>
      <c r="GO365" s="14"/>
      <c r="GP365" s="14"/>
      <c r="GQ365" s="14"/>
      <c r="GR365" s="14"/>
      <c r="GS365" s="14"/>
      <c r="GT365" s="14"/>
      <c r="GU365" s="14"/>
      <c r="GV365" s="14"/>
      <c r="GW365" s="14"/>
      <c r="GX365" s="14"/>
      <c r="GY365" s="14"/>
      <c r="GZ365" s="14"/>
      <c r="HA365" s="14"/>
      <c r="HB365" s="14"/>
      <c r="HC365" s="14"/>
      <c r="HD365" s="14"/>
      <c r="HE365" s="14"/>
      <c r="HF365" s="14"/>
      <c r="HG365" s="14"/>
      <c r="HH365" s="14"/>
      <c r="HI365" s="14"/>
      <c r="HJ365" s="14"/>
      <c r="HK365" s="14"/>
      <c r="HL365" s="14"/>
      <c r="HM365" s="14"/>
      <c r="HN365" s="14"/>
      <c r="HO365" s="14"/>
      <c r="HP365" s="14"/>
      <c r="HQ365" s="14"/>
      <c r="HR365" s="14"/>
      <c r="HS365" s="14"/>
      <c r="HT365" s="14"/>
      <c r="HU365" s="14"/>
      <c r="HV365" s="14"/>
      <c r="HW365" s="14"/>
      <c r="HX365" s="14"/>
      <c r="HY365" s="14"/>
      <c r="HZ365" s="14"/>
      <c r="IA365" s="14"/>
      <c r="IB365" s="14"/>
      <c r="IC365" s="14"/>
      <c r="ID365" s="14"/>
      <c r="IE365" s="14"/>
      <c r="IF365" s="14"/>
      <c r="IG365" s="14"/>
      <c r="IH365" s="14"/>
      <c r="II365" s="14"/>
      <c r="IJ365" s="14"/>
      <c r="IK365" s="14"/>
      <c r="IL365" s="14"/>
      <c r="IM365" s="14"/>
      <c r="IN365" s="14"/>
      <c r="IO365" s="14"/>
      <c r="IP365" s="14"/>
      <c r="IQ365" s="14"/>
      <c r="IR365" s="14"/>
      <c r="IS365" s="14"/>
      <c r="IT365" s="14"/>
      <c r="IU365" s="14"/>
      <c r="IV365" s="14"/>
      <c r="IW365" s="14"/>
      <c r="IX365" s="14"/>
      <c r="IY365" s="14"/>
      <c r="IZ365" s="14"/>
      <c r="JA365" s="14"/>
      <c r="JB365" s="14"/>
      <c r="JC365" s="14"/>
      <c r="JD365" s="14"/>
      <c r="JE365" s="14"/>
      <c r="JF365" s="14"/>
      <c r="JG365" s="14"/>
    </row>
    <row r="366" spans="1:267" s="152" customFormat="1" ht="18" hidden="1" customHeight="1" outlineLevel="2" x14ac:dyDescent="0.25">
      <c r="A366" s="146">
        <v>102</v>
      </c>
      <c r="B366" s="348"/>
      <c r="C366" s="349"/>
      <c r="D366" s="95"/>
      <c r="E366" s="348"/>
      <c r="F366" s="349"/>
      <c r="G366" s="167" t="str">
        <f>Logic!G369</f>
        <v/>
      </c>
      <c r="H366" s="116"/>
      <c r="I366" s="167" t="str">
        <f>Logic!I369</f>
        <v/>
      </c>
      <c r="J366" s="117"/>
      <c r="K366" s="112"/>
      <c r="L366" s="112"/>
      <c r="M366" s="167" t="str">
        <f>Logic!N369</f>
        <v/>
      </c>
      <c r="N366" s="167" t="str">
        <f>Logic!P369</f>
        <v/>
      </c>
      <c r="O366" s="167" t="str">
        <f>Logic!R369</f>
        <v/>
      </c>
      <c r="P366" s="167" t="str">
        <f>Logic!T369</f>
        <v/>
      </c>
      <c r="Q366" s="167" t="str">
        <f>Logic!V369</f>
        <v/>
      </c>
      <c r="R366" s="117"/>
      <c r="S366" s="167" t="str">
        <f>Logic!Y369</f>
        <v/>
      </c>
      <c r="T366" s="117"/>
      <c r="U366" s="167" t="str">
        <f>Logic!AA369</f>
        <v/>
      </c>
      <c r="V366" s="167" t="str">
        <f>Logic!AB369</f>
        <v/>
      </c>
      <c r="W366" s="167" t="str">
        <f>Logic!AC369</f>
        <v/>
      </c>
      <c r="X366" s="167" t="str">
        <f>Logic!AD369</f>
        <v/>
      </c>
      <c r="Y366" s="167" t="str">
        <f>Logic!AF369</f>
        <v/>
      </c>
      <c r="Z366" s="167" t="str">
        <f>Logic!AG369</f>
        <v/>
      </c>
      <c r="AA366" s="167" t="str">
        <f>Logic!AH369</f>
        <v/>
      </c>
      <c r="AB366" s="167" t="str">
        <f>Logic!AI369</f>
        <v/>
      </c>
      <c r="AC366" s="153"/>
      <c r="AD366" s="138"/>
      <c r="AE366" s="138"/>
      <c r="AF366" s="138"/>
      <c r="AG366" s="138"/>
      <c r="AH366" s="138"/>
      <c r="AI366" s="138"/>
      <c r="AJ366" s="138"/>
      <c r="AK366" s="138"/>
      <c r="AL366" s="138"/>
      <c r="AM366" s="138"/>
      <c r="AN366" s="138"/>
      <c r="AO366" s="138"/>
      <c r="AP366" s="138"/>
      <c r="AQ366" s="138"/>
      <c r="AR366" s="138"/>
      <c r="AS366" s="138"/>
      <c r="AT366" s="138"/>
      <c r="AU366" s="138"/>
      <c r="AV366" s="138"/>
      <c r="AW366" s="138"/>
      <c r="AX366" s="138"/>
      <c r="AY366" s="138"/>
      <c r="AZ366" s="138"/>
      <c r="BA366" s="14"/>
      <c r="BB366" s="14"/>
      <c r="BC366" s="14"/>
      <c r="BD366" s="14"/>
      <c r="BE366" s="14"/>
      <c r="BF366" s="14"/>
      <c r="BG366" s="14"/>
      <c r="BH366" s="14"/>
      <c r="BI366" s="14"/>
      <c r="BJ366" s="14"/>
      <c r="BK366" s="14"/>
      <c r="BL366" s="14"/>
      <c r="BM366" s="14"/>
      <c r="BN366" s="14"/>
      <c r="BO366" s="14"/>
      <c r="BP366" s="14"/>
      <c r="BQ366" s="14"/>
      <c r="BR366" s="14"/>
      <c r="BS366" s="14"/>
      <c r="BT366" s="14"/>
      <c r="BU366" s="14"/>
      <c r="BV366" s="14"/>
      <c r="BW366" s="14"/>
      <c r="BX366" s="14"/>
      <c r="BY366" s="14"/>
      <c r="BZ366" s="14"/>
      <c r="CA366" s="14"/>
      <c r="CB366" s="14"/>
      <c r="CC366" s="14"/>
      <c r="CD366" s="14"/>
      <c r="CE366" s="14"/>
      <c r="CF366" s="14"/>
      <c r="CG366" s="14"/>
      <c r="CH366" s="14"/>
      <c r="CI366" s="14"/>
      <c r="CJ366" s="14"/>
      <c r="CK366" s="14"/>
      <c r="CL366" s="14"/>
      <c r="CM366" s="14"/>
      <c r="CN366" s="14"/>
      <c r="CO366" s="14"/>
      <c r="CP366" s="14"/>
      <c r="CQ366" s="14"/>
      <c r="CR366" s="14"/>
      <c r="CS366" s="14"/>
      <c r="CT366" s="14"/>
      <c r="CU366" s="14"/>
      <c r="CV366" s="14"/>
      <c r="CW366" s="14"/>
      <c r="CX366" s="14"/>
      <c r="CY366" s="14"/>
      <c r="CZ366" s="14"/>
      <c r="DA366" s="14"/>
      <c r="DB366" s="14"/>
      <c r="DC366" s="14"/>
      <c r="DD366" s="14"/>
      <c r="DE366" s="14"/>
      <c r="DF366" s="14"/>
      <c r="DG366" s="14"/>
      <c r="DH366" s="14"/>
      <c r="DI366" s="14"/>
      <c r="DJ366" s="14"/>
      <c r="DK366" s="14"/>
      <c r="DL366" s="14"/>
      <c r="DM366" s="14"/>
      <c r="DN366" s="14"/>
      <c r="DO366" s="14"/>
      <c r="DP366" s="14"/>
      <c r="DQ366" s="14"/>
      <c r="DR366" s="14"/>
      <c r="DS366" s="14"/>
      <c r="DT366" s="14"/>
      <c r="DU366" s="14"/>
      <c r="DV366" s="14"/>
      <c r="DW366" s="14"/>
      <c r="DX366" s="14"/>
      <c r="DY366" s="14"/>
      <c r="DZ366" s="14"/>
      <c r="EA366" s="14"/>
      <c r="EB366" s="14"/>
      <c r="EC366" s="14"/>
      <c r="ED366" s="14"/>
      <c r="EE366" s="14"/>
      <c r="EF366" s="14"/>
      <c r="EG366" s="14"/>
      <c r="EH366" s="14"/>
      <c r="EI366" s="14"/>
      <c r="EJ366" s="14"/>
      <c r="EK366" s="14"/>
      <c r="EL366" s="14"/>
      <c r="EM366" s="14"/>
      <c r="EN366" s="14"/>
      <c r="EO366" s="14"/>
      <c r="EP366" s="14"/>
      <c r="EQ366" s="14"/>
      <c r="ER366" s="14"/>
      <c r="ES366" s="14"/>
      <c r="ET366" s="14"/>
      <c r="EU366" s="14"/>
      <c r="EV366" s="14"/>
      <c r="EW366" s="14"/>
      <c r="EX366" s="14"/>
      <c r="EY366" s="14"/>
      <c r="EZ366" s="14"/>
      <c r="FA366" s="14"/>
      <c r="FB366" s="14"/>
      <c r="FC366" s="14"/>
      <c r="FD366" s="14"/>
      <c r="FE366" s="14"/>
      <c r="FF366" s="14"/>
      <c r="FG366" s="14"/>
      <c r="FH366" s="14"/>
      <c r="FI366" s="14"/>
      <c r="FJ366" s="14"/>
      <c r="FK366" s="14"/>
      <c r="FL366" s="14"/>
      <c r="FM366" s="14"/>
      <c r="FN366" s="14"/>
      <c r="FO366" s="14"/>
      <c r="FP366" s="14"/>
      <c r="FQ366" s="14"/>
      <c r="FR366" s="14"/>
      <c r="FS366" s="14"/>
      <c r="FT366" s="14"/>
      <c r="FU366" s="14"/>
      <c r="FV366" s="14"/>
      <c r="FW366" s="14"/>
      <c r="FX366" s="14"/>
      <c r="FY366" s="14"/>
      <c r="FZ366" s="14"/>
      <c r="GA366" s="14"/>
      <c r="GB366" s="14"/>
      <c r="GC366" s="14"/>
      <c r="GD366" s="14"/>
      <c r="GE366" s="14"/>
      <c r="GF366" s="14"/>
      <c r="GG366" s="14"/>
      <c r="GH366" s="14"/>
      <c r="GI366" s="14"/>
      <c r="GJ366" s="14"/>
      <c r="GK366" s="14"/>
      <c r="GL366" s="14"/>
      <c r="GM366" s="14"/>
      <c r="GN366" s="14"/>
      <c r="GO366" s="14"/>
      <c r="GP366" s="14"/>
      <c r="GQ366" s="14"/>
      <c r="GR366" s="14"/>
      <c r="GS366" s="14"/>
      <c r="GT366" s="14"/>
      <c r="GU366" s="14"/>
      <c r="GV366" s="14"/>
      <c r="GW366" s="14"/>
      <c r="GX366" s="14"/>
      <c r="GY366" s="14"/>
      <c r="GZ366" s="14"/>
      <c r="HA366" s="14"/>
      <c r="HB366" s="14"/>
      <c r="HC366" s="14"/>
      <c r="HD366" s="14"/>
      <c r="HE366" s="14"/>
      <c r="HF366" s="14"/>
      <c r="HG366" s="14"/>
      <c r="HH366" s="14"/>
      <c r="HI366" s="14"/>
      <c r="HJ366" s="14"/>
      <c r="HK366" s="14"/>
      <c r="HL366" s="14"/>
      <c r="HM366" s="14"/>
      <c r="HN366" s="14"/>
      <c r="HO366" s="14"/>
      <c r="HP366" s="14"/>
      <c r="HQ366" s="14"/>
      <c r="HR366" s="14"/>
      <c r="HS366" s="14"/>
      <c r="HT366" s="14"/>
      <c r="HU366" s="14"/>
      <c r="HV366" s="14"/>
      <c r="HW366" s="14"/>
      <c r="HX366" s="14"/>
      <c r="HY366" s="14"/>
      <c r="HZ366" s="14"/>
      <c r="IA366" s="14"/>
      <c r="IB366" s="14"/>
      <c r="IC366" s="14"/>
      <c r="ID366" s="14"/>
      <c r="IE366" s="14"/>
      <c r="IF366" s="14"/>
      <c r="IG366" s="14"/>
      <c r="IH366" s="14"/>
      <c r="II366" s="14"/>
      <c r="IJ366" s="14"/>
      <c r="IK366" s="14"/>
      <c r="IL366" s="14"/>
      <c r="IM366" s="14"/>
      <c r="IN366" s="14"/>
      <c r="IO366" s="14"/>
      <c r="IP366" s="14"/>
      <c r="IQ366" s="14"/>
      <c r="IR366" s="14"/>
      <c r="IS366" s="14"/>
      <c r="IT366" s="14"/>
      <c r="IU366" s="14"/>
      <c r="IV366" s="14"/>
      <c r="IW366" s="14"/>
      <c r="IX366" s="14"/>
      <c r="IY366" s="14"/>
      <c r="IZ366" s="14"/>
      <c r="JA366" s="14"/>
      <c r="JB366" s="14"/>
      <c r="JC366" s="14"/>
      <c r="JD366" s="14"/>
      <c r="JE366" s="14"/>
      <c r="JF366" s="14"/>
      <c r="JG366" s="14"/>
    </row>
    <row r="367" spans="1:267" s="152" customFormat="1" ht="18" hidden="1" customHeight="1" outlineLevel="2" x14ac:dyDescent="0.25">
      <c r="A367" s="146">
        <v>103</v>
      </c>
      <c r="B367" s="348"/>
      <c r="C367" s="349"/>
      <c r="D367" s="95"/>
      <c r="E367" s="348"/>
      <c r="F367" s="349"/>
      <c r="G367" s="167" t="str">
        <f>Logic!G370</f>
        <v/>
      </c>
      <c r="H367" s="116"/>
      <c r="I367" s="167" t="str">
        <f>Logic!I370</f>
        <v/>
      </c>
      <c r="J367" s="117"/>
      <c r="K367" s="112"/>
      <c r="L367" s="112"/>
      <c r="M367" s="167" t="str">
        <f>Logic!N370</f>
        <v/>
      </c>
      <c r="N367" s="167" t="str">
        <f>Logic!P370</f>
        <v/>
      </c>
      <c r="O367" s="167" t="str">
        <f>Logic!R370</f>
        <v/>
      </c>
      <c r="P367" s="167" t="str">
        <f>Logic!T370</f>
        <v/>
      </c>
      <c r="Q367" s="167" t="str">
        <f>Logic!V370</f>
        <v/>
      </c>
      <c r="R367" s="117"/>
      <c r="S367" s="167" t="str">
        <f>Logic!Y370</f>
        <v/>
      </c>
      <c r="T367" s="117"/>
      <c r="U367" s="167" t="str">
        <f>Logic!AA370</f>
        <v/>
      </c>
      <c r="V367" s="167" t="str">
        <f>Logic!AB370</f>
        <v/>
      </c>
      <c r="W367" s="167" t="str">
        <f>Logic!AC370</f>
        <v/>
      </c>
      <c r="X367" s="167" t="str">
        <f>Logic!AD370</f>
        <v/>
      </c>
      <c r="Y367" s="167" t="str">
        <f>Logic!AF370</f>
        <v/>
      </c>
      <c r="Z367" s="167" t="str">
        <f>Logic!AG370</f>
        <v/>
      </c>
      <c r="AA367" s="167" t="str">
        <f>Logic!AH370</f>
        <v/>
      </c>
      <c r="AB367" s="167" t="str">
        <f>Logic!AI370</f>
        <v/>
      </c>
      <c r="AC367" s="153"/>
      <c r="AD367" s="138"/>
      <c r="AE367" s="138"/>
      <c r="AF367" s="138"/>
      <c r="AG367" s="138"/>
      <c r="AH367" s="138"/>
      <c r="AI367" s="138"/>
      <c r="AJ367" s="138"/>
      <c r="AK367" s="138"/>
      <c r="AL367" s="138"/>
      <c r="AM367" s="138"/>
      <c r="AN367" s="138"/>
      <c r="AO367" s="138"/>
      <c r="AP367" s="138"/>
      <c r="AQ367" s="138"/>
      <c r="AR367" s="138"/>
      <c r="AS367" s="138"/>
      <c r="AT367" s="138"/>
      <c r="AU367" s="138"/>
      <c r="AV367" s="138"/>
      <c r="AW367" s="138"/>
      <c r="AX367" s="138"/>
      <c r="AY367" s="138"/>
      <c r="AZ367" s="138"/>
      <c r="BA367" s="14"/>
      <c r="BB367" s="14"/>
      <c r="BC367" s="14"/>
      <c r="BD367" s="14"/>
      <c r="BE367" s="14"/>
      <c r="BF367" s="14"/>
      <c r="BG367" s="14"/>
      <c r="BH367" s="14"/>
      <c r="BI367" s="14"/>
      <c r="BJ367" s="14"/>
      <c r="BK367" s="14"/>
      <c r="BL367" s="14"/>
      <c r="BM367" s="14"/>
      <c r="BN367" s="14"/>
      <c r="BO367" s="14"/>
      <c r="BP367" s="14"/>
      <c r="BQ367" s="14"/>
      <c r="BR367" s="14"/>
      <c r="BS367" s="14"/>
      <c r="BT367" s="14"/>
      <c r="BU367" s="14"/>
      <c r="BV367" s="14"/>
      <c r="BW367" s="14"/>
      <c r="BX367" s="14"/>
      <c r="BY367" s="14"/>
      <c r="BZ367" s="14"/>
      <c r="CA367" s="14"/>
      <c r="CB367" s="14"/>
      <c r="CC367" s="14"/>
      <c r="CD367" s="14"/>
      <c r="CE367" s="14"/>
      <c r="CF367" s="14"/>
      <c r="CG367" s="14"/>
      <c r="CH367" s="14"/>
      <c r="CI367" s="14"/>
      <c r="CJ367" s="14"/>
      <c r="CK367" s="14"/>
      <c r="CL367" s="14"/>
      <c r="CM367" s="14"/>
      <c r="CN367" s="14"/>
      <c r="CO367" s="14"/>
      <c r="CP367" s="14"/>
      <c r="CQ367" s="14"/>
      <c r="CR367" s="14"/>
      <c r="CS367" s="14"/>
      <c r="CT367" s="14"/>
      <c r="CU367" s="14"/>
      <c r="CV367" s="14"/>
      <c r="CW367" s="14"/>
      <c r="CX367" s="14"/>
      <c r="CY367" s="14"/>
      <c r="CZ367" s="14"/>
      <c r="DA367" s="14"/>
      <c r="DB367" s="14"/>
      <c r="DC367" s="14"/>
      <c r="DD367" s="14"/>
      <c r="DE367" s="14"/>
      <c r="DF367" s="14"/>
      <c r="DG367" s="14"/>
      <c r="DH367" s="14"/>
      <c r="DI367" s="14"/>
      <c r="DJ367" s="14"/>
      <c r="DK367" s="14"/>
      <c r="DL367" s="14"/>
      <c r="DM367" s="14"/>
      <c r="DN367" s="14"/>
      <c r="DO367" s="14"/>
      <c r="DP367" s="14"/>
      <c r="DQ367" s="14"/>
      <c r="DR367" s="14"/>
      <c r="DS367" s="14"/>
      <c r="DT367" s="14"/>
      <c r="DU367" s="14"/>
      <c r="DV367" s="14"/>
      <c r="DW367" s="14"/>
      <c r="DX367" s="14"/>
      <c r="DY367" s="14"/>
      <c r="DZ367" s="14"/>
      <c r="EA367" s="14"/>
      <c r="EB367" s="14"/>
      <c r="EC367" s="14"/>
      <c r="ED367" s="14"/>
      <c r="EE367" s="14"/>
      <c r="EF367" s="14"/>
      <c r="EG367" s="14"/>
      <c r="EH367" s="14"/>
      <c r="EI367" s="14"/>
      <c r="EJ367" s="14"/>
      <c r="EK367" s="14"/>
      <c r="EL367" s="14"/>
      <c r="EM367" s="14"/>
      <c r="EN367" s="14"/>
      <c r="EO367" s="14"/>
      <c r="EP367" s="14"/>
      <c r="EQ367" s="14"/>
      <c r="ER367" s="14"/>
      <c r="ES367" s="14"/>
      <c r="ET367" s="14"/>
      <c r="EU367" s="14"/>
      <c r="EV367" s="14"/>
      <c r="EW367" s="14"/>
      <c r="EX367" s="14"/>
      <c r="EY367" s="14"/>
      <c r="EZ367" s="14"/>
      <c r="FA367" s="14"/>
      <c r="FB367" s="14"/>
      <c r="FC367" s="14"/>
      <c r="FD367" s="14"/>
      <c r="FE367" s="14"/>
      <c r="FF367" s="14"/>
      <c r="FG367" s="14"/>
      <c r="FH367" s="14"/>
      <c r="FI367" s="14"/>
      <c r="FJ367" s="14"/>
      <c r="FK367" s="14"/>
      <c r="FL367" s="14"/>
      <c r="FM367" s="14"/>
      <c r="FN367" s="14"/>
      <c r="FO367" s="14"/>
      <c r="FP367" s="14"/>
      <c r="FQ367" s="14"/>
      <c r="FR367" s="14"/>
      <c r="FS367" s="14"/>
      <c r="FT367" s="14"/>
      <c r="FU367" s="14"/>
      <c r="FV367" s="14"/>
      <c r="FW367" s="14"/>
      <c r="FX367" s="14"/>
      <c r="FY367" s="14"/>
      <c r="FZ367" s="14"/>
      <c r="GA367" s="14"/>
      <c r="GB367" s="14"/>
      <c r="GC367" s="14"/>
      <c r="GD367" s="14"/>
      <c r="GE367" s="14"/>
      <c r="GF367" s="14"/>
      <c r="GG367" s="14"/>
      <c r="GH367" s="14"/>
      <c r="GI367" s="14"/>
      <c r="GJ367" s="14"/>
      <c r="GK367" s="14"/>
      <c r="GL367" s="14"/>
      <c r="GM367" s="14"/>
      <c r="GN367" s="14"/>
      <c r="GO367" s="14"/>
      <c r="GP367" s="14"/>
      <c r="GQ367" s="14"/>
      <c r="GR367" s="14"/>
      <c r="GS367" s="14"/>
      <c r="GT367" s="14"/>
      <c r="GU367" s="14"/>
      <c r="GV367" s="14"/>
      <c r="GW367" s="14"/>
      <c r="GX367" s="14"/>
      <c r="GY367" s="14"/>
      <c r="GZ367" s="14"/>
      <c r="HA367" s="14"/>
      <c r="HB367" s="14"/>
      <c r="HC367" s="14"/>
      <c r="HD367" s="14"/>
      <c r="HE367" s="14"/>
      <c r="HF367" s="14"/>
      <c r="HG367" s="14"/>
      <c r="HH367" s="14"/>
      <c r="HI367" s="14"/>
      <c r="HJ367" s="14"/>
      <c r="HK367" s="14"/>
      <c r="HL367" s="14"/>
      <c r="HM367" s="14"/>
      <c r="HN367" s="14"/>
      <c r="HO367" s="14"/>
      <c r="HP367" s="14"/>
      <c r="HQ367" s="14"/>
      <c r="HR367" s="14"/>
      <c r="HS367" s="14"/>
      <c r="HT367" s="14"/>
      <c r="HU367" s="14"/>
      <c r="HV367" s="14"/>
      <c r="HW367" s="14"/>
      <c r="HX367" s="14"/>
      <c r="HY367" s="14"/>
      <c r="HZ367" s="14"/>
      <c r="IA367" s="14"/>
      <c r="IB367" s="14"/>
      <c r="IC367" s="14"/>
      <c r="ID367" s="14"/>
      <c r="IE367" s="14"/>
      <c r="IF367" s="14"/>
      <c r="IG367" s="14"/>
      <c r="IH367" s="14"/>
      <c r="II367" s="14"/>
      <c r="IJ367" s="14"/>
      <c r="IK367" s="14"/>
      <c r="IL367" s="14"/>
      <c r="IM367" s="14"/>
      <c r="IN367" s="14"/>
      <c r="IO367" s="14"/>
      <c r="IP367" s="14"/>
      <c r="IQ367" s="14"/>
      <c r="IR367" s="14"/>
      <c r="IS367" s="14"/>
      <c r="IT367" s="14"/>
      <c r="IU367" s="14"/>
      <c r="IV367" s="14"/>
      <c r="IW367" s="14"/>
      <c r="IX367" s="14"/>
      <c r="IY367" s="14"/>
      <c r="IZ367" s="14"/>
      <c r="JA367" s="14"/>
      <c r="JB367" s="14"/>
      <c r="JC367" s="14"/>
      <c r="JD367" s="14"/>
      <c r="JE367" s="14"/>
      <c r="JF367" s="14"/>
      <c r="JG367" s="14"/>
    </row>
    <row r="368" spans="1:267" s="152" customFormat="1" ht="18" hidden="1" customHeight="1" outlineLevel="2" x14ac:dyDescent="0.25">
      <c r="A368" s="146">
        <v>104</v>
      </c>
      <c r="B368" s="348"/>
      <c r="C368" s="349"/>
      <c r="D368" s="95"/>
      <c r="E368" s="348"/>
      <c r="F368" s="349"/>
      <c r="G368" s="167" t="str">
        <f>Logic!G371</f>
        <v/>
      </c>
      <c r="H368" s="116"/>
      <c r="I368" s="167" t="str">
        <f>Logic!I371</f>
        <v/>
      </c>
      <c r="J368" s="117"/>
      <c r="K368" s="112"/>
      <c r="L368" s="112"/>
      <c r="M368" s="167" t="str">
        <f>Logic!N371</f>
        <v/>
      </c>
      <c r="N368" s="167" t="str">
        <f>Logic!P371</f>
        <v/>
      </c>
      <c r="O368" s="167" t="str">
        <f>Logic!R371</f>
        <v/>
      </c>
      <c r="P368" s="167" t="str">
        <f>Logic!T371</f>
        <v/>
      </c>
      <c r="Q368" s="167" t="str">
        <f>Logic!V371</f>
        <v/>
      </c>
      <c r="R368" s="117"/>
      <c r="S368" s="167" t="str">
        <f>Logic!Y371</f>
        <v/>
      </c>
      <c r="T368" s="117"/>
      <c r="U368" s="167" t="str">
        <f>Logic!AA371</f>
        <v/>
      </c>
      <c r="V368" s="167" t="str">
        <f>Logic!AB371</f>
        <v/>
      </c>
      <c r="W368" s="167" t="str">
        <f>Logic!AC371</f>
        <v/>
      </c>
      <c r="X368" s="167" t="str">
        <f>Logic!AD371</f>
        <v/>
      </c>
      <c r="Y368" s="167" t="str">
        <f>Logic!AF371</f>
        <v/>
      </c>
      <c r="Z368" s="167" t="str">
        <f>Logic!AG371</f>
        <v/>
      </c>
      <c r="AA368" s="167" t="str">
        <f>Logic!AH371</f>
        <v/>
      </c>
      <c r="AB368" s="167" t="str">
        <f>Logic!AI371</f>
        <v/>
      </c>
      <c r="AC368" s="153"/>
      <c r="AD368" s="138"/>
      <c r="AE368" s="138"/>
      <c r="AF368" s="138"/>
      <c r="AG368" s="138"/>
      <c r="AH368" s="138"/>
      <c r="AI368" s="138"/>
      <c r="AJ368" s="138"/>
      <c r="AK368" s="138"/>
      <c r="AL368" s="138"/>
      <c r="AM368" s="138"/>
      <c r="AN368" s="138"/>
      <c r="AO368" s="138"/>
      <c r="AP368" s="138"/>
      <c r="AQ368" s="138"/>
      <c r="AR368" s="138"/>
      <c r="AS368" s="138"/>
      <c r="AT368" s="138"/>
      <c r="AU368" s="138"/>
      <c r="AV368" s="138"/>
      <c r="AW368" s="138"/>
      <c r="AX368" s="138"/>
      <c r="AY368" s="138"/>
      <c r="AZ368" s="138"/>
      <c r="BA368" s="14"/>
      <c r="BB368" s="14"/>
      <c r="BC368" s="14"/>
      <c r="BD368" s="14"/>
      <c r="BE368" s="14"/>
      <c r="BF368" s="14"/>
      <c r="BG368" s="14"/>
      <c r="BH368" s="14"/>
      <c r="BI368" s="14"/>
      <c r="BJ368" s="14"/>
      <c r="BK368" s="14"/>
      <c r="BL368" s="14"/>
      <c r="BM368" s="14"/>
      <c r="BN368" s="14"/>
      <c r="BO368" s="14"/>
      <c r="BP368" s="14"/>
      <c r="BQ368" s="14"/>
      <c r="BR368" s="14"/>
      <c r="BS368" s="14"/>
      <c r="BT368" s="14"/>
      <c r="BU368" s="14"/>
      <c r="BV368" s="14"/>
      <c r="BW368" s="14"/>
      <c r="BX368" s="14"/>
      <c r="BY368" s="14"/>
      <c r="BZ368" s="14"/>
      <c r="CA368" s="14"/>
      <c r="CB368" s="14"/>
      <c r="CC368" s="14"/>
      <c r="CD368" s="14"/>
      <c r="CE368" s="14"/>
      <c r="CF368" s="14"/>
      <c r="CG368" s="14"/>
      <c r="CH368" s="14"/>
      <c r="CI368" s="14"/>
      <c r="CJ368" s="14"/>
      <c r="CK368" s="14"/>
      <c r="CL368" s="14"/>
      <c r="CM368" s="14"/>
      <c r="CN368" s="14"/>
      <c r="CO368" s="14"/>
      <c r="CP368" s="14"/>
      <c r="CQ368" s="14"/>
      <c r="CR368" s="14"/>
      <c r="CS368" s="14"/>
      <c r="CT368" s="14"/>
      <c r="CU368" s="14"/>
      <c r="CV368" s="14"/>
      <c r="CW368" s="14"/>
      <c r="CX368" s="14"/>
      <c r="CY368" s="14"/>
      <c r="CZ368" s="14"/>
      <c r="DA368" s="14"/>
      <c r="DB368" s="14"/>
      <c r="DC368" s="14"/>
      <c r="DD368" s="14"/>
      <c r="DE368" s="14"/>
      <c r="DF368" s="14"/>
      <c r="DG368" s="14"/>
      <c r="DH368" s="14"/>
      <c r="DI368" s="14"/>
      <c r="DJ368" s="14"/>
      <c r="DK368" s="14"/>
      <c r="DL368" s="14"/>
      <c r="DM368" s="14"/>
      <c r="DN368" s="14"/>
      <c r="DO368" s="14"/>
      <c r="DP368" s="14"/>
      <c r="DQ368" s="14"/>
      <c r="DR368" s="14"/>
      <c r="DS368" s="14"/>
      <c r="DT368" s="14"/>
      <c r="DU368" s="14"/>
      <c r="DV368" s="14"/>
      <c r="DW368" s="14"/>
      <c r="DX368" s="14"/>
      <c r="DY368" s="14"/>
      <c r="DZ368" s="14"/>
      <c r="EA368" s="14"/>
      <c r="EB368" s="14"/>
      <c r="EC368" s="14"/>
      <c r="ED368" s="14"/>
      <c r="EE368" s="14"/>
      <c r="EF368" s="14"/>
      <c r="EG368" s="14"/>
      <c r="EH368" s="14"/>
      <c r="EI368" s="14"/>
      <c r="EJ368" s="14"/>
      <c r="EK368" s="14"/>
      <c r="EL368" s="14"/>
      <c r="EM368" s="14"/>
      <c r="EN368" s="14"/>
      <c r="EO368" s="14"/>
      <c r="EP368" s="14"/>
      <c r="EQ368" s="14"/>
      <c r="ER368" s="14"/>
      <c r="ES368" s="14"/>
      <c r="ET368" s="14"/>
      <c r="EU368" s="14"/>
      <c r="EV368" s="14"/>
      <c r="EW368" s="14"/>
      <c r="EX368" s="14"/>
      <c r="EY368" s="14"/>
      <c r="EZ368" s="14"/>
      <c r="FA368" s="14"/>
      <c r="FB368" s="14"/>
      <c r="FC368" s="14"/>
      <c r="FD368" s="14"/>
      <c r="FE368" s="14"/>
      <c r="FF368" s="14"/>
      <c r="FG368" s="14"/>
      <c r="FH368" s="14"/>
      <c r="FI368" s="14"/>
      <c r="FJ368" s="14"/>
      <c r="FK368" s="14"/>
      <c r="FL368" s="14"/>
      <c r="FM368" s="14"/>
      <c r="FN368" s="14"/>
      <c r="FO368" s="14"/>
      <c r="FP368" s="14"/>
      <c r="FQ368" s="14"/>
      <c r="FR368" s="14"/>
      <c r="FS368" s="14"/>
      <c r="FT368" s="14"/>
      <c r="FU368" s="14"/>
      <c r="FV368" s="14"/>
      <c r="FW368" s="14"/>
      <c r="FX368" s="14"/>
      <c r="FY368" s="14"/>
      <c r="FZ368" s="14"/>
      <c r="GA368" s="14"/>
      <c r="GB368" s="14"/>
      <c r="GC368" s="14"/>
      <c r="GD368" s="14"/>
      <c r="GE368" s="14"/>
      <c r="GF368" s="14"/>
      <c r="GG368" s="14"/>
      <c r="GH368" s="14"/>
      <c r="GI368" s="14"/>
      <c r="GJ368" s="14"/>
      <c r="GK368" s="14"/>
      <c r="GL368" s="14"/>
      <c r="GM368" s="14"/>
      <c r="GN368" s="14"/>
      <c r="GO368" s="14"/>
      <c r="GP368" s="14"/>
      <c r="GQ368" s="14"/>
      <c r="GR368" s="14"/>
      <c r="GS368" s="14"/>
      <c r="GT368" s="14"/>
      <c r="GU368" s="14"/>
      <c r="GV368" s="14"/>
      <c r="GW368" s="14"/>
      <c r="GX368" s="14"/>
      <c r="GY368" s="14"/>
      <c r="GZ368" s="14"/>
      <c r="HA368" s="14"/>
      <c r="HB368" s="14"/>
      <c r="HC368" s="14"/>
      <c r="HD368" s="14"/>
      <c r="HE368" s="14"/>
      <c r="HF368" s="14"/>
      <c r="HG368" s="14"/>
      <c r="HH368" s="14"/>
      <c r="HI368" s="14"/>
      <c r="HJ368" s="14"/>
      <c r="HK368" s="14"/>
      <c r="HL368" s="14"/>
      <c r="HM368" s="14"/>
      <c r="HN368" s="14"/>
      <c r="HO368" s="14"/>
      <c r="HP368" s="14"/>
      <c r="HQ368" s="14"/>
      <c r="HR368" s="14"/>
      <c r="HS368" s="14"/>
      <c r="HT368" s="14"/>
      <c r="HU368" s="14"/>
      <c r="HV368" s="14"/>
      <c r="HW368" s="14"/>
      <c r="HX368" s="14"/>
      <c r="HY368" s="14"/>
      <c r="HZ368" s="14"/>
      <c r="IA368" s="14"/>
      <c r="IB368" s="14"/>
      <c r="IC368" s="14"/>
      <c r="ID368" s="14"/>
      <c r="IE368" s="14"/>
      <c r="IF368" s="14"/>
      <c r="IG368" s="14"/>
      <c r="IH368" s="14"/>
      <c r="II368" s="14"/>
      <c r="IJ368" s="14"/>
      <c r="IK368" s="14"/>
      <c r="IL368" s="14"/>
      <c r="IM368" s="14"/>
      <c r="IN368" s="14"/>
      <c r="IO368" s="14"/>
      <c r="IP368" s="14"/>
      <c r="IQ368" s="14"/>
      <c r="IR368" s="14"/>
      <c r="IS368" s="14"/>
      <c r="IT368" s="14"/>
      <c r="IU368" s="14"/>
      <c r="IV368" s="14"/>
      <c r="IW368" s="14"/>
      <c r="IX368" s="14"/>
      <c r="IY368" s="14"/>
      <c r="IZ368" s="14"/>
      <c r="JA368" s="14"/>
      <c r="JB368" s="14"/>
      <c r="JC368" s="14"/>
      <c r="JD368" s="14"/>
      <c r="JE368" s="14"/>
      <c r="JF368" s="14"/>
      <c r="JG368" s="14"/>
    </row>
    <row r="369" spans="1:267" s="152" customFormat="1" ht="18" hidden="1" customHeight="1" outlineLevel="2" x14ac:dyDescent="0.25">
      <c r="A369" s="146">
        <v>105</v>
      </c>
      <c r="B369" s="348"/>
      <c r="C369" s="349"/>
      <c r="D369" s="95"/>
      <c r="E369" s="348"/>
      <c r="F369" s="349"/>
      <c r="G369" s="167" t="str">
        <f>Logic!G372</f>
        <v/>
      </c>
      <c r="H369" s="116"/>
      <c r="I369" s="167" t="str">
        <f>Logic!I372</f>
        <v/>
      </c>
      <c r="J369" s="117"/>
      <c r="K369" s="112"/>
      <c r="L369" s="112"/>
      <c r="M369" s="167" t="str">
        <f>Logic!N372</f>
        <v/>
      </c>
      <c r="N369" s="167" t="str">
        <f>Logic!P372</f>
        <v/>
      </c>
      <c r="O369" s="167" t="str">
        <f>Logic!R372</f>
        <v/>
      </c>
      <c r="P369" s="167" t="str">
        <f>Logic!T372</f>
        <v/>
      </c>
      <c r="Q369" s="167" t="str">
        <f>Logic!V372</f>
        <v/>
      </c>
      <c r="R369" s="117"/>
      <c r="S369" s="167" t="str">
        <f>Logic!Y372</f>
        <v/>
      </c>
      <c r="T369" s="117"/>
      <c r="U369" s="167" t="str">
        <f>Logic!AA372</f>
        <v/>
      </c>
      <c r="V369" s="167" t="str">
        <f>Logic!AB372</f>
        <v/>
      </c>
      <c r="W369" s="167" t="str">
        <f>Logic!AC372</f>
        <v/>
      </c>
      <c r="X369" s="167" t="str">
        <f>Logic!AD372</f>
        <v/>
      </c>
      <c r="Y369" s="167" t="str">
        <f>Logic!AF372</f>
        <v/>
      </c>
      <c r="Z369" s="167" t="str">
        <f>Logic!AG372</f>
        <v/>
      </c>
      <c r="AA369" s="167" t="str">
        <f>Logic!AH372</f>
        <v/>
      </c>
      <c r="AB369" s="167" t="str">
        <f>Logic!AI372</f>
        <v/>
      </c>
      <c r="AC369" s="153"/>
      <c r="AD369" s="138"/>
      <c r="AE369" s="138"/>
      <c r="AF369" s="138"/>
      <c r="AG369" s="138"/>
      <c r="AH369" s="138"/>
      <c r="AI369" s="138"/>
      <c r="AJ369" s="138"/>
      <c r="AK369" s="138"/>
      <c r="AL369" s="138"/>
      <c r="AM369" s="138"/>
      <c r="AN369" s="138"/>
      <c r="AO369" s="138"/>
      <c r="AP369" s="138"/>
      <c r="AQ369" s="138"/>
      <c r="AR369" s="138"/>
      <c r="AS369" s="138"/>
      <c r="AT369" s="138"/>
      <c r="AU369" s="138"/>
      <c r="AV369" s="138"/>
      <c r="AW369" s="138"/>
      <c r="AX369" s="138"/>
      <c r="AY369" s="138"/>
      <c r="AZ369" s="138"/>
      <c r="BA369" s="14"/>
      <c r="BB369" s="14"/>
      <c r="BC369" s="14"/>
      <c r="BD369" s="14"/>
      <c r="BE369" s="14"/>
      <c r="BF369" s="14"/>
      <c r="BG369" s="14"/>
      <c r="BH369" s="14"/>
      <c r="BI369" s="14"/>
      <c r="BJ369" s="14"/>
      <c r="BK369" s="14"/>
      <c r="BL369" s="14"/>
      <c r="BM369" s="14"/>
      <c r="BN369" s="14"/>
      <c r="BO369" s="14"/>
      <c r="BP369" s="14"/>
      <c r="BQ369" s="14"/>
      <c r="BR369" s="14"/>
      <c r="BS369" s="14"/>
      <c r="BT369" s="14"/>
      <c r="BU369" s="14"/>
      <c r="BV369" s="14"/>
      <c r="BW369" s="14"/>
      <c r="BX369" s="14"/>
      <c r="BY369" s="14"/>
      <c r="BZ369" s="14"/>
      <c r="CA369" s="14"/>
      <c r="CB369" s="14"/>
      <c r="CC369" s="14"/>
      <c r="CD369" s="14"/>
      <c r="CE369" s="14"/>
      <c r="CF369" s="14"/>
      <c r="CG369" s="14"/>
      <c r="CH369" s="14"/>
      <c r="CI369" s="14"/>
      <c r="CJ369" s="14"/>
      <c r="CK369" s="14"/>
      <c r="CL369" s="14"/>
      <c r="CM369" s="14"/>
      <c r="CN369" s="14"/>
      <c r="CO369" s="14"/>
      <c r="CP369" s="14"/>
      <c r="CQ369" s="14"/>
      <c r="CR369" s="14"/>
      <c r="CS369" s="14"/>
      <c r="CT369" s="14"/>
      <c r="CU369" s="14"/>
      <c r="CV369" s="14"/>
      <c r="CW369" s="14"/>
      <c r="CX369" s="14"/>
      <c r="CY369" s="14"/>
      <c r="CZ369" s="14"/>
      <c r="DA369" s="14"/>
      <c r="DB369" s="14"/>
      <c r="DC369" s="14"/>
      <c r="DD369" s="14"/>
      <c r="DE369" s="14"/>
      <c r="DF369" s="14"/>
      <c r="DG369" s="14"/>
      <c r="DH369" s="14"/>
      <c r="DI369" s="14"/>
      <c r="DJ369" s="14"/>
      <c r="DK369" s="14"/>
      <c r="DL369" s="14"/>
      <c r="DM369" s="14"/>
      <c r="DN369" s="14"/>
      <c r="DO369" s="14"/>
      <c r="DP369" s="14"/>
      <c r="DQ369" s="14"/>
      <c r="DR369" s="14"/>
      <c r="DS369" s="14"/>
      <c r="DT369" s="14"/>
      <c r="DU369" s="14"/>
      <c r="DV369" s="14"/>
      <c r="DW369" s="14"/>
      <c r="DX369" s="14"/>
      <c r="DY369" s="14"/>
      <c r="DZ369" s="14"/>
      <c r="EA369" s="14"/>
      <c r="EB369" s="14"/>
      <c r="EC369" s="14"/>
      <c r="ED369" s="14"/>
      <c r="EE369" s="14"/>
      <c r="EF369" s="14"/>
      <c r="EG369" s="14"/>
      <c r="EH369" s="14"/>
      <c r="EI369" s="14"/>
      <c r="EJ369" s="14"/>
      <c r="EK369" s="14"/>
      <c r="EL369" s="14"/>
      <c r="EM369" s="14"/>
      <c r="EN369" s="14"/>
      <c r="EO369" s="14"/>
      <c r="EP369" s="14"/>
      <c r="EQ369" s="14"/>
      <c r="ER369" s="14"/>
      <c r="ES369" s="14"/>
      <c r="ET369" s="14"/>
      <c r="EU369" s="14"/>
      <c r="EV369" s="14"/>
      <c r="EW369" s="14"/>
      <c r="EX369" s="14"/>
      <c r="EY369" s="14"/>
      <c r="EZ369" s="14"/>
      <c r="FA369" s="14"/>
      <c r="FB369" s="14"/>
      <c r="FC369" s="14"/>
      <c r="FD369" s="14"/>
      <c r="FE369" s="14"/>
      <c r="FF369" s="14"/>
      <c r="FG369" s="14"/>
      <c r="FH369" s="14"/>
      <c r="FI369" s="14"/>
      <c r="FJ369" s="14"/>
      <c r="FK369" s="14"/>
      <c r="FL369" s="14"/>
      <c r="FM369" s="14"/>
      <c r="FN369" s="14"/>
      <c r="FO369" s="14"/>
      <c r="FP369" s="14"/>
      <c r="FQ369" s="14"/>
      <c r="FR369" s="14"/>
      <c r="FS369" s="14"/>
      <c r="FT369" s="14"/>
      <c r="FU369" s="14"/>
      <c r="FV369" s="14"/>
      <c r="FW369" s="14"/>
      <c r="FX369" s="14"/>
      <c r="FY369" s="14"/>
      <c r="FZ369" s="14"/>
      <c r="GA369" s="14"/>
      <c r="GB369" s="14"/>
      <c r="GC369" s="14"/>
      <c r="GD369" s="14"/>
      <c r="GE369" s="14"/>
      <c r="GF369" s="14"/>
      <c r="GG369" s="14"/>
      <c r="GH369" s="14"/>
      <c r="GI369" s="14"/>
      <c r="GJ369" s="14"/>
      <c r="GK369" s="14"/>
      <c r="GL369" s="14"/>
      <c r="GM369" s="14"/>
      <c r="GN369" s="14"/>
      <c r="GO369" s="14"/>
      <c r="GP369" s="14"/>
      <c r="GQ369" s="14"/>
      <c r="GR369" s="14"/>
      <c r="GS369" s="14"/>
      <c r="GT369" s="14"/>
      <c r="GU369" s="14"/>
      <c r="GV369" s="14"/>
      <c r="GW369" s="14"/>
      <c r="GX369" s="14"/>
      <c r="GY369" s="14"/>
      <c r="GZ369" s="14"/>
      <c r="HA369" s="14"/>
      <c r="HB369" s="14"/>
      <c r="HC369" s="14"/>
      <c r="HD369" s="14"/>
      <c r="HE369" s="14"/>
      <c r="HF369" s="14"/>
      <c r="HG369" s="14"/>
      <c r="HH369" s="14"/>
      <c r="HI369" s="14"/>
      <c r="HJ369" s="14"/>
      <c r="HK369" s="14"/>
      <c r="HL369" s="14"/>
      <c r="HM369" s="14"/>
      <c r="HN369" s="14"/>
      <c r="HO369" s="14"/>
      <c r="HP369" s="14"/>
      <c r="HQ369" s="14"/>
      <c r="HR369" s="14"/>
      <c r="HS369" s="14"/>
      <c r="HT369" s="14"/>
      <c r="HU369" s="14"/>
      <c r="HV369" s="14"/>
      <c r="HW369" s="14"/>
      <c r="HX369" s="14"/>
      <c r="HY369" s="14"/>
      <c r="HZ369" s="14"/>
      <c r="IA369" s="14"/>
      <c r="IB369" s="14"/>
      <c r="IC369" s="14"/>
      <c r="ID369" s="14"/>
      <c r="IE369" s="14"/>
      <c r="IF369" s="14"/>
      <c r="IG369" s="14"/>
      <c r="IH369" s="14"/>
      <c r="II369" s="14"/>
      <c r="IJ369" s="14"/>
      <c r="IK369" s="14"/>
      <c r="IL369" s="14"/>
      <c r="IM369" s="14"/>
      <c r="IN369" s="14"/>
      <c r="IO369" s="14"/>
      <c r="IP369" s="14"/>
      <c r="IQ369" s="14"/>
      <c r="IR369" s="14"/>
      <c r="IS369" s="14"/>
      <c r="IT369" s="14"/>
      <c r="IU369" s="14"/>
      <c r="IV369" s="14"/>
      <c r="IW369" s="14"/>
      <c r="IX369" s="14"/>
      <c r="IY369" s="14"/>
      <c r="IZ369" s="14"/>
      <c r="JA369" s="14"/>
      <c r="JB369" s="14"/>
      <c r="JC369" s="14"/>
      <c r="JD369" s="14"/>
      <c r="JE369" s="14"/>
      <c r="JF369" s="14"/>
      <c r="JG369" s="14"/>
    </row>
    <row r="370" spans="1:267" s="152" customFormat="1" ht="18" hidden="1" customHeight="1" outlineLevel="2" x14ac:dyDescent="0.25">
      <c r="A370" s="146">
        <v>106</v>
      </c>
      <c r="B370" s="348"/>
      <c r="C370" s="349"/>
      <c r="D370" s="95"/>
      <c r="E370" s="348"/>
      <c r="F370" s="349"/>
      <c r="G370" s="167" t="str">
        <f>Logic!G373</f>
        <v/>
      </c>
      <c r="H370" s="116"/>
      <c r="I370" s="167" t="str">
        <f>Logic!I373</f>
        <v/>
      </c>
      <c r="J370" s="117"/>
      <c r="K370" s="112"/>
      <c r="L370" s="112"/>
      <c r="M370" s="167" t="str">
        <f>Logic!N373</f>
        <v/>
      </c>
      <c r="N370" s="167" t="str">
        <f>Logic!P373</f>
        <v/>
      </c>
      <c r="O370" s="167" t="str">
        <f>Logic!R373</f>
        <v/>
      </c>
      <c r="P370" s="167" t="str">
        <f>Logic!T373</f>
        <v/>
      </c>
      <c r="Q370" s="167" t="str">
        <f>Logic!V373</f>
        <v/>
      </c>
      <c r="R370" s="117"/>
      <c r="S370" s="167" t="str">
        <f>Logic!Y373</f>
        <v/>
      </c>
      <c r="T370" s="117"/>
      <c r="U370" s="167" t="str">
        <f>Logic!AA373</f>
        <v/>
      </c>
      <c r="V370" s="167" t="str">
        <f>Logic!AB373</f>
        <v/>
      </c>
      <c r="W370" s="167" t="str">
        <f>Logic!AC373</f>
        <v/>
      </c>
      <c r="X370" s="167" t="str">
        <f>Logic!AD373</f>
        <v/>
      </c>
      <c r="Y370" s="167" t="str">
        <f>Logic!AF373</f>
        <v/>
      </c>
      <c r="Z370" s="167" t="str">
        <f>Logic!AG373</f>
        <v/>
      </c>
      <c r="AA370" s="167" t="str">
        <f>Logic!AH373</f>
        <v/>
      </c>
      <c r="AB370" s="167" t="str">
        <f>Logic!AI373</f>
        <v/>
      </c>
      <c r="AC370" s="153"/>
      <c r="AD370" s="138"/>
      <c r="AE370" s="138"/>
      <c r="AF370" s="138"/>
      <c r="AG370" s="138"/>
      <c r="AH370" s="138"/>
      <c r="AI370" s="138"/>
      <c r="AJ370" s="138"/>
      <c r="AK370" s="138"/>
      <c r="AL370" s="138"/>
      <c r="AM370" s="138"/>
      <c r="AN370" s="138"/>
      <c r="AO370" s="138"/>
      <c r="AP370" s="138"/>
      <c r="AQ370" s="138"/>
      <c r="AR370" s="138"/>
      <c r="AS370" s="138"/>
      <c r="AT370" s="138"/>
      <c r="AU370" s="138"/>
      <c r="AV370" s="138"/>
      <c r="AW370" s="138"/>
      <c r="AX370" s="138"/>
      <c r="AY370" s="138"/>
      <c r="AZ370" s="138"/>
      <c r="BA370" s="14"/>
      <c r="BB370" s="14"/>
      <c r="BC370" s="14"/>
      <c r="BD370" s="14"/>
      <c r="BE370" s="14"/>
      <c r="BF370" s="14"/>
      <c r="BG370" s="14"/>
      <c r="BH370" s="14"/>
      <c r="BI370" s="14"/>
      <c r="BJ370" s="14"/>
      <c r="BK370" s="14"/>
      <c r="BL370" s="14"/>
      <c r="BM370" s="14"/>
      <c r="BN370" s="14"/>
      <c r="BO370" s="14"/>
      <c r="BP370" s="14"/>
      <c r="BQ370" s="14"/>
      <c r="BR370" s="14"/>
      <c r="BS370" s="14"/>
      <c r="BT370" s="14"/>
      <c r="BU370" s="14"/>
      <c r="BV370" s="14"/>
      <c r="BW370" s="14"/>
      <c r="BX370" s="14"/>
      <c r="BY370" s="14"/>
      <c r="BZ370" s="14"/>
      <c r="CA370" s="14"/>
      <c r="CB370" s="14"/>
      <c r="CC370" s="14"/>
      <c r="CD370" s="14"/>
      <c r="CE370" s="14"/>
      <c r="CF370" s="14"/>
      <c r="CG370" s="14"/>
      <c r="CH370" s="14"/>
      <c r="CI370" s="14"/>
      <c r="CJ370" s="14"/>
      <c r="CK370" s="14"/>
      <c r="CL370" s="14"/>
      <c r="CM370" s="14"/>
      <c r="CN370" s="14"/>
      <c r="CO370" s="14"/>
      <c r="CP370" s="14"/>
      <c r="CQ370" s="14"/>
      <c r="CR370" s="14"/>
      <c r="CS370" s="14"/>
      <c r="CT370" s="14"/>
      <c r="CU370" s="14"/>
      <c r="CV370" s="14"/>
      <c r="CW370" s="14"/>
      <c r="CX370" s="14"/>
      <c r="CY370" s="14"/>
      <c r="CZ370" s="14"/>
      <c r="DA370" s="14"/>
      <c r="DB370" s="14"/>
      <c r="DC370" s="14"/>
      <c r="DD370" s="14"/>
      <c r="DE370" s="14"/>
      <c r="DF370" s="14"/>
      <c r="DG370" s="14"/>
      <c r="DH370" s="14"/>
      <c r="DI370" s="14"/>
      <c r="DJ370" s="14"/>
      <c r="DK370" s="14"/>
      <c r="DL370" s="14"/>
      <c r="DM370" s="14"/>
      <c r="DN370" s="14"/>
      <c r="DO370" s="14"/>
      <c r="DP370" s="14"/>
      <c r="DQ370" s="14"/>
      <c r="DR370" s="14"/>
      <c r="DS370" s="14"/>
      <c r="DT370" s="14"/>
      <c r="DU370" s="14"/>
      <c r="DV370" s="14"/>
      <c r="DW370" s="14"/>
      <c r="DX370" s="14"/>
      <c r="DY370" s="14"/>
      <c r="DZ370" s="14"/>
      <c r="EA370" s="14"/>
      <c r="EB370" s="14"/>
      <c r="EC370" s="14"/>
      <c r="ED370" s="14"/>
      <c r="EE370" s="14"/>
      <c r="EF370" s="14"/>
      <c r="EG370" s="14"/>
      <c r="EH370" s="14"/>
      <c r="EI370" s="14"/>
      <c r="EJ370" s="14"/>
      <c r="EK370" s="14"/>
      <c r="EL370" s="14"/>
      <c r="EM370" s="14"/>
      <c r="EN370" s="14"/>
      <c r="EO370" s="14"/>
      <c r="EP370" s="14"/>
      <c r="EQ370" s="14"/>
      <c r="ER370" s="14"/>
      <c r="ES370" s="14"/>
      <c r="ET370" s="14"/>
      <c r="EU370" s="14"/>
      <c r="EV370" s="14"/>
      <c r="EW370" s="14"/>
      <c r="EX370" s="14"/>
      <c r="EY370" s="14"/>
      <c r="EZ370" s="14"/>
      <c r="FA370" s="14"/>
      <c r="FB370" s="14"/>
      <c r="FC370" s="14"/>
      <c r="FD370" s="14"/>
      <c r="FE370" s="14"/>
      <c r="FF370" s="14"/>
      <c r="FG370" s="14"/>
      <c r="FH370" s="14"/>
      <c r="FI370" s="14"/>
      <c r="FJ370" s="14"/>
      <c r="FK370" s="14"/>
      <c r="FL370" s="14"/>
      <c r="FM370" s="14"/>
      <c r="FN370" s="14"/>
      <c r="FO370" s="14"/>
      <c r="FP370" s="14"/>
      <c r="FQ370" s="14"/>
      <c r="FR370" s="14"/>
      <c r="FS370" s="14"/>
      <c r="FT370" s="14"/>
      <c r="FU370" s="14"/>
      <c r="FV370" s="14"/>
      <c r="FW370" s="14"/>
      <c r="FX370" s="14"/>
      <c r="FY370" s="14"/>
      <c r="FZ370" s="14"/>
      <c r="GA370" s="14"/>
      <c r="GB370" s="14"/>
      <c r="GC370" s="14"/>
      <c r="GD370" s="14"/>
      <c r="GE370" s="14"/>
      <c r="GF370" s="14"/>
      <c r="GG370" s="14"/>
      <c r="GH370" s="14"/>
      <c r="GI370" s="14"/>
      <c r="GJ370" s="14"/>
      <c r="GK370" s="14"/>
      <c r="GL370" s="14"/>
      <c r="GM370" s="14"/>
      <c r="GN370" s="14"/>
      <c r="GO370" s="14"/>
      <c r="GP370" s="14"/>
      <c r="GQ370" s="14"/>
      <c r="GR370" s="14"/>
      <c r="GS370" s="14"/>
      <c r="GT370" s="14"/>
      <c r="GU370" s="14"/>
      <c r="GV370" s="14"/>
      <c r="GW370" s="14"/>
      <c r="GX370" s="14"/>
      <c r="GY370" s="14"/>
      <c r="GZ370" s="14"/>
      <c r="HA370" s="14"/>
      <c r="HB370" s="14"/>
      <c r="HC370" s="14"/>
      <c r="HD370" s="14"/>
      <c r="HE370" s="14"/>
      <c r="HF370" s="14"/>
      <c r="HG370" s="14"/>
      <c r="HH370" s="14"/>
      <c r="HI370" s="14"/>
      <c r="HJ370" s="14"/>
      <c r="HK370" s="14"/>
      <c r="HL370" s="14"/>
      <c r="HM370" s="14"/>
      <c r="HN370" s="14"/>
      <c r="HO370" s="14"/>
      <c r="HP370" s="14"/>
      <c r="HQ370" s="14"/>
      <c r="HR370" s="14"/>
      <c r="HS370" s="14"/>
      <c r="HT370" s="14"/>
      <c r="HU370" s="14"/>
      <c r="HV370" s="14"/>
      <c r="HW370" s="14"/>
      <c r="HX370" s="14"/>
      <c r="HY370" s="14"/>
      <c r="HZ370" s="14"/>
      <c r="IA370" s="14"/>
      <c r="IB370" s="14"/>
      <c r="IC370" s="14"/>
      <c r="ID370" s="14"/>
      <c r="IE370" s="14"/>
      <c r="IF370" s="14"/>
      <c r="IG370" s="14"/>
      <c r="IH370" s="14"/>
      <c r="II370" s="14"/>
      <c r="IJ370" s="14"/>
      <c r="IK370" s="14"/>
      <c r="IL370" s="14"/>
      <c r="IM370" s="14"/>
      <c r="IN370" s="14"/>
      <c r="IO370" s="14"/>
      <c r="IP370" s="14"/>
      <c r="IQ370" s="14"/>
      <c r="IR370" s="14"/>
      <c r="IS370" s="14"/>
      <c r="IT370" s="14"/>
      <c r="IU370" s="14"/>
      <c r="IV370" s="14"/>
      <c r="IW370" s="14"/>
      <c r="IX370" s="14"/>
      <c r="IY370" s="14"/>
      <c r="IZ370" s="14"/>
      <c r="JA370" s="14"/>
      <c r="JB370" s="14"/>
      <c r="JC370" s="14"/>
      <c r="JD370" s="14"/>
      <c r="JE370" s="14"/>
      <c r="JF370" s="14"/>
      <c r="JG370" s="14"/>
    </row>
    <row r="371" spans="1:267" s="152" customFormat="1" ht="18" hidden="1" customHeight="1" outlineLevel="2" x14ac:dyDescent="0.25">
      <c r="A371" s="146">
        <v>107</v>
      </c>
      <c r="B371" s="348"/>
      <c r="C371" s="349"/>
      <c r="D371" s="95"/>
      <c r="E371" s="348"/>
      <c r="F371" s="349"/>
      <c r="G371" s="167" t="str">
        <f>Logic!G374</f>
        <v/>
      </c>
      <c r="H371" s="116"/>
      <c r="I371" s="167" t="str">
        <f>Logic!I374</f>
        <v/>
      </c>
      <c r="J371" s="117"/>
      <c r="K371" s="112"/>
      <c r="L371" s="112"/>
      <c r="M371" s="167" t="str">
        <f>Logic!N374</f>
        <v/>
      </c>
      <c r="N371" s="167" t="str">
        <f>Logic!P374</f>
        <v/>
      </c>
      <c r="O371" s="167" t="str">
        <f>Logic!R374</f>
        <v/>
      </c>
      <c r="P371" s="167" t="str">
        <f>Logic!T374</f>
        <v/>
      </c>
      <c r="Q371" s="167" t="str">
        <f>Logic!V374</f>
        <v/>
      </c>
      <c r="R371" s="117"/>
      <c r="S371" s="167" t="str">
        <f>Logic!Y374</f>
        <v/>
      </c>
      <c r="T371" s="117"/>
      <c r="U371" s="167" t="str">
        <f>Logic!AA374</f>
        <v/>
      </c>
      <c r="V371" s="167" t="str">
        <f>Logic!AB374</f>
        <v/>
      </c>
      <c r="W371" s="167" t="str">
        <f>Logic!AC374</f>
        <v/>
      </c>
      <c r="X371" s="167" t="str">
        <f>Logic!AD374</f>
        <v/>
      </c>
      <c r="Y371" s="167" t="str">
        <f>Logic!AF374</f>
        <v/>
      </c>
      <c r="Z371" s="167" t="str">
        <f>Logic!AG374</f>
        <v/>
      </c>
      <c r="AA371" s="167" t="str">
        <f>Logic!AH374</f>
        <v/>
      </c>
      <c r="AB371" s="167" t="str">
        <f>Logic!AI374</f>
        <v/>
      </c>
      <c r="AC371" s="153"/>
      <c r="AD371" s="138"/>
      <c r="AE371" s="138"/>
      <c r="AF371" s="138"/>
      <c r="AG371" s="138"/>
      <c r="AH371" s="138"/>
      <c r="AI371" s="138"/>
      <c r="AJ371" s="138"/>
      <c r="AK371" s="138"/>
      <c r="AL371" s="138"/>
      <c r="AM371" s="138"/>
      <c r="AN371" s="138"/>
      <c r="AO371" s="138"/>
      <c r="AP371" s="138"/>
      <c r="AQ371" s="138"/>
      <c r="AR371" s="138"/>
      <c r="AS371" s="138"/>
      <c r="AT371" s="138"/>
      <c r="AU371" s="138"/>
      <c r="AV371" s="138"/>
      <c r="AW371" s="138"/>
      <c r="AX371" s="138"/>
      <c r="AY371" s="138"/>
      <c r="AZ371" s="138"/>
      <c r="BA371" s="14"/>
      <c r="BB371" s="14"/>
      <c r="BC371" s="14"/>
      <c r="BD371" s="14"/>
      <c r="BE371" s="14"/>
      <c r="BF371" s="14"/>
      <c r="BG371" s="14"/>
      <c r="BH371" s="14"/>
      <c r="BI371" s="14"/>
      <c r="BJ371" s="14"/>
      <c r="BK371" s="14"/>
      <c r="BL371" s="14"/>
      <c r="BM371" s="14"/>
      <c r="BN371" s="14"/>
      <c r="BO371" s="14"/>
      <c r="BP371" s="14"/>
      <c r="BQ371" s="14"/>
      <c r="BR371" s="14"/>
      <c r="BS371" s="14"/>
      <c r="BT371" s="14"/>
      <c r="BU371" s="14"/>
      <c r="BV371" s="14"/>
      <c r="BW371" s="14"/>
      <c r="BX371" s="14"/>
      <c r="BY371" s="14"/>
      <c r="BZ371" s="14"/>
      <c r="CA371" s="14"/>
      <c r="CB371" s="14"/>
      <c r="CC371" s="14"/>
      <c r="CD371" s="14"/>
      <c r="CE371" s="14"/>
      <c r="CF371" s="14"/>
      <c r="CG371" s="14"/>
      <c r="CH371" s="14"/>
      <c r="CI371" s="14"/>
      <c r="CJ371" s="14"/>
      <c r="CK371" s="14"/>
      <c r="CL371" s="14"/>
      <c r="CM371" s="14"/>
      <c r="CN371" s="14"/>
      <c r="CO371" s="14"/>
      <c r="CP371" s="14"/>
      <c r="CQ371" s="14"/>
      <c r="CR371" s="14"/>
      <c r="CS371" s="14"/>
      <c r="CT371" s="14"/>
      <c r="CU371" s="14"/>
      <c r="CV371" s="14"/>
      <c r="CW371" s="14"/>
      <c r="CX371" s="14"/>
      <c r="CY371" s="14"/>
      <c r="CZ371" s="14"/>
      <c r="DA371" s="14"/>
      <c r="DB371" s="14"/>
      <c r="DC371" s="14"/>
      <c r="DD371" s="14"/>
      <c r="DE371" s="14"/>
      <c r="DF371" s="14"/>
      <c r="DG371" s="14"/>
      <c r="DH371" s="14"/>
      <c r="DI371" s="14"/>
      <c r="DJ371" s="14"/>
      <c r="DK371" s="14"/>
      <c r="DL371" s="14"/>
      <c r="DM371" s="14"/>
      <c r="DN371" s="14"/>
      <c r="DO371" s="14"/>
      <c r="DP371" s="14"/>
      <c r="DQ371" s="14"/>
      <c r="DR371" s="14"/>
      <c r="DS371" s="14"/>
      <c r="DT371" s="14"/>
      <c r="DU371" s="14"/>
      <c r="DV371" s="14"/>
      <c r="DW371" s="14"/>
      <c r="DX371" s="14"/>
      <c r="DY371" s="14"/>
      <c r="DZ371" s="14"/>
      <c r="EA371" s="14"/>
      <c r="EB371" s="14"/>
      <c r="EC371" s="14"/>
      <c r="ED371" s="14"/>
      <c r="EE371" s="14"/>
      <c r="EF371" s="14"/>
      <c r="EG371" s="14"/>
      <c r="EH371" s="14"/>
      <c r="EI371" s="14"/>
      <c r="EJ371" s="14"/>
      <c r="EK371" s="14"/>
      <c r="EL371" s="14"/>
      <c r="EM371" s="14"/>
      <c r="EN371" s="14"/>
      <c r="EO371" s="14"/>
      <c r="EP371" s="14"/>
      <c r="EQ371" s="14"/>
      <c r="ER371" s="14"/>
      <c r="ES371" s="14"/>
      <c r="ET371" s="14"/>
      <c r="EU371" s="14"/>
      <c r="EV371" s="14"/>
      <c r="EW371" s="14"/>
      <c r="EX371" s="14"/>
      <c r="EY371" s="14"/>
      <c r="EZ371" s="14"/>
      <c r="FA371" s="14"/>
      <c r="FB371" s="14"/>
      <c r="FC371" s="14"/>
      <c r="FD371" s="14"/>
      <c r="FE371" s="14"/>
      <c r="FF371" s="14"/>
      <c r="FG371" s="14"/>
      <c r="FH371" s="14"/>
      <c r="FI371" s="14"/>
      <c r="FJ371" s="14"/>
      <c r="FK371" s="14"/>
      <c r="FL371" s="14"/>
      <c r="FM371" s="14"/>
      <c r="FN371" s="14"/>
      <c r="FO371" s="14"/>
      <c r="FP371" s="14"/>
      <c r="FQ371" s="14"/>
      <c r="FR371" s="14"/>
      <c r="FS371" s="14"/>
      <c r="FT371" s="14"/>
      <c r="FU371" s="14"/>
      <c r="FV371" s="14"/>
      <c r="FW371" s="14"/>
      <c r="FX371" s="14"/>
      <c r="FY371" s="14"/>
      <c r="FZ371" s="14"/>
      <c r="GA371" s="14"/>
      <c r="GB371" s="14"/>
      <c r="GC371" s="14"/>
      <c r="GD371" s="14"/>
      <c r="GE371" s="14"/>
      <c r="GF371" s="14"/>
      <c r="GG371" s="14"/>
      <c r="GH371" s="14"/>
      <c r="GI371" s="14"/>
      <c r="GJ371" s="14"/>
      <c r="GK371" s="14"/>
      <c r="GL371" s="14"/>
      <c r="GM371" s="14"/>
      <c r="GN371" s="14"/>
      <c r="GO371" s="14"/>
      <c r="GP371" s="14"/>
      <c r="GQ371" s="14"/>
      <c r="GR371" s="14"/>
      <c r="GS371" s="14"/>
      <c r="GT371" s="14"/>
      <c r="GU371" s="14"/>
      <c r="GV371" s="14"/>
      <c r="GW371" s="14"/>
      <c r="GX371" s="14"/>
      <c r="GY371" s="14"/>
      <c r="GZ371" s="14"/>
      <c r="HA371" s="14"/>
      <c r="HB371" s="14"/>
      <c r="HC371" s="14"/>
      <c r="HD371" s="14"/>
      <c r="HE371" s="14"/>
      <c r="HF371" s="14"/>
      <c r="HG371" s="14"/>
      <c r="HH371" s="14"/>
      <c r="HI371" s="14"/>
      <c r="HJ371" s="14"/>
      <c r="HK371" s="14"/>
      <c r="HL371" s="14"/>
      <c r="HM371" s="14"/>
      <c r="HN371" s="14"/>
      <c r="HO371" s="14"/>
      <c r="HP371" s="14"/>
      <c r="HQ371" s="14"/>
      <c r="HR371" s="14"/>
      <c r="HS371" s="14"/>
      <c r="HT371" s="14"/>
      <c r="HU371" s="14"/>
      <c r="HV371" s="14"/>
      <c r="HW371" s="14"/>
      <c r="HX371" s="14"/>
      <c r="HY371" s="14"/>
      <c r="HZ371" s="14"/>
      <c r="IA371" s="14"/>
      <c r="IB371" s="14"/>
      <c r="IC371" s="14"/>
      <c r="ID371" s="14"/>
      <c r="IE371" s="14"/>
      <c r="IF371" s="14"/>
      <c r="IG371" s="14"/>
      <c r="IH371" s="14"/>
      <c r="II371" s="14"/>
      <c r="IJ371" s="14"/>
      <c r="IK371" s="14"/>
      <c r="IL371" s="14"/>
      <c r="IM371" s="14"/>
      <c r="IN371" s="14"/>
      <c r="IO371" s="14"/>
      <c r="IP371" s="14"/>
      <c r="IQ371" s="14"/>
      <c r="IR371" s="14"/>
      <c r="IS371" s="14"/>
      <c r="IT371" s="14"/>
      <c r="IU371" s="14"/>
      <c r="IV371" s="14"/>
      <c r="IW371" s="14"/>
      <c r="IX371" s="14"/>
      <c r="IY371" s="14"/>
      <c r="IZ371" s="14"/>
      <c r="JA371" s="14"/>
      <c r="JB371" s="14"/>
      <c r="JC371" s="14"/>
      <c r="JD371" s="14"/>
      <c r="JE371" s="14"/>
      <c r="JF371" s="14"/>
      <c r="JG371" s="14"/>
    </row>
    <row r="372" spans="1:267" s="152" customFormat="1" ht="18" hidden="1" customHeight="1" outlineLevel="2" x14ac:dyDescent="0.25">
      <c r="A372" s="146">
        <v>108</v>
      </c>
      <c r="B372" s="348"/>
      <c r="C372" s="349"/>
      <c r="D372" s="95"/>
      <c r="E372" s="348"/>
      <c r="F372" s="349"/>
      <c r="G372" s="167" t="str">
        <f>Logic!G375</f>
        <v/>
      </c>
      <c r="H372" s="116"/>
      <c r="I372" s="167" t="str">
        <f>Logic!I375</f>
        <v/>
      </c>
      <c r="J372" s="117"/>
      <c r="K372" s="112"/>
      <c r="L372" s="112"/>
      <c r="M372" s="167" t="str">
        <f>Logic!N375</f>
        <v/>
      </c>
      <c r="N372" s="167" t="str">
        <f>Logic!P375</f>
        <v/>
      </c>
      <c r="O372" s="167" t="str">
        <f>Logic!R375</f>
        <v/>
      </c>
      <c r="P372" s="167" t="str">
        <f>Logic!T375</f>
        <v/>
      </c>
      <c r="Q372" s="167" t="str">
        <f>Logic!V375</f>
        <v/>
      </c>
      <c r="R372" s="117"/>
      <c r="S372" s="167" t="str">
        <f>Logic!Y375</f>
        <v/>
      </c>
      <c r="T372" s="117"/>
      <c r="U372" s="167" t="str">
        <f>Logic!AA375</f>
        <v/>
      </c>
      <c r="V372" s="167" t="str">
        <f>Logic!AB375</f>
        <v/>
      </c>
      <c r="W372" s="167" t="str">
        <f>Logic!AC375</f>
        <v/>
      </c>
      <c r="X372" s="167" t="str">
        <f>Logic!AD375</f>
        <v/>
      </c>
      <c r="Y372" s="167" t="str">
        <f>Logic!AF375</f>
        <v/>
      </c>
      <c r="Z372" s="167" t="str">
        <f>Logic!AG375</f>
        <v/>
      </c>
      <c r="AA372" s="167" t="str">
        <f>Logic!AH375</f>
        <v/>
      </c>
      <c r="AB372" s="167" t="str">
        <f>Logic!AI375</f>
        <v/>
      </c>
      <c r="AC372" s="153"/>
      <c r="AD372" s="138"/>
      <c r="AE372" s="138"/>
      <c r="AF372" s="138"/>
      <c r="AG372" s="138"/>
      <c r="AH372" s="138"/>
      <c r="AI372" s="138"/>
      <c r="AJ372" s="138"/>
      <c r="AK372" s="138"/>
      <c r="AL372" s="138"/>
      <c r="AM372" s="138"/>
      <c r="AN372" s="138"/>
      <c r="AO372" s="138"/>
      <c r="AP372" s="138"/>
      <c r="AQ372" s="138"/>
      <c r="AR372" s="138"/>
      <c r="AS372" s="138"/>
      <c r="AT372" s="138"/>
      <c r="AU372" s="138"/>
      <c r="AV372" s="138"/>
      <c r="AW372" s="138"/>
      <c r="AX372" s="138"/>
      <c r="AY372" s="138"/>
      <c r="AZ372" s="138"/>
      <c r="BA372" s="14"/>
      <c r="BB372" s="14"/>
      <c r="BC372" s="14"/>
      <c r="BD372" s="14"/>
      <c r="BE372" s="14"/>
      <c r="BF372" s="14"/>
      <c r="BG372" s="14"/>
      <c r="BH372" s="14"/>
      <c r="BI372" s="14"/>
      <c r="BJ372" s="14"/>
      <c r="BK372" s="14"/>
      <c r="BL372" s="14"/>
      <c r="BM372" s="14"/>
      <c r="BN372" s="14"/>
      <c r="BO372" s="14"/>
      <c r="BP372" s="14"/>
      <c r="BQ372" s="14"/>
      <c r="BR372" s="14"/>
      <c r="BS372" s="14"/>
      <c r="BT372" s="14"/>
      <c r="BU372" s="14"/>
      <c r="BV372" s="14"/>
      <c r="BW372" s="14"/>
      <c r="BX372" s="14"/>
      <c r="BY372" s="14"/>
      <c r="BZ372" s="14"/>
      <c r="CA372" s="14"/>
      <c r="CB372" s="14"/>
      <c r="CC372" s="14"/>
      <c r="CD372" s="14"/>
      <c r="CE372" s="14"/>
      <c r="CF372" s="14"/>
      <c r="CG372" s="14"/>
      <c r="CH372" s="14"/>
      <c r="CI372" s="14"/>
      <c r="CJ372" s="14"/>
      <c r="CK372" s="14"/>
      <c r="CL372" s="14"/>
      <c r="CM372" s="14"/>
      <c r="CN372" s="14"/>
      <c r="CO372" s="14"/>
      <c r="CP372" s="14"/>
      <c r="CQ372" s="14"/>
      <c r="CR372" s="14"/>
      <c r="CS372" s="14"/>
      <c r="CT372" s="14"/>
      <c r="CU372" s="14"/>
      <c r="CV372" s="14"/>
      <c r="CW372" s="14"/>
      <c r="CX372" s="14"/>
      <c r="CY372" s="14"/>
      <c r="CZ372" s="14"/>
      <c r="DA372" s="14"/>
      <c r="DB372" s="14"/>
      <c r="DC372" s="14"/>
      <c r="DD372" s="14"/>
      <c r="DE372" s="14"/>
      <c r="DF372" s="14"/>
      <c r="DG372" s="14"/>
      <c r="DH372" s="14"/>
      <c r="DI372" s="14"/>
      <c r="DJ372" s="14"/>
      <c r="DK372" s="14"/>
      <c r="DL372" s="14"/>
      <c r="DM372" s="14"/>
      <c r="DN372" s="14"/>
      <c r="DO372" s="14"/>
      <c r="DP372" s="14"/>
      <c r="DQ372" s="14"/>
      <c r="DR372" s="14"/>
      <c r="DS372" s="14"/>
      <c r="DT372" s="14"/>
      <c r="DU372" s="14"/>
      <c r="DV372" s="14"/>
      <c r="DW372" s="14"/>
      <c r="DX372" s="14"/>
      <c r="DY372" s="14"/>
      <c r="DZ372" s="14"/>
      <c r="EA372" s="14"/>
      <c r="EB372" s="14"/>
      <c r="EC372" s="14"/>
      <c r="ED372" s="14"/>
      <c r="EE372" s="14"/>
      <c r="EF372" s="14"/>
      <c r="EG372" s="14"/>
      <c r="EH372" s="14"/>
      <c r="EI372" s="14"/>
      <c r="EJ372" s="14"/>
      <c r="EK372" s="14"/>
      <c r="EL372" s="14"/>
      <c r="EM372" s="14"/>
      <c r="EN372" s="14"/>
      <c r="EO372" s="14"/>
      <c r="EP372" s="14"/>
      <c r="EQ372" s="14"/>
      <c r="ER372" s="14"/>
      <c r="ES372" s="14"/>
      <c r="ET372" s="14"/>
      <c r="EU372" s="14"/>
      <c r="EV372" s="14"/>
      <c r="EW372" s="14"/>
      <c r="EX372" s="14"/>
      <c r="EY372" s="14"/>
      <c r="EZ372" s="14"/>
      <c r="FA372" s="14"/>
      <c r="FB372" s="14"/>
      <c r="FC372" s="14"/>
      <c r="FD372" s="14"/>
      <c r="FE372" s="14"/>
      <c r="FF372" s="14"/>
      <c r="FG372" s="14"/>
      <c r="FH372" s="14"/>
      <c r="FI372" s="14"/>
      <c r="FJ372" s="14"/>
      <c r="FK372" s="14"/>
      <c r="FL372" s="14"/>
      <c r="FM372" s="14"/>
      <c r="FN372" s="14"/>
      <c r="FO372" s="14"/>
      <c r="FP372" s="14"/>
      <c r="FQ372" s="14"/>
      <c r="FR372" s="14"/>
      <c r="FS372" s="14"/>
      <c r="FT372" s="14"/>
      <c r="FU372" s="14"/>
      <c r="FV372" s="14"/>
      <c r="FW372" s="14"/>
      <c r="FX372" s="14"/>
      <c r="FY372" s="14"/>
      <c r="FZ372" s="14"/>
      <c r="GA372" s="14"/>
      <c r="GB372" s="14"/>
      <c r="GC372" s="14"/>
      <c r="GD372" s="14"/>
      <c r="GE372" s="14"/>
      <c r="GF372" s="14"/>
      <c r="GG372" s="14"/>
      <c r="GH372" s="14"/>
      <c r="GI372" s="14"/>
      <c r="GJ372" s="14"/>
      <c r="GK372" s="14"/>
      <c r="GL372" s="14"/>
      <c r="GM372" s="14"/>
      <c r="GN372" s="14"/>
      <c r="GO372" s="14"/>
      <c r="GP372" s="14"/>
      <c r="GQ372" s="14"/>
      <c r="GR372" s="14"/>
      <c r="GS372" s="14"/>
      <c r="GT372" s="14"/>
      <c r="GU372" s="14"/>
      <c r="GV372" s="14"/>
      <c r="GW372" s="14"/>
      <c r="GX372" s="14"/>
      <c r="GY372" s="14"/>
      <c r="GZ372" s="14"/>
      <c r="HA372" s="14"/>
      <c r="HB372" s="14"/>
      <c r="HC372" s="14"/>
      <c r="HD372" s="14"/>
      <c r="HE372" s="14"/>
      <c r="HF372" s="14"/>
      <c r="HG372" s="14"/>
      <c r="HH372" s="14"/>
      <c r="HI372" s="14"/>
      <c r="HJ372" s="14"/>
      <c r="HK372" s="14"/>
      <c r="HL372" s="14"/>
      <c r="HM372" s="14"/>
      <c r="HN372" s="14"/>
      <c r="HO372" s="14"/>
      <c r="HP372" s="14"/>
      <c r="HQ372" s="14"/>
      <c r="HR372" s="14"/>
      <c r="HS372" s="14"/>
      <c r="HT372" s="14"/>
      <c r="HU372" s="14"/>
      <c r="HV372" s="14"/>
      <c r="HW372" s="14"/>
      <c r="HX372" s="14"/>
      <c r="HY372" s="14"/>
      <c r="HZ372" s="14"/>
      <c r="IA372" s="14"/>
      <c r="IB372" s="14"/>
      <c r="IC372" s="14"/>
      <c r="ID372" s="14"/>
      <c r="IE372" s="14"/>
      <c r="IF372" s="14"/>
      <c r="IG372" s="14"/>
      <c r="IH372" s="14"/>
      <c r="II372" s="14"/>
      <c r="IJ372" s="14"/>
      <c r="IK372" s="14"/>
      <c r="IL372" s="14"/>
      <c r="IM372" s="14"/>
      <c r="IN372" s="14"/>
      <c r="IO372" s="14"/>
      <c r="IP372" s="14"/>
      <c r="IQ372" s="14"/>
      <c r="IR372" s="14"/>
      <c r="IS372" s="14"/>
      <c r="IT372" s="14"/>
      <c r="IU372" s="14"/>
      <c r="IV372" s="14"/>
      <c r="IW372" s="14"/>
      <c r="IX372" s="14"/>
      <c r="IY372" s="14"/>
      <c r="IZ372" s="14"/>
      <c r="JA372" s="14"/>
      <c r="JB372" s="14"/>
      <c r="JC372" s="14"/>
      <c r="JD372" s="14"/>
      <c r="JE372" s="14"/>
      <c r="JF372" s="14"/>
      <c r="JG372" s="14"/>
    </row>
    <row r="373" spans="1:267" s="152" customFormat="1" ht="18" hidden="1" customHeight="1" outlineLevel="2" x14ac:dyDescent="0.25">
      <c r="A373" s="146">
        <v>109</v>
      </c>
      <c r="B373" s="348"/>
      <c r="C373" s="349"/>
      <c r="D373" s="95"/>
      <c r="E373" s="348"/>
      <c r="F373" s="349"/>
      <c r="G373" s="167" t="str">
        <f>Logic!G376</f>
        <v/>
      </c>
      <c r="H373" s="116"/>
      <c r="I373" s="167" t="str">
        <f>Logic!I376</f>
        <v/>
      </c>
      <c r="J373" s="117"/>
      <c r="K373" s="112"/>
      <c r="L373" s="112"/>
      <c r="M373" s="167" t="str">
        <f>Logic!N376</f>
        <v/>
      </c>
      <c r="N373" s="167" t="str">
        <f>Logic!P376</f>
        <v/>
      </c>
      <c r="O373" s="167" t="str">
        <f>Logic!R376</f>
        <v/>
      </c>
      <c r="P373" s="167" t="str">
        <f>Logic!T376</f>
        <v/>
      </c>
      <c r="Q373" s="167" t="str">
        <f>Logic!V376</f>
        <v/>
      </c>
      <c r="R373" s="117"/>
      <c r="S373" s="167" t="str">
        <f>Logic!Y376</f>
        <v/>
      </c>
      <c r="T373" s="117"/>
      <c r="U373" s="167" t="str">
        <f>Logic!AA376</f>
        <v/>
      </c>
      <c r="V373" s="167" t="str">
        <f>Logic!AB376</f>
        <v/>
      </c>
      <c r="W373" s="167" t="str">
        <f>Logic!AC376</f>
        <v/>
      </c>
      <c r="X373" s="167" t="str">
        <f>Logic!AD376</f>
        <v/>
      </c>
      <c r="Y373" s="167" t="str">
        <f>Logic!AF376</f>
        <v/>
      </c>
      <c r="Z373" s="167" t="str">
        <f>Logic!AG376</f>
        <v/>
      </c>
      <c r="AA373" s="167" t="str">
        <f>Logic!AH376</f>
        <v/>
      </c>
      <c r="AB373" s="167" t="str">
        <f>Logic!AI376</f>
        <v/>
      </c>
      <c r="AC373" s="153"/>
      <c r="AD373" s="138"/>
      <c r="AE373" s="138"/>
      <c r="AF373" s="138"/>
      <c r="AG373" s="138"/>
      <c r="AH373" s="138"/>
      <c r="AI373" s="138"/>
      <c r="AJ373" s="138"/>
      <c r="AK373" s="138"/>
      <c r="AL373" s="138"/>
      <c r="AM373" s="138"/>
      <c r="AN373" s="138"/>
      <c r="AO373" s="138"/>
      <c r="AP373" s="138"/>
      <c r="AQ373" s="138"/>
      <c r="AR373" s="138"/>
      <c r="AS373" s="138"/>
      <c r="AT373" s="138"/>
      <c r="AU373" s="138"/>
      <c r="AV373" s="138"/>
      <c r="AW373" s="138"/>
      <c r="AX373" s="138"/>
      <c r="AY373" s="138"/>
      <c r="AZ373" s="138"/>
      <c r="BA373" s="14"/>
      <c r="BB373" s="14"/>
      <c r="BC373" s="14"/>
      <c r="BD373" s="14"/>
      <c r="BE373" s="14"/>
      <c r="BF373" s="14"/>
      <c r="BG373" s="14"/>
      <c r="BH373" s="14"/>
      <c r="BI373" s="14"/>
      <c r="BJ373" s="14"/>
      <c r="BK373" s="14"/>
      <c r="BL373" s="14"/>
      <c r="BM373" s="14"/>
      <c r="BN373" s="14"/>
      <c r="BO373" s="14"/>
      <c r="BP373" s="14"/>
      <c r="BQ373" s="14"/>
      <c r="BR373" s="14"/>
      <c r="BS373" s="14"/>
      <c r="BT373" s="14"/>
      <c r="BU373" s="14"/>
      <c r="BV373" s="14"/>
      <c r="BW373" s="14"/>
      <c r="BX373" s="14"/>
      <c r="BY373" s="14"/>
      <c r="BZ373" s="14"/>
      <c r="CA373" s="14"/>
      <c r="CB373" s="14"/>
      <c r="CC373" s="14"/>
      <c r="CD373" s="14"/>
      <c r="CE373" s="14"/>
      <c r="CF373" s="14"/>
      <c r="CG373" s="14"/>
      <c r="CH373" s="14"/>
      <c r="CI373" s="14"/>
      <c r="CJ373" s="14"/>
      <c r="CK373" s="14"/>
      <c r="CL373" s="14"/>
      <c r="CM373" s="14"/>
      <c r="CN373" s="14"/>
      <c r="CO373" s="14"/>
      <c r="CP373" s="14"/>
      <c r="CQ373" s="14"/>
      <c r="CR373" s="14"/>
      <c r="CS373" s="14"/>
      <c r="CT373" s="14"/>
      <c r="CU373" s="14"/>
      <c r="CV373" s="14"/>
      <c r="CW373" s="14"/>
      <c r="CX373" s="14"/>
      <c r="CY373" s="14"/>
      <c r="CZ373" s="14"/>
      <c r="DA373" s="14"/>
      <c r="DB373" s="14"/>
      <c r="DC373" s="14"/>
      <c r="DD373" s="14"/>
      <c r="DE373" s="14"/>
      <c r="DF373" s="14"/>
      <c r="DG373" s="14"/>
      <c r="DH373" s="14"/>
      <c r="DI373" s="14"/>
      <c r="DJ373" s="14"/>
      <c r="DK373" s="14"/>
      <c r="DL373" s="14"/>
      <c r="DM373" s="14"/>
      <c r="DN373" s="14"/>
      <c r="DO373" s="14"/>
      <c r="DP373" s="14"/>
      <c r="DQ373" s="14"/>
      <c r="DR373" s="14"/>
      <c r="DS373" s="14"/>
      <c r="DT373" s="14"/>
      <c r="DU373" s="14"/>
      <c r="DV373" s="14"/>
      <c r="DW373" s="14"/>
      <c r="DX373" s="14"/>
      <c r="DY373" s="14"/>
      <c r="DZ373" s="14"/>
      <c r="EA373" s="14"/>
      <c r="EB373" s="14"/>
      <c r="EC373" s="14"/>
      <c r="ED373" s="14"/>
      <c r="EE373" s="14"/>
      <c r="EF373" s="14"/>
      <c r="EG373" s="14"/>
      <c r="EH373" s="14"/>
      <c r="EI373" s="14"/>
      <c r="EJ373" s="14"/>
      <c r="EK373" s="14"/>
      <c r="EL373" s="14"/>
      <c r="EM373" s="14"/>
      <c r="EN373" s="14"/>
      <c r="EO373" s="14"/>
      <c r="EP373" s="14"/>
      <c r="EQ373" s="14"/>
      <c r="ER373" s="14"/>
      <c r="ES373" s="14"/>
      <c r="ET373" s="14"/>
      <c r="EU373" s="14"/>
      <c r="EV373" s="14"/>
      <c r="EW373" s="14"/>
      <c r="EX373" s="14"/>
      <c r="EY373" s="14"/>
      <c r="EZ373" s="14"/>
      <c r="FA373" s="14"/>
      <c r="FB373" s="14"/>
      <c r="FC373" s="14"/>
      <c r="FD373" s="14"/>
      <c r="FE373" s="14"/>
      <c r="FF373" s="14"/>
      <c r="FG373" s="14"/>
      <c r="FH373" s="14"/>
      <c r="FI373" s="14"/>
      <c r="FJ373" s="14"/>
      <c r="FK373" s="14"/>
      <c r="FL373" s="14"/>
      <c r="FM373" s="14"/>
      <c r="FN373" s="14"/>
      <c r="FO373" s="14"/>
      <c r="FP373" s="14"/>
      <c r="FQ373" s="14"/>
      <c r="FR373" s="14"/>
      <c r="FS373" s="14"/>
      <c r="FT373" s="14"/>
      <c r="FU373" s="14"/>
      <c r="FV373" s="14"/>
      <c r="FW373" s="14"/>
      <c r="FX373" s="14"/>
      <c r="FY373" s="14"/>
      <c r="FZ373" s="14"/>
      <c r="GA373" s="14"/>
      <c r="GB373" s="14"/>
      <c r="GC373" s="14"/>
      <c r="GD373" s="14"/>
      <c r="GE373" s="14"/>
      <c r="GF373" s="14"/>
      <c r="GG373" s="14"/>
      <c r="GH373" s="14"/>
      <c r="GI373" s="14"/>
      <c r="GJ373" s="14"/>
      <c r="GK373" s="14"/>
      <c r="GL373" s="14"/>
      <c r="GM373" s="14"/>
      <c r="GN373" s="14"/>
      <c r="GO373" s="14"/>
      <c r="GP373" s="14"/>
      <c r="GQ373" s="14"/>
      <c r="GR373" s="14"/>
      <c r="GS373" s="14"/>
      <c r="GT373" s="14"/>
      <c r="GU373" s="14"/>
      <c r="GV373" s="14"/>
      <c r="GW373" s="14"/>
      <c r="GX373" s="14"/>
      <c r="GY373" s="14"/>
      <c r="GZ373" s="14"/>
      <c r="HA373" s="14"/>
      <c r="HB373" s="14"/>
      <c r="HC373" s="14"/>
      <c r="HD373" s="14"/>
      <c r="HE373" s="14"/>
      <c r="HF373" s="14"/>
      <c r="HG373" s="14"/>
      <c r="HH373" s="14"/>
      <c r="HI373" s="14"/>
      <c r="HJ373" s="14"/>
      <c r="HK373" s="14"/>
      <c r="HL373" s="14"/>
      <c r="HM373" s="14"/>
      <c r="HN373" s="14"/>
      <c r="HO373" s="14"/>
      <c r="HP373" s="14"/>
      <c r="HQ373" s="14"/>
      <c r="HR373" s="14"/>
      <c r="HS373" s="14"/>
      <c r="HT373" s="14"/>
      <c r="HU373" s="14"/>
      <c r="HV373" s="14"/>
      <c r="HW373" s="14"/>
      <c r="HX373" s="14"/>
      <c r="HY373" s="14"/>
      <c r="HZ373" s="14"/>
      <c r="IA373" s="14"/>
      <c r="IB373" s="14"/>
      <c r="IC373" s="14"/>
      <c r="ID373" s="14"/>
      <c r="IE373" s="14"/>
      <c r="IF373" s="14"/>
      <c r="IG373" s="14"/>
      <c r="IH373" s="14"/>
      <c r="II373" s="14"/>
      <c r="IJ373" s="14"/>
      <c r="IK373" s="14"/>
      <c r="IL373" s="14"/>
      <c r="IM373" s="14"/>
      <c r="IN373" s="14"/>
      <c r="IO373" s="14"/>
      <c r="IP373" s="14"/>
      <c r="IQ373" s="14"/>
      <c r="IR373" s="14"/>
      <c r="IS373" s="14"/>
      <c r="IT373" s="14"/>
      <c r="IU373" s="14"/>
      <c r="IV373" s="14"/>
      <c r="IW373" s="14"/>
      <c r="IX373" s="14"/>
      <c r="IY373" s="14"/>
      <c r="IZ373" s="14"/>
      <c r="JA373" s="14"/>
      <c r="JB373" s="14"/>
      <c r="JC373" s="14"/>
      <c r="JD373" s="14"/>
      <c r="JE373" s="14"/>
      <c r="JF373" s="14"/>
      <c r="JG373" s="14"/>
    </row>
    <row r="374" spans="1:267" s="152" customFormat="1" ht="18" hidden="1" customHeight="1" outlineLevel="2" x14ac:dyDescent="0.25">
      <c r="A374" s="146">
        <v>110</v>
      </c>
      <c r="B374" s="348"/>
      <c r="C374" s="349"/>
      <c r="D374" s="95"/>
      <c r="E374" s="348"/>
      <c r="F374" s="349"/>
      <c r="G374" s="167" t="str">
        <f>Logic!G377</f>
        <v/>
      </c>
      <c r="H374" s="116"/>
      <c r="I374" s="167" t="str">
        <f>Logic!I377</f>
        <v/>
      </c>
      <c r="J374" s="117"/>
      <c r="K374" s="112"/>
      <c r="L374" s="112"/>
      <c r="M374" s="167" t="str">
        <f>Logic!N377</f>
        <v/>
      </c>
      <c r="N374" s="167" t="str">
        <f>Logic!P377</f>
        <v/>
      </c>
      <c r="O374" s="167" t="str">
        <f>Logic!R377</f>
        <v/>
      </c>
      <c r="P374" s="167" t="str">
        <f>Logic!T377</f>
        <v/>
      </c>
      <c r="Q374" s="167" t="str">
        <f>Logic!V377</f>
        <v/>
      </c>
      <c r="R374" s="117"/>
      <c r="S374" s="167" t="str">
        <f>Logic!Y377</f>
        <v/>
      </c>
      <c r="T374" s="117"/>
      <c r="U374" s="167" t="str">
        <f>Logic!AA377</f>
        <v/>
      </c>
      <c r="V374" s="167" t="str">
        <f>Logic!AB377</f>
        <v/>
      </c>
      <c r="W374" s="167" t="str">
        <f>Logic!AC377</f>
        <v/>
      </c>
      <c r="X374" s="167" t="str">
        <f>Logic!AD377</f>
        <v/>
      </c>
      <c r="Y374" s="167" t="str">
        <f>Logic!AF377</f>
        <v/>
      </c>
      <c r="Z374" s="167" t="str">
        <f>Logic!AG377</f>
        <v/>
      </c>
      <c r="AA374" s="167" t="str">
        <f>Logic!AH377</f>
        <v/>
      </c>
      <c r="AB374" s="167" t="str">
        <f>Logic!AI377</f>
        <v/>
      </c>
      <c r="AC374" s="153"/>
      <c r="AD374" s="138"/>
      <c r="AE374" s="138"/>
      <c r="AF374" s="138"/>
      <c r="AG374" s="138"/>
      <c r="AH374" s="138"/>
      <c r="AI374" s="138"/>
      <c r="AJ374" s="138"/>
      <c r="AK374" s="138"/>
      <c r="AL374" s="138"/>
      <c r="AM374" s="138"/>
      <c r="AN374" s="138"/>
      <c r="AO374" s="138"/>
      <c r="AP374" s="138"/>
      <c r="AQ374" s="138"/>
      <c r="AR374" s="138"/>
      <c r="AS374" s="138"/>
      <c r="AT374" s="138"/>
      <c r="AU374" s="138"/>
      <c r="AV374" s="138"/>
      <c r="AW374" s="138"/>
      <c r="AX374" s="138"/>
      <c r="AY374" s="138"/>
      <c r="AZ374" s="138"/>
      <c r="BA374" s="14"/>
      <c r="BB374" s="14"/>
      <c r="BC374" s="14"/>
      <c r="BD374" s="14"/>
      <c r="BE374" s="14"/>
      <c r="BF374" s="14"/>
      <c r="BG374" s="14"/>
      <c r="BH374" s="14"/>
      <c r="BI374" s="14"/>
      <c r="BJ374" s="14"/>
      <c r="BK374" s="14"/>
      <c r="BL374" s="14"/>
      <c r="BM374" s="14"/>
      <c r="BN374" s="14"/>
      <c r="BO374" s="14"/>
      <c r="BP374" s="14"/>
      <c r="BQ374" s="14"/>
      <c r="BR374" s="14"/>
      <c r="BS374" s="14"/>
      <c r="BT374" s="14"/>
      <c r="BU374" s="14"/>
      <c r="BV374" s="14"/>
      <c r="BW374" s="14"/>
      <c r="BX374" s="14"/>
      <c r="BY374" s="14"/>
      <c r="BZ374" s="14"/>
      <c r="CA374" s="14"/>
      <c r="CB374" s="14"/>
      <c r="CC374" s="14"/>
      <c r="CD374" s="14"/>
      <c r="CE374" s="14"/>
      <c r="CF374" s="14"/>
      <c r="CG374" s="14"/>
      <c r="CH374" s="14"/>
      <c r="CI374" s="14"/>
      <c r="CJ374" s="14"/>
      <c r="CK374" s="14"/>
      <c r="CL374" s="14"/>
      <c r="CM374" s="14"/>
      <c r="CN374" s="14"/>
      <c r="CO374" s="14"/>
      <c r="CP374" s="14"/>
      <c r="CQ374" s="14"/>
      <c r="CR374" s="14"/>
      <c r="CS374" s="14"/>
      <c r="CT374" s="14"/>
      <c r="CU374" s="14"/>
      <c r="CV374" s="14"/>
      <c r="CW374" s="14"/>
      <c r="CX374" s="14"/>
      <c r="CY374" s="14"/>
      <c r="CZ374" s="14"/>
      <c r="DA374" s="14"/>
      <c r="DB374" s="14"/>
      <c r="DC374" s="14"/>
      <c r="DD374" s="14"/>
      <c r="DE374" s="14"/>
      <c r="DF374" s="14"/>
      <c r="DG374" s="14"/>
      <c r="DH374" s="14"/>
      <c r="DI374" s="14"/>
      <c r="DJ374" s="14"/>
      <c r="DK374" s="14"/>
      <c r="DL374" s="14"/>
      <c r="DM374" s="14"/>
      <c r="DN374" s="14"/>
      <c r="DO374" s="14"/>
      <c r="DP374" s="14"/>
      <c r="DQ374" s="14"/>
      <c r="DR374" s="14"/>
      <c r="DS374" s="14"/>
      <c r="DT374" s="14"/>
      <c r="DU374" s="14"/>
      <c r="DV374" s="14"/>
      <c r="DW374" s="14"/>
      <c r="DX374" s="14"/>
      <c r="DY374" s="14"/>
      <c r="DZ374" s="14"/>
      <c r="EA374" s="14"/>
      <c r="EB374" s="14"/>
      <c r="EC374" s="14"/>
      <c r="ED374" s="14"/>
      <c r="EE374" s="14"/>
      <c r="EF374" s="14"/>
      <c r="EG374" s="14"/>
      <c r="EH374" s="14"/>
      <c r="EI374" s="14"/>
      <c r="EJ374" s="14"/>
      <c r="EK374" s="14"/>
      <c r="EL374" s="14"/>
      <c r="EM374" s="14"/>
      <c r="EN374" s="14"/>
      <c r="EO374" s="14"/>
      <c r="EP374" s="14"/>
      <c r="EQ374" s="14"/>
      <c r="ER374" s="14"/>
      <c r="ES374" s="14"/>
      <c r="ET374" s="14"/>
      <c r="EU374" s="14"/>
      <c r="EV374" s="14"/>
      <c r="EW374" s="14"/>
      <c r="EX374" s="14"/>
      <c r="EY374" s="14"/>
      <c r="EZ374" s="14"/>
      <c r="FA374" s="14"/>
      <c r="FB374" s="14"/>
      <c r="FC374" s="14"/>
      <c r="FD374" s="14"/>
      <c r="FE374" s="14"/>
      <c r="FF374" s="14"/>
      <c r="FG374" s="14"/>
      <c r="FH374" s="14"/>
      <c r="FI374" s="14"/>
      <c r="FJ374" s="14"/>
      <c r="FK374" s="14"/>
      <c r="FL374" s="14"/>
      <c r="FM374" s="14"/>
      <c r="FN374" s="14"/>
      <c r="FO374" s="14"/>
      <c r="FP374" s="14"/>
      <c r="FQ374" s="14"/>
      <c r="FR374" s="14"/>
      <c r="FS374" s="14"/>
      <c r="FT374" s="14"/>
      <c r="FU374" s="14"/>
      <c r="FV374" s="14"/>
      <c r="FW374" s="14"/>
      <c r="FX374" s="14"/>
      <c r="FY374" s="14"/>
      <c r="FZ374" s="14"/>
      <c r="GA374" s="14"/>
      <c r="GB374" s="14"/>
      <c r="GC374" s="14"/>
      <c r="GD374" s="14"/>
      <c r="GE374" s="14"/>
      <c r="GF374" s="14"/>
      <c r="GG374" s="14"/>
      <c r="GH374" s="14"/>
      <c r="GI374" s="14"/>
      <c r="GJ374" s="14"/>
      <c r="GK374" s="14"/>
      <c r="GL374" s="14"/>
      <c r="GM374" s="14"/>
      <c r="GN374" s="14"/>
      <c r="GO374" s="14"/>
      <c r="GP374" s="14"/>
      <c r="GQ374" s="14"/>
      <c r="GR374" s="14"/>
      <c r="GS374" s="14"/>
      <c r="GT374" s="14"/>
      <c r="GU374" s="14"/>
      <c r="GV374" s="14"/>
      <c r="GW374" s="14"/>
      <c r="GX374" s="14"/>
      <c r="GY374" s="14"/>
      <c r="GZ374" s="14"/>
      <c r="HA374" s="14"/>
      <c r="HB374" s="14"/>
      <c r="HC374" s="14"/>
      <c r="HD374" s="14"/>
      <c r="HE374" s="14"/>
      <c r="HF374" s="14"/>
      <c r="HG374" s="14"/>
      <c r="HH374" s="14"/>
      <c r="HI374" s="14"/>
      <c r="HJ374" s="14"/>
      <c r="HK374" s="14"/>
      <c r="HL374" s="14"/>
      <c r="HM374" s="14"/>
      <c r="HN374" s="14"/>
      <c r="HO374" s="14"/>
      <c r="HP374" s="14"/>
      <c r="HQ374" s="14"/>
      <c r="HR374" s="14"/>
      <c r="HS374" s="14"/>
      <c r="HT374" s="14"/>
      <c r="HU374" s="14"/>
      <c r="HV374" s="14"/>
      <c r="HW374" s="14"/>
      <c r="HX374" s="14"/>
      <c r="HY374" s="14"/>
      <c r="HZ374" s="14"/>
      <c r="IA374" s="14"/>
      <c r="IB374" s="14"/>
      <c r="IC374" s="14"/>
      <c r="ID374" s="14"/>
      <c r="IE374" s="14"/>
      <c r="IF374" s="14"/>
      <c r="IG374" s="14"/>
      <c r="IH374" s="14"/>
      <c r="II374" s="14"/>
      <c r="IJ374" s="14"/>
      <c r="IK374" s="14"/>
      <c r="IL374" s="14"/>
      <c r="IM374" s="14"/>
      <c r="IN374" s="14"/>
      <c r="IO374" s="14"/>
      <c r="IP374" s="14"/>
      <c r="IQ374" s="14"/>
      <c r="IR374" s="14"/>
      <c r="IS374" s="14"/>
      <c r="IT374" s="14"/>
      <c r="IU374" s="14"/>
      <c r="IV374" s="14"/>
      <c r="IW374" s="14"/>
      <c r="IX374" s="14"/>
      <c r="IY374" s="14"/>
      <c r="IZ374" s="14"/>
      <c r="JA374" s="14"/>
      <c r="JB374" s="14"/>
      <c r="JC374" s="14"/>
      <c r="JD374" s="14"/>
      <c r="JE374" s="14"/>
      <c r="JF374" s="14"/>
      <c r="JG374" s="14"/>
    </row>
    <row r="375" spans="1:267" s="152" customFormat="1" ht="15" hidden="1" customHeight="1" outlineLevel="1" collapsed="1" x14ac:dyDescent="0.25">
      <c r="A375" s="146"/>
      <c r="B375" s="350"/>
      <c r="C375" s="351"/>
      <c r="D375" s="314"/>
      <c r="E375" s="316"/>
      <c r="F375" s="316"/>
      <c r="G375" s="316"/>
      <c r="H375" s="316"/>
      <c r="I375" s="316"/>
      <c r="J375" s="316"/>
      <c r="K375" s="317"/>
      <c r="L375" s="317"/>
      <c r="M375" s="315"/>
      <c r="N375" s="315"/>
      <c r="O375" s="315"/>
      <c r="P375" s="315"/>
      <c r="Q375" s="315"/>
      <c r="R375" s="316"/>
      <c r="S375" s="315"/>
      <c r="T375" s="316"/>
      <c r="U375" s="315"/>
      <c r="V375" s="315"/>
      <c r="W375" s="315"/>
      <c r="X375" s="315"/>
      <c r="Y375" s="315"/>
      <c r="Z375" s="315"/>
      <c r="AA375" s="315"/>
      <c r="AB375" s="318"/>
      <c r="AC375" s="153"/>
      <c r="AD375" s="168" t="str">
        <f t="shared" ref="AD375" si="8">IF(OR(E375="Toilet (male)",E375="Toilet (female)"),"data_toilet",IF(E375="Urinal","data_urinal",""))</f>
        <v/>
      </c>
      <c r="AE375" s="138"/>
      <c r="AF375" s="138"/>
      <c r="AG375" s="138"/>
      <c r="AH375" s="138"/>
      <c r="AI375" s="138"/>
      <c r="AJ375" s="138"/>
      <c r="AK375" s="138"/>
      <c r="AL375" s="138"/>
      <c r="AM375" s="138"/>
      <c r="AN375" s="138"/>
      <c r="AO375" s="138"/>
      <c r="AP375" s="138"/>
      <c r="AQ375" s="138"/>
      <c r="AR375" s="138"/>
      <c r="AS375" s="138"/>
      <c r="AT375" s="138"/>
      <c r="AU375" s="138"/>
      <c r="AV375" s="138"/>
      <c r="AW375" s="138"/>
      <c r="AX375" s="138"/>
      <c r="AY375" s="138"/>
      <c r="AZ375" s="138"/>
      <c r="BA375" s="14"/>
      <c r="BB375" s="14"/>
      <c r="BC375" s="14"/>
      <c r="BD375" s="14"/>
      <c r="BE375" s="14"/>
      <c r="BF375" s="14"/>
      <c r="BG375" s="14"/>
      <c r="BH375" s="14"/>
      <c r="BI375" s="14"/>
      <c r="BJ375" s="14"/>
      <c r="BK375" s="14"/>
      <c r="BL375" s="14"/>
      <c r="BM375" s="14"/>
      <c r="BN375" s="14"/>
      <c r="BO375" s="14"/>
      <c r="BP375" s="14"/>
      <c r="BQ375" s="14"/>
      <c r="BR375" s="14"/>
      <c r="BS375" s="14"/>
      <c r="BT375" s="14"/>
      <c r="BU375" s="14"/>
      <c r="BV375" s="14"/>
      <c r="BW375" s="14"/>
      <c r="BX375" s="14"/>
      <c r="BY375" s="14"/>
      <c r="BZ375" s="14"/>
      <c r="CA375" s="14"/>
      <c r="CB375" s="14"/>
      <c r="CC375" s="14"/>
      <c r="CD375" s="14"/>
      <c r="CE375" s="14"/>
      <c r="CF375" s="14"/>
      <c r="CG375" s="14"/>
      <c r="CH375" s="14"/>
      <c r="CI375" s="14"/>
      <c r="CJ375" s="14"/>
      <c r="CK375" s="14"/>
      <c r="CL375" s="14"/>
      <c r="CM375" s="14"/>
      <c r="CN375" s="14"/>
      <c r="CO375" s="14"/>
      <c r="CP375" s="14"/>
      <c r="CQ375" s="14"/>
      <c r="CR375" s="14"/>
      <c r="CS375" s="14"/>
      <c r="CT375" s="14"/>
      <c r="CU375" s="14"/>
      <c r="CV375" s="14"/>
      <c r="CW375" s="14"/>
      <c r="CX375" s="14"/>
      <c r="CY375" s="14"/>
      <c r="CZ375" s="14"/>
      <c r="DA375" s="14"/>
      <c r="DB375" s="14"/>
      <c r="DC375" s="14"/>
      <c r="DD375" s="14"/>
      <c r="DE375" s="14"/>
      <c r="DF375" s="14"/>
      <c r="DG375" s="14"/>
      <c r="DH375" s="14"/>
      <c r="DI375" s="14"/>
      <c r="DJ375" s="14"/>
      <c r="DK375" s="14"/>
      <c r="DL375" s="14"/>
      <c r="DM375" s="14"/>
      <c r="DN375" s="14"/>
      <c r="DO375" s="14"/>
      <c r="DP375" s="14"/>
      <c r="DQ375" s="14"/>
      <c r="DR375" s="14"/>
      <c r="DS375" s="14"/>
      <c r="DT375" s="14"/>
      <c r="DU375" s="14"/>
      <c r="DV375" s="14"/>
      <c r="DW375" s="14"/>
      <c r="DX375" s="14"/>
      <c r="DY375" s="14"/>
      <c r="DZ375" s="14"/>
      <c r="EA375" s="14"/>
      <c r="EB375" s="14"/>
      <c r="EC375" s="14"/>
      <c r="ED375" s="14"/>
      <c r="EE375" s="14"/>
      <c r="EF375" s="14"/>
      <c r="EG375" s="14"/>
      <c r="EH375" s="14"/>
      <c r="EI375" s="14"/>
      <c r="EJ375" s="14"/>
      <c r="EK375" s="14"/>
      <c r="EL375" s="14"/>
      <c r="EM375" s="14"/>
      <c r="EN375" s="14"/>
      <c r="EO375" s="14"/>
      <c r="EP375" s="14"/>
      <c r="EQ375" s="14"/>
      <c r="ER375" s="14"/>
      <c r="ES375" s="14"/>
      <c r="ET375" s="14"/>
      <c r="EU375" s="14"/>
      <c r="EV375" s="14"/>
      <c r="EW375" s="14"/>
      <c r="EX375" s="14"/>
      <c r="EY375" s="14"/>
      <c r="EZ375" s="14"/>
      <c r="FA375" s="14"/>
      <c r="FB375" s="14"/>
      <c r="FC375" s="14"/>
      <c r="FD375" s="14"/>
      <c r="FE375" s="14"/>
      <c r="FF375" s="14"/>
      <c r="FG375" s="14"/>
      <c r="FH375" s="14"/>
      <c r="FI375" s="14"/>
      <c r="FJ375" s="14"/>
      <c r="FK375" s="14"/>
      <c r="FL375" s="14"/>
      <c r="FM375" s="14"/>
      <c r="FN375" s="14"/>
      <c r="FO375" s="14"/>
      <c r="FP375" s="14"/>
      <c r="FQ375" s="14"/>
      <c r="FR375" s="14"/>
      <c r="FS375" s="14"/>
      <c r="FT375" s="14"/>
      <c r="FU375" s="14"/>
      <c r="FV375" s="14"/>
      <c r="FW375" s="14"/>
      <c r="FX375" s="14"/>
      <c r="FY375" s="14"/>
      <c r="FZ375" s="14"/>
      <c r="GA375" s="14"/>
      <c r="GB375" s="14"/>
      <c r="GC375" s="14"/>
      <c r="GD375" s="14"/>
      <c r="GE375" s="14"/>
      <c r="GF375" s="14"/>
      <c r="GG375" s="14"/>
      <c r="GH375" s="14"/>
      <c r="GI375" s="14"/>
      <c r="GJ375" s="14"/>
      <c r="GK375" s="14"/>
      <c r="GL375" s="14"/>
      <c r="GM375" s="14"/>
      <c r="GN375" s="14"/>
      <c r="GO375" s="14"/>
      <c r="GP375" s="14"/>
      <c r="GQ375" s="14"/>
      <c r="GR375" s="14"/>
      <c r="GS375" s="14"/>
      <c r="GT375" s="14"/>
      <c r="GU375" s="14"/>
      <c r="GV375" s="14"/>
      <c r="GW375" s="14"/>
      <c r="GX375" s="14"/>
      <c r="GY375" s="14"/>
      <c r="GZ375" s="14"/>
      <c r="HA375" s="14"/>
      <c r="HB375" s="14"/>
      <c r="HC375" s="14"/>
      <c r="HD375" s="14"/>
      <c r="HE375" s="14"/>
      <c r="HF375" s="14"/>
      <c r="HG375" s="14"/>
      <c r="HH375" s="14"/>
      <c r="HI375" s="14"/>
      <c r="HJ375" s="14"/>
      <c r="HK375" s="14"/>
      <c r="HL375" s="14"/>
      <c r="HM375" s="14"/>
      <c r="HN375" s="14"/>
      <c r="HO375" s="14"/>
      <c r="HP375" s="14"/>
      <c r="HQ375" s="14"/>
      <c r="HR375" s="14"/>
      <c r="HS375" s="14"/>
      <c r="HT375" s="14"/>
      <c r="HU375" s="14"/>
      <c r="HV375" s="14"/>
      <c r="HW375" s="14"/>
      <c r="HX375" s="14"/>
      <c r="HY375" s="14"/>
      <c r="HZ375" s="14"/>
      <c r="IA375" s="14"/>
      <c r="IB375" s="14"/>
      <c r="IC375" s="14"/>
      <c r="ID375" s="14"/>
      <c r="IE375" s="14"/>
      <c r="IF375" s="14"/>
      <c r="IG375" s="14"/>
      <c r="IH375" s="14"/>
      <c r="II375" s="14"/>
      <c r="IJ375" s="14"/>
      <c r="IK375" s="14"/>
      <c r="IL375" s="14"/>
      <c r="IM375" s="14"/>
      <c r="IN375" s="14"/>
      <c r="IO375" s="14"/>
      <c r="IP375" s="14"/>
      <c r="IQ375" s="14"/>
      <c r="IR375" s="14"/>
      <c r="IS375" s="14"/>
      <c r="IT375" s="14"/>
      <c r="IU375" s="14"/>
      <c r="IV375" s="14"/>
      <c r="IW375" s="14"/>
      <c r="IX375" s="14"/>
      <c r="IY375" s="14"/>
      <c r="IZ375" s="14"/>
      <c r="JA375" s="14"/>
      <c r="JB375" s="14"/>
      <c r="JC375" s="14"/>
      <c r="JD375" s="14"/>
      <c r="JE375" s="14"/>
      <c r="JF375" s="14"/>
      <c r="JG375" s="14"/>
    </row>
    <row r="376" spans="1:267" s="152" customFormat="1" ht="18" customHeight="1" collapsed="1" x14ac:dyDescent="0.25">
      <c r="A376" s="146"/>
      <c r="B376" s="163" t="str">
        <f>CONCATENATE("Total Annual Water Use Flow Fixtures (",IF(inputspi_units&lt;&gt;"",INDEX(data_unitan,MATCH(inputspi_units,data_unittyp,0)),"unit"),")")</f>
        <v>Total Annual Water Use Flow Fixtures (unit)</v>
      </c>
      <c r="C376" s="155"/>
      <c r="D376" s="155"/>
      <c r="E376" s="155"/>
      <c r="F376" s="155"/>
      <c r="G376" s="155"/>
      <c r="H376" s="155"/>
      <c r="I376" s="155"/>
      <c r="J376" s="155"/>
      <c r="K376" s="155"/>
      <c r="L376" s="155"/>
      <c r="M376" s="155"/>
      <c r="N376" s="155"/>
      <c r="O376" s="155"/>
      <c r="P376" s="155"/>
      <c r="Q376" s="155"/>
      <c r="R376" s="155"/>
      <c r="S376" s="155"/>
      <c r="T376" s="155"/>
      <c r="U376" s="155"/>
      <c r="V376" s="155"/>
      <c r="W376" s="155"/>
      <c r="X376" s="155"/>
      <c r="Y376" s="160">
        <f>Logic!AF380</f>
        <v>0</v>
      </c>
      <c r="Z376" s="160">
        <f>Logic!AG380</f>
        <v>0</v>
      </c>
      <c r="AA376" s="160">
        <f>Logic!AH380</f>
        <v>0</v>
      </c>
      <c r="AB376" s="160">
        <f>Logic!AI380</f>
        <v>0</v>
      </c>
      <c r="AC376" s="153"/>
      <c r="AD376" s="138"/>
      <c r="AE376" s="138"/>
      <c r="AF376" s="138"/>
      <c r="AG376" s="138"/>
      <c r="AH376" s="138"/>
      <c r="AI376" s="138"/>
      <c r="AJ376" s="138"/>
      <c r="AK376" s="138"/>
      <c r="AL376" s="138"/>
      <c r="AM376" s="138"/>
      <c r="AN376" s="138"/>
      <c r="AO376" s="138"/>
      <c r="AP376" s="138"/>
      <c r="AQ376" s="138"/>
      <c r="AR376" s="138"/>
      <c r="AS376" s="138"/>
      <c r="AT376" s="138"/>
      <c r="AU376" s="138"/>
      <c r="AV376" s="138"/>
      <c r="AW376" s="138"/>
      <c r="AX376" s="138"/>
      <c r="AY376" s="138"/>
      <c r="AZ376" s="138"/>
      <c r="BA376" s="14"/>
      <c r="BB376" s="14"/>
      <c r="BC376" s="14"/>
      <c r="BD376" s="14"/>
      <c r="BE376" s="14"/>
      <c r="BF376" s="14"/>
      <c r="BG376" s="14"/>
      <c r="BH376" s="14"/>
      <c r="BI376" s="14"/>
      <c r="BJ376" s="14"/>
      <c r="BK376" s="14"/>
      <c r="BL376" s="14"/>
      <c r="BM376" s="14"/>
      <c r="BN376" s="14"/>
      <c r="BO376" s="14"/>
      <c r="BP376" s="14"/>
      <c r="BQ376" s="14"/>
      <c r="BR376" s="14"/>
      <c r="BS376" s="14"/>
      <c r="BT376" s="14"/>
      <c r="BU376" s="14"/>
      <c r="BV376" s="14"/>
      <c r="BW376" s="14"/>
      <c r="BX376" s="14"/>
      <c r="BY376" s="14"/>
      <c r="BZ376" s="14"/>
      <c r="CA376" s="14"/>
      <c r="CB376" s="14"/>
      <c r="CC376" s="14"/>
      <c r="CD376" s="14"/>
      <c r="CE376" s="14"/>
      <c r="CF376" s="14"/>
      <c r="CG376" s="14"/>
      <c r="CH376" s="14"/>
      <c r="CI376" s="14"/>
      <c r="CJ376" s="14"/>
      <c r="CK376" s="14"/>
      <c r="CL376" s="14"/>
      <c r="CM376" s="14"/>
      <c r="CN376" s="14"/>
      <c r="CO376" s="14"/>
      <c r="CP376" s="14"/>
      <c r="CQ376" s="14"/>
      <c r="CR376" s="14"/>
      <c r="CS376" s="14"/>
      <c r="CT376" s="14"/>
      <c r="CU376" s="14"/>
      <c r="CV376" s="14"/>
      <c r="CW376" s="14"/>
      <c r="CX376" s="14"/>
      <c r="CY376" s="14"/>
      <c r="CZ376" s="14"/>
      <c r="DA376" s="14"/>
      <c r="DB376" s="14"/>
      <c r="DC376" s="14"/>
      <c r="DD376" s="14"/>
      <c r="DE376" s="14"/>
      <c r="DF376" s="14"/>
      <c r="DG376" s="14"/>
      <c r="DH376" s="14"/>
      <c r="DI376" s="14"/>
      <c r="DJ376" s="14"/>
      <c r="DK376" s="14"/>
      <c r="DL376" s="14"/>
      <c r="DM376" s="14"/>
      <c r="DN376" s="14"/>
      <c r="DO376" s="14"/>
      <c r="DP376" s="14"/>
      <c r="DQ376" s="14"/>
      <c r="DR376" s="14"/>
      <c r="DS376" s="14"/>
      <c r="DT376" s="14"/>
      <c r="DU376" s="14"/>
      <c r="DV376" s="14"/>
      <c r="DW376" s="14"/>
      <c r="DX376" s="14"/>
      <c r="DY376" s="14"/>
      <c r="DZ376" s="14"/>
      <c r="EA376" s="14"/>
      <c r="EB376" s="14"/>
      <c r="EC376" s="14"/>
      <c r="ED376" s="14"/>
      <c r="EE376" s="14"/>
      <c r="EF376" s="14"/>
      <c r="EG376" s="14"/>
      <c r="EH376" s="14"/>
      <c r="EI376" s="14"/>
      <c r="EJ376" s="14"/>
      <c r="EK376" s="14"/>
      <c r="EL376" s="14"/>
      <c r="EM376" s="14"/>
      <c r="EN376" s="14"/>
      <c r="EO376" s="14"/>
      <c r="EP376" s="14"/>
      <c r="EQ376" s="14"/>
      <c r="ER376" s="14"/>
      <c r="ES376" s="14"/>
      <c r="ET376" s="14"/>
      <c r="EU376" s="14"/>
      <c r="EV376" s="14"/>
      <c r="EW376" s="14"/>
      <c r="EX376" s="14"/>
      <c r="EY376" s="14"/>
      <c r="EZ376" s="14"/>
      <c r="FA376" s="14"/>
      <c r="FB376" s="14"/>
      <c r="FC376" s="14"/>
      <c r="FD376" s="14"/>
      <c r="FE376" s="14"/>
      <c r="FF376" s="14"/>
      <c r="FG376" s="14"/>
      <c r="FH376" s="14"/>
      <c r="FI376" s="14"/>
      <c r="FJ376" s="14"/>
      <c r="FK376" s="14"/>
      <c r="FL376" s="14"/>
      <c r="FM376" s="14"/>
      <c r="FN376" s="14"/>
      <c r="FO376" s="14"/>
      <c r="FP376" s="14"/>
      <c r="FQ376" s="14"/>
      <c r="FR376" s="14"/>
      <c r="FS376" s="14"/>
      <c r="FT376" s="14"/>
      <c r="FU376" s="14"/>
      <c r="FV376" s="14"/>
      <c r="FW376" s="14"/>
      <c r="FX376" s="14"/>
      <c r="FY376" s="14"/>
      <c r="FZ376" s="14"/>
      <c r="GA376" s="14"/>
      <c r="GB376" s="14"/>
      <c r="GC376" s="14"/>
      <c r="GD376" s="14"/>
      <c r="GE376" s="14"/>
      <c r="GF376" s="14"/>
      <c r="GG376" s="14"/>
      <c r="GH376" s="14"/>
      <c r="GI376" s="14"/>
      <c r="GJ376" s="14"/>
      <c r="GK376" s="14"/>
      <c r="GL376" s="14"/>
      <c r="GM376" s="14"/>
      <c r="GN376" s="14"/>
      <c r="GO376" s="14"/>
      <c r="GP376" s="14"/>
      <c r="GQ376" s="14"/>
      <c r="GR376" s="14"/>
      <c r="GS376" s="14"/>
      <c r="GT376" s="14"/>
      <c r="GU376" s="14"/>
      <c r="GV376" s="14"/>
      <c r="GW376" s="14"/>
      <c r="GX376" s="14"/>
      <c r="GY376" s="14"/>
      <c r="GZ376" s="14"/>
      <c r="HA376" s="14"/>
      <c r="HB376" s="14"/>
      <c r="HC376" s="14"/>
      <c r="HD376" s="14"/>
      <c r="HE376" s="14"/>
      <c r="HF376" s="14"/>
      <c r="HG376" s="14"/>
      <c r="HH376" s="14"/>
      <c r="HI376" s="14"/>
      <c r="HJ376" s="14"/>
      <c r="HK376" s="14"/>
      <c r="HL376" s="14"/>
      <c r="HM376" s="14"/>
      <c r="HN376" s="14"/>
      <c r="HO376" s="14"/>
      <c r="HP376" s="14"/>
      <c r="HQ376" s="14"/>
      <c r="HR376" s="14"/>
      <c r="HS376" s="14"/>
      <c r="HT376" s="14"/>
      <c r="HU376" s="14"/>
      <c r="HV376" s="14"/>
      <c r="HW376" s="14"/>
      <c r="HX376" s="14"/>
      <c r="HY376" s="14"/>
      <c r="HZ376" s="14"/>
      <c r="IA376" s="14"/>
      <c r="IB376" s="14"/>
      <c r="IC376" s="14"/>
      <c r="ID376" s="14"/>
      <c r="IE376" s="14"/>
      <c r="IF376" s="14"/>
      <c r="IG376" s="14"/>
      <c r="IH376" s="14"/>
      <c r="II376" s="14"/>
      <c r="IJ376" s="14"/>
      <c r="IK376" s="14"/>
      <c r="IL376" s="14"/>
      <c r="IM376" s="14"/>
      <c r="IN376" s="14"/>
      <c r="IO376" s="14"/>
      <c r="IP376" s="14"/>
      <c r="IQ376" s="14"/>
      <c r="IR376" s="14"/>
      <c r="IS376" s="14"/>
      <c r="IT376" s="14"/>
      <c r="IU376" s="14"/>
      <c r="IV376" s="14"/>
      <c r="IW376" s="14"/>
      <c r="IX376" s="14"/>
      <c r="IY376" s="14"/>
      <c r="IZ376" s="14"/>
      <c r="JA376" s="14"/>
      <c r="JB376" s="14"/>
      <c r="JC376" s="14"/>
      <c r="JD376" s="14"/>
      <c r="JE376" s="14"/>
      <c r="JF376" s="14"/>
      <c r="JG376" s="14"/>
    </row>
    <row r="377" spans="1:267" ht="18" customHeight="1" x14ac:dyDescent="0.25">
      <c r="A377" s="78"/>
      <c r="B377" s="138"/>
      <c r="C377" s="138"/>
      <c r="D377" s="138"/>
      <c r="E377" s="138"/>
      <c r="F377" s="138"/>
      <c r="G377" s="138"/>
      <c r="H377" s="138"/>
      <c r="I377" s="138"/>
      <c r="J377" s="138"/>
      <c r="K377" s="138"/>
      <c r="L377" s="138"/>
      <c r="M377" s="138"/>
      <c r="N377" s="138"/>
      <c r="O377" s="138"/>
      <c r="P377" s="138"/>
      <c r="Q377" s="138"/>
      <c r="R377" s="138"/>
      <c r="S377" s="138"/>
      <c r="T377" s="138"/>
      <c r="U377" s="138"/>
      <c r="V377" s="138"/>
      <c r="W377" s="138"/>
      <c r="X377" s="138"/>
      <c r="Y377" s="138"/>
      <c r="Z377" s="138"/>
      <c r="AA377" s="138"/>
      <c r="AB377" s="138"/>
      <c r="AC377" s="138"/>
      <c r="AD377" s="138"/>
      <c r="AE377" s="138"/>
      <c r="AF377" s="138"/>
      <c r="AG377" s="138"/>
      <c r="AH377" s="138"/>
      <c r="AI377" s="138"/>
      <c r="AJ377" s="138"/>
      <c r="AK377" s="138"/>
      <c r="AL377" s="138"/>
      <c r="AM377" s="138"/>
      <c r="AN377" s="138"/>
      <c r="AO377" s="138"/>
      <c r="AP377" s="138"/>
      <c r="AQ377" s="138"/>
      <c r="AR377" s="138"/>
      <c r="AS377" s="138"/>
      <c r="AT377" s="138"/>
      <c r="AU377" s="138"/>
      <c r="AV377" s="138"/>
      <c r="AW377" s="138"/>
      <c r="AX377" s="138"/>
      <c r="AY377" s="138"/>
      <c r="AZ377" s="138"/>
    </row>
    <row r="378" spans="1:267" ht="15" customHeight="1" x14ac:dyDescent="0.25">
      <c r="A378" s="78"/>
      <c r="B378" s="78"/>
      <c r="C378" s="78"/>
      <c r="D378" s="78"/>
      <c r="E378" s="78"/>
      <c r="F378" s="78"/>
      <c r="G378" s="78"/>
      <c r="H378" s="78"/>
      <c r="I378" s="78"/>
      <c r="J378" s="78"/>
      <c r="K378" s="78"/>
      <c r="L378" s="78"/>
      <c r="M378" s="78"/>
      <c r="N378" s="78"/>
      <c r="O378" s="78"/>
      <c r="P378" s="78"/>
      <c r="Q378" s="78"/>
      <c r="R378" s="78"/>
      <c r="S378" s="78"/>
      <c r="T378" s="78"/>
      <c r="U378" s="78"/>
      <c r="V378" s="78"/>
      <c r="W378" s="78"/>
      <c r="X378" s="78"/>
      <c r="Y378" s="78"/>
      <c r="Z378" s="78"/>
      <c r="AA378" s="78"/>
      <c r="AB378" s="78"/>
      <c r="AC378" s="78"/>
      <c r="AD378" s="78"/>
      <c r="AE378" s="78"/>
      <c r="AF378" s="78"/>
      <c r="AG378" s="78"/>
      <c r="AH378" s="78"/>
      <c r="AI378" s="78"/>
      <c r="AJ378" s="78"/>
      <c r="AK378" s="78"/>
      <c r="AL378" s="78"/>
      <c r="AM378" s="78"/>
      <c r="AN378" s="78"/>
      <c r="AO378" s="78"/>
      <c r="AP378" s="78"/>
      <c r="AQ378" s="78"/>
      <c r="AR378" s="78"/>
      <c r="AS378" s="78"/>
      <c r="AT378" s="78"/>
      <c r="AU378" s="78"/>
      <c r="AV378" s="78"/>
      <c r="AW378" s="78"/>
      <c r="AX378" s="78"/>
      <c r="AY378" s="78"/>
      <c r="AZ378" s="78"/>
    </row>
    <row r="379" spans="1:267" ht="15" customHeight="1" x14ac:dyDescent="0.25">
      <c r="A379" s="78"/>
      <c r="B379" s="78"/>
      <c r="C379" s="78"/>
      <c r="D379" s="78"/>
      <c r="E379" s="78"/>
      <c r="F379" s="78"/>
      <c r="G379" s="78"/>
      <c r="H379" s="78"/>
      <c r="I379" s="78"/>
      <c r="J379" s="78"/>
      <c r="K379" s="78"/>
      <c r="L379" s="78"/>
      <c r="M379" s="78"/>
      <c r="N379" s="78"/>
      <c r="O379" s="78"/>
      <c r="P379" s="78"/>
      <c r="Q379" s="78"/>
      <c r="R379" s="78"/>
      <c r="S379" s="78"/>
      <c r="T379" s="78"/>
      <c r="U379" s="78"/>
      <c r="V379" s="78"/>
      <c r="W379" s="78"/>
      <c r="X379" s="78"/>
      <c r="Y379" s="78"/>
      <c r="Z379" s="78"/>
      <c r="AA379" s="78"/>
      <c r="AB379" s="78"/>
      <c r="AC379" s="78"/>
      <c r="AD379" s="78"/>
      <c r="AE379" s="78"/>
      <c r="AF379" s="78"/>
      <c r="AG379" s="78"/>
      <c r="AH379" s="78"/>
      <c r="AI379" s="78"/>
      <c r="AJ379" s="78"/>
      <c r="AK379" s="78"/>
      <c r="AL379" s="78"/>
      <c r="AM379" s="78"/>
      <c r="AN379" s="78"/>
      <c r="AO379" s="78"/>
      <c r="AP379" s="78"/>
      <c r="AQ379" s="78"/>
      <c r="AR379" s="78"/>
      <c r="AS379" s="78"/>
      <c r="AT379" s="78"/>
      <c r="AU379" s="78"/>
      <c r="AV379" s="78"/>
      <c r="AW379" s="78"/>
      <c r="AX379" s="78"/>
      <c r="AY379" s="78"/>
      <c r="AZ379" s="78"/>
    </row>
    <row r="380" spans="1:267" ht="15" customHeight="1" x14ac:dyDescent="0.25">
      <c r="A380" s="78"/>
      <c r="B380" s="78"/>
      <c r="C380" s="78"/>
      <c r="D380" s="78"/>
      <c r="E380" s="78"/>
      <c r="F380" s="78"/>
      <c r="G380" s="78"/>
      <c r="H380" s="78"/>
      <c r="I380" s="78"/>
      <c r="J380" s="78"/>
      <c r="K380" s="78"/>
      <c r="L380" s="78"/>
      <c r="M380" s="78"/>
      <c r="N380" s="78"/>
      <c r="O380" s="78"/>
      <c r="P380" s="78"/>
      <c r="Q380" s="78"/>
      <c r="R380" s="78"/>
      <c r="S380" s="78"/>
      <c r="T380" s="78"/>
      <c r="U380" s="78"/>
      <c r="V380" s="78"/>
      <c r="W380" s="78"/>
      <c r="X380" s="78"/>
      <c r="Y380" s="78"/>
      <c r="Z380" s="78"/>
      <c r="AA380" s="78"/>
      <c r="AB380" s="78"/>
      <c r="AC380" s="78"/>
      <c r="AD380" s="78"/>
      <c r="AE380" s="78"/>
      <c r="AF380" s="78"/>
      <c r="AG380" s="78"/>
      <c r="AH380" s="78"/>
      <c r="AI380" s="78"/>
      <c r="AJ380" s="78"/>
      <c r="AK380" s="78"/>
      <c r="AL380" s="78"/>
      <c r="AM380" s="78"/>
      <c r="AN380" s="78"/>
      <c r="AO380" s="78"/>
      <c r="AP380" s="78"/>
      <c r="AQ380" s="78"/>
      <c r="AR380" s="78"/>
      <c r="AS380" s="78"/>
      <c r="AT380" s="78"/>
      <c r="AU380" s="78"/>
      <c r="AV380" s="78"/>
      <c r="AW380" s="78"/>
      <c r="AX380" s="78"/>
      <c r="AY380" s="78"/>
      <c r="AZ380" s="78"/>
    </row>
    <row r="381" spans="1:267" ht="15" customHeight="1" x14ac:dyDescent="0.25">
      <c r="A381" s="78"/>
      <c r="B381" s="78"/>
      <c r="C381" s="78"/>
      <c r="D381" s="78"/>
      <c r="E381" s="78"/>
      <c r="F381" s="78"/>
      <c r="G381" s="78"/>
      <c r="H381" s="78"/>
      <c r="I381" s="78"/>
      <c r="J381" s="78"/>
      <c r="K381" s="78"/>
      <c r="L381" s="78"/>
      <c r="M381" s="78"/>
      <c r="N381" s="78"/>
      <c r="O381" s="78"/>
      <c r="P381" s="78"/>
      <c r="Q381" s="78"/>
      <c r="R381" s="78"/>
      <c r="S381" s="78"/>
      <c r="T381" s="78"/>
      <c r="U381" s="78"/>
      <c r="V381" s="78"/>
      <c r="W381" s="78"/>
      <c r="X381" s="78"/>
      <c r="Y381" s="78"/>
      <c r="Z381" s="78"/>
      <c r="AA381" s="78"/>
      <c r="AB381" s="78"/>
      <c r="AC381" s="78"/>
      <c r="AD381" s="78"/>
      <c r="AE381" s="78"/>
      <c r="AF381" s="78"/>
      <c r="AG381" s="78"/>
      <c r="AH381" s="78"/>
      <c r="AI381" s="78"/>
      <c r="AJ381" s="78"/>
      <c r="AK381" s="78"/>
      <c r="AL381" s="78"/>
      <c r="AM381" s="78"/>
      <c r="AN381" s="78"/>
      <c r="AO381" s="78"/>
      <c r="AP381" s="78"/>
      <c r="AQ381" s="78"/>
      <c r="AR381" s="78"/>
      <c r="AS381" s="78"/>
      <c r="AT381" s="78"/>
      <c r="AU381" s="78"/>
      <c r="AV381" s="78"/>
      <c r="AW381" s="78"/>
      <c r="AX381" s="78"/>
      <c r="AY381" s="78"/>
      <c r="AZ381" s="78"/>
    </row>
    <row r="382" spans="1:267" ht="15" customHeight="1" x14ac:dyDescent="0.25">
      <c r="A382" s="78"/>
      <c r="B382" s="78"/>
      <c r="C382" s="78"/>
      <c r="D382" s="78"/>
      <c r="E382" s="78"/>
      <c r="F382" s="78"/>
      <c r="G382" s="78"/>
      <c r="H382" s="78"/>
      <c r="I382" s="78"/>
      <c r="J382" s="78"/>
      <c r="K382" s="78"/>
      <c r="L382" s="78"/>
      <c r="M382" s="78"/>
      <c r="N382" s="78"/>
      <c r="O382" s="78"/>
      <c r="P382" s="78"/>
      <c r="Q382" s="78"/>
      <c r="R382" s="78"/>
      <c r="S382" s="78"/>
      <c r="T382" s="78"/>
      <c r="U382" s="78"/>
      <c r="V382" s="78"/>
      <c r="W382" s="78"/>
      <c r="X382" s="78"/>
      <c r="Y382" s="78"/>
      <c r="Z382" s="78"/>
      <c r="AA382" s="78"/>
      <c r="AB382" s="78"/>
      <c r="AC382" s="78"/>
      <c r="AD382" s="78"/>
      <c r="AE382" s="78"/>
      <c r="AF382" s="78"/>
      <c r="AG382" s="78"/>
      <c r="AH382" s="78"/>
      <c r="AI382" s="78"/>
      <c r="AJ382" s="78"/>
      <c r="AK382" s="78"/>
      <c r="AL382" s="78"/>
      <c r="AM382" s="78"/>
      <c r="AN382" s="78"/>
      <c r="AO382" s="78"/>
      <c r="AP382" s="78"/>
      <c r="AQ382" s="78"/>
      <c r="AR382" s="78"/>
      <c r="AS382" s="78"/>
      <c r="AT382" s="78"/>
      <c r="AU382" s="78"/>
      <c r="AV382" s="78"/>
      <c r="AW382" s="78"/>
      <c r="AX382" s="78"/>
      <c r="AY382" s="78"/>
      <c r="AZ382" s="78"/>
    </row>
    <row r="383" spans="1:267" ht="15" customHeight="1" x14ac:dyDescent="0.25">
      <c r="A383" s="78"/>
      <c r="B383" s="78"/>
      <c r="C383" s="78"/>
      <c r="D383" s="78"/>
      <c r="E383" s="78"/>
      <c r="F383" s="78"/>
      <c r="G383" s="78"/>
      <c r="H383" s="78"/>
      <c r="I383" s="78"/>
      <c r="J383" s="78"/>
      <c r="K383" s="78"/>
      <c r="L383" s="78"/>
      <c r="M383" s="78"/>
      <c r="N383" s="78"/>
      <c r="O383" s="78"/>
      <c r="P383" s="78"/>
      <c r="Q383" s="78"/>
      <c r="R383" s="78"/>
      <c r="S383" s="78"/>
      <c r="T383" s="78"/>
      <c r="U383" s="78"/>
      <c r="V383" s="78"/>
      <c r="W383" s="78"/>
      <c r="X383" s="78"/>
      <c r="Y383" s="78"/>
      <c r="Z383" s="78"/>
      <c r="AA383" s="78"/>
      <c r="AB383" s="78"/>
      <c r="AC383" s="78"/>
      <c r="AD383" s="78"/>
      <c r="AE383" s="78"/>
      <c r="AF383" s="78"/>
      <c r="AG383" s="78"/>
      <c r="AH383" s="78"/>
      <c r="AI383" s="78"/>
      <c r="AJ383" s="78"/>
      <c r="AK383" s="78"/>
      <c r="AL383" s="78"/>
      <c r="AM383" s="78"/>
      <c r="AN383" s="78"/>
      <c r="AO383" s="78"/>
      <c r="AP383" s="78"/>
      <c r="AQ383" s="78"/>
      <c r="AR383" s="78"/>
      <c r="AS383" s="78"/>
      <c r="AT383" s="78"/>
      <c r="AU383" s="78"/>
      <c r="AV383" s="78"/>
      <c r="AW383" s="78"/>
      <c r="AX383" s="78"/>
      <c r="AY383" s="78"/>
      <c r="AZ383" s="78"/>
    </row>
    <row r="384" spans="1:267" ht="15" customHeight="1" x14ac:dyDescent="0.25">
      <c r="A384" s="78"/>
      <c r="B384" s="78"/>
      <c r="C384" s="78"/>
      <c r="D384" s="78"/>
      <c r="E384" s="78"/>
      <c r="F384" s="78"/>
      <c r="G384" s="78"/>
      <c r="H384" s="78"/>
      <c r="I384" s="78"/>
      <c r="J384" s="78"/>
      <c r="K384" s="78"/>
      <c r="L384" s="78"/>
      <c r="M384" s="78"/>
      <c r="N384" s="78"/>
      <c r="O384" s="78"/>
      <c r="P384" s="78"/>
      <c r="Q384" s="78"/>
      <c r="R384" s="78"/>
      <c r="S384" s="78"/>
      <c r="T384" s="78"/>
      <c r="U384" s="78"/>
      <c r="V384" s="78"/>
      <c r="W384" s="78"/>
      <c r="X384" s="78"/>
      <c r="Y384" s="78"/>
      <c r="Z384" s="78"/>
      <c r="AA384" s="78"/>
      <c r="AB384" s="78"/>
      <c r="AC384" s="78"/>
      <c r="AD384" s="78"/>
      <c r="AE384" s="78"/>
      <c r="AF384" s="78"/>
      <c r="AG384" s="78"/>
      <c r="AH384" s="78"/>
      <c r="AI384" s="78"/>
      <c r="AJ384" s="78"/>
      <c r="AK384" s="78"/>
      <c r="AL384" s="78"/>
      <c r="AM384" s="78"/>
      <c r="AN384" s="78"/>
      <c r="AO384" s="78"/>
      <c r="AP384" s="78"/>
      <c r="AQ384" s="78"/>
      <c r="AR384" s="78"/>
      <c r="AS384" s="78"/>
      <c r="AT384" s="78"/>
      <c r="AU384" s="78"/>
      <c r="AV384" s="78"/>
      <c r="AW384" s="78"/>
      <c r="AX384" s="78"/>
      <c r="AY384" s="78"/>
      <c r="AZ384" s="78"/>
    </row>
    <row r="385" spans="1:52" ht="15" customHeight="1" x14ac:dyDescent="0.25">
      <c r="A385" s="78"/>
      <c r="B385" s="78"/>
      <c r="C385" s="78"/>
      <c r="D385" s="78"/>
      <c r="E385" s="78"/>
      <c r="F385" s="78"/>
      <c r="G385" s="78"/>
      <c r="H385" s="78"/>
      <c r="I385" s="78"/>
      <c r="J385" s="78"/>
      <c r="K385" s="78"/>
      <c r="L385" s="78"/>
      <c r="M385" s="78"/>
      <c r="N385" s="78"/>
      <c r="O385" s="78"/>
      <c r="P385" s="78"/>
      <c r="Q385" s="78"/>
      <c r="R385" s="78"/>
      <c r="S385" s="78"/>
      <c r="T385" s="78"/>
      <c r="U385" s="78"/>
      <c r="V385" s="78"/>
      <c r="W385" s="78"/>
      <c r="X385" s="78"/>
      <c r="Y385" s="78"/>
      <c r="Z385" s="78"/>
      <c r="AA385" s="78"/>
      <c r="AB385" s="78"/>
      <c r="AC385" s="78"/>
      <c r="AD385" s="78"/>
      <c r="AE385" s="78"/>
      <c r="AF385" s="78"/>
      <c r="AG385" s="78"/>
      <c r="AH385" s="78"/>
      <c r="AI385" s="78"/>
      <c r="AJ385" s="78"/>
      <c r="AK385" s="78"/>
      <c r="AL385" s="78"/>
      <c r="AM385" s="78"/>
      <c r="AN385" s="78"/>
      <c r="AO385" s="78"/>
      <c r="AP385" s="78"/>
      <c r="AQ385" s="78"/>
      <c r="AR385" s="78"/>
      <c r="AS385" s="78"/>
      <c r="AT385" s="78"/>
      <c r="AU385" s="78"/>
      <c r="AV385" s="78"/>
      <c r="AW385" s="78"/>
      <c r="AX385" s="78"/>
      <c r="AY385" s="78"/>
      <c r="AZ385" s="78"/>
    </row>
    <row r="386" spans="1:52" ht="15" customHeight="1" x14ac:dyDescent="0.25">
      <c r="A386" s="78"/>
      <c r="B386" s="78"/>
      <c r="C386" s="78"/>
      <c r="D386" s="78"/>
      <c r="E386" s="78"/>
      <c r="F386" s="78"/>
      <c r="G386" s="78"/>
      <c r="H386" s="78"/>
      <c r="I386" s="78"/>
      <c r="J386" s="78"/>
      <c r="K386" s="78"/>
      <c r="L386" s="78"/>
      <c r="M386" s="78"/>
      <c r="N386" s="78"/>
      <c r="O386" s="78"/>
      <c r="P386" s="78"/>
      <c r="Q386" s="78"/>
      <c r="R386" s="78"/>
      <c r="S386" s="78"/>
      <c r="T386" s="78"/>
      <c r="U386" s="78"/>
      <c r="V386" s="78"/>
      <c r="W386" s="78"/>
      <c r="X386" s="78"/>
      <c r="Y386" s="78"/>
      <c r="Z386" s="78"/>
      <c r="AA386" s="78"/>
      <c r="AB386" s="78"/>
      <c r="AC386" s="78"/>
      <c r="AD386" s="78"/>
      <c r="AE386" s="78"/>
      <c r="AF386" s="78"/>
      <c r="AG386" s="78"/>
      <c r="AH386" s="78"/>
      <c r="AI386" s="78"/>
      <c r="AJ386" s="78"/>
      <c r="AK386" s="78"/>
      <c r="AL386" s="78"/>
      <c r="AM386" s="78"/>
      <c r="AN386" s="78"/>
      <c r="AO386" s="78"/>
      <c r="AP386" s="78"/>
      <c r="AQ386" s="78"/>
      <c r="AR386" s="78"/>
      <c r="AS386" s="78"/>
      <c r="AT386" s="78"/>
      <c r="AU386" s="78"/>
      <c r="AV386" s="78"/>
      <c r="AW386" s="78"/>
      <c r="AX386" s="78"/>
      <c r="AY386" s="78"/>
      <c r="AZ386" s="78"/>
    </row>
    <row r="387" spans="1:52" ht="15" customHeight="1" x14ac:dyDescent="0.25">
      <c r="A387" s="78"/>
      <c r="B387" s="78"/>
      <c r="C387" s="78"/>
      <c r="D387" s="78"/>
      <c r="E387" s="78"/>
      <c r="F387" s="78"/>
      <c r="G387" s="78"/>
      <c r="H387" s="78"/>
      <c r="I387" s="78"/>
      <c r="J387" s="78"/>
      <c r="K387" s="78"/>
      <c r="L387" s="78"/>
      <c r="M387" s="78"/>
      <c r="N387" s="78"/>
      <c r="O387" s="78"/>
      <c r="P387" s="78"/>
      <c r="Q387" s="78"/>
      <c r="R387" s="78"/>
      <c r="S387" s="78"/>
      <c r="T387" s="78"/>
      <c r="U387" s="78"/>
      <c r="V387" s="78"/>
      <c r="W387" s="78"/>
      <c r="X387" s="78"/>
      <c r="Y387" s="78"/>
      <c r="Z387" s="78"/>
      <c r="AA387" s="78"/>
      <c r="AB387" s="78"/>
      <c r="AC387" s="78"/>
      <c r="AD387" s="78"/>
      <c r="AE387" s="78"/>
      <c r="AF387" s="78"/>
      <c r="AG387" s="78"/>
      <c r="AH387" s="78"/>
      <c r="AI387" s="78"/>
      <c r="AJ387" s="78"/>
      <c r="AK387" s="78"/>
      <c r="AL387" s="78"/>
      <c r="AM387" s="78"/>
      <c r="AN387" s="78"/>
      <c r="AO387" s="78"/>
      <c r="AP387" s="78"/>
      <c r="AQ387" s="78"/>
      <c r="AR387" s="78"/>
      <c r="AS387" s="78"/>
      <c r="AT387" s="78"/>
      <c r="AU387" s="78"/>
      <c r="AV387" s="78"/>
      <c r="AW387" s="78"/>
      <c r="AX387" s="78"/>
      <c r="AY387" s="78"/>
      <c r="AZ387" s="78"/>
    </row>
    <row r="388" spans="1:52" ht="15" customHeight="1" x14ac:dyDescent="0.25">
      <c r="A388" s="78"/>
      <c r="B388" s="78"/>
      <c r="C388" s="78"/>
      <c r="D388" s="78"/>
      <c r="E388" s="78"/>
      <c r="F388" s="78"/>
      <c r="G388" s="78"/>
      <c r="H388" s="78"/>
      <c r="I388" s="78"/>
      <c r="J388" s="78"/>
      <c r="K388" s="78"/>
      <c r="L388" s="78"/>
      <c r="M388" s="78"/>
      <c r="N388" s="78"/>
      <c r="O388" s="78"/>
      <c r="P388" s="78"/>
      <c r="Q388" s="78"/>
      <c r="R388" s="78"/>
      <c r="S388" s="78"/>
      <c r="T388" s="78"/>
      <c r="U388" s="78"/>
      <c r="V388" s="78"/>
      <c r="W388" s="78"/>
      <c r="X388" s="78"/>
      <c r="Y388" s="78"/>
      <c r="Z388" s="78"/>
      <c r="AA388" s="78"/>
      <c r="AB388" s="78"/>
      <c r="AC388" s="78"/>
      <c r="AD388" s="78"/>
      <c r="AE388" s="78"/>
      <c r="AF388" s="78"/>
      <c r="AG388" s="78"/>
      <c r="AH388" s="78"/>
      <c r="AI388" s="78"/>
      <c r="AJ388" s="78"/>
      <c r="AK388" s="78"/>
      <c r="AL388" s="78"/>
      <c r="AM388" s="78"/>
      <c r="AN388" s="78"/>
      <c r="AO388" s="78"/>
      <c r="AP388" s="78"/>
      <c r="AQ388" s="78"/>
      <c r="AR388" s="78"/>
      <c r="AS388" s="78"/>
      <c r="AT388" s="78"/>
      <c r="AU388" s="78"/>
      <c r="AV388" s="78"/>
      <c r="AW388" s="78"/>
      <c r="AX388" s="78"/>
      <c r="AY388" s="78"/>
      <c r="AZ388" s="78"/>
    </row>
    <row r="389" spans="1:52" ht="15" customHeight="1" x14ac:dyDescent="0.25">
      <c r="A389" s="78"/>
      <c r="B389" s="78"/>
      <c r="C389" s="78"/>
      <c r="D389" s="78"/>
      <c r="E389" s="78"/>
      <c r="F389" s="78"/>
      <c r="G389" s="78"/>
      <c r="H389" s="78"/>
      <c r="I389" s="78"/>
      <c r="J389" s="78"/>
      <c r="K389" s="78"/>
      <c r="L389" s="78"/>
      <c r="M389" s="78"/>
      <c r="N389" s="78"/>
      <c r="O389" s="78"/>
      <c r="P389" s="78"/>
      <c r="Q389" s="78"/>
      <c r="R389" s="78"/>
      <c r="S389" s="78"/>
      <c r="T389" s="78"/>
      <c r="U389" s="78"/>
      <c r="V389" s="78"/>
      <c r="W389" s="78"/>
      <c r="X389" s="78"/>
      <c r="Y389" s="78"/>
      <c r="Z389" s="78"/>
      <c r="AA389" s="78"/>
      <c r="AB389" s="78"/>
      <c r="AC389" s="78"/>
      <c r="AD389" s="78"/>
      <c r="AE389" s="78"/>
      <c r="AF389" s="78"/>
      <c r="AG389" s="78"/>
      <c r="AH389" s="78"/>
      <c r="AI389" s="78"/>
      <c r="AJ389" s="78"/>
      <c r="AK389" s="78"/>
      <c r="AL389" s="78"/>
      <c r="AM389" s="78"/>
      <c r="AN389" s="78"/>
      <c r="AO389" s="78"/>
      <c r="AP389" s="78"/>
      <c r="AQ389" s="78"/>
      <c r="AR389" s="78"/>
      <c r="AS389" s="78"/>
      <c r="AT389" s="78"/>
      <c r="AU389" s="78"/>
      <c r="AV389" s="78"/>
      <c r="AW389" s="78"/>
      <c r="AX389" s="78"/>
      <c r="AY389" s="78"/>
      <c r="AZ389" s="78"/>
    </row>
    <row r="390" spans="1:52" ht="15" customHeight="1" x14ac:dyDescent="0.25">
      <c r="A390" s="78"/>
      <c r="B390" s="78"/>
      <c r="C390" s="78"/>
      <c r="D390" s="78"/>
      <c r="E390" s="78"/>
      <c r="F390" s="78"/>
      <c r="G390" s="78"/>
      <c r="H390" s="78"/>
      <c r="I390" s="78"/>
      <c r="J390" s="78"/>
      <c r="K390" s="78"/>
      <c r="L390" s="78"/>
      <c r="M390" s="78"/>
      <c r="N390" s="78"/>
      <c r="O390" s="78"/>
      <c r="P390" s="78"/>
      <c r="Q390" s="78"/>
      <c r="R390" s="78"/>
      <c r="S390" s="78"/>
      <c r="T390" s="78"/>
      <c r="U390" s="78"/>
      <c r="V390" s="78"/>
      <c r="W390" s="78"/>
      <c r="X390" s="78"/>
      <c r="Y390" s="78"/>
      <c r="Z390" s="78"/>
      <c r="AA390" s="78"/>
      <c r="AB390" s="78"/>
      <c r="AC390" s="78"/>
      <c r="AD390" s="78"/>
      <c r="AE390" s="78"/>
      <c r="AF390" s="78"/>
      <c r="AG390" s="78"/>
      <c r="AH390" s="78"/>
      <c r="AI390" s="78"/>
      <c r="AJ390" s="78"/>
      <c r="AK390" s="78"/>
      <c r="AL390" s="78"/>
      <c r="AM390" s="78"/>
      <c r="AN390" s="78"/>
      <c r="AO390" s="78"/>
      <c r="AP390" s="78"/>
      <c r="AQ390" s="78"/>
      <c r="AR390" s="78"/>
      <c r="AS390" s="78"/>
      <c r="AT390" s="78"/>
      <c r="AU390" s="78"/>
      <c r="AV390" s="78"/>
      <c r="AW390" s="78"/>
      <c r="AX390" s="78"/>
      <c r="AY390" s="78"/>
      <c r="AZ390" s="78"/>
    </row>
    <row r="391" spans="1:52" ht="15" customHeight="1" x14ac:dyDescent="0.25">
      <c r="A391" s="78"/>
      <c r="B391" s="78"/>
      <c r="C391" s="78"/>
      <c r="D391" s="78"/>
      <c r="E391" s="78"/>
      <c r="F391" s="78"/>
      <c r="G391" s="78"/>
      <c r="H391" s="78"/>
      <c r="I391" s="78"/>
      <c r="J391" s="78"/>
      <c r="K391" s="78"/>
      <c r="L391" s="78"/>
      <c r="M391" s="78"/>
      <c r="N391" s="78"/>
      <c r="O391" s="78"/>
      <c r="P391" s="78"/>
      <c r="Q391" s="78"/>
      <c r="R391" s="78"/>
      <c r="S391" s="78"/>
      <c r="T391" s="78"/>
      <c r="U391" s="78"/>
      <c r="V391" s="78"/>
      <c r="W391" s="78"/>
      <c r="X391" s="78"/>
      <c r="Y391" s="78"/>
      <c r="Z391" s="78"/>
      <c r="AA391" s="78"/>
      <c r="AB391" s="78"/>
      <c r="AC391" s="78"/>
      <c r="AD391" s="78"/>
      <c r="AE391" s="78"/>
      <c r="AF391" s="78"/>
      <c r="AG391" s="78"/>
      <c r="AH391" s="78"/>
      <c r="AI391" s="78"/>
      <c r="AJ391" s="78"/>
      <c r="AK391" s="78"/>
      <c r="AL391" s="78"/>
      <c r="AM391" s="78"/>
      <c r="AN391" s="78"/>
      <c r="AO391" s="78"/>
      <c r="AP391" s="78"/>
      <c r="AQ391" s="78"/>
      <c r="AR391" s="78"/>
      <c r="AS391" s="78"/>
      <c r="AT391" s="78"/>
      <c r="AU391" s="78"/>
      <c r="AV391" s="78"/>
      <c r="AW391" s="78"/>
      <c r="AX391" s="78"/>
      <c r="AY391" s="78"/>
      <c r="AZ391" s="78"/>
    </row>
    <row r="392" spans="1:52" ht="15" customHeight="1" x14ac:dyDescent="0.25">
      <c r="A392" s="78"/>
      <c r="B392" s="78"/>
      <c r="C392" s="78"/>
      <c r="D392" s="78"/>
      <c r="E392" s="78"/>
      <c r="F392" s="78"/>
      <c r="G392" s="78"/>
      <c r="H392" s="78"/>
      <c r="I392" s="78"/>
      <c r="J392" s="78"/>
      <c r="K392" s="78"/>
      <c r="L392" s="78"/>
      <c r="M392" s="78"/>
      <c r="N392" s="78"/>
      <c r="O392" s="78"/>
      <c r="P392" s="78"/>
      <c r="Q392" s="78"/>
      <c r="R392" s="78"/>
      <c r="S392" s="78"/>
      <c r="T392" s="78"/>
      <c r="U392" s="78"/>
      <c r="V392" s="78"/>
      <c r="W392" s="78"/>
      <c r="X392" s="78"/>
      <c r="Y392" s="78"/>
      <c r="Z392" s="78"/>
      <c r="AA392" s="78"/>
      <c r="AB392" s="78"/>
      <c r="AC392" s="78"/>
      <c r="AD392" s="78"/>
      <c r="AE392" s="78"/>
      <c r="AF392" s="78"/>
      <c r="AG392" s="78"/>
      <c r="AH392" s="78"/>
      <c r="AI392" s="78"/>
      <c r="AJ392" s="78"/>
      <c r="AK392" s="78"/>
      <c r="AL392" s="78"/>
      <c r="AM392" s="78"/>
      <c r="AN392" s="78"/>
      <c r="AO392" s="78"/>
      <c r="AP392" s="78"/>
      <c r="AQ392" s="78"/>
      <c r="AR392" s="78"/>
      <c r="AS392" s="78"/>
      <c r="AT392" s="78"/>
      <c r="AU392" s="78"/>
      <c r="AV392" s="78"/>
      <c r="AW392" s="78"/>
      <c r="AX392" s="78"/>
      <c r="AY392" s="78"/>
      <c r="AZ392" s="78"/>
    </row>
    <row r="393" spans="1:52" ht="15" customHeight="1" x14ac:dyDescent="0.25">
      <c r="A393" s="78"/>
      <c r="B393" s="78"/>
      <c r="C393" s="78"/>
      <c r="D393" s="78"/>
      <c r="E393" s="78"/>
      <c r="F393" s="78"/>
      <c r="G393" s="78"/>
      <c r="H393" s="78"/>
      <c r="I393" s="78"/>
      <c r="J393" s="78"/>
      <c r="K393" s="78"/>
      <c r="L393" s="78"/>
      <c r="M393" s="78"/>
      <c r="N393" s="78"/>
      <c r="O393" s="78"/>
      <c r="P393" s="78"/>
      <c r="Q393" s="78"/>
      <c r="R393" s="78"/>
      <c r="S393" s="78"/>
      <c r="T393" s="78"/>
      <c r="U393" s="78"/>
      <c r="V393" s="78"/>
      <c r="W393" s="78"/>
      <c r="X393" s="78"/>
      <c r="Y393" s="78"/>
      <c r="Z393" s="78"/>
      <c r="AA393" s="78"/>
      <c r="AB393" s="78"/>
      <c r="AC393" s="78"/>
      <c r="AD393" s="78"/>
      <c r="AE393" s="78"/>
      <c r="AF393" s="78"/>
      <c r="AG393" s="78"/>
      <c r="AH393" s="78"/>
      <c r="AI393" s="78"/>
      <c r="AJ393" s="78"/>
      <c r="AK393" s="78"/>
      <c r="AL393" s="78"/>
      <c r="AM393" s="78"/>
      <c r="AN393" s="78"/>
      <c r="AO393" s="78"/>
      <c r="AP393" s="78"/>
      <c r="AQ393" s="78"/>
      <c r="AR393" s="78"/>
      <c r="AS393" s="78"/>
      <c r="AT393" s="78"/>
      <c r="AU393" s="78"/>
      <c r="AV393" s="78"/>
      <c r="AW393" s="78"/>
      <c r="AX393" s="78"/>
      <c r="AY393" s="78"/>
      <c r="AZ393" s="78"/>
    </row>
    <row r="394" spans="1:52" ht="15" customHeight="1" x14ac:dyDescent="0.25">
      <c r="A394" s="78"/>
      <c r="B394" s="78"/>
      <c r="C394" s="78"/>
      <c r="D394" s="78"/>
      <c r="E394" s="78"/>
      <c r="F394" s="78"/>
      <c r="G394" s="78"/>
      <c r="H394" s="78"/>
      <c r="I394" s="78"/>
      <c r="J394" s="78"/>
      <c r="K394" s="78"/>
      <c r="L394" s="78"/>
      <c r="M394" s="78"/>
      <c r="N394" s="78"/>
      <c r="O394" s="78"/>
      <c r="P394" s="78"/>
      <c r="Q394" s="78"/>
      <c r="R394" s="78"/>
      <c r="S394" s="78"/>
      <c r="T394" s="78"/>
      <c r="U394" s="78"/>
      <c r="V394" s="78"/>
      <c r="W394" s="78"/>
      <c r="X394" s="78"/>
      <c r="Y394" s="78"/>
      <c r="Z394" s="78"/>
      <c r="AA394" s="78"/>
      <c r="AB394" s="78"/>
      <c r="AC394" s="78"/>
      <c r="AD394" s="78"/>
      <c r="AE394" s="78"/>
      <c r="AF394" s="78"/>
      <c r="AG394" s="78"/>
      <c r="AH394" s="78"/>
      <c r="AI394" s="78"/>
      <c r="AJ394" s="78"/>
      <c r="AK394" s="78"/>
      <c r="AL394" s="78"/>
      <c r="AM394" s="78"/>
      <c r="AN394" s="78"/>
      <c r="AO394" s="78"/>
      <c r="AP394" s="78"/>
      <c r="AQ394" s="78"/>
      <c r="AR394" s="78"/>
      <c r="AS394" s="78"/>
      <c r="AT394" s="78"/>
      <c r="AU394" s="78"/>
      <c r="AV394" s="78"/>
      <c r="AW394" s="78"/>
      <c r="AX394" s="78"/>
      <c r="AY394" s="78"/>
      <c r="AZ394" s="78"/>
    </row>
    <row r="395" spans="1:52" ht="15" customHeight="1" x14ac:dyDescent="0.25">
      <c r="A395" s="78"/>
      <c r="B395" s="78"/>
      <c r="C395" s="78"/>
      <c r="D395" s="78"/>
      <c r="E395" s="78"/>
      <c r="F395" s="78"/>
      <c r="G395" s="78"/>
      <c r="H395" s="78"/>
      <c r="I395" s="78"/>
      <c r="J395" s="78"/>
      <c r="K395" s="78"/>
      <c r="L395" s="78"/>
      <c r="M395" s="78"/>
      <c r="N395" s="78"/>
      <c r="O395" s="78"/>
      <c r="P395" s="78"/>
      <c r="Q395" s="78"/>
      <c r="R395" s="78"/>
      <c r="S395" s="78"/>
      <c r="T395" s="78"/>
      <c r="U395" s="78"/>
      <c r="V395" s="78"/>
      <c r="W395" s="78"/>
      <c r="X395" s="78"/>
      <c r="Y395" s="78"/>
      <c r="Z395" s="78"/>
      <c r="AA395" s="78"/>
      <c r="AB395" s="78"/>
      <c r="AC395" s="78"/>
      <c r="AD395" s="78"/>
      <c r="AE395" s="78"/>
      <c r="AF395" s="78"/>
      <c r="AG395" s="78"/>
      <c r="AH395" s="78"/>
      <c r="AI395" s="78"/>
      <c r="AJ395" s="78"/>
      <c r="AK395" s="78"/>
      <c r="AL395" s="78"/>
      <c r="AM395" s="78"/>
      <c r="AN395" s="78"/>
      <c r="AO395" s="78"/>
      <c r="AP395" s="78"/>
      <c r="AQ395" s="78"/>
      <c r="AR395" s="78"/>
      <c r="AS395" s="78"/>
      <c r="AT395" s="78"/>
      <c r="AU395" s="78"/>
      <c r="AV395" s="78"/>
      <c r="AW395" s="78"/>
      <c r="AX395" s="78"/>
      <c r="AY395" s="78"/>
      <c r="AZ395" s="78"/>
    </row>
    <row r="396" spans="1:52" ht="15" customHeight="1" x14ac:dyDescent="0.25">
      <c r="A396" s="78"/>
      <c r="B396" s="78"/>
      <c r="C396" s="78"/>
      <c r="D396" s="78"/>
      <c r="E396" s="78"/>
      <c r="F396" s="78"/>
      <c r="G396" s="78"/>
      <c r="H396" s="78"/>
      <c r="I396" s="78"/>
      <c r="J396" s="78"/>
      <c r="K396" s="78"/>
      <c r="L396" s="78"/>
      <c r="M396" s="78"/>
      <c r="N396" s="78"/>
      <c r="O396" s="78"/>
      <c r="P396" s="78"/>
      <c r="Q396" s="78"/>
      <c r="R396" s="78"/>
      <c r="S396" s="78"/>
      <c r="T396" s="78"/>
      <c r="U396" s="78"/>
      <c r="V396" s="78"/>
      <c r="W396" s="78"/>
      <c r="X396" s="78"/>
      <c r="Y396" s="78"/>
      <c r="Z396" s="78"/>
      <c r="AA396" s="78"/>
      <c r="AB396" s="78"/>
      <c r="AC396" s="78"/>
      <c r="AD396" s="78"/>
      <c r="AE396" s="78"/>
      <c r="AF396" s="78"/>
      <c r="AG396" s="78"/>
      <c r="AH396" s="78"/>
      <c r="AI396" s="78"/>
      <c r="AJ396" s="78"/>
      <c r="AK396" s="78"/>
      <c r="AL396" s="78"/>
      <c r="AM396" s="78"/>
      <c r="AN396" s="78"/>
      <c r="AO396" s="78"/>
      <c r="AP396" s="78"/>
      <c r="AQ396" s="78"/>
      <c r="AR396" s="78"/>
      <c r="AS396" s="78"/>
      <c r="AT396" s="78"/>
      <c r="AU396" s="78"/>
      <c r="AV396" s="78"/>
      <c r="AW396" s="78"/>
      <c r="AX396" s="78"/>
      <c r="AY396" s="78"/>
      <c r="AZ396" s="78"/>
    </row>
    <row r="397" spans="1:52" ht="15" customHeight="1" x14ac:dyDescent="0.25">
      <c r="A397" s="78"/>
      <c r="B397" s="78"/>
      <c r="C397" s="78"/>
      <c r="D397" s="78"/>
      <c r="E397" s="78"/>
      <c r="F397" s="78"/>
      <c r="G397" s="78"/>
      <c r="H397" s="78"/>
      <c r="I397" s="78"/>
      <c r="J397" s="78"/>
      <c r="K397" s="78"/>
      <c r="L397" s="78"/>
      <c r="M397" s="78"/>
      <c r="N397" s="78"/>
      <c r="O397" s="78"/>
      <c r="P397" s="78"/>
      <c r="Q397" s="78"/>
      <c r="R397" s="78"/>
      <c r="S397" s="78"/>
      <c r="T397" s="78"/>
      <c r="U397" s="78"/>
      <c r="V397" s="78"/>
      <c r="W397" s="78"/>
      <c r="X397" s="78"/>
      <c r="Y397" s="78"/>
      <c r="Z397" s="78"/>
      <c r="AA397" s="78"/>
      <c r="AB397" s="78"/>
      <c r="AC397" s="78"/>
      <c r="AD397" s="78"/>
      <c r="AE397" s="78"/>
      <c r="AF397" s="78"/>
      <c r="AG397" s="78"/>
      <c r="AH397" s="78"/>
      <c r="AI397" s="78"/>
      <c r="AJ397" s="78"/>
      <c r="AK397" s="78"/>
      <c r="AL397" s="78"/>
      <c r="AM397" s="78"/>
      <c r="AN397" s="78"/>
      <c r="AO397" s="78"/>
      <c r="AP397" s="78"/>
      <c r="AQ397" s="78"/>
      <c r="AR397" s="78"/>
      <c r="AS397" s="78"/>
      <c r="AT397" s="78"/>
      <c r="AU397" s="78"/>
      <c r="AV397" s="78"/>
      <c r="AW397" s="78"/>
      <c r="AX397" s="78"/>
      <c r="AY397" s="78"/>
      <c r="AZ397" s="78"/>
    </row>
    <row r="398" spans="1:52" ht="15" customHeight="1" x14ac:dyDescent="0.25">
      <c r="A398" s="78"/>
      <c r="B398" s="78"/>
      <c r="C398" s="78"/>
      <c r="D398" s="78"/>
      <c r="E398" s="78"/>
      <c r="F398" s="78"/>
      <c r="G398" s="78"/>
      <c r="H398" s="78"/>
      <c r="I398" s="78"/>
      <c r="J398" s="78"/>
      <c r="K398" s="78"/>
      <c r="L398" s="78"/>
      <c r="M398" s="78"/>
      <c r="N398" s="78"/>
      <c r="O398" s="78"/>
      <c r="P398" s="78"/>
      <c r="Q398" s="78"/>
      <c r="R398" s="78"/>
      <c r="S398" s="78"/>
      <c r="T398" s="78"/>
      <c r="U398" s="78"/>
      <c r="V398" s="78"/>
      <c r="W398" s="78"/>
      <c r="X398" s="78"/>
      <c r="Y398" s="78"/>
      <c r="Z398" s="78"/>
      <c r="AA398" s="78"/>
      <c r="AB398" s="78"/>
      <c r="AC398" s="78"/>
      <c r="AD398" s="78"/>
      <c r="AE398" s="78"/>
      <c r="AF398" s="78"/>
      <c r="AG398" s="78"/>
      <c r="AH398" s="78"/>
      <c r="AI398" s="78"/>
      <c r="AJ398" s="78"/>
      <c r="AK398" s="78"/>
      <c r="AL398" s="78"/>
      <c r="AM398" s="78"/>
      <c r="AN398" s="78"/>
      <c r="AO398" s="78"/>
      <c r="AP398" s="78"/>
      <c r="AQ398" s="78"/>
      <c r="AR398" s="78"/>
      <c r="AS398" s="78"/>
      <c r="AT398" s="78"/>
      <c r="AU398" s="78"/>
      <c r="AV398" s="78"/>
      <c r="AW398" s="78"/>
      <c r="AX398" s="78"/>
      <c r="AY398" s="78"/>
      <c r="AZ398" s="78"/>
    </row>
    <row r="399" spans="1:52" ht="15" customHeight="1" x14ac:dyDescent="0.25">
      <c r="A399" s="78"/>
      <c r="B399" s="78"/>
      <c r="C399" s="78"/>
      <c r="D399" s="78"/>
      <c r="E399" s="78"/>
      <c r="F399" s="78"/>
      <c r="G399" s="78"/>
      <c r="H399" s="78"/>
      <c r="I399" s="78"/>
      <c r="J399" s="78"/>
      <c r="K399" s="78"/>
      <c r="L399" s="78"/>
      <c r="M399" s="78"/>
      <c r="N399" s="78"/>
      <c r="O399" s="78"/>
      <c r="P399" s="78"/>
      <c r="Q399" s="78"/>
      <c r="R399" s="78"/>
      <c r="S399" s="78"/>
      <c r="T399" s="78"/>
      <c r="U399" s="78"/>
      <c r="V399" s="78"/>
      <c r="W399" s="78"/>
      <c r="X399" s="78"/>
      <c r="Y399" s="78"/>
      <c r="Z399" s="78"/>
      <c r="AA399" s="78"/>
      <c r="AB399" s="78"/>
      <c r="AC399" s="78"/>
      <c r="AD399" s="78"/>
      <c r="AE399" s="78"/>
      <c r="AF399" s="78"/>
      <c r="AG399" s="78"/>
      <c r="AH399" s="78"/>
      <c r="AI399" s="78"/>
      <c r="AJ399" s="78"/>
      <c r="AK399" s="78"/>
      <c r="AL399" s="78"/>
      <c r="AM399" s="78"/>
      <c r="AN399" s="78"/>
      <c r="AO399" s="78"/>
      <c r="AP399" s="78"/>
      <c r="AQ399" s="78"/>
      <c r="AR399" s="78"/>
      <c r="AS399" s="78"/>
      <c r="AT399" s="78"/>
      <c r="AU399" s="78"/>
      <c r="AV399" s="78"/>
      <c r="AW399" s="78"/>
      <c r="AX399" s="78"/>
      <c r="AY399" s="78"/>
      <c r="AZ399" s="78"/>
    </row>
    <row r="400" spans="1:52" ht="15" customHeight="1" x14ac:dyDescent="0.25">
      <c r="A400" s="78"/>
      <c r="B400" s="78"/>
      <c r="C400" s="78"/>
      <c r="D400" s="78"/>
      <c r="E400" s="78"/>
      <c r="F400" s="78"/>
      <c r="G400" s="78"/>
      <c r="H400" s="78"/>
      <c r="I400" s="78"/>
      <c r="J400" s="78"/>
      <c r="K400" s="78"/>
      <c r="L400" s="78"/>
      <c r="M400" s="78"/>
      <c r="N400" s="78"/>
      <c r="O400" s="78"/>
      <c r="P400" s="78"/>
      <c r="Q400" s="78"/>
      <c r="R400" s="78"/>
      <c r="S400" s="78"/>
      <c r="T400" s="78"/>
      <c r="U400" s="78"/>
      <c r="V400" s="78"/>
      <c r="W400" s="78"/>
      <c r="X400" s="78"/>
      <c r="Y400" s="78"/>
      <c r="Z400" s="78"/>
      <c r="AA400" s="78"/>
      <c r="AB400" s="78"/>
      <c r="AC400" s="78"/>
      <c r="AD400" s="78"/>
      <c r="AE400" s="78"/>
      <c r="AF400" s="78"/>
      <c r="AG400" s="78"/>
      <c r="AH400" s="78"/>
      <c r="AI400" s="78"/>
      <c r="AJ400" s="78"/>
      <c r="AK400" s="78"/>
      <c r="AL400" s="78"/>
      <c r="AM400" s="78"/>
      <c r="AN400" s="78"/>
      <c r="AO400" s="78"/>
      <c r="AP400" s="78"/>
      <c r="AQ400" s="78"/>
      <c r="AR400" s="78"/>
      <c r="AS400" s="78"/>
      <c r="AT400" s="78"/>
      <c r="AU400" s="78"/>
      <c r="AV400" s="78"/>
      <c r="AW400" s="78"/>
      <c r="AX400" s="78"/>
      <c r="AY400" s="78"/>
      <c r="AZ400" s="78"/>
    </row>
    <row r="401" spans="1:52" ht="15" customHeight="1" x14ac:dyDescent="0.25">
      <c r="A401" s="78"/>
      <c r="B401" s="78"/>
      <c r="C401" s="78"/>
      <c r="D401" s="78"/>
      <c r="E401" s="78"/>
      <c r="F401" s="78"/>
      <c r="G401" s="78"/>
      <c r="H401" s="78"/>
      <c r="I401" s="78"/>
      <c r="J401" s="78"/>
      <c r="K401" s="78"/>
      <c r="L401" s="78"/>
      <c r="M401" s="78"/>
      <c r="N401" s="78"/>
      <c r="O401" s="78"/>
      <c r="P401" s="78"/>
      <c r="Q401" s="78"/>
      <c r="R401" s="78"/>
      <c r="S401" s="78"/>
      <c r="T401" s="78"/>
      <c r="U401" s="78"/>
      <c r="V401" s="78"/>
      <c r="W401" s="78"/>
      <c r="X401" s="78"/>
      <c r="Y401" s="78"/>
      <c r="Z401" s="78"/>
      <c r="AA401" s="78"/>
      <c r="AB401" s="78"/>
      <c r="AC401" s="78"/>
      <c r="AD401" s="78"/>
      <c r="AE401" s="78"/>
      <c r="AF401" s="78"/>
      <c r="AG401" s="78"/>
      <c r="AH401" s="78"/>
      <c r="AI401" s="78"/>
      <c r="AJ401" s="78"/>
      <c r="AK401" s="78"/>
      <c r="AL401" s="78"/>
      <c r="AM401" s="78"/>
      <c r="AN401" s="78"/>
      <c r="AO401" s="78"/>
      <c r="AP401" s="78"/>
      <c r="AQ401" s="78"/>
      <c r="AR401" s="78"/>
      <c r="AS401" s="78"/>
      <c r="AT401" s="78"/>
      <c r="AU401" s="78"/>
      <c r="AV401" s="78"/>
      <c r="AW401" s="78"/>
      <c r="AX401" s="78"/>
      <c r="AY401" s="78"/>
      <c r="AZ401" s="78"/>
    </row>
    <row r="402" spans="1:52" ht="15" customHeight="1" x14ac:dyDescent="0.25">
      <c r="A402" s="78"/>
      <c r="B402" s="78"/>
      <c r="C402" s="78"/>
      <c r="D402" s="78"/>
      <c r="E402" s="78"/>
      <c r="F402" s="78"/>
      <c r="G402" s="78"/>
      <c r="H402" s="78"/>
      <c r="I402" s="78"/>
      <c r="J402" s="78"/>
      <c r="K402" s="78"/>
      <c r="L402" s="78"/>
      <c r="M402" s="78"/>
      <c r="N402" s="78"/>
      <c r="O402" s="78"/>
      <c r="P402" s="78"/>
      <c r="Q402" s="78"/>
      <c r="R402" s="78"/>
      <c r="S402" s="78"/>
      <c r="T402" s="78"/>
      <c r="U402" s="78"/>
      <c r="V402" s="78"/>
      <c r="W402" s="78"/>
      <c r="X402" s="78"/>
      <c r="Y402" s="78"/>
      <c r="Z402" s="78"/>
      <c r="AA402" s="78"/>
      <c r="AB402" s="78"/>
      <c r="AC402" s="78"/>
      <c r="AD402" s="78"/>
      <c r="AE402" s="78"/>
      <c r="AF402" s="78"/>
      <c r="AG402" s="78"/>
      <c r="AH402" s="78"/>
      <c r="AI402" s="78"/>
      <c r="AJ402" s="78"/>
      <c r="AK402" s="78"/>
      <c r="AL402" s="78"/>
      <c r="AM402" s="78"/>
      <c r="AN402" s="78"/>
      <c r="AO402" s="78"/>
      <c r="AP402" s="78"/>
      <c r="AQ402" s="78"/>
      <c r="AR402" s="78"/>
      <c r="AS402" s="78"/>
      <c r="AT402" s="78"/>
      <c r="AU402" s="78"/>
      <c r="AV402" s="78"/>
      <c r="AW402" s="78"/>
      <c r="AX402" s="78"/>
      <c r="AY402" s="78"/>
      <c r="AZ402" s="78"/>
    </row>
    <row r="403" spans="1:52" ht="15" customHeight="1" x14ac:dyDescent="0.25">
      <c r="A403" s="78"/>
      <c r="B403" s="78"/>
      <c r="C403" s="78"/>
      <c r="D403" s="78"/>
      <c r="E403" s="78"/>
      <c r="F403" s="78"/>
      <c r="G403" s="78"/>
      <c r="H403" s="78"/>
      <c r="I403" s="78"/>
      <c r="J403" s="78"/>
      <c r="K403" s="78"/>
      <c r="L403" s="78"/>
      <c r="M403" s="78"/>
      <c r="N403" s="78"/>
      <c r="O403" s="78"/>
      <c r="P403" s="78"/>
      <c r="Q403" s="78"/>
      <c r="R403" s="78"/>
      <c r="S403" s="78"/>
      <c r="T403" s="78"/>
      <c r="U403" s="78"/>
      <c r="V403" s="78"/>
      <c r="W403" s="78"/>
      <c r="X403" s="78"/>
      <c r="Y403" s="78"/>
      <c r="Z403" s="78"/>
      <c r="AA403" s="78"/>
      <c r="AB403" s="78"/>
      <c r="AC403" s="78"/>
      <c r="AD403" s="78"/>
      <c r="AE403" s="78"/>
      <c r="AF403" s="78"/>
      <c r="AG403" s="78"/>
      <c r="AH403" s="78"/>
      <c r="AI403" s="78"/>
      <c r="AJ403" s="78"/>
      <c r="AK403" s="78"/>
      <c r="AL403" s="78"/>
      <c r="AM403" s="78"/>
      <c r="AN403" s="78"/>
      <c r="AO403" s="78"/>
      <c r="AP403" s="78"/>
      <c r="AQ403" s="78"/>
      <c r="AR403" s="78"/>
      <c r="AS403" s="78"/>
      <c r="AT403" s="78"/>
      <c r="AU403" s="78"/>
      <c r="AV403" s="78"/>
      <c r="AW403" s="78"/>
      <c r="AX403" s="78"/>
      <c r="AY403" s="78"/>
      <c r="AZ403" s="78"/>
    </row>
    <row r="404" spans="1:52" ht="15" customHeight="1" x14ac:dyDescent="0.25">
      <c r="A404" s="78"/>
      <c r="B404" s="78"/>
      <c r="C404" s="78"/>
      <c r="D404" s="78"/>
      <c r="E404" s="78"/>
      <c r="F404" s="78"/>
      <c r="G404" s="78"/>
      <c r="H404" s="78"/>
      <c r="I404" s="78"/>
      <c r="J404" s="78"/>
      <c r="K404" s="78"/>
      <c r="L404" s="78"/>
      <c r="M404" s="78"/>
      <c r="N404" s="78"/>
      <c r="O404" s="78"/>
      <c r="P404" s="78"/>
      <c r="Q404" s="78"/>
      <c r="R404" s="78"/>
      <c r="S404" s="78"/>
      <c r="T404" s="78"/>
      <c r="U404" s="78"/>
      <c r="V404" s="78"/>
      <c r="W404" s="78"/>
      <c r="X404" s="78"/>
      <c r="Y404" s="78"/>
      <c r="Z404" s="78"/>
      <c r="AA404" s="78"/>
      <c r="AB404" s="78"/>
      <c r="AC404" s="78"/>
      <c r="AD404" s="78"/>
      <c r="AE404" s="78"/>
      <c r="AF404" s="78"/>
      <c r="AG404" s="78"/>
      <c r="AH404" s="78"/>
      <c r="AI404" s="78"/>
      <c r="AJ404" s="78"/>
      <c r="AK404" s="78"/>
      <c r="AL404" s="78"/>
      <c r="AM404" s="78"/>
      <c r="AN404" s="78"/>
      <c r="AO404" s="78"/>
      <c r="AP404" s="78"/>
      <c r="AQ404" s="78"/>
      <c r="AR404" s="78"/>
      <c r="AS404" s="78"/>
      <c r="AT404" s="78"/>
      <c r="AU404" s="78"/>
      <c r="AV404" s="78"/>
      <c r="AW404" s="78"/>
      <c r="AX404" s="78"/>
      <c r="AY404" s="78"/>
      <c r="AZ404" s="78"/>
    </row>
    <row r="405" spans="1:52" ht="15" customHeight="1" x14ac:dyDescent="0.25">
      <c r="A405" s="78"/>
      <c r="B405" s="78"/>
      <c r="C405" s="78"/>
      <c r="D405" s="78"/>
      <c r="E405" s="78"/>
      <c r="F405" s="78"/>
      <c r="G405" s="78"/>
      <c r="H405" s="78"/>
      <c r="I405" s="78"/>
      <c r="J405" s="78"/>
      <c r="K405" s="78"/>
      <c r="L405" s="78"/>
      <c r="M405" s="78"/>
      <c r="N405" s="78"/>
      <c r="O405" s="78"/>
      <c r="P405" s="78"/>
      <c r="Q405" s="78"/>
      <c r="R405" s="78"/>
      <c r="S405" s="78"/>
      <c r="T405" s="78"/>
      <c r="U405" s="78"/>
      <c r="V405" s="78"/>
      <c r="W405" s="78"/>
      <c r="X405" s="78"/>
      <c r="Y405" s="78"/>
      <c r="Z405" s="78"/>
      <c r="AA405" s="78"/>
      <c r="AB405" s="78"/>
      <c r="AC405" s="78"/>
      <c r="AD405" s="78"/>
      <c r="AE405" s="78"/>
      <c r="AF405" s="78"/>
      <c r="AG405" s="78"/>
      <c r="AH405" s="78"/>
      <c r="AI405" s="78"/>
      <c r="AJ405" s="78"/>
      <c r="AK405" s="78"/>
      <c r="AL405" s="78"/>
      <c r="AM405" s="78"/>
      <c r="AN405" s="78"/>
      <c r="AO405" s="78"/>
      <c r="AP405" s="78"/>
      <c r="AQ405" s="78"/>
      <c r="AR405" s="78"/>
      <c r="AS405" s="78"/>
      <c r="AT405" s="78"/>
      <c r="AU405" s="78"/>
      <c r="AV405" s="78"/>
      <c r="AW405" s="78"/>
      <c r="AX405" s="78"/>
      <c r="AY405" s="78"/>
      <c r="AZ405" s="78"/>
    </row>
    <row r="406" spans="1:52" ht="15" customHeight="1" x14ac:dyDescent="0.25">
      <c r="A406" s="78"/>
      <c r="B406" s="78"/>
      <c r="C406" s="78"/>
      <c r="D406" s="78"/>
      <c r="E406" s="78"/>
      <c r="F406" s="78"/>
      <c r="G406" s="78"/>
      <c r="H406" s="78"/>
      <c r="I406" s="78"/>
      <c r="J406" s="78"/>
      <c r="K406" s="78"/>
      <c r="L406" s="78"/>
      <c r="M406" s="78"/>
      <c r="N406" s="78"/>
      <c r="O406" s="78"/>
      <c r="P406" s="78"/>
      <c r="Q406" s="78"/>
      <c r="R406" s="78"/>
      <c r="S406" s="78"/>
      <c r="T406" s="78"/>
      <c r="U406" s="78"/>
      <c r="V406" s="78"/>
      <c r="W406" s="78"/>
      <c r="X406" s="78"/>
      <c r="Y406" s="78"/>
      <c r="Z406" s="78"/>
      <c r="AA406" s="78"/>
      <c r="AB406" s="78"/>
      <c r="AC406" s="78"/>
      <c r="AD406" s="78"/>
      <c r="AE406" s="78"/>
      <c r="AF406" s="78"/>
      <c r="AG406" s="78"/>
      <c r="AH406" s="78"/>
      <c r="AI406" s="78"/>
      <c r="AJ406" s="78"/>
      <c r="AK406" s="78"/>
      <c r="AL406" s="78"/>
      <c r="AM406" s="78"/>
      <c r="AN406" s="78"/>
      <c r="AO406" s="78"/>
      <c r="AP406" s="78"/>
      <c r="AQ406" s="78"/>
      <c r="AR406" s="78"/>
      <c r="AS406" s="78"/>
      <c r="AT406" s="78"/>
      <c r="AU406" s="78"/>
      <c r="AV406" s="78"/>
      <c r="AW406" s="78"/>
      <c r="AX406" s="78"/>
      <c r="AY406" s="78"/>
      <c r="AZ406" s="78"/>
    </row>
    <row r="407" spans="1:52" ht="15" customHeight="1" x14ac:dyDescent="0.25">
      <c r="A407" s="78"/>
      <c r="B407" s="78"/>
      <c r="C407" s="78"/>
      <c r="D407" s="78"/>
      <c r="E407" s="78"/>
      <c r="F407" s="78"/>
      <c r="G407" s="78"/>
      <c r="H407" s="78"/>
      <c r="I407" s="78"/>
      <c r="J407" s="78"/>
      <c r="K407" s="78"/>
      <c r="L407" s="78"/>
      <c r="M407" s="78"/>
      <c r="N407" s="78"/>
      <c r="O407" s="78"/>
      <c r="P407" s="78"/>
      <c r="Q407" s="78"/>
      <c r="R407" s="78"/>
      <c r="S407" s="78"/>
      <c r="T407" s="78"/>
      <c r="U407" s="78"/>
      <c r="V407" s="78"/>
      <c r="W407" s="78"/>
      <c r="X407" s="78"/>
      <c r="Y407" s="78"/>
      <c r="Z407" s="78"/>
      <c r="AA407" s="78"/>
      <c r="AB407" s="78"/>
      <c r="AC407" s="78"/>
      <c r="AD407" s="78"/>
      <c r="AE407" s="78"/>
      <c r="AF407" s="78"/>
      <c r="AG407" s="78"/>
      <c r="AH407" s="78"/>
      <c r="AI407" s="78"/>
      <c r="AJ407" s="78"/>
      <c r="AK407" s="78"/>
      <c r="AL407" s="78"/>
      <c r="AM407" s="78"/>
      <c r="AN407" s="78"/>
      <c r="AO407" s="78"/>
      <c r="AP407" s="78"/>
      <c r="AQ407" s="78"/>
      <c r="AR407" s="78"/>
      <c r="AS407" s="78"/>
      <c r="AT407" s="78"/>
      <c r="AU407" s="78"/>
      <c r="AV407" s="78"/>
      <c r="AW407" s="78"/>
      <c r="AX407" s="78"/>
      <c r="AY407" s="78"/>
      <c r="AZ407" s="78"/>
    </row>
    <row r="408" spans="1:52" ht="15" customHeight="1" x14ac:dyDescent="0.25">
      <c r="A408" s="78"/>
      <c r="B408" s="78"/>
      <c r="C408" s="78"/>
      <c r="D408" s="78"/>
      <c r="E408" s="78"/>
      <c r="F408" s="78"/>
      <c r="G408" s="78"/>
      <c r="H408" s="78"/>
      <c r="I408" s="78"/>
      <c r="J408" s="78"/>
      <c r="K408" s="78"/>
      <c r="L408" s="78"/>
      <c r="M408" s="78"/>
      <c r="N408" s="78"/>
      <c r="O408" s="78"/>
      <c r="P408" s="78"/>
      <c r="Q408" s="78"/>
      <c r="R408" s="78"/>
      <c r="S408" s="78"/>
      <c r="T408" s="78"/>
      <c r="U408" s="78"/>
      <c r="V408" s="78"/>
      <c r="W408" s="78"/>
      <c r="X408" s="78"/>
      <c r="Y408" s="78"/>
      <c r="Z408" s="78"/>
      <c r="AA408" s="78"/>
      <c r="AB408" s="78"/>
      <c r="AC408" s="78"/>
      <c r="AD408" s="78"/>
      <c r="AE408" s="78"/>
      <c r="AF408" s="78"/>
      <c r="AG408" s="78"/>
      <c r="AH408" s="78"/>
      <c r="AI408" s="78"/>
      <c r="AJ408" s="78"/>
      <c r="AK408" s="78"/>
      <c r="AL408" s="78"/>
      <c r="AM408" s="78"/>
      <c r="AN408" s="78"/>
      <c r="AO408" s="78"/>
      <c r="AP408" s="78"/>
      <c r="AQ408" s="78"/>
      <c r="AR408" s="78"/>
      <c r="AS408" s="78"/>
      <c r="AT408" s="78"/>
      <c r="AU408" s="78"/>
      <c r="AV408" s="78"/>
      <c r="AW408" s="78"/>
      <c r="AX408" s="78"/>
      <c r="AY408" s="78"/>
      <c r="AZ408" s="78"/>
    </row>
    <row r="409" spans="1:52" ht="15" customHeight="1" x14ac:dyDescent="0.25">
      <c r="A409" s="78"/>
      <c r="B409" s="78"/>
      <c r="C409" s="78"/>
      <c r="D409" s="78"/>
      <c r="E409" s="78"/>
      <c r="F409" s="78"/>
      <c r="G409" s="78"/>
      <c r="H409" s="78"/>
      <c r="I409" s="78"/>
      <c r="J409" s="78"/>
      <c r="K409" s="78"/>
      <c r="L409" s="78"/>
      <c r="M409" s="78"/>
      <c r="N409" s="78"/>
      <c r="O409" s="78"/>
      <c r="P409" s="78"/>
      <c r="Q409" s="78"/>
      <c r="R409" s="78"/>
      <c r="S409" s="78"/>
      <c r="T409" s="78"/>
      <c r="U409" s="78"/>
      <c r="V409" s="78"/>
      <c r="W409" s="78"/>
      <c r="X409" s="78"/>
      <c r="Y409" s="78"/>
      <c r="Z409" s="78"/>
      <c r="AA409" s="78"/>
      <c r="AB409" s="78"/>
      <c r="AC409" s="78"/>
      <c r="AD409" s="78"/>
      <c r="AE409" s="78"/>
      <c r="AF409" s="78"/>
      <c r="AG409" s="78"/>
      <c r="AH409" s="78"/>
      <c r="AI409" s="78"/>
      <c r="AJ409" s="78"/>
      <c r="AK409" s="78"/>
      <c r="AL409" s="78"/>
      <c r="AM409" s="78"/>
      <c r="AN409" s="78"/>
      <c r="AO409" s="78"/>
      <c r="AP409" s="78"/>
      <c r="AQ409" s="78"/>
      <c r="AR409" s="78"/>
      <c r="AS409" s="78"/>
      <c r="AT409" s="78"/>
      <c r="AU409" s="78"/>
      <c r="AV409" s="78"/>
      <c r="AW409" s="78"/>
      <c r="AX409" s="78"/>
      <c r="AY409" s="78"/>
      <c r="AZ409" s="78"/>
    </row>
    <row r="410" spans="1:52" ht="15" customHeight="1" x14ac:dyDescent="0.25">
      <c r="A410" s="78"/>
      <c r="B410" s="78"/>
      <c r="C410" s="78"/>
      <c r="D410" s="78"/>
      <c r="E410" s="78"/>
      <c r="F410" s="78"/>
      <c r="G410" s="78"/>
      <c r="H410" s="78"/>
      <c r="I410" s="78"/>
      <c r="J410" s="78"/>
      <c r="K410" s="78"/>
      <c r="L410" s="78"/>
      <c r="M410" s="78"/>
      <c r="N410" s="78"/>
      <c r="O410" s="78"/>
      <c r="P410" s="78"/>
      <c r="Q410" s="78"/>
      <c r="R410" s="78"/>
      <c r="S410" s="78"/>
      <c r="T410" s="78"/>
      <c r="U410" s="78"/>
      <c r="V410" s="78"/>
      <c r="W410" s="78"/>
      <c r="X410" s="78"/>
      <c r="Y410" s="78"/>
      <c r="Z410" s="78"/>
      <c r="AA410" s="78"/>
      <c r="AB410" s="78"/>
      <c r="AC410" s="78"/>
      <c r="AD410" s="78"/>
      <c r="AE410" s="78"/>
      <c r="AF410" s="78"/>
      <c r="AG410" s="78"/>
      <c r="AH410" s="78"/>
      <c r="AI410" s="78"/>
      <c r="AJ410" s="78"/>
      <c r="AK410" s="78"/>
      <c r="AL410" s="78"/>
      <c r="AM410" s="78"/>
      <c r="AN410" s="78"/>
      <c r="AO410" s="78"/>
      <c r="AP410" s="78"/>
      <c r="AQ410" s="78"/>
      <c r="AR410" s="78"/>
      <c r="AS410" s="78"/>
      <c r="AT410" s="78"/>
      <c r="AU410" s="78"/>
      <c r="AV410" s="78"/>
      <c r="AW410" s="78"/>
      <c r="AX410" s="78"/>
      <c r="AY410" s="78"/>
      <c r="AZ410" s="78"/>
    </row>
    <row r="411" spans="1:52" ht="15" customHeight="1" x14ac:dyDescent="0.25">
      <c r="A411" s="78"/>
      <c r="B411" s="78"/>
      <c r="C411" s="78"/>
      <c r="D411" s="78"/>
      <c r="E411" s="78"/>
      <c r="F411" s="78"/>
      <c r="G411" s="78"/>
      <c r="H411" s="78"/>
      <c r="I411" s="78"/>
      <c r="J411" s="78"/>
      <c r="K411" s="78"/>
      <c r="L411" s="78"/>
      <c r="M411" s="78"/>
      <c r="N411" s="78"/>
      <c r="O411" s="78"/>
      <c r="P411" s="78"/>
      <c r="Q411" s="78"/>
      <c r="R411" s="78"/>
      <c r="S411" s="78"/>
      <c r="T411" s="78"/>
      <c r="U411" s="78"/>
      <c r="V411" s="78"/>
      <c r="W411" s="78"/>
      <c r="X411" s="78"/>
      <c r="Y411" s="78"/>
      <c r="Z411" s="78"/>
      <c r="AA411" s="78"/>
      <c r="AB411" s="78"/>
      <c r="AC411" s="78"/>
      <c r="AD411" s="78"/>
      <c r="AE411" s="78"/>
      <c r="AF411" s="78"/>
      <c r="AG411" s="78"/>
      <c r="AH411" s="78"/>
      <c r="AI411" s="78"/>
      <c r="AJ411" s="78"/>
      <c r="AK411" s="78"/>
      <c r="AL411" s="78"/>
      <c r="AM411" s="78"/>
      <c r="AN411" s="78"/>
      <c r="AO411" s="78"/>
      <c r="AP411" s="78"/>
      <c r="AQ411" s="78"/>
      <c r="AR411" s="78"/>
      <c r="AS411" s="78"/>
      <c r="AT411" s="78"/>
      <c r="AU411" s="78"/>
      <c r="AV411" s="78"/>
      <c r="AW411" s="78"/>
      <c r="AX411" s="78"/>
      <c r="AY411" s="78"/>
      <c r="AZ411" s="78"/>
    </row>
    <row r="412" spans="1:52" ht="15" customHeight="1" x14ac:dyDescent="0.25">
      <c r="A412" s="78"/>
      <c r="B412" s="78"/>
      <c r="C412" s="78"/>
      <c r="D412" s="78"/>
      <c r="E412" s="78"/>
      <c r="F412" s="78"/>
      <c r="G412" s="78"/>
      <c r="H412" s="78"/>
      <c r="I412" s="78"/>
      <c r="J412" s="78"/>
      <c r="K412" s="78"/>
      <c r="L412" s="78"/>
      <c r="M412" s="78"/>
      <c r="N412" s="78"/>
      <c r="O412" s="78"/>
      <c r="P412" s="78"/>
      <c r="Q412" s="78"/>
      <c r="R412" s="78"/>
      <c r="S412" s="78"/>
      <c r="T412" s="78"/>
      <c r="U412" s="78"/>
      <c r="V412" s="78"/>
      <c r="W412" s="78"/>
      <c r="X412" s="78"/>
      <c r="Y412" s="78"/>
      <c r="Z412" s="78"/>
      <c r="AA412" s="78"/>
      <c r="AB412" s="78"/>
      <c r="AC412" s="78"/>
      <c r="AD412" s="78"/>
      <c r="AE412" s="78"/>
      <c r="AF412" s="78"/>
      <c r="AG412" s="78"/>
      <c r="AH412" s="78"/>
      <c r="AI412" s="78"/>
      <c r="AJ412" s="78"/>
      <c r="AK412" s="78"/>
      <c r="AL412" s="78"/>
      <c r="AM412" s="78"/>
      <c r="AN412" s="78"/>
      <c r="AO412" s="78"/>
      <c r="AP412" s="78"/>
      <c r="AQ412" s="78"/>
      <c r="AR412" s="78"/>
      <c r="AS412" s="78"/>
      <c r="AT412" s="78"/>
      <c r="AU412" s="78"/>
      <c r="AV412" s="78"/>
      <c r="AW412" s="78"/>
      <c r="AX412" s="78"/>
      <c r="AY412" s="78"/>
      <c r="AZ412" s="78"/>
    </row>
    <row r="413" spans="1:52" ht="15" customHeight="1" x14ac:dyDescent="0.25">
      <c r="A413" s="78"/>
      <c r="B413" s="78"/>
      <c r="C413" s="78"/>
      <c r="D413" s="78"/>
      <c r="E413" s="78"/>
      <c r="F413" s="78"/>
      <c r="G413" s="78"/>
      <c r="H413" s="78"/>
      <c r="I413" s="78"/>
      <c r="J413" s="78"/>
      <c r="K413" s="78"/>
      <c r="L413" s="78"/>
      <c r="M413" s="78"/>
      <c r="N413" s="78"/>
      <c r="O413" s="78"/>
      <c r="P413" s="78"/>
      <c r="Q413" s="78"/>
      <c r="R413" s="78"/>
      <c r="S413" s="78"/>
      <c r="T413" s="78"/>
      <c r="U413" s="78"/>
      <c r="V413" s="78"/>
      <c r="W413" s="78"/>
      <c r="X413" s="78"/>
      <c r="Y413" s="78"/>
      <c r="Z413" s="78"/>
      <c r="AA413" s="78"/>
      <c r="AB413" s="78"/>
      <c r="AC413" s="78"/>
      <c r="AD413" s="78"/>
      <c r="AE413" s="78"/>
      <c r="AF413" s="78"/>
      <c r="AG413" s="78"/>
      <c r="AH413" s="78"/>
      <c r="AI413" s="78"/>
      <c r="AJ413" s="78"/>
      <c r="AK413" s="78"/>
      <c r="AL413" s="78"/>
      <c r="AM413" s="78"/>
      <c r="AN413" s="78"/>
      <c r="AO413" s="78"/>
      <c r="AP413" s="78"/>
      <c r="AQ413" s="78"/>
      <c r="AR413" s="78"/>
      <c r="AS413" s="78"/>
      <c r="AT413" s="78"/>
      <c r="AU413" s="78"/>
      <c r="AV413" s="78"/>
      <c r="AW413" s="78"/>
      <c r="AX413" s="78"/>
      <c r="AY413" s="78"/>
      <c r="AZ413" s="78"/>
    </row>
    <row r="414" spans="1:52" ht="15" customHeight="1" x14ac:dyDescent="0.25">
      <c r="A414" s="78"/>
      <c r="B414" s="78"/>
      <c r="C414" s="78"/>
      <c r="D414" s="78"/>
      <c r="E414" s="78"/>
      <c r="F414" s="78"/>
      <c r="G414" s="78"/>
      <c r="H414" s="78"/>
      <c r="I414" s="78"/>
      <c r="J414" s="78"/>
      <c r="K414" s="78"/>
      <c r="L414" s="78"/>
      <c r="M414" s="78"/>
      <c r="N414" s="78"/>
      <c r="O414" s="78"/>
      <c r="P414" s="78"/>
      <c r="Q414" s="78"/>
      <c r="R414" s="78"/>
      <c r="S414" s="78"/>
      <c r="T414" s="78"/>
      <c r="U414" s="78"/>
      <c r="V414" s="78"/>
      <c r="W414" s="78"/>
      <c r="X414" s="78"/>
      <c r="Y414" s="78"/>
      <c r="Z414" s="78"/>
      <c r="AA414" s="78"/>
      <c r="AB414" s="78"/>
      <c r="AC414" s="78"/>
      <c r="AD414" s="78"/>
      <c r="AE414" s="78"/>
      <c r="AF414" s="78"/>
      <c r="AG414" s="78"/>
      <c r="AH414" s="78"/>
      <c r="AI414" s="78"/>
      <c r="AJ414" s="78"/>
      <c r="AK414" s="78"/>
      <c r="AL414" s="78"/>
      <c r="AM414" s="78"/>
      <c r="AN414" s="78"/>
      <c r="AO414" s="78"/>
      <c r="AP414" s="78"/>
      <c r="AQ414" s="78"/>
      <c r="AR414" s="78"/>
      <c r="AS414" s="78"/>
      <c r="AT414" s="78"/>
      <c r="AU414" s="78"/>
      <c r="AV414" s="78"/>
      <c r="AW414" s="78"/>
      <c r="AX414" s="78"/>
      <c r="AY414" s="78"/>
      <c r="AZ414" s="78"/>
    </row>
    <row r="415" spans="1:52" ht="15" customHeight="1" x14ac:dyDescent="0.25">
      <c r="A415" s="78"/>
      <c r="B415" s="78"/>
      <c r="C415" s="78"/>
      <c r="D415" s="78"/>
      <c r="E415" s="78"/>
      <c r="F415" s="78"/>
      <c r="G415" s="78"/>
      <c r="H415" s="78"/>
      <c r="I415" s="78"/>
      <c r="J415" s="78"/>
      <c r="K415" s="78"/>
      <c r="L415" s="78"/>
      <c r="M415" s="78"/>
      <c r="N415" s="78"/>
      <c r="O415" s="78"/>
      <c r="P415" s="78"/>
      <c r="Q415" s="78"/>
      <c r="R415" s="78"/>
      <c r="S415" s="78"/>
      <c r="T415" s="78"/>
      <c r="U415" s="78"/>
      <c r="V415" s="78"/>
      <c r="W415" s="78"/>
      <c r="X415" s="78"/>
      <c r="Y415" s="78"/>
      <c r="Z415" s="78"/>
      <c r="AA415" s="78"/>
      <c r="AB415" s="78"/>
      <c r="AC415" s="78"/>
      <c r="AD415" s="78"/>
      <c r="AE415" s="78"/>
      <c r="AF415" s="78"/>
      <c r="AG415" s="78"/>
      <c r="AH415" s="78"/>
      <c r="AI415" s="78"/>
      <c r="AJ415" s="78"/>
      <c r="AK415" s="78"/>
      <c r="AL415" s="78"/>
      <c r="AM415" s="78"/>
      <c r="AN415" s="78"/>
      <c r="AO415" s="78"/>
      <c r="AP415" s="78"/>
      <c r="AQ415" s="78"/>
      <c r="AR415" s="78"/>
      <c r="AS415" s="78"/>
      <c r="AT415" s="78"/>
      <c r="AU415" s="78"/>
      <c r="AV415" s="78"/>
      <c r="AW415" s="78"/>
      <c r="AX415" s="78"/>
      <c r="AY415" s="78"/>
      <c r="AZ415" s="78"/>
    </row>
    <row r="416" spans="1:52" ht="15" customHeight="1" x14ac:dyDescent="0.25">
      <c r="A416" s="78"/>
      <c r="B416" s="78"/>
      <c r="C416" s="78"/>
      <c r="D416" s="78"/>
      <c r="E416" s="78"/>
      <c r="F416" s="78"/>
      <c r="G416" s="78"/>
      <c r="H416" s="78"/>
      <c r="I416" s="78"/>
      <c r="J416" s="78"/>
      <c r="K416" s="78"/>
      <c r="L416" s="78"/>
      <c r="M416" s="78"/>
      <c r="N416" s="78"/>
      <c r="O416" s="78"/>
      <c r="P416" s="78"/>
      <c r="Q416" s="78"/>
      <c r="R416" s="78"/>
      <c r="S416" s="78"/>
      <c r="T416" s="78"/>
      <c r="U416" s="78"/>
      <c r="V416" s="78"/>
      <c r="W416" s="78"/>
      <c r="X416" s="78"/>
      <c r="Y416" s="78"/>
      <c r="Z416" s="78"/>
      <c r="AA416" s="78"/>
      <c r="AB416" s="78"/>
      <c r="AC416" s="78"/>
      <c r="AD416" s="78"/>
      <c r="AE416" s="78"/>
      <c r="AF416" s="78"/>
      <c r="AG416" s="78"/>
      <c r="AH416" s="78"/>
      <c r="AI416" s="78"/>
      <c r="AJ416" s="78"/>
      <c r="AK416" s="78"/>
      <c r="AL416" s="78"/>
      <c r="AM416" s="78"/>
      <c r="AN416" s="78"/>
      <c r="AO416" s="78"/>
      <c r="AP416" s="78"/>
      <c r="AQ416" s="78"/>
      <c r="AR416" s="78"/>
      <c r="AS416" s="78"/>
      <c r="AT416" s="78"/>
      <c r="AU416" s="78"/>
      <c r="AV416" s="78"/>
      <c r="AW416" s="78"/>
      <c r="AX416" s="78"/>
      <c r="AY416" s="78"/>
      <c r="AZ416" s="78"/>
    </row>
    <row r="417" spans="1:52" ht="15" customHeight="1" x14ac:dyDescent="0.25">
      <c r="A417" s="78"/>
      <c r="B417" s="78"/>
      <c r="C417" s="78"/>
      <c r="D417" s="78"/>
      <c r="E417" s="78"/>
      <c r="F417" s="78"/>
      <c r="G417" s="78"/>
      <c r="H417" s="78"/>
      <c r="I417" s="78"/>
      <c r="J417" s="78"/>
      <c r="K417" s="78"/>
      <c r="L417" s="78"/>
      <c r="M417" s="78"/>
      <c r="N417" s="78"/>
      <c r="O417" s="78"/>
      <c r="P417" s="78"/>
      <c r="Q417" s="78"/>
      <c r="R417" s="78"/>
      <c r="S417" s="78"/>
      <c r="T417" s="78"/>
      <c r="U417" s="78"/>
      <c r="V417" s="78"/>
      <c r="W417" s="78"/>
      <c r="X417" s="78"/>
      <c r="Y417" s="78"/>
      <c r="Z417" s="78"/>
      <c r="AA417" s="78"/>
      <c r="AB417" s="78"/>
      <c r="AC417" s="78"/>
      <c r="AD417" s="78"/>
      <c r="AE417" s="78"/>
      <c r="AF417" s="78"/>
      <c r="AG417" s="78"/>
      <c r="AH417" s="78"/>
      <c r="AI417" s="78"/>
      <c r="AJ417" s="78"/>
      <c r="AK417" s="78"/>
      <c r="AL417" s="78"/>
      <c r="AM417" s="78"/>
      <c r="AN417" s="78"/>
      <c r="AO417" s="78"/>
      <c r="AP417" s="78"/>
      <c r="AQ417" s="78"/>
      <c r="AR417" s="78"/>
      <c r="AS417" s="78"/>
      <c r="AT417" s="78"/>
      <c r="AU417" s="78"/>
      <c r="AV417" s="78"/>
      <c r="AW417" s="78"/>
      <c r="AX417" s="78"/>
      <c r="AY417" s="78"/>
      <c r="AZ417" s="78"/>
    </row>
    <row r="418" spans="1:52" ht="15" customHeight="1" x14ac:dyDescent="0.25">
      <c r="A418" s="78"/>
      <c r="B418" s="78"/>
      <c r="C418" s="78"/>
      <c r="D418" s="78"/>
      <c r="E418" s="78"/>
      <c r="F418" s="78"/>
      <c r="G418" s="78"/>
      <c r="H418" s="78"/>
      <c r="I418" s="78"/>
      <c r="J418" s="78"/>
      <c r="K418" s="78"/>
      <c r="L418" s="78"/>
      <c r="M418" s="78"/>
      <c r="N418" s="78"/>
      <c r="O418" s="78"/>
      <c r="P418" s="78"/>
      <c r="Q418" s="78"/>
      <c r="R418" s="78"/>
      <c r="S418" s="78"/>
      <c r="T418" s="78"/>
      <c r="U418" s="78"/>
      <c r="V418" s="78"/>
      <c r="W418" s="78"/>
      <c r="X418" s="78"/>
      <c r="Y418" s="78"/>
      <c r="Z418" s="78"/>
      <c r="AA418" s="78"/>
      <c r="AB418" s="78"/>
      <c r="AC418" s="78"/>
      <c r="AD418" s="78"/>
      <c r="AE418" s="78"/>
      <c r="AF418" s="78"/>
      <c r="AG418" s="78"/>
      <c r="AH418" s="78"/>
      <c r="AI418" s="78"/>
      <c r="AJ418" s="78"/>
      <c r="AK418" s="78"/>
      <c r="AL418" s="78"/>
      <c r="AM418" s="78"/>
      <c r="AN418" s="78"/>
      <c r="AO418" s="78"/>
      <c r="AP418" s="78"/>
      <c r="AQ418" s="78"/>
      <c r="AR418" s="78"/>
      <c r="AS418" s="78"/>
      <c r="AT418" s="78"/>
      <c r="AU418" s="78"/>
      <c r="AV418" s="78"/>
      <c r="AW418" s="78"/>
      <c r="AX418" s="78"/>
      <c r="AY418" s="78"/>
      <c r="AZ418" s="78"/>
    </row>
    <row r="419" spans="1:52" ht="15" customHeight="1" x14ac:dyDescent="0.25">
      <c r="A419" s="78"/>
      <c r="B419" s="78"/>
      <c r="C419" s="78"/>
      <c r="D419" s="78"/>
      <c r="E419" s="78"/>
      <c r="F419" s="78"/>
      <c r="G419" s="78"/>
      <c r="H419" s="78"/>
      <c r="I419" s="78"/>
      <c r="J419" s="78"/>
      <c r="K419" s="78"/>
      <c r="L419" s="78"/>
      <c r="M419" s="78"/>
      <c r="N419" s="78"/>
      <c r="O419" s="78"/>
      <c r="P419" s="78"/>
      <c r="Q419" s="78"/>
      <c r="R419" s="78"/>
      <c r="S419" s="78"/>
      <c r="T419" s="78"/>
      <c r="U419" s="78"/>
      <c r="V419" s="78"/>
      <c r="W419" s="78"/>
      <c r="X419" s="78"/>
      <c r="Y419" s="78"/>
      <c r="Z419" s="78"/>
      <c r="AA419" s="78"/>
      <c r="AB419" s="78"/>
      <c r="AC419" s="78"/>
      <c r="AD419" s="78"/>
      <c r="AE419" s="78"/>
      <c r="AF419" s="78"/>
      <c r="AG419" s="78"/>
      <c r="AH419" s="78"/>
      <c r="AI419" s="78"/>
      <c r="AJ419" s="78"/>
      <c r="AK419" s="78"/>
      <c r="AL419" s="78"/>
      <c r="AM419" s="78"/>
      <c r="AN419" s="78"/>
      <c r="AO419" s="78"/>
      <c r="AP419" s="78"/>
      <c r="AQ419" s="78"/>
      <c r="AR419" s="78"/>
      <c r="AS419" s="78"/>
      <c r="AT419" s="78"/>
      <c r="AU419" s="78"/>
      <c r="AV419" s="78"/>
      <c r="AW419" s="78"/>
      <c r="AX419" s="78"/>
      <c r="AY419" s="78"/>
      <c r="AZ419" s="78"/>
    </row>
    <row r="420" spans="1:52" ht="15" customHeight="1" x14ac:dyDescent="0.25">
      <c r="A420" s="78"/>
      <c r="B420" s="78"/>
      <c r="C420" s="78"/>
      <c r="D420" s="78"/>
      <c r="E420" s="78"/>
      <c r="F420" s="78"/>
      <c r="G420" s="78"/>
      <c r="H420" s="78"/>
      <c r="I420" s="78"/>
      <c r="J420" s="78"/>
      <c r="K420" s="78"/>
      <c r="L420" s="78"/>
      <c r="M420" s="78"/>
      <c r="N420" s="78"/>
      <c r="O420" s="78"/>
      <c r="P420" s="78"/>
      <c r="Q420" s="78"/>
      <c r="R420" s="78"/>
      <c r="S420" s="78"/>
      <c r="T420" s="78"/>
      <c r="U420" s="78"/>
      <c r="V420" s="78"/>
      <c r="W420" s="78"/>
      <c r="X420" s="78"/>
      <c r="Y420" s="78"/>
      <c r="Z420" s="78"/>
      <c r="AA420" s="78"/>
      <c r="AB420" s="78"/>
      <c r="AC420" s="78"/>
      <c r="AD420" s="78"/>
      <c r="AE420" s="78"/>
      <c r="AF420" s="78"/>
      <c r="AG420" s="78"/>
      <c r="AH420" s="78"/>
      <c r="AI420" s="78"/>
      <c r="AJ420" s="78"/>
      <c r="AK420" s="78"/>
      <c r="AL420" s="78"/>
      <c r="AM420" s="78"/>
      <c r="AN420" s="78"/>
      <c r="AO420" s="78"/>
      <c r="AP420" s="78"/>
      <c r="AQ420" s="78"/>
      <c r="AR420" s="78"/>
      <c r="AS420" s="78"/>
      <c r="AT420" s="78"/>
      <c r="AU420" s="78"/>
      <c r="AV420" s="78"/>
      <c r="AW420" s="78"/>
      <c r="AX420" s="78"/>
      <c r="AY420" s="78"/>
      <c r="AZ420" s="78"/>
    </row>
    <row r="421" spans="1:52" ht="15" customHeight="1" x14ac:dyDescent="0.25">
      <c r="A421" s="78"/>
      <c r="B421" s="78"/>
      <c r="C421" s="78"/>
      <c r="D421" s="78"/>
      <c r="E421" s="78"/>
      <c r="F421" s="78"/>
      <c r="G421" s="78"/>
      <c r="H421" s="78"/>
      <c r="I421" s="78"/>
      <c r="J421" s="78"/>
      <c r="K421" s="78"/>
      <c r="L421" s="78"/>
      <c r="M421" s="78"/>
      <c r="N421" s="78"/>
      <c r="O421" s="78"/>
      <c r="P421" s="78"/>
      <c r="Q421" s="78"/>
      <c r="R421" s="78"/>
      <c r="S421" s="78"/>
      <c r="T421" s="78"/>
      <c r="U421" s="78"/>
      <c r="V421" s="78"/>
      <c r="W421" s="78"/>
      <c r="X421" s="78"/>
      <c r="Y421" s="78"/>
      <c r="Z421" s="78"/>
      <c r="AA421" s="78"/>
      <c r="AB421" s="78"/>
      <c r="AC421" s="78"/>
      <c r="AD421" s="78"/>
      <c r="AE421" s="78"/>
      <c r="AF421" s="78"/>
      <c r="AG421" s="78"/>
      <c r="AH421" s="78"/>
      <c r="AI421" s="78"/>
      <c r="AJ421" s="78"/>
      <c r="AK421" s="78"/>
      <c r="AL421" s="78"/>
      <c r="AM421" s="78"/>
      <c r="AN421" s="78"/>
      <c r="AO421" s="78"/>
      <c r="AP421" s="78"/>
      <c r="AQ421" s="78"/>
      <c r="AR421" s="78"/>
      <c r="AS421" s="78"/>
      <c r="AT421" s="78"/>
      <c r="AU421" s="78"/>
      <c r="AV421" s="78"/>
      <c r="AW421" s="78"/>
      <c r="AX421" s="78"/>
      <c r="AY421" s="78"/>
      <c r="AZ421" s="78"/>
    </row>
    <row r="422" spans="1:52" ht="15" customHeight="1" x14ac:dyDescent="0.25">
      <c r="A422" s="78"/>
      <c r="B422" s="78"/>
      <c r="C422" s="78"/>
      <c r="D422" s="78"/>
      <c r="E422" s="78"/>
      <c r="F422" s="78"/>
      <c r="G422" s="78"/>
      <c r="H422" s="78"/>
      <c r="I422" s="78"/>
      <c r="J422" s="78"/>
      <c r="K422" s="78"/>
      <c r="L422" s="78"/>
      <c r="M422" s="78"/>
      <c r="N422" s="78"/>
      <c r="O422" s="78"/>
      <c r="P422" s="78"/>
      <c r="Q422" s="78"/>
      <c r="R422" s="78"/>
      <c r="S422" s="78"/>
      <c r="T422" s="78"/>
      <c r="U422" s="78"/>
      <c r="V422" s="78"/>
      <c r="W422" s="78"/>
      <c r="X422" s="78"/>
      <c r="Y422" s="78"/>
      <c r="Z422" s="78"/>
      <c r="AA422" s="78"/>
      <c r="AB422" s="78"/>
      <c r="AC422" s="78"/>
      <c r="AD422" s="78"/>
      <c r="AE422" s="78"/>
      <c r="AF422" s="78"/>
      <c r="AG422" s="78"/>
      <c r="AH422" s="78"/>
      <c r="AI422" s="78"/>
      <c r="AJ422" s="78"/>
      <c r="AK422" s="78"/>
      <c r="AL422" s="78"/>
      <c r="AM422" s="78"/>
      <c r="AN422" s="78"/>
      <c r="AO422" s="78"/>
      <c r="AP422" s="78"/>
      <c r="AQ422" s="78"/>
      <c r="AR422" s="78"/>
      <c r="AS422" s="78"/>
      <c r="AT422" s="78"/>
      <c r="AU422" s="78"/>
      <c r="AV422" s="78"/>
      <c r="AW422" s="78"/>
      <c r="AX422" s="78"/>
      <c r="AY422" s="78"/>
      <c r="AZ422" s="78"/>
    </row>
    <row r="423" spans="1:52" ht="15" customHeight="1" x14ac:dyDescent="0.25">
      <c r="A423" s="78"/>
      <c r="B423" s="78"/>
      <c r="C423" s="78"/>
      <c r="D423" s="78"/>
      <c r="E423" s="78"/>
      <c r="F423" s="78"/>
      <c r="G423" s="78"/>
      <c r="H423" s="78"/>
      <c r="I423" s="78"/>
      <c r="J423" s="78"/>
      <c r="K423" s="78"/>
      <c r="L423" s="78"/>
      <c r="M423" s="78"/>
      <c r="N423" s="78"/>
      <c r="O423" s="78"/>
      <c r="P423" s="78"/>
      <c r="Q423" s="78"/>
      <c r="R423" s="78"/>
      <c r="S423" s="78"/>
      <c r="T423" s="78"/>
      <c r="U423" s="78"/>
      <c r="V423" s="78"/>
      <c r="W423" s="78"/>
      <c r="X423" s="78"/>
      <c r="Y423" s="78"/>
      <c r="Z423" s="78"/>
      <c r="AA423" s="78"/>
      <c r="AB423" s="78"/>
      <c r="AC423" s="78"/>
      <c r="AD423" s="78"/>
      <c r="AE423" s="78"/>
      <c r="AF423" s="78"/>
      <c r="AG423" s="78"/>
      <c r="AH423" s="78"/>
      <c r="AI423" s="78"/>
      <c r="AJ423" s="78"/>
      <c r="AK423" s="78"/>
      <c r="AL423" s="78"/>
      <c r="AM423" s="78"/>
      <c r="AN423" s="78"/>
      <c r="AO423" s="78"/>
      <c r="AP423" s="78"/>
      <c r="AQ423" s="78"/>
      <c r="AR423" s="78"/>
      <c r="AS423" s="78"/>
      <c r="AT423" s="78"/>
      <c r="AU423" s="78"/>
      <c r="AV423" s="78"/>
      <c r="AW423" s="78"/>
      <c r="AX423" s="78"/>
      <c r="AY423" s="78"/>
      <c r="AZ423" s="78"/>
    </row>
    <row r="424" spans="1:52" ht="15" customHeight="1" x14ac:dyDescent="0.25">
      <c r="A424" s="78"/>
      <c r="B424" s="78"/>
      <c r="C424" s="78"/>
      <c r="D424" s="78"/>
      <c r="E424" s="78"/>
      <c r="F424" s="78"/>
      <c r="G424" s="78"/>
      <c r="H424" s="78"/>
      <c r="I424" s="78"/>
      <c r="J424" s="78"/>
      <c r="K424" s="78"/>
      <c r="L424" s="78"/>
      <c r="M424" s="78"/>
      <c r="N424" s="78"/>
      <c r="O424" s="78"/>
      <c r="P424" s="78"/>
      <c r="Q424" s="78"/>
      <c r="R424" s="78"/>
      <c r="S424" s="78"/>
      <c r="T424" s="78"/>
      <c r="U424" s="78"/>
      <c r="V424" s="78"/>
      <c r="W424" s="78"/>
      <c r="X424" s="78"/>
      <c r="Y424" s="78"/>
      <c r="Z424" s="78"/>
      <c r="AA424" s="78"/>
      <c r="AB424" s="78"/>
      <c r="AC424" s="78"/>
      <c r="AD424" s="78"/>
      <c r="AE424" s="78"/>
      <c r="AF424" s="78"/>
      <c r="AG424" s="78"/>
      <c r="AH424" s="78"/>
      <c r="AI424" s="78"/>
      <c r="AJ424" s="78"/>
      <c r="AK424" s="78"/>
      <c r="AL424" s="78"/>
      <c r="AM424" s="78"/>
      <c r="AN424" s="78"/>
      <c r="AO424" s="78"/>
      <c r="AP424" s="78"/>
      <c r="AQ424" s="78"/>
      <c r="AR424" s="78"/>
      <c r="AS424" s="78"/>
      <c r="AT424" s="78"/>
      <c r="AU424" s="78"/>
      <c r="AV424" s="78"/>
      <c r="AW424" s="78"/>
      <c r="AX424" s="78"/>
      <c r="AY424" s="78"/>
      <c r="AZ424" s="78"/>
    </row>
    <row r="425" spans="1:52" ht="15" customHeight="1" x14ac:dyDescent="0.25">
      <c r="A425" s="78"/>
      <c r="B425" s="78"/>
      <c r="C425" s="78"/>
      <c r="D425" s="78"/>
      <c r="E425" s="78"/>
      <c r="F425" s="78"/>
      <c r="G425" s="78"/>
      <c r="H425" s="78"/>
      <c r="I425" s="78"/>
      <c r="J425" s="78"/>
      <c r="K425" s="78"/>
      <c r="L425" s="78"/>
      <c r="M425" s="78"/>
      <c r="N425" s="78"/>
      <c r="O425" s="78"/>
      <c r="P425" s="78"/>
      <c r="Q425" s="78"/>
      <c r="R425" s="78"/>
      <c r="S425" s="78"/>
      <c r="T425" s="78"/>
      <c r="U425" s="78"/>
      <c r="V425" s="78"/>
      <c r="W425" s="78"/>
      <c r="X425" s="78"/>
      <c r="Y425" s="78"/>
      <c r="Z425" s="78"/>
      <c r="AA425" s="78"/>
      <c r="AB425" s="78"/>
      <c r="AC425" s="78"/>
      <c r="AD425" s="78"/>
      <c r="AE425" s="78"/>
      <c r="AF425" s="78"/>
      <c r="AG425" s="78"/>
      <c r="AH425" s="78"/>
      <c r="AI425" s="78"/>
      <c r="AJ425" s="78"/>
      <c r="AK425" s="78"/>
      <c r="AL425" s="78"/>
      <c r="AM425" s="78"/>
      <c r="AN425" s="78"/>
      <c r="AO425" s="78"/>
      <c r="AP425" s="78"/>
      <c r="AQ425" s="78"/>
      <c r="AR425" s="78"/>
      <c r="AS425" s="78"/>
      <c r="AT425" s="78"/>
      <c r="AU425" s="78"/>
      <c r="AV425" s="78"/>
      <c r="AW425" s="78"/>
      <c r="AX425" s="78"/>
      <c r="AY425" s="78"/>
      <c r="AZ425" s="78"/>
    </row>
    <row r="426" spans="1:52" ht="15" customHeight="1" x14ac:dyDescent="0.25">
      <c r="A426" s="78"/>
      <c r="B426" s="78"/>
      <c r="C426" s="78"/>
      <c r="D426" s="78"/>
      <c r="E426" s="78"/>
      <c r="F426" s="78"/>
      <c r="G426" s="78"/>
      <c r="H426" s="78"/>
      <c r="I426" s="78"/>
      <c r="J426" s="78"/>
      <c r="K426" s="78"/>
      <c r="L426" s="78"/>
      <c r="M426" s="78"/>
      <c r="N426" s="78"/>
      <c r="O426" s="78"/>
      <c r="P426" s="78"/>
      <c r="Q426" s="78"/>
      <c r="R426" s="78"/>
      <c r="S426" s="78"/>
      <c r="T426" s="78"/>
      <c r="U426" s="78"/>
      <c r="V426" s="78"/>
      <c r="W426" s="78"/>
      <c r="X426" s="78"/>
      <c r="Y426" s="78"/>
      <c r="Z426" s="78"/>
      <c r="AA426" s="78"/>
      <c r="AB426" s="78"/>
      <c r="AC426" s="78"/>
      <c r="AD426" s="78"/>
      <c r="AE426" s="78"/>
      <c r="AF426" s="78"/>
      <c r="AG426" s="78"/>
      <c r="AH426" s="78"/>
      <c r="AI426" s="78"/>
      <c r="AJ426" s="78"/>
      <c r="AK426" s="78"/>
      <c r="AL426" s="78"/>
      <c r="AM426" s="78"/>
      <c r="AN426" s="78"/>
      <c r="AO426" s="78"/>
      <c r="AP426" s="78"/>
      <c r="AQ426" s="78"/>
      <c r="AR426" s="78"/>
      <c r="AS426" s="78"/>
      <c r="AT426" s="78"/>
      <c r="AU426" s="78"/>
      <c r="AV426" s="78"/>
      <c r="AW426" s="78"/>
      <c r="AX426" s="78"/>
      <c r="AY426" s="78"/>
      <c r="AZ426" s="78"/>
    </row>
    <row r="427" spans="1:52" ht="15" customHeight="1" x14ac:dyDescent="0.25">
      <c r="A427" s="78"/>
      <c r="B427" s="78"/>
      <c r="C427" s="78"/>
      <c r="D427" s="78"/>
      <c r="E427" s="78"/>
      <c r="F427" s="78"/>
      <c r="G427" s="78"/>
      <c r="H427" s="78"/>
      <c r="I427" s="78"/>
      <c r="J427" s="78"/>
      <c r="K427" s="78"/>
      <c r="L427" s="78"/>
      <c r="M427" s="78"/>
      <c r="N427" s="78"/>
      <c r="O427" s="78"/>
      <c r="P427" s="78"/>
      <c r="Q427" s="78"/>
      <c r="R427" s="78"/>
      <c r="S427" s="78"/>
      <c r="T427" s="78"/>
      <c r="U427" s="78"/>
      <c r="V427" s="78"/>
      <c r="W427" s="78"/>
      <c r="X427" s="78"/>
      <c r="Y427" s="78"/>
      <c r="Z427" s="78"/>
      <c r="AA427" s="78"/>
      <c r="AB427" s="78"/>
      <c r="AC427" s="78"/>
      <c r="AD427" s="78"/>
      <c r="AE427" s="78"/>
      <c r="AF427" s="78"/>
      <c r="AG427" s="78"/>
      <c r="AH427" s="78"/>
      <c r="AI427" s="78"/>
      <c r="AJ427" s="78"/>
      <c r="AK427" s="78"/>
      <c r="AL427" s="78"/>
      <c r="AM427" s="78"/>
      <c r="AN427" s="78"/>
      <c r="AO427" s="78"/>
      <c r="AP427" s="78"/>
      <c r="AQ427" s="78"/>
      <c r="AR427" s="78"/>
      <c r="AS427" s="78"/>
      <c r="AT427" s="78"/>
      <c r="AU427" s="78"/>
      <c r="AV427" s="78"/>
      <c r="AW427" s="78"/>
      <c r="AX427" s="78"/>
      <c r="AY427" s="78"/>
      <c r="AZ427" s="78"/>
    </row>
    <row r="428" spans="1:52" ht="15" customHeight="1" x14ac:dyDescent="0.25">
      <c r="A428" s="78"/>
      <c r="B428" s="78"/>
      <c r="C428" s="78"/>
      <c r="D428" s="78"/>
      <c r="E428" s="78"/>
      <c r="F428" s="78"/>
      <c r="G428" s="78"/>
      <c r="H428" s="78"/>
      <c r="I428" s="78"/>
      <c r="J428" s="78"/>
      <c r="K428" s="78"/>
      <c r="L428" s="78"/>
      <c r="M428" s="78"/>
      <c r="N428" s="78"/>
      <c r="O428" s="78"/>
      <c r="P428" s="78"/>
      <c r="Q428" s="78"/>
      <c r="R428" s="78"/>
      <c r="S428" s="78"/>
      <c r="T428" s="78"/>
      <c r="U428" s="78"/>
      <c r="V428" s="78"/>
      <c r="W428" s="78"/>
      <c r="X428" s="78"/>
      <c r="Y428" s="78"/>
      <c r="Z428" s="78"/>
      <c r="AA428" s="78"/>
      <c r="AB428" s="78"/>
      <c r="AC428" s="78"/>
      <c r="AD428" s="78"/>
      <c r="AE428" s="78"/>
      <c r="AF428" s="78"/>
      <c r="AG428" s="78"/>
      <c r="AH428" s="78"/>
      <c r="AI428" s="78"/>
      <c r="AJ428" s="78"/>
      <c r="AK428" s="78"/>
      <c r="AL428" s="78"/>
      <c r="AM428" s="78"/>
      <c r="AN428" s="78"/>
      <c r="AO428" s="78"/>
      <c r="AP428" s="78"/>
      <c r="AQ428" s="78"/>
      <c r="AR428" s="78"/>
      <c r="AS428" s="78"/>
      <c r="AT428" s="78"/>
      <c r="AU428" s="78"/>
      <c r="AV428" s="78"/>
      <c r="AW428" s="78"/>
      <c r="AX428" s="78"/>
      <c r="AY428" s="78"/>
      <c r="AZ428" s="78"/>
    </row>
    <row r="429" spans="1:52" ht="15" customHeight="1" x14ac:dyDescent="0.25">
      <c r="A429" s="78"/>
      <c r="B429" s="78"/>
      <c r="C429" s="78"/>
      <c r="D429" s="78"/>
      <c r="E429" s="78"/>
      <c r="F429" s="78"/>
      <c r="G429" s="78"/>
      <c r="H429" s="78"/>
      <c r="I429" s="78"/>
      <c r="J429" s="78"/>
      <c r="K429" s="78"/>
      <c r="L429" s="78"/>
      <c r="M429" s="78"/>
      <c r="N429" s="78"/>
      <c r="O429" s="78"/>
      <c r="P429" s="78"/>
      <c r="Q429" s="78"/>
      <c r="R429" s="78"/>
      <c r="S429" s="78"/>
      <c r="T429" s="78"/>
      <c r="U429" s="78"/>
      <c r="V429" s="78"/>
      <c r="W429" s="78"/>
      <c r="X429" s="78"/>
      <c r="Y429" s="78"/>
      <c r="Z429" s="78"/>
      <c r="AA429" s="78"/>
      <c r="AB429" s="78"/>
      <c r="AC429" s="78"/>
      <c r="AD429" s="78"/>
      <c r="AE429" s="78"/>
      <c r="AF429" s="78"/>
      <c r="AG429" s="78"/>
      <c r="AH429" s="78"/>
      <c r="AI429" s="78"/>
      <c r="AJ429" s="78"/>
      <c r="AK429" s="78"/>
      <c r="AL429" s="78"/>
      <c r="AM429" s="78"/>
      <c r="AN429" s="78"/>
      <c r="AO429" s="78"/>
      <c r="AP429" s="78"/>
      <c r="AQ429" s="78"/>
      <c r="AR429" s="78"/>
      <c r="AS429" s="78"/>
      <c r="AT429" s="78"/>
      <c r="AU429" s="78"/>
      <c r="AV429" s="78"/>
      <c r="AW429" s="78"/>
      <c r="AX429" s="78"/>
      <c r="AY429" s="78"/>
      <c r="AZ429" s="78"/>
    </row>
    <row r="430" spans="1:52" ht="15" customHeight="1" x14ac:dyDescent="0.25">
      <c r="A430" s="78"/>
      <c r="B430" s="78"/>
      <c r="C430" s="78"/>
      <c r="D430" s="78"/>
      <c r="E430" s="78"/>
      <c r="F430" s="78"/>
      <c r="G430" s="78"/>
      <c r="H430" s="78"/>
      <c r="I430" s="78"/>
      <c r="J430" s="78"/>
      <c r="K430" s="78"/>
      <c r="L430" s="78"/>
      <c r="M430" s="78"/>
      <c r="N430" s="78"/>
      <c r="O430" s="78"/>
      <c r="P430" s="78"/>
      <c r="Q430" s="78"/>
      <c r="R430" s="78"/>
      <c r="S430" s="78"/>
      <c r="T430" s="78"/>
      <c r="U430" s="78"/>
      <c r="V430" s="78"/>
      <c r="W430" s="78"/>
      <c r="X430" s="78"/>
      <c r="Y430" s="78"/>
      <c r="Z430" s="78"/>
      <c r="AA430" s="78"/>
      <c r="AB430" s="78"/>
      <c r="AC430" s="78"/>
      <c r="AD430" s="78"/>
      <c r="AE430" s="78"/>
      <c r="AF430" s="78"/>
      <c r="AG430" s="78"/>
      <c r="AH430" s="78"/>
      <c r="AI430" s="78"/>
      <c r="AJ430" s="78"/>
      <c r="AK430" s="78"/>
      <c r="AL430" s="78"/>
      <c r="AM430" s="78"/>
      <c r="AN430" s="78"/>
      <c r="AO430" s="78"/>
      <c r="AP430" s="78"/>
      <c r="AQ430" s="78"/>
      <c r="AR430" s="78"/>
      <c r="AS430" s="78"/>
      <c r="AT430" s="78"/>
      <c r="AU430" s="78"/>
      <c r="AV430" s="78"/>
      <c r="AW430" s="78"/>
      <c r="AX430" s="78"/>
      <c r="AY430" s="78"/>
      <c r="AZ430" s="78"/>
    </row>
    <row r="431" spans="1:52" ht="15" customHeight="1" x14ac:dyDescent="0.25">
      <c r="A431" s="78"/>
      <c r="B431" s="78"/>
      <c r="C431" s="78"/>
      <c r="D431" s="78"/>
      <c r="E431" s="78"/>
      <c r="F431" s="78"/>
      <c r="G431" s="78"/>
      <c r="H431" s="78"/>
      <c r="I431" s="78"/>
      <c r="J431" s="78"/>
      <c r="K431" s="78"/>
      <c r="L431" s="78"/>
      <c r="M431" s="78"/>
      <c r="N431" s="78"/>
      <c r="O431" s="78"/>
      <c r="P431" s="78"/>
      <c r="Q431" s="78"/>
      <c r="R431" s="78"/>
      <c r="S431" s="78"/>
      <c r="T431" s="78"/>
      <c r="U431" s="78"/>
      <c r="V431" s="78"/>
      <c r="W431" s="78"/>
      <c r="X431" s="78"/>
      <c r="Y431" s="78"/>
      <c r="Z431" s="78"/>
      <c r="AA431" s="78"/>
      <c r="AB431" s="78"/>
      <c r="AC431" s="78"/>
      <c r="AD431" s="78"/>
      <c r="AE431" s="78"/>
      <c r="AF431" s="78"/>
      <c r="AG431" s="78"/>
      <c r="AH431" s="78"/>
      <c r="AI431" s="78"/>
      <c r="AJ431" s="78"/>
      <c r="AK431" s="78"/>
      <c r="AL431" s="78"/>
      <c r="AM431" s="78"/>
      <c r="AN431" s="78"/>
      <c r="AO431" s="78"/>
      <c r="AP431" s="78"/>
      <c r="AQ431" s="78"/>
      <c r="AR431" s="78"/>
      <c r="AS431" s="78"/>
      <c r="AT431" s="78"/>
      <c r="AU431" s="78"/>
      <c r="AV431" s="78"/>
      <c r="AW431" s="78"/>
      <c r="AX431" s="78"/>
      <c r="AY431" s="78"/>
      <c r="AZ431" s="78"/>
    </row>
    <row r="432" spans="1:52" ht="15" customHeight="1" x14ac:dyDescent="0.25">
      <c r="A432" s="78"/>
      <c r="B432" s="78"/>
      <c r="C432" s="78"/>
      <c r="D432" s="78"/>
      <c r="E432" s="78"/>
      <c r="F432" s="78"/>
      <c r="G432" s="78"/>
      <c r="H432" s="78"/>
      <c r="I432" s="78"/>
      <c r="J432" s="78"/>
      <c r="K432" s="78"/>
      <c r="L432" s="78"/>
      <c r="M432" s="78"/>
      <c r="N432" s="78"/>
      <c r="O432" s="78"/>
      <c r="P432" s="78"/>
      <c r="Q432" s="78"/>
      <c r="R432" s="78"/>
      <c r="S432" s="78"/>
      <c r="T432" s="78"/>
      <c r="U432" s="78"/>
      <c r="V432" s="78"/>
      <c r="W432" s="78"/>
      <c r="X432" s="78"/>
      <c r="Y432" s="78"/>
      <c r="Z432" s="78"/>
      <c r="AA432" s="78"/>
      <c r="AB432" s="78"/>
      <c r="AC432" s="78"/>
      <c r="AD432" s="78"/>
      <c r="AE432" s="78"/>
      <c r="AF432" s="78"/>
      <c r="AG432" s="78"/>
      <c r="AH432" s="78"/>
      <c r="AI432" s="78"/>
      <c r="AJ432" s="78"/>
      <c r="AK432" s="78"/>
      <c r="AL432" s="78"/>
      <c r="AM432" s="78"/>
      <c r="AN432" s="78"/>
      <c r="AO432" s="78"/>
      <c r="AP432" s="78"/>
      <c r="AQ432" s="78"/>
      <c r="AR432" s="78"/>
      <c r="AS432" s="78"/>
      <c r="AT432" s="78"/>
      <c r="AU432" s="78"/>
      <c r="AV432" s="78"/>
      <c r="AW432" s="78"/>
      <c r="AX432" s="78"/>
      <c r="AY432" s="78"/>
      <c r="AZ432" s="78"/>
    </row>
    <row r="433" spans="1:52" ht="15" customHeight="1" x14ac:dyDescent="0.25">
      <c r="A433" s="78"/>
      <c r="B433" s="78"/>
      <c r="C433" s="78"/>
      <c r="D433" s="78"/>
      <c r="E433" s="78"/>
      <c r="F433" s="78"/>
      <c r="G433" s="78"/>
      <c r="H433" s="78"/>
      <c r="I433" s="78"/>
      <c r="J433" s="78"/>
      <c r="K433" s="78"/>
      <c r="L433" s="78"/>
      <c r="M433" s="78"/>
      <c r="N433" s="78"/>
      <c r="O433" s="78"/>
      <c r="P433" s="78"/>
      <c r="Q433" s="78"/>
      <c r="R433" s="78"/>
      <c r="S433" s="78"/>
      <c r="T433" s="78"/>
      <c r="U433" s="78"/>
      <c r="V433" s="78"/>
      <c r="W433" s="78"/>
      <c r="X433" s="78"/>
      <c r="Y433" s="78"/>
      <c r="Z433" s="78"/>
      <c r="AA433" s="78"/>
      <c r="AB433" s="78"/>
      <c r="AC433" s="78"/>
      <c r="AD433" s="78"/>
      <c r="AE433" s="78"/>
      <c r="AF433" s="78"/>
      <c r="AG433" s="78"/>
      <c r="AH433" s="78"/>
      <c r="AI433" s="78"/>
      <c r="AJ433" s="78"/>
      <c r="AK433" s="78"/>
      <c r="AL433" s="78"/>
      <c r="AM433" s="78"/>
      <c r="AN433" s="78"/>
      <c r="AO433" s="78"/>
      <c r="AP433" s="78"/>
      <c r="AQ433" s="78"/>
      <c r="AR433" s="78"/>
      <c r="AS433" s="78"/>
      <c r="AT433" s="78"/>
      <c r="AU433" s="78"/>
      <c r="AV433" s="78"/>
      <c r="AW433" s="78"/>
      <c r="AX433" s="78"/>
      <c r="AY433" s="78"/>
      <c r="AZ433" s="78"/>
    </row>
    <row r="434" spans="1:52" ht="15" customHeight="1" x14ac:dyDescent="0.25">
      <c r="A434" s="78"/>
      <c r="B434" s="78"/>
      <c r="C434" s="78"/>
      <c r="D434" s="78"/>
      <c r="E434" s="78"/>
      <c r="F434" s="78"/>
      <c r="G434" s="78"/>
      <c r="H434" s="78"/>
      <c r="I434" s="78"/>
      <c r="J434" s="78"/>
      <c r="K434" s="78"/>
      <c r="L434" s="78"/>
      <c r="M434" s="78"/>
      <c r="N434" s="78"/>
      <c r="O434" s="78"/>
      <c r="P434" s="78"/>
      <c r="Q434" s="78"/>
      <c r="R434" s="78"/>
      <c r="S434" s="78"/>
      <c r="T434" s="78"/>
      <c r="U434" s="78"/>
      <c r="V434" s="78"/>
      <c r="W434" s="78"/>
      <c r="X434" s="78"/>
      <c r="Y434" s="78"/>
      <c r="Z434" s="78"/>
      <c r="AA434" s="78"/>
      <c r="AB434" s="78"/>
      <c r="AC434" s="78"/>
      <c r="AD434" s="78"/>
      <c r="AE434" s="78"/>
      <c r="AF434" s="78"/>
      <c r="AG434" s="78"/>
      <c r="AH434" s="78"/>
      <c r="AI434" s="78"/>
      <c r="AJ434" s="78"/>
      <c r="AK434" s="78"/>
      <c r="AL434" s="78"/>
      <c r="AM434" s="78"/>
      <c r="AN434" s="78"/>
      <c r="AO434" s="78"/>
      <c r="AP434" s="78"/>
      <c r="AQ434" s="78"/>
      <c r="AR434" s="78"/>
      <c r="AS434" s="78"/>
      <c r="AT434" s="78"/>
      <c r="AU434" s="78"/>
      <c r="AV434" s="78"/>
      <c r="AW434" s="78"/>
      <c r="AX434" s="78"/>
      <c r="AY434" s="78"/>
      <c r="AZ434" s="78"/>
    </row>
    <row r="435" spans="1:52" ht="15" customHeight="1" x14ac:dyDescent="0.25">
      <c r="A435" s="78"/>
      <c r="B435" s="78"/>
      <c r="C435" s="78"/>
      <c r="D435" s="78"/>
      <c r="E435" s="78"/>
      <c r="F435" s="78"/>
      <c r="G435" s="78"/>
      <c r="H435" s="78"/>
      <c r="I435" s="78"/>
      <c r="J435" s="78"/>
      <c r="K435" s="78"/>
      <c r="L435" s="78"/>
      <c r="M435" s="78"/>
      <c r="N435" s="78"/>
      <c r="O435" s="78"/>
      <c r="P435" s="78"/>
      <c r="Q435" s="78"/>
      <c r="R435" s="78"/>
      <c r="S435" s="78"/>
      <c r="T435" s="78"/>
      <c r="U435" s="78"/>
      <c r="V435" s="78"/>
      <c r="W435" s="78"/>
      <c r="X435" s="78"/>
      <c r="Y435" s="78"/>
      <c r="Z435" s="78"/>
      <c r="AA435" s="78"/>
      <c r="AB435" s="78"/>
      <c r="AC435" s="78"/>
      <c r="AD435" s="78"/>
      <c r="AE435" s="78"/>
      <c r="AF435" s="78"/>
      <c r="AG435" s="78"/>
      <c r="AH435" s="78"/>
      <c r="AI435" s="78"/>
      <c r="AJ435" s="78"/>
      <c r="AK435" s="78"/>
      <c r="AL435" s="78"/>
      <c r="AM435" s="78"/>
      <c r="AN435" s="78"/>
      <c r="AO435" s="78"/>
      <c r="AP435" s="78"/>
      <c r="AQ435" s="78"/>
      <c r="AR435" s="78"/>
      <c r="AS435" s="78"/>
      <c r="AT435" s="78"/>
      <c r="AU435" s="78"/>
      <c r="AV435" s="78"/>
      <c r="AW435" s="78"/>
      <c r="AX435" s="78"/>
      <c r="AY435" s="78"/>
      <c r="AZ435" s="78"/>
    </row>
    <row r="436" spans="1:52" ht="15" customHeight="1" x14ac:dyDescent="0.25">
      <c r="A436" s="78"/>
      <c r="B436" s="78"/>
      <c r="C436" s="78"/>
      <c r="D436" s="78"/>
      <c r="E436" s="78"/>
      <c r="F436" s="78"/>
      <c r="G436" s="78"/>
      <c r="H436" s="78"/>
      <c r="I436" s="78"/>
      <c r="J436" s="78"/>
      <c r="K436" s="78"/>
      <c r="L436" s="78"/>
      <c r="M436" s="78"/>
      <c r="N436" s="78"/>
      <c r="O436" s="78"/>
      <c r="P436" s="78"/>
      <c r="Q436" s="78"/>
      <c r="R436" s="78"/>
      <c r="S436" s="78"/>
      <c r="T436" s="78"/>
      <c r="U436" s="78"/>
      <c r="V436" s="78"/>
      <c r="W436" s="78"/>
      <c r="X436" s="78"/>
      <c r="Y436" s="78"/>
      <c r="Z436" s="78"/>
      <c r="AA436" s="78"/>
      <c r="AB436" s="78"/>
      <c r="AC436" s="78"/>
      <c r="AD436" s="78"/>
      <c r="AE436" s="78"/>
      <c r="AF436" s="78"/>
      <c r="AG436" s="78"/>
      <c r="AH436" s="78"/>
      <c r="AI436" s="78"/>
      <c r="AJ436" s="78"/>
      <c r="AK436" s="78"/>
      <c r="AL436" s="78"/>
      <c r="AM436" s="78"/>
      <c r="AN436" s="78"/>
      <c r="AO436" s="78"/>
      <c r="AP436" s="78"/>
      <c r="AQ436" s="78"/>
      <c r="AR436" s="78"/>
      <c r="AS436" s="78"/>
      <c r="AT436" s="78"/>
      <c r="AU436" s="78"/>
      <c r="AV436" s="78"/>
      <c r="AW436" s="78"/>
      <c r="AX436" s="78"/>
      <c r="AY436" s="78"/>
      <c r="AZ436" s="78"/>
    </row>
    <row r="437" spans="1:52" ht="15" customHeight="1" x14ac:dyDescent="0.25">
      <c r="A437" s="78"/>
      <c r="B437" s="78"/>
      <c r="C437" s="78"/>
      <c r="D437" s="78"/>
      <c r="E437" s="78"/>
      <c r="F437" s="78"/>
      <c r="G437" s="78"/>
      <c r="H437" s="78"/>
      <c r="I437" s="78"/>
      <c r="J437" s="78"/>
      <c r="K437" s="78"/>
      <c r="L437" s="78"/>
      <c r="M437" s="78"/>
      <c r="N437" s="78"/>
      <c r="O437" s="78"/>
      <c r="P437" s="78"/>
      <c r="Q437" s="78"/>
      <c r="R437" s="78"/>
      <c r="S437" s="78"/>
      <c r="T437" s="78"/>
      <c r="U437" s="78"/>
      <c r="V437" s="78"/>
      <c r="W437" s="78"/>
      <c r="X437" s="78"/>
      <c r="Y437" s="78"/>
      <c r="Z437" s="78"/>
      <c r="AA437" s="78"/>
      <c r="AB437" s="78"/>
      <c r="AC437" s="78"/>
      <c r="AD437" s="78"/>
      <c r="AE437" s="78"/>
      <c r="AF437" s="78"/>
      <c r="AG437" s="78"/>
      <c r="AH437" s="78"/>
      <c r="AI437" s="78"/>
      <c r="AJ437" s="78"/>
      <c r="AK437" s="78"/>
      <c r="AL437" s="78"/>
      <c r="AM437" s="78"/>
      <c r="AN437" s="78"/>
      <c r="AO437" s="78"/>
      <c r="AP437" s="78"/>
      <c r="AQ437" s="78"/>
      <c r="AR437" s="78"/>
      <c r="AS437" s="78"/>
      <c r="AT437" s="78"/>
      <c r="AU437" s="78"/>
      <c r="AV437" s="78"/>
      <c r="AW437" s="78"/>
      <c r="AX437" s="78"/>
      <c r="AY437" s="78"/>
      <c r="AZ437" s="78"/>
    </row>
    <row r="438" spans="1:52" ht="15" customHeight="1" x14ac:dyDescent="0.25">
      <c r="A438" s="78"/>
      <c r="B438" s="78"/>
      <c r="C438" s="78"/>
      <c r="D438" s="78"/>
      <c r="E438" s="78"/>
      <c r="F438" s="78"/>
      <c r="G438" s="78"/>
      <c r="H438" s="78"/>
      <c r="I438" s="78"/>
      <c r="J438" s="78"/>
      <c r="K438" s="78"/>
      <c r="L438" s="78"/>
      <c r="M438" s="78"/>
      <c r="N438" s="78"/>
      <c r="O438" s="78"/>
      <c r="P438" s="78"/>
      <c r="Q438" s="78"/>
      <c r="R438" s="78"/>
      <c r="S438" s="78"/>
      <c r="T438" s="78"/>
      <c r="U438" s="78"/>
      <c r="V438" s="78"/>
      <c r="W438" s="78"/>
      <c r="X438" s="78"/>
      <c r="Y438" s="78"/>
      <c r="Z438" s="78"/>
      <c r="AA438" s="78"/>
      <c r="AB438" s="78"/>
      <c r="AC438" s="78"/>
      <c r="AD438" s="78"/>
      <c r="AE438" s="78"/>
      <c r="AF438" s="78"/>
      <c r="AG438" s="78"/>
      <c r="AH438" s="78"/>
      <c r="AI438" s="78"/>
      <c r="AJ438" s="78"/>
      <c r="AK438" s="78"/>
      <c r="AL438" s="78"/>
      <c r="AM438" s="78"/>
      <c r="AN438" s="78"/>
      <c r="AO438" s="78"/>
      <c r="AP438" s="78"/>
      <c r="AQ438" s="78"/>
      <c r="AR438" s="78"/>
      <c r="AS438" s="78"/>
      <c r="AT438" s="78"/>
      <c r="AU438" s="78"/>
      <c r="AV438" s="78"/>
      <c r="AW438" s="78"/>
      <c r="AX438" s="78"/>
      <c r="AY438" s="78"/>
      <c r="AZ438" s="78"/>
    </row>
    <row r="439" spans="1:52" ht="15" customHeight="1" x14ac:dyDescent="0.25">
      <c r="A439" s="78"/>
      <c r="B439" s="78"/>
      <c r="C439" s="78"/>
      <c r="D439" s="78"/>
      <c r="E439" s="78"/>
      <c r="F439" s="78"/>
      <c r="G439" s="78"/>
      <c r="H439" s="78"/>
      <c r="I439" s="78"/>
      <c r="J439" s="78"/>
      <c r="K439" s="78"/>
      <c r="L439" s="78"/>
      <c r="M439" s="78"/>
      <c r="N439" s="78"/>
      <c r="O439" s="78"/>
      <c r="P439" s="78"/>
      <c r="Q439" s="78"/>
      <c r="R439" s="78"/>
      <c r="S439" s="78"/>
      <c r="T439" s="78"/>
      <c r="U439" s="78"/>
      <c r="V439" s="78"/>
      <c r="W439" s="78"/>
      <c r="X439" s="78"/>
      <c r="Y439" s="78"/>
      <c r="Z439" s="78"/>
      <c r="AA439" s="78"/>
      <c r="AB439" s="78"/>
      <c r="AC439" s="78"/>
      <c r="AD439" s="78"/>
      <c r="AE439" s="78"/>
      <c r="AF439" s="78"/>
      <c r="AG439" s="78"/>
      <c r="AH439" s="78"/>
      <c r="AI439" s="78"/>
      <c r="AJ439" s="78"/>
      <c r="AK439" s="78"/>
      <c r="AL439" s="78"/>
      <c r="AM439" s="78"/>
      <c r="AN439" s="78"/>
      <c r="AO439" s="78"/>
      <c r="AP439" s="78"/>
      <c r="AQ439" s="78"/>
      <c r="AR439" s="78"/>
      <c r="AS439" s="78"/>
      <c r="AT439" s="78"/>
      <c r="AU439" s="78"/>
      <c r="AV439" s="78"/>
      <c r="AW439" s="78"/>
      <c r="AX439" s="78"/>
      <c r="AY439" s="78"/>
      <c r="AZ439" s="78"/>
    </row>
    <row r="440" spans="1:52" ht="15" customHeight="1" x14ac:dyDescent="0.25">
      <c r="A440" s="78"/>
      <c r="B440" s="78"/>
      <c r="C440" s="78"/>
      <c r="D440" s="78"/>
      <c r="E440" s="78"/>
      <c r="F440" s="78"/>
      <c r="G440" s="78"/>
      <c r="H440" s="78"/>
      <c r="I440" s="78"/>
      <c r="J440" s="78"/>
      <c r="K440" s="78"/>
      <c r="L440" s="78"/>
      <c r="M440" s="78"/>
      <c r="N440" s="78"/>
      <c r="O440" s="78"/>
      <c r="P440" s="78"/>
      <c r="Q440" s="78"/>
      <c r="R440" s="78"/>
      <c r="S440" s="78"/>
      <c r="T440" s="78"/>
      <c r="U440" s="78"/>
      <c r="V440" s="78"/>
      <c r="W440" s="78"/>
      <c r="X440" s="78"/>
      <c r="Y440" s="78"/>
      <c r="Z440" s="78"/>
      <c r="AA440" s="78"/>
      <c r="AB440" s="78"/>
      <c r="AC440" s="78"/>
      <c r="AD440" s="78"/>
      <c r="AE440" s="78"/>
      <c r="AF440" s="78"/>
      <c r="AG440" s="78"/>
      <c r="AH440" s="78"/>
      <c r="AI440" s="78"/>
      <c r="AJ440" s="78"/>
      <c r="AK440" s="78"/>
      <c r="AL440" s="78"/>
      <c r="AM440" s="78"/>
      <c r="AN440" s="78"/>
      <c r="AO440" s="78"/>
      <c r="AP440" s="78"/>
      <c r="AQ440" s="78"/>
      <c r="AR440" s="78"/>
      <c r="AS440" s="78"/>
      <c r="AT440" s="78"/>
      <c r="AU440" s="78"/>
      <c r="AV440" s="78"/>
      <c r="AW440" s="78"/>
      <c r="AX440" s="78"/>
      <c r="AY440" s="78"/>
      <c r="AZ440" s="78"/>
    </row>
    <row r="441" spans="1:52" ht="15" customHeight="1" x14ac:dyDescent="0.25">
      <c r="A441" s="78"/>
      <c r="B441" s="78"/>
      <c r="C441" s="78"/>
      <c r="D441" s="78"/>
      <c r="E441" s="78"/>
      <c r="F441" s="78"/>
      <c r="G441" s="78"/>
      <c r="H441" s="78"/>
      <c r="I441" s="78"/>
      <c r="J441" s="78"/>
      <c r="K441" s="78"/>
      <c r="L441" s="78"/>
      <c r="M441" s="78"/>
      <c r="N441" s="78"/>
      <c r="O441" s="78"/>
      <c r="P441" s="78"/>
      <c r="Q441" s="78"/>
      <c r="R441" s="78"/>
      <c r="S441" s="78"/>
      <c r="T441" s="78"/>
      <c r="U441" s="78"/>
      <c r="V441" s="78"/>
      <c r="W441" s="78"/>
      <c r="X441" s="78"/>
      <c r="Y441" s="78"/>
      <c r="Z441" s="78"/>
      <c r="AA441" s="78"/>
      <c r="AB441" s="78"/>
      <c r="AC441" s="78"/>
      <c r="AD441" s="78"/>
      <c r="AE441" s="78"/>
      <c r="AF441" s="78"/>
      <c r="AG441" s="78"/>
      <c r="AH441" s="78"/>
      <c r="AI441" s="78"/>
      <c r="AJ441" s="78"/>
      <c r="AK441" s="78"/>
      <c r="AL441" s="78"/>
      <c r="AM441" s="78"/>
      <c r="AN441" s="78"/>
      <c r="AO441" s="78"/>
      <c r="AP441" s="78"/>
      <c r="AQ441" s="78"/>
      <c r="AR441" s="78"/>
      <c r="AS441" s="78"/>
      <c r="AT441" s="78"/>
      <c r="AU441" s="78"/>
      <c r="AV441" s="78"/>
      <c r="AW441" s="78"/>
      <c r="AX441" s="78"/>
      <c r="AY441" s="78"/>
      <c r="AZ441" s="78"/>
    </row>
    <row r="442" spans="1:52" ht="15" customHeight="1" x14ac:dyDescent="0.25">
      <c r="A442" s="78"/>
      <c r="B442" s="78"/>
      <c r="C442" s="78"/>
      <c r="D442" s="78"/>
      <c r="E442" s="78"/>
      <c r="F442" s="78"/>
      <c r="G442" s="78"/>
      <c r="H442" s="78"/>
      <c r="I442" s="78"/>
      <c r="J442" s="78"/>
      <c r="K442" s="78"/>
      <c r="L442" s="78"/>
      <c r="M442" s="78"/>
      <c r="N442" s="78"/>
      <c r="O442" s="78"/>
      <c r="P442" s="78"/>
      <c r="Q442" s="78"/>
      <c r="R442" s="78"/>
      <c r="S442" s="78"/>
      <c r="T442" s="78"/>
      <c r="U442" s="78"/>
      <c r="V442" s="78"/>
      <c r="W442" s="78"/>
      <c r="X442" s="78"/>
      <c r="Y442" s="78"/>
      <c r="Z442" s="78"/>
      <c r="AA442" s="78"/>
      <c r="AB442" s="78"/>
      <c r="AC442" s="78"/>
      <c r="AD442" s="78"/>
      <c r="AE442" s="78"/>
      <c r="AF442" s="78"/>
      <c r="AG442" s="78"/>
      <c r="AH442" s="78"/>
      <c r="AI442" s="78"/>
      <c r="AJ442" s="78"/>
      <c r="AK442" s="78"/>
      <c r="AL442" s="78"/>
      <c r="AM442" s="78"/>
      <c r="AN442" s="78"/>
      <c r="AO442" s="78"/>
      <c r="AP442" s="78"/>
      <c r="AQ442" s="78"/>
      <c r="AR442" s="78"/>
      <c r="AS442" s="78"/>
      <c r="AT442" s="78"/>
      <c r="AU442" s="78"/>
      <c r="AV442" s="78"/>
      <c r="AW442" s="78"/>
      <c r="AX442" s="78"/>
      <c r="AY442" s="78"/>
      <c r="AZ442" s="78"/>
    </row>
    <row r="443" spans="1:52" ht="15" customHeight="1" x14ac:dyDescent="0.25">
      <c r="A443" s="78"/>
      <c r="B443" s="78"/>
      <c r="C443" s="78"/>
      <c r="D443" s="78"/>
      <c r="E443" s="78"/>
      <c r="F443" s="78"/>
      <c r="G443" s="78"/>
      <c r="H443" s="78"/>
      <c r="I443" s="78"/>
      <c r="J443" s="78"/>
      <c r="K443" s="78"/>
      <c r="L443" s="78"/>
      <c r="M443" s="78"/>
      <c r="N443" s="78"/>
      <c r="O443" s="78"/>
      <c r="P443" s="78"/>
      <c r="Q443" s="78"/>
      <c r="R443" s="78"/>
      <c r="S443" s="78"/>
      <c r="T443" s="78"/>
      <c r="U443" s="78"/>
      <c r="V443" s="78"/>
      <c r="W443" s="78"/>
      <c r="X443" s="78"/>
      <c r="Y443" s="78"/>
      <c r="Z443" s="78"/>
      <c r="AA443" s="78"/>
      <c r="AB443" s="78"/>
      <c r="AC443" s="78"/>
      <c r="AD443" s="78"/>
      <c r="AE443" s="78"/>
      <c r="AF443" s="78"/>
      <c r="AG443" s="78"/>
      <c r="AH443" s="78"/>
      <c r="AI443" s="78"/>
      <c r="AJ443" s="78"/>
      <c r="AK443" s="78"/>
      <c r="AL443" s="78"/>
      <c r="AM443" s="78"/>
      <c r="AN443" s="78"/>
      <c r="AO443" s="78"/>
      <c r="AP443" s="78"/>
      <c r="AQ443" s="78"/>
      <c r="AR443" s="78"/>
      <c r="AS443" s="78"/>
      <c r="AT443" s="78"/>
      <c r="AU443" s="78"/>
      <c r="AV443" s="78"/>
      <c r="AW443" s="78"/>
      <c r="AX443" s="78"/>
      <c r="AY443" s="78"/>
      <c r="AZ443" s="78"/>
    </row>
    <row r="444" spans="1:52" ht="15" customHeight="1" x14ac:dyDescent="0.25">
      <c r="A444" s="78"/>
      <c r="B444" s="78"/>
      <c r="C444" s="78"/>
      <c r="D444" s="78"/>
      <c r="E444" s="78"/>
      <c r="F444" s="78"/>
      <c r="G444" s="78"/>
      <c r="H444" s="78"/>
      <c r="I444" s="78"/>
      <c r="J444" s="78"/>
      <c r="K444" s="78"/>
      <c r="L444" s="78"/>
      <c r="M444" s="78"/>
      <c r="N444" s="78"/>
      <c r="O444" s="78"/>
      <c r="P444" s="78"/>
      <c r="Q444" s="78"/>
      <c r="R444" s="78"/>
      <c r="S444" s="78"/>
      <c r="T444" s="78"/>
      <c r="U444" s="78"/>
      <c r="V444" s="78"/>
      <c r="W444" s="78"/>
      <c r="X444" s="78"/>
      <c r="Y444" s="78"/>
      <c r="Z444" s="78"/>
      <c r="AA444" s="78"/>
      <c r="AB444" s="78"/>
      <c r="AC444" s="78"/>
      <c r="AD444" s="78"/>
      <c r="AE444" s="78"/>
      <c r="AF444" s="78"/>
      <c r="AG444" s="78"/>
      <c r="AH444" s="78"/>
      <c r="AI444" s="78"/>
      <c r="AJ444" s="78"/>
      <c r="AK444" s="78"/>
      <c r="AL444" s="78"/>
      <c r="AM444" s="78"/>
      <c r="AN444" s="78"/>
      <c r="AO444" s="78"/>
      <c r="AP444" s="78"/>
      <c r="AQ444" s="78"/>
      <c r="AR444" s="78"/>
      <c r="AS444" s="78"/>
      <c r="AT444" s="78"/>
      <c r="AU444" s="78"/>
      <c r="AV444" s="78"/>
      <c r="AW444" s="78"/>
      <c r="AX444" s="78"/>
      <c r="AY444" s="78"/>
      <c r="AZ444" s="78"/>
    </row>
    <row r="445" spans="1:52" ht="15" customHeight="1" x14ac:dyDescent="0.25">
      <c r="A445" s="78"/>
      <c r="B445" s="78"/>
      <c r="C445" s="78"/>
      <c r="D445" s="78"/>
      <c r="E445" s="78"/>
      <c r="F445" s="78"/>
      <c r="G445" s="78"/>
      <c r="H445" s="78"/>
      <c r="I445" s="78"/>
      <c r="J445" s="78"/>
      <c r="K445" s="78"/>
      <c r="L445" s="78"/>
      <c r="M445" s="78"/>
      <c r="N445" s="78"/>
      <c r="O445" s="78"/>
      <c r="P445" s="78"/>
      <c r="Q445" s="78"/>
      <c r="R445" s="78"/>
      <c r="S445" s="78"/>
      <c r="T445" s="78"/>
      <c r="U445" s="78"/>
      <c r="V445" s="78"/>
      <c r="W445" s="78"/>
      <c r="X445" s="78"/>
      <c r="Y445" s="78"/>
      <c r="Z445" s="78"/>
      <c r="AA445" s="78"/>
      <c r="AB445" s="78"/>
      <c r="AC445" s="78"/>
      <c r="AD445" s="78"/>
      <c r="AE445" s="78"/>
      <c r="AF445" s="78"/>
      <c r="AG445" s="78"/>
      <c r="AH445" s="78"/>
      <c r="AI445" s="78"/>
      <c r="AJ445" s="78"/>
      <c r="AK445" s="78"/>
      <c r="AL445" s="78"/>
      <c r="AM445" s="78"/>
      <c r="AN445" s="78"/>
      <c r="AO445" s="78"/>
      <c r="AP445" s="78"/>
      <c r="AQ445" s="78"/>
      <c r="AR445" s="78"/>
      <c r="AS445" s="78"/>
      <c r="AT445" s="78"/>
      <c r="AU445" s="78"/>
      <c r="AV445" s="78"/>
      <c r="AW445" s="78"/>
      <c r="AX445" s="78"/>
      <c r="AY445" s="78"/>
      <c r="AZ445" s="78"/>
    </row>
    <row r="446" spans="1:52" ht="15" customHeight="1" x14ac:dyDescent="0.25">
      <c r="A446" s="78"/>
      <c r="B446" s="78"/>
      <c r="C446" s="78"/>
      <c r="D446" s="78"/>
      <c r="E446" s="78"/>
      <c r="F446" s="78"/>
      <c r="G446" s="78"/>
      <c r="H446" s="78"/>
      <c r="I446" s="78"/>
      <c r="J446" s="78"/>
      <c r="K446" s="78"/>
      <c r="L446" s="78"/>
      <c r="M446" s="78"/>
      <c r="N446" s="78"/>
      <c r="O446" s="78"/>
      <c r="P446" s="78"/>
      <c r="Q446" s="78"/>
      <c r="R446" s="78"/>
      <c r="S446" s="78"/>
      <c r="T446" s="78"/>
      <c r="U446" s="78"/>
      <c r="V446" s="78"/>
      <c r="W446" s="78"/>
      <c r="X446" s="78"/>
      <c r="Y446" s="78"/>
      <c r="Z446" s="78"/>
      <c r="AA446" s="78"/>
      <c r="AB446" s="78"/>
      <c r="AC446" s="78"/>
      <c r="AD446" s="78"/>
      <c r="AE446" s="78"/>
      <c r="AF446" s="78"/>
      <c r="AG446" s="78"/>
      <c r="AH446" s="78"/>
      <c r="AI446" s="78"/>
      <c r="AJ446" s="78"/>
      <c r="AK446" s="78"/>
      <c r="AL446" s="78"/>
      <c r="AM446" s="78"/>
      <c r="AN446" s="78"/>
      <c r="AO446" s="78"/>
      <c r="AP446" s="78"/>
      <c r="AQ446" s="78"/>
      <c r="AR446" s="78"/>
      <c r="AS446" s="78"/>
      <c r="AT446" s="78"/>
      <c r="AU446" s="78"/>
      <c r="AV446" s="78"/>
      <c r="AW446" s="78"/>
      <c r="AX446" s="78"/>
      <c r="AY446" s="78"/>
      <c r="AZ446" s="78"/>
    </row>
    <row r="447" spans="1:52" ht="15" customHeight="1" x14ac:dyDescent="0.25">
      <c r="A447" s="78"/>
      <c r="B447" s="78"/>
      <c r="C447" s="78"/>
      <c r="D447" s="78"/>
      <c r="E447" s="78"/>
      <c r="F447" s="78"/>
      <c r="G447" s="78"/>
      <c r="H447" s="78"/>
      <c r="I447" s="78"/>
      <c r="J447" s="78"/>
      <c r="K447" s="78"/>
      <c r="L447" s="78"/>
      <c r="M447" s="78"/>
      <c r="N447" s="78"/>
      <c r="O447" s="78"/>
      <c r="P447" s="78"/>
      <c r="Q447" s="78"/>
      <c r="R447" s="78"/>
      <c r="S447" s="78"/>
      <c r="T447" s="78"/>
      <c r="U447" s="78"/>
      <c r="V447" s="78"/>
      <c r="W447" s="78"/>
      <c r="X447" s="78"/>
      <c r="Y447" s="78"/>
      <c r="Z447" s="78"/>
      <c r="AA447" s="78"/>
      <c r="AB447" s="78"/>
      <c r="AC447" s="78"/>
      <c r="AD447" s="78"/>
      <c r="AE447" s="78"/>
      <c r="AF447" s="78"/>
      <c r="AG447" s="78"/>
      <c r="AH447" s="78"/>
      <c r="AI447" s="78"/>
      <c r="AJ447" s="78"/>
      <c r="AK447" s="78"/>
      <c r="AL447" s="78"/>
      <c r="AM447" s="78"/>
      <c r="AN447" s="78"/>
      <c r="AO447" s="78"/>
      <c r="AP447" s="78"/>
      <c r="AQ447" s="78"/>
      <c r="AR447" s="78"/>
      <c r="AS447" s="78"/>
      <c r="AT447" s="78"/>
      <c r="AU447" s="78"/>
      <c r="AV447" s="78"/>
      <c r="AW447" s="78"/>
      <c r="AX447" s="78"/>
      <c r="AY447" s="78"/>
      <c r="AZ447" s="78"/>
    </row>
    <row r="448" spans="1:52" ht="15" customHeight="1" x14ac:dyDescent="0.25">
      <c r="A448" s="78"/>
      <c r="B448" s="78"/>
      <c r="C448" s="78"/>
      <c r="D448" s="78"/>
      <c r="E448" s="78"/>
      <c r="F448" s="78"/>
      <c r="G448" s="78"/>
      <c r="H448" s="78"/>
      <c r="I448" s="78"/>
      <c r="J448" s="78"/>
      <c r="K448" s="78"/>
      <c r="L448" s="78"/>
      <c r="M448" s="78"/>
      <c r="N448" s="78"/>
      <c r="O448" s="78"/>
      <c r="P448" s="78"/>
      <c r="Q448" s="78"/>
      <c r="R448" s="78"/>
      <c r="S448" s="78"/>
      <c r="T448" s="78"/>
      <c r="U448" s="78"/>
      <c r="V448" s="78"/>
      <c r="W448" s="78"/>
      <c r="X448" s="78"/>
      <c r="Y448" s="78"/>
      <c r="Z448" s="78"/>
      <c r="AA448" s="78"/>
      <c r="AB448" s="78"/>
      <c r="AC448" s="78"/>
      <c r="AD448" s="78"/>
      <c r="AE448" s="78"/>
      <c r="AF448" s="78"/>
      <c r="AG448" s="78"/>
      <c r="AH448" s="78"/>
      <c r="AI448" s="78"/>
      <c r="AJ448" s="78"/>
      <c r="AK448" s="78"/>
      <c r="AL448" s="78"/>
      <c r="AM448" s="78"/>
      <c r="AN448" s="78"/>
      <c r="AO448" s="78"/>
      <c r="AP448" s="78"/>
      <c r="AQ448" s="78"/>
      <c r="AR448" s="78"/>
      <c r="AS448" s="78"/>
      <c r="AT448" s="78"/>
      <c r="AU448" s="78"/>
      <c r="AV448" s="78"/>
      <c r="AW448" s="78"/>
      <c r="AX448" s="78"/>
      <c r="AY448" s="78"/>
      <c r="AZ448" s="78"/>
    </row>
    <row r="449" spans="1:52" ht="15" customHeight="1" x14ac:dyDescent="0.25">
      <c r="A449" s="78"/>
      <c r="B449" s="78"/>
      <c r="C449" s="78"/>
      <c r="D449" s="78"/>
      <c r="E449" s="78"/>
      <c r="F449" s="78"/>
      <c r="G449" s="78"/>
      <c r="H449" s="78"/>
      <c r="I449" s="78"/>
      <c r="J449" s="78"/>
      <c r="K449" s="78"/>
      <c r="L449" s="78"/>
      <c r="M449" s="78"/>
      <c r="N449" s="78"/>
      <c r="O449" s="78"/>
      <c r="P449" s="78"/>
      <c r="Q449" s="78"/>
      <c r="R449" s="78"/>
      <c r="S449" s="78"/>
      <c r="T449" s="78"/>
      <c r="U449" s="78"/>
      <c r="V449" s="78"/>
      <c r="W449" s="78"/>
      <c r="X449" s="78"/>
      <c r="Y449" s="78"/>
      <c r="Z449" s="78"/>
      <c r="AA449" s="78"/>
      <c r="AB449" s="78"/>
      <c r="AC449" s="78"/>
      <c r="AD449" s="78"/>
      <c r="AE449" s="78"/>
      <c r="AF449" s="78"/>
      <c r="AG449" s="78"/>
      <c r="AH449" s="78"/>
      <c r="AI449" s="78"/>
      <c r="AJ449" s="78"/>
      <c r="AK449" s="78"/>
      <c r="AL449" s="78"/>
      <c r="AM449" s="78"/>
      <c r="AN449" s="78"/>
      <c r="AO449" s="78"/>
      <c r="AP449" s="78"/>
      <c r="AQ449" s="78"/>
      <c r="AR449" s="78"/>
      <c r="AS449" s="78"/>
      <c r="AT449" s="78"/>
      <c r="AU449" s="78"/>
      <c r="AV449" s="78"/>
      <c r="AW449" s="78"/>
      <c r="AX449" s="78"/>
      <c r="AY449" s="78"/>
      <c r="AZ449" s="78"/>
    </row>
    <row r="450" spans="1:52" ht="15" customHeight="1" x14ac:dyDescent="0.25">
      <c r="A450" s="78"/>
      <c r="B450" s="78"/>
      <c r="C450" s="78"/>
      <c r="D450" s="78"/>
      <c r="E450" s="78"/>
      <c r="F450" s="78"/>
      <c r="G450" s="78"/>
      <c r="H450" s="78"/>
      <c r="I450" s="78"/>
      <c r="J450" s="78"/>
      <c r="K450" s="78"/>
      <c r="L450" s="78"/>
      <c r="M450" s="78"/>
      <c r="N450" s="78"/>
      <c r="O450" s="78"/>
      <c r="P450" s="78"/>
      <c r="Q450" s="78"/>
      <c r="R450" s="78"/>
      <c r="S450" s="78"/>
      <c r="T450" s="78"/>
      <c r="U450" s="78"/>
      <c r="V450" s="78"/>
      <c r="W450" s="78"/>
      <c r="X450" s="78"/>
      <c r="Y450" s="78"/>
      <c r="Z450" s="78"/>
      <c r="AA450" s="78"/>
      <c r="AB450" s="78"/>
      <c r="AC450" s="78"/>
      <c r="AD450" s="78"/>
      <c r="AE450" s="78"/>
      <c r="AF450" s="78"/>
      <c r="AG450" s="78"/>
      <c r="AH450" s="78"/>
      <c r="AI450" s="78"/>
      <c r="AJ450" s="78"/>
      <c r="AK450" s="78"/>
      <c r="AL450" s="78"/>
      <c r="AM450" s="78"/>
      <c r="AN450" s="78"/>
      <c r="AO450" s="78"/>
      <c r="AP450" s="78"/>
      <c r="AQ450" s="78"/>
      <c r="AR450" s="78"/>
      <c r="AS450" s="78"/>
      <c r="AT450" s="78"/>
      <c r="AU450" s="78"/>
      <c r="AV450" s="78"/>
      <c r="AW450" s="78"/>
      <c r="AX450" s="78"/>
      <c r="AY450" s="78"/>
      <c r="AZ450" s="78"/>
    </row>
    <row r="451" spans="1:52" ht="15" customHeight="1" x14ac:dyDescent="0.25">
      <c r="A451" s="78"/>
      <c r="B451" s="78"/>
      <c r="C451" s="78"/>
      <c r="D451" s="78"/>
      <c r="E451" s="78"/>
      <c r="F451" s="78"/>
      <c r="G451" s="78"/>
      <c r="H451" s="78"/>
      <c r="I451" s="78"/>
      <c r="J451" s="78"/>
      <c r="K451" s="78"/>
      <c r="L451" s="78"/>
      <c r="M451" s="78"/>
      <c r="N451" s="78"/>
      <c r="O451" s="78"/>
      <c r="P451" s="78"/>
      <c r="Q451" s="78"/>
      <c r="R451" s="78"/>
      <c r="S451" s="78"/>
      <c r="T451" s="78"/>
      <c r="U451" s="78"/>
      <c r="V451" s="78"/>
      <c r="W451" s="78"/>
      <c r="X451" s="78"/>
      <c r="Y451" s="78"/>
      <c r="Z451" s="78"/>
      <c r="AA451" s="78"/>
      <c r="AB451" s="78"/>
      <c r="AC451" s="78"/>
      <c r="AD451" s="78"/>
      <c r="AE451" s="78"/>
      <c r="AF451" s="78"/>
      <c r="AG451" s="78"/>
      <c r="AH451" s="78"/>
      <c r="AI451" s="78"/>
      <c r="AJ451" s="78"/>
      <c r="AK451" s="78"/>
      <c r="AL451" s="78"/>
      <c r="AM451" s="78"/>
      <c r="AN451" s="78"/>
      <c r="AO451" s="78"/>
      <c r="AP451" s="78"/>
      <c r="AQ451" s="78"/>
      <c r="AR451" s="78"/>
      <c r="AS451" s="78"/>
      <c r="AT451" s="78"/>
      <c r="AU451" s="78"/>
      <c r="AV451" s="78"/>
      <c r="AW451" s="78"/>
      <c r="AX451" s="78"/>
      <c r="AY451" s="78"/>
      <c r="AZ451" s="78"/>
    </row>
    <row r="452" spans="1:52" ht="15" customHeight="1" x14ac:dyDescent="0.25">
      <c r="A452" s="78"/>
      <c r="B452" s="78"/>
      <c r="C452" s="78"/>
      <c r="D452" s="78"/>
      <c r="E452" s="78"/>
      <c r="F452" s="78"/>
      <c r="G452" s="78"/>
      <c r="H452" s="78"/>
      <c r="I452" s="78"/>
      <c r="J452" s="78"/>
      <c r="K452" s="78"/>
      <c r="L452" s="78"/>
      <c r="M452" s="78"/>
      <c r="N452" s="78"/>
      <c r="O452" s="78"/>
      <c r="P452" s="78"/>
      <c r="Q452" s="78"/>
      <c r="R452" s="78"/>
      <c r="S452" s="78"/>
      <c r="T452" s="78"/>
      <c r="U452" s="78"/>
      <c r="V452" s="78"/>
      <c r="W452" s="78"/>
      <c r="X452" s="78"/>
      <c r="Y452" s="78"/>
      <c r="Z452" s="78"/>
      <c r="AA452" s="78"/>
      <c r="AB452" s="78"/>
      <c r="AC452" s="78"/>
      <c r="AD452" s="78"/>
      <c r="AE452" s="78"/>
      <c r="AF452" s="78"/>
      <c r="AG452" s="78"/>
      <c r="AH452" s="78"/>
      <c r="AI452" s="78"/>
      <c r="AJ452" s="78"/>
      <c r="AK452" s="78"/>
      <c r="AL452" s="78"/>
      <c r="AM452" s="78"/>
      <c r="AN452" s="78"/>
      <c r="AO452" s="78"/>
      <c r="AP452" s="78"/>
      <c r="AQ452" s="78"/>
      <c r="AR452" s="78"/>
      <c r="AS452" s="78"/>
      <c r="AT452" s="78"/>
      <c r="AU452" s="78"/>
      <c r="AV452" s="78"/>
      <c r="AW452" s="78"/>
      <c r="AX452" s="78"/>
      <c r="AY452" s="78"/>
      <c r="AZ452" s="78"/>
    </row>
    <row r="453" spans="1:52" ht="15" customHeight="1" x14ac:dyDescent="0.25">
      <c r="A453" s="78"/>
      <c r="B453" s="78"/>
      <c r="C453" s="78"/>
      <c r="D453" s="78"/>
      <c r="E453" s="78"/>
      <c r="F453" s="78"/>
      <c r="G453" s="78"/>
      <c r="H453" s="78"/>
      <c r="I453" s="78"/>
      <c r="J453" s="78"/>
      <c r="K453" s="78"/>
      <c r="L453" s="78"/>
      <c r="M453" s="78"/>
      <c r="N453" s="78"/>
      <c r="O453" s="78"/>
      <c r="P453" s="78"/>
      <c r="Q453" s="78"/>
      <c r="R453" s="78"/>
      <c r="S453" s="78"/>
      <c r="T453" s="78"/>
      <c r="U453" s="78"/>
      <c r="V453" s="78"/>
      <c r="W453" s="78"/>
      <c r="X453" s="78"/>
      <c r="Y453" s="78"/>
      <c r="Z453" s="78"/>
      <c r="AA453" s="78"/>
      <c r="AB453" s="78"/>
      <c r="AC453" s="78"/>
      <c r="AD453" s="78"/>
      <c r="AE453" s="78"/>
      <c r="AF453" s="78"/>
      <c r="AG453" s="78"/>
      <c r="AH453" s="78"/>
      <c r="AI453" s="78"/>
      <c r="AJ453" s="78"/>
      <c r="AK453" s="78"/>
      <c r="AL453" s="78"/>
      <c r="AM453" s="78"/>
      <c r="AN453" s="78"/>
      <c r="AO453" s="78"/>
      <c r="AP453" s="78"/>
      <c r="AQ453" s="78"/>
      <c r="AR453" s="78"/>
      <c r="AS453" s="78"/>
      <c r="AT453" s="78"/>
      <c r="AU453" s="78"/>
      <c r="AV453" s="78"/>
      <c r="AW453" s="78"/>
      <c r="AX453" s="78"/>
      <c r="AY453" s="78"/>
      <c r="AZ453" s="78"/>
    </row>
    <row r="454" spans="1:52" ht="15" customHeight="1" x14ac:dyDescent="0.25">
      <c r="A454" s="78"/>
      <c r="B454" s="78"/>
      <c r="C454" s="78"/>
      <c r="D454" s="78"/>
      <c r="E454" s="78"/>
      <c r="F454" s="78"/>
      <c r="G454" s="78"/>
      <c r="H454" s="78"/>
      <c r="I454" s="78"/>
      <c r="J454" s="78"/>
      <c r="K454" s="78"/>
      <c r="L454" s="78"/>
      <c r="M454" s="78"/>
      <c r="N454" s="78"/>
      <c r="O454" s="78"/>
      <c r="P454" s="78"/>
      <c r="Q454" s="78"/>
      <c r="R454" s="78"/>
      <c r="S454" s="78"/>
      <c r="T454" s="78"/>
      <c r="U454" s="78"/>
      <c r="V454" s="78"/>
      <c r="W454" s="78"/>
      <c r="X454" s="78"/>
      <c r="Y454" s="78"/>
      <c r="Z454" s="78"/>
      <c r="AA454" s="78"/>
      <c r="AB454" s="78"/>
      <c r="AC454" s="78"/>
      <c r="AD454" s="78"/>
      <c r="AE454" s="78"/>
      <c r="AF454" s="78"/>
      <c r="AG454" s="78"/>
      <c r="AH454" s="78"/>
      <c r="AI454" s="78"/>
      <c r="AJ454" s="78"/>
      <c r="AK454" s="78"/>
      <c r="AL454" s="78"/>
      <c r="AM454" s="78"/>
      <c r="AN454" s="78"/>
      <c r="AO454" s="78"/>
      <c r="AP454" s="78"/>
      <c r="AQ454" s="78"/>
      <c r="AR454" s="78"/>
      <c r="AS454" s="78"/>
      <c r="AT454" s="78"/>
      <c r="AU454" s="78"/>
      <c r="AV454" s="78"/>
      <c r="AW454" s="78"/>
      <c r="AX454" s="78"/>
      <c r="AY454" s="78"/>
      <c r="AZ454" s="78"/>
    </row>
    <row r="455" spans="1:52" ht="15" customHeight="1" x14ac:dyDescent="0.25">
      <c r="A455" s="78"/>
      <c r="B455" s="78"/>
      <c r="C455" s="78"/>
      <c r="D455" s="78"/>
      <c r="E455" s="78"/>
      <c r="F455" s="78"/>
      <c r="G455" s="78"/>
      <c r="H455" s="78"/>
      <c r="I455" s="78"/>
      <c r="J455" s="78"/>
      <c r="K455" s="78"/>
      <c r="L455" s="78"/>
      <c r="M455" s="78"/>
      <c r="N455" s="78"/>
      <c r="O455" s="78"/>
      <c r="P455" s="78"/>
      <c r="Q455" s="78"/>
      <c r="R455" s="78"/>
      <c r="S455" s="78"/>
      <c r="T455" s="78"/>
      <c r="U455" s="78"/>
      <c r="V455" s="78"/>
      <c r="W455" s="78"/>
      <c r="X455" s="78"/>
      <c r="Y455" s="78"/>
      <c r="Z455" s="78"/>
      <c r="AA455" s="78"/>
      <c r="AB455" s="78"/>
      <c r="AC455" s="78"/>
      <c r="AD455" s="78"/>
      <c r="AE455" s="78"/>
      <c r="AF455" s="78"/>
      <c r="AG455" s="78"/>
      <c r="AH455" s="78"/>
      <c r="AI455" s="78"/>
      <c r="AJ455" s="78"/>
      <c r="AK455" s="78"/>
      <c r="AL455" s="78"/>
      <c r="AM455" s="78"/>
      <c r="AN455" s="78"/>
      <c r="AO455" s="78"/>
      <c r="AP455" s="78"/>
      <c r="AQ455" s="78"/>
      <c r="AR455" s="78"/>
      <c r="AS455" s="78"/>
      <c r="AT455" s="78"/>
      <c r="AU455" s="78"/>
      <c r="AV455" s="78"/>
      <c r="AW455" s="78"/>
      <c r="AX455" s="78"/>
      <c r="AY455" s="78"/>
      <c r="AZ455" s="78"/>
    </row>
    <row r="456" spans="1:52" ht="15" customHeight="1" x14ac:dyDescent="0.25">
      <c r="A456" s="78"/>
      <c r="B456" s="78"/>
      <c r="C456" s="78"/>
      <c r="D456" s="78"/>
      <c r="E456" s="78"/>
      <c r="F456" s="78"/>
      <c r="G456" s="78"/>
      <c r="H456" s="78"/>
      <c r="I456" s="78"/>
      <c r="J456" s="78"/>
      <c r="K456" s="78"/>
      <c r="L456" s="78"/>
      <c r="M456" s="78"/>
      <c r="N456" s="78"/>
      <c r="O456" s="78"/>
      <c r="P456" s="78"/>
      <c r="Q456" s="78"/>
      <c r="R456" s="78"/>
      <c r="S456" s="78"/>
      <c r="T456" s="78"/>
      <c r="U456" s="78"/>
      <c r="V456" s="78"/>
      <c r="W456" s="78"/>
      <c r="X456" s="78"/>
      <c r="Y456" s="78"/>
      <c r="Z456" s="78"/>
      <c r="AA456" s="78"/>
      <c r="AB456" s="78"/>
      <c r="AC456" s="78"/>
      <c r="AD456" s="78"/>
      <c r="AE456" s="78"/>
      <c r="AF456" s="78"/>
      <c r="AG456" s="78"/>
      <c r="AH456" s="78"/>
      <c r="AI456" s="78"/>
      <c r="AJ456" s="78"/>
      <c r="AK456" s="78"/>
      <c r="AL456" s="78"/>
      <c r="AM456" s="78"/>
      <c r="AN456" s="78"/>
      <c r="AO456" s="78"/>
      <c r="AP456" s="78"/>
      <c r="AQ456" s="78"/>
      <c r="AR456" s="78"/>
      <c r="AS456" s="78"/>
      <c r="AT456" s="78"/>
      <c r="AU456" s="78"/>
      <c r="AV456" s="78"/>
      <c r="AW456" s="78"/>
      <c r="AX456" s="78"/>
      <c r="AY456" s="78"/>
      <c r="AZ456" s="78"/>
    </row>
    <row r="457" spans="1:52" ht="15" customHeight="1" x14ac:dyDescent="0.25">
      <c r="A457" s="78"/>
      <c r="B457" s="78"/>
      <c r="C457" s="78"/>
      <c r="D457" s="78"/>
      <c r="E457" s="78"/>
      <c r="F457" s="78"/>
      <c r="G457" s="78"/>
      <c r="H457" s="78"/>
      <c r="I457" s="78"/>
      <c r="J457" s="78"/>
      <c r="K457" s="78"/>
      <c r="L457" s="78"/>
      <c r="M457" s="78"/>
      <c r="N457" s="78"/>
      <c r="O457" s="78"/>
      <c r="P457" s="78"/>
      <c r="Q457" s="78"/>
      <c r="R457" s="78"/>
      <c r="S457" s="78"/>
      <c r="T457" s="78"/>
      <c r="U457" s="78"/>
      <c r="V457" s="78"/>
      <c r="W457" s="78"/>
      <c r="X457" s="78"/>
      <c r="Y457" s="78"/>
      <c r="Z457" s="78"/>
      <c r="AA457" s="78"/>
      <c r="AB457" s="78"/>
      <c r="AC457" s="78"/>
      <c r="AD457" s="78"/>
      <c r="AE457" s="78"/>
      <c r="AF457" s="78"/>
      <c r="AG457" s="78"/>
      <c r="AH457" s="78"/>
      <c r="AI457" s="78"/>
      <c r="AJ457" s="78"/>
      <c r="AK457" s="78"/>
      <c r="AL457" s="78"/>
      <c r="AM457" s="78"/>
      <c r="AN457" s="78"/>
      <c r="AO457" s="78"/>
      <c r="AP457" s="78"/>
      <c r="AQ457" s="78"/>
      <c r="AR457" s="78"/>
      <c r="AS457" s="78"/>
      <c r="AT457" s="78"/>
      <c r="AU457" s="78"/>
      <c r="AV457" s="78"/>
      <c r="AW457" s="78"/>
      <c r="AX457" s="78"/>
      <c r="AY457" s="78"/>
      <c r="AZ457" s="78"/>
    </row>
    <row r="458" spans="1:52" ht="15" customHeight="1" x14ac:dyDescent="0.25">
      <c r="A458" s="78"/>
      <c r="B458" s="78"/>
      <c r="C458" s="78"/>
      <c r="D458" s="78"/>
      <c r="E458" s="78"/>
      <c r="F458" s="78"/>
      <c r="G458" s="78"/>
      <c r="H458" s="78"/>
      <c r="I458" s="78"/>
      <c r="J458" s="78"/>
      <c r="K458" s="78"/>
      <c r="L458" s="78"/>
      <c r="M458" s="78"/>
      <c r="N458" s="78"/>
      <c r="O458" s="78"/>
      <c r="P458" s="78"/>
      <c r="Q458" s="78"/>
      <c r="R458" s="78"/>
      <c r="S458" s="78"/>
      <c r="T458" s="78"/>
      <c r="U458" s="78"/>
      <c r="V458" s="78"/>
      <c r="W458" s="78"/>
      <c r="X458" s="78"/>
      <c r="Y458" s="78"/>
      <c r="Z458" s="78"/>
      <c r="AA458" s="78"/>
      <c r="AB458" s="78"/>
      <c r="AC458" s="78"/>
      <c r="AD458" s="78"/>
      <c r="AE458" s="78"/>
      <c r="AF458" s="78"/>
      <c r="AG458" s="78"/>
      <c r="AH458" s="78"/>
      <c r="AI458" s="78"/>
      <c r="AJ458" s="78"/>
      <c r="AK458" s="78"/>
      <c r="AL458" s="78"/>
      <c r="AM458" s="78"/>
      <c r="AN458" s="78"/>
      <c r="AO458" s="78"/>
      <c r="AP458" s="78"/>
      <c r="AQ458" s="78"/>
      <c r="AR458" s="78"/>
      <c r="AS458" s="78"/>
      <c r="AT458" s="78"/>
      <c r="AU458" s="78"/>
      <c r="AV458" s="78"/>
      <c r="AW458" s="78"/>
      <c r="AX458" s="78"/>
      <c r="AY458" s="78"/>
      <c r="AZ458" s="78"/>
    </row>
    <row r="459" spans="1:52" ht="15" customHeight="1" x14ac:dyDescent="0.25">
      <c r="A459" s="78"/>
      <c r="B459" s="78"/>
      <c r="C459" s="78"/>
      <c r="D459" s="78"/>
      <c r="E459" s="78"/>
      <c r="F459" s="78"/>
      <c r="G459" s="78"/>
      <c r="H459" s="78"/>
      <c r="I459" s="78"/>
      <c r="J459" s="78"/>
      <c r="K459" s="78"/>
      <c r="L459" s="78"/>
      <c r="M459" s="78"/>
      <c r="N459" s="78"/>
      <c r="O459" s="78"/>
      <c r="P459" s="78"/>
      <c r="Q459" s="78"/>
      <c r="R459" s="78"/>
      <c r="S459" s="78"/>
      <c r="T459" s="78"/>
      <c r="U459" s="78"/>
      <c r="V459" s="78"/>
      <c r="W459" s="78"/>
      <c r="X459" s="78"/>
      <c r="Y459" s="78"/>
      <c r="Z459" s="78"/>
      <c r="AA459" s="78"/>
      <c r="AB459" s="78"/>
      <c r="AC459" s="78"/>
      <c r="AD459" s="78"/>
      <c r="AE459" s="78"/>
      <c r="AF459" s="78"/>
      <c r="AG459" s="78"/>
      <c r="AH459" s="78"/>
      <c r="AI459" s="78"/>
      <c r="AJ459" s="78"/>
      <c r="AK459" s="78"/>
      <c r="AL459" s="78"/>
      <c r="AM459" s="78"/>
      <c r="AN459" s="78"/>
      <c r="AO459" s="78"/>
      <c r="AP459" s="78"/>
      <c r="AQ459" s="78"/>
      <c r="AR459" s="78"/>
      <c r="AS459" s="78"/>
      <c r="AT459" s="78"/>
      <c r="AU459" s="78"/>
      <c r="AV459" s="78"/>
      <c r="AW459" s="78"/>
      <c r="AX459" s="78"/>
      <c r="AY459" s="78"/>
      <c r="AZ459" s="78"/>
    </row>
    <row r="460" spans="1:52" ht="15" customHeight="1" x14ac:dyDescent="0.25">
      <c r="A460" s="78"/>
      <c r="B460" s="78"/>
      <c r="C460" s="78"/>
      <c r="D460" s="78"/>
      <c r="E460" s="78"/>
      <c r="F460" s="78"/>
      <c r="G460" s="78"/>
      <c r="H460" s="78"/>
      <c r="I460" s="78"/>
      <c r="J460" s="78"/>
      <c r="K460" s="78"/>
      <c r="L460" s="78"/>
      <c r="M460" s="78"/>
      <c r="N460" s="78"/>
      <c r="O460" s="78"/>
      <c r="P460" s="78"/>
      <c r="Q460" s="78"/>
      <c r="R460" s="78"/>
      <c r="S460" s="78"/>
      <c r="T460" s="78"/>
      <c r="U460" s="78"/>
      <c r="V460" s="78"/>
      <c r="W460" s="78"/>
      <c r="X460" s="78"/>
      <c r="Y460" s="78"/>
      <c r="Z460" s="78"/>
      <c r="AA460" s="78"/>
      <c r="AB460" s="78"/>
      <c r="AC460" s="78"/>
      <c r="AD460" s="78"/>
      <c r="AE460" s="78"/>
      <c r="AF460" s="78"/>
      <c r="AG460" s="78"/>
      <c r="AH460" s="78"/>
      <c r="AI460" s="78"/>
      <c r="AJ460" s="78"/>
      <c r="AK460" s="78"/>
      <c r="AL460" s="78"/>
      <c r="AM460" s="78"/>
      <c r="AN460" s="78"/>
      <c r="AO460" s="78"/>
      <c r="AP460" s="78"/>
      <c r="AQ460" s="78"/>
      <c r="AR460" s="78"/>
      <c r="AS460" s="78"/>
      <c r="AT460" s="78"/>
      <c r="AU460" s="78"/>
      <c r="AV460" s="78"/>
      <c r="AW460" s="78"/>
      <c r="AX460" s="78"/>
      <c r="AY460" s="78"/>
      <c r="AZ460" s="78"/>
    </row>
    <row r="461" spans="1:52" ht="15" customHeight="1" x14ac:dyDescent="0.25">
      <c r="A461" s="78"/>
      <c r="B461" s="78"/>
      <c r="C461" s="78"/>
      <c r="D461" s="78"/>
      <c r="E461" s="78"/>
      <c r="F461" s="78"/>
      <c r="G461" s="78"/>
      <c r="H461" s="78"/>
      <c r="I461" s="78"/>
      <c r="J461" s="78"/>
      <c r="K461" s="78"/>
      <c r="L461" s="78"/>
      <c r="M461" s="78"/>
      <c r="N461" s="78"/>
      <c r="O461" s="78"/>
      <c r="P461" s="78"/>
      <c r="Q461" s="78"/>
      <c r="R461" s="78"/>
      <c r="S461" s="78"/>
      <c r="T461" s="78"/>
      <c r="U461" s="78"/>
      <c r="V461" s="78"/>
      <c r="W461" s="78"/>
      <c r="X461" s="78"/>
      <c r="Y461" s="78"/>
      <c r="Z461" s="78"/>
      <c r="AA461" s="78"/>
      <c r="AB461" s="78"/>
      <c r="AC461" s="78"/>
      <c r="AD461" s="78"/>
      <c r="AE461" s="78"/>
      <c r="AF461" s="78"/>
      <c r="AG461" s="78"/>
      <c r="AH461" s="78"/>
      <c r="AI461" s="78"/>
      <c r="AJ461" s="78"/>
      <c r="AK461" s="78"/>
      <c r="AL461" s="78"/>
      <c r="AM461" s="78"/>
      <c r="AN461" s="78"/>
      <c r="AO461" s="78"/>
      <c r="AP461" s="78"/>
      <c r="AQ461" s="78"/>
      <c r="AR461" s="78"/>
      <c r="AS461" s="78"/>
      <c r="AT461" s="78"/>
      <c r="AU461" s="78"/>
      <c r="AV461" s="78"/>
      <c r="AW461" s="78"/>
      <c r="AX461" s="78"/>
      <c r="AY461" s="78"/>
      <c r="AZ461" s="78"/>
    </row>
    <row r="462" spans="1:52" ht="15" customHeight="1" x14ac:dyDescent="0.25">
      <c r="A462" s="78"/>
      <c r="B462" s="78"/>
      <c r="C462" s="78"/>
      <c r="D462" s="78"/>
      <c r="E462" s="78"/>
      <c r="F462" s="78"/>
      <c r="G462" s="78"/>
      <c r="H462" s="78"/>
      <c r="I462" s="78"/>
      <c r="J462" s="78"/>
      <c r="K462" s="78"/>
      <c r="L462" s="78"/>
      <c r="M462" s="78"/>
      <c r="N462" s="78"/>
      <c r="O462" s="78"/>
      <c r="P462" s="78"/>
      <c r="Q462" s="78"/>
      <c r="R462" s="78"/>
      <c r="S462" s="78"/>
      <c r="T462" s="78"/>
      <c r="U462" s="78"/>
      <c r="V462" s="78"/>
      <c r="W462" s="78"/>
      <c r="X462" s="78"/>
      <c r="Y462" s="78"/>
      <c r="Z462" s="78"/>
      <c r="AA462" s="78"/>
      <c r="AB462" s="78"/>
      <c r="AC462" s="78"/>
      <c r="AD462" s="78"/>
      <c r="AE462" s="78"/>
      <c r="AF462" s="78"/>
      <c r="AG462" s="78"/>
      <c r="AH462" s="78"/>
      <c r="AI462" s="78"/>
      <c r="AJ462" s="78"/>
      <c r="AK462" s="78"/>
      <c r="AL462" s="78"/>
      <c r="AM462" s="78"/>
      <c r="AN462" s="78"/>
      <c r="AO462" s="78"/>
      <c r="AP462" s="78"/>
      <c r="AQ462" s="78"/>
      <c r="AR462" s="78"/>
      <c r="AS462" s="78"/>
      <c r="AT462" s="78"/>
      <c r="AU462" s="78"/>
      <c r="AV462" s="78"/>
      <c r="AW462" s="78"/>
      <c r="AX462" s="78"/>
      <c r="AY462" s="78"/>
      <c r="AZ462" s="78"/>
    </row>
    <row r="463" spans="1:52" ht="15" customHeight="1" x14ac:dyDescent="0.25">
      <c r="A463" s="78"/>
      <c r="B463" s="78"/>
      <c r="C463" s="78"/>
      <c r="D463" s="78"/>
      <c r="E463" s="78"/>
      <c r="F463" s="78"/>
      <c r="G463" s="78"/>
      <c r="H463" s="78"/>
      <c r="I463" s="78"/>
      <c r="J463" s="78"/>
      <c r="K463" s="78"/>
      <c r="L463" s="78"/>
      <c r="M463" s="78"/>
      <c r="N463" s="78"/>
      <c r="O463" s="78"/>
      <c r="P463" s="78"/>
      <c r="Q463" s="78"/>
      <c r="R463" s="78"/>
      <c r="S463" s="78"/>
      <c r="T463" s="78"/>
      <c r="U463" s="78"/>
      <c r="V463" s="78"/>
      <c r="W463" s="78"/>
      <c r="X463" s="78"/>
      <c r="Y463" s="78"/>
      <c r="Z463" s="78"/>
      <c r="AA463" s="78"/>
      <c r="AB463" s="78"/>
      <c r="AC463" s="78"/>
      <c r="AD463" s="78"/>
      <c r="AE463" s="78"/>
      <c r="AF463" s="78"/>
      <c r="AG463" s="78"/>
      <c r="AH463" s="78"/>
      <c r="AI463" s="78"/>
      <c r="AJ463" s="78"/>
      <c r="AK463" s="78"/>
      <c r="AL463" s="78"/>
      <c r="AM463" s="78"/>
      <c r="AN463" s="78"/>
      <c r="AO463" s="78"/>
      <c r="AP463" s="78"/>
      <c r="AQ463" s="78"/>
      <c r="AR463" s="78"/>
      <c r="AS463" s="78"/>
      <c r="AT463" s="78"/>
      <c r="AU463" s="78"/>
      <c r="AV463" s="78"/>
      <c r="AW463" s="78"/>
      <c r="AX463" s="78"/>
      <c r="AY463" s="78"/>
      <c r="AZ463" s="78"/>
    </row>
    <row r="464" spans="1:52" ht="15" customHeight="1" x14ac:dyDescent="0.25">
      <c r="A464" s="78"/>
      <c r="B464" s="78"/>
      <c r="C464" s="78"/>
      <c r="D464" s="78"/>
      <c r="E464" s="78"/>
      <c r="F464" s="78"/>
      <c r="G464" s="78"/>
      <c r="H464" s="78"/>
      <c r="I464" s="78"/>
      <c r="J464" s="78"/>
      <c r="K464" s="78"/>
      <c r="L464" s="78"/>
      <c r="M464" s="78"/>
      <c r="N464" s="78"/>
      <c r="O464" s="78"/>
      <c r="P464" s="78"/>
      <c r="Q464" s="78"/>
      <c r="R464" s="78"/>
      <c r="S464" s="78"/>
      <c r="T464" s="78"/>
      <c r="U464" s="78"/>
      <c r="V464" s="78"/>
      <c r="W464" s="78"/>
      <c r="X464" s="78"/>
      <c r="Y464" s="78"/>
      <c r="Z464" s="78"/>
      <c r="AA464" s="78"/>
      <c r="AB464" s="78"/>
      <c r="AC464" s="78"/>
      <c r="AD464" s="78"/>
      <c r="AE464" s="78"/>
      <c r="AF464" s="78"/>
      <c r="AG464" s="78"/>
      <c r="AH464" s="78"/>
      <c r="AI464" s="78"/>
      <c r="AJ464" s="78"/>
      <c r="AK464" s="78"/>
      <c r="AL464" s="78"/>
      <c r="AM464" s="78"/>
      <c r="AN464" s="78"/>
      <c r="AO464" s="78"/>
      <c r="AP464" s="78"/>
      <c r="AQ464" s="78"/>
      <c r="AR464" s="78"/>
      <c r="AS464" s="78"/>
      <c r="AT464" s="78"/>
      <c r="AU464" s="78"/>
      <c r="AV464" s="78"/>
      <c r="AW464" s="78"/>
      <c r="AX464" s="78"/>
      <c r="AY464" s="78"/>
      <c r="AZ464" s="78"/>
    </row>
    <row r="465" spans="1:52" ht="15" customHeight="1" x14ac:dyDescent="0.25">
      <c r="A465" s="78"/>
      <c r="B465" s="78"/>
      <c r="C465" s="78"/>
      <c r="D465" s="78"/>
      <c r="E465" s="78"/>
      <c r="F465" s="78"/>
      <c r="G465" s="78"/>
      <c r="H465" s="78"/>
      <c r="I465" s="78"/>
      <c r="J465" s="78"/>
      <c r="K465" s="78"/>
      <c r="L465" s="78"/>
      <c r="M465" s="78"/>
      <c r="N465" s="78"/>
      <c r="O465" s="78"/>
      <c r="P465" s="78"/>
      <c r="Q465" s="78"/>
      <c r="R465" s="78"/>
      <c r="S465" s="78"/>
      <c r="T465" s="78"/>
      <c r="U465" s="78"/>
      <c r="V465" s="78"/>
      <c r="W465" s="78"/>
      <c r="X465" s="78"/>
      <c r="Y465" s="78"/>
      <c r="Z465" s="78"/>
      <c r="AA465" s="78"/>
      <c r="AB465" s="78"/>
      <c r="AC465" s="78"/>
      <c r="AD465" s="78"/>
      <c r="AE465" s="78"/>
      <c r="AF465" s="78"/>
      <c r="AG465" s="78"/>
      <c r="AH465" s="78"/>
      <c r="AI465" s="78"/>
      <c r="AJ465" s="78"/>
      <c r="AK465" s="78"/>
      <c r="AL465" s="78"/>
      <c r="AM465" s="78"/>
      <c r="AN465" s="78"/>
      <c r="AO465" s="78"/>
      <c r="AP465" s="78"/>
      <c r="AQ465" s="78"/>
      <c r="AR465" s="78"/>
      <c r="AS465" s="78"/>
      <c r="AT465" s="78"/>
      <c r="AU465" s="78"/>
      <c r="AV465" s="78"/>
      <c r="AW465" s="78"/>
      <c r="AX465" s="78"/>
      <c r="AY465" s="78"/>
      <c r="AZ465" s="78"/>
    </row>
    <row r="466" spans="1:52" ht="15" customHeight="1" x14ac:dyDescent="0.25">
      <c r="A466" s="78"/>
      <c r="B466" s="78"/>
      <c r="C466" s="78"/>
      <c r="D466" s="78"/>
      <c r="E466" s="78"/>
      <c r="F466" s="78"/>
      <c r="G466" s="78"/>
      <c r="H466" s="78"/>
      <c r="I466" s="78"/>
      <c r="J466" s="78"/>
      <c r="K466" s="78"/>
      <c r="L466" s="78"/>
      <c r="M466" s="78"/>
      <c r="N466" s="78"/>
      <c r="O466" s="78"/>
      <c r="P466" s="78"/>
      <c r="Q466" s="78"/>
      <c r="R466" s="78"/>
      <c r="S466" s="78"/>
      <c r="T466" s="78"/>
      <c r="U466" s="78"/>
      <c r="V466" s="78"/>
      <c r="W466" s="78"/>
      <c r="X466" s="78"/>
      <c r="Y466" s="78"/>
      <c r="Z466" s="78"/>
      <c r="AA466" s="78"/>
      <c r="AB466" s="78"/>
      <c r="AC466" s="78"/>
      <c r="AD466" s="78"/>
      <c r="AE466" s="78"/>
      <c r="AF466" s="78"/>
      <c r="AG466" s="78"/>
      <c r="AH466" s="78"/>
      <c r="AI466" s="78"/>
      <c r="AJ466" s="78"/>
      <c r="AK466" s="78"/>
      <c r="AL466" s="78"/>
      <c r="AM466" s="78"/>
      <c r="AN466" s="78"/>
      <c r="AO466" s="78"/>
      <c r="AP466" s="78"/>
      <c r="AQ466" s="78"/>
      <c r="AR466" s="78"/>
      <c r="AS466" s="78"/>
      <c r="AT466" s="78"/>
      <c r="AU466" s="78"/>
      <c r="AV466" s="78"/>
      <c r="AW466" s="78"/>
      <c r="AX466" s="78"/>
      <c r="AY466" s="78"/>
      <c r="AZ466" s="78"/>
    </row>
    <row r="467" spans="1:52" ht="15" customHeight="1" x14ac:dyDescent="0.25">
      <c r="A467" s="78"/>
      <c r="B467" s="78"/>
      <c r="C467" s="78"/>
      <c r="D467" s="78"/>
      <c r="E467" s="78"/>
      <c r="F467" s="78"/>
      <c r="G467" s="78"/>
      <c r="H467" s="78"/>
      <c r="I467" s="78"/>
      <c r="J467" s="78"/>
      <c r="K467" s="78"/>
      <c r="L467" s="78"/>
      <c r="M467" s="78"/>
      <c r="N467" s="78"/>
      <c r="O467" s="78"/>
      <c r="P467" s="78"/>
      <c r="Q467" s="78"/>
      <c r="R467" s="78"/>
      <c r="S467" s="78"/>
      <c r="T467" s="78"/>
      <c r="U467" s="78"/>
      <c r="V467" s="78"/>
      <c r="W467" s="78"/>
      <c r="X467" s="78"/>
      <c r="Y467" s="78"/>
      <c r="Z467" s="78"/>
      <c r="AA467" s="78"/>
      <c r="AB467" s="78"/>
      <c r="AC467" s="78"/>
      <c r="AD467" s="78"/>
      <c r="AE467" s="78"/>
      <c r="AF467" s="78"/>
      <c r="AG467" s="78"/>
      <c r="AH467" s="78"/>
      <c r="AI467" s="78"/>
      <c r="AJ467" s="78"/>
      <c r="AK467" s="78"/>
      <c r="AL467" s="78"/>
      <c r="AM467" s="78"/>
      <c r="AN467" s="78"/>
      <c r="AO467" s="78"/>
      <c r="AP467" s="78"/>
      <c r="AQ467" s="78"/>
      <c r="AR467" s="78"/>
      <c r="AS467" s="78"/>
      <c r="AT467" s="78"/>
      <c r="AU467" s="78"/>
      <c r="AV467" s="78"/>
      <c r="AW467" s="78"/>
      <c r="AX467" s="78"/>
      <c r="AY467" s="78"/>
      <c r="AZ467" s="78"/>
    </row>
    <row r="468" spans="1:52" ht="15" customHeight="1" x14ac:dyDescent="0.25">
      <c r="A468" s="78"/>
      <c r="B468" s="78"/>
      <c r="C468" s="78"/>
      <c r="D468" s="78"/>
      <c r="E468" s="78"/>
      <c r="F468" s="78"/>
      <c r="G468" s="78"/>
      <c r="H468" s="78"/>
      <c r="I468" s="78"/>
      <c r="J468" s="78"/>
      <c r="K468" s="78"/>
      <c r="L468" s="78"/>
      <c r="M468" s="78"/>
      <c r="N468" s="78"/>
      <c r="O468" s="78"/>
      <c r="P468" s="78"/>
      <c r="Q468" s="78"/>
      <c r="R468" s="78"/>
      <c r="S468" s="78"/>
      <c r="T468" s="78"/>
      <c r="U468" s="78"/>
      <c r="V468" s="78"/>
      <c r="W468" s="78"/>
      <c r="X468" s="78"/>
      <c r="Y468" s="78"/>
      <c r="Z468" s="78"/>
      <c r="AA468" s="78"/>
      <c r="AB468" s="78"/>
      <c r="AC468" s="78"/>
      <c r="AD468" s="78"/>
      <c r="AE468" s="78"/>
      <c r="AF468" s="78"/>
      <c r="AG468" s="78"/>
      <c r="AH468" s="78"/>
      <c r="AI468" s="78"/>
      <c r="AJ468" s="78"/>
      <c r="AK468" s="78"/>
      <c r="AL468" s="78"/>
      <c r="AM468" s="78"/>
      <c r="AN468" s="78"/>
      <c r="AO468" s="78"/>
      <c r="AP468" s="78"/>
      <c r="AQ468" s="78"/>
      <c r="AR468" s="78"/>
      <c r="AS468" s="78"/>
      <c r="AT468" s="78"/>
      <c r="AU468" s="78"/>
      <c r="AV468" s="78"/>
      <c r="AW468" s="78"/>
      <c r="AX468" s="78"/>
      <c r="AY468" s="78"/>
      <c r="AZ468" s="78"/>
    </row>
    <row r="469" spans="1:52" ht="15" customHeight="1" x14ac:dyDescent="0.25">
      <c r="A469" s="78"/>
      <c r="B469" s="78"/>
      <c r="C469" s="78"/>
      <c r="D469" s="78"/>
      <c r="E469" s="78"/>
      <c r="F469" s="78"/>
      <c r="G469" s="78"/>
      <c r="H469" s="78"/>
      <c r="I469" s="78"/>
      <c r="J469" s="78"/>
      <c r="K469" s="78"/>
      <c r="L469" s="78"/>
      <c r="M469" s="78"/>
      <c r="N469" s="78"/>
      <c r="O469" s="78"/>
      <c r="P469" s="78"/>
      <c r="Q469" s="78"/>
      <c r="R469" s="78"/>
      <c r="S469" s="78"/>
      <c r="T469" s="78"/>
      <c r="U469" s="78"/>
      <c r="V469" s="78"/>
      <c r="W469" s="78"/>
      <c r="X469" s="78"/>
      <c r="Y469" s="78"/>
      <c r="Z469" s="78"/>
      <c r="AA469" s="78"/>
      <c r="AB469" s="78"/>
      <c r="AC469" s="78"/>
      <c r="AD469" s="78"/>
      <c r="AE469" s="78"/>
      <c r="AF469" s="78"/>
      <c r="AG469" s="78"/>
      <c r="AH469" s="78"/>
      <c r="AI469" s="78"/>
      <c r="AJ469" s="78"/>
      <c r="AK469" s="78"/>
      <c r="AL469" s="78"/>
      <c r="AM469" s="78"/>
      <c r="AN469" s="78"/>
      <c r="AO469" s="78"/>
      <c r="AP469" s="78"/>
      <c r="AQ469" s="78"/>
      <c r="AR469" s="78"/>
      <c r="AS469" s="78"/>
      <c r="AT469" s="78"/>
      <c r="AU469" s="78"/>
      <c r="AV469" s="78"/>
      <c r="AW469" s="78"/>
      <c r="AX469" s="78"/>
      <c r="AY469" s="78"/>
      <c r="AZ469" s="78"/>
    </row>
    <row r="470" spans="1:52" ht="15" customHeight="1" x14ac:dyDescent="0.25">
      <c r="A470" s="78"/>
      <c r="B470" s="78"/>
      <c r="C470" s="78"/>
      <c r="D470" s="78"/>
      <c r="E470" s="78"/>
      <c r="F470" s="78"/>
      <c r="G470" s="78"/>
      <c r="H470" s="78"/>
      <c r="I470" s="78"/>
      <c r="J470" s="78"/>
      <c r="K470" s="78"/>
      <c r="L470" s="78"/>
      <c r="M470" s="78"/>
      <c r="N470" s="78"/>
      <c r="O470" s="78"/>
      <c r="P470" s="78"/>
      <c r="Q470" s="78"/>
      <c r="R470" s="78"/>
      <c r="S470" s="78"/>
      <c r="T470" s="78"/>
      <c r="U470" s="78"/>
      <c r="V470" s="78"/>
      <c r="W470" s="78"/>
      <c r="X470" s="78"/>
      <c r="Y470" s="78"/>
      <c r="Z470" s="78"/>
      <c r="AA470" s="78"/>
      <c r="AB470" s="78"/>
      <c r="AC470" s="78"/>
      <c r="AD470" s="78"/>
      <c r="AE470" s="78"/>
      <c r="AF470" s="78"/>
      <c r="AG470" s="78"/>
      <c r="AH470" s="78"/>
      <c r="AI470" s="78"/>
      <c r="AJ470" s="78"/>
      <c r="AK470" s="78"/>
      <c r="AL470" s="78"/>
      <c r="AM470" s="78"/>
      <c r="AN470" s="78"/>
      <c r="AO470" s="78"/>
      <c r="AP470" s="78"/>
      <c r="AQ470" s="78"/>
      <c r="AR470" s="78"/>
      <c r="AS470" s="78"/>
      <c r="AT470" s="78"/>
      <c r="AU470" s="78"/>
      <c r="AV470" s="78"/>
      <c r="AW470" s="78"/>
      <c r="AX470" s="78"/>
      <c r="AY470" s="78"/>
      <c r="AZ470" s="78"/>
    </row>
    <row r="471" spans="1:52" ht="15" customHeight="1" x14ac:dyDescent="0.25">
      <c r="A471" s="78"/>
      <c r="B471" s="78"/>
      <c r="C471" s="78"/>
      <c r="D471" s="78"/>
      <c r="E471" s="78"/>
      <c r="F471" s="78"/>
      <c r="G471" s="78"/>
      <c r="H471" s="78"/>
      <c r="I471" s="78"/>
      <c r="J471" s="78"/>
      <c r="K471" s="78"/>
      <c r="L471" s="78"/>
      <c r="M471" s="78"/>
      <c r="N471" s="78"/>
      <c r="O471" s="78"/>
      <c r="P471" s="78"/>
      <c r="Q471" s="78"/>
      <c r="R471" s="78"/>
      <c r="S471" s="78"/>
      <c r="T471" s="78"/>
      <c r="U471" s="78"/>
      <c r="V471" s="78"/>
      <c r="W471" s="78"/>
      <c r="X471" s="78"/>
      <c r="Y471" s="78"/>
      <c r="Z471" s="78"/>
      <c r="AA471" s="78"/>
      <c r="AB471" s="78"/>
      <c r="AC471" s="78"/>
      <c r="AD471" s="78"/>
      <c r="AE471" s="78"/>
      <c r="AF471" s="78"/>
      <c r="AG471" s="78"/>
      <c r="AH471" s="78"/>
      <c r="AI471" s="78"/>
      <c r="AJ471" s="78"/>
      <c r="AK471" s="78"/>
      <c r="AL471" s="78"/>
      <c r="AM471" s="78"/>
      <c r="AN471" s="78"/>
      <c r="AO471" s="78"/>
      <c r="AP471" s="78"/>
      <c r="AQ471" s="78"/>
      <c r="AR471" s="78"/>
      <c r="AS471" s="78"/>
      <c r="AT471" s="78"/>
      <c r="AU471" s="78"/>
      <c r="AV471" s="78"/>
      <c r="AW471" s="78"/>
      <c r="AX471" s="78"/>
      <c r="AY471" s="78"/>
      <c r="AZ471" s="78"/>
    </row>
    <row r="472" spans="1:52" ht="15" customHeight="1" x14ac:dyDescent="0.25">
      <c r="A472" s="78"/>
      <c r="B472" s="78"/>
      <c r="C472" s="78"/>
      <c r="D472" s="78"/>
      <c r="E472" s="78"/>
      <c r="F472" s="78"/>
      <c r="G472" s="78"/>
      <c r="H472" s="78"/>
      <c r="I472" s="78"/>
      <c r="J472" s="78"/>
      <c r="K472" s="78"/>
      <c r="L472" s="78"/>
      <c r="M472" s="78"/>
      <c r="N472" s="78"/>
      <c r="O472" s="78"/>
      <c r="P472" s="78"/>
      <c r="Q472" s="78"/>
      <c r="R472" s="78"/>
      <c r="S472" s="78"/>
      <c r="T472" s="78"/>
      <c r="U472" s="78"/>
      <c r="V472" s="78"/>
      <c r="W472" s="78"/>
      <c r="X472" s="78"/>
      <c r="Y472" s="78"/>
      <c r="Z472" s="78"/>
      <c r="AA472" s="78"/>
      <c r="AB472" s="78"/>
      <c r="AC472" s="78"/>
      <c r="AD472" s="78"/>
      <c r="AE472" s="78"/>
      <c r="AF472" s="78"/>
      <c r="AG472" s="78"/>
      <c r="AH472" s="78"/>
      <c r="AI472" s="78"/>
      <c r="AJ472" s="78"/>
      <c r="AK472" s="78"/>
      <c r="AL472" s="78"/>
      <c r="AM472" s="78"/>
      <c r="AN472" s="78"/>
      <c r="AO472" s="78"/>
      <c r="AP472" s="78"/>
      <c r="AQ472" s="78"/>
      <c r="AR472" s="78"/>
      <c r="AS472" s="78"/>
      <c r="AT472" s="78"/>
      <c r="AU472" s="78"/>
      <c r="AV472" s="78"/>
      <c r="AW472" s="78"/>
      <c r="AX472" s="78"/>
      <c r="AY472" s="78"/>
      <c r="AZ472" s="78"/>
    </row>
    <row r="473" spans="1:52" ht="15" customHeight="1" x14ac:dyDescent="0.25">
      <c r="A473" s="78"/>
      <c r="B473" s="78"/>
      <c r="C473" s="78"/>
      <c r="D473" s="78"/>
      <c r="E473" s="78"/>
      <c r="F473" s="78"/>
      <c r="G473" s="78"/>
      <c r="H473" s="78"/>
      <c r="I473" s="78"/>
      <c r="J473" s="78"/>
      <c r="K473" s="78"/>
      <c r="L473" s="78"/>
      <c r="M473" s="78"/>
      <c r="N473" s="78"/>
      <c r="O473" s="78"/>
      <c r="P473" s="78"/>
      <c r="Q473" s="78"/>
      <c r="R473" s="78"/>
      <c r="S473" s="78"/>
      <c r="T473" s="78"/>
      <c r="U473" s="78"/>
      <c r="V473" s="78"/>
      <c r="W473" s="78"/>
      <c r="X473" s="78"/>
      <c r="Y473" s="78"/>
      <c r="Z473" s="78"/>
      <c r="AA473" s="78"/>
      <c r="AB473" s="78"/>
      <c r="AC473" s="78"/>
      <c r="AD473" s="78"/>
      <c r="AE473" s="78"/>
      <c r="AF473" s="78"/>
      <c r="AG473" s="78"/>
      <c r="AH473" s="78"/>
      <c r="AI473" s="78"/>
      <c r="AJ473" s="78"/>
      <c r="AK473" s="78"/>
      <c r="AL473" s="78"/>
      <c r="AM473" s="78"/>
      <c r="AN473" s="78"/>
      <c r="AO473" s="78"/>
      <c r="AP473" s="78"/>
      <c r="AQ473" s="78"/>
      <c r="AR473" s="78"/>
      <c r="AS473" s="78"/>
      <c r="AT473" s="78"/>
      <c r="AU473" s="78"/>
      <c r="AV473" s="78"/>
      <c r="AW473" s="78"/>
      <c r="AX473" s="78"/>
      <c r="AY473" s="78"/>
      <c r="AZ473" s="78"/>
    </row>
    <row r="474" spans="1:52" ht="15" customHeight="1" x14ac:dyDescent="0.25">
      <c r="A474" s="78"/>
      <c r="B474" s="78"/>
      <c r="C474" s="78"/>
      <c r="D474" s="78"/>
      <c r="E474" s="78"/>
      <c r="F474" s="78"/>
      <c r="G474" s="78"/>
      <c r="H474" s="78"/>
      <c r="I474" s="78"/>
      <c r="J474" s="78"/>
      <c r="K474" s="78"/>
      <c r="L474" s="78"/>
      <c r="M474" s="78"/>
      <c r="N474" s="78"/>
      <c r="O474" s="78"/>
      <c r="P474" s="78"/>
      <c r="Q474" s="78"/>
      <c r="R474" s="78"/>
      <c r="S474" s="78"/>
      <c r="T474" s="78"/>
      <c r="U474" s="78"/>
      <c r="V474" s="78"/>
      <c r="W474" s="78"/>
      <c r="X474" s="78"/>
      <c r="Y474" s="78"/>
      <c r="Z474" s="78"/>
      <c r="AA474" s="78"/>
      <c r="AB474" s="78"/>
      <c r="AC474" s="78"/>
      <c r="AD474" s="78"/>
      <c r="AE474" s="78"/>
      <c r="AF474" s="78"/>
      <c r="AG474" s="78"/>
      <c r="AH474" s="78"/>
      <c r="AI474" s="78"/>
      <c r="AJ474" s="78"/>
      <c r="AK474" s="78"/>
      <c r="AL474" s="78"/>
      <c r="AM474" s="78"/>
      <c r="AN474" s="78"/>
      <c r="AO474" s="78"/>
      <c r="AP474" s="78"/>
      <c r="AQ474" s="78"/>
      <c r="AR474" s="78"/>
      <c r="AS474" s="78"/>
      <c r="AT474" s="78"/>
      <c r="AU474" s="78"/>
      <c r="AV474" s="78"/>
      <c r="AW474" s="78"/>
      <c r="AX474" s="78"/>
      <c r="AY474" s="78"/>
      <c r="AZ474" s="78"/>
    </row>
    <row r="475" spans="1:52" ht="15" customHeight="1" x14ac:dyDescent="0.25">
      <c r="A475" s="78"/>
      <c r="B475" s="78"/>
      <c r="C475" s="78"/>
      <c r="D475" s="78"/>
      <c r="E475" s="78"/>
      <c r="F475" s="78"/>
      <c r="G475" s="78"/>
      <c r="H475" s="78"/>
      <c r="I475" s="78"/>
      <c r="J475" s="78"/>
      <c r="K475" s="78"/>
      <c r="L475" s="78"/>
      <c r="M475" s="78"/>
      <c r="N475" s="78"/>
      <c r="O475" s="78"/>
      <c r="P475" s="78"/>
      <c r="Q475" s="78"/>
      <c r="R475" s="78"/>
      <c r="S475" s="78"/>
      <c r="T475" s="78"/>
      <c r="U475" s="78"/>
      <c r="V475" s="78"/>
      <c r="W475" s="78"/>
      <c r="X475" s="78"/>
      <c r="Y475" s="78"/>
      <c r="Z475" s="78"/>
      <c r="AA475" s="78"/>
      <c r="AB475" s="78"/>
      <c r="AC475" s="78"/>
      <c r="AD475" s="78"/>
      <c r="AE475" s="78"/>
      <c r="AF475" s="78"/>
      <c r="AG475" s="78"/>
      <c r="AH475" s="78"/>
      <c r="AI475" s="78"/>
      <c r="AJ475" s="78"/>
      <c r="AK475" s="78"/>
      <c r="AL475" s="78"/>
      <c r="AM475" s="78"/>
      <c r="AN475" s="78"/>
      <c r="AO475" s="78"/>
      <c r="AP475" s="78"/>
      <c r="AQ475" s="78"/>
      <c r="AR475" s="78"/>
      <c r="AS475" s="78"/>
      <c r="AT475" s="78"/>
      <c r="AU475" s="78"/>
      <c r="AV475" s="78"/>
      <c r="AW475" s="78"/>
      <c r="AX475" s="78"/>
      <c r="AY475" s="78"/>
      <c r="AZ475" s="78"/>
    </row>
    <row r="476" spans="1:52" ht="15" customHeight="1" x14ac:dyDescent="0.25">
      <c r="A476" s="78"/>
      <c r="B476" s="78"/>
      <c r="C476" s="78"/>
      <c r="D476" s="78"/>
      <c r="E476" s="78"/>
      <c r="F476" s="78"/>
      <c r="G476" s="78"/>
      <c r="H476" s="78"/>
      <c r="I476" s="78"/>
      <c r="J476" s="78"/>
      <c r="K476" s="78"/>
      <c r="L476" s="78"/>
      <c r="M476" s="78"/>
      <c r="N476" s="78"/>
      <c r="O476" s="78"/>
      <c r="P476" s="78"/>
      <c r="Q476" s="78"/>
      <c r="R476" s="78"/>
      <c r="S476" s="78"/>
      <c r="T476" s="78"/>
      <c r="U476" s="78"/>
      <c r="V476" s="78"/>
      <c r="W476" s="78"/>
      <c r="X476" s="78"/>
      <c r="Y476" s="78"/>
      <c r="Z476" s="78"/>
      <c r="AA476" s="78"/>
      <c r="AB476" s="78"/>
      <c r="AC476" s="78"/>
      <c r="AD476" s="78"/>
      <c r="AE476" s="78"/>
      <c r="AF476" s="78"/>
      <c r="AG476" s="78"/>
      <c r="AH476" s="78"/>
      <c r="AI476" s="78"/>
      <c r="AJ476" s="78"/>
      <c r="AK476" s="78"/>
      <c r="AL476" s="78"/>
      <c r="AM476" s="78"/>
      <c r="AN476" s="78"/>
      <c r="AO476" s="78"/>
      <c r="AP476" s="78"/>
      <c r="AQ476" s="78"/>
      <c r="AR476" s="78"/>
      <c r="AS476" s="78"/>
      <c r="AT476" s="78"/>
      <c r="AU476" s="78"/>
      <c r="AV476" s="78"/>
      <c r="AW476" s="78"/>
      <c r="AX476" s="78"/>
      <c r="AY476" s="78"/>
      <c r="AZ476" s="78"/>
    </row>
    <row r="477" spans="1:52" ht="15" customHeight="1" x14ac:dyDescent="0.25">
      <c r="A477" s="78"/>
      <c r="B477" s="78"/>
      <c r="C477" s="78"/>
      <c r="D477" s="78"/>
      <c r="E477" s="78"/>
      <c r="F477" s="78"/>
      <c r="G477" s="78"/>
      <c r="H477" s="78"/>
      <c r="I477" s="78"/>
      <c r="J477" s="78"/>
      <c r="K477" s="78"/>
      <c r="L477" s="78"/>
      <c r="M477" s="78"/>
      <c r="N477" s="78"/>
      <c r="O477" s="78"/>
      <c r="P477" s="78"/>
      <c r="Q477" s="78"/>
      <c r="R477" s="78"/>
      <c r="S477" s="78"/>
      <c r="T477" s="78"/>
      <c r="U477" s="78"/>
      <c r="V477" s="78"/>
      <c r="W477" s="78"/>
      <c r="X477" s="78"/>
      <c r="Y477" s="78"/>
      <c r="Z477" s="78"/>
      <c r="AA477" s="78"/>
      <c r="AB477" s="78"/>
      <c r="AC477" s="78"/>
      <c r="AD477" s="78"/>
      <c r="AE477" s="78"/>
      <c r="AF477" s="78"/>
      <c r="AG477" s="78"/>
      <c r="AH477" s="78"/>
      <c r="AI477" s="78"/>
      <c r="AJ477" s="78"/>
      <c r="AK477" s="78"/>
      <c r="AL477" s="78"/>
      <c r="AM477" s="78"/>
      <c r="AN477" s="78"/>
      <c r="AO477" s="78"/>
      <c r="AP477" s="78"/>
      <c r="AQ477" s="78"/>
      <c r="AR477" s="78"/>
      <c r="AS477" s="78"/>
      <c r="AT477" s="78"/>
      <c r="AU477" s="78"/>
      <c r="AV477" s="78"/>
      <c r="AW477" s="78"/>
      <c r="AX477" s="78"/>
      <c r="AY477" s="78"/>
      <c r="AZ477" s="78"/>
    </row>
    <row r="478" spans="1:52" ht="15" customHeight="1" x14ac:dyDescent="0.25">
      <c r="A478" s="78"/>
      <c r="B478" s="78"/>
      <c r="C478" s="78"/>
      <c r="D478" s="78"/>
      <c r="E478" s="78"/>
      <c r="F478" s="78"/>
      <c r="G478" s="78"/>
      <c r="H478" s="78"/>
      <c r="I478" s="78"/>
      <c r="J478" s="78"/>
      <c r="K478" s="78"/>
      <c r="L478" s="78"/>
      <c r="M478" s="78"/>
      <c r="N478" s="78"/>
      <c r="O478" s="78"/>
      <c r="P478" s="78"/>
      <c r="Q478" s="78"/>
      <c r="R478" s="78"/>
      <c r="S478" s="78"/>
      <c r="T478" s="78"/>
      <c r="U478" s="78"/>
      <c r="V478" s="78"/>
      <c r="W478" s="78"/>
      <c r="X478" s="78"/>
      <c r="Y478" s="78"/>
      <c r="Z478" s="78"/>
      <c r="AA478" s="78"/>
      <c r="AB478" s="78"/>
      <c r="AC478" s="78"/>
      <c r="AD478" s="78"/>
      <c r="AE478" s="78"/>
      <c r="AF478" s="78"/>
      <c r="AG478" s="78"/>
      <c r="AH478" s="78"/>
      <c r="AI478" s="78"/>
      <c r="AJ478" s="78"/>
      <c r="AK478" s="78"/>
      <c r="AL478" s="78"/>
      <c r="AM478" s="78"/>
      <c r="AN478" s="78"/>
      <c r="AO478" s="78"/>
      <c r="AP478" s="78"/>
      <c r="AQ478" s="78"/>
      <c r="AR478" s="78"/>
      <c r="AS478" s="78"/>
      <c r="AT478" s="78"/>
      <c r="AU478" s="78"/>
      <c r="AV478" s="78"/>
      <c r="AW478" s="78"/>
      <c r="AX478" s="78"/>
      <c r="AY478" s="78"/>
      <c r="AZ478" s="78"/>
    </row>
    <row r="479" spans="1:52" ht="15" customHeight="1" x14ac:dyDescent="0.25">
      <c r="A479" s="78"/>
      <c r="B479" s="78"/>
      <c r="C479" s="78"/>
      <c r="D479" s="78"/>
      <c r="E479" s="78"/>
      <c r="F479" s="78"/>
      <c r="G479" s="78"/>
      <c r="H479" s="78"/>
      <c r="I479" s="78"/>
      <c r="J479" s="78"/>
      <c r="K479" s="78"/>
      <c r="L479" s="78"/>
      <c r="M479" s="78"/>
      <c r="N479" s="78"/>
      <c r="O479" s="78"/>
      <c r="P479" s="78"/>
      <c r="Q479" s="78"/>
      <c r="R479" s="78"/>
      <c r="S479" s="78"/>
      <c r="T479" s="78"/>
      <c r="U479" s="78"/>
      <c r="V479" s="78"/>
      <c r="W479" s="78"/>
      <c r="X479" s="78"/>
      <c r="Y479" s="78"/>
      <c r="Z479" s="78"/>
      <c r="AA479" s="78"/>
      <c r="AB479" s="78"/>
      <c r="AC479" s="78"/>
      <c r="AD479" s="78"/>
      <c r="AE479" s="78"/>
      <c r="AF479" s="78"/>
      <c r="AG479" s="78"/>
      <c r="AH479" s="78"/>
      <c r="AI479" s="78"/>
      <c r="AJ479" s="78"/>
      <c r="AK479" s="78"/>
      <c r="AL479" s="78"/>
      <c r="AM479" s="78"/>
      <c r="AN479" s="78"/>
      <c r="AO479" s="78"/>
      <c r="AP479" s="78"/>
      <c r="AQ479" s="78"/>
      <c r="AR479" s="78"/>
      <c r="AS479" s="78"/>
      <c r="AT479" s="78"/>
      <c r="AU479" s="78"/>
      <c r="AV479" s="78"/>
      <c r="AW479" s="78"/>
      <c r="AX479" s="78"/>
      <c r="AY479" s="78"/>
      <c r="AZ479" s="78"/>
    </row>
    <row r="480" spans="1:52" ht="15" customHeight="1" x14ac:dyDescent="0.25">
      <c r="A480" s="78"/>
      <c r="B480" s="78"/>
      <c r="C480" s="78"/>
      <c r="D480" s="78"/>
      <c r="E480" s="78"/>
      <c r="F480" s="78"/>
      <c r="G480" s="78"/>
      <c r="H480" s="78"/>
      <c r="I480" s="78"/>
      <c r="J480" s="78"/>
      <c r="K480" s="78"/>
      <c r="L480" s="78"/>
      <c r="M480" s="78"/>
      <c r="N480" s="78"/>
      <c r="O480" s="78"/>
      <c r="P480" s="78"/>
      <c r="Q480" s="78"/>
      <c r="R480" s="78"/>
      <c r="S480" s="78"/>
      <c r="T480" s="78"/>
      <c r="U480" s="78"/>
      <c r="V480" s="78"/>
      <c r="W480" s="78"/>
      <c r="X480" s="78"/>
      <c r="Y480" s="78"/>
      <c r="Z480" s="78"/>
      <c r="AA480" s="78"/>
      <c r="AB480" s="78"/>
      <c r="AC480" s="78"/>
      <c r="AD480" s="78"/>
      <c r="AE480" s="78"/>
      <c r="AF480" s="78"/>
      <c r="AG480" s="78"/>
      <c r="AH480" s="78"/>
      <c r="AI480" s="78"/>
      <c r="AJ480" s="78"/>
      <c r="AK480" s="78"/>
      <c r="AL480" s="78"/>
      <c r="AM480" s="78"/>
      <c r="AN480" s="78"/>
      <c r="AO480" s="78"/>
      <c r="AP480" s="78"/>
      <c r="AQ480" s="78"/>
      <c r="AR480" s="78"/>
      <c r="AS480" s="78"/>
      <c r="AT480" s="78"/>
      <c r="AU480" s="78"/>
      <c r="AV480" s="78"/>
      <c r="AW480" s="78"/>
      <c r="AX480" s="78"/>
      <c r="AY480" s="78"/>
      <c r="AZ480" s="78"/>
    </row>
    <row r="481" spans="1:52" ht="15" customHeight="1" x14ac:dyDescent="0.25">
      <c r="A481" s="78"/>
      <c r="B481" s="78"/>
      <c r="C481" s="78"/>
      <c r="D481" s="78"/>
      <c r="E481" s="78"/>
      <c r="F481" s="78"/>
      <c r="G481" s="78"/>
      <c r="H481" s="78"/>
      <c r="I481" s="78"/>
      <c r="J481" s="78"/>
      <c r="K481" s="78"/>
      <c r="L481" s="78"/>
      <c r="M481" s="78"/>
      <c r="N481" s="78"/>
      <c r="O481" s="78"/>
      <c r="P481" s="78"/>
      <c r="Q481" s="78"/>
      <c r="R481" s="78"/>
      <c r="S481" s="78"/>
      <c r="T481" s="78"/>
      <c r="U481" s="78"/>
      <c r="V481" s="78"/>
      <c r="W481" s="78"/>
      <c r="X481" s="78"/>
      <c r="Y481" s="78"/>
      <c r="Z481" s="78"/>
      <c r="AA481" s="78"/>
      <c r="AB481" s="78"/>
      <c r="AC481" s="78"/>
      <c r="AD481" s="78"/>
      <c r="AE481" s="78"/>
      <c r="AF481" s="78"/>
      <c r="AG481" s="78"/>
      <c r="AH481" s="78"/>
      <c r="AI481" s="78"/>
      <c r="AJ481" s="78"/>
      <c r="AK481" s="78"/>
      <c r="AL481" s="78"/>
      <c r="AM481" s="78"/>
      <c r="AN481" s="78"/>
      <c r="AO481" s="78"/>
      <c r="AP481" s="78"/>
      <c r="AQ481" s="78"/>
      <c r="AR481" s="78"/>
      <c r="AS481" s="78"/>
      <c r="AT481" s="78"/>
      <c r="AU481" s="78"/>
      <c r="AV481" s="78"/>
      <c r="AW481" s="78"/>
      <c r="AX481" s="78"/>
      <c r="AY481" s="78"/>
      <c r="AZ481" s="78"/>
    </row>
    <row r="482" spans="1:52" ht="15" customHeight="1" x14ac:dyDescent="0.25">
      <c r="A482" s="78"/>
      <c r="B482" s="78"/>
      <c r="C482" s="78"/>
      <c r="D482" s="78"/>
      <c r="E482" s="78"/>
      <c r="F482" s="78"/>
      <c r="G482" s="78"/>
      <c r="H482" s="78"/>
      <c r="I482" s="78"/>
      <c r="J482" s="78"/>
      <c r="K482" s="78"/>
      <c r="L482" s="78"/>
      <c r="M482" s="78"/>
      <c r="N482" s="78"/>
      <c r="O482" s="78"/>
      <c r="P482" s="78"/>
      <c r="Q482" s="78"/>
      <c r="R482" s="78"/>
      <c r="S482" s="78"/>
      <c r="T482" s="78"/>
      <c r="U482" s="78"/>
      <c r="V482" s="78"/>
      <c r="W482" s="78"/>
      <c r="X482" s="78"/>
      <c r="Y482" s="78"/>
      <c r="Z482" s="78"/>
      <c r="AA482" s="78"/>
      <c r="AB482" s="78"/>
      <c r="AC482" s="78"/>
      <c r="AD482" s="78"/>
      <c r="AE482" s="78"/>
      <c r="AF482" s="78"/>
      <c r="AG482" s="78"/>
      <c r="AH482" s="78"/>
      <c r="AI482" s="78"/>
      <c r="AJ482" s="78"/>
      <c r="AK482" s="78"/>
      <c r="AL482" s="78"/>
      <c r="AM482" s="78"/>
      <c r="AN482" s="78"/>
      <c r="AO482" s="78"/>
      <c r="AP482" s="78"/>
      <c r="AQ482" s="78"/>
      <c r="AR482" s="78"/>
      <c r="AS482" s="78"/>
      <c r="AT482" s="78"/>
      <c r="AU482" s="78"/>
      <c r="AV482" s="78"/>
      <c r="AW482" s="78"/>
      <c r="AX482" s="78"/>
      <c r="AY482" s="78"/>
      <c r="AZ482" s="78"/>
    </row>
    <row r="483" spans="1:52" ht="15" customHeight="1" x14ac:dyDescent="0.25">
      <c r="A483" s="78"/>
      <c r="B483" s="78"/>
      <c r="C483" s="78"/>
      <c r="D483" s="78"/>
      <c r="E483" s="78"/>
      <c r="F483" s="78"/>
      <c r="G483" s="78"/>
      <c r="H483" s="78"/>
      <c r="I483" s="78"/>
      <c r="J483" s="78"/>
      <c r="K483" s="78"/>
      <c r="L483" s="78"/>
      <c r="M483" s="78"/>
      <c r="N483" s="78"/>
      <c r="O483" s="78"/>
      <c r="P483" s="78"/>
      <c r="Q483" s="78"/>
      <c r="R483" s="78"/>
      <c r="S483" s="78"/>
      <c r="T483" s="78"/>
      <c r="U483" s="78"/>
      <c r="V483" s="78"/>
      <c r="W483" s="78"/>
      <c r="X483" s="78"/>
      <c r="Y483" s="78"/>
      <c r="Z483" s="78"/>
      <c r="AA483" s="78"/>
      <c r="AB483" s="78"/>
      <c r="AC483" s="78"/>
      <c r="AD483" s="78"/>
      <c r="AE483" s="78"/>
      <c r="AF483" s="78"/>
      <c r="AG483" s="78"/>
      <c r="AH483" s="78"/>
      <c r="AI483" s="78"/>
      <c r="AJ483" s="78"/>
      <c r="AK483" s="78"/>
      <c r="AL483" s="78"/>
      <c r="AM483" s="78"/>
      <c r="AN483" s="78"/>
      <c r="AO483" s="78"/>
      <c r="AP483" s="78"/>
      <c r="AQ483" s="78"/>
      <c r="AR483" s="78"/>
      <c r="AS483" s="78"/>
      <c r="AT483" s="78"/>
      <c r="AU483" s="78"/>
      <c r="AV483" s="78"/>
      <c r="AW483" s="78"/>
      <c r="AX483" s="78"/>
      <c r="AY483" s="78"/>
      <c r="AZ483" s="78"/>
    </row>
    <row r="484" spans="1:52" ht="15" customHeight="1" x14ac:dyDescent="0.25">
      <c r="A484" s="78"/>
      <c r="B484" s="78"/>
      <c r="C484" s="78"/>
      <c r="D484" s="78"/>
      <c r="E484" s="78"/>
      <c r="F484" s="78"/>
      <c r="G484" s="78"/>
      <c r="H484" s="78"/>
      <c r="I484" s="78"/>
      <c r="J484" s="78"/>
      <c r="K484" s="78"/>
      <c r="L484" s="78"/>
      <c r="M484" s="78"/>
      <c r="N484" s="78"/>
      <c r="O484" s="78"/>
      <c r="P484" s="78"/>
      <c r="Q484" s="78"/>
      <c r="R484" s="78"/>
      <c r="S484" s="78"/>
      <c r="T484" s="78"/>
      <c r="U484" s="78"/>
      <c r="V484" s="78"/>
      <c r="W484" s="78"/>
      <c r="X484" s="78"/>
      <c r="Y484" s="78"/>
      <c r="Z484" s="78"/>
      <c r="AA484" s="78"/>
      <c r="AB484" s="78"/>
      <c r="AC484" s="78"/>
      <c r="AD484" s="78"/>
      <c r="AE484" s="78"/>
      <c r="AF484" s="78"/>
      <c r="AG484" s="78"/>
      <c r="AH484" s="78"/>
      <c r="AI484" s="78"/>
      <c r="AJ484" s="78"/>
      <c r="AK484" s="78"/>
      <c r="AL484" s="78"/>
      <c r="AM484" s="78"/>
      <c r="AN484" s="78"/>
      <c r="AO484" s="78"/>
      <c r="AP484" s="78"/>
      <c r="AQ484" s="78"/>
      <c r="AR484" s="78"/>
      <c r="AS484" s="78"/>
      <c r="AT484" s="78"/>
      <c r="AU484" s="78"/>
      <c r="AV484" s="78"/>
      <c r="AW484" s="78"/>
      <c r="AX484" s="78"/>
      <c r="AY484" s="78"/>
      <c r="AZ484" s="78"/>
    </row>
    <row r="485" spans="1:52" ht="15" customHeight="1" x14ac:dyDescent="0.25">
      <c r="A485" s="78"/>
      <c r="B485" s="78"/>
      <c r="C485" s="78"/>
      <c r="D485" s="78"/>
      <c r="E485" s="78"/>
      <c r="F485" s="78"/>
      <c r="G485" s="78"/>
      <c r="H485" s="78"/>
      <c r="I485" s="78"/>
      <c r="J485" s="78"/>
      <c r="K485" s="78"/>
      <c r="L485" s="78"/>
      <c r="M485" s="78"/>
      <c r="N485" s="78"/>
      <c r="O485" s="78"/>
      <c r="P485" s="78"/>
      <c r="Q485" s="78"/>
      <c r="R485" s="78"/>
      <c r="S485" s="78"/>
      <c r="T485" s="78"/>
      <c r="U485" s="78"/>
      <c r="V485" s="78"/>
      <c r="W485" s="78"/>
      <c r="X485" s="78"/>
      <c r="Y485" s="78"/>
      <c r="Z485" s="78"/>
      <c r="AA485" s="78"/>
      <c r="AB485" s="78"/>
      <c r="AC485" s="78"/>
      <c r="AD485" s="78"/>
      <c r="AE485" s="78"/>
      <c r="AF485" s="78"/>
      <c r="AG485" s="78"/>
      <c r="AH485" s="78"/>
      <c r="AI485" s="78"/>
      <c r="AJ485" s="78"/>
      <c r="AK485" s="78"/>
      <c r="AL485" s="78"/>
      <c r="AM485" s="78"/>
      <c r="AN485" s="78"/>
      <c r="AO485" s="78"/>
      <c r="AP485" s="78"/>
      <c r="AQ485" s="78"/>
      <c r="AR485" s="78"/>
      <c r="AS485" s="78"/>
      <c r="AT485" s="78"/>
      <c r="AU485" s="78"/>
      <c r="AV485" s="78"/>
      <c r="AW485" s="78"/>
      <c r="AX485" s="78"/>
      <c r="AY485" s="78"/>
      <c r="AZ485" s="78"/>
    </row>
    <row r="486" spans="1:52" ht="15" customHeight="1" x14ac:dyDescent="0.25">
      <c r="A486" s="78"/>
      <c r="B486" s="78"/>
      <c r="C486" s="78"/>
      <c r="D486" s="78"/>
      <c r="E486" s="78"/>
      <c r="F486" s="78"/>
      <c r="G486" s="78"/>
      <c r="H486" s="78"/>
      <c r="I486" s="78"/>
      <c r="J486" s="78"/>
      <c r="K486" s="78"/>
      <c r="L486" s="78"/>
      <c r="M486" s="78"/>
      <c r="N486" s="78"/>
      <c r="O486" s="78"/>
      <c r="P486" s="78"/>
      <c r="Q486" s="78"/>
      <c r="R486" s="78"/>
      <c r="S486" s="78"/>
      <c r="T486" s="78"/>
      <c r="U486" s="78"/>
      <c r="V486" s="78"/>
      <c r="W486" s="78"/>
      <c r="X486" s="78"/>
      <c r="Y486" s="78"/>
      <c r="Z486" s="78"/>
      <c r="AA486" s="78"/>
      <c r="AB486" s="78"/>
      <c r="AC486" s="78"/>
      <c r="AD486" s="78"/>
      <c r="AE486" s="78"/>
      <c r="AF486" s="78"/>
      <c r="AG486" s="78"/>
      <c r="AH486" s="78"/>
      <c r="AI486" s="78"/>
      <c r="AJ486" s="78"/>
      <c r="AK486" s="78"/>
      <c r="AL486" s="78"/>
      <c r="AM486" s="78"/>
      <c r="AN486" s="78"/>
      <c r="AO486" s="78"/>
      <c r="AP486" s="78"/>
      <c r="AQ486" s="78"/>
      <c r="AR486" s="78"/>
      <c r="AS486" s="78"/>
      <c r="AT486" s="78"/>
      <c r="AU486" s="78"/>
      <c r="AV486" s="78"/>
      <c r="AW486" s="78"/>
      <c r="AX486" s="78"/>
      <c r="AY486" s="78"/>
      <c r="AZ486" s="78"/>
    </row>
    <row r="487" spans="1:52" ht="15" customHeight="1" x14ac:dyDescent="0.25">
      <c r="A487" s="78"/>
      <c r="B487" s="78"/>
      <c r="C487" s="78"/>
      <c r="D487" s="78"/>
      <c r="E487" s="78"/>
      <c r="F487" s="78"/>
      <c r="G487" s="78"/>
      <c r="H487" s="78"/>
      <c r="I487" s="78"/>
      <c r="J487" s="78"/>
      <c r="K487" s="78"/>
      <c r="L487" s="78"/>
      <c r="M487" s="78"/>
      <c r="N487" s="78"/>
      <c r="O487" s="78"/>
      <c r="P487" s="78"/>
      <c r="Q487" s="78"/>
      <c r="R487" s="78"/>
      <c r="S487" s="78"/>
      <c r="T487" s="78"/>
      <c r="U487" s="78"/>
      <c r="V487" s="78"/>
      <c r="W487" s="78"/>
      <c r="X487" s="78"/>
      <c r="Y487" s="78"/>
      <c r="Z487" s="78"/>
      <c r="AA487" s="78"/>
      <c r="AB487" s="78"/>
      <c r="AC487" s="78"/>
      <c r="AD487" s="78"/>
      <c r="AE487" s="78"/>
      <c r="AF487" s="78"/>
      <c r="AG487" s="78"/>
      <c r="AH487" s="78"/>
      <c r="AI487" s="78"/>
      <c r="AJ487" s="78"/>
      <c r="AK487" s="78"/>
      <c r="AL487" s="78"/>
      <c r="AM487" s="78"/>
      <c r="AN487" s="78"/>
      <c r="AO487" s="78"/>
      <c r="AP487" s="78"/>
      <c r="AQ487" s="78"/>
      <c r="AR487" s="78"/>
      <c r="AS487" s="78"/>
      <c r="AT487" s="78"/>
      <c r="AU487" s="78"/>
      <c r="AV487" s="78"/>
      <c r="AW487" s="78"/>
      <c r="AX487" s="78"/>
      <c r="AY487" s="78"/>
      <c r="AZ487" s="78"/>
    </row>
    <row r="488" spans="1:52" ht="15" customHeight="1" x14ac:dyDescent="0.25">
      <c r="A488" s="78"/>
      <c r="B488" s="78"/>
      <c r="C488" s="78"/>
      <c r="D488" s="78"/>
      <c r="E488" s="78"/>
      <c r="F488" s="78"/>
      <c r="G488" s="78"/>
      <c r="H488" s="78"/>
      <c r="I488" s="78"/>
      <c r="J488" s="78"/>
      <c r="K488" s="78"/>
      <c r="L488" s="78"/>
      <c r="M488" s="78"/>
      <c r="N488" s="78"/>
      <c r="O488" s="78"/>
      <c r="P488" s="78"/>
      <c r="Q488" s="78"/>
      <c r="R488" s="78"/>
      <c r="S488" s="78"/>
      <c r="T488" s="78"/>
      <c r="U488" s="78"/>
      <c r="V488" s="78"/>
      <c r="W488" s="78"/>
      <c r="X488" s="78"/>
      <c r="Y488" s="78"/>
      <c r="Z488" s="78"/>
      <c r="AA488" s="78"/>
      <c r="AB488" s="78"/>
      <c r="AC488" s="78"/>
      <c r="AD488" s="78"/>
      <c r="AE488" s="78"/>
      <c r="AF488" s="78"/>
      <c r="AG488" s="78"/>
      <c r="AH488" s="78"/>
      <c r="AI488" s="78"/>
      <c r="AJ488" s="78"/>
      <c r="AK488" s="78"/>
      <c r="AL488" s="78"/>
      <c r="AM488" s="78"/>
      <c r="AN488" s="78"/>
      <c r="AO488" s="78"/>
      <c r="AP488" s="78"/>
      <c r="AQ488" s="78"/>
      <c r="AR488" s="78"/>
      <c r="AS488" s="78"/>
      <c r="AT488" s="78"/>
      <c r="AU488" s="78"/>
      <c r="AV488" s="78"/>
      <c r="AW488" s="78"/>
      <c r="AX488" s="78"/>
      <c r="AY488" s="78"/>
      <c r="AZ488" s="78"/>
    </row>
    <row r="489" spans="1:52" ht="15" customHeight="1" x14ac:dyDescent="0.25">
      <c r="A489" s="78"/>
      <c r="B489" s="78"/>
      <c r="C489" s="78"/>
      <c r="D489" s="78"/>
      <c r="E489" s="78"/>
      <c r="F489" s="78"/>
      <c r="G489" s="78"/>
      <c r="H489" s="78"/>
      <c r="I489" s="78"/>
      <c r="J489" s="78"/>
      <c r="K489" s="78"/>
      <c r="L489" s="78"/>
      <c r="M489" s="78"/>
      <c r="N489" s="78"/>
      <c r="O489" s="78"/>
      <c r="P489" s="78"/>
      <c r="Q489" s="78"/>
      <c r="R489" s="78"/>
      <c r="S489" s="78"/>
      <c r="T489" s="78"/>
      <c r="U489" s="78"/>
      <c r="V489" s="78"/>
      <c r="W489" s="78"/>
      <c r="X489" s="78"/>
      <c r="Y489" s="78"/>
      <c r="Z489" s="78"/>
      <c r="AA489" s="78"/>
      <c r="AB489" s="78"/>
      <c r="AC489" s="78"/>
      <c r="AD489" s="78"/>
      <c r="AE489" s="78"/>
      <c r="AF489" s="78"/>
      <c r="AG489" s="78"/>
      <c r="AH489" s="78"/>
      <c r="AI489" s="78"/>
      <c r="AJ489" s="78"/>
      <c r="AK489" s="78"/>
      <c r="AL489" s="78"/>
      <c r="AM489" s="78"/>
      <c r="AN489" s="78"/>
      <c r="AO489" s="78"/>
      <c r="AP489" s="78"/>
      <c r="AQ489" s="78"/>
      <c r="AR489" s="78"/>
      <c r="AS489" s="78"/>
      <c r="AT489" s="78"/>
      <c r="AU489" s="78"/>
      <c r="AV489" s="78"/>
      <c r="AW489" s="78"/>
      <c r="AX489" s="78"/>
      <c r="AY489" s="78"/>
      <c r="AZ489" s="78"/>
    </row>
    <row r="490" spans="1:52" ht="15" customHeight="1" x14ac:dyDescent="0.25">
      <c r="A490" s="78"/>
      <c r="B490" s="78"/>
      <c r="C490" s="78"/>
      <c r="D490" s="78"/>
      <c r="E490" s="78"/>
      <c r="F490" s="78"/>
      <c r="G490" s="78"/>
      <c r="H490" s="78"/>
      <c r="I490" s="78"/>
      <c r="J490" s="78"/>
      <c r="K490" s="78"/>
      <c r="L490" s="78"/>
      <c r="M490" s="78"/>
      <c r="N490" s="78"/>
      <c r="O490" s="78"/>
      <c r="P490" s="78"/>
      <c r="Q490" s="78"/>
      <c r="R490" s="78"/>
      <c r="S490" s="78"/>
      <c r="T490" s="78"/>
      <c r="U490" s="78"/>
      <c r="V490" s="78"/>
      <c r="W490" s="78"/>
      <c r="X490" s="78"/>
      <c r="Y490" s="78"/>
      <c r="Z490" s="78"/>
      <c r="AA490" s="78"/>
      <c r="AB490" s="78"/>
      <c r="AC490" s="78"/>
      <c r="AD490" s="78"/>
      <c r="AE490" s="78"/>
      <c r="AF490" s="78"/>
      <c r="AG490" s="78"/>
      <c r="AH490" s="78"/>
      <c r="AI490" s="78"/>
      <c r="AJ490" s="78"/>
      <c r="AK490" s="78"/>
      <c r="AL490" s="78"/>
      <c r="AM490" s="78"/>
      <c r="AN490" s="78"/>
      <c r="AO490" s="78"/>
      <c r="AP490" s="78"/>
      <c r="AQ490" s="78"/>
      <c r="AR490" s="78"/>
      <c r="AS490" s="78"/>
      <c r="AT490" s="78"/>
      <c r="AU490" s="78"/>
      <c r="AV490" s="78"/>
      <c r="AW490" s="78"/>
      <c r="AX490" s="78"/>
      <c r="AY490" s="78"/>
      <c r="AZ490" s="78"/>
    </row>
    <row r="491" spans="1:52" ht="15" customHeight="1" x14ac:dyDescent="0.25">
      <c r="A491" s="78"/>
      <c r="B491" s="78"/>
      <c r="C491" s="78"/>
      <c r="D491" s="78"/>
      <c r="E491" s="78"/>
      <c r="F491" s="78"/>
      <c r="G491" s="78"/>
      <c r="H491" s="78"/>
      <c r="I491" s="78"/>
      <c r="J491" s="78"/>
      <c r="K491" s="78"/>
      <c r="L491" s="78"/>
      <c r="M491" s="78"/>
      <c r="N491" s="78"/>
      <c r="O491" s="78"/>
      <c r="P491" s="78"/>
      <c r="Q491" s="78"/>
      <c r="R491" s="78"/>
      <c r="S491" s="78"/>
      <c r="T491" s="78"/>
      <c r="U491" s="78"/>
      <c r="V491" s="78"/>
      <c r="W491" s="78"/>
      <c r="X491" s="78"/>
      <c r="Y491" s="78"/>
      <c r="Z491" s="78"/>
      <c r="AA491" s="78"/>
      <c r="AB491" s="78"/>
      <c r="AC491" s="78"/>
      <c r="AD491" s="78"/>
      <c r="AE491" s="78"/>
      <c r="AF491" s="78"/>
      <c r="AG491" s="78"/>
      <c r="AH491" s="78"/>
      <c r="AI491" s="78"/>
      <c r="AJ491" s="78"/>
      <c r="AK491" s="78"/>
      <c r="AL491" s="78"/>
      <c r="AM491" s="78"/>
      <c r="AN491" s="78"/>
      <c r="AO491" s="78"/>
      <c r="AP491" s="78"/>
      <c r="AQ491" s="78"/>
      <c r="AR491" s="78"/>
      <c r="AS491" s="78"/>
      <c r="AT491" s="78"/>
      <c r="AU491" s="78"/>
      <c r="AV491" s="78"/>
      <c r="AW491" s="78"/>
      <c r="AX491" s="78"/>
      <c r="AY491" s="78"/>
      <c r="AZ491" s="78"/>
    </row>
    <row r="492" spans="1:52" ht="15" customHeight="1" x14ac:dyDescent="0.25">
      <c r="A492" s="78"/>
      <c r="B492" s="78"/>
      <c r="C492" s="78"/>
      <c r="D492" s="78"/>
      <c r="E492" s="78"/>
      <c r="F492" s="78"/>
      <c r="G492" s="78"/>
      <c r="H492" s="78"/>
      <c r="I492" s="78"/>
      <c r="J492" s="78"/>
      <c r="K492" s="78"/>
      <c r="L492" s="78"/>
      <c r="M492" s="78"/>
      <c r="N492" s="78"/>
      <c r="O492" s="78"/>
      <c r="P492" s="78"/>
      <c r="Q492" s="78"/>
      <c r="R492" s="78"/>
      <c r="S492" s="78"/>
      <c r="T492" s="78"/>
      <c r="U492" s="78"/>
      <c r="V492" s="78"/>
      <c r="W492" s="78"/>
      <c r="X492" s="78"/>
      <c r="Y492" s="78"/>
      <c r="Z492" s="78"/>
      <c r="AA492" s="78"/>
      <c r="AB492" s="78"/>
      <c r="AC492" s="78"/>
      <c r="AD492" s="78"/>
      <c r="AE492" s="78"/>
      <c r="AF492" s="78"/>
      <c r="AG492" s="78"/>
      <c r="AH492" s="78"/>
      <c r="AI492" s="78"/>
      <c r="AJ492" s="78"/>
      <c r="AK492" s="78"/>
      <c r="AL492" s="78"/>
      <c r="AM492" s="78"/>
      <c r="AN492" s="78"/>
      <c r="AO492" s="78"/>
      <c r="AP492" s="78"/>
      <c r="AQ492" s="78"/>
      <c r="AR492" s="78"/>
      <c r="AS492" s="78"/>
      <c r="AT492" s="78"/>
      <c r="AU492" s="78"/>
      <c r="AV492" s="78"/>
      <c r="AW492" s="78"/>
      <c r="AX492" s="78"/>
      <c r="AY492" s="78"/>
      <c r="AZ492" s="78"/>
    </row>
    <row r="493" spans="1:52" ht="15" customHeight="1" x14ac:dyDescent="0.25">
      <c r="A493" s="78"/>
      <c r="B493" s="78"/>
      <c r="C493" s="78"/>
      <c r="D493" s="78"/>
      <c r="E493" s="78"/>
      <c r="F493" s="78"/>
      <c r="G493" s="78"/>
      <c r="H493" s="78"/>
      <c r="I493" s="78"/>
      <c r="J493" s="78"/>
      <c r="K493" s="78"/>
      <c r="L493" s="78"/>
      <c r="M493" s="78"/>
      <c r="N493" s="78"/>
      <c r="O493" s="78"/>
      <c r="P493" s="78"/>
      <c r="Q493" s="78"/>
      <c r="R493" s="78"/>
      <c r="S493" s="78"/>
      <c r="T493" s="78"/>
      <c r="U493" s="78"/>
      <c r="V493" s="78"/>
      <c r="W493" s="78"/>
      <c r="X493" s="78"/>
      <c r="Y493" s="78"/>
      <c r="Z493" s="78"/>
      <c r="AA493" s="78"/>
      <c r="AB493" s="78"/>
      <c r="AC493" s="78"/>
      <c r="AD493" s="78"/>
      <c r="AE493" s="78"/>
      <c r="AF493" s="78"/>
      <c r="AG493" s="78"/>
      <c r="AH493" s="78"/>
      <c r="AI493" s="78"/>
      <c r="AJ493" s="78"/>
      <c r="AK493" s="78"/>
      <c r="AL493" s="78"/>
      <c r="AM493" s="78"/>
      <c r="AN493" s="78"/>
      <c r="AO493" s="78"/>
      <c r="AP493" s="78"/>
      <c r="AQ493" s="78"/>
      <c r="AR493" s="78"/>
      <c r="AS493" s="78"/>
      <c r="AT493" s="78"/>
      <c r="AU493" s="78"/>
      <c r="AV493" s="78"/>
      <c r="AW493" s="78"/>
      <c r="AX493" s="78"/>
      <c r="AY493" s="78"/>
      <c r="AZ493" s="78"/>
    </row>
    <row r="494" spans="1:52" ht="15" customHeight="1" x14ac:dyDescent="0.25">
      <c r="A494" s="78"/>
      <c r="B494" s="78"/>
      <c r="C494" s="78"/>
      <c r="D494" s="78"/>
      <c r="E494" s="78"/>
      <c r="F494" s="78"/>
      <c r="G494" s="78"/>
      <c r="H494" s="78"/>
      <c r="I494" s="78"/>
      <c r="J494" s="78"/>
      <c r="K494" s="78"/>
      <c r="L494" s="78"/>
      <c r="M494" s="78"/>
      <c r="N494" s="78"/>
      <c r="O494" s="78"/>
      <c r="P494" s="78"/>
      <c r="Q494" s="78"/>
      <c r="R494" s="78"/>
      <c r="S494" s="78"/>
      <c r="T494" s="78"/>
      <c r="U494" s="78"/>
      <c r="V494" s="78"/>
      <c r="W494" s="78"/>
      <c r="X494" s="78"/>
      <c r="Y494" s="78"/>
      <c r="Z494" s="78"/>
      <c r="AA494" s="78"/>
      <c r="AB494" s="78"/>
      <c r="AC494" s="78"/>
      <c r="AD494" s="78"/>
      <c r="AE494" s="78"/>
      <c r="AF494" s="78"/>
      <c r="AG494" s="78"/>
      <c r="AH494" s="78"/>
      <c r="AI494" s="78"/>
      <c r="AJ494" s="78"/>
      <c r="AK494" s="78"/>
      <c r="AL494" s="78"/>
      <c r="AM494" s="78"/>
      <c r="AN494" s="78"/>
      <c r="AO494" s="78"/>
      <c r="AP494" s="78"/>
      <c r="AQ494" s="78"/>
      <c r="AR494" s="78"/>
      <c r="AS494" s="78"/>
      <c r="AT494" s="78"/>
      <c r="AU494" s="78"/>
      <c r="AV494" s="78"/>
      <c r="AW494" s="78"/>
      <c r="AX494" s="78"/>
      <c r="AY494" s="78"/>
      <c r="AZ494" s="78"/>
    </row>
    <row r="495" spans="1:52" ht="15" customHeight="1" x14ac:dyDescent="0.25">
      <c r="A495" s="78"/>
      <c r="B495" s="78"/>
      <c r="C495" s="78"/>
      <c r="D495" s="78"/>
      <c r="E495" s="78"/>
      <c r="F495" s="78"/>
      <c r="G495" s="78"/>
      <c r="H495" s="78"/>
      <c r="I495" s="78"/>
      <c r="J495" s="78"/>
      <c r="K495" s="78"/>
      <c r="L495" s="78"/>
      <c r="M495" s="78"/>
      <c r="N495" s="78"/>
      <c r="O495" s="78"/>
      <c r="P495" s="78"/>
      <c r="Q495" s="78"/>
      <c r="R495" s="78"/>
      <c r="S495" s="78"/>
      <c r="T495" s="78"/>
      <c r="U495" s="78"/>
      <c r="V495" s="78"/>
      <c r="W495" s="78"/>
      <c r="X495" s="78"/>
      <c r="Y495" s="78"/>
      <c r="Z495" s="78"/>
      <c r="AA495" s="78"/>
      <c r="AB495" s="78"/>
      <c r="AC495" s="78"/>
      <c r="AD495" s="78"/>
      <c r="AE495" s="78"/>
      <c r="AF495" s="78"/>
      <c r="AG495" s="78"/>
      <c r="AH495" s="78"/>
      <c r="AI495" s="78"/>
      <c r="AJ495" s="78"/>
      <c r="AK495" s="78"/>
      <c r="AL495" s="78"/>
      <c r="AM495" s="78"/>
      <c r="AN495" s="78"/>
      <c r="AO495" s="78"/>
      <c r="AP495" s="78"/>
      <c r="AQ495" s="78"/>
      <c r="AR495" s="78"/>
      <c r="AS495" s="78"/>
      <c r="AT495" s="78"/>
      <c r="AU495" s="78"/>
      <c r="AV495" s="78"/>
      <c r="AW495" s="78"/>
      <c r="AX495" s="78"/>
      <c r="AY495" s="78"/>
      <c r="AZ495" s="78"/>
    </row>
    <row r="496" spans="1:52" ht="15" customHeight="1" x14ac:dyDescent="0.25">
      <c r="A496" s="78"/>
      <c r="B496" s="78"/>
      <c r="C496" s="78"/>
      <c r="D496" s="78"/>
      <c r="E496" s="78"/>
      <c r="F496" s="78"/>
      <c r="G496" s="78"/>
      <c r="H496" s="78"/>
      <c r="I496" s="78"/>
      <c r="J496" s="78"/>
      <c r="K496" s="78"/>
      <c r="L496" s="78"/>
      <c r="M496" s="78"/>
      <c r="N496" s="78"/>
      <c r="O496" s="78"/>
      <c r="P496" s="78"/>
      <c r="Q496" s="78"/>
      <c r="R496" s="78"/>
      <c r="S496" s="78"/>
      <c r="T496" s="78"/>
      <c r="U496" s="78"/>
      <c r="V496" s="78"/>
      <c r="W496" s="78"/>
      <c r="X496" s="78"/>
      <c r="Y496" s="78"/>
      <c r="Z496" s="78"/>
      <c r="AA496" s="78"/>
      <c r="AB496" s="78"/>
      <c r="AC496" s="78"/>
      <c r="AD496" s="78"/>
      <c r="AE496" s="78"/>
      <c r="AF496" s="78"/>
      <c r="AG496" s="78"/>
      <c r="AH496" s="78"/>
      <c r="AI496" s="78"/>
      <c r="AJ496" s="78"/>
      <c r="AK496" s="78"/>
      <c r="AL496" s="78"/>
      <c r="AM496" s="78"/>
      <c r="AN496" s="78"/>
      <c r="AO496" s="78"/>
      <c r="AP496" s="78"/>
      <c r="AQ496" s="78"/>
      <c r="AR496" s="78"/>
      <c r="AS496" s="78"/>
      <c r="AT496" s="78"/>
      <c r="AU496" s="78"/>
      <c r="AV496" s="78"/>
      <c r="AW496" s="78"/>
      <c r="AX496" s="78"/>
      <c r="AY496" s="78"/>
      <c r="AZ496" s="78"/>
    </row>
    <row r="497" spans="1:52" ht="15" customHeight="1" x14ac:dyDescent="0.25">
      <c r="A497" s="78"/>
      <c r="B497" s="78"/>
      <c r="C497" s="78"/>
      <c r="D497" s="78"/>
      <c r="E497" s="78"/>
      <c r="F497" s="78"/>
      <c r="G497" s="78"/>
      <c r="H497" s="78"/>
      <c r="I497" s="78"/>
      <c r="J497" s="78"/>
      <c r="K497" s="78"/>
      <c r="L497" s="78"/>
      <c r="M497" s="78"/>
      <c r="N497" s="78"/>
      <c r="O497" s="78"/>
      <c r="P497" s="78"/>
      <c r="Q497" s="78"/>
      <c r="R497" s="78"/>
      <c r="S497" s="78"/>
      <c r="T497" s="78"/>
      <c r="U497" s="78"/>
      <c r="V497" s="78"/>
      <c r="W497" s="78"/>
      <c r="X497" s="78"/>
      <c r="Y497" s="78"/>
      <c r="Z497" s="78"/>
      <c r="AA497" s="78"/>
      <c r="AB497" s="78"/>
      <c r="AC497" s="78"/>
      <c r="AD497" s="78"/>
      <c r="AE497" s="78"/>
      <c r="AF497" s="78"/>
      <c r="AG497" s="78"/>
      <c r="AH497" s="78"/>
      <c r="AI497" s="78"/>
      <c r="AJ497" s="78"/>
      <c r="AK497" s="78"/>
      <c r="AL497" s="78"/>
      <c r="AM497" s="78"/>
      <c r="AN497" s="78"/>
      <c r="AO497" s="78"/>
      <c r="AP497" s="78"/>
      <c r="AQ497" s="78"/>
      <c r="AR497" s="78"/>
      <c r="AS497" s="78"/>
      <c r="AT497" s="78"/>
      <c r="AU497" s="78"/>
      <c r="AV497" s="78"/>
      <c r="AW497" s="78"/>
      <c r="AX497" s="78"/>
      <c r="AY497" s="78"/>
      <c r="AZ497" s="78"/>
    </row>
    <row r="498" spans="1:52" ht="15" customHeight="1" x14ac:dyDescent="0.25">
      <c r="A498" s="78"/>
      <c r="B498" s="78"/>
      <c r="C498" s="78"/>
      <c r="D498" s="78"/>
      <c r="E498" s="78"/>
      <c r="F498" s="78"/>
      <c r="G498" s="78"/>
      <c r="H498" s="78"/>
      <c r="I498" s="78"/>
      <c r="J498" s="78"/>
      <c r="K498" s="78"/>
      <c r="L498" s="78"/>
      <c r="M498" s="78"/>
      <c r="N498" s="78"/>
      <c r="O498" s="78"/>
      <c r="P498" s="78"/>
      <c r="Q498" s="78"/>
      <c r="R498" s="78"/>
      <c r="S498" s="78"/>
      <c r="T498" s="78"/>
      <c r="U498" s="78"/>
      <c r="V498" s="78"/>
      <c r="W498" s="78"/>
      <c r="X498" s="78"/>
      <c r="Y498" s="78"/>
      <c r="Z498" s="78"/>
      <c r="AA498" s="78"/>
      <c r="AB498" s="78"/>
      <c r="AC498" s="78"/>
      <c r="AD498" s="78"/>
      <c r="AE498" s="78"/>
      <c r="AF498" s="78"/>
      <c r="AG498" s="78"/>
      <c r="AH498" s="78"/>
      <c r="AI498" s="78"/>
      <c r="AJ498" s="78"/>
      <c r="AK498" s="78"/>
      <c r="AL498" s="78"/>
      <c r="AM498" s="78"/>
      <c r="AN498" s="78"/>
      <c r="AO498" s="78"/>
      <c r="AP498" s="78"/>
      <c r="AQ498" s="78"/>
      <c r="AR498" s="78"/>
      <c r="AS498" s="78"/>
      <c r="AT498" s="78"/>
      <c r="AU498" s="78"/>
      <c r="AV498" s="78"/>
      <c r="AW498" s="78"/>
      <c r="AX498" s="78"/>
      <c r="AY498" s="78"/>
      <c r="AZ498" s="78"/>
    </row>
    <row r="499" spans="1:52" ht="15" customHeight="1" x14ac:dyDescent="0.25">
      <c r="A499" s="78"/>
      <c r="B499" s="78"/>
      <c r="C499" s="78"/>
      <c r="D499" s="78"/>
      <c r="E499" s="78"/>
      <c r="F499" s="78"/>
      <c r="G499" s="78"/>
      <c r="H499" s="78"/>
      <c r="I499" s="78"/>
      <c r="J499" s="78"/>
      <c r="K499" s="78"/>
      <c r="L499" s="78"/>
      <c r="M499" s="78"/>
      <c r="N499" s="78"/>
      <c r="O499" s="78"/>
      <c r="P499" s="78"/>
      <c r="Q499" s="78"/>
      <c r="R499" s="78"/>
      <c r="S499" s="78"/>
      <c r="T499" s="78"/>
      <c r="U499" s="78"/>
      <c r="V499" s="78"/>
      <c r="W499" s="78"/>
      <c r="X499" s="78"/>
      <c r="Y499" s="78"/>
      <c r="Z499" s="78"/>
      <c r="AA499" s="78"/>
      <c r="AB499" s="78"/>
      <c r="AC499" s="78"/>
      <c r="AD499" s="78"/>
      <c r="AE499" s="78"/>
      <c r="AF499" s="78"/>
      <c r="AG499" s="78"/>
      <c r="AH499" s="78"/>
      <c r="AI499" s="78"/>
      <c r="AJ499" s="78"/>
      <c r="AK499" s="78"/>
      <c r="AL499" s="78"/>
      <c r="AM499" s="78"/>
      <c r="AN499" s="78"/>
      <c r="AO499" s="78"/>
      <c r="AP499" s="78"/>
      <c r="AQ499" s="78"/>
      <c r="AR499" s="78"/>
      <c r="AS499" s="78"/>
      <c r="AT499" s="78"/>
      <c r="AU499" s="78"/>
      <c r="AV499" s="78"/>
      <c r="AW499" s="78"/>
      <c r="AX499" s="78"/>
      <c r="AY499" s="78"/>
      <c r="AZ499" s="78"/>
    </row>
    <row r="500" spans="1:52" ht="15" customHeight="1" x14ac:dyDescent="0.25">
      <c r="A500" s="78"/>
      <c r="B500" s="78"/>
      <c r="C500" s="78"/>
      <c r="D500" s="78"/>
      <c r="E500" s="78"/>
      <c r="F500" s="78"/>
      <c r="G500" s="78"/>
      <c r="H500" s="78"/>
      <c r="I500" s="78"/>
      <c r="J500" s="78"/>
      <c r="K500" s="78"/>
      <c r="L500" s="78"/>
      <c r="M500" s="78"/>
      <c r="N500" s="78"/>
      <c r="O500" s="78"/>
      <c r="P500" s="78"/>
      <c r="Q500" s="78"/>
      <c r="R500" s="78"/>
      <c r="S500" s="78"/>
      <c r="T500" s="78"/>
      <c r="U500" s="78"/>
      <c r="V500" s="78"/>
      <c r="W500" s="78"/>
      <c r="X500" s="78"/>
      <c r="Y500" s="78"/>
      <c r="Z500" s="78"/>
      <c r="AA500" s="78"/>
      <c r="AB500" s="78"/>
      <c r="AC500" s="78"/>
      <c r="AD500" s="78"/>
      <c r="AE500" s="78"/>
      <c r="AF500" s="78"/>
      <c r="AG500" s="78"/>
      <c r="AH500" s="78"/>
      <c r="AI500" s="78"/>
      <c r="AJ500" s="78"/>
      <c r="AK500" s="78"/>
      <c r="AL500" s="78"/>
      <c r="AM500" s="78"/>
      <c r="AN500" s="78"/>
      <c r="AO500" s="78"/>
      <c r="AP500" s="78"/>
      <c r="AQ500" s="78"/>
      <c r="AR500" s="78"/>
      <c r="AS500" s="78"/>
      <c r="AT500" s="78"/>
      <c r="AU500" s="78"/>
      <c r="AV500" s="78"/>
      <c r="AW500" s="78"/>
      <c r="AX500" s="78"/>
      <c r="AY500" s="78"/>
      <c r="AZ500" s="78"/>
    </row>
    <row r="501" spans="1:52" ht="15" customHeight="1" x14ac:dyDescent="0.25">
      <c r="A501" s="78"/>
      <c r="B501" s="78"/>
      <c r="C501" s="78"/>
      <c r="D501" s="78"/>
      <c r="E501" s="78"/>
      <c r="F501" s="78"/>
      <c r="G501" s="78"/>
      <c r="H501" s="78"/>
      <c r="I501" s="78"/>
      <c r="J501" s="78"/>
      <c r="K501" s="78"/>
      <c r="L501" s="78"/>
      <c r="M501" s="78"/>
      <c r="N501" s="78"/>
      <c r="O501" s="78"/>
      <c r="P501" s="78"/>
      <c r="Q501" s="78"/>
      <c r="R501" s="78"/>
      <c r="S501" s="78"/>
      <c r="T501" s="78"/>
      <c r="U501" s="78"/>
      <c r="V501" s="78"/>
      <c r="W501" s="78"/>
      <c r="X501" s="78"/>
      <c r="Y501" s="78"/>
      <c r="Z501" s="78"/>
      <c r="AA501" s="78"/>
      <c r="AB501" s="78"/>
      <c r="AC501" s="78"/>
      <c r="AD501" s="78"/>
      <c r="AE501" s="78"/>
      <c r="AF501" s="78"/>
      <c r="AG501" s="78"/>
      <c r="AH501" s="78"/>
      <c r="AI501" s="78"/>
      <c r="AJ501" s="78"/>
      <c r="AK501" s="78"/>
      <c r="AL501" s="78"/>
      <c r="AM501" s="78"/>
      <c r="AN501" s="78"/>
      <c r="AO501" s="78"/>
      <c r="AP501" s="78"/>
      <c r="AQ501" s="78"/>
      <c r="AR501" s="78"/>
      <c r="AS501" s="78"/>
      <c r="AT501" s="78"/>
      <c r="AU501" s="78"/>
      <c r="AV501" s="78"/>
      <c r="AW501" s="78"/>
      <c r="AX501" s="78"/>
      <c r="AY501" s="78"/>
      <c r="AZ501" s="78"/>
    </row>
    <row r="502" spans="1:52" ht="15" customHeight="1" x14ac:dyDescent="0.25">
      <c r="A502" s="78"/>
      <c r="B502" s="78"/>
      <c r="C502" s="78"/>
      <c r="D502" s="78"/>
      <c r="E502" s="78"/>
      <c r="F502" s="78"/>
      <c r="G502" s="78"/>
      <c r="H502" s="78"/>
      <c r="I502" s="78"/>
      <c r="J502" s="78"/>
      <c r="K502" s="78"/>
      <c r="L502" s="78"/>
      <c r="M502" s="78"/>
      <c r="N502" s="78"/>
      <c r="O502" s="78"/>
      <c r="P502" s="78"/>
      <c r="Q502" s="78"/>
      <c r="R502" s="78"/>
      <c r="S502" s="78"/>
      <c r="T502" s="78"/>
      <c r="U502" s="78"/>
      <c r="V502" s="78"/>
      <c r="W502" s="78"/>
      <c r="X502" s="78"/>
      <c r="Y502" s="78"/>
      <c r="Z502" s="78"/>
      <c r="AA502" s="78"/>
      <c r="AB502" s="78"/>
      <c r="AC502" s="78"/>
      <c r="AD502" s="78"/>
      <c r="AE502" s="78"/>
      <c r="AF502" s="78"/>
      <c r="AG502" s="78"/>
      <c r="AH502" s="78"/>
      <c r="AI502" s="78"/>
      <c r="AJ502" s="78"/>
      <c r="AK502" s="78"/>
      <c r="AL502" s="78"/>
      <c r="AM502" s="78"/>
      <c r="AN502" s="78"/>
      <c r="AO502" s="78"/>
      <c r="AP502" s="78"/>
      <c r="AQ502" s="78"/>
      <c r="AR502" s="78"/>
      <c r="AS502" s="78"/>
      <c r="AT502" s="78"/>
      <c r="AU502" s="78"/>
      <c r="AV502" s="78"/>
      <c r="AW502" s="78"/>
      <c r="AX502" s="78"/>
      <c r="AY502" s="78"/>
      <c r="AZ502" s="78"/>
    </row>
    <row r="503" spans="1:52" ht="15" customHeight="1" x14ac:dyDescent="0.25">
      <c r="A503" s="78"/>
      <c r="B503" s="78"/>
      <c r="C503" s="78"/>
      <c r="D503" s="78"/>
      <c r="E503" s="78"/>
      <c r="F503" s="78"/>
      <c r="G503" s="78"/>
      <c r="H503" s="78"/>
      <c r="I503" s="78"/>
      <c r="J503" s="78"/>
      <c r="K503" s="78"/>
      <c r="L503" s="78"/>
      <c r="M503" s="78"/>
      <c r="N503" s="78"/>
      <c r="O503" s="78"/>
      <c r="P503" s="78"/>
      <c r="Q503" s="78"/>
      <c r="R503" s="78"/>
      <c r="S503" s="78"/>
      <c r="T503" s="78"/>
      <c r="U503" s="78"/>
      <c r="V503" s="78"/>
      <c r="W503" s="78"/>
      <c r="X503" s="78"/>
      <c r="Y503" s="78"/>
      <c r="Z503" s="78"/>
      <c r="AA503" s="78"/>
      <c r="AB503" s="78"/>
      <c r="AC503" s="78"/>
      <c r="AD503" s="78"/>
      <c r="AE503" s="78"/>
      <c r="AF503" s="78"/>
      <c r="AG503" s="78"/>
      <c r="AH503" s="78"/>
      <c r="AI503" s="78"/>
      <c r="AJ503" s="78"/>
      <c r="AK503" s="78"/>
      <c r="AL503" s="78"/>
      <c r="AM503" s="78"/>
      <c r="AN503" s="78"/>
      <c r="AO503" s="78"/>
      <c r="AP503" s="78"/>
      <c r="AQ503" s="78"/>
      <c r="AR503" s="78"/>
      <c r="AS503" s="78"/>
      <c r="AT503" s="78"/>
      <c r="AU503" s="78"/>
      <c r="AV503" s="78"/>
      <c r="AW503" s="78"/>
      <c r="AX503" s="78"/>
      <c r="AY503" s="78"/>
      <c r="AZ503" s="78"/>
    </row>
    <row r="504" spans="1:52" ht="15" customHeight="1" x14ac:dyDescent="0.25">
      <c r="A504" s="78"/>
      <c r="B504" s="78"/>
      <c r="C504" s="78"/>
      <c r="D504" s="78"/>
      <c r="E504" s="78"/>
      <c r="F504" s="78"/>
      <c r="G504" s="78"/>
      <c r="H504" s="78"/>
      <c r="I504" s="78"/>
      <c r="J504" s="78"/>
      <c r="K504" s="78"/>
      <c r="L504" s="78"/>
      <c r="M504" s="78"/>
      <c r="N504" s="78"/>
      <c r="O504" s="78"/>
      <c r="P504" s="78"/>
      <c r="Q504" s="78"/>
      <c r="R504" s="78"/>
      <c r="S504" s="78"/>
      <c r="T504" s="78"/>
      <c r="U504" s="78"/>
      <c r="V504" s="78"/>
      <c r="W504" s="78"/>
      <c r="X504" s="78"/>
      <c r="Y504" s="78"/>
      <c r="Z504" s="78"/>
      <c r="AA504" s="78"/>
      <c r="AB504" s="78"/>
      <c r="AC504" s="78"/>
      <c r="AD504" s="78"/>
      <c r="AE504" s="78"/>
      <c r="AF504" s="78"/>
      <c r="AG504" s="78"/>
      <c r="AH504" s="78"/>
      <c r="AI504" s="78"/>
      <c r="AJ504" s="78"/>
      <c r="AK504" s="78"/>
      <c r="AL504" s="78"/>
      <c r="AM504" s="78"/>
      <c r="AN504" s="78"/>
      <c r="AO504" s="78"/>
      <c r="AP504" s="78"/>
      <c r="AQ504" s="78"/>
      <c r="AR504" s="78"/>
      <c r="AS504" s="78"/>
      <c r="AT504" s="78"/>
      <c r="AU504" s="78"/>
      <c r="AV504" s="78"/>
      <c r="AW504" s="78"/>
      <c r="AX504" s="78"/>
      <c r="AY504" s="78"/>
      <c r="AZ504" s="78"/>
    </row>
    <row r="505" spans="1:52" ht="15" customHeight="1" x14ac:dyDescent="0.25">
      <c r="A505" s="78"/>
      <c r="B505" s="78"/>
      <c r="C505" s="78"/>
      <c r="D505" s="78"/>
      <c r="E505" s="78"/>
      <c r="F505" s="78"/>
      <c r="G505" s="78"/>
      <c r="H505" s="78"/>
      <c r="I505" s="78"/>
      <c r="J505" s="78"/>
      <c r="K505" s="78"/>
      <c r="L505" s="78"/>
      <c r="M505" s="78"/>
      <c r="N505" s="78"/>
      <c r="O505" s="78"/>
      <c r="P505" s="78"/>
      <c r="Q505" s="78"/>
      <c r="R505" s="78"/>
      <c r="S505" s="78"/>
      <c r="T505" s="78"/>
      <c r="U505" s="78"/>
      <c r="V505" s="78"/>
      <c r="W505" s="78"/>
      <c r="X505" s="78"/>
      <c r="Y505" s="78"/>
      <c r="Z505" s="78"/>
      <c r="AA505" s="78"/>
      <c r="AB505" s="78"/>
      <c r="AC505" s="78"/>
      <c r="AD505" s="78"/>
      <c r="AE505" s="78"/>
      <c r="AF505" s="78"/>
      <c r="AG505" s="78"/>
      <c r="AH505" s="78"/>
      <c r="AI505" s="78"/>
      <c r="AJ505" s="78"/>
      <c r="AK505" s="78"/>
      <c r="AL505" s="78"/>
      <c r="AM505" s="78"/>
      <c r="AN505" s="78"/>
      <c r="AO505" s="78"/>
      <c r="AP505" s="78"/>
      <c r="AQ505" s="78"/>
      <c r="AR505" s="78"/>
      <c r="AS505" s="78"/>
      <c r="AT505" s="78"/>
      <c r="AU505" s="78"/>
      <c r="AV505" s="78"/>
      <c r="AW505" s="78"/>
      <c r="AX505" s="78"/>
      <c r="AY505" s="78"/>
      <c r="AZ505" s="78"/>
    </row>
    <row r="506" spans="1:52" ht="15" customHeight="1" x14ac:dyDescent="0.25">
      <c r="A506" s="78"/>
      <c r="B506" s="78"/>
      <c r="C506" s="78"/>
      <c r="D506" s="78"/>
      <c r="E506" s="78"/>
      <c r="F506" s="78"/>
      <c r="G506" s="78"/>
      <c r="H506" s="78"/>
      <c r="I506" s="78"/>
      <c r="J506" s="78"/>
      <c r="K506" s="78"/>
      <c r="L506" s="78"/>
      <c r="M506" s="78"/>
      <c r="N506" s="78"/>
      <c r="O506" s="78"/>
      <c r="P506" s="78"/>
      <c r="Q506" s="78"/>
      <c r="R506" s="78"/>
      <c r="S506" s="78"/>
      <c r="T506" s="78"/>
      <c r="U506" s="78"/>
      <c r="V506" s="78"/>
      <c r="W506" s="78"/>
      <c r="X506" s="78"/>
      <c r="Y506" s="78"/>
      <c r="Z506" s="78"/>
      <c r="AA506" s="78"/>
      <c r="AB506" s="78"/>
      <c r="AC506" s="78"/>
      <c r="AD506" s="78"/>
      <c r="AE506" s="78"/>
      <c r="AF506" s="78"/>
      <c r="AG506" s="78"/>
      <c r="AH506" s="78"/>
      <c r="AI506" s="78"/>
      <c r="AJ506" s="78"/>
      <c r="AK506" s="78"/>
      <c r="AL506" s="78"/>
      <c r="AM506" s="78"/>
      <c r="AN506" s="78"/>
      <c r="AO506" s="78"/>
      <c r="AP506" s="78"/>
      <c r="AQ506" s="78"/>
      <c r="AR506" s="78"/>
      <c r="AS506" s="78"/>
      <c r="AT506" s="78"/>
      <c r="AU506" s="78"/>
      <c r="AV506" s="78"/>
      <c r="AW506" s="78"/>
      <c r="AX506" s="78"/>
      <c r="AY506" s="78"/>
      <c r="AZ506" s="78"/>
    </row>
    <row r="507" spans="1:52" ht="15" customHeight="1" x14ac:dyDescent="0.25">
      <c r="A507" s="78"/>
      <c r="B507" s="78"/>
      <c r="C507" s="78"/>
      <c r="D507" s="78"/>
      <c r="E507" s="78"/>
      <c r="F507" s="78"/>
      <c r="G507" s="78"/>
      <c r="H507" s="78"/>
      <c r="I507" s="78"/>
      <c r="J507" s="78"/>
      <c r="K507" s="78"/>
      <c r="L507" s="78"/>
      <c r="M507" s="78"/>
      <c r="N507" s="78"/>
      <c r="O507" s="78"/>
      <c r="P507" s="78"/>
      <c r="Q507" s="78"/>
      <c r="R507" s="78"/>
      <c r="S507" s="78"/>
      <c r="T507" s="78"/>
      <c r="U507" s="78"/>
      <c r="V507" s="78"/>
      <c r="W507" s="78"/>
      <c r="X507" s="78"/>
      <c r="Y507" s="78"/>
      <c r="Z507" s="78"/>
      <c r="AA507" s="78"/>
      <c r="AB507" s="78"/>
      <c r="AC507" s="78"/>
      <c r="AD507" s="78"/>
      <c r="AE507" s="78"/>
      <c r="AF507" s="78"/>
      <c r="AG507" s="78"/>
      <c r="AH507" s="78"/>
      <c r="AI507" s="78"/>
      <c r="AJ507" s="78"/>
      <c r="AK507" s="78"/>
      <c r="AL507" s="78"/>
      <c r="AM507" s="78"/>
      <c r="AN507" s="78"/>
      <c r="AO507" s="78"/>
      <c r="AP507" s="78"/>
      <c r="AQ507" s="78"/>
      <c r="AR507" s="78"/>
      <c r="AS507" s="78"/>
      <c r="AT507" s="78"/>
      <c r="AU507" s="78"/>
      <c r="AV507" s="78"/>
      <c r="AW507" s="78"/>
      <c r="AX507" s="78"/>
      <c r="AY507" s="78"/>
      <c r="AZ507" s="78"/>
    </row>
    <row r="508" spans="1:52" ht="15" customHeight="1" x14ac:dyDescent="0.25">
      <c r="A508" s="78"/>
      <c r="B508" s="78"/>
      <c r="C508" s="78"/>
      <c r="D508" s="78"/>
      <c r="E508" s="78"/>
      <c r="F508" s="78"/>
      <c r="G508" s="78"/>
      <c r="H508" s="78"/>
      <c r="I508" s="78"/>
      <c r="J508" s="78"/>
      <c r="K508" s="78"/>
      <c r="L508" s="78"/>
      <c r="M508" s="78"/>
      <c r="N508" s="78"/>
      <c r="O508" s="78"/>
      <c r="P508" s="78"/>
      <c r="Q508" s="78"/>
      <c r="R508" s="78"/>
      <c r="S508" s="78"/>
      <c r="T508" s="78"/>
      <c r="U508" s="78"/>
      <c r="V508" s="78"/>
      <c r="W508" s="78"/>
      <c r="X508" s="78"/>
      <c r="Y508" s="78"/>
      <c r="Z508" s="78"/>
      <c r="AA508" s="78"/>
      <c r="AB508" s="78"/>
      <c r="AC508" s="78"/>
      <c r="AD508" s="78"/>
      <c r="AE508" s="78"/>
      <c r="AF508" s="78"/>
      <c r="AG508" s="78"/>
      <c r="AH508" s="78"/>
      <c r="AI508" s="78"/>
      <c r="AJ508" s="78"/>
      <c r="AK508" s="78"/>
      <c r="AL508" s="78"/>
      <c r="AM508" s="78"/>
      <c r="AN508" s="78"/>
      <c r="AO508" s="78"/>
      <c r="AP508" s="78"/>
      <c r="AQ508" s="78"/>
      <c r="AR508" s="78"/>
      <c r="AS508" s="78"/>
      <c r="AT508" s="78"/>
      <c r="AU508" s="78"/>
      <c r="AV508" s="78"/>
      <c r="AW508" s="78"/>
      <c r="AX508" s="78"/>
      <c r="AY508" s="78"/>
      <c r="AZ508" s="78"/>
    </row>
    <row r="509" spans="1:52" ht="15" customHeight="1" x14ac:dyDescent="0.25">
      <c r="A509" s="78"/>
      <c r="B509" s="78"/>
      <c r="C509" s="78"/>
      <c r="D509" s="78"/>
      <c r="E509" s="78"/>
      <c r="F509" s="78"/>
      <c r="G509" s="78"/>
      <c r="H509" s="78"/>
      <c r="I509" s="78"/>
      <c r="J509" s="78"/>
      <c r="K509" s="78"/>
      <c r="L509" s="78"/>
      <c r="M509" s="78"/>
      <c r="N509" s="78"/>
      <c r="O509" s="78"/>
      <c r="P509" s="78"/>
      <c r="Q509" s="78"/>
      <c r="R509" s="78"/>
      <c r="S509" s="78"/>
      <c r="T509" s="78"/>
      <c r="U509" s="78"/>
      <c r="V509" s="78"/>
      <c r="W509" s="78"/>
      <c r="X509" s="78"/>
      <c r="Y509" s="78"/>
      <c r="Z509" s="78"/>
      <c r="AA509" s="78"/>
      <c r="AB509" s="78"/>
      <c r="AC509" s="78"/>
      <c r="AD509" s="78"/>
      <c r="AE509" s="78"/>
      <c r="AF509" s="78"/>
      <c r="AG509" s="78"/>
      <c r="AH509" s="78"/>
      <c r="AI509" s="78"/>
      <c r="AJ509" s="78"/>
      <c r="AK509" s="78"/>
      <c r="AL509" s="78"/>
      <c r="AM509" s="78"/>
      <c r="AN509" s="78"/>
      <c r="AO509" s="78"/>
      <c r="AP509" s="78"/>
      <c r="AQ509" s="78"/>
      <c r="AR509" s="78"/>
      <c r="AS509" s="78"/>
      <c r="AT509" s="78"/>
      <c r="AU509" s="78"/>
      <c r="AV509" s="78"/>
      <c r="AW509" s="78"/>
      <c r="AX509" s="78"/>
      <c r="AY509" s="78"/>
      <c r="AZ509" s="78"/>
    </row>
    <row r="510" spans="1:52" ht="15" customHeight="1" x14ac:dyDescent="0.25">
      <c r="A510" s="78"/>
      <c r="B510" s="78"/>
      <c r="C510" s="78"/>
      <c r="D510" s="78"/>
      <c r="E510" s="78"/>
      <c r="F510" s="78"/>
      <c r="G510" s="78"/>
      <c r="H510" s="78"/>
      <c r="I510" s="78"/>
      <c r="J510" s="78"/>
      <c r="K510" s="78"/>
      <c r="L510" s="78"/>
      <c r="M510" s="78"/>
      <c r="N510" s="78"/>
      <c r="O510" s="78"/>
      <c r="P510" s="78"/>
      <c r="Q510" s="78"/>
      <c r="R510" s="78"/>
      <c r="S510" s="78"/>
      <c r="T510" s="78"/>
      <c r="U510" s="78"/>
      <c r="V510" s="78"/>
      <c r="W510" s="78"/>
      <c r="X510" s="78"/>
      <c r="Y510" s="78"/>
      <c r="Z510" s="78"/>
      <c r="AA510" s="78"/>
      <c r="AB510" s="78"/>
      <c r="AC510" s="78"/>
      <c r="AD510" s="78"/>
      <c r="AE510" s="78"/>
      <c r="AF510" s="78"/>
      <c r="AG510" s="78"/>
      <c r="AH510" s="78"/>
      <c r="AI510" s="78"/>
      <c r="AJ510" s="78"/>
      <c r="AK510" s="78"/>
      <c r="AL510" s="78"/>
      <c r="AM510" s="78"/>
      <c r="AN510" s="78"/>
      <c r="AO510" s="78"/>
      <c r="AP510" s="78"/>
      <c r="AQ510" s="78"/>
      <c r="AR510" s="78"/>
      <c r="AS510" s="78"/>
      <c r="AT510" s="78"/>
      <c r="AU510" s="78"/>
      <c r="AV510" s="78"/>
      <c r="AW510" s="78"/>
      <c r="AX510" s="78"/>
      <c r="AY510" s="78"/>
      <c r="AZ510" s="78"/>
    </row>
    <row r="511" spans="1:52" ht="15" customHeight="1" x14ac:dyDescent="0.25">
      <c r="A511" s="78"/>
      <c r="B511" s="78"/>
      <c r="C511" s="78"/>
      <c r="D511" s="78"/>
      <c r="E511" s="78"/>
      <c r="F511" s="78"/>
      <c r="G511" s="78"/>
      <c r="H511" s="78"/>
      <c r="I511" s="78"/>
      <c r="J511" s="78"/>
      <c r="K511" s="78"/>
      <c r="L511" s="78"/>
      <c r="M511" s="78"/>
      <c r="N511" s="78"/>
      <c r="O511" s="78"/>
      <c r="P511" s="78"/>
      <c r="Q511" s="78"/>
      <c r="R511" s="78"/>
      <c r="S511" s="78"/>
      <c r="T511" s="78"/>
      <c r="U511" s="78"/>
      <c r="V511" s="78"/>
      <c r="W511" s="78"/>
      <c r="X511" s="78"/>
      <c r="Y511" s="78"/>
      <c r="Z511" s="78"/>
      <c r="AA511" s="78"/>
      <c r="AB511" s="78"/>
      <c r="AC511" s="78"/>
      <c r="AD511" s="78"/>
      <c r="AE511" s="78"/>
      <c r="AF511" s="78"/>
      <c r="AG511" s="78"/>
      <c r="AH511" s="78"/>
      <c r="AI511" s="78"/>
      <c r="AJ511" s="78"/>
      <c r="AK511" s="78"/>
      <c r="AL511" s="78"/>
      <c r="AM511" s="78"/>
      <c r="AN511" s="78"/>
      <c r="AO511" s="78"/>
      <c r="AP511" s="78"/>
      <c r="AQ511" s="78"/>
      <c r="AR511" s="78"/>
      <c r="AS511" s="78"/>
      <c r="AT511" s="78"/>
      <c r="AU511" s="78"/>
      <c r="AV511" s="78"/>
      <c r="AW511" s="78"/>
      <c r="AX511" s="78"/>
      <c r="AY511" s="78"/>
      <c r="AZ511" s="78"/>
    </row>
    <row r="512" spans="1:52" ht="15" customHeight="1" x14ac:dyDescent="0.25">
      <c r="A512" s="78"/>
      <c r="B512" s="78"/>
      <c r="C512" s="78"/>
      <c r="D512" s="78"/>
      <c r="E512" s="78"/>
      <c r="F512" s="78"/>
      <c r="G512" s="78"/>
      <c r="H512" s="78"/>
      <c r="I512" s="78"/>
      <c r="J512" s="78"/>
      <c r="K512" s="78"/>
      <c r="L512" s="78"/>
      <c r="M512" s="78"/>
      <c r="N512" s="78"/>
      <c r="O512" s="78"/>
      <c r="P512" s="78"/>
      <c r="Q512" s="78"/>
      <c r="R512" s="78"/>
      <c r="S512" s="78"/>
      <c r="T512" s="78"/>
      <c r="U512" s="78"/>
      <c r="V512" s="78"/>
      <c r="W512" s="78"/>
      <c r="X512" s="78"/>
      <c r="Y512" s="78"/>
      <c r="Z512" s="78"/>
      <c r="AA512" s="78"/>
      <c r="AB512" s="78"/>
      <c r="AC512" s="78"/>
      <c r="AD512" s="78"/>
      <c r="AE512" s="78"/>
      <c r="AF512" s="78"/>
      <c r="AG512" s="78"/>
      <c r="AH512" s="78"/>
      <c r="AI512" s="78"/>
      <c r="AJ512" s="78"/>
      <c r="AK512" s="78"/>
      <c r="AL512" s="78"/>
      <c r="AM512" s="78"/>
      <c r="AN512" s="78"/>
      <c r="AO512" s="78"/>
      <c r="AP512" s="78"/>
      <c r="AQ512" s="78"/>
      <c r="AR512" s="78"/>
      <c r="AS512" s="78"/>
      <c r="AT512" s="78"/>
      <c r="AU512" s="78"/>
      <c r="AV512" s="78"/>
      <c r="AW512" s="78"/>
      <c r="AX512" s="78"/>
      <c r="AY512" s="78"/>
      <c r="AZ512" s="78"/>
    </row>
    <row r="513" spans="1:52" ht="15" customHeight="1" x14ac:dyDescent="0.25">
      <c r="A513" s="78"/>
      <c r="B513" s="78"/>
      <c r="C513" s="78"/>
      <c r="D513" s="78"/>
      <c r="E513" s="78"/>
      <c r="F513" s="78"/>
      <c r="G513" s="78"/>
      <c r="H513" s="78"/>
      <c r="I513" s="78"/>
      <c r="J513" s="78"/>
      <c r="K513" s="78"/>
      <c r="L513" s="78"/>
      <c r="M513" s="78"/>
      <c r="N513" s="78"/>
      <c r="O513" s="78"/>
      <c r="P513" s="78"/>
      <c r="Q513" s="78"/>
      <c r="R513" s="78"/>
      <c r="S513" s="78"/>
      <c r="T513" s="78"/>
      <c r="U513" s="78"/>
      <c r="V513" s="78"/>
      <c r="W513" s="78"/>
      <c r="X513" s="78"/>
      <c r="Y513" s="78"/>
      <c r="Z513" s="78"/>
      <c r="AA513" s="78"/>
      <c r="AB513" s="78"/>
      <c r="AC513" s="78"/>
      <c r="AD513" s="78"/>
      <c r="AE513" s="78"/>
      <c r="AF513" s="78"/>
      <c r="AG513" s="78"/>
      <c r="AH513" s="78"/>
      <c r="AI513" s="78"/>
      <c r="AJ513" s="78"/>
      <c r="AK513" s="78"/>
      <c r="AL513" s="78"/>
      <c r="AM513" s="78"/>
      <c r="AN513" s="78"/>
      <c r="AO513" s="78"/>
      <c r="AP513" s="78"/>
      <c r="AQ513" s="78"/>
      <c r="AR513" s="78"/>
      <c r="AS513" s="78"/>
      <c r="AT513" s="78"/>
      <c r="AU513" s="78"/>
      <c r="AV513" s="78"/>
      <c r="AW513" s="78"/>
      <c r="AX513" s="78"/>
      <c r="AY513" s="78"/>
      <c r="AZ513" s="78"/>
    </row>
    <row r="514" spans="1:52" ht="15" customHeight="1" x14ac:dyDescent="0.25">
      <c r="A514" s="78"/>
      <c r="B514" s="78"/>
      <c r="C514" s="78"/>
      <c r="D514" s="78"/>
      <c r="E514" s="78"/>
      <c r="F514" s="78"/>
      <c r="G514" s="78"/>
      <c r="H514" s="78"/>
      <c r="I514" s="78"/>
      <c r="J514" s="78"/>
      <c r="K514" s="78"/>
      <c r="L514" s="78"/>
      <c r="M514" s="78"/>
      <c r="N514" s="78"/>
      <c r="O514" s="78"/>
      <c r="P514" s="78"/>
      <c r="Q514" s="78"/>
      <c r="R514" s="78"/>
      <c r="S514" s="78"/>
      <c r="T514" s="78"/>
      <c r="U514" s="78"/>
      <c r="V514" s="78"/>
      <c r="W514" s="78"/>
      <c r="X514" s="78"/>
      <c r="Y514" s="78"/>
      <c r="Z514" s="78"/>
      <c r="AA514" s="78"/>
      <c r="AB514" s="78"/>
      <c r="AC514" s="78"/>
      <c r="AD514" s="78"/>
      <c r="AE514" s="78"/>
      <c r="AF514" s="78"/>
      <c r="AG514" s="78"/>
      <c r="AH514" s="78"/>
      <c r="AI514" s="78"/>
      <c r="AJ514" s="78"/>
      <c r="AK514" s="78"/>
      <c r="AL514" s="78"/>
      <c r="AM514" s="78"/>
      <c r="AN514" s="78"/>
      <c r="AO514" s="78"/>
      <c r="AP514" s="78"/>
      <c r="AQ514" s="78"/>
      <c r="AR514" s="78"/>
      <c r="AS514" s="78"/>
      <c r="AT514" s="78"/>
      <c r="AU514" s="78"/>
      <c r="AV514" s="78"/>
      <c r="AW514" s="78"/>
      <c r="AX514" s="78"/>
      <c r="AY514" s="78"/>
      <c r="AZ514" s="78"/>
    </row>
    <row r="515" spans="1:52" ht="15" customHeight="1" x14ac:dyDescent="0.25">
      <c r="A515" s="78"/>
      <c r="B515" s="78"/>
      <c r="C515" s="78"/>
      <c r="D515" s="78"/>
      <c r="E515" s="78"/>
      <c r="F515" s="78"/>
      <c r="G515" s="78"/>
      <c r="H515" s="78"/>
      <c r="I515" s="78"/>
      <c r="J515" s="78"/>
      <c r="K515" s="78"/>
      <c r="L515" s="78"/>
      <c r="M515" s="78"/>
      <c r="N515" s="78"/>
      <c r="O515" s="78"/>
      <c r="P515" s="78"/>
      <c r="Q515" s="78"/>
      <c r="R515" s="78"/>
      <c r="S515" s="78"/>
      <c r="T515" s="78"/>
      <c r="U515" s="78"/>
      <c r="V515" s="78"/>
      <c r="W515" s="78"/>
      <c r="X515" s="78"/>
      <c r="Y515" s="78"/>
      <c r="Z515" s="78"/>
      <c r="AA515" s="78"/>
      <c r="AB515" s="78"/>
      <c r="AC515" s="78"/>
      <c r="AD515" s="78"/>
      <c r="AE515" s="78"/>
      <c r="AF515" s="78"/>
      <c r="AG515" s="78"/>
      <c r="AH515" s="78"/>
      <c r="AI515" s="78"/>
      <c r="AJ515" s="78"/>
      <c r="AK515" s="78"/>
      <c r="AL515" s="78"/>
      <c r="AM515" s="78"/>
      <c r="AN515" s="78"/>
      <c r="AO515" s="78"/>
      <c r="AP515" s="78"/>
      <c r="AQ515" s="78"/>
      <c r="AR515" s="78"/>
      <c r="AS515" s="78"/>
      <c r="AT515" s="78"/>
      <c r="AU515" s="78"/>
      <c r="AV515" s="78"/>
      <c r="AW515" s="78"/>
      <c r="AX515" s="78"/>
      <c r="AY515" s="78"/>
      <c r="AZ515" s="78"/>
    </row>
    <row r="516" spans="1:52" ht="15" customHeight="1" x14ac:dyDescent="0.25">
      <c r="A516" s="78"/>
      <c r="B516" s="78"/>
      <c r="C516" s="78"/>
      <c r="D516" s="78"/>
      <c r="E516" s="78"/>
      <c r="F516" s="78"/>
      <c r="G516" s="78"/>
      <c r="H516" s="78"/>
      <c r="I516" s="78"/>
      <c r="J516" s="78"/>
      <c r="K516" s="78"/>
      <c r="L516" s="78"/>
      <c r="M516" s="78"/>
      <c r="N516" s="78"/>
      <c r="O516" s="78"/>
      <c r="P516" s="78"/>
      <c r="Q516" s="78"/>
      <c r="R516" s="78"/>
      <c r="S516" s="78"/>
      <c r="T516" s="78"/>
      <c r="U516" s="78"/>
      <c r="V516" s="78"/>
      <c r="W516" s="78"/>
      <c r="X516" s="78"/>
      <c r="Y516" s="78"/>
      <c r="Z516" s="78"/>
      <c r="AA516" s="78"/>
      <c r="AB516" s="78"/>
      <c r="AC516" s="78"/>
      <c r="AD516" s="78"/>
      <c r="AE516" s="78"/>
      <c r="AF516" s="78"/>
      <c r="AG516" s="78"/>
      <c r="AH516" s="78"/>
      <c r="AI516" s="78"/>
      <c r="AJ516" s="78"/>
      <c r="AK516" s="78"/>
      <c r="AL516" s="78"/>
      <c r="AM516" s="78"/>
      <c r="AN516" s="78"/>
      <c r="AO516" s="78"/>
      <c r="AP516" s="78"/>
      <c r="AQ516" s="78"/>
      <c r="AR516" s="78"/>
      <c r="AS516" s="78"/>
      <c r="AT516" s="78"/>
      <c r="AU516" s="78"/>
      <c r="AV516" s="78"/>
      <c r="AW516" s="78"/>
      <c r="AX516" s="78"/>
      <c r="AY516" s="78"/>
      <c r="AZ516" s="78"/>
    </row>
    <row r="517" spans="1:52" ht="15" customHeight="1" x14ac:dyDescent="0.25">
      <c r="A517" s="78"/>
      <c r="B517" s="78"/>
      <c r="C517" s="78"/>
      <c r="D517" s="78"/>
      <c r="E517" s="78"/>
      <c r="F517" s="78"/>
      <c r="G517" s="78"/>
      <c r="H517" s="78"/>
      <c r="I517" s="78"/>
      <c r="J517" s="78"/>
      <c r="K517" s="78"/>
      <c r="L517" s="78"/>
      <c r="M517" s="78"/>
      <c r="N517" s="78"/>
      <c r="O517" s="78"/>
      <c r="P517" s="78"/>
      <c r="Q517" s="78"/>
      <c r="R517" s="78"/>
      <c r="S517" s="78"/>
      <c r="T517" s="78"/>
      <c r="U517" s="78"/>
      <c r="V517" s="78"/>
      <c r="W517" s="78"/>
      <c r="X517" s="78"/>
      <c r="Y517" s="78"/>
      <c r="Z517" s="78"/>
      <c r="AA517" s="78"/>
      <c r="AB517" s="78"/>
      <c r="AC517" s="78"/>
      <c r="AD517" s="78"/>
      <c r="AE517" s="78"/>
      <c r="AF517" s="78"/>
      <c r="AG517" s="78"/>
      <c r="AH517" s="78"/>
      <c r="AI517" s="78"/>
      <c r="AJ517" s="78"/>
      <c r="AK517" s="78"/>
      <c r="AL517" s="78"/>
      <c r="AM517" s="78"/>
      <c r="AN517" s="78"/>
      <c r="AO517" s="78"/>
      <c r="AP517" s="78"/>
      <c r="AQ517" s="78"/>
      <c r="AR517" s="78"/>
      <c r="AS517" s="78"/>
      <c r="AT517" s="78"/>
      <c r="AU517" s="78"/>
      <c r="AV517" s="78"/>
      <c r="AW517" s="78"/>
      <c r="AX517" s="78"/>
      <c r="AY517" s="78"/>
      <c r="AZ517" s="78"/>
    </row>
    <row r="518" spans="1:52" ht="15" customHeight="1" x14ac:dyDescent="0.25">
      <c r="A518" s="78"/>
      <c r="B518" s="78"/>
      <c r="C518" s="78"/>
      <c r="D518" s="78"/>
      <c r="E518" s="78"/>
      <c r="F518" s="78"/>
      <c r="G518" s="78"/>
      <c r="H518" s="78"/>
      <c r="I518" s="78"/>
      <c r="J518" s="78"/>
      <c r="K518" s="78"/>
      <c r="L518" s="78"/>
      <c r="M518" s="78"/>
      <c r="N518" s="78"/>
      <c r="O518" s="78"/>
      <c r="P518" s="78"/>
      <c r="Q518" s="78"/>
      <c r="R518" s="78"/>
      <c r="S518" s="78"/>
      <c r="T518" s="78"/>
      <c r="U518" s="78"/>
      <c r="V518" s="78"/>
      <c r="W518" s="78"/>
      <c r="X518" s="78"/>
      <c r="Y518" s="78"/>
      <c r="Z518" s="78"/>
      <c r="AA518" s="78"/>
      <c r="AB518" s="78"/>
      <c r="AC518" s="78"/>
      <c r="AD518" s="78"/>
      <c r="AE518" s="78"/>
      <c r="AF518" s="78"/>
      <c r="AG518" s="78"/>
      <c r="AH518" s="78"/>
      <c r="AI518" s="78"/>
      <c r="AJ518" s="78"/>
      <c r="AK518" s="78"/>
      <c r="AL518" s="78"/>
      <c r="AM518" s="78"/>
      <c r="AN518" s="78"/>
      <c r="AO518" s="78"/>
      <c r="AP518" s="78"/>
      <c r="AQ518" s="78"/>
      <c r="AR518" s="78"/>
      <c r="AS518" s="78"/>
      <c r="AT518" s="78"/>
      <c r="AU518" s="78"/>
      <c r="AV518" s="78"/>
      <c r="AW518" s="78"/>
      <c r="AX518" s="78"/>
      <c r="AY518" s="78"/>
      <c r="AZ518" s="78"/>
    </row>
    <row r="519" spans="1:52" ht="15" customHeight="1" x14ac:dyDescent="0.25">
      <c r="A519" s="78"/>
      <c r="B519" s="78"/>
      <c r="C519" s="78"/>
      <c r="D519" s="78"/>
      <c r="E519" s="78"/>
      <c r="F519" s="78"/>
      <c r="G519" s="78"/>
      <c r="H519" s="78"/>
      <c r="I519" s="78"/>
      <c r="J519" s="78"/>
      <c r="K519" s="78"/>
      <c r="L519" s="78"/>
      <c r="M519" s="78"/>
      <c r="N519" s="78"/>
      <c r="O519" s="78"/>
      <c r="P519" s="78"/>
      <c r="Q519" s="78"/>
      <c r="R519" s="78"/>
      <c r="S519" s="78"/>
      <c r="T519" s="78"/>
      <c r="U519" s="78"/>
      <c r="V519" s="78"/>
      <c r="W519" s="78"/>
      <c r="X519" s="78"/>
      <c r="Y519" s="78"/>
      <c r="Z519" s="78"/>
      <c r="AA519" s="78"/>
      <c r="AB519" s="78"/>
      <c r="AC519" s="78"/>
      <c r="AD519" s="78"/>
      <c r="AE519" s="78"/>
      <c r="AF519" s="78"/>
      <c r="AG519" s="78"/>
      <c r="AH519" s="78"/>
      <c r="AI519" s="78"/>
      <c r="AJ519" s="78"/>
      <c r="AK519" s="78"/>
      <c r="AL519" s="78"/>
      <c r="AM519" s="78"/>
      <c r="AN519" s="78"/>
      <c r="AO519" s="78"/>
      <c r="AP519" s="78"/>
      <c r="AQ519" s="78"/>
      <c r="AR519" s="78"/>
      <c r="AS519" s="78"/>
      <c r="AT519" s="78"/>
      <c r="AU519" s="78"/>
      <c r="AV519" s="78"/>
      <c r="AW519" s="78"/>
      <c r="AX519" s="78"/>
      <c r="AY519" s="78"/>
      <c r="AZ519" s="78"/>
    </row>
    <row r="520" spans="1:52" ht="15" customHeight="1" x14ac:dyDescent="0.25">
      <c r="A520" s="78"/>
      <c r="B520" s="78"/>
      <c r="C520" s="78"/>
      <c r="D520" s="78"/>
      <c r="E520" s="78"/>
      <c r="F520" s="78"/>
      <c r="G520" s="78"/>
      <c r="H520" s="78"/>
      <c r="I520" s="78"/>
      <c r="J520" s="78"/>
      <c r="K520" s="78"/>
      <c r="L520" s="78"/>
      <c r="M520" s="78"/>
      <c r="N520" s="78"/>
      <c r="O520" s="78"/>
      <c r="P520" s="78"/>
      <c r="Q520" s="78"/>
      <c r="R520" s="78"/>
      <c r="S520" s="78"/>
      <c r="T520" s="78"/>
      <c r="U520" s="78"/>
      <c r="V520" s="78"/>
      <c r="W520" s="78"/>
      <c r="X520" s="78"/>
      <c r="Y520" s="78"/>
      <c r="Z520" s="78"/>
      <c r="AA520" s="78"/>
      <c r="AB520" s="78"/>
      <c r="AC520" s="78"/>
      <c r="AD520" s="78"/>
      <c r="AE520" s="78"/>
      <c r="AF520" s="78"/>
      <c r="AG520" s="78"/>
      <c r="AH520" s="78"/>
      <c r="AI520" s="78"/>
      <c r="AJ520" s="78"/>
      <c r="AK520" s="78"/>
      <c r="AL520" s="78"/>
      <c r="AM520" s="78"/>
      <c r="AN520" s="78"/>
      <c r="AO520" s="78"/>
      <c r="AP520" s="78"/>
      <c r="AQ520" s="78"/>
      <c r="AR520" s="78"/>
      <c r="AS520" s="78"/>
      <c r="AT520" s="78"/>
      <c r="AU520" s="78"/>
      <c r="AV520" s="78"/>
      <c r="AW520" s="78"/>
      <c r="AX520" s="78"/>
      <c r="AY520" s="78"/>
      <c r="AZ520" s="78"/>
    </row>
    <row r="521" spans="1:52" ht="15" customHeight="1" x14ac:dyDescent="0.25">
      <c r="A521" s="78"/>
      <c r="B521" s="78"/>
      <c r="C521" s="78"/>
      <c r="D521" s="78"/>
      <c r="E521" s="78"/>
      <c r="F521" s="78"/>
      <c r="G521" s="78"/>
      <c r="H521" s="78"/>
      <c r="I521" s="78"/>
      <c r="J521" s="78"/>
      <c r="K521" s="78"/>
      <c r="L521" s="78"/>
      <c r="M521" s="78"/>
      <c r="N521" s="78"/>
      <c r="O521" s="78"/>
      <c r="P521" s="78"/>
      <c r="Q521" s="78"/>
      <c r="R521" s="78"/>
      <c r="S521" s="78"/>
      <c r="T521" s="78"/>
      <c r="U521" s="78"/>
      <c r="V521" s="78"/>
      <c r="W521" s="78"/>
      <c r="X521" s="78"/>
      <c r="Y521" s="78"/>
      <c r="Z521" s="78"/>
      <c r="AA521" s="78"/>
      <c r="AB521" s="78"/>
      <c r="AC521" s="78"/>
      <c r="AD521" s="78"/>
      <c r="AE521" s="78"/>
      <c r="AF521" s="78"/>
      <c r="AG521" s="78"/>
      <c r="AH521" s="78"/>
      <c r="AI521" s="78"/>
      <c r="AJ521" s="78"/>
      <c r="AK521" s="78"/>
      <c r="AL521" s="78"/>
      <c r="AM521" s="78"/>
      <c r="AN521" s="78"/>
      <c r="AO521" s="78"/>
      <c r="AP521" s="78"/>
      <c r="AQ521" s="78"/>
      <c r="AR521" s="78"/>
      <c r="AS521" s="78"/>
      <c r="AT521" s="78"/>
      <c r="AU521" s="78"/>
      <c r="AV521" s="78"/>
      <c r="AW521" s="78"/>
      <c r="AX521" s="78"/>
      <c r="AY521" s="78"/>
      <c r="AZ521" s="78"/>
    </row>
    <row r="522" spans="1:52" ht="15" customHeight="1" x14ac:dyDescent="0.25">
      <c r="A522" s="78"/>
      <c r="B522" s="78"/>
      <c r="C522" s="78"/>
      <c r="D522" s="78"/>
      <c r="E522" s="78"/>
      <c r="F522" s="78"/>
      <c r="G522" s="78"/>
      <c r="H522" s="78"/>
      <c r="I522" s="78"/>
      <c r="J522" s="78"/>
      <c r="K522" s="78"/>
      <c r="L522" s="78"/>
      <c r="M522" s="78"/>
      <c r="N522" s="78"/>
      <c r="O522" s="78"/>
      <c r="P522" s="78"/>
      <c r="Q522" s="78"/>
      <c r="R522" s="78"/>
      <c r="S522" s="78"/>
      <c r="T522" s="78"/>
      <c r="U522" s="78"/>
      <c r="V522" s="78"/>
      <c r="W522" s="78"/>
      <c r="X522" s="78"/>
      <c r="Y522" s="78"/>
      <c r="Z522" s="78"/>
      <c r="AA522" s="78"/>
      <c r="AB522" s="78"/>
      <c r="AC522" s="78"/>
      <c r="AD522" s="78"/>
      <c r="AE522" s="78"/>
      <c r="AF522" s="78"/>
      <c r="AG522" s="78"/>
      <c r="AH522" s="78"/>
      <c r="AI522" s="78"/>
      <c r="AJ522" s="78"/>
      <c r="AK522" s="78"/>
      <c r="AL522" s="78"/>
      <c r="AM522" s="78"/>
      <c r="AN522" s="78"/>
      <c r="AO522" s="78"/>
      <c r="AP522" s="78"/>
      <c r="AQ522" s="78"/>
      <c r="AR522" s="78"/>
      <c r="AS522" s="78"/>
      <c r="AT522" s="78"/>
      <c r="AU522" s="78"/>
      <c r="AV522" s="78"/>
      <c r="AW522" s="78"/>
      <c r="AX522" s="78"/>
      <c r="AY522" s="78"/>
      <c r="AZ522" s="78"/>
    </row>
    <row r="523" spans="1:52" ht="15" customHeight="1" x14ac:dyDescent="0.25">
      <c r="A523" s="78"/>
      <c r="B523" s="78"/>
      <c r="C523" s="78"/>
      <c r="D523" s="78"/>
      <c r="E523" s="78"/>
      <c r="F523" s="78"/>
      <c r="G523" s="78"/>
      <c r="H523" s="78"/>
      <c r="I523" s="78"/>
      <c r="J523" s="78"/>
      <c r="K523" s="78"/>
      <c r="L523" s="78"/>
      <c r="M523" s="78"/>
      <c r="N523" s="78"/>
      <c r="O523" s="78"/>
      <c r="P523" s="78"/>
      <c r="Q523" s="78"/>
      <c r="R523" s="78"/>
      <c r="S523" s="78"/>
      <c r="T523" s="78"/>
      <c r="U523" s="78"/>
      <c r="V523" s="78"/>
      <c r="W523" s="78"/>
      <c r="X523" s="78"/>
      <c r="Y523" s="78"/>
      <c r="Z523" s="78"/>
      <c r="AA523" s="78"/>
      <c r="AB523" s="78"/>
      <c r="AC523" s="78"/>
      <c r="AD523" s="78"/>
      <c r="AE523" s="78"/>
      <c r="AF523" s="78"/>
      <c r="AG523" s="78"/>
      <c r="AH523" s="78"/>
      <c r="AI523" s="78"/>
      <c r="AJ523" s="78"/>
      <c r="AK523" s="78"/>
      <c r="AL523" s="78"/>
      <c r="AM523" s="78"/>
      <c r="AN523" s="78"/>
      <c r="AO523" s="78"/>
      <c r="AP523" s="78"/>
      <c r="AQ523" s="78"/>
      <c r="AR523" s="78"/>
      <c r="AS523" s="78"/>
      <c r="AT523" s="78"/>
      <c r="AU523" s="78"/>
      <c r="AV523" s="78"/>
      <c r="AW523" s="78"/>
      <c r="AX523" s="78"/>
      <c r="AY523" s="78"/>
      <c r="AZ523" s="78"/>
    </row>
    <row r="524" spans="1:52" ht="15" customHeight="1" x14ac:dyDescent="0.25">
      <c r="A524" s="78"/>
      <c r="B524" s="78"/>
      <c r="C524" s="78"/>
      <c r="D524" s="78"/>
      <c r="E524" s="78"/>
      <c r="F524" s="78"/>
      <c r="G524" s="78"/>
      <c r="H524" s="78"/>
      <c r="I524" s="78"/>
      <c r="J524" s="78"/>
      <c r="K524" s="78"/>
      <c r="L524" s="78"/>
      <c r="M524" s="78"/>
      <c r="N524" s="78"/>
      <c r="O524" s="78"/>
      <c r="P524" s="78"/>
      <c r="Q524" s="78"/>
      <c r="R524" s="78"/>
      <c r="S524" s="78"/>
      <c r="T524" s="78"/>
      <c r="U524" s="78"/>
      <c r="V524" s="78"/>
      <c r="W524" s="78"/>
      <c r="X524" s="78"/>
      <c r="Y524" s="78"/>
      <c r="Z524" s="78"/>
      <c r="AA524" s="78"/>
      <c r="AB524" s="78"/>
      <c r="AC524" s="78"/>
      <c r="AD524" s="78"/>
      <c r="AE524" s="78"/>
      <c r="AF524" s="78"/>
      <c r="AG524" s="78"/>
      <c r="AH524" s="78"/>
      <c r="AI524" s="78"/>
      <c r="AJ524" s="78"/>
      <c r="AK524" s="78"/>
      <c r="AL524" s="78"/>
      <c r="AM524" s="78"/>
      <c r="AN524" s="78"/>
      <c r="AO524" s="78"/>
      <c r="AP524" s="78"/>
      <c r="AQ524" s="78"/>
      <c r="AR524" s="78"/>
      <c r="AS524" s="78"/>
      <c r="AT524" s="78"/>
      <c r="AU524" s="78"/>
      <c r="AV524" s="78"/>
      <c r="AW524" s="78"/>
      <c r="AX524" s="78"/>
      <c r="AY524" s="78"/>
      <c r="AZ524" s="78"/>
    </row>
    <row r="525" spans="1:52" ht="15" customHeight="1" x14ac:dyDescent="0.25">
      <c r="A525" s="78"/>
      <c r="B525" s="78"/>
      <c r="C525" s="78"/>
      <c r="D525" s="78"/>
      <c r="E525" s="78"/>
      <c r="F525" s="78"/>
      <c r="G525" s="78"/>
      <c r="H525" s="78"/>
      <c r="I525" s="78"/>
      <c r="J525" s="78"/>
      <c r="K525" s="78"/>
      <c r="L525" s="78"/>
      <c r="M525" s="78"/>
      <c r="N525" s="78"/>
      <c r="O525" s="78"/>
      <c r="P525" s="78"/>
      <c r="Q525" s="78"/>
      <c r="R525" s="78"/>
      <c r="S525" s="78"/>
      <c r="T525" s="78"/>
      <c r="U525" s="78"/>
      <c r="V525" s="78"/>
      <c r="W525" s="78"/>
      <c r="X525" s="78"/>
      <c r="Y525" s="78"/>
      <c r="Z525" s="78"/>
      <c r="AA525" s="78"/>
      <c r="AB525" s="78"/>
      <c r="AC525" s="78"/>
      <c r="AD525" s="78"/>
      <c r="AE525" s="78"/>
      <c r="AF525" s="78"/>
      <c r="AG525" s="78"/>
      <c r="AH525" s="78"/>
      <c r="AI525" s="78"/>
      <c r="AJ525" s="78"/>
      <c r="AK525" s="78"/>
      <c r="AL525" s="78"/>
      <c r="AM525" s="78"/>
      <c r="AN525" s="78"/>
      <c r="AO525" s="78"/>
      <c r="AP525" s="78"/>
      <c r="AQ525" s="78"/>
      <c r="AR525" s="78"/>
      <c r="AS525" s="78"/>
      <c r="AT525" s="78"/>
      <c r="AU525" s="78"/>
      <c r="AV525" s="78"/>
      <c r="AW525" s="78"/>
      <c r="AX525" s="78"/>
      <c r="AY525" s="78"/>
      <c r="AZ525" s="78"/>
    </row>
    <row r="526" spans="1:52" ht="15" customHeight="1" x14ac:dyDescent="0.25">
      <c r="A526" s="78"/>
      <c r="B526" s="78"/>
      <c r="C526" s="78"/>
      <c r="D526" s="78"/>
      <c r="E526" s="78"/>
      <c r="F526" s="78"/>
      <c r="G526" s="78"/>
      <c r="H526" s="78"/>
      <c r="I526" s="78"/>
      <c r="J526" s="78"/>
      <c r="K526" s="78"/>
      <c r="L526" s="78"/>
      <c r="M526" s="78"/>
      <c r="N526" s="78"/>
      <c r="O526" s="78"/>
      <c r="P526" s="78"/>
      <c r="Q526" s="78"/>
      <c r="R526" s="78"/>
      <c r="S526" s="78"/>
      <c r="T526" s="78"/>
      <c r="U526" s="78"/>
      <c r="V526" s="78"/>
      <c r="W526" s="78"/>
      <c r="X526" s="78"/>
      <c r="Y526" s="78"/>
      <c r="Z526" s="78"/>
      <c r="AA526" s="78"/>
      <c r="AB526" s="78"/>
      <c r="AC526" s="78"/>
      <c r="AD526" s="78"/>
      <c r="AE526" s="78"/>
      <c r="AF526" s="78"/>
      <c r="AG526" s="78"/>
      <c r="AH526" s="78"/>
      <c r="AI526" s="78"/>
      <c r="AJ526" s="78"/>
      <c r="AK526" s="78"/>
      <c r="AL526" s="78"/>
      <c r="AM526" s="78"/>
      <c r="AN526" s="78"/>
      <c r="AO526" s="78"/>
      <c r="AP526" s="78"/>
      <c r="AQ526" s="78"/>
      <c r="AR526" s="78"/>
      <c r="AS526" s="78"/>
      <c r="AT526" s="78"/>
      <c r="AU526" s="78"/>
      <c r="AV526" s="78"/>
      <c r="AW526" s="78"/>
      <c r="AX526" s="78"/>
      <c r="AY526" s="78"/>
      <c r="AZ526" s="78"/>
    </row>
    <row r="527" spans="1:52" ht="15" customHeight="1" x14ac:dyDescent="0.25">
      <c r="A527" s="78"/>
      <c r="B527" s="78"/>
      <c r="C527" s="78"/>
      <c r="D527" s="78"/>
      <c r="E527" s="78"/>
      <c r="F527" s="78"/>
      <c r="G527" s="78"/>
      <c r="H527" s="78"/>
      <c r="I527" s="78"/>
      <c r="J527" s="78"/>
      <c r="K527" s="78"/>
      <c r="L527" s="78"/>
      <c r="M527" s="78"/>
      <c r="N527" s="78"/>
      <c r="O527" s="78"/>
      <c r="P527" s="78"/>
      <c r="Q527" s="78"/>
      <c r="R527" s="78"/>
      <c r="S527" s="78"/>
      <c r="T527" s="78"/>
      <c r="U527" s="78"/>
      <c r="V527" s="78"/>
      <c r="W527" s="78"/>
      <c r="X527" s="78"/>
      <c r="Y527" s="78"/>
      <c r="Z527" s="78"/>
      <c r="AA527" s="78"/>
      <c r="AB527" s="78"/>
      <c r="AC527" s="78"/>
      <c r="AD527" s="78"/>
      <c r="AE527" s="78"/>
      <c r="AF527" s="78"/>
      <c r="AG527" s="78"/>
      <c r="AH527" s="78"/>
      <c r="AI527" s="78"/>
      <c r="AJ527" s="78"/>
      <c r="AK527" s="78"/>
      <c r="AL527" s="78"/>
      <c r="AM527" s="78"/>
      <c r="AN527" s="78"/>
      <c r="AO527" s="78"/>
      <c r="AP527" s="78"/>
      <c r="AQ527" s="78"/>
      <c r="AR527" s="78"/>
      <c r="AS527" s="78"/>
      <c r="AT527" s="78"/>
      <c r="AU527" s="78"/>
      <c r="AV527" s="78"/>
      <c r="AW527" s="78"/>
      <c r="AX527" s="78"/>
      <c r="AY527" s="78"/>
      <c r="AZ527" s="78"/>
    </row>
    <row r="528" spans="1:52" ht="15" customHeight="1" x14ac:dyDescent="0.25">
      <c r="A528" s="78"/>
      <c r="B528" s="78"/>
      <c r="C528" s="78"/>
      <c r="D528" s="78"/>
      <c r="E528" s="78"/>
      <c r="F528" s="78"/>
      <c r="G528" s="78"/>
      <c r="H528" s="78"/>
      <c r="I528" s="78"/>
      <c r="J528" s="78"/>
      <c r="K528" s="78"/>
      <c r="L528" s="78"/>
      <c r="M528" s="78"/>
      <c r="N528" s="78"/>
      <c r="O528" s="78"/>
      <c r="P528" s="78"/>
      <c r="Q528" s="78"/>
      <c r="R528" s="78"/>
      <c r="S528" s="78"/>
      <c r="T528" s="78"/>
      <c r="U528" s="78"/>
      <c r="V528" s="78"/>
      <c r="W528" s="78"/>
      <c r="X528" s="78"/>
      <c r="Y528" s="78"/>
      <c r="Z528" s="78"/>
      <c r="AA528" s="78"/>
      <c r="AB528" s="78"/>
      <c r="AC528" s="78"/>
      <c r="AD528" s="78"/>
      <c r="AE528" s="78"/>
      <c r="AF528" s="78"/>
      <c r="AG528" s="78"/>
      <c r="AH528" s="78"/>
      <c r="AI528" s="78"/>
      <c r="AJ528" s="78"/>
      <c r="AK528" s="78"/>
      <c r="AL528" s="78"/>
      <c r="AM528" s="78"/>
      <c r="AN528" s="78"/>
      <c r="AO528" s="78"/>
      <c r="AP528" s="78"/>
      <c r="AQ528" s="78"/>
      <c r="AR528" s="78"/>
      <c r="AS528" s="78"/>
      <c r="AT528" s="78"/>
      <c r="AU528" s="78"/>
      <c r="AV528" s="78"/>
      <c r="AW528" s="78"/>
      <c r="AX528" s="78"/>
      <c r="AY528" s="78"/>
      <c r="AZ528" s="78"/>
    </row>
    <row r="529" spans="1:52" ht="15" customHeight="1" x14ac:dyDescent="0.25">
      <c r="A529" s="78"/>
      <c r="B529" s="78"/>
      <c r="C529" s="78"/>
      <c r="D529" s="78"/>
      <c r="E529" s="78"/>
      <c r="F529" s="78"/>
      <c r="G529" s="78"/>
      <c r="H529" s="78"/>
      <c r="I529" s="78"/>
      <c r="J529" s="78"/>
      <c r="K529" s="78"/>
      <c r="L529" s="78"/>
      <c r="M529" s="78"/>
      <c r="N529" s="78"/>
      <c r="O529" s="78"/>
      <c r="P529" s="78"/>
      <c r="Q529" s="78"/>
      <c r="R529" s="78"/>
      <c r="S529" s="78"/>
      <c r="T529" s="78"/>
      <c r="U529" s="78"/>
      <c r="V529" s="78"/>
      <c r="W529" s="78"/>
      <c r="X529" s="78"/>
      <c r="Y529" s="78"/>
      <c r="Z529" s="78"/>
      <c r="AA529" s="78"/>
      <c r="AB529" s="78"/>
      <c r="AC529" s="78"/>
      <c r="AD529" s="78"/>
      <c r="AE529" s="78"/>
      <c r="AF529" s="78"/>
      <c r="AG529" s="78"/>
      <c r="AH529" s="78"/>
      <c r="AI529" s="78"/>
      <c r="AJ529" s="78"/>
      <c r="AK529" s="78"/>
      <c r="AL529" s="78"/>
      <c r="AM529" s="78"/>
      <c r="AN529" s="78"/>
      <c r="AO529" s="78"/>
      <c r="AP529" s="78"/>
      <c r="AQ529" s="78"/>
      <c r="AR529" s="78"/>
      <c r="AS529" s="78"/>
      <c r="AT529" s="78"/>
      <c r="AU529" s="78"/>
      <c r="AV529" s="78"/>
      <c r="AW529" s="78"/>
      <c r="AX529" s="78"/>
      <c r="AY529" s="78"/>
      <c r="AZ529" s="78"/>
    </row>
    <row r="530" spans="1:52" ht="15" customHeight="1" x14ac:dyDescent="0.25">
      <c r="A530" s="78"/>
      <c r="B530" s="78"/>
      <c r="C530" s="78"/>
      <c r="D530" s="78"/>
      <c r="E530" s="78"/>
      <c r="F530" s="78"/>
      <c r="G530" s="78"/>
      <c r="H530" s="78"/>
      <c r="I530" s="78"/>
      <c r="J530" s="78"/>
      <c r="K530" s="78"/>
      <c r="L530" s="78"/>
      <c r="M530" s="78"/>
      <c r="N530" s="78"/>
      <c r="O530" s="78"/>
      <c r="P530" s="78"/>
      <c r="Q530" s="78"/>
      <c r="R530" s="78"/>
      <c r="S530" s="78"/>
      <c r="T530" s="78"/>
      <c r="U530" s="78"/>
      <c r="V530" s="78"/>
      <c r="W530" s="78"/>
      <c r="X530" s="78"/>
      <c r="Y530" s="78"/>
      <c r="Z530" s="78"/>
      <c r="AA530" s="78"/>
      <c r="AB530" s="78"/>
      <c r="AC530" s="78"/>
      <c r="AD530" s="78"/>
      <c r="AE530" s="78"/>
      <c r="AF530" s="78"/>
      <c r="AG530" s="78"/>
      <c r="AH530" s="78"/>
      <c r="AI530" s="78"/>
      <c r="AJ530" s="78"/>
      <c r="AK530" s="78"/>
      <c r="AL530" s="78"/>
      <c r="AM530" s="78"/>
      <c r="AN530" s="78"/>
      <c r="AO530" s="78"/>
      <c r="AP530" s="78"/>
      <c r="AQ530" s="78"/>
      <c r="AR530" s="78"/>
      <c r="AS530" s="78"/>
      <c r="AT530" s="78"/>
      <c r="AU530" s="78"/>
      <c r="AV530" s="78"/>
      <c r="AW530" s="78"/>
      <c r="AX530" s="78"/>
      <c r="AY530" s="78"/>
      <c r="AZ530" s="78"/>
    </row>
    <row r="531" spans="1:52" ht="15" customHeight="1" x14ac:dyDescent="0.25">
      <c r="A531" s="78"/>
      <c r="B531" s="78"/>
      <c r="C531" s="78"/>
      <c r="D531" s="78"/>
      <c r="E531" s="78"/>
      <c r="F531" s="78"/>
      <c r="G531" s="78"/>
      <c r="H531" s="78"/>
      <c r="I531" s="78"/>
      <c r="J531" s="78"/>
      <c r="K531" s="78"/>
      <c r="L531" s="78"/>
      <c r="M531" s="78"/>
      <c r="N531" s="78"/>
      <c r="O531" s="78"/>
      <c r="P531" s="78"/>
      <c r="Q531" s="78"/>
      <c r="R531" s="78"/>
      <c r="S531" s="78"/>
      <c r="T531" s="78"/>
      <c r="U531" s="78"/>
      <c r="V531" s="78"/>
      <c r="W531" s="78"/>
      <c r="X531" s="78"/>
      <c r="Y531" s="78"/>
      <c r="Z531" s="78"/>
      <c r="AA531" s="78"/>
      <c r="AB531" s="78"/>
      <c r="AC531" s="78"/>
      <c r="AD531" s="78"/>
      <c r="AE531" s="78"/>
      <c r="AF531" s="78"/>
      <c r="AG531" s="78"/>
      <c r="AH531" s="78"/>
      <c r="AI531" s="78"/>
      <c r="AJ531" s="78"/>
      <c r="AK531" s="78"/>
      <c r="AL531" s="78"/>
      <c r="AM531" s="78"/>
      <c r="AN531" s="78"/>
      <c r="AO531" s="78"/>
      <c r="AP531" s="78"/>
      <c r="AQ531" s="78"/>
      <c r="AR531" s="78"/>
      <c r="AS531" s="78"/>
      <c r="AT531" s="78"/>
      <c r="AU531" s="78"/>
      <c r="AV531" s="78"/>
      <c r="AW531" s="78"/>
      <c r="AX531" s="78"/>
      <c r="AY531" s="78"/>
      <c r="AZ531" s="78"/>
    </row>
    <row r="532" spans="1:52" ht="15" customHeight="1" x14ac:dyDescent="0.25">
      <c r="A532" s="78"/>
      <c r="B532" s="78"/>
      <c r="C532" s="78"/>
      <c r="D532" s="78"/>
      <c r="E532" s="78"/>
      <c r="F532" s="78"/>
      <c r="G532" s="78"/>
      <c r="H532" s="78"/>
      <c r="I532" s="78"/>
      <c r="J532" s="78"/>
      <c r="K532" s="78"/>
      <c r="L532" s="78"/>
      <c r="M532" s="78"/>
      <c r="N532" s="78"/>
      <c r="O532" s="78"/>
      <c r="P532" s="78"/>
      <c r="Q532" s="78"/>
      <c r="R532" s="78"/>
      <c r="S532" s="78"/>
      <c r="T532" s="78"/>
      <c r="U532" s="78"/>
      <c r="V532" s="78"/>
      <c r="W532" s="78"/>
      <c r="X532" s="78"/>
      <c r="Y532" s="78"/>
      <c r="Z532" s="78"/>
      <c r="AA532" s="78"/>
      <c r="AB532" s="78"/>
      <c r="AC532" s="78"/>
      <c r="AD532" s="78"/>
      <c r="AE532" s="78"/>
      <c r="AF532" s="78"/>
      <c r="AG532" s="78"/>
      <c r="AH532" s="78"/>
      <c r="AI532" s="78"/>
      <c r="AJ532" s="78"/>
      <c r="AK532" s="78"/>
      <c r="AL532" s="78"/>
      <c r="AM532" s="78"/>
      <c r="AN532" s="78"/>
      <c r="AO532" s="78"/>
      <c r="AP532" s="78"/>
      <c r="AQ532" s="78"/>
      <c r="AR532" s="78"/>
      <c r="AS532" s="78"/>
      <c r="AT532" s="78"/>
      <c r="AU532" s="78"/>
      <c r="AV532" s="78"/>
      <c r="AW532" s="78"/>
      <c r="AX532" s="78"/>
      <c r="AY532" s="78"/>
      <c r="AZ532" s="78"/>
    </row>
    <row r="533" spans="1:52" ht="15" customHeight="1" x14ac:dyDescent="0.25">
      <c r="A533" s="78"/>
      <c r="B533" s="78"/>
      <c r="C533" s="78"/>
      <c r="D533" s="78"/>
      <c r="E533" s="78"/>
      <c r="F533" s="78"/>
      <c r="G533" s="78"/>
      <c r="H533" s="78"/>
      <c r="I533" s="78"/>
      <c r="J533" s="78"/>
      <c r="K533" s="78"/>
      <c r="L533" s="78"/>
      <c r="M533" s="78"/>
      <c r="N533" s="78"/>
      <c r="O533" s="78"/>
      <c r="P533" s="78"/>
      <c r="Q533" s="78"/>
      <c r="R533" s="78"/>
      <c r="S533" s="78"/>
      <c r="T533" s="78"/>
      <c r="U533" s="78"/>
      <c r="V533" s="78"/>
      <c r="W533" s="78"/>
      <c r="X533" s="78"/>
      <c r="Y533" s="78"/>
      <c r="Z533" s="78"/>
      <c r="AA533" s="78"/>
      <c r="AB533" s="78"/>
      <c r="AC533" s="78"/>
      <c r="AD533" s="78"/>
      <c r="AE533" s="78"/>
      <c r="AF533" s="78"/>
      <c r="AG533" s="78"/>
      <c r="AH533" s="78"/>
      <c r="AI533" s="78"/>
      <c r="AJ533" s="78"/>
      <c r="AK533" s="78"/>
      <c r="AL533" s="78"/>
      <c r="AM533" s="78"/>
      <c r="AN533" s="78"/>
      <c r="AO533" s="78"/>
      <c r="AP533" s="78"/>
      <c r="AQ533" s="78"/>
      <c r="AR533" s="78"/>
      <c r="AS533" s="78"/>
      <c r="AT533" s="78"/>
      <c r="AU533" s="78"/>
      <c r="AV533" s="78"/>
      <c r="AW533" s="78"/>
      <c r="AX533" s="78"/>
      <c r="AY533" s="78"/>
      <c r="AZ533" s="78"/>
    </row>
    <row r="534" spans="1:52" ht="15" customHeight="1" x14ac:dyDescent="0.25">
      <c r="A534" s="78"/>
      <c r="B534" s="78"/>
      <c r="C534" s="78"/>
      <c r="D534" s="78"/>
      <c r="E534" s="78"/>
      <c r="F534" s="78"/>
      <c r="G534" s="78"/>
      <c r="H534" s="78"/>
      <c r="I534" s="78"/>
      <c r="J534" s="78"/>
      <c r="K534" s="78"/>
      <c r="L534" s="78"/>
      <c r="M534" s="78"/>
      <c r="N534" s="78"/>
      <c r="O534" s="78"/>
      <c r="P534" s="78"/>
      <c r="Q534" s="78"/>
      <c r="R534" s="78"/>
      <c r="S534" s="78"/>
      <c r="T534" s="78"/>
      <c r="U534" s="78"/>
      <c r="V534" s="78"/>
      <c r="W534" s="78"/>
      <c r="X534" s="78"/>
      <c r="Y534" s="78"/>
      <c r="Z534" s="78"/>
      <c r="AA534" s="78"/>
      <c r="AB534" s="78"/>
      <c r="AC534" s="78"/>
      <c r="AD534" s="78"/>
      <c r="AE534" s="78"/>
      <c r="AF534" s="78"/>
      <c r="AG534" s="78"/>
      <c r="AH534" s="78"/>
      <c r="AI534" s="78"/>
      <c r="AJ534" s="78"/>
      <c r="AK534" s="78"/>
      <c r="AL534" s="78"/>
      <c r="AM534" s="78"/>
      <c r="AN534" s="78"/>
      <c r="AO534" s="78"/>
      <c r="AP534" s="78"/>
      <c r="AQ534" s="78"/>
      <c r="AR534" s="78"/>
      <c r="AS534" s="78"/>
      <c r="AT534" s="78"/>
      <c r="AU534" s="78"/>
      <c r="AV534" s="78"/>
      <c r="AW534" s="78"/>
      <c r="AX534" s="78"/>
      <c r="AY534" s="78"/>
      <c r="AZ534" s="78"/>
    </row>
    <row r="535" spans="1:52" ht="15" customHeight="1" x14ac:dyDescent="0.25">
      <c r="A535" s="78"/>
      <c r="B535" s="78"/>
      <c r="C535" s="78"/>
      <c r="D535" s="78"/>
      <c r="E535" s="78"/>
      <c r="F535" s="78"/>
      <c r="G535" s="78"/>
      <c r="H535" s="78"/>
      <c r="I535" s="78"/>
      <c r="J535" s="78"/>
      <c r="K535" s="78"/>
      <c r="L535" s="78"/>
      <c r="M535" s="78"/>
      <c r="N535" s="78"/>
      <c r="O535" s="78"/>
      <c r="P535" s="78"/>
      <c r="Q535" s="78"/>
      <c r="R535" s="78"/>
      <c r="S535" s="78"/>
      <c r="T535" s="78"/>
      <c r="U535" s="78"/>
      <c r="V535" s="78"/>
      <c r="W535" s="78"/>
      <c r="X535" s="78"/>
      <c r="Y535" s="78"/>
      <c r="Z535" s="78"/>
      <c r="AA535" s="78"/>
      <c r="AB535" s="78"/>
      <c r="AC535" s="78"/>
      <c r="AD535" s="78"/>
      <c r="AE535" s="78"/>
      <c r="AF535" s="78"/>
      <c r="AG535" s="78"/>
      <c r="AH535" s="78"/>
      <c r="AI535" s="78"/>
      <c r="AJ535" s="78"/>
      <c r="AK535" s="78"/>
      <c r="AL535" s="78"/>
      <c r="AM535" s="78"/>
      <c r="AN535" s="78"/>
      <c r="AO535" s="78"/>
      <c r="AP535" s="78"/>
      <c r="AQ535" s="78"/>
      <c r="AR535" s="78"/>
      <c r="AS535" s="78"/>
      <c r="AT535" s="78"/>
      <c r="AU535" s="78"/>
      <c r="AV535" s="78"/>
      <c r="AW535" s="78"/>
      <c r="AX535" s="78"/>
      <c r="AY535" s="78"/>
      <c r="AZ535" s="78"/>
    </row>
    <row r="536" spans="1:52" ht="15" customHeight="1" x14ac:dyDescent="0.25">
      <c r="A536" s="78"/>
      <c r="B536" s="78"/>
      <c r="C536" s="78"/>
      <c r="D536" s="78"/>
      <c r="E536" s="78"/>
      <c r="F536" s="78"/>
      <c r="G536" s="78"/>
      <c r="H536" s="78"/>
      <c r="I536" s="78"/>
      <c r="J536" s="78"/>
      <c r="K536" s="78"/>
      <c r="L536" s="78"/>
      <c r="M536" s="78"/>
      <c r="N536" s="78"/>
      <c r="O536" s="78"/>
      <c r="P536" s="78"/>
      <c r="Q536" s="78"/>
      <c r="R536" s="78"/>
      <c r="S536" s="78"/>
      <c r="T536" s="78"/>
      <c r="U536" s="78"/>
      <c r="V536" s="78"/>
      <c r="W536" s="78"/>
      <c r="X536" s="78"/>
      <c r="Y536" s="78"/>
      <c r="Z536" s="78"/>
      <c r="AA536" s="78"/>
      <c r="AB536" s="78"/>
      <c r="AC536" s="78"/>
      <c r="AD536" s="78"/>
      <c r="AE536" s="78"/>
      <c r="AF536" s="78"/>
      <c r="AG536" s="78"/>
      <c r="AH536" s="78"/>
      <c r="AI536" s="78"/>
      <c r="AJ536" s="78"/>
      <c r="AK536" s="78"/>
      <c r="AL536" s="78"/>
      <c r="AM536" s="78"/>
      <c r="AN536" s="78"/>
      <c r="AO536" s="78"/>
      <c r="AP536" s="78"/>
      <c r="AQ536" s="78"/>
      <c r="AR536" s="78"/>
      <c r="AS536" s="78"/>
      <c r="AT536" s="78"/>
      <c r="AU536" s="78"/>
      <c r="AV536" s="78"/>
      <c r="AW536" s="78"/>
      <c r="AX536" s="78"/>
      <c r="AY536" s="78"/>
      <c r="AZ536" s="78"/>
    </row>
    <row r="537" spans="1:52" ht="15" customHeight="1" x14ac:dyDescent="0.25">
      <c r="A537" s="78"/>
      <c r="B537" s="78"/>
      <c r="C537" s="78"/>
      <c r="D537" s="78"/>
      <c r="E537" s="78"/>
      <c r="F537" s="78"/>
      <c r="G537" s="78"/>
      <c r="H537" s="78"/>
      <c r="I537" s="78"/>
      <c r="J537" s="78"/>
      <c r="K537" s="78"/>
      <c r="L537" s="78"/>
      <c r="M537" s="78"/>
      <c r="N537" s="78"/>
      <c r="O537" s="78"/>
      <c r="P537" s="78"/>
      <c r="Q537" s="78"/>
      <c r="R537" s="78"/>
      <c r="S537" s="78"/>
      <c r="T537" s="78"/>
      <c r="U537" s="78"/>
      <c r="V537" s="78"/>
      <c r="W537" s="78"/>
      <c r="X537" s="78"/>
      <c r="Y537" s="78"/>
      <c r="Z537" s="78"/>
      <c r="AA537" s="78"/>
      <c r="AB537" s="78"/>
      <c r="AC537" s="78"/>
      <c r="AD537" s="78"/>
      <c r="AE537" s="78"/>
      <c r="AF537" s="78"/>
      <c r="AG537" s="78"/>
      <c r="AH537" s="78"/>
      <c r="AI537" s="78"/>
      <c r="AJ537" s="78"/>
      <c r="AK537" s="78"/>
      <c r="AL537" s="78"/>
      <c r="AM537" s="78"/>
      <c r="AN537" s="78"/>
      <c r="AO537" s="78"/>
      <c r="AP537" s="78"/>
      <c r="AQ537" s="78"/>
      <c r="AR537" s="78"/>
      <c r="AS537" s="78"/>
      <c r="AT537" s="78"/>
      <c r="AU537" s="78"/>
      <c r="AV537" s="78"/>
      <c r="AW537" s="78"/>
      <c r="AX537" s="78"/>
      <c r="AY537" s="78"/>
      <c r="AZ537" s="78"/>
    </row>
    <row r="538" spans="1:52" ht="15" customHeight="1" x14ac:dyDescent="0.25">
      <c r="A538" s="78"/>
      <c r="B538" s="78"/>
      <c r="C538" s="78"/>
      <c r="D538" s="78"/>
      <c r="E538" s="78"/>
      <c r="F538" s="78"/>
      <c r="G538" s="78"/>
      <c r="H538" s="78"/>
      <c r="I538" s="78"/>
      <c r="J538" s="78"/>
      <c r="K538" s="78"/>
      <c r="L538" s="78"/>
      <c r="M538" s="78"/>
      <c r="N538" s="78"/>
      <c r="O538" s="78"/>
      <c r="P538" s="78"/>
      <c r="Q538" s="78"/>
      <c r="R538" s="78"/>
      <c r="S538" s="78"/>
      <c r="T538" s="78"/>
      <c r="U538" s="78"/>
      <c r="V538" s="78"/>
      <c r="W538" s="78"/>
      <c r="X538" s="78"/>
      <c r="Y538" s="78"/>
      <c r="Z538" s="78"/>
      <c r="AA538" s="78"/>
      <c r="AB538" s="78"/>
      <c r="AC538" s="78"/>
      <c r="AD538" s="78"/>
      <c r="AE538" s="78"/>
      <c r="AF538" s="78"/>
      <c r="AG538" s="78"/>
      <c r="AH538" s="78"/>
      <c r="AI538" s="78"/>
      <c r="AJ538" s="78"/>
      <c r="AK538" s="78"/>
      <c r="AL538" s="78"/>
      <c r="AM538" s="78"/>
      <c r="AN538" s="78"/>
      <c r="AO538" s="78"/>
      <c r="AP538" s="78"/>
      <c r="AQ538" s="78"/>
      <c r="AR538" s="78"/>
      <c r="AS538" s="78"/>
      <c r="AT538" s="78"/>
      <c r="AU538" s="78"/>
      <c r="AV538" s="78"/>
      <c r="AW538" s="78"/>
      <c r="AX538" s="78"/>
      <c r="AY538" s="78"/>
      <c r="AZ538" s="78"/>
    </row>
    <row r="539" spans="1:52" ht="15" customHeight="1" x14ac:dyDescent="0.25">
      <c r="A539" s="78"/>
      <c r="B539" s="78"/>
      <c r="C539" s="78"/>
      <c r="D539" s="78"/>
      <c r="E539" s="78"/>
      <c r="F539" s="78"/>
      <c r="G539" s="78"/>
      <c r="H539" s="78"/>
      <c r="I539" s="78"/>
      <c r="J539" s="78"/>
      <c r="K539" s="78"/>
      <c r="L539" s="78"/>
      <c r="M539" s="78"/>
      <c r="N539" s="78"/>
      <c r="O539" s="78"/>
      <c r="P539" s="78"/>
      <c r="Q539" s="78"/>
      <c r="R539" s="78"/>
      <c r="S539" s="78"/>
      <c r="T539" s="78"/>
      <c r="U539" s="78"/>
      <c r="V539" s="78"/>
      <c r="W539" s="78"/>
      <c r="X539" s="78"/>
      <c r="Y539" s="78"/>
      <c r="Z539" s="78"/>
      <c r="AA539" s="78"/>
      <c r="AB539" s="78"/>
      <c r="AC539" s="78"/>
      <c r="AD539" s="78"/>
      <c r="AE539" s="78"/>
      <c r="AF539" s="78"/>
      <c r="AG539" s="78"/>
      <c r="AH539" s="78"/>
      <c r="AI539" s="78"/>
      <c r="AJ539" s="78"/>
      <c r="AK539" s="78"/>
      <c r="AL539" s="78"/>
      <c r="AM539" s="78"/>
      <c r="AN539" s="78"/>
      <c r="AO539" s="78"/>
      <c r="AP539" s="78"/>
      <c r="AQ539" s="78"/>
      <c r="AR539" s="78"/>
      <c r="AS539" s="78"/>
      <c r="AT539" s="78"/>
      <c r="AU539" s="78"/>
      <c r="AV539" s="78"/>
      <c r="AW539" s="78"/>
      <c r="AX539" s="78"/>
      <c r="AY539" s="78"/>
      <c r="AZ539" s="78"/>
    </row>
    <row r="540" spans="1:52" ht="15" customHeight="1" x14ac:dyDescent="0.25">
      <c r="A540" s="78"/>
      <c r="B540" s="78"/>
      <c r="C540" s="78"/>
      <c r="D540" s="78"/>
      <c r="E540" s="78"/>
      <c r="F540" s="78"/>
      <c r="G540" s="78"/>
      <c r="H540" s="78"/>
      <c r="I540" s="78"/>
      <c r="J540" s="78"/>
      <c r="K540" s="78"/>
      <c r="L540" s="78"/>
      <c r="M540" s="78"/>
      <c r="N540" s="78"/>
      <c r="O540" s="78"/>
      <c r="P540" s="78"/>
      <c r="Q540" s="78"/>
      <c r="R540" s="78"/>
      <c r="S540" s="78"/>
      <c r="T540" s="78"/>
      <c r="U540" s="78"/>
      <c r="V540" s="78"/>
      <c r="W540" s="78"/>
      <c r="X540" s="78"/>
      <c r="Y540" s="78"/>
      <c r="Z540" s="78"/>
      <c r="AA540" s="78"/>
      <c r="AB540" s="78"/>
      <c r="AC540" s="78"/>
      <c r="AD540" s="78"/>
      <c r="AE540" s="78"/>
      <c r="AF540" s="78"/>
      <c r="AG540" s="78"/>
      <c r="AH540" s="78"/>
      <c r="AI540" s="78"/>
      <c r="AJ540" s="78"/>
      <c r="AK540" s="78"/>
      <c r="AL540" s="78"/>
      <c r="AM540" s="78"/>
      <c r="AN540" s="78"/>
      <c r="AO540" s="78"/>
      <c r="AP540" s="78"/>
      <c r="AQ540" s="78"/>
      <c r="AR540" s="78"/>
      <c r="AS540" s="78"/>
      <c r="AT540" s="78"/>
      <c r="AU540" s="78"/>
      <c r="AV540" s="78"/>
      <c r="AW540" s="78"/>
      <c r="AX540" s="78"/>
      <c r="AY540" s="78"/>
      <c r="AZ540" s="78"/>
    </row>
    <row r="541" spans="1:52" ht="15" customHeight="1" x14ac:dyDescent="0.25">
      <c r="A541" s="78"/>
      <c r="B541" s="78"/>
      <c r="C541" s="78"/>
      <c r="D541" s="78"/>
      <c r="E541" s="78"/>
      <c r="F541" s="78"/>
      <c r="G541" s="78"/>
      <c r="H541" s="78"/>
      <c r="I541" s="78"/>
      <c r="J541" s="78"/>
      <c r="K541" s="78"/>
      <c r="L541" s="78"/>
      <c r="M541" s="78"/>
      <c r="N541" s="78"/>
      <c r="O541" s="78"/>
      <c r="P541" s="78"/>
      <c r="Q541" s="78"/>
      <c r="R541" s="78"/>
      <c r="S541" s="78"/>
      <c r="T541" s="78"/>
      <c r="U541" s="78"/>
      <c r="V541" s="78"/>
      <c r="W541" s="78"/>
      <c r="X541" s="78"/>
      <c r="Y541" s="78"/>
      <c r="Z541" s="78"/>
      <c r="AA541" s="78"/>
      <c r="AB541" s="78"/>
      <c r="AC541" s="78"/>
      <c r="AD541" s="78"/>
      <c r="AE541" s="78"/>
      <c r="AF541" s="78"/>
      <c r="AG541" s="78"/>
      <c r="AH541" s="78"/>
      <c r="AI541" s="78"/>
      <c r="AJ541" s="78"/>
      <c r="AK541" s="78"/>
      <c r="AL541" s="78"/>
      <c r="AM541" s="78"/>
      <c r="AN541" s="78"/>
      <c r="AO541" s="78"/>
      <c r="AP541" s="78"/>
      <c r="AQ541" s="78"/>
      <c r="AR541" s="78"/>
      <c r="AS541" s="78"/>
      <c r="AT541" s="78"/>
      <c r="AU541" s="78"/>
      <c r="AV541" s="78"/>
      <c r="AW541" s="78"/>
      <c r="AX541" s="78"/>
      <c r="AY541" s="78"/>
      <c r="AZ541" s="78"/>
    </row>
    <row r="542" spans="1:52" ht="15" customHeight="1" x14ac:dyDescent="0.25">
      <c r="A542" s="78"/>
      <c r="B542" s="78"/>
      <c r="C542" s="78"/>
      <c r="D542" s="78"/>
      <c r="E542" s="78"/>
      <c r="F542" s="78"/>
      <c r="G542" s="78"/>
      <c r="H542" s="78"/>
      <c r="I542" s="78"/>
      <c r="J542" s="78"/>
      <c r="K542" s="78"/>
      <c r="L542" s="78"/>
      <c r="M542" s="78"/>
      <c r="N542" s="78"/>
      <c r="O542" s="78"/>
      <c r="P542" s="78"/>
      <c r="Q542" s="78"/>
      <c r="R542" s="78"/>
      <c r="S542" s="78"/>
      <c r="T542" s="78"/>
      <c r="U542" s="78"/>
      <c r="V542" s="78"/>
      <c r="W542" s="78"/>
      <c r="X542" s="78"/>
      <c r="Y542" s="78"/>
      <c r="Z542" s="78"/>
      <c r="AA542" s="78"/>
      <c r="AB542" s="78"/>
      <c r="AC542" s="78"/>
      <c r="AD542" s="78"/>
      <c r="AE542" s="78"/>
      <c r="AF542" s="78"/>
      <c r="AG542" s="78"/>
      <c r="AH542" s="78"/>
      <c r="AI542" s="78"/>
      <c r="AJ542" s="78"/>
      <c r="AK542" s="78"/>
      <c r="AL542" s="78"/>
      <c r="AM542" s="78"/>
      <c r="AN542" s="78"/>
      <c r="AO542" s="78"/>
      <c r="AP542" s="78"/>
      <c r="AQ542" s="78"/>
      <c r="AR542" s="78"/>
      <c r="AS542" s="78"/>
      <c r="AT542" s="78"/>
      <c r="AU542" s="78"/>
      <c r="AV542" s="78"/>
      <c r="AW542" s="78"/>
      <c r="AX542" s="78"/>
      <c r="AY542" s="78"/>
      <c r="AZ542" s="78"/>
    </row>
    <row r="543" spans="1:52" ht="15" customHeight="1" x14ac:dyDescent="0.25">
      <c r="A543" s="78"/>
      <c r="B543" s="78"/>
      <c r="C543" s="78"/>
      <c r="D543" s="78"/>
      <c r="E543" s="78"/>
      <c r="F543" s="78"/>
      <c r="G543" s="78"/>
      <c r="H543" s="78"/>
      <c r="I543" s="78"/>
      <c r="J543" s="78"/>
      <c r="K543" s="78"/>
      <c r="L543" s="78"/>
      <c r="M543" s="78"/>
      <c r="N543" s="78"/>
      <c r="O543" s="78"/>
      <c r="P543" s="78"/>
      <c r="Q543" s="78"/>
      <c r="R543" s="78"/>
      <c r="S543" s="78"/>
      <c r="T543" s="78"/>
      <c r="U543" s="78"/>
      <c r="V543" s="78"/>
      <c r="W543" s="78"/>
      <c r="X543" s="78"/>
      <c r="Y543" s="78"/>
      <c r="Z543" s="78"/>
      <c r="AA543" s="78"/>
      <c r="AB543" s="78"/>
      <c r="AC543" s="78"/>
      <c r="AD543" s="78"/>
      <c r="AE543" s="78"/>
      <c r="AF543" s="78"/>
      <c r="AG543" s="78"/>
      <c r="AH543" s="78"/>
      <c r="AI543" s="78"/>
      <c r="AJ543" s="78"/>
      <c r="AK543" s="78"/>
      <c r="AL543" s="78"/>
      <c r="AM543" s="78"/>
      <c r="AN543" s="78"/>
      <c r="AO543" s="78"/>
      <c r="AP543" s="78"/>
      <c r="AQ543" s="78"/>
      <c r="AR543" s="78"/>
      <c r="AS543" s="78"/>
      <c r="AT543" s="78"/>
      <c r="AU543" s="78"/>
      <c r="AV543" s="78"/>
      <c r="AW543" s="78"/>
      <c r="AX543" s="78"/>
      <c r="AY543" s="78"/>
      <c r="AZ543" s="78"/>
    </row>
    <row r="544" spans="1:52" ht="15" customHeight="1" x14ac:dyDescent="0.25">
      <c r="A544" s="78"/>
      <c r="B544" s="78"/>
      <c r="C544" s="78"/>
      <c r="D544" s="78"/>
      <c r="E544" s="78"/>
      <c r="F544" s="78"/>
      <c r="G544" s="78"/>
      <c r="H544" s="78"/>
      <c r="I544" s="78"/>
      <c r="J544" s="78"/>
      <c r="K544" s="78"/>
      <c r="L544" s="78"/>
      <c r="M544" s="78"/>
      <c r="N544" s="78"/>
      <c r="O544" s="78"/>
      <c r="P544" s="78"/>
      <c r="Q544" s="78"/>
      <c r="R544" s="78"/>
      <c r="S544" s="78"/>
      <c r="T544" s="78"/>
      <c r="U544" s="78"/>
      <c r="V544" s="78"/>
      <c r="W544" s="78"/>
      <c r="X544" s="78"/>
      <c r="Y544" s="78"/>
      <c r="Z544" s="78"/>
      <c r="AA544" s="78"/>
      <c r="AB544" s="78"/>
      <c r="AC544" s="78"/>
      <c r="AD544" s="78"/>
      <c r="AE544" s="78"/>
      <c r="AF544" s="78"/>
      <c r="AG544" s="78"/>
      <c r="AH544" s="78"/>
      <c r="AI544" s="78"/>
      <c r="AJ544" s="78"/>
      <c r="AK544" s="78"/>
      <c r="AL544" s="78"/>
      <c r="AM544" s="78"/>
      <c r="AN544" s="78"/>
      <c r="AO544" s="78"/>
      <c r="AP544" s="78"/>
      <c r="AQ544" s="78"/>
      <c r="AR544" s="78"/>
      <c r="AS544" s="78"/>
      <c r="AT544" s="78"/>
      <c r="AU544" s="78"/>
      <c r="AV544" s="78"/>
      <c r="AW544" s="78"/>
      <c r="AX544" s="78"/>
      <c r="AY544" s="78"/>
      <c r="AZ544" s="78"/>
    </row>
    <row r="545" spans="1:52" ht="15" customHeight="1" x14ac:dyDescent="0.25">
      <c r="A545" s="78"/>
      <c r="B545" s="78"/>
      <c r="C545" s="78"/>
      <c r="D545" s="78"/>
      <c r="E545" s="78"/>
      <c r="F545" s="78"/>
      <c r="G545" s="78"/>
      <c r="H545" s="78"/>
      <c r="I545" s="78"/>
      <c r="J545" s="78"/>
      <c r="K545" s="78"/>
      <c r="L545" s="78"/>
      <c r="M545" s="78"/>
      <c r="N545" s="78"/>
      <c r="O545" s="78"/>
      <c r="P545" s="78"/>
      <c r="Q545" s="78"/>
      <c r="R545" s="78"/>
      <c r="S545" s="78"/>
      <c r="T545" s="78"/>
      <c r="U545" s="78"/>
      <c r="V545" s="78"/>
      <c r="W545" s="78"/>
      <c r="X545" s="78"/>
      <c r="Y545" s="78"/>
      <c r="Z545" s="78"/>
      <c r="AA545" s="78"/>
      <c r="AB545" s="78"/>
      <c r="AC545" s="78"/>
      <c r="AD545" s="78"/>
      <c r="AE545" s="78"/>
      <c r="AF545" s="78"/>
      <c r="AG545" s="78"/>
      <c r="AH545" s="78"/>
      <c r="AI545" s="78"/>
      <c r="AJ545" s="78"/>
      <c r="AK545" s="78"/>
      <c r="AL545" s="78"/>
      <c r="AM545" s="78"/>
      <c r="AN545" s="78"/>
      <c r="AO545" s="78"/>
      <c r="AP545" s="78"/>
      <c r="AQ545" s="78"/>
      <c r="AR545" s="78"/>
      <c r="AS545" s="78"/>
      <c r="AT545" s="78"/>
      <c r="AU545" s="78"/>
      <c r="AV545" s="78"/>
      <c r="AW545" s="78"/>
      <c r="AX545" s="78"/>
      <c r="AY545" s="78"/>
      <c r="AZ545" s="78"/>
    </row>
    <row r="546" spans="1:52" ht="15" customHeight="1" x14ac:dyDescent="0.25">
      <c r="A546" s="78"/>
      <c r="B546" s="78"/>
      <c r="C546" s="78"/>
      <c r="D546" s="78"/>
      <c r="E546" s="78"/>
      <c r="F546" s="78"/>
      <c r="G546" s="78"/>
      <c r="H546" s="78"/>
      <c r="I546" s="78"/>
      <c r="J546" s="78"/>
      <c r="K546" s="78"/>
      <c r="L546" s="78"/>
      <c r="M546" s="78"/>
      <c r="N546" s="78"/>
      <c r="O546" s="78"/>
      <c r="P546" s="78"/>
      <c r="Q546" s="78"/>
      <c r="R546" s="78"/>
      <c r="S546" s="78"/>
      <c r="T546" s="78"/>
      <c r="U546" s="78"/>
      <c r="V546" s="78"/>
      <c r="W546" s="78"/>
      <c r="X546" s="78"/>
      <c r="Y546" s="78"/>
      <c r="Z546" s="78"/>
      <c r="AA546" s="78"/>
      <c r="AB546" s="78"/>
      <c r="AC546" s="78"/>
      <c r="AD546" s="78"/>
      <c r="AE546" s="78"/>
      <c r="AF546" s="78"/>
      <c r="AG546" s="78"/>
      <c r="AH546" s="78"/>
      <c r="AI546" s="78"/>
      <c r="AJ546" s="78"/>
      <c r="AK546" s="78"/>
      <c r="AL546" s="78"/>
      <c r="AM546" s="78"/>
      <c r="AN546" s="78"/>
      <c r="AO546" s="78"/>
      <c r="AP546" s="78"/>
      <c r="AQ546" s="78"/>
      <c r="AR546" s="78"/>
      <c r="AS546" s="78"/>
      <c r="AT546" s="78"/>
      <c r="AU546" s="78"/>
      <c r="AV546" s="78"/>
      <c r="AW546" s="78"/>
      <c r="AX546" s="78"/>
      <c r="AY546" s="78"/>
      <c r="AZ546" s="78"/>
    </row>
    <row r="547" spans="1:52" ht="15" customHeight="1" x14ac:dyDescent="0.25">
      <c r="A547" s="78"/>
      <c r="B547" s="78"/>
      <c r="C547" s="78"/>
      <c r="D547" s="78"/>
      <c r="E547" s="78"/>
      <c r="F547" s="78"/>
      <c r="G547" s="78"/>
      <c r="H547" s="78"/>
      <c r="I547" s="78"/>
      <c r="J547" s="78"/>
      <c r="K547" s="78"/>
      <c r="L547" s="78"/>
      <c r="M547" s="78"/>
      <c r="N547" s="78"/>
      <c r="O547" s="78"/>
      <c r="P547" s="78"/>
      <c r="Q547" s="78"/>
      <c r="R547" s="78"/>
      <c r="S547" s="78"/>
      <c r="T547" s="78"/>
      <c r="U547" s="78"/>
      <c r="V547" s="78"/>
      <c r="W547" s="78"/>
      <c r="X547" s="78"/>
      <c r="Y547" s="78"/>
      <c r="Z547" s="78"/>
      <c r="AA547" s="78"/>
      <c r="AB547" s="78"/>
      <c r="AC547" s="78"/>
      <c r="AD547" s="78"/>
      <c r="AE547" s="78"/>
      <c r="AF547" s="78"/>
      <c r="AG547" s="78"/>
      <c r="AH547" s="78"/>
      <c r="AI547" s="78"/>
      <c r="AJ547" s="78"/>
      <c r="AK547" s="78"/>
      <c r="AL547" s="78"/>
      <c r="AM547" s="78"/>
      <c r="AN547" s="78"/>
      <c r="AO547" s="78"/>
      <c r="AP547" s="78"/>
      <c r="AQ547" s="78"/>
      <c r="AR547" s="78"/>
      <c r="AS547" s="78"/>
      <c r="AT547" s="78"/>
      <c r="AU547" s="78"/>
      <c r="AV547" s="78"/>
      <c r="AW547" s="78"/>
      <c r="AX547" s="78"/>
      <c r="AY547" s="78"/>
      <c r="AZ547" s="78"/>
    </row>
    <row r="548" spans="1:52" ht="15" customHeight="1" x14ac:dyDescent="0.25">
      <c r="A548" s="78"/>
      <c r="B548" s="78"/>
      <c r="C548" s="78"/>
      <c r="D548" s="78"/>
      <c r="E548" s="78"/>
      <c r="F548" s="78"/>
      <c r="G548" s="78"/>
      <c r="H548" s="78"/>
      <c r="I548" s="78"/>
      <c r="J548" s="78"/>
      <c r="K548" s="78"/>
      <c r="L548" s="78"/>
      <c r="M548" s="78"/>
      <c r="N548" s="78"/>
      <c r="O548" s="78"/>
      <c r="P548" s="78"/>
      <c r="Q548" s="78"/>
      <c r="R548" s="78"/>
      <c r="S548" s="78"/>
      <c r="T548" s="78"/>
      <c r="U548" s="78"/>
      <c r="V548" s="78"/>
      <c r="W548" s="78"/>
      <c r="X548" s="78"/>
      <c r="Y548" s="78"/>
      <c r="Z548" s="78"/>
      <c r="AA548" s="78"/>
      <c r="AB548" s="78"/>
      <c r="AC548" s="78"/>
      <c r="AD548" s="78"/>
      <c r="AE548" s="78"/>
      <c r="AF548" s="78"/>
      <c r="AG548" s="78"/>
      <c r="AH548" s="78"/>
      <c r="AI548" s="78"/>
      <c r="AJ548" s="78"/>
      <c r="AK548" s="78"/>
      <c r="AL548" s="78"/>
      <c r="AM548" s="78"/>
      <c r="AN548" s="78"/>
      <c r="AO548" s="78"/>
      <c r="AP548" s="78"/>
      <c r="AQ548" s="78"/>
      <c r="AR548" s="78"/>
      <c r="AS548" s="78"/>
      <c r="AT548" s="78"/>
      <c r="AU548" s="78"/>
      <c r="AV548" s="78"/>
      <c r="AW548" s="78"/>
      <c r="AX548" s="78"/>
      <c r="AY548" s="78"/>
      <c r="AZ548" s="78"/>
    </row>
    <row r="549" spans="1:52" ht="15" customHeight="1" x14ac:dyDescent="0.25">
      <c r="A549" s="78"/>
      <c r="B549" s="78"/>
      <c r="C549" s="78"/>
      <c r="D549" s="78"/>
      <c r="E549" s="78"/>
      <c r="F549" s="78"/>
      <c r="G549" s="78"/>
      <c r="H549" s="78"/>
      <c r="I549" s="78"/>
      <c r="J549" s="78"/>
      <c r="K549" s="78"/>
      <c r="L549" s="78"/>
      <c r="M549" s="78"/>
      <c r="N549" s="78"/>
      <c r="O549" s="78"/>
      <c r="P549" s="78"/>
      <c r="Q549" s="78"/>
      <c r="R549" s="78"/>
      <c r="S549" s="78"/>
      <c r="T549" s="78"/>
      <c r="U549" s="78"/>
      <c r="V549" s="78"/>
      <c r="W549" s="78"/>
      <c r="X549" s="78"/>
      <c r="Y549" s="78"/>
      <c r="Z549" s="78"/>
      <c r="AA549" s="78"/>
      <c r="AB549" s="78"/>
      <c r="AC549" s="78"/>
      <c r="AD549" s="78"/>
      <c r="AE549" s="78"/>
      <c r="AF549" s="78"/>
      <c r="AG549" s="78"/>
      <c r="AH549" s="78"/>
      <c r="AI549" s="78"/>
      <c r="AJ549" s="78"/>
      <c r="AK549" s="78"/>
      <c r="AL549" s="78"/>
      <c r="AM549" s="78"/>
      <c r="AN549" s="78"/>
      <c r="AO549" s="78"/>
      <c r="AP549" s="78"/>
      <c r="AQ549" s="78"/>
      <c r="AR549" s="78"/>
      <c r="AS549" s="78"/>
      <c r="AT549" s="78"/>
      <c r="AU549" s="78"/>
      <c r="AV549" s="78"/>
      <c r="AW549" s="78"/>
      <c r="AX549" s="78"/>
      <c r="AY549" s="78"/>
      <c r="AZ549" s="78"/>
    </row>
    <row r="550" spans="1:52" ht="15" customHeight="1" x14ac:dyDescent="0.25">
      <c r="A550" s="78"/>
      <c r="B550" s="78"/>
      <c r="C550" s="78"/>
      <c r="D550" s="78"/>
      <c r="E550" s="78"/>
      <c r="F550" s="78"/>
      <c r="G550" s="78"/>
      <c r="H550" s="78"/>
      <c r="I550" s="78"/>
      <c r="J550" s="78"/>
      <c r="K550" s="78"/>
      <c r="L550" s="78"/>
      <c r="M550" s="78"/>
      <c r="N550" s="78"/>
      <c r="O550" s="78"/>
      <c r="P550" s="78"/>
      <c r="Q550" s="78"/>
      <c r="R550" s="78"/>
      <c r="S550" s="78"/>
      <c r="T550" s="78"/>
      <c r="U550" s="78"/>
      <c r="V550" s="78"/>
      <c r="W550" s="78"/>
      <c r="X550" s="78"/>
      <c r="Y550" s="78"/>
      <c r="Z550" s="78"/>
      <c r="AA550" s="78"/>
      <c r="AB550" s="78"/>
      <c r="AC550" s="78"/>
      <c r="AD550" s="78"/>
      <c r="AE550" s="78"/>
      <c r="AF550" s="78"/>
      <c r="AG550" s="78"/>
      <c r="AH550" s="78"/>
      <c r="AI550" s="78"/>
      <c r="AJ550" s="78"/>
      <c r="AK550" s="78"/>
      <c r="AL550" s="78"/>
      <c r="AM550" s="78"/>
      <c r="AN550" s="78"/>
      <c r="AO550" s="78"/>
      <c r="AP550" s="78"/>
      <c r="AQ550" s="78"/>
      <c r="AR550" s="78"/>
      <c r="AS550" s="78"/>
      <c r="AT550" s="78"/>
      <c r="AU550" s="78"/>
      <c r="AV550" s="78"/>
      <c r="AW550" s="78"/>
      <c r="AX550" s="78"/>
      <c r="AY550" s="78"/>
      <c r="AZ550" s="78"/>
    </row>
    <row r="551" spans="1:52" ht="15" customHeight="1" x14ac:dyDescent="0.25">
      <c r="A551" s="78"/>
      <c r="B551" s="78"/>
      <c r="C551" s="78"/>
      <c r="D551" s="78"/>
      <c r="E551" s="78"/>
      <c r="F551" s="78"/>
      <c r="G551" s="78"/>
      <c r="H551" s="78"/>
      <c r="I551" s="78"/>
      <c r="J551" s="78"/>
      <c r="K551" s="78"/>
      <c r="L551" s="78"/>
      <c r="M551" s="78"/>
      <c r="N551" s="78"/>
      <c r="O551" s="78"/>
      <c r="P551" s="78"/>
      <c r="Q551" s="78"/>
      <c r="R551" s="78"/>
      <c r="S551" s="78"/>
      <c r="T551" s="78"/>
      <c r="U551" s="78"/>
      <c r="V551" s="78"/>
      <c r="W551" s="78"/>
      <c r="X551" s="78"/>
      <c r="Y551" s="78"/>
      <c r="Z551" s="78"/>
      <c r="AA551" s="78"/>
      <c r="AB551" s="78"/>
      <c r="AC551" s="78"/>
      <c r="AD551" s="78"/>
      <c r="AE551" s="78"/>
      <c r="AF551" s="78"/>
      <c r="AG551" s="78"/>
      <c r="AH551" s="78"/>
      <c r="AI551" s="78"/>
      <c r="AJ551" s="78"/>
      <c r="AK551" s="78"/>
      <c r="AL551" s="78"/>
      <c r="AM551" s="78"/>
      <c r="AN551" s="78"/>
      <c r="AO551" s="78"/>
      <c r="AP551" s="78"/>
      <c r="AQ551" s="78"/>
      <c r="AR551" s="78"/>
      <c r="AS551" s="78"/>
      <c r="AT551" s="78"/>
      <c r="AU551" s="78"/>
      <c r="AV551" s="78"/>
      <c r="AW551" s="78"/>
      <c r="AX551" s="78"/>
      <c r="AY551" s="78"/>
      <c r="AZ551" s="78"/>
    </row>
    <row r="552" spans="1:52" ht="15" customHeight="1" x14ac:dyDescent="0.25">
      <c r="A552" s="78"/>
      <c r="B552" s="78"/>
      <c r="C552" s="78"/>
      <c r="D552" s="78"/>
      <c r="E552" s="78"/>
      <c r="F552" s="78"/>
      <c r="G552" s="78"/>
      <c r="H552" s="78"/>
      <c r="I552" s="78"/>
      <c r="J552" s="78"/>
      <c r="K552" s="78"/>
      <c r="L552" s="78"/>
      <c r="M552" s="78"/>
      <c r="N552" s="78"/>
      <c r="O552" s="78"/>
      <c r="P552" s="78"/>
      <c r="Q552" s="78"/>
      <c r="R552" s="78"/>
      <c r="S552" s="78"/>
      <c r="T552" s="78"/>
      <c r="U552" s="78"/>
      <c r="V552" s="78"/>
      <c r="W552" s="78"/>
      <c r="X552" s="78"/>
      <c r="Y552" s="78"/>
      <c r="Z552" s="78"/>
      <c r="AA552" s="78"/>
      <c r="AB552" s="78"/>
      <c r="AC552" s="78"/>
      <c r="AD552" s="78"/>
      <c r="AE552" s="78"/>
      <c r="AF552" s="78"/>
      <c r="AG552" s="78"/>
      <c r="AH552" s="78"/>
      <c r="AI552" s="78"/>
      <c r="AJ552" s="78"/>
      <c r="AK552" s="78"/>
      <c r="AL552" s="78"/>
      <c r="AM552" s="78"/>
      <c r="AN552" s="78"/>
      <c r="AO552" s="78"/>
      <c r="AP552" s="78"/>
      <c r="AQ552" s="78"/>
      <c r="AR552" s="78"/>
      <c r="AS552" s="78"/>
      <c r="AT552" s="78"/>
      <c r="AU552" s="78"/>
      <c r="AV552" s="78"/>
      <c r="AW552" s="78"/>
      <c r="AX552" s="78"/>
      <c r="AY552" s="78"/>
      <c r="AZ552" s="78"/>
    </row>
    <row r="553" spans="1:52" ht="15" customHeight="1" x14ac:dyDescent="0.25">
      <c r="A553" s="78"/>
      <c r="B553" s="78"/>
      <c r="C553" s="78"/>
      <c r="D553" s="78"/>
      <c r="E553" s="78"/>
      <c r="F553" s="78"/>
      <c r="G553" s="78"/>
      <c r="H553" s="78"/>
      <c r="I553" s="78"/>
      <c r="J553" s="78"/>
      <c r="K553" s="78"/>
      <c r="L553" s="78"/>
      <c r="M553" s="78"/>
      <c r="N553" s="78"/>
      <c r="O553" s="78"/>
      <c r="P553" s="78"/>
      <c r="Q553" s="78"/>
      <c r="R553" s="78"/>
      <c r="S553" s="78"/>
      <c r="T553" s="78"/>
      <c r="U553" s="78"/>
      <c r="V553" s="78"/>
      <c r="W553" s="78"/>
      <c r="X553" s="78"/>
      <c r="Y553" s="78"/>
      <c r="Z553" s="78"/>
      <c r="AA553" s="78"/>
      <c r="AB553" s="78"/>
      <c r="AC553" s="78"/>
      <c r="AD553" s="78"/>
      <c r="AE553" s="78"/>
      <c r="AF553" s="78"/>
      <c r="AG553" s="78"/>
      <c r="AH553" s="78"/>
      <c r="AI553" s="78"/>
      <c r="AJ553" s="78"/>
      <c r="AK553" s="78"/>
      <c r="AL553" s="78"/>
      <c r="AM553" s="78"/>
      <c r="AN553" s="78"/>
      <c r="AO553" s="78"/>
      <c r="AP553" s="78"/>
      <c r="AQ553" s="78"/>
      <c r="AR553" s="78"/>
      <c r="AS553" s="78"/>
      <c r="AT553" s="78"/>
      <c r="AU553" s="78"/>
      <c r="AV553" s="78"/>
      <c r="AW553" s="78"/>
      <c r="AX553" s="78"/>
      <c r="AY553" s="78"/>
      <c r="AZ553" s="78"/>
    </row>
    <row r="554" spans="1:52" ht="15" customHeight="1" x14ac:dyDescent="0.25">
      <c r="A554" s="78"/>
      <c r="B554" s="78"/>
      <c r="C554" s="78"/>
      <c r="D554" s="78"/>
      <c r="E554" s="78"/>
      <c r="F554" s="78"/>
      <c r="G554" s="78"/>
      <c r="H554" s="78"/>
      <c r="I554" s="78"/>
      <c r="J554" s="78"/>
      <c r="K554" s="78"/>
      <c r="L554" s="78"/>
      <c r="M554" s="78"/>
      <c r="N554" s="78"/>
      <c r="O554" s="78"/>
      <c r="P554" s="78"/>
      <c r="Q554" s="78"/>
      <c r="R554" s="78"/>
      <c r="S554" s="78"/>
      <c r="T554" s="78"/>
      <c r="U554" s="78"/>
      <c r="V554" s="78"/>
      <c r="W554" s="78"/>
      <c r="X554" s="78"/>
      <c r="Y554" s="78"/>
      <c r="Z554" s="78"/>
      <c r="AA554" s="78"/>
      <c r="AB554" s="78"/>
      <c r="AC554" s="78"/>
      <c r="AD554" s="78"/>
      <c r="AE554" s="78"/>
      <c r="AF554" s="78"/>
      <c r="AG554" s="78"/>
      <c r="AH554" s="78"/>
      <c r="AI554" s="78"/>
      <c r="AJ554" s="78"/>
      <c r="AK554" s="78"/>
      <c r="AL554" s="78"/>
      <c r="AM554" s="78"/>
      <c r="AN554" s="78"/>
      <c r="AO554" s="78"/>
      <c r="AP554" s="78"/>
      <c r="AQ554" s="78"/>
      <c r="AR554" s="78"/>
      <c r="AS554" s="78"/>
      <c r="AT554" s="78"/>
      <c r="AU554" s="78"/>
      <c r="AV554" s="78"/>
      <c r="AW554" s="78"/>
      <c r="AX554" s="78"/>
      <c r="AY554" s="78"/>
      <c r="AZ554" s="78"/>
    </row>
    <row r="555" spans="1:52" ht="15" customHeight="1" x14ac:dyDescent="0.25">
      <c r="A555" s="78"/>
      <c r="B555" s="78"/>
      <c r="C555" s="78"/>
      <c r="D555" s="78"/>
      <c r="E555" s="78"/>
      <c r="F555" s="78"/>
      <c r="G555" s="78"/>
      <c r="H555" s="78"/>
      <c r="I555" s="78"/>
      <c r="J555" s="78"/>
      <c r="K555" s="78"/>
      <c r="L555" s="78"/>
      <c r="M555" s="78"/>
      <c r="N555" s="78"/>
      <c r="O555" s="78"/>
      <c r="P555" s="78"/>
      <c r="Q555" s="78"/>
      <c r="R555" s="78"/>
      <c r="S555" s="78"/>
      <c r="T555" s="78"/>
      <c r="U555" s="78"/>
      <c r="V555" s="78"/>
      <c r="W555" s="78"/>
      <c r="X555" s="78"/>
      <c r="Y555" s="78"/>
      <c r="Z555" s="78"/>
      <c r="AA555" s="78"/>
      <c r="AB555" s="78"/>
      <c r="AC555" s="78"/>
      <c r="AD555" s="78"/>
      <c r="AE555" s="78"/>
      <c r="AF555" s="78"/>
      <c r="AG555" s="78"/>
      <c r="AH555" s="78"/>
      <c r="AI555" s="78"/>
      <c r="AJ555" s="78"/>
      <c r="AK555" s="78"/>
      <c r="AL555" s="78"/>
      <c r="AM555" s="78"/>
      <c r="AN555" s="78"/>
      <c r="AO555" s="78"/>
      <c r="AP555" s="78"/>
      <c r="AQ555" s="78"/>
      <c r="AR555" s="78"/>
      <c r="AS555" s="78"/>
      <c r="AT555" s="78"/>
      <c r="AU555" s="78"/>
      <c r="AV555" s="78"/>
      <c r="AW555" s="78"/>
      <c r="AX555" s="78"/>
      <c r="AY555" s="78"/>
      <c r="AZ555" s="78"/>
    </row>
    <row r="556" spans="1:52" ht="15" customHeight="1" x14ac:dyDescent="0.25">
      <c r="A556" s="78"/>
      <c r="B556" s="78"/>
      <c r="C556" s="78"/>
      <c r="D556" s="78"/>
      <c r="E556" s="78"/>
      <c r="F556" s="78"/>
      <c r="G556" s="78"/>
      <c r="H556" s="78"/>
      <c r="I556" s="78"/>
      <c r="J556" s="78"/>
      <c r="K556" s="78"/>
      <c r="L556" s="78"/>
      <c r="M556" s="78"/>
      <c r="N556" s="78"/>
      <c r="O556" s="78"/>
      <c r="P556" s="78"/>
      <c r="Q556" s="78"/>
      <c r="R556" s="78"/>
      <c r="S556" s="78"/>
      <c r="T556" s="78"/>
      <c r="U556" s="78"/>
      <c r="V556" s="78"/>
      <c r="W556" s="78"/>
      <c r="X556" s="78"/>
      <c r="Y556" s="78"/>
      <c r="Z556" s="78"/>
      <c r="AA556" s="78"/>
      <c r="AB556" s="78"/>
      <c r="AC556" s="78"/>
      <c r="AD556" s="78"/>
      <c r="AE556" s="78"/>
      <c r="AF556" s="78"/>
      <c r="AG556" s="78"/>
      <c r="AH556" s="78"/>
      <c r="AI556" s="78"/>
      <c r="AJ556" s="78"/>
      <c r="AK556" s="78"/>
      <c r="AL556" s="78"/>
      <c r="AM556" s="78"/>
      <c r="AN556" s="78"/>
      <c r="AO556" s="78"/>
      <c r="AP556" s="78"/>
      <c r="AQ556" s="78"/>
      <c r="AR556" s="78"/>
      <c r="AS556" s="78"/>
      <c r="AT556" s="78"/>
      <c r="AU556" s="78"/>
      <c r="AV556" s="78"/>
      <c r="AW556" s="78"/>
      <c r="AX556" s="78"/>
      <c r="AY556" s="78"/>
      <c r="AZ556" s="78"/>
    </row>
    <row r="557" spans="1:52" ht="15" customHeight="1" x14ac:dyDescent="0.25">
      <c r="A557" s="78"/>
      <c r="B557" s="78"/>
      <c r="C557" s="78"/>
      <c r="D557" s="78"/>
      <c r="E557" s="78"/>
      <c r="F557" s="78"/>
      <c r="G557" s="78"/>
      <c r="H557" s="78"/>
      <c r="I557" s="78"/>
      <c r="J557" s="78"/>
      <c r="K557" s="78"/>
      <c r="L557" s="78"/>
      <c r="M557" s="78"/>
      <c r="N557" s="78"/>
      <c r="O557" s="78"/>
      <c r="P557" s="78"/>
      <c r="Q557" s="78"/>
      <c r="R557" s="78"/>
      <c r="S557" s="78"/>
      <c r="T557" s="78"/>
      <c r="U557" s="78"/>
      <c r="V557" s="78"/>
      <c r="W557" s="78"/>
      <c r="X557" s="78"/>
      <c r="Y557" s="78"/>
      <c r="Z557" s="78"/>
      <c r="AA557" s="78"/>
      <c r="AB557" s="78"/>
      <c r="AC557" s="78"/>
      <c r="AD557" s="78"/>
      <c r="AE557" s="78"/>
      <c r="AF557" s="78"/>
      <c r="AG557" s="78"/>
      <c r="AH557" s="78"/>
      <c r="AI557" s="78"/>
      <c r="AJ557" s="78"/>
      <c r="AK557" s="78"/>
      <c r="AL557" s="78"/>
      <c r="AM557" s="78"/>
      <c r="AN557" s="78"/>
      <c r="AO557" s="78"/>
      <c r="AP557" s="78"/>
      <c r="AQ557" s="78"/>
      <c r="AR557" s="78"/>
      <c r="AS557" s="78"/>
      <c r="AT557" s="78"/>
      <c r="AU557" s="78"/>
      <c r="AV557" s="78"/>
      <c r="AW557" s="78"/>
      <c r="AX557" s="78"/>
      <c r="AY557" s="78"/>
      <c r="AZ557" s="78"/>
    </row>
    <row r="558" spans="1:52" ht="15" customHeight="1" x14ac:dyDescent="0.25">
      <c r="A558" s="78"/>
      <c r="B558" s="78"/>
      <c r="C558" s="78"/>
      <c r="D558" s="78"/>
      <c r="E558" s="78"/>
      <c r="F558" s="78"/>
      <c r="G558" s="78"/>
      <c r="H558" s="78"/>
      <c r="I558" s="78"/>
      <c r="J558" s="78"/>
      <c r="K558" s="78"/>
      <c r="L558" s="78"/>
      <c r="M558" s="78"/>
      <c r="N558" s="78"/>
      <c r="O558" s="78"/>
      <c r="P558" s="78"/>
      <c r="Q558" s="78"/>
      <c r="R558" s="78"/>
      <c r="S558" s="78"/>
      <c r="T558" s="78"/>
      <c r="U558" s="78"/>
      <c r="V558" s="78"/>
      <c r="W558" s="78"/>
      <c r="X558" s="78"/>
      <c r="Y558" s="78"/>
      <c r="Z558" s="78"/>
      <c r="AA558" s="78"/>
      <c r="AB558" s="78"/>
      <c r="AC558" s="78"/>
      <c r="AD558" s="78"/>
      <c r="AE558" s="78"/>
      <c r="AF558" s="78"/>
      <c r="AG558" s="78"/>
      <c r="AH558" s="78"/>
      <c r="AI558" s="78"/>
      <c r="AJ558" s="78"/>
      <c r="AK558" s="78"/>
      <c r="AL558" s="78"/>
      <c r="AM558" s="78"/>
      <c r="AN558" s="78"/>
      <c r="AO558" s="78"/>
      <c r="AP558" s="78"/>
      <c r="AQ558" s="78"/>
      <c r="AR558" s="78"/>
      <c r="AS558" s="78"/>
      <c r="AT558" s="78"/>
      <c r="AU558" s="78"/>
      <c r="AV558" s="78"/>
      <c r="AW558" s="78"/>
      <c r="AX558" s="78"/>
      <c r="AY558" s="78"/>
      <c r="AZ558" s="78"/>
    </row>
    <row r="559" spans="1:52" ht="15" customHeight="1" x14ac:dyDescent="0.25">
      <c r="A559" s="78"/>
      <c r="B559" s="78"/>
      <c r="C559" s="78"/>
      <c r="D559" s="78"/>
      <c r="E559" s="78"/>
      <c r="F559" s="78"/>
      <c r="G559" s="78"/>
      <c r="H559" s="78"/>
      <c r="I559" s="78"/>
      <c r="J559" s="78"/>
      <c r="K559" s="78"/>
      <c r="L559" s="78"/>
      <c r="M559" s="78"/>
      <c r="N559" s="78"/>
      <c r="O559" s="78"/>
      <c r="P559" s="78"/>
      <c r="Q559" s="78"/>
      <c r="R559" s="78"/>
      <c r="S559" s="78"/>
      <c r="T559" s="78"/>
      <c r="U559" s="78"/>
      <c r="V559" s="78"/>
      <c r="W559" s="78"/>
      <c r="X559" s="78"/>
      <c r="Y559" s="78"/>
      <c r="Z559" s="78"/>
      <c r="AA559" s="78"/>
      <c r="AB559" s="78"/>
      <c r="AC559" s="78"/>
      <c r="AD559" s="78"/>
      <c r="AE559" s="78"/>
      <c r="AF559" s="78"/>
      <c r="AG559" s="78"/>
      <c r="AH559" s="78"/>
      <c r="AI559" s="78"/>
      <c r="AJ559" s="78"/>
      <c r="AK559" s="78"/>
      <c r="AL559" s="78"/>
      <c r="AM559" s="78"/>
      <c r="AN559" s="78"/>
      <c r="AO559" s="78"/>
      <c r="AP559" s="78"/>
      <c r="AQ559" s="78"/>
      <c r="AR559" s="78"/>
      <c r="AS559" s="78"/>
      <c r="AT559" s="78"/>
      <c r="AU559" s="78"/>
      <c r="AV559" s="78"/>
      <c r="AW559" s="78"/>
      <c r="AX559" s="78"/>
      <c r="AY559" s="78"/>
      <c r="AZ559" s="78"/>
    </row>
    <row r="560" spans="1:52" ht="15" customHeight="1" x14ac:dyDescent="0.25">
      <c r="A560" s="78"/>
      <c r="B560" s="78"/>
      <c r="C560" s="78"/>
      <c r="D560" s="78"/>
      <c r="E560" s="78"/>
      <c r="F560" s="78"/>
      <c r="G560" s="78"/>
      <c r="H560" s="78"/>
      <c r="I560" s="78"/>
      <c r="J560" s="78"/>
      <c r="K560" s="78"/>
      <c r="L560" s="78"/>
      <c r="M560" s="78"/>
      <c r="N560" s="78"/>
      <c r="O560" s="78"/>
      <c r="P560" s="78"/>
      <c r="Q560" s="78"/>
      <c r="R560" s="78"/>
      <c r="S560" s="78"/>
      <c r="T560" s="78"/>
      <c r="U560" s="78"/>
      <c r="V560" s="78"/>
      <c r="W560" s="78"/>
      <c r="X560" s="78"/>
      <c r="Y560" s="78"/>
      <c r="Z560" s="78"/>
      <c r="AA560" s="78"/>
      <c r="AB560" s="78"/>
      <c r="AC560" s="78"/>
      <c r="AD560" s="78"/>
      <c r="AE560" s="78"/>
      <c r="AF560" s="78"/>
      <c r="AG560" s="78"/>
      <c r="AH560" s="78"/>
      <c r="AI560" s="78"/>
      <c r="AJ560" s="78"/>
      <c r="AK560" s="78"/>
      <c r="AL560" s="78"/>
      <c r="AM560" s="78"/>
      <c r="AN560" s="78"/>
      <c r="AO560" s="78"/>
      <c r="AP560" s="78"/>
      <c r="AQ560" s="78"/>
      <c r="AR560" s="78"/>
      <c r="AS560" s="78"/>
      <c r="AT560" s="78"/>
      <c r="AU560" s="78"/>
      <c r="AV560" s="78"/>
      <c r="AW560" s="78"/>
      <c r="AX560" s="78"/>
      <c r="AY560" s="78"/>
      <c r="AZ560" s="78"/>
    </row>
    <row r="561" spans="1:52" ht="15" customHeight="1" x14ac:dyDescent="0.25">
      <c r="A561" s="78"/>
      <c r="B561" s="78"/>
      <c r="C561" s="78"/>
      <c r="D561" s="78"/>
      <c r="E561" s="78"/>
      <c r="F561" s="78"/>
      <c r="G561" s="78"/>
      <c r="H561" s="78"/>
      <c r="I561" s="78"/>
      <c r="J561" s="78"/>
      <c r="K561" s="78"/>
      <c r="L561" s="78"/>
      <c r="M561" s="78"/>
      <c r="N561" s="78"/>
      <c r="O561" s="78"/>
      <c r="P561" s="78"/>
      <c r="Q561" s="78"/>
      <c r="R561" s="78"/>
      <c r="S561" s="78"/>
      <c r="T561" s="78"/>
      <c r="U561" s="78"/>
      <c r="V561" s="78"/>
      <c r="W561" s="78"/>
      <c r="X561" s="78"/>
      <c r="Y561" s="78"/>
      <c r="Z561" s="78"/>
      <c r="AA561" s="78"/>
      <c r="AB561" s="78"/>
      <c r="AC561" s="78"/>
      <c r="AD561" s="78"/>
      <c r="AE561" s="78"/>
      <c r="AF561" s="78"/>
      <c r="AG561" s="78"/>
      <c r="AH561" s="78"/>
      <c r="AI561" s="78"/>
      <c r="AJ561" s="78"/>
      <c r="AK561" s="78"/>
      <c r="AL561" s="78"/>
      <c r="AM561" s="78"/>
      <c r="AN561" s="78"/>
      <c r="AO561" s="78"/>
      <c r="AP561" s="78"/>
      <c r="AQ561" s="78"/>
      <c r="AR561" s="78"/>
      <c r="AS561" s="78"/>
      <c r="AT561" s="78"/>
      <c r="AU561" s="78"/>
      <c r="AV561" s="78"/>
      <c r="AW561" s="78"/>
      <c r="AX561" s="78"/>
      <c r="AY561" s="78"/>
      <c r="AZ561" s="78"/>
    </row>
    <row r="562" spans="1:52" ht="15" customHeight="1" x14ac:dyDescent="0.25">
      <c r="A562" s="78"/>
      <c r="B562" s="78"/>
      <c r="C562" s="78"/>
      <c r="D562" s="78"/>
      <c r="E562" s="78"/>
      <c r="F562" s="78"/>
      <c r="G562" s="78"/>
      <c r="H562" s="78"/>
      <c r="I562" s="78"/>
      <c r="J562" s="78"/>
      <c r="K562" s="78"/>
      <c r="L562" s="78"/>
      <c r="M562" s="78"/>
      <c r="N562" s="78"/>
      <c r="O562" s="78"/>
      <c r="P562" s="78"/>
      <c r="Q562" s="78"/>
      <c r="R562" s="78"/>
      <c r="S562" s="78"/>
      <c r="T562" s="78"/>
      <c r="U562" s="78"/>
      <c r="V562" s="78"/>
      <c r="W562" s="78"/>
      <c r="X562" s="78"/>
      <c r="Y562" s="78"/>
      <c r="Z562" s="78"/>
      <c r="AA562" s="78"/>
      <c r="AB562" s="78"/>
      <c r="AC562" s="78"/>
      <c r="AD562" s="78"/>
      <c r="AE562" s="78"/>
      <c r="AF562" s="78"/>
      <c r="AG562" s="78"/>
      <c r="AH562" s="78"/>
      <c r="AI562" s="78"/>
      <c r="AJ562" s="78"/>
      <c r="AK562" s="78"/>
      <c r="AL562" s="78"/>
      <c r="AM562" s="78"/>
      <c r="AN562" s="78"/>
      <c r="AO562" s="78"/>
      <c r="AP562" s="78"/>
      <c r="AQ562" s="78"/>
      <c r="AR562" s="78"/>
      <c r="AS562" s="78"/>
      <c r="AT562" s="78"/>
      <c r="AU562" s="78"/>
      <c r="AV562" s="78"/>
      <c r="AW562" s="78"/>
      <c r="AX562" s="78"/>
      <c r="AY562" s="78"/>
      <c r="AZ562" s="78"/>
    </row>
    <row r="563" spans="1:52" ht="15" customHeight="1" x14ac:dyDescent="0.25">
      <c r="A563" s="78"/>
      <c r="B563" s="78"/>
      <c r="C563" s="78"/>
      <c r="D563" s="78"/>
      <c r="E563" s="78"/>
      <c r="F563" s="78"/>
      <c r="G563" s="78"/>
      <c r="H563" s="78"/>
      <c r="I563" s="78"/>
      <c r="J563" s="78"/>
      <c r="K563" s="78"/>
      <c r="L563" s="78"/>
      <c r="M563" s="78"/>
      <c r="N563" s="78"/>
      <c r="O563" s="78"/>
      <c r="P563" s="78"/>
      <c r="Q563" s="78"/>
      <c r="R563" s="78"/>
      <c r="S563" s="78"/>
      <c r="T563" s="78"/>
      <c r="U563" s="78"/>
      <c r="V563" s="78"/>
      <c r="W563" s="78"/>
      <c r="X563" s="78"/>
      <c r="Y563" s="78"/>
      <c r="Z563" s="78"/>
      <c r="AA563" s="78"/>
      <c r="AB563" s="78"/>
      <c r="AC563" s="78"/>
      <c r="AD563" s="78"/>
      <c r="AE563" s="78"/>
      <c r="AF563" s="78"/>
      <c r="AG563" s="78"/>
      <c r="AH563" s="78"/>
      <c r="AI563" s="78"/>
      <c r="AJ563" s="78"/>
      <c r="AK563" s="78"/>
      <c r="AL563" s="78"/>
      <c r="AM563" s="78"/>
      <c r="AN563" s="78"/>
      <c r="AO563" s="78"/>
      <c r="AP563" s="78"/>
      <c r="AQ563" s="78"/>
      <c r="AR563" s="78"/>
      <c r="AS563" s="78"/>
      <c r="AT563" s="78"/>
      <c r="AU563" s="78"/>
      <c r="AV563" s="78"/>
      <c r="AW563" s="78"/>
      <c r="AX563" s="78"/>
      <c r="AY563" s="78"/>
      <c r="AZ563" s="78"/>
    </row>
    <row r="564" spans="1:52" ht="15" customHeight="1" x14ac:dyDescent="0.25">
      <c r="A564" s="78"/>
      <c r="B564" s="78"/>
      <c r="C564" s="78"/>
      <c r="D564" s="78"/>
      <c r="E564" s="78"/>
      <c r="F564" s="78"/>
      <c r="G564" s="78"/>
      <c r="H564" s="78"/>
      <c r="I564" s="78"/>
      <c r="J564" s="78"/>
      <c r="K564" s="78"/>
      <c r="L564" s="78"/>
      <c r="M564" s="78"/>
      <c r="N564" s="78"/>
      <c r="O564" s="78"/>
      <c r="P564" s="78"/>
      <c r="Q564" s="78"/>
      <c r="R564" s="78"/>
      <c r="S564" s="78"/>
      <c r="T564" s="78"/>
      <c r="U564" s="78"/>
      <c r="V564" s="78"/>
      <c r="W564" s="78"/>
      <c r="X564" s="78"/>
      <c r="Y564" s="78"/>
      <c r="Z564" s="78"/>
      <c r="AA564" s="78"/>
      <c r="AB564" s="78"/>
      <c r="AC564" s="78"/>
      <c r="AD564" s="78"/>
      <c r="AE564" s="78"/>
      <c r="AF564" s="78"/>
      <c r="AG564" s="78"/>
      <c r="AH564" s="78"/>
      <c r="AI564" s="78"/>
      <c r="AJ564" s="78"/>
      <c r="AK564" s="78"/>
      <c r="AL564" s="78"/>
      <c r="AM564" s="78"/>
      <c r="AN564" s="78"/>
      <c r="AO564" s="78"/>
      <c r="AP564" s="78"/>
      <c r="AQ564" s="78"/>
      <c r="AR564" s="78"/>
      <c r="AS564" s="78"/>
      <c r="AT564" s="78"/>
      <c r="AU564" s="78"/>
      <c r="AV564" s="78"/>
      <c r="AW564" s="78"/>
      <c r="AX564" s="78"/>
      <c r="AY564" s="78"/>
      <c r="AZ564" s="78"/>
    </row>
    <row r="565" spans="1:52" ht="15" customHeight="1" x14ac:dyDescent="0.25">
      <c r="A565" s="78"/>
      <c r="B565" s="78"/>
      <c r="C565" s="78"/>
      <c r="D565" s="78"/>
      <c r="E565" s="78"/>
      <c r="F565" s="78"/>
      <c r="G565" s="78"/>
      <c r="H565" s="78"/>
      <c r="I565" s="78"/>
      <c r="J565" s="78"/>
      <c r="K565" s="78"/>
      <c r="L565" s="78"/>
      <c r="M565" s="78"/>
      <c r="N565" s="78"/>
      <c r="O565" s="78"/>
      <c r="P565" s="78"/>
      <c r="Q565" s="78"/>
      <c r="R565" s="78"/>
      <c r="S565" s="78"/>
      <c r="T565" s="78"/>
      <c r="U565" s="78"/>
      <c r="V565" s="78"/>
      <c r="W565" s="78"/>
      <c r="X565" s="78"/>
      <c r="Y565" s="78"/>
      <c r="Z565" s="78"/>
      <c r="AA565" s="78"/>
      <c r="AB565" s="78"/>
      <c r="AC565" s="78"/>
      <c r="AD565" s="78"/>
      <c r="AE565" s="78"/>
      <c r="AF565" s="78"/>
      <c r="AG565" s="78"/>
      <c r="AH565" s="78"/>
      <c r="AI565" s="78"/>
      <c r="AJ565" s="78"/>
      <c r="AK565" s="78"/>
      <c r="AL565" s="78"/>
      <c r="AM565" s="78"/>
      <c r="AN565" s="78"/>
      <c r="AO565" s="78"/>
      <c r="AP565" s="78"/>
      <c r="AQ565" s="78"/>
      <c r="AR565" s="78"/>
      <c r="AS565" s="78"/>
      <c r="AT565" s="78"/>
      <c r="AU565" s="78"/>
      <c r="AV565" s="78"/>
      <c r="AW565" s="78"/>
      <c r="AX565" s="78"/>
      <c r="AY565" s="78"/>
      <c r="AZ565" s="78"/>
    </row>
    <row r="566" spans="1:52" ht="15" customHeight="1" x14ac:dyDescent="0.25">
      <c r="A566" s="78"/>
      <c r="B566" s="78"/>
      <c r="C566" s="78"/>
      <c r="D566" s="78"/>
      <c r="E566" s="78"/>
      <c r="F566" s="78"/>
      <c r="G566" s="78"/>
      <c r="H566" s="78"/>
      <c r="I566" s="78"/>
      <c r="J566" s="78"/>
      <c r="K566" s="78"/>
      <c r="L566" s="78"/>
      <c r="M566" s="78"/>
      <c r="N566" s="78"/>
      <c r="O566" s="78"/>
      <c r="P566" s="78"/>
      <c r="Q566" s="78"/>
      <c r="R566" s="78"/>
      <c r="S566" s="78"/>
      <c r="T566" s="78"/>
      <c r="U566" s="78"/>
      <c r="V566" s="78"/>
      <c r="W566" s="78"/>
      <c r="X566" s="78"/>
      <c r="Y566" s="78"/>
      <c r="Z566" s="78"/>
      <c r="AA566" s="78"/>
      <c r="AB566" s="78"/>
      <c r="AC566" s="78"/>
      <c r="AD566" s="78"/>
      <c r="AE566" s="78"/>
      <c r="AF566" s="78"/>
      <c r="AG566" s="78"/>
      <c r="AH566" s="78"/>
      <c r="AI566" s="78"/>
      <c r="AJ566" s="78"/>
      <c r="AK566" s="78"/>
      <c r="AL566" s="78"/>
      <c r="AM566" s="78"/>
      <c r="AN566" s="78"/>
      <c r="AO566" s="78"/>
      <c r="AP566" s="78"/>
      <c r="AQ566" s="78"/>
      <c r="AR566" s="78"/>
      <c r="AS566" s="78"/>
      <c r="AT566" s="78"/>
      <c r="AU566" s="78"/>
      <c r="AV566" s="78"/>
      <c r="AW566" s="78"/>
      <c r="AX566" s="78"/>
      <c r="AY566" s="78"/>
      <c r="AZ566" s="78"/>
    </row>
    <row r="567" spans="1:52" ht="15" customHeight="1" x14ac:dyDescent="0.25">
      <c r="A567" s="78"/>
      <c r="B567" s="78"/>
      <c r="C567" s="78"/>
      <c r="D567" s="78"/>
      <c r="E567" s="78"/>
      <c r="F567" s="78"/>
      <c r="G567" s="78"/>
      <c r="H567" s="78"/>
      <c r="I567" s="78"/>
      <c r="J567" s="78"/>
      <c r="K567" s="78"/>
      <c r="L567" s="78"/>
      <c r="M567" s="78"/>
      <c r="N567" s="78"/>
      <c r="O567" s="78"/>
      <c r="P567" s="78"/>
      <c r="Q567" s="78"/>
      <c r="R567" s="78"/>
      <c r="S567" s="78"/>
      <c r="T567" s="78"/>
      <c r="U567" s="78"/>
      <c r="V567" s="78"/>
      <c r="W567" s="78"/>
      <c r="X567" s="78"/>
      <c r="Y567" s="78"/>
      <c r="Z567" s="78"/>
      <c r="AA567" s="78"/>
      <c r="AB567" s="78"/>
      <c r="AC567" s="78"/>
      <c r="AD567" s="78"/>
      <c r="AE567" s="78"/>
      <c r="AF567" s="78"/>
      <c r="AG567" s="78"/>
      <c r="AH567" s="78"/>
      <c r="AI567" s="78"/>
      <c r="AJ567" s="78"/>
      <c r="AK567" s="78"/>
      <c r="AL567" s="78"/>
      <c r="AM567" s="78"/>
      <c r="AN567" s="78"/>
      <c r="AO567" s="78"/>
      <c r="AP567" s="78"/>
      <c r="AQ567" s="78"/>
      <c r="AR567" s="78"/>
      <c r="AS567" s="78"/>
      <c r="AT567" s="78"/>
      <c r="AU567" s="78"/>
      <c r="AV567" s="78"/>
      <c r="AW567" s="78"/>
      <c r="AX567" s="78"/>
      <c r="AY567" s="78"/>
      <c r="AZ567" s="78"/>
    </row>
    <row r="568" spans="1:52" ht="15" customHeight="1" x14ac:dyDescent="0.25">
      <c r="A568" s="78"/>
      <c r="B568" s="78"/>
      <c r="C568" s="78"/>
      <c r="D568" s="78"/>
      <c r="E568" s="78"/>
      <c r="F568" s="78"/>
      <c r="G568" s="78"/>
      <c r="H568" s="78"/>
      <c r="I568" s="78"/>
      <c r="J568" s="78"/>
      <c r="K568" s="78"/>
      <c r="L568" s="78"/>
      <c r="M568" s="78"/>
      <c r="N568" s="78"/>
      <c r="O568" s="78"/>
      <c r="P568" s="78"/>
      <c r="Q568" s="78"/>
      <c r="R568" s="78"/>
      <c r="S568" s="78"/>
      <c r="T568" s="78"/>
      <c r="U568" s="78"/>
      <c r="V568" s="78"/>
      <c r="W568" s="78"/>
      <c r="X568" s="78"/>
      <c r="Y568" s="78"/>
      <c r="Z568" s="78"/>
      <c r="AA568" s="78"/>
      <c r="AB568" s="78"/>
      <c r="AC568" s="78"/>
      <c r="AD568" s="78"/>
      <c r="AE568" s="78"/>
      <c r="AF568" s="78"/>
      <c r="AG568" s="78"/>
      <c r="AH568" s="78"/>
      <c r="AI568" s="78"/>
      <c r="AJ568" s="78"/>
      <c r="AK568" s="78"/>
      <c r="AL568" s="78"/>
      <c r="AM568" s="78"/>
      <c r="AN568" s="78"/>
      <c r="AO568" s="78"/>
      <c r="AP568" s="78"/>
      <c r="AQ568" s="78"/>
      <c r="AR568" s="78"/>
      <c r="AS568" s="78"/>
      <c r="AT568" s="78"/>
      <c r="AU568" s="78"/>
      <c r="AV568" s="78"/>
      <c r="AW568" s="78"/>
      <c r="AX568" s="78"/>
      <c r="AY568" s="78"/>
      <c r="AZ568" s="78"/>
    </row>
    <row r="569" spans="1:52" ht="15" customHeight="1" x14ac:dyDescent="0.25">
      <c r="A569" s="78"/>
      <c r="B569" s="78"/>
      <c r="C569" s="78"/>
      <c r="D569" s="78"/>
      <c r="E569" s="78"/>
      <c r="F569" s="78"/>
      <c r="G569" s="78"/>
      <c r="H569" s="78"/>
      <c r="I569" s="78"/>
      <c r="J569" s="78"/>
      <c r="K569" s="78"/>
      <c r="L569" s="78"/>
      <c r="M569" s="78"/>
      <c r="N569" s="78"/>
      <c r="O569" s="78"/>
      <c r="P569" s="78"/>
      <c r="Q569" s="78"/>
      <c r="R569" s="78"/>
      <c r="S569" s="78"/>
      <c r="T569" s="78"/>
      <c r="U569" s="78"/>
      <c r="V569" s="78"/>
      <c r="W569" s="78"/>
      <c r="X569" s="78"/>
      <c r="Y569" s="78"/>
      <c r="Z569" s="78"/>
      <c r="AA569" s="78"/>
      <c r="AB569" s="78"/>
      <c r="AC569" s="78"/>
      <c r="AD569" s="78"/>
      <c r="AE569" s="78"/>
      <c r="AF569" s="78"/>
      <c r="AG569" s="78"/>
      <c r="AH569" s="78"/>
      <c r="AI569" s="78"/>
      <c r="AJ569" s="78"/>
      <c r="AK569" s="78"/>
      <c r="AL569" s="78"/>
      <c r="AM569" s="78"/>
      <c r="AN569" s="78"/>
      <c r="AO569" s="78"/>
      <c r="AP569" s="78"/>
      <c r="AQ569" s="78"/>
      <c r="AR569" s="78"/>
      <c r="AS569" s="78"/>
      <c r="AT569" s="78"/>
      <c r="AU569" s="78"/>
      <c r="AV569" s="78"/>
      <c r="AW569" s="78"/>
      <c r="AX569" s="78"/>
      <c r="AY569" s="78"/>
      <c r="AZ569" s="78"/>
    </row>
    <row r="570" spans="1:52" ht="15" customHeight="1" x14ac:dyDescent="0.25">
      <c r="A570" s="78"/>
      <c r="B570" s="78"/>
      <c r="C570" s="78"/>
      <c r="D570" s="78"/>
      <c r="E570" s="78"/>
      <c r="F570" s="78"/>
      <c r="G570" s="78"/>
      <c r="H570" s="78"/>
      <c r="I570" s="78"/>
      <c r="J570" s="78"/>
      <c r="K570" s="78"/>
      <c r="L570" s="78"/>
      <c r="M570" s="78"/>
      <c r="N570" s="78"/>
      <c r="O570" s="78"/>
      <c r="P570" s="78"/>
      <c r="Q570" s="78"/>
      <c r="R570" s="78"/>
      <c r="S570" s="78"/>
      <c r="T570" s="78"/>
      <c r="U570" s="78"/>
      <c r="V570" s="78"/>
      <c r="W570" s="78"/>
      <c r="X570" s="78"/>
      <c r="Y570" s="78"/>
      <c r="Z570" s="78"/>
      <c r="AA570" s="78"/>
      <c r="AB570" s="78"/>
      <c r="AC570" s="78"/>
      <c r="AD570" s="78"/>
      <c r="AE570" s="78"/>
      <c r="AF570" s="78"/>
      <c r="AG570" s="78"/>
      <c r="AH570" s="78"/>
      <c r="AI570" s="78"/>
      <c r="AJ570" s="78"/>
      <c r="AK570" s="78"/>
      <c r="AL570" s="78"/>
      <c r="AM570" s="78"/>
      <c r="AN570" s="78"/>
      <c r="AO570" s="78"/>
      <c r="AP570" s="78"/>
      <c r="AQ570" s="78"/>
      <c r="AR570" s="78"/>
      <c r="AS570" s="78"/>
      <c r="AT570" s="78"/>
      <c r="AU570" s="78"/>
      <c r="AV570" s="78"/>
      <c r="AW570" s="78"/>
      <c r="AX570" s="78"/>
      <c r="AY570" s="78"/>
      <c r="AZ570" s="78"/>
    </row>
    <row r="571" spans="1:52" ht="15" customHeight="1" x14ac:dyDescent="0.25">
      <c r="A571" s="78"/>
      <c r="B571" s="78"/>
      <c r="C571" s="78"/>
      <c r="D571" s="78"/>
      <c r="E571" s="78"/>
      <c r="F571" s="78"/>
      <c r="G571" s="78"/>
      <c r="H571" s="78"/>
      <c r="I571" s="78"/>
      <c r="J571" s="78"/>
      <c r="K571" s="78"/>
      <c r="L571" s="78"/>
      <c r="M571" s="78"/>
      <c r="N571" s="78"/>
      <c r="O571" s="78"/>
      <c r="P571" s="78"/>
      <c r="Q571" s="78"/>
      <c r="R571" s="78"/>
      <c r="S571" s="78"/>
      <c r="T571" s="78"/>
      <c r="U571" s="78"/>
      <c r="V571" s="78"/>
      <c r="W571" s="78"/>
      <c r="X571" s="78"/>
      <c r="Y571" s="78"/>
      <c r="Z571" s="78"/>
      <c r="AA571" s="78"/>
      <c r="AB571" s="78"/>
      <c r="AC571" s="78"/>
      <c r="AD571" s="78"/>
      <c r="AE571" s="78"/>
      <c r="AF571" s="78"/>
      <c r="AG571" s="78"/>
      <c r="AH571" s="78"/>
      <c r="AI571" s="78"/>
      <c r="AJ571" s="78"/>
      <c r="AK571" s="78"/>
      <c r="AL571" s="78"/>
      <c r="AM571" s="78"/>
      <c r="AN571" s="78"/>
      <c r="AO571" s="78"/>
      <c r="AP571" s="78"/>
      <c r="AQ571" s="78"/>
      <c r="AR571" s="78"/>
      <c r="AS571" s="78"/>
      <c r="AT571" s="78"/>
      <c r="AU571" s="78"/>
      <c r="AV571" s="78"/>
      <c r="AW571" s="78"/>
      <c r="AX571" s="78"/>
      <c r="AY571" s="78"/>
      <c r="AZ571" s="78"/>
    </row>
    <row r="572" spans="1:52" ht="15" customHeight="1" x14ac:dyDescent="0.25">
      <c r="A572" s="78"/>
      <c r="B572" s="78"/>
      <c r="C572" s="78"/>
      <c r="D572" s="78"/>
      <c r="E572" s="78"/>
      <c r="F572" s="78"/>
      <c r="G572" s="78"/>
      <c r="H572" s="78"/>
      <c r="I572" s="78"/>
      <c r="J572" s="78"/>
      <c r="K572" s="78"/>
      <c r="L572" s="78"/>
      <c r="M572" s="78"/>
      <c r="N572" s="78"/>
      <c r="O572" s="78"/>
      <c r="P572" s="78"/>
      <c r="Q572" s="78"/>
      <c r="R572" s="78"/>
      <c r="S572" s="78"/>
      <c r="T572" s="78"/>
      <c r="U572" s="78"/>
      <c r="V572" s="78"/>
      <c r="W572" s="78"/>
      <c r="X572" s="78"/>
      <c r="Y572" s="78"/>
      <c r="Z572" s="78"/>
      <c r="AA572" s="78"/>
      <c r="AB572" s="78"/>
      <c r="AC572" s="78"/>
      <c r="AD572" s="78"/>
      <c r="AE572" s="78"/>
      <c r="AF572" s="78"/>
      <c r="AG572" s="78"/>
      <c r="AH572" s="78"/>
      <c r="AI572" s="78"/>
      <c r="AJ572" s="78"/>
      <c r="AK572" s="78"/>
      <c r="AL572" s="78"/>
      <c r="AM572" s="78"/>
      <c r="AN572" s="78"/>
      <c r="AO572" s="78"/>
      <c r="AP572" s="78"/>
      <c r="AQ572" s="78"/>
      <c r="AR572" s="78"/>
      <c r="AS572" s="78"/>
      <c r="AT572" s="78"/>
      <c r="AU572" s="78"/>
      <c r="AV572" s="78"/>
      <c r="AW572" s="78"/>
      <c r="AX572" s="78"/>
      <c r="AY572" s="78"/>
      <c r="AZ572" s="78"/>
    </row>
    <row r="573" spans="1:52" ht="15" customHeight="1" x14ac:dyDescent="0.25">
      <c r="A573" s="78"/>
      <c r="B573" s="78"/>
      <c r="C573" s="78"/>
      <c r="D573" s="78"/>
      <c r="E573" s="78"/>
      <c r="F573" s="78"/>
      <c r="G573" s="78"/>
      <c r="H573" s="78"/>
      <c r="I573" s="78"/>
      <c r="J573" s="78"/>
      <c r="K573" s="78"/>
      <c r="L573" s="78"/>
      <c r="M573" s="78"/>
      <c r="N573" s="78"/>
      <c r="O573" s="78"/>
      <c r="P573" s="78"/>
      <c r="Q573" s="78"/>
      <c r="R573" s="78"/>
      <c r="S573" s="78"/>
      <c r="T573" s="78"/>
      <c r="U573" s="78"/>
      <c r="V573" s="78"/>
      <c r="W573" s="78"/>
      <c r="X573" s="78"/>
      <c r="Y573" s="78"/>
      <c r="Z573" s="78"/>
      <c r="AA573" s="78"/>
      <c r="AB573" s="78"/>
      <c r="AC573" s="78"/>
      <c r="AD573" s="78"/>
      <c r="AE573" s="78"/>
      <c r="AF573" s="78"/>
      <c r="AG573" s="78"/>
      <c r="AH573" s="78"/>
      <c r="AI573" s="78"/>
      <c r="AJ573" s="78"/>
      <c r="AK573" s="78"/>
      <c r="AL573" s="78"/>
      <c r="AM573" s="78"/>
      <c r="AN573" s="78"/>
      <c r="AO573" s="78"/>
      <c r="AP573" s="78"/>
      <c r="AQ573" s="78"/>
      <c r="AR573" s="78"/>
      <c r="AS573" s="78"/>
      <c r="AT573" s="78"/>
      <c r="AU573" s="78"/>
      <c r="AV573" s="78"/>
      <c r="AW573" s="78"/>
      <c r="AX573" s="78"/>
      <c r="AY573" s="78"/>
      <c r="AZ573" s="78"/>
    </row>
    <row r="574" spans="1:52" ht="15" customHeight="1" x14ac:dyDescent="0.25">
      <c r="A574" s="78"/>
      <c r="B574" s="78"/>
      <c r="C574" s="78"/>
      <c r="D574" s="78"/>
      <c r="E574" s="78"/>
      <c r="F574" s="78"/>
      <c r="G574" s="78"/>
      <c r="H574" s="78"/>
      <c r="I574" s="78"/>
      <c r="J574" s="78"/>
      <c r="K574" s="78"/>
      <c r="L574" s="78"/>
      <c r="M574" s="78"/>
      <c r="N574" s="78"/>
      <c r="O574" s="78"/>
      <c r="P574" s="78"/>
      <c r="Q574" s="78"/>
      <c r="R574" s="78"/>
      <c r="S574" s="78"/>
      <c r="T574" s="78"/>
      <c r="U574" s="78"/>
      <c r="V574" s="78"/>
      <c r="W574" s="78"/>
      <c r="X574" s="78"/>
      <c r="Y574" s="78"/>
      <c r="Z574" s="78"/>
      <c r="AA574" s="78"/>
      <c r="AB574" s="78"/>
      <c r="AC574" s="78"/>
      <c r="AD574" s="78"/>
      <c r="AE574" s="78"/>
      <c r="AF574" s="78"/>
      <c r="AG574" s="78"/>
      <c r="AH574" s="78"/>
      <c r="AI574" s="78"/>
      <c r="AJ574" s="78"/>
      <c r="AK574" s="78"/>
      <c r="AL574" s="78"/>
      <c r="AM574" s="78"/>
      <c r="AN574" s="78"/>
      <c r="AO574" s="78"/>
      <c r="AP574" s="78"/>
      <c r="AQ574" s="78"/>
      <c r="AR574" s="78"/>
      <c r="AS574" s="78"/>
      <c r="AT574" s="78"/>
      <c r="AU574" s="78"/>
      <c r="AV574" s="78"/>
      <c r="AW574" s="78"/>
      <c r="AX574" s="78"/>
      <c r="AY574" s="78"/>
      <c r="AZ574" s="78"/>
    </row>
    <row r="575" spans="1:52" ht="15" customHeight="1" x14ac:dyDescent="0.25">
      <c r="A575" s="78"/>
      <c r="B575" s="78"/>
      <c r="C575" s="78"/>
      <c r="D575" s="78"/>
      <c r="E575" s="78"/>
      <c r="F575" s="78"/>
      <c r="G575" s="78"/>
      <c r="H575" s="78"/>
      <c r="I575" s="78"/>
      <c r="J575" s="78"/>
      <c r="K575" s="78"/>
      <c r="L575" s="78"/>
      <c r="M575" s="78"/>
      <c r="N575" s="78"/>
      <c r="O575" s="78"/>
      <c r="P575" s="78"/>
      <c r="Q575" s="78"/>
      <c r="R575" s="78"/>
      <c r="S575" s="78"/>
      <c r="T575" s="78"/>
      <c r="U575" s="78"/>
      <c r="V575" s="78"/>
      <c r="W575" s="78"/>
      <c r="X575" s="78"/>
      <c r="Y575" s="78"/>
      <c r="Z575" s="78"/>
      <c r="AA575" s="78"/>
      <c r="AB575" s="78"/>
      <c r="AC575" s="78"/>
      <c r="AD575" s="78"/>
      <c r="AE575" s="78"/>
      <c r="AF575" s="78"/>
      <c r="AG575" s="78"/>
      <c r="AH575" s="78"/>
      <c r="AI575" s="78"/>
      <c r="AJ575" s="78"/>
      <c r="AK575" s="78"/>
      <c r="AL575" s="78"/>
      <c r="AM575" s="78"/>
      <c r="AN575" s="78"/>
      <c r="AO575" s="78"/>
      <c r="AP575" s="78"/>
      <c r="AQ575" s="78"/>
      <c r="AR575" s="78"/>
      <c r="AS575" s="78"/>
      <c r="AT575" s="78"/>
      <c r="AU575" s="78"/>
      <c r="AV575" s="78"/>
      <c r="AW575" s="78"/>
      <c r="AX575" s="78"/>
      <c r="AY575" s="78"/>
      <c r="AZ575" s="78"/>
    </row>
    <row r="576" spans="1:52" ht="15" customHeight="1" x14ac:dyDescent="0.25">
      <c r="A576" s="78"/>
      <c r="B576" s="78"/>
      <c r="C576" s="78"/>
      <c r="D576" s="78"/>
      <c r="E576" s="78"/>
      <c r="F576" s="78"/>
      <c r="G576" s="78"/>
      <c r="H576" s="78"/>
      <c r="I576" s="78"/>
      <c r="J576" s="78"/>
      <c r="K576" s="78"/>
      <c r="L576" s="78"/>
      <c r="M576" s="78"/>
      <c r="N576" s="78"/>
      <c r="O576" s="78"/>
      <c r="P576" s="78"/>
      <c r="Q576" s="78"/>
      <c r="R576" s="78"/>
      <c r="S576" s="78"/>
      <c r="T576" s="78"/>
      <c r="U576" s="78"/>
      <c r="V576" s="78"/>
      <c r="W576" s="78"/>
      <c r="X576" s="78"/>
      <c r="Y576" s="78"/>
      <c r="Z576" s="78"/>
      <c r="AA576" s="78"/>
      <c r="AB576" s="78"/>
      <c r="AC576" s="78"/>
      <c r="AD576" s="78"/>
      <c r="AE576" s="78"/>
      <c r="AF576" s="78"/>
      <c r="AG576" s="78"/>
      <c r="AH576" s="78"/>
      <c r="AI576" s="78"/>
      <c r="AJ576" s="78"/>
      <c r="AK576" s="78"/>
      <c r="AL576" s="78"/>
      <c r="AM576" s="78"/>
      <c r="AN576" s="78"/>
      <c r="AO576" s="78"/>
      <c r="AP576" s="78"/>
      <c r="AQ576" s="78"/>
      <c r="AR576" s="78"/>
      <c r="AS576" s="78"/>
      <c r="AT576" s="78"/>
      <c r="AU576" s="78"/>
      <c r="AV576" s="78"/>
      <c r="AW576" s="78"/>
      <c r="AX576" s="78"/>
      <c r="AY576" s="78"/>
      <c r="AZ576" s="78"/>
    </row>
    <row r="577" spans="1:52" ht="15" customHeight="1" x14ac:dyDescent="0.25">
      <c r="A577" s="78"/>
      <c r="B577" s="78"/>
      <c r="C577" s="78"/>
      <c r="D577" s="78"/>
      <c r="E577" s="78"/>
      <c r="F577" s="78"/>
      <c r="G577" s="78"/>
      <c r="H577" s="78"/>
      <c r="I577" s="78"/>
      <c r="J577" s="78"/>
      <c r="K577" s="78"/>
      <c r="L577" s="78"/>
      <c r="M577" s="78"/>
      <c r="N577" s="78"/>
      <c r="O577" s="78"/>
      <c r="P577" s="78"/>
      <c r="Q577" s="78"/>
      <c r="R577" s="78"/>
      <c r="S577" s="78"/>
      <c r="T577" s="78"/>
      <c r="U577" s="78"/>
      <c r="V577" s="78"/>
      <c r="W577" s="78"/>
      <c r="X577" s="78"/>
      <c r="Y577" s="78"/>
      <c r="Z577" s="78"/>
      <c r="AA577" s="78"/>
      <c r="AB577" s="78"/>
      <c r="AC577" s="78"/>
      <c r="AD577" s="78"/>
      <c r="AE577" s="78"/>
      <c r="AF577" s="78"/>
      <c r="AG577" s="78"/>
      <c r="AH577" s="78"/>
      <c r="AI577" s="78"/>
      <c r="AJ577" s="78"/>
      <c r="AK577" s="78"/>
      <c r="AL577" s="78"/>
      <c r="AM577" s="78"/>
      <c r="AN577" s="78"/>
      <c r="AO577" s="78"/>
      <c r="AP577" s="78"/>
      <c r="AQ577" s="78"/>
      <c r="AR577" s="78"/>
      <c r="AS577" s="78"/>
      <c r="AT577" s="78"/>
      <c r="AU577" s="78"/>
      <c r="AV577" s="78"/>
      <c r="AW577" s="78"/>
      <c r="AX577" s="78"/>
      <c r="AY577" s="78"/>
      <c r="AZ577" s="78"/>
    </row>
    <row r="578" spans="1:52" ht="15" customHeight="1" x14ac:dyDescent="0.25">
      <c r="A578" s="78"/>
      <c r="B578" s="78"/>
      <c r="C578" s="78"/>
      <c r="D578" s="78"/>
      <c r="E578" s="78"/>
      <c r="F578" s="78"/>
      <c r="G578" s="78"/>
      <c r="H578" s="78"/>
      <c r="I578" s="78"/>
      <c r="J578" s="78"/>
      <c r="K578" s="78"/>
      <c r="L578" s="78"/>
      <c r="M578" s="78"/>
      <c r="N578" s="78"/>
      <c r="O578" s="78"/>
      <c r="P578" s="78"/>
      <c r="Q578" s="78"/>
      <c r="R578" s="78"/>
      <c r="S578" s="78"/>
      <c r="T578" s="78"/>
      <c r="U578" s="78"/>
      <c r="V578" s="78"/>
      <c r="W578" s="78"/>
      <c r="X578" s="78"/>
      <c r="Y578" s="78"/>
      <c r="Z578" s="78"/>
      <c r="AA578" s="78"/>
      <c r="AB578" s="78"/>
      <c r="AC578" s="78"/>
      <c r="AD578" s="78"/>
      <c r="AE578" s="78"/>
      <c r="AF578" s="78"/>
      <c r="AG578" s="78"/>
      <c r="AH578" s="78"/>
      <c r="AI578" s="78"/>
      <c r="AJ578" s="78"/>
      <c r="AK578" s="78"/>
      <c r="AL578" s="78"/>
      <c r="AM578" s="78"/>
      <c r="AN578" s="78"/>
      <c r="AO578" s="78"/>
      <c r="AP578" s="78"/>
      <c r="AQ578" s="78"/>
      <c r="AR578" s="78"/>
      <c r="AS578" s="78"/>
      <c r="AT578" s="78"/>
      <c r="AU578" s="78"/>
      <c r="AV578" s="78"/>
      <c r="AW578" s="78"/>
      <c r="AX578" s="78"/>
      <c r="AY578" s="78"/>
      <c r="AZ578" s="78"/>
    </row>
    <row r="579" spans="1:52" ht="15" customHeight="1" x14ac:dyDescent="0.25">
      <c r="A579" s="78"/>
      <c r="B579" s="78"/>
      <c r="C579" s="78"/>
      <c r="D579" s="78"/>
      <c r="E579" s="78"/>
      <c r="F579" s="78"/>
      <c r="G579" s="78"/>
      <c r="H579" s="78"/>
      <c r="I579" s="78"/>
      <c r="J579" s="78"/>
      <c r="K579" s="78"/>
      <c r="L579" s="78"/>
      <c r="M579" s="78"/>
      <c r="N579" s="78"/>
      <c r="O579" s="78"/>
      <c r="P579" s="78"/>
      <c r="Q579" s="78"/>
      <c r="R579" s="78"/>
      <c r="S579" s="78"/>
      <c r="T579" s="78"/>
      <c r="U579" s="78"/>
      <c r="V579" s="78"/>
      <c r="W579" s="78"/>
      <c r="X579" s="78"/>
      <c r="Y579" s="78"/>
      <c r="Z579" s="78"/>
      <c r="AA579" s="78"/>
      <c r="AB579" s="78"/>
      <c r="AC579" s="78"/>
      <c r="AD579" s="78"/>
      <c r="AE579" s="78"/>
      <c r="AF579" s="78"/>
      <c r="AG579" s="78"/>
      <c r="AH579" s="78"/>
      <c r="AI579" s="78"/>
      <c r="AJ579" s="78"/>
      <c r="AK579" s="78"/>
      <c r="AL579" s="78"/>
      <c r="AM579" s="78"/>
      <c r="AN579" s="78"/>
      <c r="AO579" s="78"/>
      <c r="AP579" s="78"/>
      <c r="AQ579" s="78"/>
      <c r="AR579" s="78"/>
      <c r="AS579" s="78"/>
      <c r="AT579" s="78"/>
      <c r="AU579" s="78"/>
      <c r="AV579" s="78"/>
      <c r="AW579" s="78"/>
      <c r="AX579" s="78"/>
      <c r="AY579" s="78"/>
      <c r="AZ579" s="78"/>
    </row>
    <row r="580" spans="1:52" ht="15" customHeight="1" x14ac:dyDescent="0.25">
      <c r="A580" s="78"/>
      <c r="B580" s="78"/>
      <c r="C580" s="78"/>
      <c r="D580" s="78"/>
      <c r="E580" s="78"/>
      <c r="F580" s="78"/>
      <c r="G580" s="78"/>
      <c r="H580" s="78"/>
      <c r="I580" s="78"/>
      <c r="J580" s="78"/>
      <c r="K580" s="78"/>
      <c r="L580" s="78"/>
      <c r="M580" s="78"/>
      <c r="N580" s="78"/>
      <c r="O580" s="78"/>
      <c r="P580" s="78"/>
      <c r="Q580" s="78"/>
      <c r="R580" s="78"/>
      <c r="S580" s="78"/>
      <c r="T580" s="78"/>
      <c r="U580" s="78"/>
      <c r="V580" s="78"/>
      <c r="W580" s="78"/>
      <c r="X580" s="78"/>
      <c r="Y580" s="78"/>
      <c r="Z580" s="78"/>
      <c r="AA580" s="78"/>
      <c r="AB580" s="78"/>
      <c r="AC580" s="78"/>
      <c r="AD580" s="78"/>
      <c r="AE580" s="78"/>
      <c r="AF580" s="78"/>
      <c r="AG580" s="78"/>
      <c r="AH580" s="78"/>
      <c r="AI580" s="78"/>
      <c r="AJ580" s="78"/>
      <c r="AK580" s="78"/>
      <c r="AL580" s="78"/>
      <c r="AM580" s="78"/>
      <c r="AN580" s="78"/>
      <c r="AO580" s="78"/>
      <c r="AP580" s="78"/>
      <c r="AQ580" s="78"/>
      <c r="AR580" s="78"/>
      <c r="AS580" s="78"/>
      <c r="AT580" s="78"/>
      <c r="AU580" s="78"/>
      <c r="AV580" s="78"/>
      <c r="AW580" s="78"/>
      <c r="AX580" s="78"/>
      <c r="AY580" s="78"/>
      <c r="AZ580" s="78"/>
    </row>
    <row r="581" spans="1:52" ht="15" customHeight="1" x14ac:dyDescent="0.25">
      <c r="A581" s="78"/>
      <c r="B581" s="78"/>
      <c r="C581" s="78"/>
      <c r="D581" s="78"/>
      <c r="E581" s="78"/>
      <c r="F581" s="78"/>
      <c r="G581" s="78"/>
      <c r="H581" s="78"/>
      <c r="I581" s="78"/>
      <c r="J581" s="78"/>
      <c r="K581" s="78"/>
      <c r="L581" s="78"/>
      <c r="M581" s="78"/>
      <c r="N581" s="78"/>
      <c r="O581" s="78"/>
      <c r="P581" s="78"/>
      <c r="Q581" s="78"/>
      <c r="R581" s="78"/>
      <c r="S581" s="78"/>
      <c r="T581" s="78"/>
      <c r="U581" s="78"/>
      <c r="V581" s="78"/>
      <c r="W581" s="78"/>
      <c r="X581" s="78"/>
      <c r="Y581" s="78"/>
      <c r="Z581" s="78"/>
      <c r="AA581" s="78"/>
      <c r="AB581" s="78"/>
      <c r="AC581" s="78"/>
      <c r="AD581" s="78"/>
      <c r="AE581" s="78"/>
      <c r="AF581" s="78"/>
      <c r="AG581" s="78"/>
      <c r="AH581" s="78"/>
      <c r="AI581" s="78"/>
      <c r="AJ581" s="78"/>
      <c r="AK581" s="78"/>
      <c r="AL581" s="78"/>
      <c r="AM581" s="78"/>
      <c r="AN581" s="78"/>
      <c r="AO581" s="78"/>
      <c r="AP581" s="78"/>
      <c r="AQ581" s="78"/>
      <c r="AR581" s="78"/>
      <c r="AS581" s="78"/>
      <c r="AT581" s="78"/>
      <c r="AU581" s="78"/>
      <c r="AV581" s="78"/>
      <c r="AW581" s="78"/>
      <c r="AX581" s="78"/>
      <c r="AY581" s="78"/>
      <c r="AZ581" s="78"/>
    </row>
    <row r="582" spans="1:52" ht="15" customHeight="1" x14ac:dyDescent="0.25">
      <c r="A582" s="78"/>
      <c r="B582" s="78"/>
      <c r="C582" s="78"/>
      <c r="D582" s="78"/>
      <c r="E582" s="78"/>
      <c r="F582" s="78"/>
      <c r="G582" s="78"/>
      <c r="H582" s="78"/>
      <c r="I582" s="78"/>
      <c r="J582" s="78"/>
      <c r="K582" s="78"/>
      <c r="L582" s="78"/>
      <c r="M582" s="78"/>
      <c r="N582" s="78"/>
      <c r="O582" s="78"/>
      <c r="P582" s="78"/>
      <c r="Q582" s="78"/>
      <c r="R582" s="78"/>
      <c r="S582" s="78"/>
      <c r="T582" s="78"/>
      <c r="U582" s="78"/>
      <c r="V582" s="78"/>
      <c r="W582" s="78"/>
      <c r="X582" s="78"/>
      <c r="Y582" s="78"/>
      <c r="Z582" s="78"/>
      <c r="AA582" s="78"/>
      <c r="AB582" s="78"/>
      <c r="AC582" s="78"/>
      <c r="AD582" s="78"/>
      <c r="AE582" s="78"/>
      <c r="AF582" s="78"/>
      <c r="AG582" s="78"/>
      <c r="AH582" s="78"/>
      <c r="AI582" s="78"/>
      <c r="AJ582" s="78"/>
      <c r="AK582" s="78"/>
      <c r="AL582" s="78"/>
      <c r="AM582" s="78"/>
      <c r="AN582" s="78"/>
      <c r="AO582" s="78"/>
      <c r="AP582" s="78"/>
      <c r="AQ582" s="78"/>
      <c r="AR582" s="78"/>
      <c r="AS582" s="78"/>
      <c r="AT582" s="78"/>
      <c r="AU582" s="78"/>
      <c r="AV582" s="78"/>
      <c r="AW582" s="78"/>
      <c r="AX582" s="78"/>
      <c r="AY582" s="78"/>
      <c r="AZ582" s="78"/>
    </row>
    <row r="583" spans="1:52" ht="15" customHeight="1" x14ac:dyDescent="0.25">
      <c r="A583" s="78"/>
      <c r="B583" s="78"/>
      <c r="C583" s="78"/>
      <c r="D583" s="78"/>
      <c r="E583" s="78"/>
      <c r="F583" s="78"/>
      <c r="G583" s="78"/>
      <c r="H583" s="78"/>
      <c r="I583" s="78"/>
      <c r="J583" s="78"/>
      <c r="K583" s="78"/>
      <c r="L583" s="78"/>
      <c r="M583" s="78"/>
      <c r="N583" s="78"/>
      <c r="O583" s="78"/>
      <c r="P583" s="78"/>
      <c r="Q583" s="78"/>
      <c r="R583" s="78"/>
      <c r="S583" s="78"/>
      <c r="T583" s="78"/>
      <c r="U583" s="78"/>
      <c r="V583" s="78"/>
      <c r="W583" s="78"/>
      <c r="X583" s="78"/>
      <c r="Y583" s="78"/>
      <c r="Z583" s="78"/>
      <c r="AA583" s="78"/>
      <c r="AB583" s="78"/>
      <c r="AC583" s="78"/>
      <c r="AD583" s="78"/>
      <c r="AE583" s="78"/>
      <c r="AF583" s="78"/>
      <c r="AG583" s="78"/>
      <c r="AH583" s="78"/>
      <c r="AI583" s="78"/>
      <c r="AJ583" s="78"/>
      <c r="AK583" s="78"/>
      <c r="AL583" s="78"/>
      <c r="AM583" s="78"/>
      <c r="AN583" s="78"/>
      <c r="AO583" s="78"/>
      <c r="AP583" s="78"/>
      <c r="AQ583" s="78"/>
      <c r="AR583" s="78"/>
      <c r="AS583" s="78"/>
      <c r="AT583" s="78"/>
      <c r="AU583" s="78"/>
      <c r="AV583" s="78"/>
      <c r="AW583" s="78"/>
      <c r="AX583" s="78"/>
      <c r="AY583" s="78"/>
      <c r="AZ583" s="78"/>
    </row>
    <row r="584" spans="1:52" ht="15" customHeight="1" x14ac:dyDescent="0.25">
      <c r="A584" s="78"/>
      <c r="B584" s="78"/>
      <c r="C584" s="78"/>
      <c r="D584" s="78"/>
      <c r="E584" s="78"/>
      <c r="F584" s="78"/>
      <c r="G584" s="78"/>
      <c r="H584" s="78"/>
      <c r="I584" s="78"/>
      <c r="J584" s="78"/>
      <c r="K584" s="78"/>
      <c r="L584" s="78"/>
      <c r="M584" s="78"/>
      <c r="N584" s="78"/>
      <c r="O584" s="78"/>
      <c r="P584" s="78"/>
      <c r="Q584" s="78"/>
      <c r="R584" s="78"/>
      <c r="S584" s="78"/>
      <c r="T584" s="78"/>
      <c r="U584" s="78"/>
      <c r="V584" s="78"/>
      <c r="W584" s="78"/>
      <c r="X584" s="78"/>
      <c r="Y584" s="78"/>
      <c r="Z584" s="78"/>
      <c r="AA584" s="78"/>
      <c r="AB584" s="78"/>
      <c r="AC584" s="78"/>
      <c r="AD584" s="78"/>
      <c r="AE584" s="78"/>
      <c r="AF584" s="78"/>
      <c r="AG584" s="78"/>
      <c r="AH584" s="78"/>
      <c r="AI584" s="78"/>
      <c r="AJ584" s="78"/>
      <c r="AK584" s="78"/>
      <c r="AL584" s="78"/>
      <c r="AM584" s="78"/>
      <c r="AN584" s="78"/>
      <c r="AO584" s="78"/>
      <c r="AP584" s="78"/>
      <c r="AQ584" s="78"/>
      <c r="AR584" s="78"/>
      <c r="AS584" s="78"/>
      <c r="AT584" s="78"/>
      <c r="AU584" s="78"/>
      <c r="AV584" s="78"/>
      <c r="AW584" s="78"/>
      <c r="AX584" s="78"/>
      <c r="AY584" s="78"/>
      <c r="AZ584" s="78"/>
    </row>
    <row r="585" spans="1:52" ht="15" customHeight="1" x14ac:dyDescent="0.25">
      <c r="A585" s="78"/>
      <c r="B585" s="78"/>
      <c r="C585" s="78"/>
      <c r="D585" s="78"/>
      <c r="E585" s="78"/>
      <c r="F585" s="78"/>
      <c r="G585" s="78"/>
      <c r="H585" s="78"/>
      <c r="I585" s="78"/>
      <c r="J585" s="78"/>
      <c r="K585" s="78"/>
      <c r="L585" s="78"/>
      <c r="M585" s="78"/>
      <c r="N585" s="78"/>
      <c r="O585" s="78"/>
      <c r="P585" s="78"/>
      <c r="Q585" s="78"/>
      <c r="R585" s="78"/>
      <c r="S585" s="78"/>
      <c r="T585" s="78"/>
      <c r="U585" s="78"/>
      <c r="V585" s="78"/>
      <c r="W585" s="78"/>
      <c r="X585" s="78"/>
      <c r="Y585" s="78"/>
      <c r="Z585" s="78"/>
      <c r="AA585" s="78"/>
      <c r="AB585" s="78"/>
      <c r="AC585" s="78"/>
      <c r="AD585" s="78"/>
      <c r="AE585" s="78"/>
      <c r="AF585" s="78"/>
      <c r="AG585" s="78"/>
      <c r="AH585" s="78"/>
      <c r="AI585" s="78"/>
      <c r="AJ585" s="78"/>
      <c r="AK585" s="78"/>
      <c r="AL585" s="78"/>
      <c r="AM585" s="78"/>
      <c r="AN585" s="78"/>
      <c r="AO585" s="78"/>
      <c r="AP585" s="78"/>
      <c r="AQ585" s="78"/>
      <c r="AR585" s="78"/>
      <c r="AS585" s="78"/>
      <c r="AT585" s="78"/>
      <c r="AU585" s="78"/>
      <c r="AV585" s="78"/>
      <c r="AW585" s="78"/>
      <c r="AX585" s="78"/>
      <c r="AY585" s="78"/>
      <c r="AZ585" s="78"/>
    </row>
    <row r="586" spans="1:52" ht="15" customHeight="1" x14ac:dyDescent="0.25">
      <c r="A586" s="78"/>
      <c r="B586" s="78"/>
      <c r="C586" s="78"/>
      <c r="D586" s="78"/>
      <c r="E586" s="78"/>
      <c r="F586" s="78"/>
      <c r="G586" s="78"/>
      <c r="H586" s="78"/>
      <c r="I586" s="78"/>
      <c r="J586" s="78"/>
      <c r="K586" s="78"/>
      <c r="L586" s="78"/>
      <c r="M586" s="78"/>
      <c r="N586" s="78"/>
      <c r="O586" s="78"/>
      <c r="P586" s="78"/>
      <c r="Q586" s="78"/>
      <c r="R586" s="78"/>
      <c r="S586" s="78"/>
      <c r="T586" s="78"/>
      <c r="U586" s="78"/>
      <c r="V586" s="78"/>
      <c r="W586" s="78"/>
      <c r="X586" s="78"/>
      <c r="Y586" s="78"/>
      <c r="Z586" s="78"/>
      <c r="AA586" s="78"/>
      <c r="AB586" s="78"/>
      <c r="AC586" s="78"/>
      <c r="AD586" s="78"/>
      <c r="AE586" s="78"/>
      <c r="AF586" s="78"/>
      <c r="AG586" s="78"/>
      <c r="AH586" s="78"/>
      <c r="AI586" s="78"/>
      <c r="AJ586" s="78"/>
      <c r="AK586" s="78"/>
      <c r="AL586" s="78"/>
      <c r="AM586" s="78"/>
      <c r="AN586" s="78"/>
      <c r="AO586" s="78"/>
      <c r="AP586" s="78"/>
      <c r="AQ586" s="78"/>
      <c r="AR586" s="78"/>
      <c r="AS586" s="78"/>
      <c r="AT586" s="78"/>
      <c r="AU586" s="78"/>
      <c r="AV586" s="78"/>
      <c r="AW586" s="78"/>
      <c r="AX586" s="78"/>
      <c r="AY586" s="78"/>
      <c r="AZ586" s="78"/>
    </row>
    <row r="587" spans="1:52" ht="15" customHeight="1" x14ac:dyDescent="0.25">
      <c r="A587" s="78"/>
      <c r="B587" s="78"/>
      <c r="C587" s="78"/>
      <c r="D587" s="78"/>
      <c r="E587" s="78"/>
      <c r="F587" s="78"/>
      <c r="G587" s="78"/>
      <c r="H587" s="78"/>
      <c r="I587" s="78"/>
      <c r="J587" s="78"/>
      <c r="K587" s="78"/>
      <c r="L587" s="78"/>
      <c r="M587" s="78"/>
      <c r="N587" s="78"/>
      <c r="O587" s="78"/>
      <c r="P587" s="78"/>
      <c r="Q587" s="78"/>
      <c r="R587" s="78"/>
      <c r="S587" s="78"/>
      <c r="T587" s="78"/>
      <c r="U587" s="78"/>
      <c r="V587" s="78"/>
      <c r="W587" s="78"/>
      <c r="X587" s="78"/>
      <c r="Y587" s="78"/>
      <c r="Z587" s="78"/>
      <c r="AA587" s="78"/>
      <c r="AB587" s="78"/>
      <c r="AC587" s="78"/>
      <c r="AD587" s="78"/>
      <c r="AE587" s="78"/>
      <c r="AF587" s="78"/>
      <c r="AG587" s="78"/>
      <c r="AH587" s="78"/>
      <c r="AI587" s="78"/>
      <c r="AJ587" s="78"/>
      <c r="AK587" s="78"/>
      <c r="AL587" s="78"/>
      <c r="AM587" s="78"/>
      <c r="AN587" s="78"/>
      <c r="AO587" s="78"/>
      <c r="AP587" s="78"/>
      <c r="AQ587" s="78"/>
      <c r="AR587" s="78"/>
      <c r="AS587" s="78"/>
      <c r="AT587" s="78"/>
      <c r="AU587" s="78"/>
      <c r="AV587" s="78"/>
      <c r="AW587" s="78"/>
      <c r="AX587" s="78"/>
      <c r="AY587" s="78"/>
      <c r="AZ587" s="78"/>
    </row>
    <row r="588" spans="1:52" ht="15" customHeight="1" x14ac:dyDescent="0.25">
      <c r="A588" s="78"/>
      <c r="B588" s="78"/>
      <c r="C588" s="78"/>
      <c r="D588" s="78"/>
      <c r="E588" s="78"/>
      <c r="F588" s="78"/>
      <c r="G588" s="78"/>
      <c r="H588" s="78"/>
      <c r="I588" s="78"/>
      <c r="J588" s="78"/>
      <c r="K588" s="78"/>
      <c r="L588" s="78"/>
      <c r="M588" s="78"/>
      <c r="N588" s="78"/>
      <c r="O588" s="78"/>
      <c r="P588" s="78"/>
      <c r="Q588" s="78"/>
      <c r="R588" s="78"/>
      <c r="S588" s="78"/>
      <c r="T588" s="78"/>
      <c r="U588" s="78"/>
      <c r="V588" s="78"/>
      <c r="W588" s="78"/>
      <c r="X588" s="78"/>
      <c r="Y588" s="78"/>
      <c r="Z588" s="78"/>
      <c r="AA588" s="78"/>
      <c r="AB588" s="78"/>
      <c r="AC588" s="78"/>
      <c r="AD588" s="78"/>
      <c r="AE588" s="78"/>
      <c r="AF588" s="78"/>
      <c r="AG588" s="78"/>
      <c r="AH588" s="78"/>
      <c r="AI588" s="78"/>
      <c r="AJ588" s="78"/>
      <c r="AK588" s="78"/>
      <c r="AL588" s="78"/>
      <c r="AM588" s="78"/>
      <c r="AN588" s="78"/>
      <c r="AO588" s="78"/>
      <c r="AP588" s="78"/>
      <c r="AQ588" s="78"/>
      <c r="AR588" s="78"/>
      <c r="AS588" s="78"/>
      <c r="AT588" s="78"/>
      <c r="AU588" s="78"/>
      <c r="AV588" s="78"/>
      <c r="AW588" s="78"/>
      <c r="AX588" s="78"/>
      <c r="AY588" s="78"/>
      <c r="AZ588" s="78"/>
    </row>
    <row r="589" spans="1:52" ht="15" customHeight="1" x14ac:dyDescent="0.25">
      <c r="A589" s="78"/>
      <c r="B589" s="78"/>
      <c r="C589" s="78"/>
      <c r="D589" s="78"/>
      <c r="E589" s="78"/>
      <c r="F589" s="78"/>
      <c r="G589" s="78"/>
      <c r="H589" s="78"/>
      <c r="I589" s="78"/>
      <c r="J589" s="78"/>
      <c r="K589" s="78"/>
      <c r="L589" s="78"/>
      <c r="M589" s="78"/>
      <c r="N589" s="78"/>
      <c r="O589" s="78"/>
      <c r="P589" s="78"/>
      <c r="Q589" s="78"/>
      <c r="R589" s="78"/>
      <c r="S589" s="78"/>
      <c r="T589" s="78"/>
      <c r="U589" s="78"/>
      <c r="V589" s="78"/>
      <c r="W589" s="78"/>
      <c r="X589" s="78"/>
      <c r="Y589" s="78"/>
      <c r="Z589" s="78"/>
      <c r="AA589" s="78"/>
      <c r="AB589" s="78"/>
      <c r="AC589" s="78"/>
      <c r="AD589" s="78"/>
      <c r="AE589" s="78"/>
      <c r="AF589" s="78"/>
      <c r="AG589" s="78"/>
      <c r="AH589" s="78"/>
      <c r="AI589" s="78"/>
      <c r="AJ589" s="78"/>
      <c r="AK589" s="78"/>
      <c r="AL589" s="78"/>
      <c r="AM589" s="78"/>
      <c r="AN589" s="78"/>
      <c r="AO589" s="78"/>
      <c r="AP589" s="78"/>
      <c r="AQ589" s="78"/>
      <c r="AR589" s="78"/>
      <c r="AS589" s="78"/>
      <c r="AT589" s="78"/>
      <c r="AU589" s="78"/>
      <c r="AV589" s="78"/>
      <c r="AW589" s="78"/>
      <c r="AX589" s="78"/>
      <c r="AY589" s="78"/>
      <c r="AZ589" s="78"/>
    </row>
    <row r="590" spans="1:52" ht="15" customHeight="1" x14ac:dyDescent="0.25">
      <c r="A590" s="78"/>
      <c r="B590" s="78"/>
      <c r="C590" s="78"/>
      <c r="D590" s="78"/>
      <c r="E590" s="78"/>
      <c r="F590" s="78"/>
      <c r="G590" s="78"/>
      <c r="H590" s="78"/>
      <c r="I590" s="78"/>
      <c r="J590" s="78"/>
      <c r="K590" s="78"/>
      <c r="L590" s="78"/>
      <c r="M590" s="78"/>
      <c r="N590" s="78"/>
      <c r="O590" s="78"/>
      <c r="P590" s="78"/>
      <c r="Q590" s="78"/>
      <c r="R590" s="78"/>
      <c r="S590" s="78"/>
      <c r="T590" s="78"/>
      <c r="U590" s="78"/>
      <c r="V590" s="78"/>
      <c r="W590" s="78"/>
      <c r="X590" s="78"/>
      <c r="Y590" s="78"/>
      <c r="Z590" s="78"/>
      <c r="AA590" s="78"/>
      <c r="AB590" s="78"/>
      <c r="AC590" s="78"/>
      <c r="AD590" s="78"/>
      <c r="AE590" s="78"/>
      <c r="AF590" s="78"/>
      <c r="AG590" s="78"/>
      <c r="AH590" s="78"/>
      <c r="AI590" s="78"/>
      <c r="AJ590" s="78"/>
      <c r="AK590" s="78"/>
      <c r="AL590" s="78"/>
      <c r="AM590" s="78"/>
      <c r="AN590" s="78"/>
      <c r="AO590" s="78"/>
      <c r="AP590" s="78"/>
      <c r="AQ590" s="78"/>
      <c r="AR590" s="78"/>
      <c r="AS590" s="78"/>
      <c r="AT590" s="78"/>
      <c r="AU590" s="78"/>
      <c r="AV590" s="78"/>
      <c r="AW590" s="78"/>
      <c r="AX590" s="78"/>
      <c r="AY590" s="78"/>
      <c r="AZ590" s="78"/>
    </row>
    <row r="591" spans="1:52" ht="15" customHeight="1" x14ac:dyDescent="0.25">
      <c r="A591" s="78"/>
      <c r="B591" s="78"/>
      <c r="C591" s="78"/>
      <c r="D591" s="78"/>
      <c r="E591" s="78"/>
      <c r="F591" s="78"/>
      <c r="G591" s="78"/>
      <c r="H591" s="78"/>
      <c r="I591" s="78"/>
      <c r="J591" s="78"/>
      <c r="K591" s="78"/>
      <c r="L591" s="78"/>
      <c r="M591" s="78"/>
      <c r="N591" s="78"/>
      <c r="O591" s="78"/>
      <c r="P591" s="78"/>
      <c r="Q591" s="78"/>
      <c r="R591" s="78"/>
      <c r="S591" s="78"/>
      <c r="T591" s="78"/>
      <c r="U591" s="78"/>
      <c r="V591" s="78"/>
      <c r="W591" s="78"/>
      <c r="X591" s="78"/>
      <c r="Y591" s="78"/>
      <c r="Z591" s="78"/>
      <c r="AA591" s="78"/>
      <c r="AB591" s="78"/>
      <c r="AC591" s="78"/>
      <c r="AD591" s="78"/>
      <c r="AE591" s="78"/>
      <c r="AF591" s="78"/>
      <c r="AG591" s="78"/>
      <c r="AH591" s="78"/>
      <c r="AI591" s="78"/>
      <c r="AJ591" s="78"/>
      <c r="AK591" s="78"/>
      <c r="AL591" s="78"/>
      <c r="AM591" s="78"/>
      <c r="AN591" s="78"/>
      <c r="AO591" s="78"/>
      <c r="AP591" s="78"/>
      <c r="AQ591" s="78"/>
      <c r="AR591" s="78"/>
      <c r="AS591" s="78"/>
      <c r="AT591" s="78"/>
      <c r="AU591" s="78"/>
      <c r="AV591" s="78"/>
      <c r="AW591" s="78"/>
      <c r="AX591" s="78"/>
      <c r="AY591" s="78"/>
      <c r="AZ591" s="78"/>
    </row>
    <row r="592" spans="1:52" ht="15" customHeight="1" x14ac:dyDescent="0.25">
      <c r="A592" s="78"/>
      <c r="B592" s="78"/>
      <c r="C592" s="78"/>
      <c r="D592" s="78"/>
      <c r="E592" s="78"/>
      <c r="F592" s="78"/>
      <c r="G592" s="78"/>
      <c r="H592" s="78"/>
      <c r="I592" s="78"/>
      <c r="J592" s="78"/>
      <c r="K592" s="78"/>
      <c r="L592" s="78"/>
      <c r="M592" s="78"/>
      <c r="N592" s="78"/>
      <c r="O592" s="78"/>
      <c r="P592" s="78"/>
      <c r="Q592" s="78"/>
      <c r="R592" s="78"/>
      <c r="S592" s="78"/>
      <c r="T592" s="78"/>
      <c r="U592" s="78"/>
      <c r="V592" s="78"/>
      <c r="W592" s="78"/>
      <c r="X592" s="78"/>
      <c r="Y592" s="78"/>
      <c r="Z592" s="78"/>
      <c r="AA592" s="78"/>
      <c r="AB592" s="78"/>
      <c r="AC592" s="78"/>
      <c r="AD592" s="78"/>
      <c r="AE592" s="78"/>
      <c r="AF592" s="78"/>
      <c r="AG592" s="78"/>
      <c r="AH592" s="78"/>
      <c r="AI592" s="78"/>
      <c r="AJ592" s="78"/>
      <c r="AK592" s="78"/>
      <c r="AL592" s="78"/>
      <c r="AM592" s="78"/>
      <c r="AN592" s="78"/>
      <c r="AO592" s="78"/>
      <c r="AP592" s="78"/>
      <c r="AQ592" s="78"/>
      <c r="AR592" s="78"/>
      <c r="AS592" s="78"/>
      <c r="AT592" s="78"/>
      <c r="AU592" s="78"/>
      <c r="AV592" s="78"/>
      <c r="AW592" s="78"/>
      <c r="AX592" s="78"/>
      <c r="AY592" s="78"/>
      <c r="AZ592" s="78"/>
    </row>
    <row r="593" spans="1:52" ht="15" customHeight="1" x14ac:dyDescent="0.25">
      <c r="A593" s="78"/>
      <c r="B593" s="78"/>
      <c r="C593" s="78"/>
      <c r="D593" s="78"/>
      <c r="E593" s="78"/>
      <c r="F593" s="78"/>
      <c r="G593" s="78"/>
      <c r="H593" s="78"/>
      <c r="I593" s="78"/>
      <c r="J593" s="78"/>
      <c r="K593" s="78"/>
      <c r="L593" s="78"/>
      <c r="M593" s="78"/>
      <c r="N593" s="78"/>
      <c r="O593" s="78"/>
      <c r="P593" s="78"/>
      <c r="Q593" s="78"/>
      <c r="R593" s="78"/>
      <c r="S593" s="78"/>
      <c r="T593" s="78"/>
      <c r="U593" s="78"/>
      <c r="V593" s="78"/>
      <c r="W593" s="78"/>
      <c r="X593" s="78"/>
      <c r="Y593" s="78"/>
      <c r="Z593" s="78"/>
      <c r="AA593" s="78"/>
      <c r="AB593" s="78"/>
      <c r="AC593" s="78"/>
      <c r="AD593" s="78"/>
      <c r="AE593" s="78"/>
      <c r="AF593" s="78"/>
      <c r="AG593" s="78"/>
      <c r="AH593" s="78"/>
      <c r="AI593" s="78"/>
      <c r="AJ593" s="78"/>
      <c r="AK593" s="78"/>
      <c r="AL593" s="78"/>
      <c r="AM593" s="78"/>
      <c r="AN593" s="78"/>
      <c r="AO593" s="78"/>
      <c r="AP593" s="78"/>
      <c r="AQ593" s="78"/>
      <c r="AR593" s="78"/>
      <c r="AS593" s="78"/>
      <c r="AT593" s="78"/>
      <c r="AU593" s="78"/>
      <c r="AV593" s="78"/>
      <c r="AW593" s="78"/>
      <c r="AX593" s="78"/>
      <c r="AY593" s="78"/>
      <c r="AZ593" s="78"/>
    </row>
    <row r="594" spans="1:52" ht="15" customHeight="1" x14ac:dyDescent="0.25">
      <c r="A594" s="78"/>
      <c r="B594" s="78"/>
      <c r="C594" s="78"/>
      <c r="D594" s="78"/>
      <c r="E594" s="78"/>
      <c r="F594" s="78"/>
      <c r="G594" s="78"/>
      <c r="H594" s="78"/>
      <c r="I594" s="78"/>
      <c r="J594" s="78"/>
      <c r="K594" s="78"/>
      <c r="L594" s="78"/>
      <c r="M594" s="78"/>
      <c r="N594" s="78"/>
      <c r="O594" s="78"/>
      <c r="P594" s="78"/>
      <c r="Q594" s="78"/>
      <c r="R594" s="78"/>
      <c r="S594" s="78"/>
      <c r="T594" s="78"/>
      <c r="U594" s="78"/>
      <c r="V594" s="78"/>
      <c r="W594" s="78"/>
      <c r="X594" s="78"/>
      <c r="Y594" s="78"/>
      <c r="Z594" s="78"/>
      <c r="AA594" s="78"/>
      <c r="AB594" s="78"/>
      <c r="AC594" s="78"/>
      <c r="AD594" s="78"/>
      <c r="AE594" s="78"/>
      <c r="AF594" s="78"/>
      <c r="AG594" s="78"/>
      <c r="AH594" s="78"/>
      <c r="AI594" s="78"/>
      <c r="AJ594" s="78"/>
      <c r="AK594" s="78"/>
      <c r="AL594" s="78"/>
      <c r="AM594" s="78"/>
      <c r="AN594" s="78"/>
      <c r="AO594" s="78"/>
      <c r="AP594" s="78"/>
      <c r="AQ594" s="78"/>
      <c r="AR594" s="78"/>
      <c r="AS594" s="78"/>
      <c r="AT594" s="78"/>
      <c r="AU594" s="78"/>
      <c r="AV594" s="78"/>
      <c r="AW594" s="78"/>
      <c r="AX594" s="78"/>
      <c r="AY594" s="78"/>
      <c r="AZ594" s="78"/>
    </row>
    <row r="595" spans="1:52" ht="15" customHeight="1" x14ac:dyDescent="0.25">
      <c r="A595" s="78"/>
      <c r="B595" s="78"/>
      <c r="C595" s="78"/>
      <c r="D595" s="78"/>
      <c r="E595" s="78"/>
      <c r="F595" s="78"/>
      <c r="G595" s="78"/>
      <c r="H595" s="78"/>
      <c r="I595" s="78"/>
      <c r="J595" s="78"/>
      <c r="K595" s="78"/>
      <c r="L595" s="78"/>
      <c r="M595" s="78"/>
      <c r="N595" s="78"/>
      <c r="O595" s="78"/>
      <c r="P595" s="78"/>
      <c r="Q595" s="78"/>
      <c r="R595" s="78"/>
      <c r="S595" s="78"/>
      <c r="T595" s="78"/>
      <c r="U595" s="78"/>
      <c r="V595" s="78"/>
      <c r="W595" s="78"/>
      <c r="X595" s="78"/>
      <c r="Y595" s="78"/>
      <c r="Z595" s="78"/>
      <c r="AA595" s="78"/>
      <c r="AB595" s="78"/>
      <c r="AC595" s="78"/>
      <c r="AD595" s="78"/>
      <c r="AE595" s="78"/>
      <c r="AF595" s="78"/>
      <c r="AG595" s="78"/>
      <c r="AH595" s="78"/>
      <c r="AI595" s="78"/>
      <c r="AJ595" s="78"/>
      <c r="AK595" s="78"/>
      <c r="AL595" s="78"/>
      <c r="AM595" s="78"/>
      <c r="AN595" s="78"/>
      <c r="AO595" s="78"/>
      <c r="AP595" s="78"/>
      <c r="AQ595" s="78"/>
      <c r="AR595" s="78"/>
      <c r="AS595" s="78"/>
      <c r="AT595" s="78"/>
      <c r="AU595" s="78"/>
      <c r="AV595" s="78"/>
      <c r="AW595" s="78"/>
      <c r="AX595" s="78"/>
      <c r="AY595" s="78"/>
      <c r="AZ595" s="78"/>
    </row>
    <row r="596" spans="1:52" ht="15" customHeight="1" x14ac:dyDescent="0.25">
      <c r="A596" s="78"/>
      <c r="B596" s="78"/>
      <c r="C596" s="78"/>
      <c r="D596" s="78"/>
      <c r="E596" s="78"/>
      <c r="F596" s="78"/>
      <c r="G596" s="78"/>
      <c r="H596" s="78"/>
      <c r="I596" s="78"/>
      <c r="J596" s="78"/>
      <c r="K596" s="78"/>
      <c r="L596" s="78"/>
      <c r="M596" s="78"/>
      <c r="N596" s="78"/>
      <c r="O596" s="78"/>
      <c r="P596" s="78"/>
      <c r="Q596" s="78"/>
      <c r="R596" s="78"/>
      <c r="S596" s="78"/>
      <c r="T596" s="78"/>
      <c r="U596" s="78"/>
      <c r="V596" s="78"/>
      <c r="W596" s="78"/>
      <c r="X596" s="78"/>
      <c r="Y596" s="78"/>
      <c r="Z596" s="78"/>
      <c r="AA596" s="78"/>
      <c r="AB596" s="78"/>
      <c r="AC596" s="78"/>
      <c r="AD596" s="78"/>
      <c r="AE596" s="78"/>
      <c r="AF596" s="78"/>
      <c r="AG596" s="78"/>
      <c r="AH596" s="78"/>
      <c r="AI596" s="78"/>
      <c r="AJ596" s="78"/>
      <c r="AK596" s="78"/>
      <c r="AL596" s="78"/>
      <c r="AM596" s="78"/>
      <c r="AN596" s="78"/>
      <c r="AO596" s="78"/>
      <c r="AP596" s="78"/>
      <c r="AQ596" s="78"/>
      <c r="AR596" s="78"/>
      <c r="AS596" s="78"/>
      <c r="AT596" s="78"/>
      <c r="AU596" s="78"/>
      <c r="AV596" s="78"/>
      <c r="AW596" s="78"/>
      <c r="AX596" s="78"/>
      <c r="AY596" s="78"/>
      <c r="AZ596" s="78"/>
    </row>
    <row r="597" spans="1:52" ht="15" customHeight="1" x14ac:dyDescent="0.25">
      <c r="A597" s="78"/>
      <c r="B597" s="78"/>
      <c r="C597" s="78"/>
      <c r="D597" s="78"/>
      <c r="E597" s="78"/>
      <c r="F597" s="78"/>
      <c r="G597" s="78"/>
      <c r="H597" s="78"/>
      <c r="I597" s="78"/>
      <c r="J597" s="78"/>
      <c r="K597" s="78"/>
      <c r="L597" s="78"/>
      <c r="M597" s="78"/>
      <c r="N597" s="78"/>
      <c r="O597" s="78"/>
      <c r="P597" s="78"/>
      <c r="Q597" s="78"/>
      <c r="R597" s="78"/>
      <c r="S597" s="78"/>
      <c r="T597" s="78"/>
      <c r="U597" s="78"/>
      <c r="V597" s="78"/>
      <c r="W597" s="78"/>
      <c r="X597" s="78"/>
      <c r="Y597" s="78"/>
      <c r="Z597" s="78"/>
      <c r="AA597" s="78"/>
      <c r="AB597" s="78"/>
      <c r="AC597" s="78"/>
      <c r="AD597" s="78"/>
      <c r="AE597" s="78"/>
      <c r="AF597" s="78"/>
      <c r="AG597" s="78"/>
      <c r="AH597" s="78"/>
      <c r="AI597" s="78"/>
      <c r="AJ597" s="78"/>
      <c r="AK597" s="78"/>
      <c r="AL597" s="78"/>
      <c r="AM597" s="78"/>
      <c r="AN597" s="78"/>
      <c r="AO597" s="78"/>
      <c r="AP597" s="78"/>
      <c r="AQ597" s="78"/>
      <c r="AR597" s="78"/>
      <c r="AS597" s="78"/>
      <c r="AT597" s="78"/>
      <c r="AU597" s="78"/>
      <c r="AV597" s="78"/>
      <c r="AW597" s="78"/>
      <c r="AX597" s="78"/>
      <c r="AY597" s="78"/>
      <c r="AZ597" s="78"/>
    </row>
    <row r="598" spans="1:52" ht="15" customHeight="1" x14ac:dyDescent="0.25">
      <c r="A598" s="78"/>
      <c r="B598" s="78"/>
      <c r="C598" s="78"/>
      <c r="D598" s="78"/>
      <c r="E598" s="78"/>
      <c r="F598" s="78"/>
      <c r="G598" s="78"/>
      <c r="H598" s="78"/>
      <c r="I598" s="78"/>
      <c r="J598" s="78"/>
      <c r="K598" s="78"/>
      <c r="L598" s="78"/>
      <c r="M598" s="78"/>
      <c r="N598" s="78"/>
      <c r="O598" s="78"/>
      <c r="P598" s="78"/>
      <c r="Q598" s="78"/>
      <c r="R598" s="78"/>
      <c r="S598" s="78"/>
      <c r="T598" s="78"/>
      <c r="U598" s="78"/>
      <c r="V598" s="78"/>
      <c r="W598" s="78"/>
      <c r="X598" s="78"/>
      <c r="Y598" s="78"/>
      <c r="Z598" s="78"/>
      <c r="AA598" s="78"/>
      <c r="AB598" s="78"/>
      <c r="AC598" s="78"/>
      <c r="AD598" s="78"/>
      <c r="AE598" s="78"/>
      <c r="AF598" s="78"/>
      <c r="AG598" s="78"/>
      <c r="AH598" s="78"/>
      <c r="AI598" s="78"/>
      <c r="AJ598" s="78"/>
      <c r="AK598" s="78"/>
      <c r="AL598" s="78"/>
      <c r="AM598" s="78"/>
      <c r="AN598" s="78"/>
      <c r="AO598" s="78"/>
      <c r="AP598" s="78"/>
      <c r="AQ598" s="78"/>
      <c r="AR598" s="78"/>
      <c r="AS598" s="78"/>
      <c r="AT598" s="78"/>
      <c r="AU598" s="78"/>
      <c r="AV598" s="78"/>
      <c r="AW598" s="78"/>
      <c r="AX598" s="78"/>
      <c r="AY598" s="78"/>
      <c r="AZ598" s="78"/>
    </row>
    <row r="599" spans="1:52" ht="15" customHeight="1" x14ac:dyDescent="0.25">
      <c r="A599" s="78"/>
      <c r="B599" s="78"/>
      <c r="C599" s="78"/>
      <c r="D599" s="78"/>
      <c r="E599" s="78"/>
      <c r="F599" s="78"/>
      <c r="G599" s="78"/>
      <c r="H599" s="78"/>
      <c r="I599" s="78"/>
      <c r="J599" s="78"/>
      <c r="K599" s="78"/>
      <c r="L599" s="78"/>
      <c r="M599" s="78"/>
      <c r="N599" s="78"/>
      <c r="O599" s="78"/>
      <c r="P599" s="78"/>
      <c r="Q599" s="78"/>
      <c r="R599" s="78"/>
      <c r="S599" s="78"/>
      <c r="T599" s="78"/>
      <c r="U599" s="78"/>
      <c r="V599" s="78"/>
      <c r="W599" s="78"/>
      <c r="X599" s="78"/>
      <c r="Y599" s="78"/>
      <c r="Z599" s="78"/>
      <c r="AA599" s="78"/>
      <c r="AB599" s="78"/>
      <c r="AC599" s="78"/>
      <c r="AD599" s="78"/>
      <c r="AE599" s="78"/>
      <c r="AF599" s="78"/>
      <c r="AG599" s="78"/>
      <c r="AH599" s="78"/>
      <c r="AI599" s="78"/>
      <c r="AJ599" s="78"/>
      <c r="AK599" s="78"/>
      <c r="AL599" s="78"/>
      <c r="AM599" s="78"/>
      <c r="AN599" s="78"/>
      <c r="AO599" s="78"/>
      <c r="AP599" s="78"/>
      <c r="AQ599" s="78"/>
      <c r="AR599" s="78"/>
      <c r="AS599" s="78"/>
      <c r="AT599" s="78"/>
      <c r="AU599" s="78"/>
      <c r="AV599" s="78"/>
      <c r="AW599" s="78"/>
      <c r="AX599" s="78"/>
      <c r="AY599" s="78"/>
      <c r="AZ599" s="78"/>
    </row>
    <row r="600" spans="1:52" ht="15" customHeight="1" x14ac:dyDescent="0.25">
      <c r="A600" s="78"/>
      <c r="B600" s="78"/>
      <c r="C600" s="78"/>
      <c r="D600" s="78"/>
      <c r="E600" s="78"/>
      <c r="F600" s="78"/>
      <c r="G600" s="78"/>
      <c r="H600" s="78"/>
      <c r="I600" s="78"/>
      <c r="J600" s="78"/>
      <c r="K600" s="78"/>
      <c r="L600" s="78"/>
      <c r="M600" s="78"/>
      <c r="N600" s="78"/>
      <c r="O600" s="78"/>
      <c r="P600" s="78"/>
      <c r="Q600" s="78"/>
      <c r="R600" s="78"/>
      <c r="S600" s="78"/>
      <c r="T600" s="78"/>
      <c r="U600" s="78"/>
      <c r="V600" s="78"/>
      <c r="W600" s="78"/>
      <c r="X600" s="78"/>
      <c r="Y600" s="78"/>
      <c r="Z600" s="78"/>
      <c r="AA600" s="78"/>
      <c r="AB600" s="78"/>
      <c r="AC600" s="78"/>
      <c r="AD600" s="78"/>
      <c r="AE600" s="78"/>
      <c r="AF600" s="78"/>
      <c r="AG600" s="78"/>
      <c r="AH600" s="78"/>
      <c r="AI600" s="78"/>
      <c r="AJ600" s="78"/>
      <c r="AK600" s="78"/>
      <c r="AL600" s="78"/>
      <c r="AM600" s="78"/>
      <c r="AN600" s="78"/>
      <c r="AO600" s="78"/>
      <c r="AP600" s="78"/>
      <c r="AQ600" s="78"/>
      <c r="AR600" s="78"/>
      <c r="AS600" s="78"/>
      <c r="AT600" s="78"/>
      <c r="AU600" s="78"/>
      <c r="AV600" s="78"/>
      <c r="AW600" s="78"/>
      <c r="AX600" s="78"/>
      <c r="AY600" s="78"/>
      <c r="AZ600" s="78"/>
    </row>
  </sheetData>
  <sheetProtection algorithmName="SHA-512" hashValue="7CYUPMb3V+UxKwKrDKUSk/LgG9XuHr39ZhfXbxN+d7T1rdzhacyXQoHO8FED4H/sSvr3Bs91dIHvTI6wS1Xebw==" saltValue="HmU2MpRrZ0qGrYHLydxxNQ==" spinCount="100000" sheet="1" objects="1" scenarios="1" formatColumns="0" formatRows="0"/>
  <mergeCells count="715">
    <mergeCell ref="E252:F252"/>
    <mergeCell ref="G252:H252"/>
    <mergeCell ref="J14:O14"/>
    <mergeCell ref="E247:F247"/>
    <mergeCell ref="G247:H247"/>
    <mergeCell ref="E248:F248"/>
    <mergeCell ref="G248:H248"/>
    <mergeCell ref="E249:F249"/>
    <mergeCell ref="G249:H249"/>
    <mergeCell ref="E250:F250"/>
    <mergeCell ref="G250:H250"/>
    <mergeCell ref="E251:F251"/>
    <mergeCell ref="G251:H251"/>
    <mergeCell ref="E242:F242"/>
    <mergeCell ref="G242:H242"/>
    <mergeCell ref="E243:F243"/>
    <mergeCell ref="G243:H243"/>
    <mergeCell ref="E244:F244"/>
    <mergeCell ref="G244:H244"/>
    <mergeCell ref="E245:F245"/>
    <mergeCell ref="G245:H245"/>
    <mergeCell ref="E246:F246"/>
    <mergeCell ref="G246:H246"/>
    <mergeCell ref="E237:F237"/>
    <mergeCell ref="G237:H237"/>
    <mergeCell ref="E238:F238"/>
    <mergeCell ref="G238:H238"/>
    <mergeCell ref="E239:F239"/>
    <mergeCell ref="G239:H239"/>
    <mergeCell ref="E240:F240"/>
    <mergeCell ref="G240:H240"/>
    <mergeCell ref="E241:F241"/>
    <mergeCell ref="G241:H241"/>
    <mergeCell ref="E232:F232"/>
    <mergeCell ref="G232:H232"/>
    <mergeCell ref="E233:F233"/>
    <mergeCell ref="G233:H233"/>
    <mergeCell ref="E234:F234"/>
    <mergeCell ref="G234:H234"/>
    <mergeCell ref="E235:F235"/>
    <mergeCell ref="G235:H235"/>
    <mergeCell ref="E236:F236"/>
    <mergeCell ref="G236:H236"/>
    <mergeCell ref="E227:F227"/>
    <mergeCell ref="G227:H227"/>
    <mergeCell ref="E228:F228"/>
    <mergeCell ref="G228:H228"/>
    <mergeCell ref="E229:F229"/>
    <mergeCell ref="G229:H229"/>
    <mergeCell ref="E230:F230"/>
    <mergeCell ref="G230:H230"/>
    <mergeCell ref="E231:F231"/>
    <mergeCell ref="G231:H231"/>
    <mergeCell ref="E222:F222"/>
    <mergeCell ref="G222:H222"/>
    <mergeCell ref="E223:F223"/>
    <mergeCell ref="G223:H223"/>
    <mergeCell ref="E224:F224"/>
    <mergeCell ref="G224:H224"/>
    <mergeCell ref="E225:F225"/>
    <mergeCell ref="G225:H225"/>
    <mergeCell ref="E226:F226"/>
    <mergeCell ref="G226:H226"/>
    <mergeCell ref="E217:F217"/>
    <mergeCell ref="G217:H217"/>
    <mergeCell ref="E218:F218"/>
    <mergeCell ref="G218:H218"/>
    <mergeCell ref="E219:F219"/>
    <mergeCell ref="G219:H219"/>
    <mergeCell ref="E220:F220"/>
    <mergeCell ref="G220:H220"/>
    <mergeCell ref="E221:F221"/>
    <mergeCell ref="G221:H221"/>
    <mergeCell ref="E212:F212"/>
    <mergeCell ref="G212:H212"/>
    <mergeCell ref="E213:F213"/>
    <mergeCell ref="G213:H213"/>
    <mergeCell ref="E214:F214"/>
    <mergeCell ref="G214:H214"/>
    <mergeCell ref="E215:F215"/>
    <mergeCell ref="G215:H215"/>
    <mergeCell ref="E216:F216"/>
    <mergeCell ref="G216:H216"/>
    <mergeCell ref="E208:F208"/>
    <mergeCell ref="G208:H208"/>
    <mergeCell ref="E209:F209"/>
    <mergeCell ref="G209:H209"/>
    <mergeCell ref="E210:F210"/>
    <mergeCell ref="G210:H210"/>
    <mergeCell ref="E211:F211"/>
    <mergeCell ref="G211:H211"/>
    <mergeCell ref="E203:F203"/>
    <mergeCell ref="G203:H203"/>
    <mergeCell ref="E204:F204"/>
    <mergeCell ref="G204:H204"/>
    <mergeCell ref="E205:F205"/>
    <mergeCell ref="G205:H205"/>
    <mergeCell ref="E206:F206"/>
    <mergeCell ref="G206:H206"/>
    <mergeCell ref="E207:F207"/>
    <mergeCell ref="G207:H207"/>
    <mergeCell ref="E198:F198"/>
    <mergeCell ref="G198:H198"/>
    <mergeCell ref="E199:F199"/>
    <mergeCell ref="G199:H199"/>
    <mergeCell ref="E200:F200"/>
    <mergeCell ref="G200:H200"/>
    <mergeCell ref="E201:F201"/>
    <mergeCell ref="G201:H201"/>
    <mergeCell ref="E202:F202"/>
    <mergeCell ref="G202:H202"/>
    <mergeCell ref="E193:F193"/>
    <mergeCell ref="G193:H193"/>
    <mergeCell ref="E194:F194"/>
    <mergeCell ref="G194:H194"/>
    <mergeCell ref="E195:F195"/>
    <mergeCell ref="G195:H195"/>
    <mergeCell ref="E196:F196"/>
    <mergeCell ref="G196:H196"/>
    <mergeCell ref="E197:F197"/>
    <mergeCell ref="G197:H197"/>
    <mergeCell ref="E187:F187"/>
    <mergeCell ref="G187:H187"/>
    <mergeCell ref="E188:F188"/>
    <mergeCell ref="G188:H188"/>
    <mergeCell ref="E189:F189"/>
    <mergeCell ref="G189:H189"/>
    <mergeCell ref="E190:F190"/>
    <mergeCell ref="G190:H190"/>
    <mergeCell ref="E192:F192"/>
    <mergeCell ref="G192:H192"/>
    <mergeCell ref="E191:F191"/>
    <mergeCell ref="G191:H191"/>
    <mergeCell ref="E182:F182"/>
    <mergeCell ref="G182:H182"/>
    <mergeCell ref="E183:F183"/>
    <mergeCell ref="G183:H183"/>
    <mergeCell ref="E184:F184"/>
    <mergeCell ref="G184:H184"/>
    <mergeCell ref="E185:F185"/>
    <mergeCell ref="G185:H185"/>
    <mergeCell ref="E186:F186"/>
    <mergeCell ref="G186:H186"/>
    <mergeCell ref="E177:F177"/>
    <mergeCell ref="G177:H177"/>
    <mergeCell ref="E178:F178"/>
    <mergeCell ref="G178:H178"/>
    <mergeCell ref="E179:F179"/>
    <mergeCell ref="G179:H179"/>
    <mergeCell ref="E180:F180"/>
    <mergeCell ref="G180:H180"/>
    <mergeCell ref="E181:F181"/>
    <mergeCell ref="G181:H181"/>
    <mergeCell ref="E172:F172"/>
    <mergeCell ref="G172:H172"/>
    <mergeCell ref="E173:F173"/>
    <mergeCell ref="G173:H173"/>
    <mergeCell ref="E174:F174"/>
    <mergeCell ref="G174:H174"/>
    <mergeCell ref="E175:F175"/>
    <mergeCell ref="G175:H175"/>
    <mergeCell ref="E176:F176"/>
    <mergeCell ref="G176:H176"/>
    <mergeCell ref="E167:F167"/>
    <mergeCell ref="G167:H167"/>
    <mergeCell ref="E168:F168"/>
    <mergeCell ref="G168:H168"/>
    <mergeCell ref="E169:F169"/>
    <mergeCell ref="G169:H169"/>
    <mergeCell ref="E170:F170"/>
    <mergeCell ref="G170:H170"/>
    <mergeCell ref="E171:F171"/>
    <mergeCell ref="G171:H171"/>
    <mergeCell ref="E162:F162"/>
    <mergeCell ref="G162:H162"/>
    <mergeCell ref="E163:F163"/>
    <mergeCell ref="G163:H163"/>
    <mergeCell ref="E164:F164"/>
    <mergeCell ref="G164:H164"/>
    <mergeCell ref="E165:F165"/>
    <mergeCell ref="G165:H165"/>
    <mergeCell ref="E166:F166"/>
    <mergeCell ref="G166:H166"/>
    <mergeCell ref="E157:F157"/>
    <mergeCell ref="G157:H157"/>
    <mergeCell ref="E158:F158"/>
    <mergeCell ref="G158:H158"/>
    <mergeCell ref="E159:F159"/>
    <mergeCell ref="G159:H159"/>
    <mergeCell ref="E160:F160"/>
    <mergeCell ref="G160:H160"/>
    <mergeCell ref="E161:F161"/>
    <mergeCell ref="G161:H161"/>
    <mergeCell ref="E152:F152"/>
    <mergeCell ref="G152:H152"/>
    <mergeCell ref="E153:F153"/>
    <mergeCell ref="G153:H153"/>
    <mergeCell ref="E154:F154"/>
    <mergeCell ref="G154:H154"/>
    <mergeCell ref="E155:F155"/>
    <mergeCell ref="G155:H155"/>
    <mergeCell ref="E156:F156"/>
    <mergeCell ref="G156:H156"/>
    <mergeCell ref="B61:C61"/>
    <mergeCell ref="B62:C62"/>
    <mergeCell ref="B63:C63"/>
    <mergeCell ref="B23:C23"/>
    <mergeCell ref="B24:C24"/>
    <mergeCell ref="B25:C25"/>
    <mergeCell ref="E150:F150"/>
    <mergeCell ref="G150:H150"/>
    <mergeCell ref="E151:F151"/>
    <mergeCell ref="G151:H151"/>
    <mergeCell ref="B38:C38"/>
    <mergeCell ref="B39:C39"/>
    <mergeCell ref="B40:C40"/>
    <mergeCell ref="B64:C64"/>
    <mergeCell ref="B65:C65"/>
    <mergeCell ref="B56:C56"/>
    <mergeCell ref="B57:C57"/>
    <mergeCell ref="B58:C58"/>
    <mergeCell ref="B59:C59"/>
    <mergeCell ref="B60:C60"/>
    <mergeCell ref="B81:C81"/>
    <mergeCell ref="B82:C82"/>
    <mergeCell ref="B83:C83"/>
    <mergeCell ref="B84:C84"/>
    <mergeCell ref="B2:O2"/>
    <mergeCell ref="G14:G15"/>
    <mergeCell ref="H14:H15"/>
    <mergeCell ref="G8:H8"/>
    <mergeCell ref="B14:C15"/>
    <mergeCell ref="G6:H6"/>
    <mergeCell ref="D14:F14"/>
    <mergeCell ref="I14:I15"/>
    <mergeCell ref="G143:H143"/>
    <mergeCell ref="G142:H142"/>
    <mergeCell ref="E143:F143"/>
    <mergeCell ref="E142:F142"/>
    <mergeCell ref="E141:F141"/>
    <mergeCell ref="E140:F140"/>
    <mergeCell ref="E139:F139"/>
    <mergeCell ref="B31:C31"/>
    <mergeCell ref="B32:C32"/>
    <mergeCell ref="B33:C33"/>
    <mergeCell ref="B34:C34"/>
    <mergeCell ref="B35:C35"/>
    <mergeCell ref="B26:C26"/>
    <mergeCell ref="B27:C27"/>
    <mergeCell ref="B28:C28"/>
    <mergeCell ref="B29:C29"/>
    <mergeCell ref="B55:C55"/>
    <mergeCell ref="B46:C46"/>
    <mergeCell ref="B47:C47"/>
    <mergeCell ref="B48:C48"/>
    <mergeCell ref="B49:C49"/>
    <mergeCell ref="B50:C50"/>
    <mergeCell ref="B41:C41"/>
    <mergeCell ref="B42:C42"/>
    <mergeCell ref="B43:C43"/>
    <mergeCell ref="B44:C44"/>
    <mergeCell ref="B45:C45"/>
    <mergeCell ref="B16:C16"/>
    <mergeCell ref="B17:C17"/>
    <mergeCell ref="B18:C18"/>
    <mergeCell ref="B19:C19"/>
    <mergeCell ref="B20:C20"/>
    <mergeCell ref="B51:C51"/>
    <mergeCell ref="B52:C52"/>
    <mergeCell ref="B53:C53"/>
    <mergeCell ref="B54:C54"/>
    <mergeCell ref="B36:C36"/>
    <mergeCell ref="B37:C37"/>
    <mergeCell ref="B30:C30"/>
    <mergeCell ref="B21:C21"/>
    <mergeCell ref="B22:C22"/>
    <mergeCell ref="B66:C66"/>
    <mergeCell ref="B67:C67"/>
    <mergeCell ref="B68:C68"/>
    <mergeCell ref="B69:C69"/>
    <mergeCell ref="B70:C70"/>
    <mergeCell ref="Y136:AB136"/>
    <mergeCell ref="B96:C96"/>
    <mergeCell ref="B97:C97"/>
    <mergeCell ref="B98:C98"/>
    <mergeCell ref="B99:C99"/>
    <mergeCell ref="B100:C100"/>
    <mergeCell ref="B136:C137"/>
    <mergeCell ref="I136:J136"/>
    <mergeCell ref="M136:R136"/>
    <mergeCell ref="S136:T136"/>
    <mergeCell ref="U136:X136"/>
    <mergeCell ref="B91:C91"/>
    <mergeCell ref="B92:C92"/>
    <mergeCell ref="B93:C93"/>
    <mergeCell ref="B94:C94"/>
    <mergeCell ref="B95:C95"/>
    <mergeCell ref="B86:C86"/>
    <mergeCell ref="B85:C85"/>
    <mergeCell ref="B76:C76"/>
    <mergeCell ref="B77:C77"/>
    <mergeCell ref="B78:C78"/>
    <mergeCell ref="B79:C79"/>
    <mergeCell ref="B80:C80"/>
    <mergeCell ref="B71:C71"/>
    <mergeCell ref="B72:C72"/>
    <mergeCell ref="B73:C73"/>
    <mergeCell ref="B74:C74"/>
    <mergeCell ref="B75:C75"/>
    <mergeCell ref="B148:C148"/>
    <mergeCell ref="B149:C149"/>
    <mergeCell ref="B87:C87"/>
    <mergeCell ref="B88:C88"/>
    <mergeCell ref="B89:C89"/>
    <mergeCell ref="B90:C90"/>
    <mergeCell ref="B145:C145"/>
    <mergeCell ref="B146:C146"/>
    <mergeCell ref="B147:C147"/>
    <mergeCell ref="B106:C106"/>
    <mergeCell ref="B107:C107"/>
    <mergeCell ref="B108:C108"/>
    <mergeCell ref="B109:C109"/>
    <mergeCell ref="B110:C110"/>
    <mergeCell ref="B101:C101"/>
    <mergeCell ref="B102:C102"/>
    <mergeCell ref="B103:C103"/>
    <mergeCell ref="B104:C104"/>
    <mergeCell ref="B105:C105"/>
    <mergeCell ref="B129:C129"/>
    <mergeCell ref="E147:F147"/>
    <mergeCell ref="G147:H147"/>
    <mergeCell ref="E148:F148"/>
    <mergeCell ref="G148:H148"/>
    <mergeCell ref="E149:F149"/>
    <mergeCell ref="G149:H149"/>
    <mergeCell ref="B143:C143"/>
    <mergeCell ref="B144:C144"/>
    <mergeCell ref="B116:C116"/>
    <mergeCell ref="B117:C117"/>
    <mergeCell ref="B118:C118"/>
    <mergeCell ref="B119:C119"/>
    <mergeCell ref="B120:C120"/>
    <mergeCell ref="B121:C121"/>
    <mergeCell ref="B122:C122"/>
    <mergeCell ref="B123:C123"/>
    <mergeCell ref="B124:C124"/>
    <mergeCell ref="B125:C125"/>
    <mergeCell ref="B126:C126"/>
    <mergeCell ref="B127:C127"/>
    <mergeCell ref="B128:C128"/>
    <mergeCell ref="B130:C130"/>
    <mergeCell ref="D136:H136"/>
    <mergeCell ref="E137:F137"/>
    <mergeCell ref="AD136:AD137"/>
    <mergeCell ref="B111:C111"/>
    <mergeCell ref="B112:C112"/>
    <mergeCell ref="B113:C113"/>
    <mergeCell ref="B114:C114"/>
    <mergeCell ref="B115:C115"/>
    <mergeCell ref="E145:F145"/>
    <mergeCell ref="G145:H145"/>
    <mergeCell ref="E146:F146"/>
    <mergeCell ref="G146:H146"/>
    <mergeCell ref="K136:L136"/>
    <mergeCell ref="G137:H137"/>
    <mergeCell ref="B138:C138"/>
    <mergeCell ref="B139:C139"/>
    <mergeCell ref="B140:C140"/>
    <mergeCell ref="B141:C141"/>
    <mergeCell ref="B142:C142"/>
    <mergeCell ref="E138:F138"/>
    <mergeCell ref="G138:H138"/>
    <mergeCell ref="G139:H139"/>
    <mergeCell ref="G140:H140"/>
    <mergeCell ref="G141:H141"/>
    <mergeCell ref="G144:H144"/>
    <mergeCell ref="E144:F144"/>
    <mergeCell ref="B150:C150"/>
    <mergeCell ref="B151:C151"/>
    <mergeCell ref="B152:C152"/>
    <mergeCell ref="B183:C183"/>
    <mergeCell ref="B158:C158"/>
    <mergeCell ref="B159:C159"/>
    <mergeCell ref="B160:C160"/>
    <mergeCell ref="B161:C161"/>
    <mergeCell ref="B162:C162"/>
    <mergeCell ref="B153:C153"/>
    <mergeCell ref="B154:C154"/>
    <mergeCell ref="B155:C155"/>
    <mergeCell ref="B156:C156"/>
    <mergeCell ref="B157:C157"/>
    <mergeCell ref="B163:C163"/>
    <mergeCell ref="B164:C164"/>
    <mergeCell ref="B179:C179"/>
    <mergeCell ref="B180:C180"/>
    <mergeCell ref="B181:C181"/>
    <mergeCell ref="B182:C182"/>
    <mergeCell ref="B173:C173"/>
    <mergeCell ref="B174:C174"/>
    <mergeCell ref="B175:C175"/>
    <mergeCell ref="B176:C176"/>
    <mergeCell ref="B177:C177"/>
    <mergeCell ref="B168:C168"/>
    <mergeCell ref="B169:C169"/>
    <mergeCell ref="B170:C170"/>
    <mergeCell ref="B171:C171"/>
    <mergeCell ref="B172:C172"/>
    <mergeCell ref="B165:C165"/>
    <mergeCell ref="B166:C166"/>
    <mergeCell ref="B167:C167"/>
    <mergeCell ref="B178:C178"/>
    <mergeCell ref="B199:C199"/>
    <mergeCell ref="B200:C200"/>
    <mergeCell ref="B201:C201"/>
    <mergeCell ref="B202:C202"/>
    <mergeCell ref="B203:C203"/>
    <mergeCell ref="B194:C194"/>
    <mergeCell ref="B195:C195"/>
    <mergeCell ref="B196:C196"/>
    <mergeCell ref="B197:C197"/>
    <mergeCell ref="B198:C198"/>
    <mergeCell ref="B188:C188"/>
    <mergeCell ref="B189:C189"/>
    <mergeCell ref="B190:C190"/>
    <mergeCell ref="B192:C192"/>
    <mergeCell ref="B193:C193"/>
    <mergeCell ref="B184:C184"/>
    <mergeCell ref="B185:C185"/>
    <mergeCell ref="B186:C186"/>
    <mergeCell ref="B187:C187"/>
    <mergeCell ref="B191:C191"/>
    <mergeCell ref="B218:C218"/>
    <mergeCell ref="B219:C219"/>
    <mergeCell ref="B220:C220"/>
    <mergeCell ref="B221:C221"/>
    <mergeCell ref="B222:C222"/>
    <mergeCell ref="B213:C213"/>
    <mergeCell ref="B214:C214"/>
    <mergeCell ref="B215:C215"/>
    <mergeCell ref="B216:C216"/>
    <mergeCell ref="B217:C217"/>
    <mergeCell ref="B209:C209"/>
    <mergeCell ref="B210:C210"/>
    <mergeCell ref="B211:C211"/>
    <mergeCell ref="B212:C212"/>
    <mergeCell ref="B204:C204"/>
    <mergeCell ref="B205:C205"/>
    <mergeCell ref="B206:C206"/>
    <mergeCell ref="B207:C207"/>
    <mergeCell ref="B208:C208"/>
    <mergeCell ref="B238:C238"/>
    <mergeCell ref="B239:C239"/>
    <mergeCell ref="B240:C240"/>
    <mergeCell ref="B241:C241"/>
    <mergeCell ref="B242:C242"/>
    <mergeCell ref="B233:C233"/>
    <mergeCell ref="B234:C234"/>
    <mergeCell ref="B235:C235"/>
    <mergeCell ref="B236:C236"/>
    <mergeCell ref="B237:C237"/>
    <mergeCell ref="B228:C228"/>
    <mergeCell ref="B229:C229"/>
    <mergeCell ref="B230:C230"/>
    <mergeCell ref="B231:C231"/>
    <mergeCell ref="B232:C232"/>
    <mergeCell ref="B223:C223"/>
    <mergeCell ref="B224:C224"/>
    <mergeCell ref="B225:C225"/>
    <mergeCell ref="B226:C226"/>
    <mergeCell ref="B227:C227"/>
    <mergeCell ref="B248:C248"/>
    <mergeCell ref="B249:C249"/>
    <mergeCell ref="B250:C250"/>
    <mergeCell ref="B251:C251"/>
    <mergeCell ref="B252:C252"/>
    <mergeCell ref="B243:C243"/>
    <mergeCell ref="B244:C244"/>
    <mergeCell ref="B245:C245"/>
    <mergeCell ref="B246:C246"/>
    <mergeCell ref="B247:C247"/>
    <mergeCell ref="B259:C260"/>
    <mergeCell ref="D259:F259"/>
    <mergeCell ref="G259:H259"/>
    <mergeCell ref="I259:J259"/>
    <mergeCell ref="M259:R259"/>
    <mergeCell ref="S259:T259"/>
    <mergeCell ref="U259:X259"/>
    <mergeCell ref="E260:F260"/>
    <mergeCell ref="K259:L259"/>
    <mergeCell ref="B261:C261"/>
    <mergeCell ref="E261:F261"/>
    <mergeCell ref="B262:C262"/>
    <mergeCell ref="E262:F262"/>
    <mergeCell ref="B263:C263"/>
    <mergeCell ref="E263:F263"/>
    <mergeCell ref="B264:C264"/>
    <mergeCell ref="E264:F264"/>
    <mergeCell ref="B265:C265"/>
    <mergeCell ref="E265:F265"/>
    <mergeCell ref="B266:C266"/>
    <mergeCell ref="E266:F266"/>
    <mergeCell ref="B267:C267"/>
    <mergeCell ref="E267:F267"/>
    <mergeCell ref="B268:C268"/>
    <mergeCell ref="E268:F268"/>
    <mergeCell ref="B269:C269"/>
    <mergeCell ref="E269:F269"/>
    <mergeCell ref="B270:C270"/>
    <mergeCell ref="E270:F270"/>
    <mergeCell ref="B271:C271"/>
    <mergeCell ref="E271:F271"/>
    <mergeCell ref="B272:C272"/>
    <mergeCell ref="E272:F272"/>
    <mergeCell ref="B273:C273"/>
    <mergeCell ref="E273:F273"/>
    <mergeCell ref="B274:C274"/>
    <mergeCell ref="E274:F274"/>
    <mergeCell ref="B275:C275"/>
    <mergeCell ref="E275:F275"/>
    <mergeCell ref="B276:C276"/>
    <mergeCell ref="E276:F276"/>
    <mergeCell ref="B277:C277"/>
    <mergeCell ref="E277:F277"/>
    <mergeCell ref="B278:C278"/>
    <mergeCell ref="E278:F278"/>
    <mergeCell ref="B279:C279"/>
    <mergeCell ref="E279:F279"/>
    <mergeCell ref="B280:C280"/>
    <mergeCell ref="E280:F280"/>
    <mergeCell ref="B281:C281"/>
    <mergeCell ref="E281:F281"/>
    <mergeCell ref="B282:C282"/>
    <mergeCell ref="E282:F282"/>
    <mergeCell ref="B283:C283"/>
    <mergeCell ref="E283:F283"/>
    <mergeCell ref="B284:C284"/>
    <mergeCell ref="E284:F284"/>
    <mergeCell ref="B285:C285"/>
    <mergeCell ref="E285:F285"/>
    <mergeCell ref="B286:C286"/>
    <mergeCell ref="E286:F286"/>
    <mergeCell ref="B287:C287"/>
    <mergeCell ref="E287:F287"/>
    <mergeCell ref="B288:C288"/>
    <mergeCell ref="E288:F288"/>
    <mergeCell ref="B289:C289"/>
    <mergeCell ref="E289:F289"/>
    <mergeCell ref="B290:C290"/>
    <mergeCell ref="E290:F290"/>
    <mergeCell ref="B291:C291"/>
    <mergeCell ref="B292:C292"/>
    <mergeCell ref="E292:F292"/>
    <mergeCell ref="B293:C293"/>
    <mergeCell ref="E293:F293"/>
    <mergeCell ref="B294:C294"/>
    <mergeCell ref="E294:F294"/>
    <mergeCell ref="B295:C295"/>
    <mergeCell ref="E295:F295"/>
    <mergeCell ref="B296:C296"/>
    <mergeCell ref="E296:F296"/>
    <mergeCell ref="B297:C297"/>
    <mergeCell ref="E297:F297"/>
    <mergeCell ref="B298:C298"/>
    <mergeCell ref="E298:F298"/>
    <mergeCell ref="B299:C299"/>
    <mergeCell ref="E299:F299"/>
    <mergeCell ref="B300:C300"/>
    <mergeCell ref="E300:F300"/>
    <mergeCell ref="B301:C301"/>
    <mergeCell ref="E301:F301"/>
    <mergeCell ref="B302:C302"/>
    <mergeCell ref="E302:F302"/>
    <mergeCell ref="B303:C303"/>
    <mergeCell ref="E303:F303"/>
    <mergeCell ref="B304:C304"/>
    <mergeCell ref="E304:F304"/>
    <mergeCell ref="B305:C305"/>
    <mergeCell ref="E305:F305"/>
    <mergeCell ref="B306:C306"/>
    <mergeCell ref="E306:F306"/>
    <mergeCell ref="B307:C307"/>
    <mergeCell ref="E307:F307"/>
    <mergeCell ref="B308:C308"/>
    <mergeCell ref="E308:F308"/>
    <mergeCell ref="B309:C309"/>
    <mergeCell ref="E309:F309"/>
    <mergeCell ref="B310:C310"/>
    <mergeCell ref="E310:F310"/>
    <mergeCell ref="B311:C311"/>
    <mergeCell ref="E311:F311"/>
    <mergeCell ref="B312:C312"/>
    <mergeCell ref="B313:C313"/>
    <mergeCell ref="E313:F313"/>
    <mergeCell ref="B314:C314"/>
    <mergeCell ref="E314:F314"/>
    <mergeCell ref="B315:C315"/>
    <mergeCell ref="E315:F315"/>
    <mergeCell ref="B316:C316"/>
    <mergeCell ref="E316:F316"/>
    <mergeCell ref="B317:C317"/>
    <mergeCell ref="E317:F317"/>
    <mergeCell ref="B318:C318"/>
    <mergeCell ref="E318:F318"/>
    <mergeCell ref="B319:C319"/>
    <mergeCell ref="E319:F319"/>
    <mergeCell ref="B320:C320"/>
    <mergeCell ref="E320:F320"/>
    <mergeCell ref="B321:C321"/>
    <mergeCell ref="E321:F321"/>
    <mergeCell ref="B322:C322"/>
    <mergeCell ref="E322:F322"/>
    <mergeCell ref="B323:C323"/>
    <mergeCell ref="E323:F323"/>
    <mergeCell ref="B324:C324"/>
    <mergeCell ref="E324:F324"/>
    <mergeCell ref="B325:C325"/>
    <mergeCell ref="E325:F325"/>
    <mergeCell ref="B326:C326"/>
    <mergeCell ref="E326:F326"/>
    <mergeCell ref="B327:C327"/>
    <mergeCell ref="E327:F327"/>
    <mergeCell ref="B328:C328"/>
    <mergeCell ref="E328:F328"/>
    <mergeCell ref="B329:C329"/>
    <mergeCell ref="E329:F329"/>
    <mergeCell ref="B330:C330"/>
    <mergeCell ref="E330:F330"/>
    <mergeCell ref="B331:C331"/>
    <mergeCell ref="E331:F331"/>
    <mergeCell ref="B332:C332"/>
    <mergeCell ref="E332:F332"/>
    <mergeCell ref="B333:C333"/>
    <mergeCell ref="B334:C334"/>
    <mergeCell ref="E334:F334"/>
    <mergeCell ref="B335:C335"/>
    <mergeCell ref="E335:F335"/>
    <mergeCell ref="B336:C336"/>
    <mergeCell ref="E336:F336"/>
    <mergeCell ref="B337:C337"/>
    <mergeCell ref="E337:F337"/>
    <mergeCell ref="B338:C338"/>
    <mergeCell ref="E338:F338"/>
    <mergeCell ref="B339:C339"/>
    <mergeCell ref="E339:F339"/>
    <mergeCell ref="B340:C340"/>
    <mergeCell ref="E340:F340"/>
    <mergeCell ref="B341:C341"/>
    <mergeCell ref="E341:F341"/>
    <mergeCell ref="B342:C342"/>
    <mergeCell ref="E342:F342"/>
    <mergeCell ref="B343:C343"/>
    <mergeCell ref="E343:F343"/>
    <mergeCell ref="B344:C344"/>
    <mergeCell ref="E344:F344"/>
    <mergeCell ref="B345:C345"/>
    <mergeCell ref="E345:F345"/>
    <mergeCell ref="B346:C346"/>
    <mergeCell ref="E346:F346"/>
    <mergeCell ref="B347:C347"/>
    <mergeCell ref="E347:F347"/>
    <mergeCell ref="B348:C348"/>
    <mergeCell ref="E348:F348"/>
    <mergeCell ref="B349:C349"/>
    <mergeCell ref="E349:F349"/>
    <mergeCell ref="B350:C350"/>
    <mergeCell ref="E350:F350"/>
    <mergeCell ref="E358:F358"/>
    <mergeCell ref="B359:C359"/>
    <mergeCell ref="E359:F359"/>
    <mergeCell ref="B360:C360"/>
    <mergeCell ref="E360:F360"/>
    <mergeCell ref="B351:C351"/>
    <mergeCell ref="E351:F351"/>
    <mergeCell ref="B352:C352"/>
    <mergeCell ref="E352:F352"/>
    <mergeCell ref="B353:C353"/>
    <mergeCell ref="E353:F353"/>
    <mergeCell ref="B354:C354"/>
    <mergeCell ref="B355:C355"/>
    <mergeCell ref="E355:F355"/>
    <mergeCell ref="B375:C375"/>
    <mergeCell ref="B366:C366"/>
    <mergeCell ref="E366:F366"/>
    <mergeCell ref="B367:C367"/>
    <mergeCell ref="E367:F367"/>
    <mergeCell ref="B368:C368"/>
    <mergeCell ref="E368:F368"/>
    <mergeCell ref="B369:C369"/>
    <mergeCell ref="E369:F369"/>
    <mergeCell ref="B370:C370"/>
    <mergeCell ref="E370:F370"/>
    <mergeCell ref="Y259:AB259"/>
    <mergeCell ref="B371:C371"/>
    <mergeCell ref="E371:F371"/>
    <mergeCell ref="B372:C372"/>
    <mergeCell ref="E372:F372"/>
    <mergeCell ref="B373:C373"/>
    <mergeCell ref="E373:F373"/>
    <mergeCell ref="B374:C374"/>
    <mergeCell ref="E374:F374"/>
    <mergeCell ref="B361:C361"/>
    <mergeCell ref="E361:F361"/>
    <mergeCell ref="B362:C362"/>
    <mergeCell ref="E362:F362"/>
    <mergeCell ref="B363:C363"/>
    <mergeCell ref="E363:F363"/>
    <mergeCell ref="B364:C364"/>
    <mergeCell ref="E364:F364"/>
    <mergeCell ref="B365:C365"/>
    <mergeCell ref="E365:F365"/>
    <mergeCell ref="B356:C356"/>
    <mergeCell ref="E356:F356"/>
    <mergeCell ref="B357:C357"/>
    <mergeCell ref="E357:F357"/>
    <mergeCell ref="B358:C358"/>
  </mergeCells>
  <phoneticPr fontId="44" type="noConversion"/>
  <conditionalFormatting sqref="E16:E45 E47:E66 E68:E87 E89:E108 E110:E129">
    <cfRule type="expression" dxfId="8" priority="2">
      <formula>$D16="Non-Default"</formula>
    </cfRule>
  </conditionalFormatting>
  <conditionalFormatting sqref="F16:F45 F47:F66 F68:F87 F89:F108 F110:F129">
    <cfRule type="expression" dxfId="7" priority="1">
      <formula>$D16="Non-Default"</formula>
    </cfRule>
  </conditionalFormatting>
  <dataValidations count="3">
    <dataValidation type="decimal" operator="greaterThanOrEqual" allowBlank="1" showInputMessage="1" showErrorMessage="1" sqref="H110:O129 T355:T374 H334:H353 R355:R374 E110:F129 J211:L230 J138:L167 T138:T167 R138:R167 T211:T230 R211:R230 T169:T188 J169:L188 R169:R188 H355:H374 J190:L209 T190:T209 R190:R209 H16:O45 E16:F45 E47:F66 H47:O66 H68:O87 E68:F87 E89:F108 H89:O108 R261:R290 J355:L374 T261:T290 J261:L290 J292:L311 R292:R311 H261:H290 T292:T311 T313:T332 J313:L332 R313:R332 H292:H311 H313:H332 T334:T353 J334:L353 R334:R353 J232:L251 T232:T251 R232:R251" xr:uid="{2D5015C5-0AAF-4BCF-83D2-590E374AFEB5}">
      <formula1>0</formula1>
    </dataValidation>
    <dataValidation type="list" operator="greaterThanOrEqual" allowBlank="1" showInputMessage="1" showErrorMessage="1" sqref="B232:C251 B355:C374 B334:C353 B313:C332 B292:C311 B261:C290 B211:C230 B138:C167 B169:C188 B190:C209" xr:uid="{12F2DA28-F21F-45FE-9E7C-7DE0CD1CAC8A}">
      <formula1>$B$16:$B$115</formula1>
    </dataValidation>
    <dataValidation type="list" allowBlank="1" showInputMessage="1" showErrorMessage="1" sqref="G138:G167 G232:G251 G211:G230 G169:G188 G190:G209" xr:uid="{F4B3B483-F197-4981-B9BE-2B2B58600B00}">
      <formula1>INDIRECT(SUBSTITUTE($AD138," ",""))</formula1>
    </dataValidation>
  </dataValidations>
  <pageMargins left="0.7" right="0.7" top="0.75" bottom="0.75" header="0" footer="0"/>
  <pageSetup orientation="landscape" r:id="rId1"/>
  <drawing r:id="rId2"/>
  <legacyDrawing r:id="rId3"/>
  <extLst>
    <ext xmlns:x14="http://schemas.microsoft.com/office/spreadsheetml/2009/9/main" uri="{CCE6A557-97BC-4b89-ADB6-D9C93CAAB3DF}">
      <x14:dataValidations xmlns:xm="http://schemas.microsoft.com/office/excel/2006/main" count="6">
        <x14:dataValidation type="list" allowBlank="1" showInputMessage="1" showErrorMessage="1" xr:uid="{B7AC09A4-0183-41E7-88EA-8ED46EB4D552}">
          <x14:formula1>
            <xm:f>Database!$E$7:$E$9</xm:f>
          </x14:formula1>
          <xm:sqref>G6:H6</xm:sqref>
        </x14:dataValidation>
        <x14:dataValidation type="list" allowBlank="1" showInputMessage="1" showErrorMessage="1" xr:uid="{AFE2411F-6688-4230-84CB-0472225EDA2B}">
          <x14:formula1>
            <xm:f>Database!$E$12:$E$13</xm:f>
          </x14:formula1>
          <xm:sqref>G8:H8</xm:sqref>
        </x14:dataValidation>
        <x14:dataValidation type="list" allowBlank="1" showInputMessage="1" showErrorMessage="1" xr:uid="{5B881B8E-9DB9-4480-B6FF-AF797F436BE5}">
          <x14:formula1>
            <xm:f>Database!$E$19:$E$20</xm:f>
          </x14:formula1>
          <xm:sqref>D16:D45 D47:D66 D68:D87 D89:D108 D110:D129</xm:sqref>
        </x14:dataValidation>
        <x14:dataValidation type="list" allowBlank="1" showInputMessage="1" showErrorMessage="1" xr:uid="{1332E602-B945-4822-BECC-00D72810CD3B}">
          <x14:formula1>
            <xm:f>Database!$E$23:$E$24</xm:f>
          </x14:formula1>
          <xm:sqref>G16:G45 G47:G66 G68:G87 G89:G108 G110:G129</xm:sqref>
        </x14:dataValidation>
        <x14:dataValidation type="list" allowBlank="1" showInputMessage="1" showErrorMessage="1" xr:uid="{2E20382F-044C-4587-B7FF-E2EC487AAA77}">
          <x14:formula1>
            <xm:f>Database!$E$41:$E$46</xm:f>
          </x14:formula1>
          <xm:sqref>E261:F290 E292:F311 E313:F332 E334:F353 E355:F374</xm:sqref>
        </x14:dataValidation>
        <x14:dataValidation type="list" allowBlank="1" showInputMessage="1" showErrorMessage="1" xr:uid="{72B26CBA-D7F4-4D5E-85BC-71D644B2F8A3}">
          <x14:formula1>
            <xm:f>Database!$E$30:$E$32</xm:f>
          </x14:formula1>
          <xm:sqref>E138:E167 E169:E188 E232:E251 E211:E230 E190:E209</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E6C330-8468-40C1-A6D3-5EFE1BC867D6}">
  <sheetPr>
    <tabColor rgb="FF7F7F7F"/>
  </sheetPr>
  <dimension ref="A1:KB1457"/>
  <sheetViews>
    <sheetView showGridLines="0" zoomScaleNormal="100" workbookViewId="0">
      <selection activeCell="B2" sqref="B2:X2"/>
    </sheetView>
  </sheetViews>
  <sheetFormatPr defaultColWidth="9" defaultRowHeight="15" customHeight="1" outlineLevelRow="2" x14ac:dyDescent="0.25"/>
  <cols>
    <col min="1" max="1" width="4.09765625" style="18" customWidth="1"/>
    <col min="2" max="51" width="15.69921875" style="16" customWidth="1"/>
    <col min="52" max="16384" width="9" style="16"/>
  </cols>
  <sheetData>
    <row r="1" spans="1:78" ht="20.100000000000001" customHeight="1" x14ac:dyDescent="0.25">
      <c r="A1" s="137"/>
      <c r="B1" s="138"/>
      <c r="C1" s="138"/>
      <c r="D1" s="138"/>
      <c r="E1" s="138"/>
      <c r="F1" s="138"/>
      <c r="G1" s="138"/>
      <c r="H1" s="138"/>
      <c r="I1" s="138"/>
      <c r="J1" s="138"/>
      <c r="K1" s="138"/>
      <c r="L1" s="138"/>
      <c r="M1" s="138"/>
      <c r="N1" s="138"/>
      <c r="O1" s="138"/>
      <c r="P1" s="138"/>
      <c r="Q1" s="138"/>
      <c r="R1" s="138"/>
      <c r="S1" s="138"/>
      <c r="T1" s="138"/>
      <c r="U1" s="138"/>
      <c r="V1" s="138"/>
      <c r="W1" s="138"/>
      <c r="X1" s="138"/>
      <c r="Y1" s="138"/>
      <c r="Z1" s="138"/>
      <c r="AA1" s="138"/>
      <c r="AB1" s="138"/>
      <c r="AC1" s="138"/>
      <c r="AD1" s="138"/>
      <c r="AE1" s="138"/>
      <c r="AF1" s="138"/>
      <c r="AG1" s="138"/>
      <c r="AH1" s="138"/>
      <c r="AI1" s="138"/>
      <c r="AJ1" s="138"/>
      <c r="AK1" s="138"/>
      <c r="AL1" s="138"/>
      <c r="AM1" s="138"/>
      <c r="AN1" s="138"/>
      <c r="AO1" s="138"/>
      <c r="AP1" s="138"/>
      <c r="AQ1" s="138"/>
      <c r="AR1" s="138"/>
      <c r="AS1" s="138"/>
      <c r="AT1" s="138"/>
      <c r="AU1" s="138"/>
      <c r="AV1" s="138"/>
      <c r="AW1" s="138"/>
      <c r="AX1" s="138"/>
      <c r="AY1" s="138"/>
      <c r="AZ1" s="138"/>
      <c r="BA1" s="138"/>
      <c r="BB1" s="138"/>
      <c r="BC1" s="138"/>
      <c r="BD1" s="138"/>
      <c r="BE1" s="138"/>
      <c r="BF1" s="138"/>
      <c r="BG1" s="138"/>
      <c r="BH1" s="138"/>
      <c r="BI1" s="138"/>
      <c r="BJ1" s="138"/>
      <c r="BK1" s="138"/>
      <c r="BL1" s="138"/>
      <c r="BM1" s="138"/>
      <c r="BN1" s="138"/>
      <c r="BO1" s="138"/>
      <c r="BP1" s="138"/>
      <c r="BQ1" s="138"/>
      <c r="BR1" s="138"/>
      <c r="BS1" s="138"/>
      <c r="BT1" s="138"/>
      <c r="BU1" s="138"/>
      <c r="BV1" s="138"/>
      <c r="BW1" s="138"/>
      <c r="BX1" s="138"/>
      <c r="BY1" s="138"/>
      <c r="BZ1" s="138"/>
    </row>
    <row r="2" spans="1:78" ht="90" customHeight="1" x14ac:dyDescent="0.25">
      <c r="A2" s="137"/>
      <c r="B2" s="340" t="s">
        <v>208</v>
      </c>
      <c r="C2" s="341"/>
      <c r="D2" s="341"/>
      <c r="E2" s="341"/>
      <c r="F2" s="341"/>
      <c r="G2" s="341"/>
      <c r="H2" s="341"/>
      <c r="I2" s="341"/>
      <c r="J2" s="341"/>
      <c r="K2" s="341"/>
      <c r="L2" s="341"/>
      <c r="M2" s="341"/>
      <c r="N2" s="341"/>
      <c r="O2" s="341"/>
      <c r="P2" s="341"/>
      <c r="Q2" s="341"/>
      <c r="R2" s="341"/>
      <c r="S2" s="341"/>
      <c r="T2" s="341"/>
      <c r="U2" s="341"/>
      <c r="V2" s="341"/>
      <c r="W2" s="341"/>
      <c r="X2" s="342"/>
      <c r="Y2" s="138"/>
      <c r="Z2" s="138"/>
      <c r="AA2" s="138"/>
      <c r="AB2" s="138"/>
      <c r="AC2" s="138"/>
      <c r="AD2" s="138"/>
      <c r="AE2" s="138"/>
      <c r="AF2" s="138"/>
      <c r="AG2" s="138"/>
      <c r="AH2" s="138"/>
      <c r="AI2" s="138"/>
      <c r="AJ2" s="138"/>
      <c r="AK2" s="138"/>
      <c r="AL2" s="138"/>
      <c r="AM2" s="138"/>
      <c r="AN2" s="138"/>
      <c r="AO2" s="138"/>
      <c r="AP2" s="138"/>
      <c r="AQ2" s="138"/>
      <c r="AR2" s="138"/>
      <c r="AS2" s="138"/>
      <c r="AT2" s="138"/>
      <c r="AU2" s="138"/>
      <c r="AV2" s="138"/>
      <c r="AW2" s="138"/>
      <c r="AX2" s="138"/>
      <c r="AY2" s="138"/>
      <c r="AZ2" s="138"/>
      <c r="BA2" s="138"/>
      <c r="BB2" s="138"/>
      <c r="BC2" s="138"/>
      <c r="BD2" s="138"/>
      <c r="BE2" s="138"/>
      <c r="BF2" s="138"/>
      <c r="BG2" s="138"/>
      <c r="BH2" s="138"/>
      <c r="BI2" s="138"/>
      <c r="BJ2" s="138"/>
      <c r="BK2" s="138"/>
      <c r="BL2" s="138"/>
      <c r="BM2" s="138"/>
      <c r="BN2" s="138"/>
      <c r="BO2" s="138"/>
      <c r="BP2" s="138"/>
      <c r="BQ2" s="138"/>
      <c r="BR2" s="138"/>
      <c r="BS2" s="138"/>
      <c r="BT2" s="138"/>
      <c r="BU2" s="138"/>
      <c r="BV2" s="138"/>
      <c r="BW2" s="138"/>
      <c r="BX2" s="138"/>
      <c r="BY2" s="138"/>
      <c r="BZ2" s="138"/>
    </row>
    <row r="3" spans="1:78" ht="17.399999999999999" customHeight="1" x14ac:dyDescent="0.25">
      <c r="A3" s="139"/>
      <c r="B3" s="138"/>
      <c r="C3" s="138"/>
      <c r="D3" s="138"/>
      <c r="E3" s="138"/>
      <c r="F3" s="138"/>
      <c r="G3" s="138"/>
      <c r="H3" s="138"/>
      <c r="I3" s="138"/>
      <c r="J3" s="140"/>
      <c r="K3" s="140"/>
      <c r="L3" s="140"/>
      <c r="M3" s="138"/>
      <c r="N3" s="141"/>
      <c r="O3" s="141"/>
      <c r="P3" s="141"/>
      <c r="Q3" s="138"/>
      <c r="R3" s="138"/>
      <c r="S3" s="138"/>
      <c r="T3" s="138"/>
      <c r="U3" s="138"/>
      <c r="V3" s="138"/>
      <c r="W3" s="138"/>
      <c r="X3" s="138"/>
      <c r="Y3" s="138"/>
      <c r="Z3" s="138"/>
      <c r="AA3" s="138"/>
      <c r="AB3" s="138"/>
      <c r="AC3" s="138"/>
      <c r="AD3" s="138"/>
      <c r="AE3" s="138"/>
      <c r="AF3" s="138"/>
      <c r="AG3" s="138"/>
      <c r="AH3" s="138"/>
      <c r="AI3" s="138"/>
      <c r="AJ3" s="138"/>
      <c r="AK3" s="138"/>
      <c r="AL3" s="138"/>
      <c r="AM3" s="138"/>
      <c r="AN3" s="138"/>
      <c r="AO3" s="138"/>
      <c r="AP3" s="138"/>
      <c r="AQ3" s="138"/>
      <c r="AR3" s="138"/>
      <c r="AS3" s="138"/>
      <c r="AT3" s="138"/>
      <c r="AU3" s="138"/>
      <c r="AV3" s="138"/>
      <c r="AW3" s="138"/>
      <c r="AX3" s="138"/>
      <c r="AY3" s="138"/>
      <c r="AZ3" s="138"/>
      <c r="BA3" s="138"/>
      <c r="BB3" s="138"/>
      <c r="BC3" s="138"/>
      <c r="BD3" s="138"/>
      <c r="BE3" s="138"/>
      <c r="BF3" s="138"/>
      <c r="BG3" s="138"/>
      <c r="BH3" s="138"/>
      <c r="BI3" s="138"/>
      <c r="BJ3" s="138"/>
      <c r="BK3" s="138"/>
      <c r="BL3" s="138"/>
      <c r="BM3" s="138"/>
      <c r="BN3" s="138"/>
      <c r="BO3" s="138"/>
      <c r="BP3" s="138"/>
      <c r="BQ3" s="138"/>
      <c r="BR3" s="138"/>
      <c r="BS3" s="138"/>
      <c r="BT3" s="138"/>
      <c r="BU3" s="138"/>
      <c r="BV3" s="138"/>
      <c r="BW3" s="138"/>
      <c r="BX3" s="138"/>
      <c r="BY3" s="138"/>
      <c r="BZ3" s="138"/>
    </row>
    <row r="4" spans="1:78" ht="18" customHeight="1" x14ac:dyDescent="0.25">
      <c r="A4" s="73"/>
      <c r="B4" s="68" t="s">
        <v>209</v>
      </c>
      <c r="C4" s="69"/>
      <c r="D4" s="69"/>
      <c r="E4" s="69"/>
      <c r="F4" s="69"/>
      <c r="G4" s="69"/>
      <c r="H4" s="69"/>
      <c r="I4" s="69"/>
      <c r="J4" s="69"/>
      <c r="K4" s="69"/>
      <c r="L4" s="69"/>
      <c r="M4" s="69"/>
      <c r="N4" s="69"/>
      <c r="O4" s="70"/>
      <c r="P4" s="138"/>
      <c r="Q4" s="138"/>
      <c r="R4" s="138"/>
      <c r="S4" s="138"/>
      <c r="T4" s="138"/>
      <c r="U4" s="138"/>
      <c r="V4" s="138"/>
      <c r="W4" s="138"/>
      <c r="X4" s="138"/>
      <c r="Y4" s="138"/>
      <c r="Z4" s="138"/>
      <c r="AA4" s="138"/>
      <c r="AB4" s="138"/>
      <c r="AC4" s="138"/>
      <c r="AD4" s="138"/>
      <c r="AE4" s="138"/>
      <c r="AF4" s="140"/>
      <c r="AG4" s="140"/>
      <c r="AH4" s="140"/>
      <c r="AI4" s="140"/>
      <c r="AJ4" s="140"/>
      <c r="AK4" s="140"/>
      <c r="AL4" s="140"/>
      <c r="AM4" s="140"/>
      <c r="AN4" s="140"/>
      <c r="AO4" s="140"/>
      <c r="AP4" s="140"/>
      <c r="AQ4" s="140"/>
      <c r="AR4" s="140"/>
      <c r="AS4" s="140"/>
      <c r="AT4" s="140"/>
      <c r="AU4" s="140"/>
      <c r="AV4" s="140"/>
      <c r="AW4" s="140"/>
      <c r="AX4" s="140"/>
      <c r="AY4" s="140"/>
      <c r="AZ4" s="140"/>
    </row>
    <row r="5" spans="1:78" ht="18" customHeight="1" x14ac:dyDescent="0.25">
      <c r="A5" s="139"/>
      <c r="B5" s="138"/>
      <c r="C5" s="138"/>
      <c r="D5" s="138"/>
      <c r="E5" s="138"/>
      <c r="F5" s="138"/>
      <c r="G5" s="138"/>
      <c r="H5" s="138"/>
      <c r="I5" s="138"/>
      <c r="J5" s="140"/>
      <c r="K5" s="138"/>
      <c r="L5" s="138"/>
      <c r="M5" s="138"/>
      <c r="N5" s="138"/>
      <c r="O5" s="138"/>
      <c r="P5" s="138"/>
      <c r="Q5" s="138"/>
      <c r="R5" s="138"/>
      <c r="S5" s="138"/>
      <c r="T5" s="138"/>
      <c r="U5" s="138"/>
      <c r="V5" s="138"/>
      <c r="W5" s="138"/>
      <c r="X5" s="138"/>
      <c r="Y5" s="138"/>
      <c r="Z5" s="138"/>
      <c r="AA5" s="138"/>
      <c r="AB5" s="138"/>
      <c r="AC5" s="138"/>
      <c r="AD5" s="138"/>
      <c r="AE5" s="138"/>
      <c r="AF5" s="140"/>
      <c r="AG5" s="140"/>
      <c r="AH5" s="140"/>
      <c r="AI5" s="140"/>
      <c r="AJ5" s="140"/>
      <c r="AK5" s="140"/>
      <c r="AL5" s="140"/>
      <c r="AM5" s="140"/>
      <c r="AN5" s="140"/>
      <c r="AO5" s="140"/>
      <c r="AP5" s="140"/>
      <c r="AQ5" s="140"/>
      <c r="AR5" s="140"/>
      <c r="AS5" s="140"/>
      <c r="AT5" s="140"/>
      <c r="AU5" s="140"/>
      <c r="AV5" s="140"/>
      <c r="AW5" s="140"/>
      <c r="AX5" s="140"/>
      <c r="AY5" s="140"/>
      <c r="AZ5" s="140"/>
    </row>
    <row r="6" spans="1:78" ht="18" customHeight="1" x14ac:dyDescent="0.25">
      <c r="A6" s="73"/>
      <c r="B6" s="163" t="s">
        <v>163</v>
      </c>
      <c r="C6" s="170"/>
      <c r="D6" s="170"/>
      <c r="E6" s="170"/>
      <c r="F6" s="170"/>
      <c r="G6" s="365" t="str">
        <f>IFERROR(IF(inputspi_pt&lt;&gt;"",inputspi_pt,""),"")</f>
        <v/>
      </c>
      <c r="H6" s="365"/>
      <c r="I6" s="138"/>
      <c r="J6" s="138"/>
      <c r="K6" s="138"/>
      <c r="L6" s="138"/>
      <c r="M6" s="138"/>
      <c r="N6" s="138"/>
      <c r="O6" s="138"/>
      <c r="P6" s="138"/>
      <c r="Q6" s="138"/>
      <c r="R6" s="138"/>
      <c r="S6" s="138"/>
      <c r="T6" s="138"/>
      <c r="U6" s="138"/>
      <c r="V6" s="138"/>
      <c r="W6" s="138"/>
      <c r="X6" s="138"/>
      <c r="Y6" s="138"/>
      <c r="Z6" s="138"/>
      <c r="AA6" s="138"/>
      <c r="AB6" s="138"/>
      <c r="AC6" s="138"/>
      <c r="AD6" s="138"/>
      <c r="AE6" s="138"/>
      <c r="AF6" s="140"/>
      <c r="AG6" s="140"/>
      <c r="AH6" s="140"/>
      <c r="AI6" s="140"/>
      <c r="AJ6" s="140"/>
      <c r="AK6" s="140"/>
      <c r="AL6" s="140"/>
      <c r="AM6" s="140"/>
      <c r="AN6" s="140"/>
      <c r="AO6" s="140"/>
      <c r="AP6" s="140"/>
      <c r="AQ6" s="140"/>
      <c r="AR6" s="140"/>
      <c r="AS6" s="140"/>
      <c r="AT6" s="140"/>
      <c r="AU6" s="140"/>
      <c r="AV6" s="140"/>
      <c r="AW6" s="140"/>
      <c r="AX6" s="140"/>
      <c r="AY6" s="140"/>
      <c r="AZ6" s="140"/>
    </row>
    <row r="7" spans="1:78" ht="18" customHeight="1" x14ac:dyDescent="0.25">
      <c r="A7" s="139"/>
      <c r="B7" s="138"/>
      <c r="C7" s="138"/>
      <c r="D7" s="138"/>
      <c r="E7" s="138"/>
      <c r="F7" s="138"/>
      <c r="G7" s="138"/>
      <c r="H7" s="138"/>
      <c r="I7" s="138"/>
      <c r="J7" s="138"/>
      <c r="K7" s="138"/>
      <c r="L7" s="138"/>
      <c r="M7" s="138"/>
      <c r="N7" s="138"/>
      <c r="O7" s="138"/>
      <c r="P7" s="138"/>
      <c r="Q7" s="138"/>
      <c r="R7" s="138"/>
      <c r="S7" s="138"/>
      <c r="T7" s="138"/>
      <c r="U7" s="138"/>
      <c r="V7" s="138"/>
      <c r="W7" s="138"/>
      <c r="X7" s="138"/>
      <c r="Y7" s="138"/>
      <c r="Z7" s="138"/>
      <c r="AA7" s="138"/>
      <c r="AB7" s="138"/>
      <c r="AC7" s="138"/>
      <c r="AD7" s="138"/>
      <c r="AE7" s="138"/>
      <c r="AF7" s="140"/>
      <c r="AG7" s="140"/>
      <c r="AH7" s="140"/>
      <c r="AI7" s="140"/>
      <c r="AJ7" s="140"/>
      <c r="AK7" s="140"/>
      <c r="AL7" s="140"/>
      <c r="AM7" s="140"/>
      <c r="AN7" s="140"/>
      <c r="AO7" s="140"/>
      <c r="AP7" s="140"/>
      <c r="AQ7" s="140"/>
      <c r="AR7" s="140"/>
      <c r="AS7" s="140"/>
      <c r="AT7" s="140"/>
      <c r="AU7" s="140"/>
      <c r="AV7" s="140"/>
      <c r="AW7" s="140"/>
      <c r="AX7" s="140"/>
      <c r="AY7" s="140"/>
      <c r="AZ7" s="140"/>
    </row>
    <row r="8" spans="1:78" ht="18" customHeight="1" x14ac:dyDescent="0.25">
      <c r="A8" s="73"/>
      <c r="B8" s="163" t="s">
        <v>164</v>
      </c>
      <c r="C8" s="170"/>
      <c r="D8" s="170"/>
      <c r="E8" s="170"/>
      <c r="F8" s="170"/>
      <c r="G8" s="365" t="str">
        <f>IFERROR(IF(inputspi_units&lt;&gt;"",inputspi_units,""),"")</f>
        <v/>
      </c>
      <c r="H8" s="365"/>
      <c r="I8" s="138"/>
      <c r="J8" s="138"/>
      <c r="K8" s="138"/>
      <c r="L8" s="138"/>
      <c r="M8" s="138"/>
      <c r="N8" s="138"/>
      <c r="O8" s="138"/>
      <c r="P8" s="138"/>
      <c r="Q8" s="138"/>
      <c r="R8" s="138"/>
      <c r="S8" s="138"/>
      <c r="T8" s="138"/>
      <c r="U8" s="138"/>
      <c r="V8" s="138"/>
      <c r="W8" s="138"/>
      <c r="X8" s="138"/>
      <c r="Y8" s="138"/>
      <c r="Z8" s="138"/>
      <c r="AA8" s="138"/>
      <c r="AB8" s="138"/>
      <c r="AC8" s="138"/>
      <c r="AD8" s="138"/>
      <c r="AE8" s="138"/>
      <c r="AF8" s="140"/>
      <c r="AG8" s="140"/>
      <c r="AH8" s="140"/>
      <c r="AI8" s="140"/>
      <c r="AJ8" s="140"/>
      <c r="AK8" s="140"/>
      <c r="AL8" s="140"/>
      <c r="AM8" s="140"/>
      <c r="AN8" s="140"/>
      <c r="AO8" s="140"/>
      <c r="AP8" s="140"/>
      <c r="AQ8" s="140"/>
      <c r="AR8" s="140"/>
      <c r="AS8" s="140"/>
      <c r="AT8" s="140"/>
      <c r="AU8" s="140"/>
      <c r="AV8" s="140"/>
      <c r="AW8" s="140"/>
      <c r="AX8" s="140"/>
      <c r="AY8" s="140"/>
      <c r="AZ8" s="140"/>
    </row>
    <row r="9" spans="1:78" ht="18" customHeight="1" x14ac:dyDescent="0.25">
      <c r="A9" s="139"/>
      <c r="B9" s="138"/>
      <c r="C9" s="138"/>
      <c r="D9" s="138"/>
      <c r="E9" s="138"/>
      <c r="F9" s="138"/>
      <c r="G9" s="138"/>
      <c r="H9" s="138"/>
      <c r="I9" s="138"/>
      <c r="J9" s="140"/>
      <c r="K9" s="138"/>
      <c r="L9" s="138"/>
      <c r="M9" s="138"/>
      <c r="N9" s="138"/>
      <c r="O9" s="138"/>
      <c r="P9" s="138"/>
      <c r="Q9" s="138"/>
      <c r="R9" s="138"/>
      <c r="S9" s="138"/>
      <c r="T9" s="138"/>
      <c r="U9" s="138"/>
      <c r="V9" s="138"/>
      <c r="W9" s="138"/>
      <c r="X9" s="138"/>
      <c r="Y9" s="138"/>
      <c r="Z9" s="138"/>
      <c r="AA9" s="138"/>
      <c r="AB9" s="138"/>
      <c r="AC9" s="138"/>
      <c r="AD9" s="138"/>
      <c r="AE9" s="138"/>
      <c r="AF9" s="138"/>
      <c r="AG9" s="138"/>
      <c r="AH9" s="138"/>
      <c r="AI9" s="138"/>
      <c r="AJ9" s="138"/>
      <c r="AK9" s="138"/>
      <c r="AL9" s="138"/>
      <c r="AM9" s="138"/>
      <c r="AN9" s="138"/>
      <c r="AO9" s="138"/>
      <c r="AP9" s="138"/>
      <c r="AQ9" s="138"/>
      <c r="AR9" s="138"/>
      <c r="AS9" s="138"/>
      <c r="AT9" s="138"/>
      <c r="AU9" s="138"/>
      <c r="AV9" s="138"/>
      <c r="AW9" s="138"/>
      <c r="AX9" s="138"/>
      <c r="AY9" s="138"/>
      <c r="AZ9" s="138"/>
    </row>
    <row r="10" spans="1:78" ht="18" customHeight="1" x14ac:dyDescent="0.25">
      <c r="A10" s="139"/>
      <c r="B10" s="138"/>
      <c r="C10" s="138"/>
      <c r="D10" s="138"/>
      <c r="E10" s="138"/>
      <c r="F10" s="138"/>
      <c r="G10" s="138"/>
      <c r="H10" s="138"/>
      <c r="I10" s="138"/>
      <c r="J10" s="140"/>
      <c r="K10" s="138"/>
      <c r="L10" s="138"/>
      <c r="M10" s="138"/>
      <c r="N10" s="138"/>
      <c r="O10" s="138"/>
      <c r="P10" s="138"/>
      <c r="Q10" s="138"/>
      <c r="R10" s="138"/>
      <c r="S10" s="138"/>
      <c r="T10" s="138"/>
      <c r="U10" s="138"/>
      <c r="V10" s="138"/>
      <c r="W10" s="138"/>
      <c r="X10" s="138"/>
      <c r="Y10" s="138"/>
      <c r="Z10" s="138"/>
      <c r="AA10" s="138"/>
      <c r="AB10" s="138"/>
      <c r="AC10" s="138"/>
      <c r="AD10" s="138"/>
      <c r="AE10" s="138"/>
      <c r="AF10" s="138"/>
      <c r="AG10" s="138"/>
      <c r="AH10" s="138"/>
      <c r="AI10" s="138"/>
      <c r="AJ10" s="138"/>
      <c r="AK10" s="138"/>
      <c r="AL10" s="138"/>
      <c r="AM10" s="138"/>
      <c r="AN10" s="138"/>
      <c r="AO10" s="138"/>
      <c r="AP10" s="138"/>
      <c r="AQ10" s="138"/>
      <c r="AR10" s="138"/>
      <c r="AS10" s="138"/>
      <c r="AT10" s="138"/>
      <c r="AU10" s="138"/>
      <c r="AV10" s="138"/>
      <c r="AW10" s="138"/>
      <c r="AX10" s="138"/>
      <c r="AY10" s="138"/>
      <c r="AZ10" s="138"/>
    </row>
    <row r="11" spans="1:78" ht="18" customHeight="1" x14ac:dyDescent="0.25">
      <c r="A11" s="73"/>
      <c r="B11" s="68" t="s">
        <v>210</v>
      </c>
      <c r="C11" s="69"/>
      <c r="D11" s="69"/>
      <c r="E11" s="69"/>
      <c r="F11" s="70"/>
      <c r="G11" s="69"/>
      <c r="H11" s="69"/>
      <c r="I11" s="69"/>
      <c r="J11" s="69"/>
      <c r="K11" s="69"/>
      <c r="L11" s="70"/>
      <c r="M11" s="69"/>
      <c r="N11" s="69"/>
      <c r="O11" s="69"/>
      <c r="P11" s="69"/>
      <c r="Q11" s="69"/>
      <c r="R11" s="70"/>
      <c r="S11" s="69"/>
      <c r="T11" s="69"/>
      <c r="U11" s="70"/>
      <c r="V11" s="69"/>
      <c r="W11" s="69"/>
      <c r="X11" s="70"/>
      <c r="Y11" s="138"/>
      <c r="Z11" s="138"/>
      <c r="AA11" s="138"/>
      <c r="AB11" s="138"/>
      <c r="AC11" s="138"/>
      <c r="AD11" s="138"/>
      <c r="AE11" s="138"/>
      <c r="AF11" s="138"/>
      <c r="AG11" s="138"/>
      <c r="AH11" s="138"/>
      <c r="AI11" s="138"/>
      <c r="AJ11" s="138"/>
      <c r="AK11" s="138"/>
      <c r="AL11" s="138"/>
      <c r="AM11" s="138"/>
      <c r="AN11" s="138"/>
      <c r="AO11" s="138"/>
      <c r="AP11" s="138"/>
      <c r="AQ11" s="138"/>
      <c r="AR11" s="138"/>
      <c r="AS11" s="138"/>
      <c r="AT11" s="138"/>
      <c r="AU11" s="138"/>
      <c r="AV11" s="138"/>
      <c r="AW11" s="138"/>
      <c r="AX11" s="138"/>
      <c r="AY11" s="138"/>
      <c r="AZ11" s="138"/>
      <c r="BA11" s="138"/>
      <c r="BB11" s="138"/>
      <c r="BC11" s="138"/>
      <c r="BD11" s="138"/>
      <c r="BE11" s="138"/>
      <c r="BF11" s="138"/>
      <c r="BG11" s="138"/>
      <c r="BH11" s="138"/>
      <c r="BI11" s="138"/>
      <c r="BJ11" s="138"/>
      <c r="BK11" s="138"/>
      <c r="BL11" s="138"/>
      <c r="BM11" s="138"/>
      <c r="BN11" s="138"/>
      <c r="BO11" s="138"/>
      <c r="BP11" s="138"/>
      <c r="BQ11" s="138"/>
      <c r="BR11" s="138"/>
      <c r="BS11" s="138"/>
      <c r="BT11" s="138"/>
      <c r="BU11" s="138"/>
      <c r="BV11" s="138"/>
      <c r="BW11" s="138"/>
      <c r="BX11" s="138"/>
      <c r="BY11" s="138"/>
      <c r="BZ11" s="138"/>
    </row>
    <row r="12" spans="1:78" ht="18" customHeight="1" x14ac:dyDescent="0.25">
      <c r="A12" s="139"/>
      <c r="B12" s="138"/>
      <c r="C12" s="138"/>
      <c r="D12" s="138"/>
      <c r="E12" s="138"/>
      <c r="F12" s="138"/>
      <c r="G12" s="138"/>
      <c r="H12" s="138"/>
      <c r="I12" s="138"/>
      <c r="J12" s="140"/>
      <c r="K12" s="140"/>
      <c r="L12" s="140"/>
      <c r="M12" s="138"/>
      <c r="N12" s="138"/>
      <c r="O12" s="138"/>
      <c r="P12" s="138"/>
      <c r="Q12" s="138"/>
      <c r="R12" s="138"/>
      <c r="S12" s="138"/>
      <c r="T12" s="138"/>
      <c r="U12" s="138"/>
      <c r="V12" s="138"/>
      <c r="W12" s="138"/>
      <c r="X12" s="138"/>
      <c r="Y12" s="138"/>
      <c r="Z12" s="138"/>
      <c r="AA12" s="138"/>
      <c r="AB12" s="138"/>
      <c r="AC12" s="138"/>
      <c r="AD12" s="138"/>
      <c r="AE12" s="138"/>
      <c r="AF12" s="138"/>
      <c r="AG12" s="138"/>
      <c r="AH12" s="138"/>
      <c r="AI12" s="138"/>
      <c r="AJ12" s="138"/>
      <c r="AK12" s="138"/>
      <c r="AL12" s="138"/>
      <c r="AM12" s="138"/>
      <c r="AN12" s="138"/>
      <c r="AO12" s="138"/>
      <c r="AP12" s="138"/>
      <c r="AQ12" s="138"/>
      <c r="AR12" s="138"/>
      <c r="AS12" s="138"/>
      <c r="AT12" s="138"/>
      <c r="AU12" s="138"/>
      <c r="AV12" s="138"/>
      <c r="AW12" s="138"/>
      <c r="AX12" s="138"/>
      <c r="AY12" s="138"/>
      <c r="AZ12" s="138"/>
      <c r="BA12" s="138"/>
      <c r="BB12" s="138"/>
      <c r="BC12" s="138"/>
      <c r="BD12" s="138"/>
      <c r="BE12" s="138"/>
      <c r="BF12" s="138"/>
      <c r="BG12" s="138"/>
      <c r="BH12" s="138"/>
      <c r="BI12" s="138"/>
      <c r="BJ12" s="138"/>
      <c r="BK12" s="138"/>
      <c r="BL12" s="138"/>
      <c r="BM12" s="138"/>
      <c r="BN12" s="138"/>
      <c r="BO12" s="138"/>
      <c r="BP12" s="138"/>
      <c r="BQ12" s="138"/>
      <c r="BR12" s="138"/>
      <c r="BS12" s="138"/>
      <c r="BT12" s="138"/>
      <c r="BU12" s="138"/>
      <c r="BV12" s="138"/>
      <c r="BW12" s="138"/>
      <c r="BX12" s="138"/>
      <c r="BY12" s="138"/>
      <c r="BZ12" s="138"/>
    </row>
    <row r="13" spans="1:78" s="326" customFormat="1" ht="17.7" customHeight="1" x14ac:dyDescent="0.25">
      <c r="A13" s="323"/>
      <c r="B13" s="324" t="s">
        <v>166</v>
      </c>
      <c r="C13" s="324"/>
      <c r="D13" s="325"/>
      <c r="E13" s="325"/>
      <c r="F13" s="325"/>
      <c r="G13" s="325"/>
      <c r="H13" s="325"/>
      <c r="I13" s="325"/>
      <c r="J13" s="325"/>
      <c r="K13" s="325"/>
      <c r="L13" s="325"/>
      <c r="M13" s="325"/>
      <c r="N13" s="325"/>
      <c r="O13" s="325"/>
      <c r="P13" s="325"/>
      <c r="Q13" s="325"/>
      <c r="R13" s="325"/>
      <c r="S13" s="325"/>
      <c r="T13" s="325"/>
      <c r="U13" s="325"/>
      <c r="V13" s="325"/>
      <c r="W13" s="325"/>
      <c r="X13" s="325"/>
      <c r="Y13" s="138"/>
      <c r="Z13" s="138"/>
      <c r="AA13" s="138"/>
      <c r="AB13" s="138"/>
      <c r="AC13" s="138"/>
      <c r="AD13" s="138"/>
      <c r="AE13" s="138"/>
      <c r="AF13" s="138"/>
      <c r="AG13" s="138"/>
      <c r="AH13" s="138"/>
      <c r="AI13" s="138"/>
      <c r="AJ13" s="138"/>
      <c r="AK13" s="138"/>
      <c r="AL13" s="138"/>
      <c r="AM13" s="138"/>
      <c r="AN13" s="138"/>
      <c r="AO13" s="138"/>
      <c r="AP13" s="138"/>
      <c r="AQ13" s="138"/>
      <c r="AR13" s="138"/>
      <c r="AS13" s="138"/>
      <c r="AT13" s="138"/>
      <c r="AU13" s="138"/>
      <c r="AV13" s="138"/>
      <c r="AW13" s="138"/>
      <c r="AX13" s="138"/>
      <c r="AY13" s="138"/>
      <c r="AZ13" s="138"/>
      <c r="BA13" s="138"/>
      <c r="BB13" s="138"/>
      <c r="BC13" s="138"/>
      <c r="BD13" s="138"/>
      <c r="BE13" s="138"/>
      <c r="BF13" s="138"/>
      <c r="BG13" s="138"/>
      <c r="BH13" s="138"/>
      <c r="BI13" s="138"/>
      <c r="BJ13" s="138"/>
      <c r="BK13" s="138"/>
      <c r="BL13" s="138"/>
      <c r="BM13" s="138"/>
      <c r="BN13" s="138"/>
      <c r="BO13" s="138"/>
      <c r="BP13" s="138"/>
      <c r="BQ13" s="138"/>
      <c r="BR13" s="138"/>
      <c r="BS13" s="138"/>
      <c r="BT13" s="138"/>
      <c r="BU13" s="138"/>
      <c r="BV13" s="138"/>
      <c r="BW13" s="138"/>
      <c r="BX13" s="138"/>
      <c r="BY13" s="138"/>
      <c r="BZ13" s="138"/>
    </row>
    <row r="14" spans="1:78" s="145" customFormat="1" ht="31.95" customHeight="1" x14ac:dyDescent="0.25">
      <c r="A14" s="73"/>
      <c r="B14" s="352" t="s">
        <v>167</v>
      </c>
      <c r="C14" s="352"/>
      <c r="D14" s="368" t="s">
        <v>169</v>
      </c>
      <c r="E14" s="368" t="s">
        <v>170</v>
      </c>
      <c r="F14" s="368" t="s">
        <v>171</v>
      </c>
      <c r="G14" s="362" t="s">
        <v>176</v>
      </c>
      <c r="H14" s="363"/>
      <c r="I14" s="364"/>
      <c r="J14" s="362" t="s">
        <v>198</v>
      </c>
      <c r="K14" s="363"/>
      <c r="L14" s="364"/>
      <c r="M14" s="362" t="s">
        <v>178</v>
      </c>
      <c r="N14" s="363"/>
      <c r="O14" s="364"/>
      <c r="P14" s="362" t="s">
        <v>179</v>
      </c>
      <c r="Q14" s="363"/>
      <c r="R14" s="364"/>
      <c r="S14" s="362" t="s">
        <v>180</v>
      </c>
      <c r="T14" s="363"/>
      <c r="U14" s="364"/>
      <c r="V14" s="362" t="s">
        <v>211</v>
      </c>
      <c r="W14" s="363"/>
      <c r="X14" s="364"/>
      <c r="Y14" s="143"/>
      <c r="Z14" s="143"/>
      <c r="AA14" s="143"/>
      <c r="AB14" s="143"/>
      <c r="AC14" s="143"/>
      <c r="AD14" s="143"/>
      <c r="AE14" s="138"/>
      <c r="AF14" s="138"/>
      <c r="AG14" s="138"/>
      <c r="AH14" s="138"/>
      <c r="AI14" s="138"/>
      <c r="AJ14" s="144"/>
      <c r="AK14" s="138"/>
      <c r="AL14" s="138"/>
      <c r="AM14" s="138"/>
      <c r="AN14" s="138"/>
      <c r="AO14" s="138"/>
      <c r="AP14" s="138"/>
      <c r="AQ14" s="138"/>
      <c r="AR14" s="138"/>
      <c r="AS14" s="138"/>
      <c r="AT14" s="138"/>
      <c r="AU14" s="138"/>
      <c r="AV14" s="138"/>
      <c r="AW14" s="138"/>
      <c r="AX14" s="138"/>
      <c r="AY14" s="138"/>
      <c r="AZ14" s="138"/>
      <c r="BA14" s="138"/>
      <c r="BB14" s="138"/>
      <c r="BC14" s="138"/>
      <c r="BD14" s="138"/>
      <c r="BE14" s="138"/>
      <c r="BF14" s="138"/>
      <c r="BG14" s="138"/>
      <c r="BH14" s="138"/>
      <c r="BI14" s="138"/>
      <c r="BJ14" s="138"/>
      <c r="BK14" s="138"/>
      <c r="BL14" s="138"/>
      <c r="BM14" s="138"/>
      <c r="BN14" s="138"/>
      <c r="BO14" s="138"/>
      <c r="BP14" s="138"/>
      <c r="BQ14" s="138"/>
      <c r="BR14" s="138"/>
      <c r="BS14" s="138"/>
      <c r="BT14" s="138"/>
      <c r="BU14" s="138"/>
      <c r="BV14" s="138"/>
      <c r="BW14" s="138"/>
      <c r="BX14" s="138"/>
      <c r="BY14" s="138"/>
      <c r="BZ14" s="138"/>
    </row>
    <row r="15" spans="1:78" s="145" customFormat="1" ht="18" customHeight="1" x14ac:dyDescent="0.25">
      <c r="A15" s="73"/>
      <c r="B15" s="352"/>
      <c r="C15" s="352"/>
      <c r="D15" s="369"/>
      <c r="E15" s="369"/>
      <c r="F15" s="369"/>
      <c r="G15" s="66" t="s">
        <v>212</v>
      </c>
      <c r="H15" s="66" t="s">
        <v>213</v>
      </c>
      <c r="I15" s="66" t="s">
        <v>214</v>
      </c>
      <c r="J15" s="66" t="s">
        <v>212</v>
      </c>
      <c r="K15" s="66" t="s">
        <v>213</v>
      </c>
      <c r="L15" s="66" t="s">
        <v>214</v>
      </c>
      <c r="M15" s="66" t="s">
        <v>212</v>
      </c>
      <c r="N15" s="66" t="s">
        <v>213</v>
      </c>
      <c r="O15" s="66" t="s">
        <v>214</v>
      </c>
      <c r="P15" s="66" t="s">
        <v>212</v>
      </c>
      <c r="Q15" s="66" t="s">
        <v>213</v>
      </c>
      <c r="R15" s="66" t="s">
        <v>214</v>
      </c>
      <c r="S15" s="66" t="s">
        <v>212</v>
      </c>
      <c r="T15" s="66" t="s">
        <v>213</v>
      </c>
      <c r="U15" s="66" t="s">
        <v>214</v>
      </c>
      <c r="V15" s="66" t="s">
        <v>212</v>
      </c>
      <c r="W15" s="66" t="s">
        <v>213</v>
      </c>
      <c r="X15" s="66" t="s">
        <v>214</v>
      </c>
      <c r="Y15" s="143"/>
      <c r="Z15" s="144"/>
      <c r="AA15" s="144"/>
      <c r="AB15" s="143"/>
      <c r="AC15" s="144"/>
      <c r="AD15" s="144"/>
      <c r="AE15" s="138"/>
      <c r="AF15" s="138"/>
      <c r="AG15" s="138"/>
      <c r="AH15" s="138"/>
      <c r="AI15" s="138"/>
      <c r="AJ15" s="144"/>
      <c r="AK15" s="138"/>
      <c r="AL15" s="138"/>
      <c r="AM15" s="138"/>
      <c r="AN15" s="138"/>
      <c r="AO15" s="138"/>
      <c r="AP15" s="138"/>
      <c r="AQ15" s="138"/>
      <c r="AR15" s="138"/>
      <c r="AS15" s="138"/>
      <c r="AT15" s="138"/>
      <c r="AU15" s="138"/>
      <c r="AV15" s="138"/>
      <c r="AW15" s="138"/>
      <c r="AX15" s="138"/>
      <c r="AY15" s="138"/>
      <c r="AZ15" s="138"/>
      <c r="BA15" s="138"/>
      <c r="BB15" s="138"/>
      <c r="BC15" s="138"/>
      <c r="BD15" s="138"/>
      <c r="BE15" s="138"/>
      <c r="BF15" s="138"/>
      <c r="BG15" s="138"/>
      <c r="BH15" s="138"/>
      <c r="BI15" s="138"/>
      <c r="BJ15" s="138"/>
      <c r="BK15" s="138"/>
      <c r="BL15" s="138"/>
      <c r="BM15" s="138"/>
      <c r="BN15" s="138"/>
      <c r="BO15" s="138"/>
      <c r="BP15" s="138"/>
      <c r="BQ15" s="138"/>
      <c r="BR15" s="138"/>
      <c r="BS15" s="138"/>
      <c r="BT15" s="138"/>
      <c r="BU15" s="138"/>
      <c r="BV15" s="138"/>
      <c r="BW15" s="138"/>
      <c r="BX15" s="138"/>
      <c r="BY15" s="138"/>
      <c r="BZ15" s="138"/>
    </row>
    <row r="16" spans="1:78" s="152" customFormat="1" ht="18" customHeight="1" x14ac:dyDescent="0.25">
      <c r="A16" s="146">
        <v>1</v>
      </c>
      <c r="B16" s="366" t="str">
        <f>IFERROR(IF(INDEX(inputsgrp_gn,MATCH(Logic!$A16,inputsgrp_no,0))&lt;&gt;"",INDEX(inputsgrp_gn,MATCH(Logic!$A16,inputsgrp_no,0)),""),"")</f>
        <v/>
      </c>
      <c r="C16" s="367"/>
      <c r="D16" s="148" t="str">
        <f>IFERROR(IF(INDEX(inputsgrp_ada,MATCH(Logic!$A16,inputsgrp_no,0))&lt;&gt;"",INDEX(inputsgrp_ada,MATCH(Logic!$A16,inputsgrp_no,0)),""),"")</f>
        <v/>
      </c>
      <c r="E16" s="149" t="str">
        <f>IFERROR(IF(INDEX(inputsgrp_urinal,MATCH(Logic!$A16,inputsgrp_no,0))&lt;&gt;"",INDEX(inputsgrp_urinal,MATCH(Logic!$A16,inputsgrp_no,0)),""),"")</f>
        <v/>
      </c>
      <c r="F16" s="150" t="str">
        <f>IFERROR(IF(INDEX(inputsgrp_an,MATCH(Logic!$A16,inputsgrp_no,0))&lt;&gt;"",INDEX(inputsgrp_an,MATCH(Logic!$A16,inputsgrp_no,0)),""),"")</f>
        <v/>
      </c>
      <c r="G16" s="150" t="str">
        <f>IFERROR(IF(INDEX(inputsgrp_otefte,MATCH(Logic!$A16,inputsgrp_no,0))&lt;&gt;"",INDEX(inputsgrp_otefte,MATCH(Logic!$A16,inputsgrp_no,0)),""),"")</f>
        <v/>
      </c>
      <c r="H16" s="151" t="str">
        <f>IF($G16&lt;&gt;"",IFERROR(IF('Inputs Fixture Fittings'!$D16&lt;&gt;"Default",'Inputs Fixture Fittings'!$E16*$G16,0.5*$G16),0),"")</f>
        <v/>
      </c>
      <c r="I16" s="151" t="str">
        <f>IF($G16&lt;&gt;"",IFERROR(IF('Inputs Fixture Fittings'!$D16&lt;&gt;"Default",'Inputs Fixture Fittings'!$F16*$G16,0.5*$G16),0),"")</f>
        <v/>
      </c>
      <c r="J16" s="150" t="str">
        <f>IFERROR(IF(INDEX(inputsgrp_otv,MATCH(Logic!$A16,inputsgrp_no,0))&lt;&gt;"",INDEX(inputsgrp_otv,MATCH(Logic!$A16,inputsgrp_no,0)),""),"")</f>
        <v/>
      </c>
      <c r="K16" s="151" t="str">
        <f>IF($J16&lt;&gt;"",IFERROR(IF('Inputs Fixture Fittings'!$D16&lt;&gt;"Default",'Inputs Fixture Fittings'!$E16*$J16,0.5*$J16),0),"")</f>
        <v/>
      </c>
      <c r="L16" s="151" t="str">
        <f>IF($J16&lt;&gt;"",IFERROR(IF('Inputs Fixture Fittings'!$D16&lt;&gt;"Default",'Inputs Fixture Fittings'!$F16*$J16,0.5*$J16),0),"")</f>
        <v/>
      </c>
      <c r="M16" s="150" t="str">
        <f>IFERROR(IF(INDEX(inputsgrp_otrc,MATCH(Logic!$A16,inputsgrp_no,0))&lt;&gt;"",INDEX(inputsgrp_otrc,MATCH(Logic!$A16,inputsgrp_no,0)),""),"")</f>
        <v/>
      </c>
      <c r="N16" s="151" t="str">
        <f>IF($M16&lt;&gt;"",IFERROR(IF('Inputs Fixture Fittings'!$D16&lt;&gt;"Default",'Inputs Fixture Fittings'!$E16*$M16,0.5*$M16),0),"")</f>
        <v/>
      </c>
      <c r="O16" s="151" t="str">
        <f>IF($M16&lt;&gt;"",IFERROR(IF('Inputs Fixture Fittings'!$D16&lt;&gt;"Default",'Inputs Fixture Fittings'!$F16*$M16,0.5*$M16),0),"")</f>
        <v/>
      </c>
      <c r="P16" s="150" t="str">
        <f>IFERROR(IF(INDEX(inputsgrp_otstud,MATCH(Logic!$A16,inputsgrp_no,0))&lt;&gt;"",INDEX(inputsgrp_otstud,MATCH(Logic!$A16,inputsgrp_no,0)),""),"")</f>
        <v/>
      </c>
      <c r="Q16" s="151" t="str">
        <f>IF($P16&lt;&gt;"",IFERROR(IF('Inputs Fixture Fittings'!$D16&lt;&gt;"Default",'Inputs Fixture Fittings'!$E16*$P16,0.5*$P16),0),"")</f>
        <v/>
      </c>
      <c r="R16" s="151" t="str">
        <f>IF($P16&lt;&gt;"",IFERROR(IF('Inputs Fixture Fittings'!$D16&lt;&gt;"Default",'Inputs Fixture Fittings'!$F16*$P16,0.5*$P16),0),"")</f>
        <v/>
      </c>
      <c r="S16" s="150" t="str">
        <f>IFERROR(IF(INDEX(inputsgrp_otres,MATCH(Logic!$A16,inputsgrp_no,0))&lt;&gt;"",INDEX(inputsgrp_otres,MATCH(Logic!$A16,inputsgrp_no,0)),""),"")</f>
        <v/>
      </c>
      <c r="T16" s="151" t="str">
        <f>IF($S16&lt;&gt;"",IFERROR(IF('Inputs Fixture Fittings'!$D16&lt;&gt;"Default",'Inputs Fixture Fittings'!$E16*$S16,0.5*$S16),0),"")</f>
        <v/>
      </c>
      <c r="U16" s="151" t="str">
        <f>IF($S16&lt;&gt;"",IFERROR(IF('Inputs Fixture Fittings'!$D16&lt;&gt;"Default",'Inputs Fixture Fittings'!$F16*$S16,0.5*$S16),0),"")</f>
        <v/>
      </c>
      <c r="V16" s="150" t="str">
        <f>IFERROR(IF(INDEX(inputsgrp_otot,MATCH(Logic!$A16,inputsgrp_no,0))&lt;&gt;"",INDEX(inputsgrp_otot,MATCH(Logic!$A16,inputsgrp_no,0)),""),"")</f>
        <v/>
      </c>
      <c r="W16" s="151" t="str">
        <f>IF($V16&lt;&gt;"",IFERROR(IF('Inputs Fixture Fittings'!$D16&lt;&gt;"Default",'Inputs Fixture Fittings'!$E16*$V16,0.5*$V16),0),"")</f>
        <v/>
      </c>
      <c r="X16" s="151" t="str">
        <f>IF($V16&lt;&gt;"",IFERROR(IF('Inputs Fixture Fittings'!$D16&lt;&gt;"Default",'Inputs Fixture Fittings'!$F16*$V16,0.5*$V16),0),"")</f>
        <v/>
      </c>
      <c r="Y16" s="140"/>
      <c r="Z16" s="138"/>
      <c r="AA16" s="138"/>
      <c r="AB16" s="140"/>
      <c r="AC16" s="138"/>
      <c r="AD16" s="138"/>
      <c r="AE16" s="138"/>
      <c r="AF16" s="138"/>
      <c r="AG16" s="138"/>
      <c r="AH16" s="138"/>
      <c r="AI16" s="138"/>
      <c r="AJ16" s="138"/>
      <c r="AK16" s="138"/>
      <c r="AL16" s="138"/>
      <c r="AM16" s="138"/>
      <c r="AN16" s="138"/>
      <c r="AO16" s="138"/>
      <c r="AP16" s="138"/>
      <c r="AQ16" s="138"/>
      <c r="AR16" s="138"/>
      <c r="AS16" s="138"/>
      <c r="AT16" s="138"/>
      <c r="AU16" s="138"/>
      <c r="AV16" s="138"/>
      <c r="AW16" s="138"/>
      <c r="AX16" s="138"/>
      <c r="AY16" s="138"/>
      <c r="AZ16" s="138"/>
      <c r="BA16" s="138"/>
      <c r="BB16" s="138"/>
      <c r="BC16" s="138"/>
      <c r="BD16" s="138"/>
      <c r="BE16" s="138"/>
      <c r="BF16" s="138"/>
      <c r="BG16" s="138"/>
      <c r="BH16" s="138"/>
      <c r="BI16" s="138"/>
      <c r="BJ16" s="138"/>
      <c r="BK16" s="138"/>
      <c r="BL16" s="138"/>
      <c r="BM16" s="138"/>
      <c r="BN16" s="138"/>
      <c r="BO16" s="138"/>
      <c r="BP16" s="138"/>
      <c r="BQ16" s="138"/>
      <c r="BR16" s="138"/>
      <c r="BS16" s="138"/>
      <c r="BT16" s="138"/>
      <c r="BU16" s="138"/>
      <c r="BV16" s="138"/>
      <c r="BW16" s="138"/>
      <c r="BX16" s="138"/>
      <c r="BY16" s="138"/>
      <c r="BZ16" s="138"/>
    </row>
    <row r="17" spans="1:78" s="152" customFormat="1" ht="18" customHeight="1" x14ac:dyDescent="0.25">
      <c r="A17" s="146">
        <v>2</v>
      </c>
      <c r="B17" s="366" t="str">
        <f>IFERROR(IF(INDEX(inputsgrp_gn,MATCH(Logic!$A17,inputsgrp_no,0))&lt;&gt;"",INDEX(inputsgrp_gn,MATCH(Logic!$A17,inputsgrp_no,0)),""),"")</f>
        <v/>
      </c>
      <c r="C17" s="367"/>
      <c r="D17" s="148" t="str">
        <f>IFERROR(IF(INDEX(inputsgrp_ada,MATCH(Logic!$A17,inputsgrp_no,0))&lt;&gt;"",INDEX(inputsgrp_ada,MATCH(Logic!$A17,inputsgrp_no,0)),""),"")</f>
        <v/>
      </c>
      <c r="E17" s="149" t="str">
        <f>IFERROR(IF(INDEX(inputsgrp_urinal,MATCH(Logic!$A17,inputsgrp_no,0))&lt;&gt;"",INDEX(inputsgrp_urinal,MATCH(Logic!$A17,inputsgrp_no,0)),""),"")</f>
        <v/>
      </c>
      <c r="F17" s="150" t="str">
        <f>IFERROR(IF(INDEX(inputsgrp_an,MATCH(Logic!$A17,inputsgrp_no,0))&lt;&gt;"",INDEX(inputsgrp_an,MATCH(Logic!$A17,inputsgrp_no,0)),""),"")</f>
        <v/>
      </c>
      <c r="G17" s="150" t="str">
        <f>IFERROR(IF(INDEX(inputsgrp_otefte,MATCH(Logic!$A17,inputsgrp_no,0))&lt;&gt;"",INDEX(inputsgrp_otefte,MATCH(Logic!$A17,inputsgrp_no,0)),""),"")</f>
        <v/>
      </c>
      <c r="H17" s="151" t="str">
        <f>IF($G17&lt;&gt;"",IFERROR(IF('Inputs Fixture Fittings'!$D17&lt;&gt;"Default",'Inputs Fixture Fittings'!$E17*$G17,0.5*$G17),0),"")</f>
        <v/>
      </c>
      <c r="I17" s="151" t="str">
        <f>IF($G17&lt;&gt;"",IFERROR(IF('Inputs Fixture Fittings'!$D17&lt;&gt;"Default",'Inputs Fixture Fittings'!$F17*$G17,0.5*$G17),0),"")</f>
        <v/>
      </c>
      <c r="J17" s="150" t="str">
        <f>IFERROR(IF(INDEX(inputsgrp_otv,MATCH(Logic!$A17,inputsgrp_no,0))&lt;&gt;"",INDEX(inputsgrp_otv,MATCH(Logic!$A17,inputsgrp_no,0)),""),"")</f>
        <v/>
      </c>
      <c r="K17" s="151" t="str">
        <f>IF($J17&lt;&gt;"",IFERROR(IF('Inputs Fixture Fittings'!$D17&lt;&gt;"Default",'Inputs Fixture Fittings'!$E17*$J17,0.5*$J17),0),"")</f>
        <v/>
      </c>
      <c r="L17" s="151" t="str">
        <f>IF($J17&lt;&gt;"",IFERROR(IF('Inputs Fixture Fittings'!$D17&lt;&gt;"Default",'Inputs Fixture Fittings'!$F17*$J17,0.5*$J17),0),"")</f>
        <v/>
      </c>
      <c r="M17" s="150" t="str">
        <f>IFERROR(IF(INDEX(inputsgrp_otrc,MATCH(Logic!$A17,inputsgrp_no,0))&lt;&gt;"",INDEX(inputsgrp_otrc,MATCH(Logic!$A17,inputsgrp_no,0)),""),"")</f>
        <v/>
      </c>
      <c r="N17" s="151" t="str">
        <f>IF($M17&lt;&gt;"",IFERROR(IF('Inputs Fixture Fittings'!$D17&lt;&gt;"Default",'Inputs Fixture Fittings'!$E17*$M17,0.5*$M17),0),"")</f>
        <v/>
      </c>
      <c r="O17" s="151" t="str">
        <f>IF($M17&lt;&gt;"",IFERROR(IF('Inputs Fixture Fittings'!$D17&lt;&gt;"Default",'Inputs Fixture Fittings'!$F17*$M17,0.5*$M17),0),"")</f>
        <v/>
      </c>
      <c r="P17" s="150" t="str">
        <f>IFERROR(IF(INDEX(inputsgrp_otstud,MATCH(Logic!$A17,inputsgrp_no,0))&lt;&gt;"",INDEX(inputsgrp_otstud,MATCH(Logic!$A17,inputsgrp_no,0)),""),"")</f>
        <v/>
      </c>
      <c r="Q17" s="151" t="str">
        <f>IF($P17&lt;&gt;"",IFERROR(IF('Inputs Fixture Fittings'!$D17&lt;&gt;"Default",'Inputs Fixture Fittings'!$E17*$P17,0.5*$P17),0),"")</f>
        <v/>
      </c>
      <c r="R17" s="151" t="str">
        <f>IF($P17&lt;&gt;"",IFERROR(IF('Inputs Fixture Fittings'!$D17&lt;&gt;"Default",'Inputs Fixture Fittings'!$F17*$P17,0.5*$P17),0),"")</f>
        <v/>
      </c>
      <c r="S17" s="150" t="str">
        <f>IFERROR(IF(INDEX(inputsgrp_otres,MATCH(Logic!$A17,inputsgrp_no,0))&lt;&gt;"",INDEX(inputsgrp_otres,MATCH(Logic!$A17,inputsgrp_no,0)),""),"")</f>
        <v/>
      </c>
      <c r="T17" s="151" t="str">
        <f>IF($S17&lt;&gt;"",IFERROR(IF('Inputs Fixture Fittings'!$D17&lt;&gt;"Default",'Inputs Fixture Fittings'!$E17*$S17,0.5*$S17),0),"")</f>
        <v/>
      </c>
      <c r="U17" s="151" t="str">
        <f>IF($S17&lt;&gt;"",IFERROR(IF('Inputs Fixture Fittings'!$D17&lt;&gt;"Default",'Inputs Fixture Fittings'!$F17*$S17,0.5*$S17),0),"")</f>
        <v/>
      </c>
      <c r="V17" s="150" t="str">
        <f>IFERROR(IF(INDEX(inputsgrp_otot,MATCH(Logic!$A17,inputsgrp_no,0))&lt;&gt;"",INDEX(inputsgrp_otot,MATCH(Logic!$A17,inputsgrp_no,0)),""),"")</f>
        <v/>
      </c>
      <c r="W17" s="151" t="str">
        <f>IF($V17&lt;&gt;"",IFERROR(IF('Inputs Fixture Fittings'!$D17&lt;&gt;"Default",'Inputs Fixture Fittings'!$E17*$V17,0.5*$V17),0),"")</f>
        <v/>
      </c>
      <c r="X17" s="151" t="str">
        <f>IF($V17&lt;&gt;"",IFERROR(IF('Inputs Fixture Fittings'!$D17&lt;&gt;"Default",'Inputs Fixture Fittings'!$F17*$V17,0.5*$V17),0),"")</f>
        <v/>
      </c>
      <c r="Y17" s="140"/>
      <c r="Z17" s="138"/>
      <c r="AA17" s="138"/>
      <c r="AB17" s="140"/>
      <c r="AC17" s="138"/>
      <c r="AD17" s="138"/>
      <c r="AE17" s="138"/>
      <c r="AF17" s="138"/>
      <c r="AG17" s="138"/>
      <c r="AH17" s="138"/>
      <c r="AI17" s="138"/>
      <c r="AJ17" s="138"/>
      <c r="AK17" s="138"/>
      <c r="AL17" s="138"/>
      <c r="AM17" s="138"/>
      <c r="AN17" s="138"/>
      <c r="AO17" s="138"/>
      <c r="AP17" s="138"/>
      <c r="AQ17" s="138"/>
      <c r="AR17" s="138"/>
      <c r="AS17" s="138"/>
      <c r="AT17" s="138"/>
      <c r="AU17" s="138"/>
      <c r="AV17" s="138"/>
      <c r="AW17" s="138"/>
      <c r="AX17" s="138"/>
      <c r="AY17" s="138"/>
      <c r="AZ17" s="138"/>
      <c r="BA17" s="138"/>
      <c r="BB17" s="138"/>
      <c r="BC17" s="138"/>
      <c r="BD17" s="138"/>
      <c r="BE17" s="138"/>
      <c r="BF17" s="138"/>
      <c r="BG17" s="138"/>
      <c r="BH17" s="138"/>
      <c r="BI17" s="138"/>
      <c r="BJ17" s="138"/>
      <c r="BK17" s="138"/>
      <c r="BL17" s="138"/>
      <c r="BM17" s="138"/>
      <c r="BN17" s="138"/>
      <c r="BO17" s="138"/>
      <c r="BP17" s="138"/>
      <c r="BQ17" s="138"/>
      <c r="BR17" s="138"/>
      <c r="BS17" s="138"/>
      <c r="BT17" s="138"/>
      <c r="BU17" s="138"/>
      <c r="BV17" s="138"/>
      <c r="BW17" s="138"/>
      <c r="BX17" s="138"/>
      <c r="BY17" s="138"/>
      <c r="BZ17" s="138"/>
    </row>
    <row r="18" spans="1:78" s="152" customFormat="1" ht="18" customHeight="1" x14ac:dyDescent="0.25">
      <c r="A18" s="146">
        <v>3</v>
      </c>
      <c r="B18" s="366" t="str">
        <f>IFERROR(IF(INDEX(inputsgrp_gn,MATCH(Logic!$A18,inputsgrp_no,0))&lt;&gt;"",INDEX(inputsgrp_gn,MATCH(Logic!$A18,inputsgrp_no,0)),""),"")</f>
        <v/>
      </c>
      <c r="C18" s="367"/>
      <c r="D18" s="148" t="str">
        <f>IFERROR(IF(INDEX(inputsgrp_ada,MATCH(Logic!$A18,inputsgrp_no,0))&lt;&gt;"",INDEX(inputsgrp_ada,MATCH(Logic!$A18,inputsgrp_no,0)),""),"")</f>
        <v/>
      </c>
      <c r="E18" s="149" t="str">
        <f>IFERROR(IF(INDEX(inputsgrp_urinal,MATCH(Logic!$A18,inputsgrp_no,0))&lt;&gt;"",INDEX(inputsgrp_urinal,MATCH(Logic!$A18,inputsgrp_no,0)),""),"")</f>
        <v/>
      </c>
      <c r="F18" s="150" t="str">
        <f>IFERROR(IF(INDEX(inputsgrp_an,MATCH(Logic!$A18,inputsgrp_no,0))&lt;&gt;"",INDEX(inputsgrp_an,MATCH(Logic!$A18,inputsgrp_no,0)),""),"")</f>
        <v/>
      </c>
      <c r="G18" s="150" t="str">
        <f>IFERROR(IF(INDEX(inputsgrp_otefte,MATCH(Logic!$A18,inputsgrp_no,0))&lt;&gt;"",INDEX(inputsgrp_otefte,MATCH(Logic!$A18,inputsgrp_no,0)),""),"")</f>
        <v/>
      </c>
      <c r="H18" s="151" t="str">
        <f>IF($G18&lt;&gt;"",IFERROR(IF('Inputs Fixture Fittings'!$D18&lt;&gt;"Default",'Inputs Fixture Fittings'!$E18*$G18,0.5*$G18),0),"")</f>
        <v/>
      </c>
      <c r="I18" s="151" t="str">
        <f>IF($G18&lt;&gt;"",IFERROR(IF('Inputs Fixture Fittings'!$D18&lt;&gt;"Default",'Inputs Fixture Fittings'!$F18*$G18,0.5*$G18),0),"")</f>
        <v/>
      </c>
      <c r="J18" s="150" t="str">
        <f>IFERROR(IF(INDEX(inputsgrp_otv,MATCH(Logic!$A18,inputsgrp_no,0))&lt;&gt;"",INDEX(inputsgrp_otv,MATCH(Logic!$A18,inputsgrp_no,0)),""),"")</f>
        <v/>
      </c>
      <c r="K18" s="151" t="str">
        <f>IF($J18&lt;&gt;"",IFERROR(IF('Inputs Fixture Fittings'!$D18&lt;&gt;"Default",'Inputs Fixture Fittings'!$E18*$J18,0.5*$J18),0),"")</f>
        <v/>
      </c>
      <c r="L18" s="151" t="str">
        <f>IF($J18&lt;&gt;"",IFERROR(IF('Inputs Fixture Fittings'!$D18&lt;&gt;"Default",'Inputs Fixture Fittings'!$F18*$J18,0.5*$J18),0),"")</f>
        <v/>
      </c>
      <c r="M18" s="150" t="str">
        <f>IFERROR(IF(INDEX(inputsgrp_otrc,MATCH(Logic!$A18,inputsgrp_no,0))&lt;&gt;"",INDEX(inputsgrp_otrc,MATCH(Logic!$A18,inputsgrp_no,0)),""),"")</f>
        <v/>
      </c>
      <c r="N18" s="151" t="str">
        <f>IF($M18&lt;&gt;"",IFERROR(IF('Inputs Fixture Fittings'!$D18&lt;&gt;"Default",'Inputs Fixture Fittings'!$E18*$M18,0.5*$M18),0),"")</f>
        <v/>
      </c>
      <c r="O18" s="151" t="str">
        <f>IF($M18&lt;&gt;"",IFERROR(IF('Inputs Fixture Fittings'!$D18&lt;&gt;"Default",'Inputs Fixture Fittings'!$F18*$M18,0.5*$M18),0),"")</f>
        <v/>
      </c>
      <c r="P18" s="150" t="str">
        <f>IFERROR(IF(INDEX(inputsgrp_otstud,MATCH(Logic!$A18,inputsgrp_no,0))&lt;&gt;"",INDEX(inputsgrp_otstud,MATCH(Logic!$A18,inputsgrp_no,0)),""),"")</f>
        <v/>
      </c>
      <c r="Q18" s="151" t="str">
        <f>IF($P18&lt;&gt;"",IFERROR(IF('Inputs Fixture Fittings'!$D18&lt;&gt;"Default",'Inputs Fixture Fittings'!$E18*$P18,0.5*$P18),0),"")</f>
        <v/>
      </c>
      <c r="R18" s="151" t="str">
        <f>IF($P18&lt;&gt;"",IFERROR(IF('Inputs Fixture Fittings'!$D18&lt;&gt;"Default",'Inputs Fixture Fittings'!$F18*$P18,0.5*$P18),0),"")</f>
        <v/>
      </c>
      <c r="S18" s="150" t="str">
        <f>IFERROR(IF(INDEX(inputsgrp_otres,MATCH(Logic!$A18,inputsgrp_no,0))&lt;&gt;"",INDEX(inputsgrp_otres,MATCH(Logic!$A18,inputsgrp_no,0)),""),"")</f>
        <v/>
      </c>
      <c r="T18" s="151" t="str">
        <f>IF($S18&lt;&gt;"",IFERROR(IF('Inputs Fixture Fittings'!$D18&lt;&gt;"Default",'Inputs Fixture Fittings'!$E18*$S18,0.5*$S18),0),"")</f>
        <v/>
      </c>
      <c r="U18" s="151" t="str">
        <f>IF($S18&lt;&gt;"",IFERROR(IF('Inputs Fixture Fittings'!$D18&lt;&gt;"Default",'Inputs Fixture Fittings'!$F18*$S18,0.5*$S18),0),"")</f>
        <v/>
      </c>
      <c r="V18" s="150" t="str">
        <f>IFERROR(IF(INDEX(inputsgrp_otot,MATCH(Logic!$A18,inputsgrp_no,0))&lt;&gt;"",INDEX(inputsgrp_otot,MATCH(Logic!$A18,inputsgrp_no,0)),""),"")</f>
        <v/>
      </c>
      <c r="W18" s="151" t="str">
        <f>IF($V18&lt;&gt;"",IFERROR(IF('Inputs Fixture Fittings'!$D18&lt;&gt;"Default",'Inputs Fixture Fittings'!$E18*$V18,0.5*$V18),0),"")</f>
        <v/>
      </c>
      <c r="X18" s="151" t="str">
        <f>IF($V18&lt;&gt;"",IFERROR(IF('Inputs Fixture Fittings'!$D18&lt;&gt;"Default",'Inputs Fixture Fittings'!$F18*$V18,0.5*$V18),0),"")</f>
        <v/>
      </c>
      <c r="Y18" s="140"/>
      <c r="Z18" s="138"/>
      <c r="AA18" s="138"/>
      <c r="AB18" s="140"/>
      <c r="AC18" s="138"/>
      <c r="AD18" s="138"/>
      <c r="AE18" s="138"/>
      <c r="AF18" s="138"/>
      <c r="AG18" s="138"/>
      <c r="AH18" s="138"/>
      <c r="AI18" s="138"/>
      <c r="AJ18" s="138"/>
      <c r="AK18" s="138"/>
      <c r="AL18" s="138"/>
      <c r="AM18" s="138"/>
      <c r="AN18" s="138"/>
      <c r="AO18" s="138"/>
      <c r="AP18" s="138"/>
      <c r="AQ18" s="138"/>
      <c r="AR18" s="138"/>
      <c r="AS18" s="138"/>
      <c r="AT18" s="138"/>
      <c r="AU18" s="138"/>
      <c r="AV18" s="138"/>
      <c r="AW18" s="138"/>
      <c r="AX18" s="138"/>
      <c r="AY18" s="138"/>
      <c r="AZ18" s="138"/>
      <c r="BA18" s="138"/>
      <c r="BB18" s="138"/>
      <c r="BC18" s="138"/>
      <c r="BD18" s="138"/>
      <c r="BE18" s="138"/>
      <c r="BF18" s="138"/>
      <c r="BG18" s="138"/>
      <c r="BH18" s="138"/>
      <c r="BI18" s="138"/>
      <c r="BJ18" s="138"/>
      <c r="BK18" s="138"/>
      <c r="BL18" s="138"/>
      <c r="BM18" s="138"/>
      <c r="BN18" s="138"/>
      <c r="BO18" s="138"/>
      <c r="BP18" s="138"/>
      <c r="BQ18" s="138"/>
      <c r="BR18" s="138"/>
      <c r="BS18" s="138"/>
      <c r="BT18" s="138"/>
      <c r="BU18" s="138"/>
      <c r="BV18" s="138"/>
      <c r="BW18" s="138"/>
      <c r="BX18" s="138"/>
      <c r="BY18" s="138"/>
      <c r="BZ18" s="138"/>
    </row>
    <row r="19" spans="1:78" s="152" customFormat="1" ht="18" customHeight="1" x14ac:dyDescent="0.25">
      <c r="A19" s="146">
        <v>4</v>
      </c>
      <c r="B19" s="366" t="str">
        <f>IFERROR(IF(INDEX(inputsgrp_gn,MATCH(Logic!$A19,inputsgrp_no,0))&lt;&gt;"",INDEX(inputsgrp_gn,MATCH(Logic!$A19,inputsgrp_no,0)),""),"")</f>
        <v/>
      </c>
      <c r="C19" s="367"/>
      <c r="D19" s="148" t="str">
        <f>IFERROR(IF(INDEX(inputsgrp_ada,MATCH(Logic!$A19,inputsgrp_no,0))&lt;&gt;"",INDEX(inputsgrp_ada,MATCH(Logic!$A19,inputsgrp_no,0)),""),"")</f>
        <v/>
      </c>
      <c r="E19" s="149" t="str">
        <f>IFERROR(IF(INDEX(inputsgrp_urinal,MATCH(Logic!$A19,inputsgrp_no,0))&lt;&gt;"",INDEX(inputsgrp_urinal,MATCH(Logic!$A19,inputsgrp_no,0)),""),"")</f>
        <v/>
      </c>
      <c r="F19" s="150" t="str">
        <f>IFERROR(IF(INDEX(inputsgrp_an,MATCH(Logic!$A19,inputsgrp_no,0))&lt;&gt;"",INDEX(inputsgrp_an,MATCH(Logic!$A19,inputsgrp_no,0)),""),"")</f>
        <v/>
      </c>
      <c r="G19" s="150" t="str">
        <f>IFERROR(IF(INDEX(inputsgrp_otefte,MATCH(Logic!$A19,inputsgrp_no,0))&lt;&gt;"",INDEX(inputsgrp_otefte,MATCH(Logic!$A19,inputsgrp_no,0)),""),"")</f>
        <v/>
      </c>
      <c r="H19" s="151" t="str">
        <f>IF($G19&lt;&gt;"",IFERROR(IF('Inputs Fixture Fittings'!$D19&lt;&gt;"Default",'Inputs Fixture Fittings'!$E19*$G19,0.5*$G19),0),"")</f>
        <v/>
      </c>
      <c r="I19" s="151" t="str">
        <f>IF($G19&lt;&gt;"",IFERROR(IF('Inputs Fixture Fittings'!$D19&lt;&gt;"Default",'Inputs Fixture Fittings'!$F19*$G19,0.5*$G19),0),"")</f>
        <v/>
      </c>
      <c r="J19" s="150" t="str">
        <f>IFERROR(IF(INDEX(inputsgrp_otv,MATCH(Logic!$A19,inputsgrp_no,0))&lt;&gt;"",INDEX(inputsgrp_otv,MATCH(Logic!$A19,inputsgrp_no,0)),""),"")</f>
        <v/>
      </c>
      <c r="K19" s="151" t="str">
        <f>IF($J19&lt;&gt;"",IFERROR(IF('Inputs Fixture Fittings'!$D19&lt;&gt;"Default",'Inputs Fixture Fittings'!$E19*$J19,0.5*$J19),0),"")</f>
        <v/>
      </c>
      <c r="L19" s="151" t="str">
        <f>IF($J19&lt;&gt;"",IFERROR(IF('Inputs Fixture Fittings'!$D19&lt;&gt;"Default",'Inputs Fixture Fittings'!$F19*$J19,0.5*$J19),0),"")</f>
        <v/>
      </c>
      <c r="M19" s="150" t="str">
        <f>IFERROR(IF(INDEX(inputsgrp_otrc,MATCH(Logic!$A19,inputsgrp_no,0))&lt;&gt;"",INDEX(inputsgrp_otrc,MATCH(Logic!$A19,inputsgrp_no,0)),""),"")</f>
        <v/>
      </c>
      <c r="N19" s="151" t="str">
        <f>IF($M19&lt;&gt;"",IFERROR(IF('Inputs Fixture Fittings'!$D19&lt;&gt;"Default",'Inputs Fixture Fittings'!$E19*$M19,0.5*$M19),0),"")</f>
        <v/>
      </c>
      <c r="O19" s="151" t="str">
        <f>IF($M19&lt;&gt;"",IFERROR(IF('Inputs Fixture Fittings'!$D19&lt;&gt;"Default",'Inputs Fixture Fittings'!$F19*$M19,0.5*$M19),0),"")</f>
        <v/>
      </c>
      <c r="P19" s="150" t="str">
        <f>IFERROR(IF(INDEX(inputsgrp_otstud,MATCH(Logic!$A19,inputsgrp_no,0))&lt;&gt;"",INDEX(inputsgrp_otstud,MATCH(Logic!$A19,inputsgrp_no,0)),""),"")</f>
        <v/>
      </c>
      <c r="Q19" s="151" t="str">
        <f>IF($P19&lt;&gt;"",IFERROR(IF('Inputs Fixture Fittings'!$D19&lt;&gt;"Default",'Inputs Fixture Fittings'!$E19*$P19,0.5*$P19),0),"")</f>
        <v/>
      </c>
      <c r="R19" s="151" t="str">
        <f>IF($P19&lt;&gt;"",IFERROR(IF('Inputs Fixture Fittings'!$D19&lt;&gt;"Default",'Inputs Fixture Fittings'!$F19*$P19,0.5*$P19),0),"")</f>
        <v/>
      </c>
      <c r="S19" s="150" t="str">
        <f>IFERROR(IF(INDEX(inputsgrp_otres,MATCH(Logic!$A19,inputsgrp_no,0))&lt;&gt;"",INDEX(inputsgrp_otres,MATCH(Logic!$A19,inputsgrp_no,0)),""),"")</f>
        <v/>
      </c>
      <c r="T19" s="151" t="str">
        <f>IF($S19&lt;&gt;"",IFERROR(IF('Inputs Fixture Fittings'!$D19&lt;&gt;"Default",'Inputs Fixture Fittings'!$E19*$S19,0.5*$S19),0),"")</f>
        <v/>
      </c>
      <c r="U19" s="151" t="str">
        <f>IF($S19&lt;&gt;"",IFERROR(IF('Inputs Fixture Fittings'!$D19&lt;&gt;"Default",'Inputs Fixture Fittings'!$F19*$S19,0.5*$S19),0),"")</f>
        <v/>
      </c>
      <c r="V19" s="150" t="str">
        <f>IFERROR(IF(INDEX(inputsgrp_otot,MATCH(Logic!$A19,inputsgrp_no,0))&lt;&gt;"",INDEX(inputsgrp_otot,MATCH(Logic!$A19,inputsgrp_no,0)),""),"")</f>
        <v/>
      </c>
      <c r="W19" s="151" t="str">
        <f>IF($V19&lt;&gt;"",IFERROR(IF('Inputs Fixture Fittings'!$D19&lt;&gt;"Default",'Inputs Fixture Fittings'!$E19*$V19,0.5*$V19),0),"")</f>
        <v/>
      </c>
      <c r="X19" s="151" t="str">
        <f>IF($V19&lt;&gt;"",IFERROR(IF('Inputs Fixture Fittings'!$D19&lt;&gt;"Default",'Inputs Fixture Fittings'!$F19*$V19,0.5*$V19),0),"")</f>
        <v/>
      </c>
      <c r="Y19" s="140"/>
      <c r="Z19" s="138"/>
      <c r="AA19" s="138"/>
      <c r="AB19" s="140"/>
      <c r="AC19" s="138"/>
      <c r="AD19" s="138"/>
      <c r="AE19" s="138"/>
      <c r="AF19" s="138"/>
      <c r="AG19" s="138"/>
      <c r="AH19" s="138"/>
      <c r="AI19" s="138"/>
      <c r="AJ19" s="138"/>
      <c r="AK19" s="138"/>
      <c r="AL19" s="138"/>
      <c r="AM19" s="138"/>
      <c r="AN19" s="138"/>
      <c r="AO19" s="138"/>
      <c r="AP19" s="138"/>
      <c r="AQ19" s="138"/>
      <c r="AR19" s="138"/>
      <c r="AS19" s="138"/>
      <c r="AT19" s="138"/>
      <c r="AU19" s="138"/>
      <c r="AV19" s="138"/>
      <c r="AW19" s="138"/>
      <c r="AX19" s="138"/>
      <c r="AY19" s="138"/>
      <c r="AZ19" s="138"/>
      <c r="BA19" s="138"/>
      <c r="BB19" s="138"/>
      <c r="BC19" s="138"/>
      <c r="BD19" s="138"/>
      <c r="BE19" s="138"/>
      <c r="BF19" s="138"/>
      <c r="BG19" s="138"/>
      <c r="BH19" s="138"/>
      <c r="BI19" s="138"/>
      <c r="BJ19" s="138"/>
      <c r="BK19" s="138"/>
      <c r="BL19" s="138"/>
      <c r="BM19" s="138"/>
      <c r="BN19" s="138"/>
      <c r="BO19" s="138"/>
      <c r="BP19" s="138"/>
      <c r="BQ19" s="138"/>
      <c r="BR19" s="138"/>
      <c r="BS19" s="138"/>
      <c r="BT19" s="138"/>
      <c r="BU19" s="138"/>
      <c r="BV19" s="138"/>
      <c r="BW19" s="138"/>
      <c r="BX19" s="138"/>
      <c r="BY19" s="138"/>
      <c r="BZ19" s="138"/>
    </row>
    <row r="20" spans="1:78" s="152" customFormat="1" ht="18" customHeight="1" x14ac:dyDescent="0.25">
      <c r="A20" s="146">
        <v>5</v>
      </c>
      <c r="B20" s="366" t="str">
        <f>IFERROR(IF(INDEX(inputsgrp_gn,MATCH(Logic!$A20,inputsgrp_no,0))&lt;&gt;"",INDEX(inputsgrp_gn,MATCH(Logic!$A20,inputsgrp_no,0)),""),"")</f>
        <v/>
      </c>
      <c r="C20" s="367"/>
      <c r="D20" s="148" t="str">
        <f>IFERROR(IF(INDEX(inputsgrp_ada,MATCH(Logic!$A20,inputsgrp_no,0))&lt;&gt;"",INDEX(inputsgrp_ada,MATCH(Logic!$A20,inputsgrp_no,0)),""),"")</f>
        <v/>
      </c>
      <c r="E20" s="149" t="str">
        <f>IFERROR(IF(INDEX(inputsgrp_urinal,MATCH(Logic!$A20,inputsgrp_no,0))&lt;&gt;"",INDEX(inputsgrp_urinal,MATCH(Logic!$A20,inputsgrp_no,0)),""),"")</f>
        <v/>
      </c>
      <c r="F20" s="150" t="str">
        <f>IFERROR(IF(INDEX(inputsgrp_an,MATCH(Logic!$A20,inputsgrp_no,0))&lt;&gt;"",INDEX(inputsgrp_an,MATCH(Logic!$A20,inputsgrp_no,0)),""),"")</f>
        <v/>
      </c>
      <c r="G20" s="150" t="str">
        <f>IFERROR(IF(INDEX(inputsgrp_otefte,MATCH(Logic!$A20,inputsgrp_no,0))&lt;&gt;"",INDEX(inputsgrp_otefte,MATCH(Logic!$A20,inputsgrp_no,0)),""),"")</f>
        <v/>
      </c>
      <c r="H20" s="151" t="str">
        <f>IF($G20&lt;&gt;"",IFERROR(IF('Inputs Fixture Fittings'!$D20&lt;&gt;"Default",'Inputs Fixture Fittings'!$E20*$G20,0.5*$G20),0),"")</f>
        <v/>
      </c>
      <c r="I20" s="151" t="str">
        <f>IF($G20&lt;&gt;"",IFERROR(IF('Inputs Fixture Fittings'!$D20&lt;&gt;"Default",'Inputs Fixture Fittings'!$F20*$G20,0.5*$G20),0),"")</f>
        <v/>
      </c>
      <c r="J20" s="150" t="str">
        <f>IFERROR(IF(INDEX(inputsgrp_otv,MATCH(Logic!$A20,inputsgrp_no,0))&lt;&gt;"",INDEX(inputsgrp_otv,MATCH(Logic!$A20,inputsgrp_no,0)),""),"")</f>
        <v/>
      </c>
      <c r="K20" s="151" t="str">
        <f>IF($J20&lt;&gt;"",IFERROR(IF('Inputs Fixture Fittings'!$D20&lt;&gt;"Default",'Inputs Fixture Fittings'!$E20*$J20,0.5*$J20),0),"")</f>
        <v/>
      </c>
      <c r="L20" s="151" t="str">
        <f>IF($J20&lt;&gt;"",IFERROR(IF('Inputs Fixture Fittings'!$D20&lt;&gt;"Default",'Inputs Fixture Fittings'!$F20*$J20,0.5*$J20),0),"")</f>
        <v/>
      </c>
      <c r="M20" s="150" t="str">
        <f>IFERROR(IF(INDEX(inputsgrp_otrc,MATCH(Logic!$A20,inputsgrp_no,0))&lt;&gt;"",INDEX(inputsgrp_otrc,MATCH(Logic!$A20,inputsgrp_no,0)),""),"")</f>
        <v/>
      </c>
      <c r="N20" s="151" t="str">
        <f>IF($M20&lt;&gt;"",IFERROR(IF('Inputs Fixture Fittings'!$D20&lt;&gt;"Default",'Inputs Fixture Fittings'!$E20*$M20,0.5*$M20),0),"")</f>
        <v/>
      </c>
      <c r="O20" s="151" t="str">
        <f>IF($M20&lt;&gt;"",IFERROR(IF('Inputs Fixture Fittings'!$D20&lt;&gt;"Default",'Inputs Fixture Fittings'!$F20*$M20,0.5*$M20),0),"")</f>
        <v/>
      </c>
      <c r="P20" s="150" t="str">
        <f>IFERROR(IF(INDEX(inputsgrp_otstud,MATCH(Logic!$A20,inputsgrp_no,0))&lt;&gt;"",INDEX(inputsgrp_otstud,MATCH(Logic!$A20,inputsgrp_no,0)),""),"")</f>
        <v/>
      </c>
      <c r="Q20" s="151" t="str">
        <f>IF($P20&lt;&gt;"",IFERROR(IF('Inputs Fixture Fittings'!$D20&lt;&gt;"Default",'Inputs Fixture Fittings'!$E20*$P20,0.5*$P20),0),"")</f>
        <v/>
      </c>
      <c r="R20" s="151" t="str">
        <f>IF($P20&lt;&gt;"",IFERROR(IF('Inputs Fixture Fittings'!$D20&lt;&gt;"Default",'Inputs Fixture Fittings'!$F20*$P20,0.5*$P20),0),"")</f>
        <v/>
      </c>
      <c r="S20" s="150" t="str">
        <f>IFERROR(IF(INDEX(inputsgrp_otres,MATCH(Logic!$A20,inputsgrp_no,0))&lt;&gt;"",INDEX(inputsgrp_otres,MATCH(Logic!$A20,inputsgrp_no,0)),""),"")</f>
        <v/>
      </c>
      <c r="T20" s="151" t="str">
        <f>IF($S20&lt;&gt;"",IFERROR(IF('Inputs Fixture Fittings'!$D20&lt;&gt;"Default",'Inputs Fixture Fittings'!$E20*$S20,0.5*$S20),0),"")</f>
        <v/>
      </c>
      <c r="U20" s="151" t="str">
        <f>IF($S20&lt;&gt;"",IFERROR(IF('Inputs Fixture Fittings'!$D20&lt;&gt;"Default",'Inputs Fixture Fittings'!$F20*$S20,0.5*$S20),0),"")</f>
        <v/>
      </c>
      <c r="V20" s="150" t="str">
        <f>IFERROR(IF(INDEX(inputsgrp_otot,MATCH(Logic!$A20,inputsgrp_no,0))&lt;&gt;"",INDEX(inputsgrp_otot,MATCH(Logic!$A20,inputsgrp_no,0)),""),"")</f>
        <v/>
      </c>
      <c r="W20" s="151" t="str">
        <f>IF($V20&lt;&gt;"",IFERROR(IF('Inputs Fixture Fittings'!$D20&lt;&gt;"Default",'Inputs Fixture Fittings'!$E20*$V20,0.5*$V20),0),"")</f>
        <v/>
      </c>
      <c r="X20" s="151" t="str">
        <f>IF($V20&lt;&gt;"",IFERROR(IF('Inputs Fixture Fittings'!$D20&lt;&gt;"Default",'Inputs Fixture Fittings'!$F20*$V20,0.5*$V20),0),"")</f>
        <v/>
      </c>
      <c r="Y20" s="140"/>
      <c r="Z20" s="138"/>
      <c r="AA20" s="138"/>
      <c r="AB20" s="140"/>
      <c r="AC20" s="138"/>
      <c r="AD20" s="138"/>
      <c r="AE20" s="138"/>
      <c r="AF20" s="138"/>
      <c r="AG20" s="138"/>
      <c r="AH20" s="138"/>
      <c r="AI20" s="138"/>
      <c r="AJ20" s="138"/>
      <c r="AK20" s="138"/>
      <c r="AL20" s="138"/>
      <c r="AM20" s="138"/>
      <c r="AN20" s="138"/>
      <c r="AO20" s="138"/>
      <c r="AP20" s="138"/>
      <c r="AQ20" s="138"/>
      <c r="AR20" s="138"/>
      <c r="AS20" s="138"/>
      <c r="AT20" s="138"/>
      <c r="AU20" s="138"/>
      <c r="AV20" s="138"/>
      <c r="AW20" s="138"/>
      <c r="AX20" s="138"/>
      <c r="AY20" s="138"/>
      <c r="AZ20" s="138"/>
      <c r="BA20" s="138"/>
      <c r="BB20" s="138"/>
      <c r="BC20" s="138"/>
      <c r="BD20" s="138"/>
      <c r="BE20" s="138"/>
      <c r="BF20" s="138"/>
      <c r="BG20" s="138"/>
      <c r="BH20" s="138"/>
      <c r="BI20" s="138"/>
      <c r="BJ20" s="138"/>
      <c r="BK20" s="138"/>
      <c r="BL20" s="138"/>
      <c r="BM20" s="138"/>
      <c r="BN20" s="138"/>
      <c r="BO20" s="138"/>
      <c r="BP20" s="138"/>
      <c r="BQ20" s="138"/>
      <c r="BR20" s="138"/>
      <c r="BS20" s="138"/>
      <c r="BT20" s="138"/>
      <c r="BU20" s="138"/>
      <c r="BV20" s="138"/>
      <c r="BW20" s="138"/>
      <c r="BX20" s="138"/>
      <c r="BY20" s="138"/>
      <c r="BZ20" s="138"/>
    </row>
    <row r="21" spans="1:78" s="152" customFormat="1" ht="18" customHeight="1" x14ac:dyDescent="0.25">
      <c r="A21" s="146">
        <v>6</v>
      </c>
      <c r="B21" s="366" t="str">
        <f>IFERROR(IF(INDEX(inputsgrp_gn,MATCH(Logic!$A21,inputsgrp_no,0))&lt;&gt;"",INDEX(inputsgrp_gn,MATCH(Logic!$A21,inputsgrp_no,0)),""),"")</f>
        <v/>
      </c>
      <c r="C21" s="367"/>
      <c r="D21" s="148" t="str">
        <f>IFERROR(IF(INDEX(inputsgrp_ada,MATCH(Logic!$A21,inputsgrp_no,0))&lt;&gt;"",INDEX(inputsgrp_ada,MATCH(Logic!$A21,inputsgrp_no,0)),""),"")</f>
        <v/>
      </c>
      <c r="E21" s="149" t="str">
        <f>IFERROR(IF(INDEX(inputsgrp_urinal,MATCH(Logic!$A21,inputsgrp_no,0))&lt;&gt;"",INDEX(inputsgrp_urinal,MATCH(Logic!$A21,inputsgrp_no,0)),""),"")</f>
        <v/>
      </c>
      <c r="F21" s="150" t="str">
        <f>IFERROR(IF(INDEX(inputsgrp_an,MATCH(Logic!$A21,inputsgrp_no,0))&lt;&gt;"",INDEX(inputsgrp_an,MATCH(Logic!$A21,inputsgrp_no,0)),""),"")</f>
        <v/>
      </c>
      <c r="G21" s="150" t="str">
        <f>IFERROR(IF(INDEX(inputsgrp_otefte,MATCH(Logic!$A21,inputsgrp_no,0))&lt;&gt;"",INDEX(inputsgrp_otefte,MATCH(Logic!$A21,inputsgrp_no,0)),""),"")</f>
        <v/>
      </c>
      <c r="H21" s="151" t="str">
        <f>IF($G21&lt;&gt;"",IFERROR(IF('Inputs Fixture Fittings'!$D21&lt;&gt;"Default",'Inputs Fixture Fittings'!$E21*$G21,0.5*$G21),0),"")</f>
        <v/>
      </c>
      <c r="I21" s="151" t="str">
        <f>IF($G21&lt;&gt;"",IFERROR(IF('Inputs Fixture Fittings'!$D21&lt;&gt;"Default",'Inputs Fixture Fittings'!$F21*$G21,0.5*$G21),0),"")</f>
        <v/>
      </c>
      <c r="J21" s="150" t="str">
        <f>IFERROR(IF(INDEX(inputsgrp_otv,MATCH(Logic!$A21,inputsgrp_no,0))&lt;&gt;"",INDEX(inputsgrp_otv,MATCH(Logic!$A21,inputsgrp_no,0)),""),"")</f>
        <v/>
      </c>
      <c r="K21" s="151" t="str">
        <f>IF($J21&lt;&gt;"",IFERROR(IF('Inputs Fixture Fittings'!$D21&lt;&gt;"Default",'Inputs Fixture Fittings'!$E21*$J21,0.5*$J21),0),"")</f>
        <v/>
      </c>
      <c r="L21" s="151" t="str">
        <f>IF($J21&lt;&gt;"",IFERROR(IF('Inputs Fixture Fittings'!$D21&lt;&gt;"Default",'Inputs Fixture Fittings'!$F21*$J21,0.5*$J21),0),"")</f>
        <v/>
      </c>
      <c r="M21" s="150" t="str">
        <f>IFERROR(IF(INDEX(inputsgrp_otrc,MATCH(Logic!$A21,inputsgrp_no,0))&lt;&gt;"",INDEX(inputsgrp_otrc,MATCH(Logic!$A21,inputsgrp_no,0)),""),"")</f>
        <v/>
      </c>
      <c r="N21" s="151" t="str">
        <f>IF($M21&lt;&gt;"",IFERROR(IF('Inputs Fixture Fittings'!$D21&lt;&gt;"Default",'Inputs Fixture Fittings'!$E21*$M21,0.5*$M21),0),"")</f>
        <v/>
      </c>
      <c r="O21" s="151" t="str">
        <f>IF($M21&lt;&gt;"",IFERROR(IF('Inputs Fixture Fittings'!$D21&lt;&gt;"Default",'Inputs Fixture Fittings'!$F21*$M21,0.5*$M21),0),"")</f>
        <v/>
      </c>
      <c r="P21" s="150" t="str">
        <f>IFERROR(IF(INDEX(inputsgrp_otstud,MATCH(Logic!$A21,inputsgrp_no,0))&lt;&gt;"",INDEX(inputsgrp_otstud,MATCH(Logic!$A21,inputsgrp_no,0)),""),"")</f>
        <v/>
      </c>
      <c r="Q21" s="151" t="str">
        <f>IF($P21&lt;&gt;"",IFERROR(IF('Inputs Fixture Fittings'!$D21&lt;&gt;"Default",'Inputs Fixture Fittings'!$E21*$P21,0.5*$P21),0),"")</f>
        <v/>
      </c>
      <c r="R21" s="151" t="str">
        <f>IF($P21&lt;&gt;"",IFERROR(IF('Inputs Fixture Fittings'!$D21&lt;&gt;"Default",'Inputs Fixture Fittings'!$F21*$P21,0.5*$P21),0),"")</f>
        <v/>
      </c>
      <c r="S21" s="150" t="str">
        <f>IFERROR(IF(INDEX(inputsgrp_otres,MATCH(Logic!$A21,inputsgrp_no,0))&lt;&gt;"",INDEX(inputsgrp_otres,MATCH(Logic!$A21,inputsgrp_no,0)),""),"")</f>
        <v/>
      </c>
      <c r="T21" s="151" t="str">
        <f>IF($S21&lt;&gt;"",IFERROR(IF('Inputs Fixture Fittings'!$D21&lt;&gt;"Default",'Inputs Fixture Fittings'!$E21*$S21,0.5*$S21),0),"")</f>
        <v/>
      </c>
      <c r="U21" s="151" t="str">
        <f>IF($S21&lt;&gt;"",IFERROR(IF('Inputs Fixture Fittings'!$D21&lt;&gt;"Default",'Inputs Fixture Fittings'!$F21*$S21,0.5*$S21),0),"")</f>
        <v/>
      </c>
      <c r="V21" s="150" t="str">
        <f>IFERROR(IF(INDEX(inputsgrp_otot,MATCH(Logic!$A21,inputsgrp_no,0))&lt;&gt;"",INDEX(inputsgrp_otot,MATCH(Logic!$A21,inputsgrp_no,0)),""),"")</f>
        <v/>
      </c>
      <c r="W21" s="151" t="str">
        <f>IF($V21&lt;&gt;"",IFERROR(IF('Inputs Fixture Fittings'!$D21&lt;&gt;"Default",'Inputs Fixture Fittings'!$E21*$V21,0.5*$V21),0),"")</f>
        <v/>
      </c>
      <c r="X21" s="151" t="str">
        <f>IF($V21&lt;&gt;"",IFERROR(IF('Inputs Fixture Fittings'!$D21&lt;&gt;"Default",'Inputs Fixture Fittings'!$F21*$V21,0.5*$V21),0),"")</f>
        <v/>
      </c>
      <c r="Y21" s="140"/>
      <c r="Z21" s="138"/>
      <c r="AA21" s="138"/>
      <c r="AB21" s="140"/>
      <c r="AC21" s="138"/>
      <c r="AD21" s="138"/>
      <c r="AE21" s="138"/>
      <c r="AF21" s="138"/>
      <c r="AG21" s="138"/>
      <c r="AH21" s="138"/>
      <c r="AI21" s="138"/>
      <c r="AJ21" s="138"/>
      <c r="AK21" s="138"/>
      <c r="AL21" s="138"/>
      <c r="AM21" s="138"/>
      <c r="AN21" s="138"/>
      <c r="AO21" s="138"/>
      <c r="AP21" s="138"/>
      <c r="AQ21" s="138"/>
      <c r="AR21" s="138"/>
      <c r="AS21" s="138"/>
      <c r="AT21" s="138"/>
      <c r="AU21" s="138"/>
      <c r="AV21" s="138"/>
      <c r="AW21" s="138"/>
      <c r="AX21" s="138"/>
      <c r="AY21" s="138"/>
      <c r="AZ21" s="138"/>
      <c r="BA21" s="138"/>
      <c r="BB21" s="138"/>
      <c r="BC21" s="138"/>
      <c r="BD21" s="138"/>
      <c r="BE21" s="138"/>
      <c r="BF21" s="138"/>
      <c r="BG21" s="138"/>
      <c r="BH21" s="138"/>
      <c r="BI21" s="138"/>
      <c r="BJ21" s="138"/>
      <c r="BK21" s="138"/>
      <c r="BL21" s="138"/>
      <c r="BM21" s="138"/>
      <c r="BN21" s="138"/>
      <c r="BO21" s="138"/>
      <c r="BP21" s="138"/>
      <c r="BQ21" s="138"/>
      <c r="BR21" s="138"/>
      <c r="BS21" s="138"/>
      <c r="BT21" s="138"/>
      <c r="BU21" s="138"/>
      <c r="BV21" s="138"/>
      <c r="BW21" s="138"/>
      <c r="BX21" s="138"/>
      <c r="BY21" s="138"/>
      <c r="BZ21" s="138"/>
    </row>
    <row r="22" spans="1:78" s="152" customFormat="1" ht="18" customHeight="1" x14ac:dyDescent="0.25">
      <c r="A22" s="146">
        <v>7</v>
      </c>
      <c r="B22" s="366" t="str">
        <f>IFERROR(IF(INDEX(inputsgrp_gn,MATCH(Logic!$A22,inputsgrp_no,0))&lt;&gt;"",INDEX(inputsgrp_gn,MATCH(Logic!$A22,inputsgrp_no,0)),""),"")</f>
        <v/>
      </c>
      <c r="C22" s="367"/>
      <c r="D22" s="148" t="str">
        <f>IFERROR(IF(INDEX(inputsgrp_ada,MATCH(Logic!$A22,inputsgrp_no,0))&lt;&gt;"",INDEX(inputsgrp_ada,MATCH(Logic!$A22,inputsgrp_no,0)),""),"")</f>
        <v/>
      </c>
      <c r="E22" s="149" t="str">
        <f>IFERROR(IF(INDEX(inputsgrp_urinal,MATCH(Logic!$A22,inputsgrp_no,0))&lt;&gt;"",INDEX(inputsgrp_urinal,MATCH(Logic!$A22,inputsgrp_no,0)),""),"")</f>
        <v/>
      </c>
      <c r="F22" s="150" t="str">
        <f>IFERROR(IF(INDEX(inputsgrp_an,MATCH(Logic!$A22,inputsgrp_no,0))&lt;&gt;"",INDEX(inputsgrp_an,MATCH(Logic!$A22,inputsgrp_no,0)),""),"")</f>
        <v/>
      </c>
      <c r="G22" s="150" t="str">
        <f>IFERROR(IF(INDEX(inputsgrp_otefte,MATCH(Logic!$A22,inputsgrp_no,0))&lt;&gt;"",INDEX(inputsgrp_otefte,MATCH(Logic!$A22,inputsgrp_no,0)),""),"")</f>
        <v/>
      </c>
      <c r="H22" s="151" t="str">
        <f>IF($G22&lt;&gt;"",IFERROR(IF('Inputs Fixture Fittings'!$D22&lt;&gt;"Default",'Inputs Fixture Fittings'!$E22*$G22,0.5*$G22),0),"")</f>
        <v/>
      </c>
      <c r="I22" s="151" t="str">
        <f>IF($G22&lt;&gt;"",IFERROR(IF('Inputs Fixture Fittings'!$D22&lt;&gt;"Default",'Inputs Fixture Fittings'!$F22*$G22,0.5*$G22),0),"")</f>
        <v/>
      </c>
      <c r="J22" s="150" t="str">
        <f>IFERROR(IF(INDEX(inputsgrp_otv,MATCH(Logic!$A22,inputsgrp_no,0))&lt;&gt;"",INDEX(inputsgrp_otv,MATCH(Logic!$A22,inputsgrp_no,0)),""),"")</f>
        <v/>
      </c>
      <c r="K22" s="151" t="str">
        <f>IF($J22&lt;&gt;"",IFERROR(IF('Inputs Fixture Fittings'!$D22&lt;&gt;"Default",'Inputs Fixture Fittings'!$E22*$J22,0.5*$J22),0),"")</f>
        <v/>
      </c>
      <c r="L22" s="151" t="str">
        <f>IF($J22&lt;&gt;"",IFERROR(IF('Inputs Fixture Fittings'!$D22&lt;&gt;"Default",'Inputs Fixture Fittings'!$F22*$J22,0.5*$J22),0),"")</f>
        <v/>
      </c>
      <c r="M22" s="150" t="str">
        <f>IFERROR(IF(INDEX(inputsgrp_otrc,MATCH(Logic!$A22,inputsgrp_no,0))&lt;&gt;"",INDEX(inputsgrp_otrc,MATCH(Logic!$A22,inputsgrp_no,0)),""),"")</f>
        <v/>
      </c>
      <c r="N22" s="151" t="str">
        <f>IF($M22&lt;&gt;"",IFERROR(IF('Inputs Fixture Fittings'!$D22&lt;&gt;"Default",'Inputs Fixture Fittings'!$E22*$M22,0.5*$M22),0),"")</f>
        <v/>
      </c>
      <c r="O22" s="151" t="str">
        <f>IF($M22&lt;&gt;"",IFERROR(IF('Inputs Fixture Fittings'!$D22&lt;&gt;"Default",'Inputs Fixture Fittings'!$F22*$M22,0.5*$M22),0),"")</f>
        <v/>
      </c>
      <c r="P22" s="150" t="str">
        <f>IFERROR(IF(INDEX(inputsgrp_otstud,MATCH(Logic!$A22,inputsgrp_no,0))&lt;&gt;"",INDEX(inputsgrp_otstud,MATCH(Logic!$A22,inputsgrp_no,0)),""),"")</f>
        <v/>
      </c>
      <c r="Q22" s="151" t="str">
        <f>IF($P22&lt;&gt;"",IFERROR(IF('Inputs Fixture Fittings'!$D22&lt;&gt;"Default",'Inputs Fixture Fittings'!$E22*$P22,0.5*$P22),0),"")</f>
        <v/>
      </c>
      <c r="R22" s="151" t="str">
        <f>IF($P22&lt;&gt;"",IFERROR(IF('Inputs Fixture Fittings'!$D22&lt;&gt;"Default",'Inputs Fixture Fittings'!$F22*$P22,0.5*$P22),0),"")</f>
        <v/>
      </c>
      <c r="S22" s="150" t="str">
        <f>IFERROR(IF(INDEX(inputsgrp_otres,MATCH(Logic!$A22,inputsgrp_no,0))&lt;&gt;"",INDEX(inputsgrp_otres,MATCH(Logic!$A22,inputsgrp_no,0)),""),"")</f>
        <v/>
      </c>
      <c r="T22" s="151" t="str">
        <f>IF($S22&lt;&gt;"",IFERROR(IF('Inputs Fixture Fittings'!$D22&lt;&gt;"Default",'Inputs Fixture Fittings'!$E22*$S22,0.5*$S22),0),"")</f>
        <v/>
      </c>
      <c r="U22" s="151" t="str">
        <f>IF($S22&lt;&gt;"",IFERROR(IF('Inputs Fixture Fittings'!$D22&lt;&gt;"Default",'Inputs Fixture Fittings'!$F22*$S22,0.5*$S22),0),"")</f>
        <v/>
      </c>
      <c r="V22" s="150" t="str">
        <f>IFERROR(IF(INDEX(inputsgrp_otot,MATCH(Logic!$A22,inputsgrp_no,0))&lt;&gt;"",INDEX(inputsgrp_otot,MATCH(Logic!$A22,inputsgrp_no,0)),""),"")</f>
        <v/>
      </c>
      <c r="W22" s="151" t="str">
        <f>IF($V22&lt;&gt;"",IFERROR(IF('Inputs Fixture Fittings'!$D22&lt;&gt;"Default",'Inputs Fixture Fittings'!$E22*$V22,0.5*$V22),0),"")</f>
        <v/>
      </c>
      <c r="X22" s="151" t="str">
        <f>IF($V22&lt;&gt;"",IFERROR(IF('Inputs Fixture Fittings'!$D22&lt;&gt;"Default",'Inputs Fixture Fittings'!$F22*$V22,0.5*$V22),0),"")</f>
        <v/>
      </c>
      <c r="Y22" s="140"/>
      <c r="Z22" s="138"/>
      <c r="AA22" s="138"/>
      <c r="AB22" s="140"/>
      <c r="AC22" s="138"/>
      <c r="AD22" s="138"/>
      <c r="AE22" s="138"/>
      <c r="AF22" s="138"/>
      <c r="AG22" s="138"/>
      <c r="AH22" s="138"/>
      <c r="AI22" s="138"/>
      <c r="AJ22" s="138"/>
      <c r="AK22" s="138"/>
      <c r="AL22" s="138"/>
      <c r="AM22" s="138"/>
      <c r="AN22" s="138"/>
      <c r="AO22" s="138"/>
      <c r="AP22" s="138"/>
      <c r="AQ22" s="138"/>
      <c r="AR22" s="138"/>
      <c r="AS22" s="138"/>
      <c r="AT22" s="138"/>
      <c r="AU22" s="138"/>
      <c r="AV22" s="138"/>
      <c r="AW22" s="138"/>
      <c r="AX22" s="138"/>
      <c r="AY22" s="138"/>
      <c r="AZ22" s="138"/>
      <c r="BA22" s="138"/>
      <c r="BB22" s="138"/>
      <c r="BC22" s="138"/>
      <c r="BD22" s="138"/>
      <c r="BE22" s="138"/>
      <c r="BF22" s="138"/>
      <c r="BG22" s="138"/>
      <c r="BH22" s="138"/>
      <c r="BI22" s="138"/>
      <c r="BJ22" s="138"/>
      <c r="BK22" s="138"/>
      <c r="BL22" s="138"/>
      <c r="BM22" s="138"/>
      <c r="BN22" s="138"/>
      <c r="BO22" s="138"/>
      <c r="BP22" s="138"/>
      <c r="BQ22" s="138"/>
      <c r="BR22" s="138"/>
      <c r="BS22" s="138"/>
      <c r="BT22" s="138"/>
      <c r="BU22" s="138"/>
      <c r="BV22" s="138"/>
      <c r="BW22" s="138"/>
      <c r="BX22" s="138"/>
      <c r="BY22" s="138"/>
      <c r="BZ22" s="138"/>
    </row>
    <row r="23" spans="1:78" s="152" customFormat="1" ht="18" customHeight="1" x14ac:dyDescent="0.25">
      <c r="A23" s="146">
        <v>8</v>
      </c>
      <c r="B23" s="366" t="str">
        <f>IFERROR(IF(INDEX(inputsgrp_gn,MATCH(Logic!$A23,inputsgrp_no,0))&lt;&gt;"",INDEX(inputsgrp_gn,MATCH(Logic!$A23,inputsgrp_no,0)),""),"")</f>
        <v/>
      </c>
      <c r="C23" s="367"/>
      <c r="D23" s="148" t="str">
        <f>IFERROR(IF(INDEX(inputsgrp_ada,MATCH(Logic!$A23,inputsgrp_no,0))&lt;&gt;"",INDEX(inputsgrp_ada,MATCH(Logic!$A23,inputsgrp_no,0)),""),"")</f>
        <v/>
      </c>
      <c r="E23" s="149" t="str">
        <f>IFERROR(IF(INDEX(inputsgrp_urinal,MATCH(Logic!$A23,inputsgrp_no,0))&lt;&gt;"",INDEX(inputsgrp_urinal,MATCH(Logic!$A23,inputsgrp_no,0)),""),"")</f>
        <v/>
      </c>
      <c r="F23" s="150" t="str">
        <f>IFERROR(IF(INDEX(inputsgrp_an,MATCH(Logic!$A23,inputsgrp_no,0))&lt;&gt;"",INDEX(inputsgrp_an,MATCH(Logic!$A23,inputsgrp_no,0)),""),"")</f>
        <v/>
      </c>
      <c r="G23" s="150" t="str">
        <f>IFERROR(IF(INDEX(inputsgrp_otefte,MATCH(Logic!$A23,inputsgrp_no,0))&lt;&gt;"",INDEX(inputsgrp_otefte,MATCH(Logic!$A23,inputsgrp_no,0)),""),"")</f>
        <v/>
      </c>
      <c r="H23" s="151" t="str">
        <f>IF($G23&lt;&gt;"",IFERROR(IF('Inputs Fixture Fittings'!$D23&lt;&gt;"Default",'Inputs Fixture Fittings'!$E23*$G23,0.5*$G23),0),"")</f>
        <v/>
      </c>
      <c r="I23" s="151" t="str">
        <f>IF($G23&lt;&gt;"",IFERROR(IF('Inputs Fixture Fittings'!$D23&lt;&gt;"Default",'Inputs Fixture Fittings'!$F23*$G23,0.5*$G23),0),"")</f>
        <v/>
      </c>
      <c r="J23" s="150" t="str">
        <f>IFERROR(IF(INDEX(inputsgrp_otv,MATCH(Logic!$A23,inputsgrp_no,0))&lt;&gt;"",INDEX(inputsgrp_otv,MATCH(Logic!$A23,inputsgrp_no,0)),""),"")</f>
        <v/>
      </c>
      <c r="K23" s="151" t="str">
        <f>IF($J23&lt;&gt;"",IFERROR(IF('Inputs Fixture Fittings'!$D23&lt;&gt;"Default",'Inputs Fixture Fittings'!$E23*$J23,0.5*$J23),0),"")</f>
        <v/>
      </c>
      <c r="L23" s="151" t="str">
        <f>IF($J23&lt;&gt;"",IFERROR(IF('Inputs Fixture Fittings'!$D23&lt;&gt;"Default",'Inputs Fixture Fittings'!$F23*$J23,0.5*$J23),0),"")</f>
        <v/>
      </c>
      <c r="M23" s="150" t="str">
        <f>IFERROR(IF(INDEX(inputsgrp_otrc,MATCH(Logic!$A23,inputsgrp_no,0))&lt;&gt;"",INDEX(inputsgrp_otrc,MATCH(Logic!$A23,inputsgrp_no,0)),""),"")</f>
        <v/>
      </c>
      <c r="N23" s="151" t="str">
        <f>IF($M23&lt;&gt;"",IFERROR(IF('Inputs Fixture Fittings'!$D23&lt;&gt;"Default",'Inputs Fixture Fittings'!$E23*$M23,0.5*$M23),0),"")</f>
        <v/>
      </c>
      <c r="O23" s="151" t="str">
        <f>IF($M23&lt;&gt;"",IFERROR(IF('Inputs Fixture Fittings'!$D23&lt;&gt;"Default",'Inputs Fixture Fittings'!$F23*$M23,0.5*$M23),0),"")</f>
        <v/>
      </c>
      <c r="P23" s="150" t="str">
        <f>IFERROR(IF(INDEX(inputsgrp_otstud,MATCH(Logic!$A23,inputsgrp_no,0))&lt;&gt;"",INDEX(inputsgrp_otstud,MATCH(Logic!$A23,inputsgrp_no,0)),""),"")</f>
        <v/>
      </c>
      <c r="Q23" s="151" t="str">
        <f>IF($P23&lt;&gt;"",IFERROR(IF('Inputs Fixture Fittings'!$D23&lt;&gt;"Default",'Inputs Fixture Fittings'!$E23*$P23,0.5*$P23),0),"")</f>
        <v/>
      </c>
      <c r="R23" s="151" t="str">
        <f>IF($P23&lt;&gt;"",IFERROR(IF('Inputs Fixture Fittings'!$D23&lt;&gt;"Default",'Inputs Fixture Fittings'!$F23*$P23,0.5*$P23),0),"")</f>
        <v/>
      </c>
      <c r="S23" s="150" t="str">
        <f>IFERROR(IF(INDEX(inputsgrp_otres,MATCH(Logic!$A23,inputsgrp_no,0))&lt;&gt;"",INDEX(inputsgrp_otres,MATCH(Logic!$A23,inputsgrp_no,0)),""),"")</f>
        <v/>
      </c>
      <c r="T23" s="151" t="str">
        <f>IF($S23&lt;&gt;"",IFERROR(IF('Inputs Fixture Fittings'!$D23&lt;&gt;"Default",'Inputs Fixture Fittings'!$E23*$S23,0.5*$S23),0),"")</f>
        <v/>
      </c>
      <c r="U23" s="151" t="str">
        <f>IF($S23&lt;&gt;"",IFERROR(IF('Inputs Fixture Fittings'!$D23&lt;&gt;"Default",'Inputs Fixture Fittings'!$F23*$S23,0.5*$S23),0),"")</f>
        <v/>
      </c>
      <c r="V23" s="150" t="str">
        <f>IFERROR(IF(INDEX(inputsgrp_otot,MATCH(Logic!$A23,inputsgrp_no,0))&lt;&gt;"",INDEX(inputsgrp_otot,MATCH(Logic!$A23,inputsgrp_no,0)),""),"")</f>
        <v/>
      </c>
      <c r="W23" s="151" t="str">
        <f>IF($V23&lt;&gt;"",IFERROR(IF('Inputs Fixture Fittings'!$D23&lt;&gt;"Default",'Inputs Fixture Fittings'!$E23*$V23,0.5*$V23),0),"")</f>
        <v/>
      </c>
      <c r="X23" s="151" t="str">
        <f>IF($V23&lt;&gt;"",IFERROR(IF('Inputs Fixture Fittings'!$D23&lt;&gt;"Default",'Inputs Fixture Fittings'!$F23*$V23,0.5*$V23),0),"")</f>
        <v/>
      </c>
      <c r="Y23" s="140"/>
      <c r="Z23" s="138"/>
      <c r="AA23" s="138"/>
      <c r="AB23" s="140"/>
      <c r="AC23" s="138"/>
      <c r="AD23" s="138"/>
      <c r="AE23" s="138"/>
      <c r="AF23" s="138"/>
      <c r="AG23" s="138"/>
      <c r="AH23" s="138"/>
      <c r="AI23" s="138"/>
      <c r="AJ23" s="138"/>
      <c r="AK23" s="138"/>
      <c r="AL23" s="138"/>
      <c r="AM23" s="138"/>
      <c r="AN23" s="138"/>
      <c r="AO23" s="138"/>
      <c r="AP23" s="138"/>
      <c r="AQ23" s="138"/>
      <c r="AR23" s="138"/>
      <c r="AS23" s="138"/>
      <c r="AT23" s="138"/>
      <c r="AU23" s="138"/>
      <c r="AV23" s="138"/>
      <c r="AW23" s="138"/>
      <c r="AX23" s="138"/>
      <c r="AY23" s="138"/>
      <c r="AZ23" s="138"/>
      <c r="BA23" s="138"/>
      <c r="BB23" s="138"/>
      <c r="BC23" s="138"/>
      <c r="BD23" s="138"/>
      <c r="BE23" s="138"/>
      <c r="BF23" s="138"/>
      <c r="BG23" s="138"/>
      <c r="BH23" s="138"/>
      <c r="BI23" s="138"/>
      <c r="BJ23" s="138"/>
      <c r="BK23" s="138"/>
      <c r="BL23" s="138"/>
      <c r="BM23" s="138"/>
      <c r="BN23" s="138"/>
      <c r="BO23" s="138"/>
      <c r="BP23" s="138"/>
      <c r="BQ23" s="138"/>
      <c r="BR23" s="138"/>
      <c r="BS23" s="138"/>
      <c r="BT23" s="138"/>
      <c r="BU23" s="138"/>
      <c r="BV23" s="138"/>
      <c r="BW23" s="138"/>
      <c r="BX23" s="138"/>
      <c r="BY23" s="138"/>
      <c r="BZ23" s="138"/>
    </row>
    <row r="24" spans="1:78" s="152" customFormat="1" ht="18" customHeight="1" x14ac:dyDescent="0.25">
      <c r="A24" s="146">
        <v>9</v>
      </c>
      <c r="B24" s="366" t="str">
        <f>IFERROR(IF(INDEX(inputsgrp_gn,MATCH(Logic!$A24,inputsgrp_no,0))&lt;&gt;"",INDEX(inputsgrp_gn,MATCH(Logic!$A24,inputsgrp_no,0)),""),"")</f>
        <v/>
      </c>
      <c r="C24" s="367"/>
      <c r="D24" s="148" t="str">
        <f>IFERROR(IF(INDEX(inputsgrp_ada,MATCH(Logic!$A24,inputsgrp_no,0))&lt;&gt;"",INDEX(inputsgrp_ada,MATCH(Logic!$A24,inputsgrp_no,0)),""),"")</f>
        <v/>
      </c>
      <c r="E24" s="149" t="str">
        <f>IFERROR(IF(INDEX(inputsgrp_urinal,MATCH(Logic!$A24,inputsgrp_no,0))&lt;&gt;"",INDEX(inputsgrp_urinal,MATCH(Logic!$A24,inputsgrp_no,0)),""),"")</f>
        <v/>
      </c>
      <c r="F24" s="150" t="str">
        <f>IFERROR(IF(INDEX(inputsgrp_an,MATCH(Logic!$A24,inputsgrp_no,0))&lt;&gt;"",INDEX(inputsgrp_an,MATCH(Logic!$A24,inputsgrp_no,0)),""),"")</f>
        <v/>
      </c>
      <c r="G24" s="150" t="str">
        <f>IFERROR(IF(INDEX(inputsgrp_otefte,MATCH(Logic!$A24,inputsgrp_no,0))&lt;&gt;"",INDEX(inputsgrp_otefte,MATCH(Logic!$A24,inputsgrp_no,0)),""),"")</f>
        <v/>
      </c>
      <c r="H24" s="151" t="str">
        <f>IF($G24&lt;&gt;"",IFERROR(IF('Inputs Fixture Fittings'!$D24&lt;&gt;"Default",'Inputs Fixture Fittings'!$E24*$G24,0.5*$G24),0),"")</f>
        <v/>
      </c>
      <c r="I24" s="151" t="str">
        <f>IF($G24&lt;&gt;"",IFERROR(IF('Inputs Fixture Fittings'!$D24&lt;&gt;"Default",'Inputs Fixture Fittings'!$F24*$G24,0.5*$G24),0),"")</f>
        <v/>
      </c>
      <c r="J24" s="150" t="str">
        <f>IFERROR(IF(INDEX(inputsgrp_otv,MATCH(Logic!$A24,inputsgrp_no,0))&lt;&gt;"",INDEX(inputsgrp_otv,MATCH(Logic!$A24,inputsgrp_no,0)),""),"")</f>
        <v/>
      </c>
      <c r="K24" s="151" t="str">
        <f>IF($J24&lt;&gt;"",IFERROR(IF('Inputs Fixture Fittings'!$D24&lt;&gt;"Default",'Inputs Fixture Fittings'!$E24*$J24,0.5*$J24),0),"")</f>
        <v/>
      </c>
      <c r="L24" s="151" t="str">
        <f>IF($J24&lt;&gt;"",IFERROR(IF('Inputs Fixture Fittings'!$D24&lt;&gt;"Default",'Inputs Fixture Fittings'!$F24*$J24,0.5*$J24),0),"")</f>
        <v/>
      </c>
      <c r="M24" s="150" t="str">
        <f>IFERROR(IF(INDEX(inputsgrp_otrc,MATCH(Logic!$A24,inputsgrp_no,0))&lt;&gt;"",INDEX(inputsgrp_otrc,MATCH(Logic!$A24,inputsgrp_no,0)),""),"")</f>
        <v/>
      </c>
      <c r="N24" s="151" t="str">
        <f>IF($M24&lt;&gt;"",IFERROR(IF('Inputs Fixture Fittings'!$D24&lt;&gt;"Default",'Inputs Fixture Fittings'!$E24*$M24,0.5*$M24),0),"")</f>
        <v/>
      </c>
      <c r="O24" s="151" t="str">
        <f>IF($M24&lt;&gt;"",IFERROR(IF('Inputs Fixture Fittings'!$D24&lt;&gt;"Default",'Inputs Fixture Fittings'!$F24*$M24,0.5*$M24),0),"")</f>
        <v/>
      </c>
      <c r="P24" s="150" t="str">
        <f>IFERROR(IF(INDEX(inputsgrp_otstud,MATCH(Logic!$A24,inputsgrp_no,0))&lt;&gt;"",INDEX(inputsgrp_otstud,MATCH(Logic!$A24,inputsgrp_no,0)),""),"")</f>
        <v/>
      </c>
      <c r="Q24" s="151" t="str">
        <f>IF($P24&lt;&gt;"",IFERROR(IF('Inputs Fixture Fittings'!$D24&lt;&gt;"Default",'Inputs Fixture Fittings'!$E24*$P24,0.5*$P24),0),"")</f>
        <v/>
      </c>
      <c r="R24" s="151" t="str">
        <f>IF($P24&lt;&gt;"",IFERROR(IF('Inputs Fixture Fittings'!$D24&lt;&gt;"Default",'Inputs Fixture Fittings'!$F24*$P24,0.5*$P24),0),"")</f>
        <v/>
      </c>
      <c r="S24" s="150" t="str">
        <f>IFERROR(IF(INDEX(inputsgrp_otres,MATCH(Logic!$A24,inputsgrp_no,0))&lt;&gt;"",INDEX(inputsgrp_otres,MATCH(Logic!$A24,inputsgrp_no,0)),""),"")</f>
        <v/>
      </c>
      <c r="T24" s="151" t="str">
        <f>IF($S24&lt;&gt;"",IFERROR(IF('Inputs Fixture Fittings'!$D24&lt;&gt;"Default",'Inputs Fixture Fittings'!$E24*$S24,0.5*$S24),0),"")</f>
        <v/>
      </c>
      <c r="U24" s="151" t="str">
        <f>IF($S24&lt;&gt;"",IFERROR(IF('Inputs Fixture Fittings'!$D24&lt;&gt;"Default",'Inputs Fixture Fittings'!$F24*$S24,0.5*$S24),0),"")</f>
        <v/>
      </c>
      <c r="V24" s="150" t="str">
        <f>IFERROR(IF(INDEX(inputsgrp_otot,MATCH(Logic!$A24,inputsgrp_no,0))&lt;&gt;"",INDEX(inputsgrp_otot,MATCH(Logic!$A24,inputsgrp_no,0)),""),"")</f>
        <v/>
      </c>
      <c r="W24" s="151" t="str">
        <f>IF($V24&lt;&gt;"",IFERROR(IF('Inputs Fixture Fittings'!$D24&lt;&gt;"Default",'Inputs Fixture Fittings'!$E24*$V24,0.5*$V24),0),"")</f>
        <v/>
      </c>
      <c r="X24" s="151" t="str">
        <f>IF($V24&lt;&gt;"",IFERROR(IF('Inputs Fixture Fittings'!$D24&lt;&gt;"Default",'Inputs Fixture Fittings'!$F24*$V24,0.5*$V24),0),"")</f>
        <v/>
      </c>
      <c r="Y24" s="140"/>
      <c r="Z24" s="138"/>
      <c r="AA24" s="138"/>
      <c r="AB24" s="140"/>
      <c r="AC24" s="138"/>
      <c r="AD24" s="158"/>
      <c r="AE24" s="138"/>
      <c r="AF24" s="138"/>
      <c r="AG24" s="138"/>
      <c r="AH24" s="138"/>
      <c r="AI24" s="138"/>
      <c r="AJ24" s="138"/>
      <c r="AK24" s="138"/>
      <c r="AL24" s="138"/>
      <c r="AM24" s="138"/>
      <c r="AN24" s="138"/>
      <c r="AO24" s="138"/>
      <c r="AP24" s="138"/>
      <c r="AQ24" s="138"/>
      <c r="AR24" s="138"/>
      <c r="AS24" s="138"/>
      <c r="AT24" s="138"/>
      <c r="AU24" s="138"/>
      <c r="AV24" s="138"/>
      <c r="AW24" s="138"/>
      <c r="AX24" s="138"/>
      <c r="AY24" s="138"/>
      <c r="AZ24" s="138"/>
      <c r="BA24" s="138"/>
      <c r="BB24" s="138"/>
      <c r="BC24" s="138"/>
      <c r="BD24" s="138"/>
      <c r="BE24" s="138"/>
      <c r="BF24" s="138"/>
      <c r="BG24" s="138"/>
      <c r="BH24" s="138"/>
      <c r="BI24" s="138"/>
      <c r="BJ24" s="138"/>
      <c r="BK24" s="138"/>
      <c r="BL24" s="138"/>
      <c r="BM24" s="138"/>
      <c r="BN24" s="138"/>
      <c r="BO24" s="138"/>
      <c r="BP24" s="138"/>
      <c r="BQ24" s="138"/>
      <c r="BR24" s="138"/>
      <c r="BS24" s="138"/>
      <c r="BT24" s="138"/>
      <c r="BU24" s="138"/>
      <c r="BV24" s="138"/>
      <c r="BW24" s="138"/>
      <c r="BX24" s="138"/>
      <c r="BY24" s="138"/>
      <c r="BZ24" s="138"/>
    </row>
    <row r="25" spans="1:78" s="152" customFormat="1" ht="18" customHeight="1" x14ac:dyDescent="0.25">
      <c r="A25" s="146">
        <v>10</v>
      </c>
      <c r="B25" s="366" t="str">
        <f>IFERROR(IF(INDEX(inputsgrp_gn,MATCH(Logic!$A25,inputsgrp_no,0))&lt;&gt;"",INDEX(inputsgrp_gn,MATCH(Logic!$A25,inputsgrp_no,0)),""),"")</f>
        <v/>
      </c>
      <c r="C25" s="367"/>
      <c r="D25" s="148" t="str">
        <f>IFERROR(IF(INDEX(inputsgrp_ada,MATCH(Logic!$A25,inputsgrp_no,0))&lt;&gt;"",INDEX(inputsgrp_ada,MATCH(Logic!$A25,inputsgrp_no,0)),""),"")</f>
        <v/>
      </c>
      <c r="E25" s="149" t="str">
        <f>IFERROR(IF(INDEX(inputsgrp_urinal,MATCH(Logic!$A25,inputsgrp_no,0))&lt;&gt;"",INDEX(inputsgrp_urinal,MATCH(Logic!$A25,inputsgrp_no,0)),""),"")</f>
        <v/>
      </c>
      <c r="F25" s="150" t="str">
        <f>IFERROR(IF(INDEX(inputsgrp_an,MATCH(Logic!$A25,inputsgrp_no,0))&lt;&gt;"",INDEX(inputsgrp_an,MATCH(Logic!$A25,inputsgrp_no,0)),""),"")</f>
        <v/>
      </c>
      <c r="G25" s="150" t="str">
        <f>IFERROR(IF(INDEX(inputsgrp_otefte,MATCH(Logic!$A25,inputsgrp_no,0))&lt;&gt;"",INDEX(inputsgrp_otefte,MATCH(Logic!$A25,inputsgrp_no,0)),""),"")</f>
        <v/>
      </c>
      <c r="H25" s="151" t="str">
        <f>IF($G25&lt;&gt;"",IFERROR(IF('Inputs Fixture Fittings'!$D25&lt;&gt;"Default",'Inputs Fixture Fittings'!$E25*$G25,0.5*$G25),0),"")</f>
        <v/>
      </c>
      <c r="I25" s="151" t="str">
        <f>IF($G25&lt;&gt;"",IFERROR(IF('Inputs Fixture Fittings'!$D25&lt;&gt;"Default",'Inputs Fixture Fittings'!$F25*$G25,0.5*$G25),0),"")</f>
        <v/>
      </c>
      <c r="J25" s="150" t="str">
        <f>IFERROR(IF(INDEX(inputsgrp_otv,MATCH(Logic!$A25,inputsgrp_no,0))&lt;&gt;"",INDEX(inputsgrp_otv,MATCH(Logic!$A25,inputsgrp_no,0)),""),"")</f>
        <v/>
      </c>
      <c r="K25" s="151" t="str">
        <f>IF($J25&lt;&gt;"",IFERROR(IF('Inputs Fixture Fittings'!$D25&lt;&gt;"Default",'Inputs Fixture Fittings'!$E25*$J25,0.5*$J25),0),"")</f>
        <v/>
      </c>
      <c r="L25" s="151" t="str">
        <f>IF($J25&lt;&gt;"",IFERROR(IF('Inputs Fixture Fittings'!$D25&lt;&gt;"Default",'Inputs Fixture Fittings'!$F25*$J25,0.5*$J25),0),"")</f>
        <v/>
      </c>
      <c r="M25" s="150" t="str">
        <f>IFERROR(IF(INDEX(inputsgrp_otrc,MATCH(Logic!$A25,inputsgrp_no,0))&lt;&gt;"",INDEX(inputsgrp_otrc,MATCH(Logic!$A25,inputsgrp_no,0)),""),"")</f>
        <v/>
      </c>
      <c r="N25" s="151" t="str">
        <f>IF($M25&lt;&gt;"",IFERROR(IF('Inputs Fixture Fittings'!$D25&lt;&gt;"Default",'Inputs Fixture Fittings'!$E25*$M25,0.5*$M25),0),"")</f>
        <v/>
      </c>
      <c r="O25" s="151" t="str">
        <f>IF($M25&lt;&gt;"",IFERROR(IF('Inputs Fixture Fittings'!$D25&lt;&gt;"Default",'Inputs Fixture Fittings'!$F25*$M25,0.5*$M25),0),"")</f>
        <v/>
      </c>
      <c r="P25" s="150" t="str">
        <f>IFERROR(IF(INDEX(inputsgrp_otstud,MATCH(Logic!$A25,inputsgrp_no,0))&lt;&gt;"",INDEX(inputsgrp_otstud,MATCH(Logic!$A25,inputsgrp_no,0)),""),"")</f>
        <v/>
      </c>
      <c r="Q25" s="151" t="str">
        <f>IF($P25&lt;&gt;"",IFERROR(IF('Inputs Fixture Fittings'!$D25&lt;&gt;"Default",'Inputs Fixture Fittings'!$E25*$P25,0.5*$P25),0),"")</f>
        <v/>
      </c>
      <c r="R25" s="151" t="str">
        <f>IF($P25&lt;&gt;"",IFERROR(IF('Inputs Fixture Fittings'!$D25&lt;&gt;"Default",'Inputs Fixture Fittings'!$F25*$P25,0.5*$P25),0),"")</f>
        <v/>
      </c>
      <c r="S25" s="150" t="str">
        <f>IFERROR(IF(INDEX(inputsgrp_otres,MATCH(Logic!$A25,inputsgrp_no,0))&lt;&gt;"",INDEX(inputsgrp_otres,MATCH(Logic!$A25,inputsgrp_no,0)),""),"")</f>
        <v/>
      </c>
      <c r="T25" s="151" t="str">
        <f>IF($S25&lt;&gt;"",IFERROR(IF('Inputs Fixture Fittings'!$D25&lt;&gt;"Default",'Inputs Fixture Fittings'!$E25*$S25,0.5*$S25),0),"")</f>
        <v/>
      </c>
      <c r="U25" s="151" t="str">
        <f>IF($S25&lt;&gt;"",IFERROR(IF('Inputs Fixture Fittings'!$D25&lt;&gt;"Default",'Inputs Fixture Fittings'!$F25*$S25,0.5*$S25),0),"")</f>
        <v/>
      </c>
      <c r="V25" s="150" t="str">
        <f>IFERROR(IF(INDEX(inputsgrp_otot,MATCH(Logic!$A25,inputsgrp_no,0))&lt;&gt;"",INDEX(inputsgrp_otot,MATCH(Logic!$A25,inputsgrp_no,0)),""),"")</f>
        <v/>
      </c>
      <c r="W25" s="151" t="str">
        <f>IF($V25&lt;&gt;"",IFERROR(IF('Inputs Fixture Fittings'!$D25&lt;&gt;"Default",'Inputs Fixture Fittings'!$E25*$V25,0.5*$V25),0),"")</f>
        <v/>
      </c>
      <c r="X25" s="151" t="str">
        <f>IF($V25&lt;&gt;"",IFERROR(IF('Inputs Fixture Fittings'!$D25&lt;&gt;"Default",'Inputs Fixture Fittings'!$F25*$V25,0.5*$V25),0),"")</f>
        <v/>
      </c>
      <c r="Y25" s="140"/>
      <c r="Z25" s="138"/>
      <c r="AA25" s="138"/>
      <c r="AB25" s="140"/>
      <c r="AC25" s="138"/>
      <c r="AD25" s="138"/>
      <c r="AE25" s="138"/>
      <c r="AF25" s="138"/>
      <c r="AG25" s="138"/>
      <c r="AH25" s="138"/>
      <c r="AI25" s="138"/>
      <c r="AJ25" s="138"/>
      <c r="AK25" s="138"/>
      <c r="AL25" s="138"/>
      <c r="AM25" s="138"/>
      <c r="AN25" s="138"/>
      <c r="AO25" s="138"/>
      <c r="AP25" s="138"/>
      <c r="AQ25" s="138"/>
      <c r="AR25" s="138"/>
      <c r="AS25" s="138"/>
      <c r="AT25" s="138"/>
      <c r="AU25" s="138"/>
      <c r="AV25" s="138"/>
      <c r="AW25" s="138"/>
      <c r="AX25" s="138"/>
      <c r="AY25" s="138"/>
      <c r="AZ25" s="138"/>
      <c r="BA25" s="138"/>
      <c r="BB25" s="138"/>
      <c r="BC25" s="138"/>
      <c r="BD25" s="138"/>
      <c r="BE25" s="138"/>
      <c r="BF25" s="138"/>
      <c r="BG25" s="138"/>
      <c r="BH25" s="138"/>
      <c r="BI25" s="138"/>
      <c r="BJ25" s="138"/>
      <c r="BK25" s="138"/>
      <c r="BL25" s="138"/>
      <c r="BM25" s="138"/>
      <c r="BN25" s="138"/>
      <c r="BO25" s="138"/>
      <c r="BP25" s="138"/>
      <c r="BQ25" s="138"/>
      <c r="BR25" s="138"/>
      <c r="BS25" s="138"/>
      <c r="BT25" s="138"/>
      <c r="BU25" s="138"/>
      <c r="BV25" s="138"/>
      <c r="BW25" s="138"/>
      <c r="BX25" s="138"/>
      <c r="BY25" s="138"/>
      <c r="BZ25" s="138"/>
    </row>
    <row r="26" spans="1:78" s="152" customFormat="1" ht="18" hidden="1" customHeight="1" outlineLevel="1" x14ac:dyDescent="0.25">
      <c r="A26" s="146">
        <v>11</v>
      </c>
      <c r="B26" s="366" t="str">
        <f>IFERROR(IF(INDEX(inputsgrp_gn,MATCH(Logic!$A26,inputsgrp_no,0))&lt;&gt;"",INDEX(inputsgrp_gn,MATCH(Logic!$A26,inputsgrp_no,0)),""),"")</f>
        <v/>
      </c>
      <c r="C26" s="367"/>
      <c r="D26" s="148" t="str">
        <f>IFERROR(IF(INDEX(inputsgrp_ada,MATCH(Logic!$A26,inputsgrp_no,0))&lt;&gt;"",INDEX(inputsgrp_ada,MATCH(Logic!$A26,inputsgrp_no,0)),""),"")</f>
        <v/>
      </c>
      <c r="E26" s="149" t="str">
        <f>IFERROR(IF(INDEX(inputsgrp_urinal,MATCH(Logic!$A26,inputsgrp_no,0))&lt;&gt;"",INDEX(inputsgrp_urinal,MATCH(Logic!$A26,inputsgrp_no,0)),""),"")</f>
        <v/>
      </c>
      <c r="F26" s="150" t="str">
        <f>IFERROR(IF(INDEX(inputsgrp_an,MATCH(Logic!$A26,inputsgrp_no,0))&lt;&gt;"",INDEX(inputsgrp_an,MATCH(Logic!$A26,inputsgrp_no,0)),""),"")</f>
        <v/>
      </c>
      <c r="G26" s="150" t="str">
        <f>IFERROR(IF(INDEX(inputsgrp_otefte,MATCH(Logic!$A26,inputsgrp_no,0))&lt;&gt;"",INDEX(inputsgrp_otefte,MATCH(Logic!$A26,inputsgrp_no,0)),""),"")</f>
        <v/>
      </c>
      <c r="H26" s="151" t="str">
        <f>IF($G26&lt;&gt;"",IFERROR(IF('Inputs Fixture Fittings'!$D26&lt;&gt;"Default",'Inputs Fixture Fittings'!$E26*$G26,0.5*$G26),0),"")</f>
        <v/>
      </c>
      <c r="I26" s="151" t="str">
        <f>IF($G26&lt;&gt;"",IFERROR(IF('Inputs Fixture Fittings'!$D26&lt;&gt;"Default",'Inputs Fixture Fittings'!$F26*$G26,0.5*$G26),0),"")</f>
        <v/>
      </c>
      <c r="J26" s="150" t="str">
        <f>IFERROR(IF(INDEX(inputsgrp_otv,MATCH(Logic!$A26,inputsgrp_no,0))&lt;&gt;"",INDEX(inputsgrp_otv,MATCH(Logic!$A26,inputsgrp_no,0)),""),"")</f>
        <v/>
      </c>
      <c r="K26" s="151" t="str">
        <f>IF($J26&lt;&gt;"",IFERROR(IF('Inputs Fixture Fittings'!$D26&lt;&gt;"Default",'Inputs Fixture Fittings'!$E26*$J26,0.5*$J26),0),"")</f>
        <v/>
      </c>
      <c r="L26" s="151" t="str">
        <f>IF($J26&lt;&gt;"",IFERROR(IF('Inputs Fixture Fittings'!$D26&lt;&gt;"Default",'Inputs Fixture Fittings'!$F26*$J26,0.5*$J26),0),"")</f>
        <v/>
      </c>
      <c r="M26" s="150" t="str">
        <f>IFERROR(IF(INDEX(inputsgrp_otrc,MATCH(Logic!$A26,inputsgrp_no,0))&lt;&gt;"",INDEX(inputsgrp_otrc,MATCH(Logic!$A26,inputsgrp_no,0)),""),"")</f>
        <v/>
      </c>
      <c r="N26" s="151" t="str">
        <f>IF($M26&lt;&gt;"",IFERROR(IF('Inputs Fixture Fittings'!$D26&lt;&gt;"Default",'Inputs Fixture Fittings'!$E26*$M26,0.5*$M26),0),"")</f>
        <v/>
      </c>
      <c r="O26" s="151" t="str">
        <f>IF($M26&lt;&gt;"",IFERROR(IF('Inputs Fixture Fittings'!$D26&lt;&gt;"Default",'Inputs Fixture Fittings'!$F26*$M26,0.5*$M26),0),"")</f>
        <v/>
      </c>
      <c r="P26" s="150" t="str">
        <f>IFERROR(IF(INDEX(inputsgrp_otstud,MATCH(Logic!$A26,inputsgrp_no,0))&lt;&gt;"",INDEX(inputsgrp_otstud,MATCH(Logic!$A26,inputsgrp_no,0)),""),"")</f>
        <v/>
      </c>
      <c r="Q26" s="151" t="str">
        <f>IF($P26&lt;&gt;"",IFERROR(IF('Inputs Fixture Fittings'!$D26&lt;&gt;"Default",'Inputs Fixture Fittings'!$E26*$P26,0.5*$P26),0),"")</f>
        <v/>
      </c>
      <c r="R26" s="151" t="str">
        <f>IF($P26&lt;&gt;"",IFERROR(IF('Inputs Fixture Fittings'!$D26&lt;&gt;"Default",'Inputs Fixture Fittings'!$F26*$P26,0.5*$P26),0),"")</f>
        <v/>
      </c>
      <c r="S26" s="150" t="str">
        <f>IFERROR(IF(INDEX(inputsgrp_otres,MATCH(Logic!$A26,inputsgrp_no,0))&lt;&gt;"",INDEX(inputsgrp_otres,MATCH(Logic!$A26,inputsgrp_no,0)),""),"")</f>
        <v/>
      </c>
      <c r="T26" s="151" t="str">
        <f>IF($S26&lt;&gt;"",IFERROR(IF('Inputs Fixture Fittings'!$D26&lt;&gt;"Default",'Inputs Fixture Fittings'!$E26*$S26,0.5*$S26),0),"")</f>
        <v/>
      </c>
      <c r="U26" s="151" t="str">
        <f>IF($S26&lt;&gt;"",IFERROR(IF('Inputs Fixture Fittings'!$D26&lt;&gt;"Default",'Inputs Fixture Fittings'!$F26*$S26,0.5*$S26),0),"")</f>
        <v/>
      </c>
      <c r="V26" s="150" t="str">
        <f>IFERROR(IF(INDEX(inputsgrp_otot,MATCH(Logic!$A26,inputsgrp_no,0))&lt;&gt;"",INDEX(inputsgrp_otot,MATCH(Logic!$A26,inputsgrp_no,0)),""),"")</f>
        <v/>
      </c>
      <c r="W26" s="151" t="str">
        <f>IF($V26&lt;&gt;"",IFERROR(IF('Inputs Fixture Fittings'!$D26&lt;&gt;"Default",'Inputs Fixture Fittings'!$E26*$V26,0.5*$V26),0),"")</f>
        <v/>
      </c>
      <c r="X26" s="151" t="str">
        <f>IF($V26&lt;&gt;"",IFERROR(IF('Inputs Fixture Fittings'!$D26&lt;&gt;"Default",'Inputs Fixture Fittings'!$F26*$V26,0.5*$V26),0),"")</f>
        <v/>
      </c>
      <c r="Y26" s="140"/>
      <c r="Z26" s="138"/>
      <c r="AA26" s="138"/>
      <c r="AB26" s="140"/>
      <c r="AC26" s="138"/>
      <c r="AD26" s="138"/>
      <c r="AE26" s="138"/>
      <c r="AF26" s="138"/>
      <c r="AG26" s="138"/>
      <c r="AH26" s="138"/>
      <c r="AI26" s="138"/>
      <c r="AJ26" s="138"/>
      <c r="AK26" s="138"/>
      <c r="AL26" s="138"/>
      <c r="AM26" s="138"/>
      <c r="AN26" s="138"/>
      <c r="AO26" s="138"/>
      <c r="AP26" s="138"/>
      <c r="AQ26" s="138"/>
      <c r="AR26" s="138"/>
      <c r="AS26" s="138"/>
      <c r="AT26" s="138"/>
      <c r="AU26" s="138"/>
      <c r="AV26" s="138"/>
      <c r="AW26" s="138"/>
      <c r="AX26" s="138"/>
      <c r="AY26" s="138"/>
      <c r="AZ26" s="138"/>
      <c r="BA26" s="138"/>
      <c r="BB26" s="138"/>
      <c r="BC26" s="138"/>
      <c r="BD26" s="138"/>
      <c r="BE26" s="138"/>
      <c r="BF26" s="138"/>
      <c r="BG26" s="138"/>
      <c r="BH26" s="138"/>
      <c r="BI26" s="138"/>
      <c r="BJ26" s="138"/>
      <c r="BK26" s="138"/>
      <c r="BL26" s="138"/>
      <c r="BM26" s="138"/>
      <c r="BN26" s="138"/>
      <c r="BO26" s="138"/>
      <c r="BP26" s="138"/>
      <c r="BQ26" s="138"/>
      <c r="BR26" s="138"/>
      <c r="BS26" s="138"/>
      <c r="BT26" s="138"/>
      <c r="BU26" s="138"/>
      <c r="BV26" s="138"/>
      <c r="BW26" s="138"/>
      <c r="BX26" s="138"/>
      <c r="BY26" s="138"/>
      <c r="BZ26" s="138"/>
    </row>
    <row r="27" spans="1:78" s="152" customFormat="1" ht="18" hidden="1" customHeight="1" outlineLevel="1" x14ac:dyDescent="0.25">
      <c r="A27" s="146">
        <v>12</v>
      </c>
      <c r="B27" s="366" t="str">
        <f>IFERROR(IF(INDEX(inputsgrp_gn,MATCH(Logic!$A27,inputsgrp_no,0))&lt;&gt;"",INDEX(inputsgrp_gn,MATCH(Logic!$A27,inputsgrp_no,0)),""),"")</f>
        <v/>
      </c>
      <c r="C27" s="367"/>
      <c r="D27" s="148" t="str">
        <f>IFERROR(IF(INDEX(inputsgrp_ada,MATCH(Logic!$A27,inputsgrp_no,0))&lt;&gt;"",INDEX(inputsgrp_ada,MATCH(Logic!$A27,inputsgrp_no,0)),""),"")</f>
        <v/>
      </c>
      <c r="E27" s="149" t="str">
        <f>IFERROR(IF(INDEX(inputsgrp_urinal,MATCH(Logic!$A27,inputsgrp_no,0))&lt;&gt;"",INDEX(inputsgrp_urinal,MATCH(Logic!$A27,inputsgrp_no,0)),""),"")</f>
        <v/>
      </c>
      <c r="F27" s="150" t="str">
        <f>IFERROR(IF(INDEX(inputsgrp_an,MATCH(Logic!$A27,inputsgrp_no,0))&lt;&gt;"",INDEX(inputsgrp_an,MATCH(Logic!$A27,inputsgrp_no,0)),""),"")</f>
        <v/>
      </c>
      <c r="G27" s="150" t="str">
        <f>IFERROR(IF(INDEX(inputsgrp_otefte,MATCH(Logic!$A27,inputsgrp_no,0))&lt;&gt;"",INDEX(inputsgrp_otefte,MATCH(Logic!$A27,inputsgrp_no,0)),""),"")</f>
        <v/>
      </c>
      <c r="H27" s="151" t="str">
        <f>IF($G27&lt;&gt;"",IFERROR(IF('Inputs Fixture Fittings'!$D27&lt;&gt;"Default",'Inputs Fixture Fittings'!$E27*$G27,0.5*$G27),0),"")</f>
        <v/>
      </c>
      <c r="I27" s="151" t="str">
        <f>IF($G27&lt;&gt;"",IFERROR(IF('Inputs Fixture Fittings'!$D27&lt;&gt;"Default",'Inputs Fixture Fittings'!$F27*$G27,0.5*$G27),0),"")</f>
        <v/>
      </c>
      <c r="J27" s="150" t="str">
        <f>IFERROR(IF(INDEX(inputsgrp_otv,MATCH(Logic!$A27,inputsgrp_no,0))&lt;&gt;"",INDEX(inputsgrp_otv,MATCH(Logic!$A27,inputsgrp_no,0)),""),"")</f>
        <v/>
      </c>
      <c r="K27" s="151" t="str">
        <f>IF($J27&lt;&gt;"",IFERROR(IF('Inputs Fixture Fittings'!$D27&lt;&gt;"Default",'Inputs Fixture Fittings'!$E27*$J27,0.5*$J27),0),"")</f>
        <v/>
      </c>
      <c r="L27" s="151" t="str">
        <f>IF($J27&lt;&gt;"",IFERROR(IF('Inputs Fixture Fittings'!$D27&lt;&gt;"Default",'Inputs Fixture Fittings'!$F27*$J27,0.5*$J27),0),"")</f>
        <v/>
      </c>
      <c r="M27" s="150" t="str">
        <f>IFERROR(IF(INDEX(inputsgrp_otrc,MATCH(Logic!$A27,inputsgrp_no,0))&lt;&gt;"",INDEX(inputsgrp_otrc,MATCH(Logic!$A27,inputsgrp_no,0)),""),"")</f>
        <v/>
      </c>
      <c r="N27" s="151" t="str">
        <f>IF($M27&lt;&gt;"",IFERROR(IF('Inputs Fixture Fittings'!$D27&lt;&gt;"Default",'Inputs Fixture Fittings'!$E27*$M27,0.5*$M27),0),"")</f>
        <v/>
      </c>
      <c r="O27" s="151" t="str">
        <f>IF($M27&lt;&gt;"",IFERROR(IF('Inputs Fixture Fittings'!$D27&lt;&gt;"Default",'Inputs Fixture Fittings'!$F27*$M27,0.5*$M27),0),"")</f>
        <v/>
      </c>
      <c r="P27" s="150" t="str">
        <f>IFERROR(IF(INDEX(inputsgrp_otstud,MATCH(Logic!$A27,inputsgrp_no,0))&lt;&gt;"",INDEX(inputsgrp_otstud,MATCH(Logic!$A27,inputsgrp_no,0)),""),"")</f>
        <v/>
      </c>
      <c r="Q27" s="151" t="str">
        <f>IF($P27&lt;&gt;"",IFERROR(IF('Inputs Fixture Fittings'!$D27&lt;&gt;"Default",'Inputs Fixture Fittings'!$E27*$P27,0.5*$P27),0),"")</f>
        <v/>
      </c>
      <c r="R27" s="151" t="str">
        <f>IF($P27&lt;&gt;"",IFERROR(IF('Inputs Fixture Fittings'!$D27&lt;&gt;"Default",'Inputs Fixture Fittings'!$F27*$P27,0.5*$P27),0),"")</f>
        <v/>
      </c>
      <c r="S27" s="150" t="str">
        <f>IFERROR(IF(INDEX(inputsgrp_otres,MATCH(Logic!$A27,inputsgrp_no,0))&lt;&gt;"",INDEX(inputsgrp_otres,MATCH(Logic!$A27,inputsgrp_no,0)),""),"")</f>
        <v/>
      </c>
      <c r="T27" s="151" t="str">
        <f>IF($S27&lt;&gt;"",IFERROR(IF('Inputs Fixture Fittings'!$D27&lt;&gt;"Default",'Inputs Fixture Fittings'!$E27*$S27,0.5*$S27),0),"")</f>
        <v/>
      </c>
      <c r="U27" s="151" t="str">
        <f>IF($S27&lt;&gt;"",IFERROR(IF('Inputs Fixture Fittings'!$D27&lt;&gt;"Default",'Inputs Fixture Fittings'!$F27*$S27,0.5*$S27),0),"")</f>
        <v/>
      </c>
      <c r="V27" s="150" t="str">
        <f>IFERROR(IF(INDEX(inputsgrp_otot,MATCH(Logic!$A27,inputsgrp_no,0))&lt;&gt;"",INDEX(inputsgrp_otot,MATCH(Logic!$A27,inputsgrp_no,0)),""),"")</f>
        <v/>
      </c>
      <c r="W27" s="151" t="str">
        <f>IF($V27&lt;&gt;"",IFERROR(IF('Inputs Fixture Fittings'!$D27&lt;&gt;"Default",'Inputs Fixture Fittings'!$E27*$V27,0.5*$V27),0),"")</f>
        <v/>
      </c>
      <c r="X27" s="151" t="str">
        <f>IF($V27&lt;&gt;"",IFERROR(IF('Inputs Fixture Fittings'!$D27&lt;&gt;"Default",'Inputs Fixture Fittings'!$F27*$V27,0.5*$V27),0),"")</f>
        <v/>
      </c>
      <c r="Y27" s="140"/>
      <c r="Z27" s="138"/>
      <c r="AA27" s="138"/>
      <c r="AB27" s="140"/>
      <c r="AC27" s="138"/>
      <c r="AD27" s="138"/>
      <c r="AE27" s="138"/>
      <c r="AF27" s="138"/>
      <c r="AG27" s="138"/>
      <c r="AH27" s="138"/>
      <c r="AI27" s="138"/>
      <c r="AJ27" s="138"/>
      <c r="AK27" s="138"/>
      <c r="AL27" s="138"/>
      <c r="AM27" s="138"/>
      <c r="AN27" s="138"/>
      <c r="AO27" s="138"/>
      <c r="AP27" s="138"/>
      <c r="AQ27" s="138"/>
      <c r="AR27" s="138"/>
      <c r="AS27" s="138"/>
      <c r="AT27" s="138"/>
      <c r="AU27" s="138"/>
      <c r="AV27" s="138"/>
      <c r="AW27" s="138"/>
      <c r="AX27" s="138"/>
      <c r="AY27" s="138"/>
      <c r="AZ27" s="138"/>
      <c r="BA27" s="138"/>
      <c r="BB27" s="138"/>
      <c r="BC27" s="138"/>
      <c r="BD27" s="138"/>
      <c r="BE27" s="138"/>
      <c r="BF27" s="138"/>
      <c r="BG27" s="138"/>
      <c r="BH27" s="138"/>
      <c r="BI27" s="138"/>
      <c r="BJ27" s="138"/>
      <c r="BK27" s="138"/>
      <c r="BL27" s="138"/>
      <c r="BM27" s="138"/>
      <c r="BN27" s="138"/>
      <c r="BO27" s="138"/>
      <c r="BP27" s="138"/>
      <c r="BQ27" s="138"/>
      <c r="BR27" s="138"/>
      <c r="BS27" s="138"/>
      <c r="BT27" s="138"/>
      <c r="BU27" s="138"/>
      <c r="BV27" s="138"/>
      <c r="BW27" s="138"/>
      <c r="BX27" s="138"/>
      <c r="BY27" s="138"/>
      <c r="BZ27" s="138"/>
    </row>
    <row r="28" spans="1:78" s="152" customFormat="1" ht="18" hidden="1" customHeight="1" outlineLevel="1" x14ac:dyDescent="0.25">
      <c r="A28" s="146">
        <v>13</v>
      </c>
      <c r="B28" s="366" t="str">
        <f>IFERROR(IF(INDEX(inputsgrp_gn,MATCH(Logic!$A28,inputsgrp_no,0))&lt;&gt;"",INDEX(inputsgrp_gn,MATCH(Logic!$A28,inputsgrp_no,0)),""),"")</f>
        <v/>
      </c>
      <c r="C28" s="367"/>
      <c r="D28" s="148" t="str">
        <f>IFERROR(IF(INDEX(inputsgrp_ada,MATCH(Logic!$A28,inputsgrp_no,0))&lt;&gt;"",INDEX(inputsgrp_ada,MATCH(Logic!$A28,inputsgrp_no,0)),""),"")</f>
        <v/>
      </c>
      <c r="E28" s="149" t="str">
        <f>IFERROR(IF(INDEX(inputsgrp_urinal,MATCH(Logic!$A28,inputsgrp_no,0))&lt;&gt;"",INDEX(inputsgrp_urinal,MATCH(Logic!$A28,inputsgrp_no,0)),""),"")</f>
        <v/>
      </c>
      <c r="F28" s="150" t="str">
        <f>IFERROR(IF(INDEX(inputsgrp_an,MATCH(Logic!$A28,inputsgrp_no,0))&lt;&gt;"",INDEX(inputsgrp_an,MATCH(Logic!$A28,inputsgrp_no,0)),""),"")</f>
        <v/>
      </c>
      <c r="G28" s="150" t="str">
        <f>IFERROR(IF(INDEX(inputsgrp_otefte,MATCH(Logic!$A28,inputsgrp_no,0))&lt;&gt;"",INDEX(inputsgrp_otefte,MATCH(Logic!$A28,inputsgrp_no,0)),""),"")</f>
        <v/>
      </c>
      <c r="H28" s="151" t="str">
        <f>IF($G28&lt;&gt;"",IFERROR(IF('Inputs Fixture Fittings'!$D28&lt;&gt;"Default",'Inputs Fixture Fittings'!$E28*$G28,0.5*$G28),0),"")</f>
        <v/>
      </c>
      <c r="I28" s="151" t="str">
        <f>IF($G28&lt;&gt;"",IFERROR(IF('Inputs Fixture Fittings'!$D28&lt;&gt;"Default",'Inputs Fixture Fittings'!$F28*$G28,0.5*$G28),0),"")</f>
        <v/>
      </c>
      <c r="J28" s="150" t="str">
        <f>IFERROR(IF(INDEX(inputsgrp_otv,MATCH(Logic!$A28,inputsgrp_no,0))&lt;&gt;"",INDEX(inputsgrp_otv,MATCH(Logic!$A28,inputsgrp_no,0)),""),"")</f>
        <v/>
      </c>
      <c r="K28" s="151" t="str">
        <f>IF($J28&lt;&gt;"",IFERROR(IF('Inputs Fixture Fittings'!$D28&lt;&gt;"Default",'Inputs Fixture Fittings'!$E28*$J28,0.5*$J28),0),"")</f>
        <v/>
      </c>
      <c r="L28" s="151" t="str">
        <f>IF($J28&lt;&gt;"",IFERROR(IF('Inputs Fixture Fittings'!$D28&lt;&gt;"Default",'Inputs Fixture Fittings'!$F28*$J28,0.5*$J28),0),"")</f>
        <v/>
      </c>
      <c r="M28" s="150" t="str">
        <f>IFERROR(IF(INDEX(inputsgrp_otrc,MATCH(Logic!$A28,inputsgrp_no,0))&lt;&gt;"",INDEX(inputsgrp_otrc,MATCH(Logic!$A28,inputsgrp_no,0)),""),"")</f>
        <v/>
      </c>
      <c r="N28" s="151" t="str">
        <f>IF($M28&lt;&gt;"",IFERROR(IF('Inputs Fixture Fittings'!$D28&lt;&gt;"Default",'Inputs Fixture Fittings'!$E28*$M28,0.5*$M28),0),"")</f>
        <v/>
      </c>
      <c r="O28" s="151" t="str">
        <f>IF($M28&lt;&gt;"",IFERROR(IF('Inputs Fixture Fittings'!$D28&lt;&gt;"Default",'Inputs Fixture Fittings'!$F28*$M28,0.5*$M28),0),"")</f>
        <v/>
      </c>
      <c r="P28" s="150" t="str">
        <f>IFERROR(IF(INDEX(inputsgrp_otstud,MATCH(Logic!$A28,inputsgrp_no,0))&lt;&gt;"",INDEX(inputsgrp_otstud,MATCH(Logic!$A28,inputsgrp_no,0)),""),"")</f>
        <v/>
      </c>
      <c r="Q28" s="151" t="str">
        <f>IF($P28&lt;&gt;"",IFERROR(IF('Inputs Fixture Fittings'!$D28&lt;&gt;"Default",'Inputs Fixture Fittings'!$E28*$P28,0.5*$P28),0),"")</f>
        <v/>
      </c>
      <c r="R28" s="151" t="str">
        <f>IF($P28&lt;&gt;"",IFERROR(IF('Inputs Fixture Fittings'!$D28&lt;&gt;"Default",'Inputs Fixture Fittings'!$F28*$P28,0.5*$P28),0),"")</f>
        <v/>
      </c>
      <c r="S28" s="150" t="str">
        <f>IFERROR(IF(INDEX(inputsgrp_otres,MATCH(Logic!$A28,inputsgrp_no,0))&lt;&gt;"",INDEX(inputsgrp_otres,MATCH(Logic!$A28,inputsgrp_no,0)),""),"")</f>
        <v/>
      </c>
      <c r="T28" s="151" t="str">
        <f>IF($S28&lt;&gt;"",IFERROR(IF('Inputs Fixture Fittings'!$D28&lt;&gt;"Default",'Inputs Fixture Fittings'!$E28*$S28,0.5*$S28),0),"")</f>
        <v/>
      </c>
      <c r="U28" s="151" t="str">
        <f>IF($S28&lt;&gt;"",IFERROR(IF('Inputs Fixture Fittings'!$D28&lt;&gt;"Default",'Inputs Fixture Fittings'!$F28*$S28,0.5*$S28),0),"")</f>
        <v/>
      </c>
      <c r="V28" s="150" t="str">
        <f>IFERROR(IF(INDEX(inputsgrp_otot,MATCH(Logic!$A28,inputsgrp_no,0))&lt;&gt;"",INDEX(inputsgrp_otot,MATCH(Logic!$A28,inputsgrp_no,0)),""),"")</f>
        <v/>
      </c>
      <c r="W28" s="151" t="str">
        <f>IF($V28&lt;&gt;"",IFERROR(IF('Inputs Fixture Fittings'!$D28&lt;&gt;"Default",'Inputs Fixture Fittings'!$E28*$V28,0.5*$V28),0),"")</f>
        <v/>
      </c>
      <c r="X28" s="151" t="str">
        <f>IF($V28&lt;&gt;"",IFERROR(IF('Inputs Fixture Fittings'!$D28&lt;&gt;"Default",'Inputs Fixture Fittings'!$F28*$V28,0.5*$V28),0),"")</f>
        <v/>
      </c>
      <c r="Y28" s="140"/>
      <c r="Z28" s="138"/>
      <c r="AA28" s="138"/>
      <c r="AB28" s="140"/>
      <c r="AC28" s="138"/>
      <c r="AD28" s="138"/>
      <c r="AE28" s="138"/>
      <c r="AF28" s="138"/>
      <c r="AG28" s="138"/>
      <c r="AH28" s="138"/>
      <c r="AI28" s="138"/>
      <c r="AJ28" s="138"/>
      <c r="AK28" s="138"/>
      <c r="AL28" s="138"/>
      <c r="AM28" s="138"/>
      <c r="AN28" s="138"/>
      <c r="AO28" s="138"/>
      <c r="AP28" s="138"/>
      <c r="AQ28" s="138"/>
      <c r="AR28" s="138"/>
      <c r="AS28" s="138"/>
      <c r="AT28" s="138"/>
      <c r="AU28" s="138"/>
      <c r="AV28" s="138"/>
      <c r="AW28" s="138"/>
      <c r="AX28" s="138"/>
      <c r="AY28" s="138"/>
      <c r="AZ28" s="138"/>
      <c r="BA28" s="138"/>
      <c r="BB28" s="138"/>
      <c r="BC28" s="138"/>
      <c r="BD28" s="138"/>
      <c r="BE28" s="138"/>
      <c r="BF28" s="138"/>
      <c r="BG28" s="138"/>
      <c r="BH28" s="138"/>
      <c r="BI28" s="138"/>
      <c r="BJ28" s="138"/>
      <c r="BK28" s="138"/>
      <c r="BL28" s="138"/>
      <c r="BM28" s="138"/>
      <c r="BN28" s="138"/>
      <c r="BO28" s="138"/>
      <c r="BP28" s="138"/>
      <c r="BQ28" s="138"/>
      <c r="BR28" s="138"/>
      <c r="BS28" s="138"/>
      <c r="BT28" s="138"/>
      <c r="BU28" s="138"/>
      <c r="BV28" s="138"/>
      <c r="BW28" s="138"/>
      <c r="BX28" s="138"/>
      <c r="BY28" s="138"/>
      <c r="BZ28" s="138"/>
    </row>
    <row r="29" spans="1:78" s="152" customFormat="1" ht="18" hidden="1" customHeight="1" outlineLevel="1" x14ac:dyDescent="0.25">
      <c r="A29" s="146">
        <v>14</v>
      </c>
      <c r="B29" s="366" t="str">
        <f>IFERROR(IF(INDEX(inputsgrp_gn,MATCH(Logic!$A29,inputsgrp_no,0))&lt;&gt;"",INDEX(inputsgrp_gn,MATCH(Logic!$A29,inputsgrp_no,0)),""),"")</f>
        <v/>
      </c>
      <c r="C29" s="367"/>
      <c r="D29" s="148" t="str">
        <f>IFERROR(IF(INDEX(inputsgrp_ada,MATCH(Logic!$A29,inputsgrp_no,0))&lt;&gt;"",INDEX(inputsgrp_ada,MATCH(Logic!$A29,inputsgrp_no,0)),""),"")</f>
        <v/>
      </c>
      <c r="E29" s="149" t="str">
        <f>IFERROR(IF(INDEX(inputsgrp_urinal,MATCH(Logic!$A29,inputsgrp_no,0))&lt;&gt;"",INDEX(inputsgrp_urinal,MATCH(Logic!$A29,inputsgrp_no,0)),""),"")</f>
        <v/>
      </c>
      <c r="F29" s="150" t="str">
        <f>IFERROR(IF(INDEX(inputsgrp_an,MATCH(Logic!$A29,inputsgrp_no,0))&lt;&gt;"",INDEX(inputsgrp_an,MATCH(Logic!$A29,inputsgrp_no,0)),""),"")</f>
        <v/>
      </c>
      <c r="G29" s="150" t="str">
        <f>IFERROR(IF(INDEX(inputsgrp_otefte,MATCH(Logic!$A29,inputsgrp_no,0))&lt;&gt;"",INDEX(inputsgrp_otefte,MATCH(Logic!$A29,inputsgrp_no,0)),""),"")</f>
        <v/>
      </c>
      <c r="H29" s="151" t="str">
        <f>IF($G29&lt;&gt;"",IFERROR(IF('Inputs Fixture Fittings'!$D29&lt;&gt;"Default",'Inputs Fixture Fittings'!$E29*$G29,0.5*$G29),0),"")</f>
        <v/>
      </c>
      <c r="I29" s="151" t="str">
        <f>IF($G29&lt;&gt;"",IFERROR(IF('Inputs Fixture Fittings'!$D29&lt;&gt;"Default",'Inputs Fixture Fittings'!$F29*$G29,0.5*$G29),0),"")</f>
        <v/>
      </c>
      <c r="J29" s="150" t="str">
        <f>IFERROR(IF(INDEX(inputsgrp_otv,MATCH(Logic!$A29,inputsgrp_no,0))&lt;&gt;"",INDEX(inputsgrp_otv,MATCH(Logic!$A29,inputsgrp_no,0)),""),"")</f>
        <v/>
      </c>
      <c r="K29" s="151" t="str">
        <f>IF($J29&lt;&gt;"",IFERROR(IF('Inputs Fixture Fittings'!$D29&lt;&gt;"Default",'Inputs Fixture Fittings'!$E29*$J29,0.5*$J29),0),"")</f>
        <v/>
      </c>
      <c r="L29" s="151" t="str">
        <f>IF($J29&lt;&gt;"",IFERROR(IF('Inputs Fixture Fittings'!$D29&lt;&gt;"Default",'Inputs Fixture Fittings'!$F29*$J29,0.5*$J29),0),"")</f>
        <v/>
      </c>
      <c r="M29" s="150" t="str">
        <f>IFERROR(IF(INDEX(inputsgrp_otrc,MATCH(Logic!$A29,inputsgrp_no,0))&lt;&gt;"",INDEX(inputsgrp_otrc,MATCH(Logic!$A29,inputsgrp_no,0)),""),"")</f>
        <v/>
      </c>
      <c r="N29" s="151" t="str">
        <f>IF($M29&lt;&gt;"",IFERROR(IF('Inputs Fixture Fittings'!$D29&lt;&gt;"Default",'Inputs Fixture Fittings'!$E29*$M29,0.5*$M29),0),"")</f>
        <v/>
      </c>
      <c r="O29" s="151" t="str">
        <f>IF($M29&lt;&gt;"",IFERROR(IF('Inputs Fixture Fittings'!$D29&lt;&gt;"Default",'Inputs Fixture Fittings'!$F29*$M29,0.5*$M29),0),"")</f>
        <v/>
      </c>
      <c r="P29" s="150" t="str">
        <f>IFERROR(IF(INDEX(inputsgrp_otstud,MATCH(Logic!$A29,inputsgrp_no,0))&lt;&gt;"",INDEX(inputsgrp_otstud,MATCH(Logic!$A29,inputsgrp_no,0)),""),"")</f>
        <v/>
      </c>
      <c r="Q29" s="151" t="str">
        <f>IF($P29&lt;&gt;"",IFERROR(IF('Inputs Fixture Fittings'!$D29&lt;&gt;"Default",'Inputs Fixture Fittings'!$E29*$P29,0.5*$P29),0),"")</f>
        <v/>
      </c>
      <c r="R29" s="151" t="str">
        <f>IF($P29&lt;&gt;"",IFERROR(IF('Inputs Fixture Fittings'!$D29&lt;&gt;"Default",'Inputs Fixture Fittings'!$F29*$P29,0.5*$P29),0),"")</f>
        <v/>
      </c>
      <c r="S29" s="150" t="str">
        <f>IFERROR(IF(INDEX(inputsgrp_otres,MATCH(Logic!$A29,inputsgrp_no,0))&lt;&gt;"",INDEX(inputsgrp_otres,MATCH(Logic!$A29,inputsgrp_no,0)),""),"")</f>
        <v/>
      </c>
      <c r="T29" s="151" t="str">
        <f>IF($S29&lt;&gt;"",IFERROR(IF('Inputs Fixture Fittings'!$D29&lt;&gt;"Default",'Inputs Fixture Fittings'!$E29*$S29,0.5*$S29),0),"")</f>
        <v/>
      </c>
      <c r="U29" s="151" t="str">
        <f>IF($S29&lt;&gt;"",IFERROR(IF('Inputs Fixture Fittings'!$D29&lt;&gt;"Default",'Inputs Fixture Fittings'!$F29*$S29,0.5*$S29),0),"")</f>
        <v/>
      </c>
      <c r="V29" s="150" t="str">
        <f>IFERROR(IF(INDEX(inputsgrp_otot,MATCH(Logic!$A29,inputsgrp_no,0))&lt;&gt;"",INDEX(inputsgrp_otot,MATCH(Logic!$A29,inputsgrp_no,0)),""),"")</f>
        <v/>
      </c>
      <c r="W29" s="151" t="str">
        <f>IF($V29&lt;&gt;"",IFERROR(IF('Inputs Fixture Fittings'!$D29&lt;&gt;"Default",'Inputs Fixture Fittings'!$E29*$V29,0.5*$V29),0),"")</f>
        <v/>
      </c>
      <c r="X29" s="151" t="str">
        <f>IF($V29&lt;&gt;"",IFERROR(IF('Inputs Fixture Fittings'!$D29&lt;&gt;"Default",'Inputs Fixture Fittings'!$F29*$V29,0.5*$V29),0),"")</f>
        <v/>
      </c>
      <c r="Y29" s="140"/>
      <c r="Z29" s="138"/>
      <c r="AA29" s="138"/>
      <c r="AB29" s="140"/>
      <c r="AC29" s="138"/>
      <c r="AD29" s="138"/>
      <c r="AE29" s="138"/>
      <c r="AF29" s="138"/>
      <c r="AG29" s="138"/>
      <c r="AH29" s="138"/>
      <c r="AI29" s="138"/>
      <c r="AJ29" s="138"/>
      <c r="AK29" s="138"/>
      <c r="AL29" s="138"/>
      <c r="AM29" s="138"/>
      <c r="AN29" s="138"/>
      <c r="AO29" s="138"/>
      <c r="AP29" s="138"/>
      <c r="AQ29" s="138"/>
      <c r="AR29" s="138"/>
      <c r="AS29" s="138"/>
      <c r="AT29" s="138"/>
      <c r="AU29" s="138"/>
      <c r="AV29" s="138"/>
      <c r="AW29" s="138"/>
      <c r="AX29" s="138"/>
      <c r="AY29" s="138"/>
      <c r="AZ29" s="138"/>
      <c r="BA29" s="138"/>
      <c r="BB29" s="138"/>
      <c r="BC29" s="138"/>
      <c r="BD29" s="138"/>
      <c r="BE29" s="138"/>
      <c r="BF29" s="138"/>
      <c r="BG29" s="138"/>
      <c r="BH29" s="138"/>
      <c r="BI29" s="138"/>
      <c r="BJ29" s="138"/>
      <c r="BK29" s="138"/>
      <c r="BL29" s="138"/>
      <c r="BM29" s="138"/>
      <c r="BN29" s="138"/>
      <c r="BO29" s="138"/>
      <c r="BP29" s="138"/>
      <c r="BQ29" s="138"/>
      <c r="BR29" s="138"/>
      <c r="BS29" s="138"/>
      <c r="BT29" s="138"/>
      <c r="BU29" s="138"/>
      <c r="BV29" s="138"/>
      <c r="BW29" s="138"/>
      <c r="BX29" s="138"/>
      <c r="BY29" s="138"/>
      <c r="BZ29" s="138"/>
    </row>
    <row r="30" spans="1:78" s="152" customFormat="1" ht="18" hidden="1" customHeight="1" outlineLevel="1" x14ac:dyDescent="0.25">
      <c r="A30" s="146">
        <v>15</v>
      </c>
      <c r="B30" s="366" t="str">
        <f>IFERROR(IF(INDEX(inputsgrp_gn,MATCH(Logic!$A30,inputsgrp_no,0))&lt;&gt;"",INDEX(inputsgrp_gn,MATCH(Logic!$A30,inputsgrp_no,0)),""),"")</f>
        <v/>
      </c>
      <c r="C30" s="367"/>
      <c r="D30" s="148" t="str">
        <f>IFERROR(IF(INDEX(inputsgrp_ada,MATCH(Logic!$A30,inputsgrp_no,0))&lt;&gt;"",INDEX(inputsgrp_ada,MATCH(Logic!$A30,inputsgrp_no,0)),""),"")</f>
        <v/>
      </c>
      <c r="E30" s="149" t="str">
        <f>IFERROR(IF(INDEX(inputsgrp_urinal,MATCH(Logic!$A30,inputsgrp_no,0))&lt;&gt;"",INDEX(inputsgrp_urinal,MATCH(Logic!$A30,inputsgrp_no,0)),""),"")</f>
        <v/>
      </c>
      <c r="F30" s="150" t="str">
        <f>IFERROR(IF(INDEX(inputsgrp_an,MATCH(Logic!$A30,inputsgrp_no,0))&lt;&gt;"",INDEX(inputsgrp_an,MATCH(Logic!$A30,inputsgrp_no,0)),""),"")</f>
        <v/>
      </c>
      <c r="G30" s="150" t="str">
        <f>IFERROR(IF(INDEX(inputsgrp_otefte,MATCH(Logic!$A30,inputsgrp_no,0))&lt;&gt;"",INDEX(inputsgrp_otefte,MATCH(Logic!$A30,inputsgrp_no,0)),""),"")</f>
        <v/>
      </c>
      <c r="H30" s="151" t="str">
        <f>IF($G30&lt;&gt;"",IFERROR(IF('Inputs Fixture Fittings'!$D30&lt;&gt;"Default",'Inputs Fixture Fittings'!$E30*$G30,0.5*$G30),0),"")</f>
        <v/>
      </c>
      <c r="I30" s="151" t="str">
        <f>IF($G30&lt;&gt;"",IFERROR(IF('Inputs Fixture Fittings'!$D30&lt;&gt;"Default",'Inputs Fixture Fittings'!$F30*$G30,0.5*$G30),0),"")</f>
        <v/>
      </c>
      <c r="J30" s="150" t="str">
        <f>IFERROR(IF(INDEX(inputsgrp_otv,MATCH(Logic!$A30,inputsgrp_no,0))&lt;&gt;"",INDEX(inputsgrp_otv,MATCH(Logic!$A30,inputsgrp_no,0)),""),"")</f>
        <v/>
      </c>
      <c r="K30" s="151" t="str">
        <f>IF($J30&lt;&gt;"",IFERROR(IF('Inputs Fixture Fittings'!$D30&lt;&gt;"Default",'Inputs Fixture Fittings'!$E30*$J30,0.5*$J30),0),"")</f>
        <v/>
      </c>
      <c r="L30" s="151" t="str">
        <f>IF($J30&lt;&gt;"",IFERROR(IF('Inputs Fixture Fittings'!$D30&lt;&gt;"Default",'Inputs Fixture Fittings'!$F30*$J30,0.5*$J30),0),"")</f>
        <v/>
      </c>
      <c r="M30" s="150" t="str">
        <f>IFERROR(IF(INDEX(inputsgrp_otrc,MATCH(Logic!$A30,inputsgrp_no,0))&lt;&gt;"",INDEX(inputsgrp_otrc,MATCH(Logic!$A30,inputsgrp_no,0)),""),"")</f>
        <v/>
      </c>
      <c r="N30" s="151" t="str">
        <f>IF($M30&lt;&gt;"",IFERROR(IF('Inputs Fixture Fittings'!$D30&lt;&gt;"Default",'Inputs Fixture Fittings'!$E30*$M30,0.5*$M30),0),"")</f>
        <v/>
      </c>
      <c r="O30" s="151" t="str">
        <f>IF($M30&lt;&gt;"",IFERROR(IF('Inputs Fixture Fittings'!$D30&lt;&gt;"Default",'Inputs Fixture Fittings'!$F30*$M30,0.5*$M30),0),"")</f>
        <v/>
      </c>
      <c r="P30" s="150" t="str">
        <f>IFERROR(IF(INDEX(inputsgrp_otstud,MATCH(Logic!$A30,inputsgrp_no,0))&lt;&gt;"",INDEX(inputsgrp_otstud,MATCH(Logic!$A30,inputsgrp_no,0)),""),"")</f>
        <v/>
      </c>
      <c r="Q30" s="151" t="str">
        <f>IF($P30&lt;&gt;"",IFERROR(IF('Inputs Fixture Fittings'!$D30&lt;&gt;"Default",'Inputs Fixture Fittings'!$E30*$P30,0.5*$P30),0),"")</f>
        <v/>
      </c>
      <c r="R30" s="151" t="str">
        <f>IF($P30&lt;&gt;"",IFERROR(IF('Inputs Fixture Fittings'!$D30&lt;&gt;"Default",'Inputs Fixture Fittings'!$F30*$P30,0.5*$P30),0),"")</f>
        <v/>
      </c>
      <c r="S30" s="150" t="str">
        <f>IFERROR(IF(INDEX(inputsgrp_otres,MATCH(Logic!$A30,inputsgrp_no,0))&lt;&gt;"",INDEX(inputsgrp_otres,MATCH(Logic!$A30,inputsgrp_no,0)),""),"")</f>
        <v/>
      </c>
      <c r="T30" s="151" t="str">
        <f>IF($S30&lt;&gt;"",IFERROR(IF('Inputs Fixture Fittings'!$D30&lt;&gt;"Default",'Inputs Fixture Fittings'!$E30*$S30,0.5*$S30),0),"")</f>
        <v/>
      </c>
      <c r="U30" s="151" t="str">
        <f>IF($S30&lt;&gt;"",IFERROR(IF('Inputs Fixture Fittings'!$D30&lt;&gt;"Default",'Inputs Fixture Fittings'!$F30*$S30,0.5*$S30),0),"")</f>
        <v/>
      </c>
      <c r="V30" s="150" t="str">
        <f>IFERROR(IF(INDEX(inputsgrp_otot,MATCH(Logic!$A30,inputsgrp_no,0))&lt;&gt;"",INDEX(inputsgrp_otot,MATCH(Logic!$A30,inputsgrp_no,0)),""),"")</f>
        <v/>
      </c>
      <c r="W30" s="151" t="str">
        <f>IF($V30&lt;&gt;"",IFERROR(IF('Inputs Fixture Fittings'!$D30&lt;&gt;"Default",'Inputs Fixture Fittings'!$E30*$V30,0.5*$V30),0),"")</f>
        <v/>
      </c>
      <c r="X30" s="151" t="str">
        <f>IF($V30&lt;&gt;"",IFERROR(IF('Inputs Fixture Fittings'!$D30&lt;&gt;"Default",'Inputs Fixture Fittings'!$F30*$V30,0.5*$V30),0),"")</f>
        <v/>
      </c>
      <c r="Y30" s="140"/>
      <c r="Z30" s="138"/>
      <c r="AA30" s="138"/>
      <c r="AB30" s="140"/>
      <c r="AC30" s="138"/>
      <c r="AD30" s="138"/>
      <c r="AE30" s="138"/>
      <c r="AF30" s="138"/>
      <c r="AG30" s="138"/>
      <c r="AH30" s="138"/>
      <c r="AI30" s="138"/>
      <c r="AJ30" s="138"/>
      <c r="AK30" s="138"/>
      <c r="AL30" s="138"/>
      <c r="AM30" s="138"/>
      <c r="AN30" s="138"/>
      <c r="AO30" s="138"/>
      <c r="AP30" s="138"/>
      <c r="AQ30" s="138"/>
      <c r="AR30" s="138"/>
      <c r="AS30" s="138"/>
      <c r="AT30" s="138"/>
      <c r="AU30" s="138"/>
      <c r="AV30" s="138"/>
      <c r="AW30" s="138"/>
      <c r="AX30" s="138"/>
      <c r="AY30" s="138"/>
      <c r="AZ30" s="138"/>
      <c r="BA30" s="138"/>
      <c r="BB30" s="138"/>
      <c r="BC30" s="138"/>
      <c r="BD30" s="138"/>
      <c r="BE30" s="138"/>
      <c r="BF30" s="138"/>
      <c r="BG30" s="138"/>
      <c r="BH30" s="138"/>
      <c r="BI30" s="138"/>
      <c r="BJ30" s="138"/>
      <c r="BK30" s="138"/>
      <c r="BL30" s="138"/>
      <c r="BM30" s="138"/>
      <c r="BN30" s="138"/>
      <c r="BO30" s="138"/>
      <c r="BP30" s="138"/>
      <c r="BQ30" s="138"/>
      <c r="BR30" s="138"/>
      <c r="BS30" s="138"/>
      <c r="BT30" s="138"/>
      <c r="BU30" s="138"/>
      <c r="BV30" s="138"/>
      <c r="BW30" s="138"/>
      <c r="BX30" s="138"/>
      <c r="BY30" s="138"/>
      <c r="BZ30" s="138"/>
    </row>
    <row r="31" spans="1:78" s="152" customFormat="1" ht="18" hidden="1" customHeight="1" outlineLevel="1" x14ac:dyDescent="0.25">
      <c r="A31" s="146">
        <v>16</v>
      </c>
      <c r="B31" s="366" t="str">
        <f>IFERROR(IF(INDEX(inputsgrp_gn,MATCH(Logic!$A31,inputsgrp_no,0))&lt;&gt;"",INDEX(inputsgrp_gn,MATCH(Logic!$A31,inputsgrp_no,0)),""),"")</f>
        <v/>
      </c>
      <c r="C31" s="367"/>
      <c r="D31" s="148" t="str">
        <f>IFERROR(IF(INDEX(inputsgrp_ada,MATCH(Logic!$A31,inputsgrp_no,0))&lt;&gt;"",INDEX(inputsgrp_ada,MATCH(Logic!$A31,inputsgrp_no,0)),""),"")</f>
        <v/>
      </c>
      <c r="E31" s="149" t="str">
        <f>IFERROR(IF(INDEX(inputsgrp_urinal,MATCH(Logic!$A31,inputsgrp_no,0))&lt;&gt;"",INDEX(inputsgrp_urinal,MATCH(Logic!$A31,inputsgrp_no,0)),""),"")</f>
        <v/>
      </c>
      <c r="F31" s="150" t="str">
        <f>IFERROR(IF(INDEX(inputsgrp_an,MATCH(Logic!$A31,inputsgrp_no,0))&lt;&gt;"",INDEX(inputsgrp_an,MATCH(Logic!$A31,inputsgrp_no,0)),""),"")</f>
        <v/>
      </c>
      <c r="G31" s="150" t="str">
        <f>IFERROR(IF(INDEX(inputsgrp_otefte,MATCH(Logic!$A31,inputsgrp_no,0))&lt;&gt;"",INDEX(inputsgrp_otefte,MATCH(Logic!$A31,inputsgrp_no,0)),""),"")</f>
        <v/>
      </c>
      <c r="H31" s="151" t="str">
        <f>IF($G31&lt;&gt;"",IFERROR(IF('Inputs Fixture Fittings'!$D31&lt;&gt;"Default",'Inputs Fixture Fittings'!$E31*$G31,0.5*$G31),0),"")</f>
        <v/>
      </c>
      <c r="I31" s="151" t="str">
        <f>IF($G31&lt;&gt;"",IFERROR(IF('Inputs Fixture Fittings'!$D31&lt;&gt;"Default",'Inputs Fixture Fittings'!$F31*$G31,0.5*$G31),0),"")</f>
        <v/>
      </c>
      <c r="J31" s="150" t="str">
        <f>IFERROR(IF(INDEX(inputsgrp_otv,MATCH(Logic!$A31,inputsgrp_no,0))&lt;&gt;"",INDEX(inputsgrp_otv,MATCH(Logic!$A31,inputsgrp_no,0)),""),"")</f>
        <v/>
      </c>
      <c r="K31" s="151" t="str">
        <f>IF($J31&lt;&gt;"",IFERROR(IF('Inputs Fixture Fittings'!$D31&lt;&gt;"Default",'Inputs Fixture Fittings'!$E31*$J31,0.5*$J31),0),"")</f>
        <v/>
      </c>
      <c r="L31" s="151" t="str">
        <f>IF($J31&lt;&gt;"",IFERROR(IF('Inputs Fixture Fittings'!$D31&lt;&gt;"Default",'Inputs Fixture Fittings'!$F31*$J31,0.5*$J31),0),"")</f>
        <v/>
      </c>
      <c r="M31" s="150" t="str">
        <f>IFERROR(IF(INDEX(inputsgrp_otrc,MATCH(Logic!$A31,inputsgrp_no,0))&lt;&gt;"",INDEX(inputsgrp_otrc,MATCH(Logic!$A31,inputsgrp_no,0)),""),"")</f>
        <v/>
      </c>
      <c r="N31" s="151" t="str">
        <f>IF($M31&lt;&gt;"",IFERROR(IF('Inputs Fixture Fittings'!$D31&lt;&gt;"Default",'Inputs Fixture Fittings'!$E31*$M31,0.5*$M31),0),"")</f>
        <v/>
      </c>
      <c r="O31" s="151" t="str">
        <f>IF($M31&lt;&gt;"",IFERROR(IF('Inputs Fixture Fittings'!$D31&lt;&gt;"Default",'Inputs Fixture Fittings'!$F31*$M31,0.5*$M31),0),"")</f>
        <v/>
      </c>
      <c r="P31" s="150" t="str">
        <f>IFERROR(IF(INDEX(inputsgrp_otstud,MATCH(Logic!$A31,inputsgrp_no,0))&lt;&gt;"",INDEX(inputsgrp_otstud,MATCH(Logic!$A31,inputsgrp_no,0)),""),"")</f>
        <v/>
      </c>
      <c r="Q31" s="151" t="str">
        <f>IF($P31&lt;&gt;"",IFERROR(IF('Inputs Fixture Fittings'!$D31&lt;&gt;"Default",'Inputs Fixture Fittings'!$E31*$P31,0.5*$P31),0),"")</f>
        <v/>
      </c>
      <c r="R31" s="151" t="str">
        <f>IF($P31&lt;&gt;"",IFERROR(IF('Inputs Fixture Fittings'!$D31&lt;&gt;"Default",'Inputs Fixture Fittings'!$F31*$P31,0.5*$P31),0),"")</f>
        <v/>
      </c>
      <c r="S31" s="150" t="str">
        <f>IFERROR(IF(INDEX(inputsgrp_otres,MATCH(Logic!$A31,inputsgrp_no,0))&lt;&gt;"",INDEX(inputsgrp_otres,MATCH(Logic!$A31,inputsgrp_no,0)),""),"")</f>
        <v/>
      </c>
      <c r="T31" s="151" t="str">
        <f>IF($S31&lt;&gt;"",IFERROR(IF('Inputs Fixture Fittings'!$D31&lt;&gt;"Default",'Inputs Fixture Fittings'!$E31*$S31,0.5*$S31),0),"")</f>
        <v/>
      </c>
      <c r="U31" s="151" t="str">
        <f>IF($S31&lt;&gt;"",IFERROR(IF('Inputs Fixture Fittings'!$D31&lt;&gt;"Default",'Inputs Fixture Fittings'!$F31*$S31,0.5*$S31),0),"")</f>
        <v/>
      </c>
      <c r="V31" s="150" t="str">
        <f>IFERROR(IF(INDEX(inputsgrp_otot,MATCH(Logic!$A31,inputsgrp_no,0))&lt;&gt;"",INDEX(inputsgrp_otot,MATCH(Logic!$A31,inputsgrp_no,0)),""),"")</f>
        <v/>
      </c>
      <c r="W31" s="151" t="str">
        <f>IF($V31&lt;&gt;"",IFERROR(IF('Inputs Fixture Fittings'!$D31&lt;&gt;"Default",'Inputs Fixture Fittings'!$E31*$V31,0.5*$V31),0),"")</f>
        <v/>
      </c>
      <c r="X31" s="151" t="str">
        <f>IF($V31&lt;&gt;"",IFERROR(IF('Inputs Fixture Fittings'!$D31&lt;&gt;"Default",'Inputs Fixture Fittings'!$F31*$V31,0.5*$V31),0),"")</f>
        <v/>
      </c>
      <c r="Y31" s="140"/>
      <c r="Z31" s="138"/>
      <c r="AA31" s="138"/>
      <c r="AB31" s="140"/>
      <c r="AC31" s="138"/>
      <c r="AD31" s="138"/>
      <c r="AE31" s="138"/>
      <c r="AF31" s="138"/>
      <c r="AG31" s="138"/>
      <c r="AH31" s="138"/>
      <c r="AI31" s="138"/>
      <c r="AJ31" s="138"/>
      <c r="AK31" s="138"/>
      <c r="AL31" s="138"/>
      <c r="AM31" s="138"/>
      <c r="AN31" s="138"/>
      <c r="AO31" s="138"/>
      <c r="AP31" s="138"/>
      <c r="AQ31" s="138"/>
      <c r="AR31" s="138"/>
      <c r="AS31" s="138"/>
      <c r="AT31" s="138"/>
      <c r="AU31" s="138"/>
      <c r="AV31" s="138"/>
      <c r="AW31" s="138"/>
      <c r="AX31" s="138"/>
      <c r="AY31" s="138"/>
      <c r="AZ31" s="138"/>
      <c r="BA31" s="138"/>
      <c r="BB31" s="138"/>
      <c r="BC31" s="138"/>
      <c r="BD31" s="138"/>
      <c r="BE31" s="138"/>
      <c r="BF31" s="138"/>
      <c r="BG31" s="138"/>
      <c r="BH31" s="138"/>
      <c r="BI31" s="138"/>
      <c r="BJ31" s="138"/>
      <c r="BK31" s="138"/>
      <c r="BL31" s="138"/>
      <c r="BM31" s="138"/>
      <c r="BN31" s="138"/>
      <c r="BO31" s="138"/>
      <c r="BP31" s="138"/>
      <c r="BQ31" s="138"/>
      <c r="BR31" s="138"/>
      <c r="BS31" s="138"/>
      <c r="BT31" s="138"/>
      <c r="BU31" s="138"/>
      <c r="BV31" s="138"/>
      <c r="BW31" s="138"/>
      <c r="BX31" s="138"/>
      <c r="BY31" s="138"/>
      <c r="BZ31" s="138"/>
    </row>
    <row r="32" spans="1:78" s="152" customFormat="1" ht="18" hidden="1" customHeight="1" outlineLevel="1" x14ac:dyDescent="0.25">
      <c r="A32" s="146">
        <v>17</v>
      </c>
      <c r="B32" s="366" t="str">
        <f>IFERROR(IF(INDEX(inputsgrp_gn,MATCH(Logic!$A32,inputsgrp_no,0))&lt;&gt;"",INDEX(inputsgrp_gn,MATCH(Logic!$A32,inputsgrp_no,0)),""),"")</f>
        <v/>
      </c>
      <c r="C32" s="367"/>
      <c r="D32" s="148" t="str">
        <f>IFERROR(IF(INDEX(inputsgrp_ada,MATCH(Logic!$A32,inputsgrp_no,0))&lt;&gt;"",INDEX(inputsgrp_ada,MATCH(Logic!$A32,inputsgrp_no,0)),""),"")</f>
        <v/>
      </c>
      <c r="E32" s="149" t="str">
        <f>IFERROR(IF(INDEX(inputsgrp_urinal,MATCH(Logic!$A32,inputsgrp_no,0))&lt;&gt;"",INDEX(inputsgrp_urinal,MATCH(Logic!$A32,inputsgrp_no,0)),""),"")</f>
        <v/>
      </c>
      <c r="F32" s="150" t="str">
        <f>IFERROR(IF(INDEX(inputsgrp_an,MATCH(Logic!$A32,inputsgrp_no,0))&lt;&gt;"",INDEX(inputsgrp_an,MATCH(Logic!$A32,inputsgrp_no,0)),""),"")</f>
        <v/>
      </c>
      <c r="G32" s="150" t="str">
        <f>IFERROR(IF(INDEX(inputsgrp_otefte,MATCH(Logic!$A32,inputsgrp_no,0))&lt;&gt;"",INDEX(inputsgrp_otefte,MATCH(Logic!$A32,inputsgrp_no,0)),""),"")</f>
        <v/>
      </c>
      <c r="H32" s="151" t="str">
        <f>IF($G32&lt;&gt;"",IFERROR(IF('Inputs Fixture Fittings'!$D32&lt;&gt;"Default",'Inputs Fixture Fittings'!$E32*$G32,0.5*$G32),0),"")</f>
        <v/>
      </c>
      <c r="I32" s="151" t="str">
        <f>IF($G32&lt;&gt;"",IFERROR(IF('Inputs Fixture Fittings'!$D32&lt;&gt;"Default",'Inputs Fixture Fittings'!$F32*$G32,0.5*$G32),0),"")</f>
        <v/>
      </c>
      <c r="J32" s="150" t="str">
        <f>IFERROR(IF(INDEX(inputsgrp_otv,MATCH(Logic!$A32,inputsgrp_no,0))&lt;&gt;"",INDEX(inputsgrp_otv,MATCH(Logic!$A32,inputsgrp_no,0)),""),"")</f>
        <v/>
      </c>
      <c r="K32" s="151" t="str">
        <f>IF($J32&lt;&gt;"",IFERROR(IF('Inputs Fixture Fittings'!$D32&lt;&gt;"Default",'Inputs Fixture Fittings'!$E32*$J32,0.5*$J32),0),"")</f>
        <v/>
      </c>
      <c r="L32" s="151" t="str">
        <f>IF($J32&lt;&gt;"",IFERROR(IF('Inputs Fixture Fittings'!$D32&lt;&gt;"Default",'Inputs Fixture Fittings'!$F32*$J32,0.5*$J32),0),"")</f>
        <v/>
      </c>
      <c r="M32" s="150" t="str">
        <f>IFERROR(IF(INDEX(inputsgrp_otrc,MATCH(Logic!$A32,inputsgrp_no,0))&lt;&gt;"",INDEX(inputsgrp_otrc,MATCH(Logic!$A32,inputsgrp_no,0)),""),"")</f>
        <v/>
      </c>
      <c r="N32" s="151" t="str">
        <f>IF($M32&lt;&gt;"",IFERROR(IF('Inputs Fixture Fittings'!$D32&lt;&gt;"Default",'Inputs Fixture Fittings'!$E32*$M32,0.5*$M32),0),"")</f>
        <v/>
      </c>
      <c r="O32" s="151" t="str">
        <f>IF($M32&lt;&gt;"",IFERROR(IF('Inputs Fixture Fittings'!$D32&lt;&gt;"Default",'Inputs Fixture Fittings'!$F32*$M32,0.5*$M32),0),"")</f>
        <v/>
      </c>
      <c r="P32" s="150" t="str">
        <f>IFERROR(IF(INDEX(inputsgrp_otstud,MATCH(Logic!$A32,inputsgrp_no,0))&lt;&gt;"",INDEX(inputsgrp_otstud,MATCH(Logic!$A32,inputsgrp_no,0)),""),"")</f>
        <v/>
      </c>
      <c r="Q32" s="151" t="str">
        <f>IF($P32&lt;&gt;"",IFERROR(IF('Inputs Fixture Fittings'!$D32&lt;&gt;"Default",'Inputs Fixture Fittings'!$E32*$P32,0.5*$P32),0),"")</f>
        <v/>
      </c>
      <c r="R32" s="151" t="str">
        <f>IF($P32&lt;&gt;"",IFERROR(IF('Inputs Fixture Fittings'!$D32&lt;&gt;"Default",'Inputs Fixture Fittings'!$F32*$P32,0.5*$P32),0),"")</f>
        <v/>
      </c>
      <c r="S32" s="150" t="str">
        <f>IFERROR(IF(INDEX(inputsgrp_otres,MATCH(Logic!$A32,inputsgrp_no,0))&lt;&gt;"",INDEX(inputsgrp_otres,MATCH(Logic!$A32,inputsgrp_no,0)),""),"")</f>
        <v/>
      </c>
      <c r="T32" s="151" t="str">
        <f>IF($S32&lt;&gt;"",IFERROR(IF('Inputs Fixture Fittings'!$D32&lt;&gt;"Default",'Inputs Fixture Fittings'!$E32*$S32,0.5*$S32),0),"")</f>
        <v/>
      </c>
      <c r="U32" s="151" t="str">
        <f>IF($S32&lt;&gt;"",IFERROR(IF('Inputs Fixture Fittings'!$D32&lt;&gt;"Default",'Inputs Fixture Fittings'!$F32*$S32,0.5*$S32),0),"")</f>
        <v/>
      </c>
      <c r="V32" s="150" t="str">
        <f>IFERROR(IF(INDEX(inputsgrp_otot,MATCH(Logic!$A32,inputsgrp_no,0))&lt;&gt;"",INDEX(inputsgrp_otot,MATCH(Logic!$A32,inputsgrp_no,0)),""),"")</f>
        <v/>
      </c>
      <c r="W32" s="151" t="str">
        <f>IF($V32&lt;&gt;"",IFERROR(IF('Inputs Fixture Fittings'!$D32&lt;&gt;"Default",'Inputs Fixture Fittings'!$E32*$V32,0.5*$V32),0),"")</f>
        <v/>
      </c>
      <c r="X32" s="151" t="str">
        <f>IF($V32&lt;&gt;"",IFERROR(IF('Inputs Fixture Fittings'!$D32&lt;&gt;"Default",'Inputs Fixture Fittings'!$F32*$V32,0.5*$V32),0),"")</f>
        <v/>
      </c>
      <c r="Y32" s="140"/>
      <c r="Z32" s="138"/>
      <c r="AA32" s="138"/>
      <c r="AB32" s="140"/>
      <c r="AC32" s="138"/>
      <c r="AD32" s="138"/>
      <c r="AE32" s="138"/>
      <c r="AF32" s="138"/>
      <c r="AG32" s="138"/>
      <c r="AH32" s="138"/>
      <c r="AI32" s="138"/>
      <c r="AJ32" s="138"/>
      <c r="AK32" s="138"/>
      <c r="AL32" s="138"/>
      <c r="AM32" s="138"/>
      <c r="AN32" s="138"/>
      <c r="AO32" s="138"/>
      <c r="AP32" s="138"/>
      <c r="AQ32" s="138"/>
      <c r="AR32" s="138"/>
      <c r="AS32" s="138"/>
      <c r="AT32" s="138"/>
      <c r="AU32" s="138"/>
      <c r="AV32" s="138"/>
      <c r="AW32" s="138"/>
      <c r="AX32" s="138"/>
      <c r="AY32" s="138"/>
      <c r="AZ32" s="138"/>
      <c r="BA32" s="138"/>
      <c r="BB32" s="138"/>
      <c r="BC32" s="138"/>
      <c r="BD32" s="138"/>
      <c r="BE32" s="138"/>
      <c r="BF32" s="138"/>
      <c r="BG32" s="138"/>
      <c r="BH32" s="138"/>
      <c r="BI32" s="138"/>
      <c r="BJ32" s="138"/>
      <c r="BK32" s="138"/>
      <c r="BL32" s="138"/>
      <c r="BM32" s="138"/>
      <c r="BN32" s="138"/>
      <c r="BO32" s="138"/>
      <c r="BP32" s="138"/>
      <c r="BQ32" s="138"/>
      <c r="BR32" s="138"/>
      <c r="BS32" s="138"/>
      <c r="BT32" s="138"/>
      <c r="BU32" s="138"/>
      <c r="BV32" s="138"/>
      <c r="BW32" s="138"/>
      <c r="BX32" s="138"/>
      <c r="BY32" s="138"/>
      <c r="BZ32" s="138"/>
    </row>
    <row r="33" spans="1:78" s="152" customFormat="1" ht="18" hidden="1" customHeight="1" outlineLevel="1" x14ac:dyDescent="0.25">
      <c r="A33" s="146">
        <v>18</v>
      </c>
      <c r="B33" s="366" t="str">
        <f>IFERROR(IF(INDEX(inputsgrp_gn,MATCH(Logic!$A33,inputsgrp_no,0))&lt;&gt;"",INDEX(inputsgrp_gn,MATCH(Logic!$A33,inputsgrp_no,0)),""),"")</f>
        <v/>
      </c>
      <c r="C33" s="367"/>
      <c r="D33" s="148" t="str">
        <f>IFERROR(IF(INDEX(inputsgrp_ada,MATCH(Logic!$A33,inputsgrp_no,0))&lt;&gt;"",INDEX(inputsgrp_ada,MATCH(Logic!$A33,inputsgrp_no,0)),""),"")</f>
        <v/>
      </c>
      <c r="E33" s="149" t="str">
        <f>IFERROR(IF(INDEX(inputsgrp_urinal,MATCH(Logic!$A33,inputsgrp_no,0))&lt;&gt;"",INDEX(inputsgrp_urinal,MATCH(Logic!$A33,inputsgrp_no,0)),""),"")</f>
        <v/>
      </c>
      <c r="F33" s="150" t="str">
        <f>IFERROR(IF(INDEX(inputsgrp_an,MATCH(Logic!$A33,inputsgrp_no,0))&lt;&gt;"",INDEX(inputsgrp_an,MATCH(Logic!$A33,inputsgrp_no,0)),""),"")</f>
        <v/>
      </c>
      <c r="G33" s="150" t="str">
        <f>IFERROR(IF(INDEX(inputsgrp_otefte,MATCH(Logic!$A33,inputsgrp_no,0))&lt;&gt;"",INDEX(inputsgrp_otefte,MATCH(Logic!$A33,inputsgrp_no,0)),""),"")</f>
        <v/>
      </c>
      <c r="H33" s="151" t="str">
        <f>IF($G33&lt;&gt;"",IFERROR(IF('Inputs Fixture Fittings'!$D33&lt;&gt;"Default",'Inputs Fixture Fittings'!$E33*$G33,0.5*$G33),0),"")</f>
        <v/>
      </c>
      <c r="I33" s="151" t="str">
        <f>IF($G33&lt;&gt;"",IFERROR(IF('Inputs Fixture Fittings'!$D33&lt;&gt;"Default",'Inputs Fixture Fittings'!$F33*$G33,0.5*$G33),0),"")</f>
        <v/>
      </c>
      <c r="J33" s="150" t="str">
        <f>IFERROR(IF(INDEX(inputsgrp_otv,MATCH(Logic!$A33,inputsgrp_no,0))&lt;&gt;"",INDEX(inputsgrp_otv,MATCH(Logic!$A33,inputsgrp_no,0)),""),"")</f>
        <v/>
      </c>
      <c r="K33" s="151" t="str">
        <f>IF($J33&lt;&gt;"",IFERROR(IF('Inputs Fixture Fittings'!$D33&lt;&gt;"Default",'Inputs Fixture Fittings'!$E33*$J33,0.5*$J33),0),"")</f>
        <v/>
      </c>
      <c r="L33" s="151" t="str">
        <f>IF($J33&lt;&gt;"",IFERROR(IF('Inputs Fixture Fittings'!$D33&lt;&gt;"Default",'Inputs Fixture Fittings'!$F33*$J33,0.5*$J33),0),"")</f>
        <v/>
      </c>
      <c r="M33" s="150" t="str">
        <f>IFERROR(IF(INDEX(inputsgrp_otrc,MATCH(Logic!$A33,inputsgrp_no,0))&lt;&gt;"",INDEX(inputsgrp_otrc,MATCH(Logic!$A33,inputsgrp_no,0)),""),"")</f>
        <v/>
      </c>
      <c r="N33" s="151" t="str">
        <f>IF($M33&lt;&gt;"",IFERROR(IF('Inputs Fixture Fittings'!$D33&lt;&gt;"Default",'Inputs Fixture Fittings'!$E33*$M33,0.5*$M33),0),"")</f>
        <v/>
      </c>
      <c r="O33" s="151" t="str">
        <f>IF($M33&lt;&gt;"",IFERROR(IF('Inputs Fixture Fittings'!$D33&lt;&gt;"Default",'Inputs Fixture Fittings'!$F33*$M33,0.5*$M33),0),"")</f>
        <v/>
      </c>
      <c r="P33" s="150" t="str">
        <f>IFERROR(IF(INDEX(inputsgrp_otstud,MATCH(Logic!$A33,inputsgrp_no,0))&lt;&gt;"",INDEX(inputsgrp_otstud,MATCH(Logic!$A33,inputsgrp_no,0)),""),"")</f>
        <v/>
      </c>
      <c r="Q33" s="151" t="str">
        <f>IF($P33&lt;&gt;"",IFERROR(IF('Inputs Fixture Fittings'!$D33&lt;&gt;"Default",'Inputs Fixture Fittings'!$E33*$P33,0.5*$P33),0),"")</f>
        <v/>
      </c>
      <c r="R33" s="151" t="str">
        <f>IF($P33&lt;&gt;"",IFERROR(IF('Inputs Fixture Fittings'!$D33&lt;&gt;"Default",'Inputs Fixture Fittings'!$F33*$P33,0.5*$P33),0),"")</f>
        <v/>
      </c>
      <c r="S33" s="150" t="str">
        <f>IFERROR(IF(INDEX(inputsgrp_otres,MATCH(Logic!$A33,inputsgrp_no,0))&lt;&gt;"",INDEX(inputsgrp_otres,MATCH(Logic!$A33,inputsgrp_no,0)),""),"")</f>
        <v/>
      </c>
      <c r="T33" s="151" t="str">
        <f>IF($S33&lt;&gt;"",IFERROR(IF('Inputs Fixture Fittings'!$D33&lt;&gt;"Default",'Inputs Fixture Fittings'!$E33*$S33,0.5*$S33),0),"")</f>
        <v/>
      </c>
      <c r="U33" s="151" t="str">
        <f>IF($S33&lt;&gt;"",IFERROR(IF('Inputs Fixture Fittings'!$D33&lt;&gt;"Default",'Inputs Fixture Fittings'!$F33*$S33,0.5*$S33),0),"")</f>
        <v/>
      </c>
      <c r="V33" s="150" t="str">
        <f>IFERROR(IF(INDEX(inputsgrp_otot,MATCH(Logic!$A33,inputsgrp_no,0))&lt;&gt;"",INDEX(inputsgrp_otot,MATCH(Logic!$A33,inputsgrp_no,0)),""),"")</f>
        <v/>
      </c>
      <c r="W33" s="151" t="str">
        <f>IF($V33&lt;&gt;"",IFERROR(IF('Inputs Fixture Fittings'!$D33&lt;&gt;"Default",'Inputs Fixture Fittings'!$E33*$V33,0.5*$V33),0),"")</f>
        <v/>
      </c>
      <c r="X33" s="151" t="str">
        <f>IF($V33&lt;&gt;"",IFERROR(IF('Inputs Fixture Fittings'!$D33&lt;&gt;"Default",'Inputs Fixture Fittings'!$F33*$V33,0.5*$V33),0),"")</f>
        <v/>
      </c>
      <c r="Y33" s="140"/>
      <c r="Z33" s="138"/>
      <c r="AA33" s="138"/>
      <c r="AB33" s="140"/>
      <c r="AC33" s="138"/>
      <c r="AD33" s="138"/>
      <c r="AE33" s="138"/>
      <c r="AF33" s="138"/>
      <c r="AG33" s="138"/>
      <c r="AH33" s="138"/>
      <c r="AI33" s="138"/>
      <c r="AJ33" s="138"/>
      <c r="AK33" s="138"/>
      <c r="AL33" s="138"/>
      <c r="AM33" s="138"/>
      <c r="AN33" s="138"/>
      <c r="AO33" s="138"/>
      <c r="AP33" s="138"/>
      <c r="AQ33" s="138"/>
      <c r="AR33" s="138"/>
      <c r="AS33" s="138"/>
      <c r="AT33" s="138"/>
      <c r="AU33" s="138"/>
      <c r="AV33" s="138"/>
      <c r="AW33" s="138"/>
      <c r="AX33" s="138"/>
      <c r="AY33" s="138"/>
      <c r="AZ33" s="138"/>
      <c r="BA33" s="138"/>
      <c r="BB33" s="138"/>
      <c r="BC33" s="138"/>
      <c r="BD33" s="138"/>
      <c r="BE33" s="138"/>
      <c r="BF33" s="138"/>
      <c r="BG33" s="138"/>
      <c r="BH33" s="138"/>
      <c r="BI33" s="138"/>
      <c r="BJ33" s="138"/>
      <c r="BK33" s="138"/>
      <c r="BL33" s="138"/>
      <c r="BM33" s="138"/>
      <c r="BN33" s="138"/>
      <c r="BO33" s="138"/>
      <c r="BP33" s="138"/>
      <c r="BQ33" s="138"/>
      <c r="BR33" s="138"/>
      <c r="BS33" s="138"/>
      <c r="BT33" s="138"/>
      <c r="BU33" s="138"/>
      <c r="BV33" s="138"/>
      <c r="BW33" s="138"/>
      <c r="BX33" s="138"/>
      <c r="BY33" s="138"/>
      <c r="BZ33" s="138"/>
    </row>
    <row r="34" spans="1:78" s="152" customFormat="1" ht="18" hidden="1" customHeight="1" outlineLevel="1" x14ac:dyDescent="0.25">
      <c r="A34" s="146">
        <v>19</v>
      </c>
      <c r="B34" s="366" t="str">
        <f>IFERROR(IF(INDEX(inputsgrp_gn,MATCH(Logic!$A34,inputsgrp_no,0))&lt;&gt;"",INDEX(inputsgrp_gn,MATCH(Logic!$A34,inputsgrp_no,0)),""),"")</f>
        <v/>
      </c>
      <c r="C34" s="367"/>
      <c r="D34" s="148" t="str">
        <f>IFERROR(IF(INDEX(inputsgrp_ada,MATCH(Logic!$A34,inputsgrp_no,0))&lt;&gt;"",INDEX(inputsgrp_ada,MATCH(Logic!$A34,inputsgrp_no,0)),""),"")</f>
        <v/>
      </c>
      <c r="E34" s="149" t="str">
        <f>IFERROR(IF(INDEX(inputsgrp_urinal,MATCH(Logic!$A34,inputsgrp_no,0))&lt;&gt;"",INDEX(inputsgrp_urinal,MATCH(Logic!$A34,inputsgrp_no,0)),""),"")</f>
        <v/>
      </c>
      <c r="F34" s="150" t="str">
        <f>IFERROR(IF(INDEX(inputsgrp_an,MATCH(Logic!$A34,inputsgrp_no,0))&lt;&gt;"",INDEX(inputsgrp_an,MATCH(Logic!$A34,inputsgrp_no,0)),""),"")</f>
        <v/>
      </c>
      <c r="G34" s="150" t="str">
        <f>IFERROR(IF(INDEX(inputsgrp_otefte,MATCH(Logic!$A34,inputsgrp_no,0))&lt;&gt;"",INDEX(inputsgrp_otefte,MATCH(Logic!$A34,inputsgrp_no,0)),""),"")</f>
        <v/>
      </c>
      <c r="H34" s="151" t="str">
        <f>IF($G34&lt;&gt;"",IFERROR(IF('Inputs Fixture Fittings'!$D34&lt;&gt;"Default",'Inputs Fixture Fittings'!$E34*$G34,0.5*$G34),0),"")</f>
        <v/>
      </c>
      <c r="I34" s="151" t="str">
        <f>IF($G34&lt;&gt;"",IFERROR(IF('Inputs Fixture Fittings'!$D34&lt;&gt;"Default",'Inputs Fixture Fittings'!$F34*$G34,0.5*$G34),0),"")</f>
        <v/>
      </c>
      <c r="J34" s="150" t="str">
        <f>IFERROR(IF(INDEX(inputsgrp_otv,MATCH(Logic!$A34,inputsgrp_no,0))&lt;&gt;"",INDEX(inputsgrp_otv,MATCH(Logic!$A34,inputsgrp_no,0)),""),"")</f>
        <v/>
      </c>
      <c r="K34" s="151" t="str">
        <f>IF($J34&lt;&gt;"",IFERROR(IF('Inputs Fixture Fittings'!$D34&lt;&gt;"Default",'Inputs Fixture Fittings'!$E34*$J34,0.5*$J34),0),"")</f>
        <v/>
      </c>
      <c r="L34" s="151" t="str">
        <f>IF($J34&lt;&gt;"",IFERROR(IF('Inputs Fixture Fittings'!$D34&lt;&gt;"Default",'Inputs Fixture Fittings'!$F34*$J34,0.5*$J34),0),"")</f>
        <v/>
      </c>
      <c r="M34" s="150" t="str">
        <f>IFERROR(IF(INDEX(inputsgrp_otrc,MATCH(Logic!$A34,inputsgrp_no,0))&lt;&gt;"",INDEX(inputsgrp_otrc,MATCH(Logic!$A34,inputsgrp_no,0)),""),"")</f>
        <v/>
      </c>
      <c r="N34" s="151" t="str">
        <f>IF($M34&lt;&gt;"",IFERROR(IF('Inputs Fixture Fittings'!$D34&lt;&gt;"Default",'Inputs Fixture Fittings'!$E34*$M34,0.5*$M34),0),"")</f>
        <v/>
      </c>
      <c r="O34" s="151" t="str">
        <f>IF($M34&lt;&gt;"",IFERROR(IF('Inputs Fixture Fittings'!$D34&lt;&gt;"Default",'Inputs Fixture Fittings'!$F34*$M34,0.5*$M34),0),"")</f>
        <v/>
      </c>
      <c r="P34" s="150" t="str">
        <f>IFERROR(IF(INDEX(inputsgrp_otstud,MATCH(Logic!$A34,inputsgrp_no,0))&lt;&gt;"",INDEX(inputsgrp_otstud,MATCH(Logic!$A34,inputsgrp_no,0)),""),"")</f>
        <v/>
      </c>
      <c r="Q34" s="151" t="str">
        <f>IF($P34&lt;&gt;"",IFERROR(IF('Inputs Fixture Fittings'!$D34&lt;&gt;"Default",'Inputs Fixture Fittings'!$E34*$P34,0.5*$P34),0),"")</f>
        <v/>
      </c>
      <c r="R34" s="151" t="str">
        <f>IF($P34&lt;&gt;"",IFERROR(IF('Inputs Fixture Fittings'!$D34&lt;&gt;"Default",'Inputs Fixture Fittings'!$F34*$P34,0.5*$P34),0),"")</f>
        <v/>
      </c>
      <c r="S34" s="150" t="str">
        <f>IFERROR(IF(INDEX(inputsgrp_otres,MATCH(Logic!$A34,inputsgrp_no,0))&lt;&gt;"",INDEX(inputsgrp_otres,MATCH(Logic!$A34,inputsgrp_no,0)),""),"")</f>
        <v/>
      </c>
      <c r="T34" s="151" t="str">
        <f>IF($S34&lt;&gt;"",IFERROR(IF('Inputs Fixture Fittings'!$D34&lt;&gt;"Default",'Inputs Fixture Fittings'!$E34*$S34,0.5*$S34),0),"")</f>
        <v/>
      </c>
      <c r="U34" s="151" t="str">
        <f>IF($S34&lt;&gt;"",IFERROR(IF('Inputs Fixture Fittings'!$D34&lt;&gt;"Default",'Inputs Fixture Fittings'!$F34*$S34,0.5*$S34),0),"")</f>
        <v/>
      </c>
      <c r="V34" s="150" t="str">
        <f>IFERROR(IF(INDEX(inputsgrp_otot,MATCH(Logic!$A34,inputsgrp_no,0))&lt;&gt;"",INDEX(inputsgrp_otot,MATCH(Logic!$A34,inputsgrp_no,0)),""),"")</f>
        <v/>
      </c>
      <c r="W34" s="151" t="str">
        <f>IF($V34&lt;&gt;"",IFERROR(IF('Inputs Fixture Fittings'!$D34&lt;&gt;"Default",'Inputs Fixture Fittings'!$E34*$V34,0.5*$V34),0),"")</f>
        <v/>
      </c>
      <c r="X34" s="151" t="str">
        <f>IF($V34&lt;&gt;"",IFERROR(IF('Inputs Fixture Fittings'!$D34&lt;&gt;"Default",'Inputs Fixture Fittings'!$F34*$V34,0.5*$V34),0),"")</f>
        <v/>
      </c>
      <c r="Y34" s="140"/>
      <c r="Z34" s="138"/>
      <c r="AA34" s="138"/>
      <c r="AB34" s="140"/>
      <c r="AC34" s="138"/>
      <c r="AD34" s="138"/>
      <c r="AE34" s="138"/>
      <c r="AF34" s="138"/>
      <c r="AG34" s="138"/>
      <c r="AH34" s="138"/>
      <c r="AI34" s="138"/>
      <c r="AJ34" s="138"/>
      <c r="AK34" s="138"/>
      <c r="AL34" s="138"/>
      <c r="AM34" s="138"/>
      <c r="AN34" s="138"/>
      <c r="AO34" s="138"/>
      <c r="AP34" s="138"/>
      <c r="AQ34" s="138"/>
      <c r="AR34" s="138"/>
      <c r="AS34" s="138"/>
      <c r="AT34" s="138"/>
      <c r="AU34" s="138"/>
      <c r="AV34" s="138"/>
      <c r="AW34" s="138"/>
      <c r="AX34" s="138"/>
      <c r="AY34" s="138"/>
      <c r="AZ34" s="138"/>
      <c r="BA34" s="138"/>
      <c r="BB34" s="138"/>
      <c r="BC34" s="138"/>
      <c r="BD34" s="138"/>
      <c r="BE34" s="138"/>
      <c r="BF34" s="138"/>
      <c r="BG34" s="138"/>
      <c r="BH34" s="138"/>
      <c r="BI34" s="138"/>
      <c r="BJ34" s="138"/>
      <c r="BK34" s="138"/>
      <c r="BL34" s="138"/>
      <c r="BM34" s="138"/>
      <c r="BN34" s="138"/>
      <c r="BO34" s="138"/>
      <c r="BP34" s="138"/>
      <c r="BQ34" s="138"/>
      <c r="BR34" s="138"/>
      <c r="BS34" s="138"/>
      <c r="BT34" s="138"/>
      <c r="BU34" s="138"/>
      <c r="BV34" s="138"/>
      <c r="BW34" s="138"/>
      <c r="BX34" s="138"/>
      <c r="BY34" s="138"/>
      <c r="BZ34" s="138"/>
    </row>
    <row r="35" spans="1:78" s="152" customFormat="1" ht="18" hidden="1" customHeight="1" outlineLevel="1" x14ac:dyDescent="0.25">
      <c r="A35" s="146">
        <v>20</v>
      </c>
      <c r="B35" s="366" t="str">
        <f>IFERROR(IF(INDEX(inputsgrp_gn,MATCH(Logic!$A35,inputsgrp_no,0))&lt;&gt;"",INDEX(inputsgrp_gn,MATCH(Logic!$A35,inputsgrp_no,0)),""),"")</f>
        <v/>
      </c>
      <c r="C35" s="367"/>
      <c r="D35" s="148" t="str">
        <f>IFERROR(IF(INDEX(inputsgrp_ada,MATCH(Logic!$A35,inputsgrp_no,0))&lt;&gt;"",INDEX(inputsgrp_ada,MATCH(Logic!$A35,inputsgrp_no,0)),""),"")</f>
        <v/>
      </c>
      <c r="E35" s="149" t="str">
        <f>IFERROR(IF(INDEX(inputsgrp_urinal,MATCH(Logic!$A35,inputsgrp_no,0))&lt;&gt;"",INDEX(inputsgrp_urinal,MATCH(Logic!$A35,inputsgrp_no,0)),""),"")</f>
        <v/>
      </c>
      <c r="F35" s="150" t="str">
        <f>IFERROR(IF(INDEX(inputsgrp_an,MATCH(Logic!$A35,inputsgrp_no,0))&lt;&gt;"",INDEX(inputsgrp_an,MATCH(Logic!$A35,inputsgrp_no,0)),""),"")</f>
        <v/>
      </c>
      <c r="G35" s="150" t="str">
        <f>IFERROR(IF(INDEX(inputsgrp_otefte,MATCH(Logic!$A35,inputsgrp_no,0))&lt;&gt;"",INDEX(inputsgrp_otefte,MATCH(Logic!$A35,inputsgrp_no,0)),""),"")</f>
        <v/>
      </c>
      <c r="H35" s="151" t="str">
        <f>IF($G35&lt;&gt;"",IFERROR(IF('Inputs Fixture Fittings'!$D35&lt;&gt;"Default",'Inputs Fixture Fittings'!$E35*$G35,0.5*$G35),0),"")</f>
        <v/>
      </c>
      <c r="I35" s="151" t="str">
        <f>IF($G35&lt;&gt;"",IFERROR(IF('Inputs Fixture Fittings'!$D35&lt;&gt;"Default",'Inputs Fixture Fittings'!$F35*$G35,0.5*$G35),0),"")</f>
        <v/>
      </c>
      <c r="J35" s="150" t="str">
        <f>IFERROR(IF(INDEX(inputsgrp_otv,MATCH(Logic!$A35,inputsgrp_no,0))&lt;&gt;"",INDEX(inputsgrp_otv,MATCH(Logic!$A35,inputsgrp_no,0)),""),"")</f>
        <v/>
      </c>
      <c r="K35" s="151" t="str">
        <f>IF($J35&lt;&gt;"",IFERROR(IF('Inputs Fixture Fittings'!$D35&lt;&gt;"Default",'Inputs Fixture Fittings'!$E35*$J35,0.5*$J35),0),"")</f>
        <v/>
      </c>
      <c r="L35" s="151" t="str">
        <f>IF($J35&lt;&gt;"",IFERROR(IF('Inputs Fixture Fittings'!$D35&lt;&gt;"Default",'Inputs Fixture Fittings'!$F35*$J35,0.5*$J35),0),"")</f>
        <v/>
      </c>
      <c r="M35" s="150" t="str">
        <f>IFERROR(IF(INDEX(inputsgrp_otrc,MATCH(Logic!$A35,inputsgrp_no,0))&lt;&gt;"",INDEX(inputsgrp_otrc,MATCH(Logic!$A35,inputsgrp_no,0)),""),"")</f>
        <v/>
      </c>
      <c r="N35" s="151" t="str">
        <f>IF($M35&lt;&gt;"",IFERROR(IF('Inputs Fixture Fittings'!$D35&lt;&gt;"Default",'Inputs Fixture Fittings'!$E35*$M35,0.5*$M35),0),"")</f>
        <v/>
      </c>
      <c r="O35" s="151" t="str">
        <f>IF($M35&lt;&gt;"",IFERROR(IF('Inputs Fixture Fittings'!$D35&lt;&gt;"Default",'Inputs Fixture Fittings'!$F35*$M35,0.5*$M35),0),"")</f>
        <v/>
      </c>
      <c r="P35" s="150" t="str">
        <f>IFERROR(IF(INDEX(inputsgrp_otstud,MATCH(Logic!$A35,inputsgrp_no,0))&lt;&gt;"",INDEX(inputsgrp_otstud,MATCH(Logic!$A35,inputsgrp_no,0)),""),"")</f>
        <v/>
      </c>
      <c r="Q35" s="151" t="str">
        <f>IF($P35&lt;&gt;"",IFERROR(IF('Inputs Fixture Fittings'!$D35&lt;&gt;"Default",'Inputs Fixture Fittings'!$E35*$P35,0.5*$P35),0),"")</f>
        <v/>
      </c>
      <c r="R35" s="151" t="str">
        <f>IF($P35&lt;&gt;"",IFERROR(IF('Inputs Fixture Fittings'!$D35&lt;&gt;"Default",'Inputs Fixture Fittings'!$F35*$P35,0.5*$P35),0),"")</f>
        <v/>
      </c>
      <c r="S35" s="150" t="str">
        <f>IFERROR(IF(INDEX(inputsgrp_otres,MATCH(Logic!$A35,inputsgrp_no,0))&lt;&gt;"",INDEX(inputsgrp_otres,MATCH(Logic!$A35,inputsgrp_no,0)),""),"")</f>
        <v/>
      </c>
      <c r="T35" s="151" t="str">
        <f>IF($S35&lt;&gt;"",IFERROR(IF('Inputs Fixture Fittings'!$D35&lt;&gt;"Default",'Inputs Fixture Fittings'!$E35*$S35,0.5*$S35),0),"")</f>
        <v/>
      </c>
      <c r="U35" s="151" t="str">
        <f>IF($S35&lt;&gt;"",IFERROR(IF('Inputs Fixture Fittings'!$D35&lt;&gt;"Default",'Inputs Fixture Fittings'!$F35*$S35,0.5*$S35),0),"")</f>
        <v/>
      </c>
      <c r="V35" s="150" t="str">
        <f>IFERROR(IF(INDEX(inputsgrp_otot,MATCH(Logic!$A35,inputsgrp_no,0))&lt;&gt;"",INDEX(inputsgrp_otot,MATCH(Logic!$A35,inputsgrp_no,0)),""),"")</f>
        <v/>
      </c>
      <c r="W35" s="151" t="str">
        <f>IF($V35&lt;&gt;"",IFERROR(IF('Inputs Fixture Fittings'!$D35&lt;&gt;"Default",'Inputs Fixture Fittings'!$E35*$V35,0.5*$V35),0),"")</f>
        <v/>
      </c>
      <c r="X35" s="151" t="str">
        <f>IF($V35&lt;&gt;"",IFERROR(IF('Inputs Fixture Fittings'!$D35&lt;&gt;"Default",'Inputs Fixture Fittings'!$F35*$V35,0.5*$V35),0),"")</f>
        <v/>
      </c>
      <c r="Y35" s="140"/>
      <c r="Z35" s="138"/>
      <c r="AA35" s="138"/>
      <c r="AB35" s="140"/>
      <c r="AC35" s="138"/>
      <c r="AD35" s="138"/>
      <c r="AE35" s="138"/>
      <c r="AF35" s="138"/>
      <c r="AG35" s="138"/>
      <c r="AH35" s="138"/>
      <c r="AI35" s="138"/>
      <c r="AJ35" s="138"/>
      <c r="AK35" s="138"/>
      <c r="AL35" s="138"/>
      <c r="AM35" s="138"/>
      <c r="AN35" s="138"/>
      <c r="AO35" s="138"/>
      <c r="AP35" s="138"/>
      <c r="AQ35" s="138"/>
      <c r="AR35" s="138"/>
      <c r="AS35" s="138"/>
      <c r="AT35" s="138"/>
      <c r="AU35" s="138"/>
      <c r="AV35" s="138"/>
      <c r="AW35" s="138"/>
      <c r="AX35" s="138"/>
      <c r="AY35" s="138"/>
      <c r="AZ35" s="138"/>
      <c r="BA35" s="138"/>
      <c r="BB35" s="138"/>
      <c r="BC35" s="138"/>
      <c r="BD35" s="138"/>
      <c r="BE35" s="138"/>
      <c r="BF35" s="138"/>
      <c r="BG35" s="138"/>
      <c r="BH35" s="138"/>
      <c r="BI35" s="138"/>
      <c r="BJ35" s="138"/>
      <c r="BK35" s="138"/>
      <c r="BL35" s="138"/>
      <c r="BM35" s="138"/>
      <c r="BN35" s="138"/>
      <c r="BO35" s="138"/>
      <c r="BP35" s="138"/>
      <c r="BQ35" s="138"/>
      <c r="BR35" s="138"/>
      <c r="BS35" s="138"/>
      <c r="BT35" s="138"/>
      <c r="BU35" s="138"/>
      <c r="BV35" s="138"/>
      <c r="BW35" s="138"/>
      <c r="BX35" s="138"/>
      <c r="BY35" s="138"/>
      <c r="BZ35" s="138"/>
    </row>
    <row r="36" spans="1:78" s="152" customFormat="1" ht="18" hidden="1" customHeight="1" outlineLevel="1" x14ac:dyDescent="0.25">
      <c r="A36" s="146">
        <v>21</v>
      </c>
      <c r="B36" s="366" t="str">
        <f>IFERROR(IF(INDEX(inputsgrp_gn,MATCH(Logic!$A36,inputsgrp_no,0))&lt;&gt;"",INDEX(inputsgrp_gn,MATCH(Logic!$A36,inputsgrp_no,0)),""),"")</f>
        <v/>
      </c>
      <c r="C36" s="367"/>
      <c r="D36" s="148" t="str">
        <f>IFERROR(IF(INDEX(inputsgrp_ada,MATCH(Logic!$A36,inputsgrp_no,0))&lt;&gt;"",INDEX(inputsgrp_ada,MATCH(Logic!$A36,inputsgrp_no,0)),""),"")</f>
        <v/>
      </c>
      <c r="E36" s="149" t="str">
        <f>IFERROR(IF(INDEX(inputsgrp_urinal,MATCH(Logic!$A36,inputsgrp_no,0))&lt;&gt;"",INDEX(inputsgrp_urinal,MATCH(Logic!$A36,inputsgrp_no,0)),""),"")</f>
        <v/>
      </c>
      <c r="F36" s="150" t="str">
        <f>IFERROR(IF(INDEX(inputsgrp_an,MATCH(Logic!$A36,inputsgrp_no,0))&lt;&gt;"",INDEX(inputsgrp_an,MATCH(Logic!$A36,inputsgrp_no,0)),""),"")</f>
        <v/>
      </c>
      <c r="G36" s="150" t="str">
        <f>IFERROR(IF(INDEX(inputsgrp_otefte,MATCH(Logic!$A36,inputsgrp_no,0))&lt;&gt;"",INDEX(inputsgrp_otefte,MATCH(Logic!$A36,inputsgrp_no,0)),""),"")</f>
        <v/>
      </c>
      <c r="H36" s="151" t="str">
        <f>IF($G36&lt;&gt;"",IFERROR(IF('Inputs Fixture Fittings'!$D36&lt;&gt;"Default",'Inputs Fixture Fittings'!$E36*$G36,0.5*$G36),0),"")</f>
        <v/>
      </c>
      <c r="I36" s="151" t="str">
        <f>IF($G36&lt;&gt;"",IFERROR(IF('Inputs Fixture Fittings'!$D36&lt;&gt;"Default",'Inputs Fixture Fittings'!$F36*$G36,0.5*$G36),0),"")</f>
        <v/>
      </c>
      <c r="J36" s="150" t="str">
        <f>IFERROR(IF(INDEX(inputsgrp_otv,MATCH(Logic!$A36,inputsgrp_no,0))&lt;&gt;"",INDEX(inputsgrp_otv,MATCH(Logic!$A36,inputsgrp_no,0)),""),"")</f>
        <v/>
      </c>
      <c r="K36" s="151" t="str">
        <f>IF($J36&lt;&gt;"",IFERROR(IF('Inputs Fixture Fittings'!$D36&lt;&gt;"Default",'Inputs Fixture Fittings'!$E36*$J36,0.5*$J36),0),"")</f>
        <v/>
      </c>
      <c r="L36" s="151" t="str">
        <f>IF($J36&lt;&gt;"",IFERROR(IF('Inputs Fixture Fittings'!$D36&lt;&gt;"Default",'Inputs Fixture Fittings'!$F36*$J36,0.5*$J36),0),"")</f>
        <v/>
      </c>
      <c r="M36" s="150" t="str">
        <f>IFERROR(IF(INDEX(inputsgrp_otrc,MATCH(Logic!$A36,inputsgrp_no,0))&lt;&gt;"",INDEX(inputsgrp_otrc,MATCH(Logic!$A36,inputsgrp_no,0)),""),"")</f>
        <v/>
      </c>
      <c r="N36" s="151" t="str">
        <f>IF($M36&lt;&gt;"",IFERROR(IF('Inputs Fixture Fittings'!$D36&lt;&gt;"Default",'Inputs Fixture Fittings'!$E36*$M36,0.5*$M36),0),"")</f>
        <v/>
      </c>
      <c r="O36" s="151" t="str">
        <f>IF($M36&lt;&gt;"",IFERROR(IF('Inputs Fixture Fittings'!$D36&lt;&gt;"Default",'Inputs Fixture Fittings'!$F36*$M36,0.5*$M36),0),"")</f>
        <v/>
      </c>
      <c r="P36" s="150" t="str">
        <f>IFERROR(IF(INDEX(inputsgrp_otstud,MATCH(Logic!$A36,inputsgrp_no,0))&lt;&gt;"",INDEX(inputsgrp_otstud,MATCH(Logic!$A36,inputsgrp_no,0)),""),"")</f>
        <v/>
      </c>
      <c r="Q36" s="151" t="str">
        <f>IF($P36&lt;&gt;"",IFERROR(IF('Inputs Fixture Fittings'!$D36&lt;&gt;"Default",'Inputs Fixture Fittings'!$E36*$P36,0.5*$P36),0),"")</f>
        <v/>
      </c>
      <c r="R36" s="151" t="str">
        <f>IF($P36&lt;&gt;"",IFERROR(IF('Inputs Fixture Fittings'!$D36&lt;&gt;"Default",'Inputs Fixture Fittings'!$F36*$P36,0.5*$P36),0),"")</f>
        <v/>
      </c>
      <c r="S36" s="150" t="str">
        <f>IFERROR(IF(INDEX(inputsgrp_otres,MATCH(Logic!$A36,inputsgrp_no,0))&lt;&gt;"",INDEX(inputsgrp_otres,MATCH(Logic!$A36,inputsgrp_no,0)),""),"")</f>
        <v/>
      </c>
      <c r="T36" s="151" t="str">
        <f>IF($S36&lt;&gt;"",IFERROR(IF('Inputs Fixture Fittings'!$D36&lt;&gt;"Default",'Inputs Fixture Fittings'!$E36*$S36,0.5*$S36),0),"")</f>
        <v/>
      </c>
      <c r="U36" s="151" t="str">
        <f>IF($S36&lt;&gt;"",IFERROR(IF('Inputs Fixture Fittings'!$D36&lt;&gt;"Default",'Inputs Fixture Fittings'!$F36*$S36,0.5*$S36),0),"")</f>
        <v/>
      </c>
      <c r="V36" s="150" t="str">
        <f>IFERROR(IF(INDEX(inputsgrp_otot,MATCH(Logic!$A36,inputsgrp_no,0))&lt;&gt;"",INDEX(inputsgrp_otot,MATCH(Logic!$A36,inputsgrp_no,0)),""),"")</f>
        <v/>
      </c>
      <c r="W36" s="151" t="str">
        <f>IF($V36&lt;&gt;"",IFERROR(IF('Inputs Fixture Fittings'!$D36&lt;&gt;"Default",'Inputs Fixture Fittings'!$E36*$V36,0.5*$V36),0),"")</f>
        <v/>
      </c>
      <c r="X36" s="151" t="str">
        <f>IF($V36&lt;&gt;"",IFERROR(IF('Inputs Fixture Fittings'!$D36&lt;&gt;"Default",'Inputs Fixture Fittings'!$F36*$V36,0.5*$V36),0),"")</f>
        <v/>
      </c>
      <c r="Y36" s="153"/>
      <c r="Z36" s="138"/>
      <c r="AA36" s="138"/>
      <c r="AB36" s="153"/>
      <c r="AC36" s="138"/>
      <c r="AD36" s="138"/>
      <c r="AE36" s="138"/>
      <c r="AF36" s="138"/>
      <c r="AG36" s="138"/>
      <c r="AH36" s="138"/>
      <c r="AI36" s="138"/>
      <c r="AJ36" s="138"/>
      <c r="AK36" s="138"/>
      <c r="AL36" s="138"/>
      <c r="AM36" s="138"/>
      <c r="AN36" s="138"/>
      <c r="AO36" s="138"/>
      <c r="AP36" s="138"/>
      <c r="AQ36" s="138"/>
      <c r="AR36" s="138"/>
      <c r="AS36" s="138"/>
      <c r="AT36" s="138"/>
      <c r="AU36" s="138"/>
      <c r="AV36" s="138"/>
      <c r="AW36" s="138"/>
      <c r="AX36" s="138"/>
      <c r="AY36" s="138"/>
      <c r="AZ36" s="138"/>
      <c r="BA36" s="138"/>
      <c r="BB36" s="138"/>
      <c r="BC36" s="138"/>
      <c r="BD36" s="138"/>
      <c r="BE36" s="138"/>
      <c r="BF36" s="138"/>
      <c r="BG36" s="138"/>
      <c r="BH36" s="138"/>
      <c r="BI36" s="138"/>
      <c r="BJ36" s="138"/>
      <c r="BK36" s="138"/>
      <c r="BL36" s="138"/>
      <c r="BM36" s="138"/>
      <c r="BN36" s="138"/>
      <c r="BO36" s="138"/>
      <c r="BP36" s="138"/>
      <c r="BQ36" s="138"/>
      <c r="BR36" s="138"/>
      <c r="BS36" s="138"/>
      <c r="BT36" s="138"/>
      <c r="BU36" s="138"/>
      <c r="BV36" s="138"/>
      <c r="BW36" s="138"/>
      <c r="BX36" s="138"/>
      <c r="BY36" s="138"/>
      <c r="BZ36" s="138"/>
    </row>
    <row r="37" spans="1:78" s="152" customFormat="1" ht="18" hidden="1" customHeight="1" outlineLevel="1" x14ac:dyDescent="0.25">
      <c r="A37" s="146">
        <v>22</v>
      </c>
      <c r="B37" s="366" t="str">
        <f>IFERROR(IF(INDEX(inputsgrp_gn,MATCH(Logic!$A37,inputsgrp_no,0))&lt;&gt;"",INDEX(inputsgrp_gn,MATCH(Logic!$A37,inputsgrp_no,0)),""),"")</f>
        <v/>
      </c>
      <c r="C37" s="367"/>
      <c r="D37" s="148" t="str">
        <f>IFERROR(IF(INDEX(inputsgrp_ada,MATCH(Logic!$A37,inputsgrp_no,0))&lt;&gt;"",INDEX(inputsgrp_ada,MATCH(Logic!$A37,inputsgrp_no,0)),""),"")</f>
        <v/>
      </c>
      <c r="E37" s="149" t="str">
        <f>IFERROR(IF(INDEX(inputsgrp_urinal,MATCH(Logic!$A37,inputsgrp_no,0))&lt;&gt;"",INDEX(inputsgrp_urinal,MATCH(Logic!$A37,inputsgrp_no,0)),""),"")</f>
        <v/>
      </c>
      <c r="F37" s="150" t="str">
        <f>IFERROR(IF(INDEX(inputsgrp_an,MATCH(Logic!$A37,inputsgrp_no,0))&lt;&gt;"",INDEX(inputsgrp_an,MATCH(Logic!$A37,inputsgrp_no,0)),""),"")</f>
        <v/>
      </c>
      <c r="G37" s="150" t="str">
        <f>IFERROR(IF(INDEX(inputsgrp_otefte,MATCH(Logic!$A37,inputsgrp_no,0))&lt;&gt;"",INDEX(inputsgrp_otefte,MATCH(Logic!$A37,inputsgrp_no,0)),""),"")</f>
        <v/>
      </c>
      <c r="H37" s="151" t="str">
        <f>IF($G37&lt;&gt;"",IFERROR(IF('Inputs Fixture Fittings'!$D37&lt;&gt;"Default",'Inputs Fixture Fittings'!$E37*$G37,0.5*$G37),0),"")</f>
        <v/>
      </c>
      <c r="I37" s="151" t="str">
        <f>IF($G37&lt;&gt;"",IFERROR(IF('Inputs Fixture Fittings'!$D37&lt;&gt;"Default",'Inputs Fixture Fittings'!$F37*$G37,0.5*$G37),0),"")</f>
        <v/>
      </c>
      <c r="J37" s="150" t="str">
        <f>IFERROR(IF(INDEX(inputsgrp_otv,MATCH(Logic!$A37,inputsgrp_no,0))&lt;&gt;"",INDEX(inputsgrp_otv,MATCH(Logic!$A37,inputsgrp_no,0)),""),"")</f>
        <v/>
      </c>
      <c r="K37" s="151" t="str">
        <f>IF($J37&lt;&gt;"",IFERROR(IF('Inputs Fixture Fittings'!$D37&lt;&gt;"Default",'Inputs Fixture Fittings'!$E37*$J37,0.5*$J37),0),"")</f>
        <v/>
      </c>
      <c r="L37" s="151" t="str">
        <f>IF($J37&lt;&gt;"",IFERROR(IF('Inputs Fixture Fittings'!$D37&lt;&gt;"Default",'Inputs Fixture Fittings'!$F37*$J37,0.5*$J37),0),"")</f>
        <v/>
      </c>
      <c r="M37" s="150" t="str">
        <f>IFERROR(IF(INDEX(inputsgrp_otrc,MATCH(Logic!$A37,inputsgrp_no,0))&lt;&gt;"",INDEX(inputsgrp_otrc,MATCH(Logic!$A37,inputsgrp_no,0)),""),"")</f>
        <v/>
      </c>
      <c r="N37" s="151" t="str">
        <f>IF($M37&lt;&gt;"",IFERROR(IF('Inputs Fixture Fittings'!$D37&lt;&gt;"Default",'Inputs Fixture Fittings'!$E37*$M37,0.5*$M37),0),"")</f>
        <v/>
      </c>
      <c r="O37" s="151" t="str">
        <f>IF($M37&lt;&gt;"",IFERROR(IF('Inputs Fixture Fittings'!$D37&lt;&gt;"Default",'Inputs Fixture Fittings'!$F37*$M37,0.5*$M37),0),"")</f>
        <v/>
      </c>
      <c r="P37" s="150" t="str">
        <f>IFERROR(IF(INDEX(inputsgrp_otstud,MATCH(Logic!$A37,inputsgrp_no,0))&lt;&gt;"",INDEX(inputsgrp_otstud,MATCH(Logic!$A37,inputsgrp_no,0)),""),"")</f>
        <v/>
      </c>
      <c r="Q37" s="151" t="str">
        <f>IF($P37&lt;&gt;"",IFERROR(IF('Inputs Fixture Fittings'!$D37&lt;&gt;"Default",'Inputs Fixture Fittings'!$E37*$P37,0.5*$P37),0),"")</f>
        <v/>
      </c>
      <c r="R37" s="151" t="str">
        <f>IF($P37&lt;&gt;"",IFERROR(IF('Inputs Fixture Fittings'!$D37&lt;&gt;"Default",'Inputs Fixture Fittings'!$F37*$P37,0.5*$P37),0),"")</f>
        <v/>
      </c>
      <c r="S37" s="150" t="str">
        <f>IFERROR(IF(INDEX(inputsgrp_otres,MATCH(Logic!$A37,inputsgrp_no,0))&lt;&gt;"",INDEX(inputsgrp_otres,MATCH(Logic!$A37,inputsgrp_no,0)),""),"")</f>
        <v/>
      </c>
      <c r="T37" s="151" t="str">
        <f>IF($S37&lt;&gt;"",IFERROR(IF('Inputs Fixture Fittings'!$D37&lt;&gt;"Default",'Inputs Fixture Fittings'!$E37*$S37,0.5*$S37),0),"")</f>
        <v/>
      </c>
      <c r="U37" s="151" t="str">
        <f>IF($S37&lt;&gt;"",IFERROR(IF('Inputs Fixture Fittings'!$D37&lt;&gt;"Default",'Inputs Fixture Fittings'!$F37*$S37,0.5*$S37),0),"")</f>
        <v/>
      </c>
      <c r="V37" s="150" t="str">
        <f>IFERROR(IF(INDEX(inputsgrp_otot,MATCH(Logic!$A37,inputsgrp_no,0))&lt;&gt;"",INDEX(inputsgrp_otot,MATCH(Logic!$A37,inputsgrp_no,0)),""),"")</f>
        <v/>
      </c>
      <c r="W37" s="151" t="str">
        <f>IF($V37&lt;&gt;"",IFERROR(IF('Inputs Fixture Fittings'!$D37&lt;&gt;"Default",'Inputs Fixture Fittings'!$E37*$V37,0.5*$V37),0),"")</f>
        <v/>
      </c>
      <c r="X37" s="151" t="str">
        <f>IF($V37&lt;&gt;"",IFERROR(IF('Inputs Fixture Fittings'!$D37&lt;&gt;"Default",'Inputs Fixture Fittings'!$F37*$V37,0.5*$V37),0),"")</f>
        <v/>
      </c>
      <c r="Y37" s="153"/>
      <c r="Z37" s="138"/>
      <c r="AA37" s="138"/>
      <c r="AB37" s="153"/>
      <c r="AC37" s="138"/>
      <c r="AD37" s="138"/>
      <c r="AE37" s="138"/>
      <c r="AF37" s="138"/>
      <c r="AG37" s="138"/>
      <c r="AH37" s="138"/>
      <c r="AI37" s="138"/>
      <c r="AJ37" s="138"/>
      <c r="AK37" s="138"/>
      <c r="AL37" s="138"/>
      <c r="AM37" s="138"/>
      <c r="AN37" s="138"/>
      <c r="AO37" s="138"/>
      <c r="AP37" s="138"/>
      <c r="AQ37" s="138"/>
      <c r="AR37" s="138"/>
      <c r="AS37" s="138"/>
      <c r="AT37" s="138"/>
      <c r="AU37" s="138"/>
      <c r="AV37" s="138"/>
      <c r="AW37" s="138"/>
      <c r="AX37" s="138"/>
      <c r="AY37" s="138"/>
      <c r="AZ37" s="138"/>
      <c r="BA37" s="138"/>
      <c r="BB37" s="138"/>
      <c r="BC37" s="138"/>
      <c r="BD37" s="138"/>
      <c r="BE37" s="138"/>
      <c r="BF37" s="138"/>
      <c r="BG37" s="138"/>
      <c r="BH37" s="138"/>
      <c r="BI37" s="138"/>
      <c r="BJ37" s="138"/>
      <c r="BK37" s="138"/>
      <c r="BL37" s="138"/>
      <c r="BM37" s="138"/>
      <c r="BN37" s="138"/>
      <c r="BO37" s="138"/>
      <c r="BP37" s="138"/>
      <c r="BQ37" s="138"/>
      <c r="BR37" s="138"/>
      <c r="BS37" s="138"/>
      <c r="BT37" s="138"/>
      <c r="BU37" s="138"/>
      <c r="BV37" s="138"/>
      <c r="BW37" s="138"/>
      <c r="BX37" s="138"/>
      <c r="BY37" s="138"/>
      <c r="BZ37" s="138"/>
    </row>
    <row r="38" spans="1:78" s="152" customFormat="1" ht="18" hidden="1" customHeight="1" outlineLevel="1" x14ac:dyDescent="0.25">
      <c r="A38" s="146">
        <v>23</v>
      </c>
      <c r="B38" s="366" t="str">
        <f>IFERROR(IF(INDEX(inputsgrp_gn,MATCH(Logic!$A38,inputsgrp_no,0))&lt;&gt;"",INDEX(inputsgrp_gn,MATCH(Logic!$A38,inputsgrp_no,0)),""),"")</f>
        <v/>
      </c>
      <c r="C38" s="367"/>
      <c r="D38" s="148" t="str">
        <f>IFERROR(IF(INDEX(inputsgrp_ada,MATCH(Logic!$A38,inputsgrp_no,0))&lt;&gt;"",INDEX(inputsgrp_ada,MATCH(Logic!$A38,inputsgrp_no,0)),""),"")</f>
        <v/>
      </c>
      <c r="E38" s="149" t="str">
        <f>IFERROR(IF(INDEX(inputsgrp_urinal,MATCH(Logic!$A38,inputsgrp_no,0))&lt;&gt;"",INDEX(inputsgrp_urinal,MATCH(Logic!$A38,inputsgrp_no,0)),""),"")</f>
        <v/>
      </c>
      <c r="F38" s="150" t="str">
        <f>IFERROR(IF(INDEX(inputsgrp_an,MATCH(Logic!$A38,inputsgrp_no,0))&lt;&gt;"",INDEX(inputsgrp_an,MATCH(Logic!$A38,inputsgrp_no,0)),""),"")</f>
        <v/>
      </c>
      <c r="G38" s="150" t="str">
        <f>IFERROR(IF(INDEX(inputsgrp_otefte,MATCH(Logic!$A38,inputsgrp_no,0))&lt;&gt;"",INDEX(inputsgrp_otefte,MATCH(Logic!$A38,inputsgrp_no,0)),""),"")</f>
        <v/>
      </c>
      <c r="H38" s="151" t="str">
        <f>IF($G38&lt;&gt;"",IFERROR(IF('Inputs Fixture Fittings'!$D38&lt;&gt;"Default",'Inputs Fixture Fittings'!$E38*$G38,0.5*$G38),0),"")</f>
        <v/>
      </c>
      <c r="I38" s="151" t="str">
        <f>IF($G38&lt;&gt;"",IFERROR(IF('Inputs Fixture Fittings'!$D38&lt;&gt;"Default",'Inputs Fixture Fittings'!$F38*$G38,0.5*$G38),0),"")</f>
        <v/>
      </c>
      <c r="J38" s="150" t="str">
        <f>IFERROR(IF(INDEX(inputsgrp_otv,MATCH(Logic!$A38,inputsgrp_no,0))&lt;&gt;"",INDEX(inputsgrp_otv,MATCH(Logic!$A38,inputsgrp_no,0)),""),"")</f>
        <v/>
      </c>
      <c r="K38" s="151" t="str">
        <f>IF($J38&lt;&gt;"",IFERROR(IF('Inputs Fixture Fittings'!$D38&lt;&gt;"Default",'Inputs Fixture Fittings'!$E38*$J38,0.5*$J38),0),"")</f>
        <v/>
      </c>
      <c r="L38" s="151" t="str">
        <f>IF($J38&lt;&gt;"",IFERROR(IF('Inputs Fixture Fittings'!$D38&lt;&gt;"Default",'Inputs Fixture Fittings'!$F38*$J38,0.5*$J38),0),"")</f>
        <v/>
      </c>
      <c r="M38" s="150" t="str">
        <f>IFERROR(IF(INDEX(inputsgrp_otrc,MATCH(Logic!$A38,inputsgrp_no,0))&lt;&gt;"",INDEX(inputsgrp_otrc,MATCH(Logic!$A38,inputsgrp_no,0)),""),"")</f>
        <v/>
      </c>
      <c r="N38" s="151" t="str">
        <f>IF($M38&lt;&gt;"",IFERROR(IF('Inputs Fixture Fittings'!$D38&lt;&gt;"Default",'Inputs Fixture Fittings'!$E38*$M38,0.5*$M38),0),"")</f>
        <v/>
      </c>
      <c r="O38" s="151" t="str">
        <f>IF($M38&lt;&gt;"",IFERROR(IF('Inputs Fixture Fittings'!$D38&lt;&gt;"Default",'Inputs Fixture Fittings'!$F38*$M38,0.5*$M38),0),"")</f>
        <v/>
      </c>
      <c r="P38" s="150" t="str">
        <f>IFERROR(IF(INDEX(inputsgrp_otstud,MATCH(Logic!$A38,inputsgrp_no,0))&lt;&gt;"",INDEX(inputsgrp_otstud,MATCH(Logic!$A38,inputsgrp_no,0)),""),"")</f>
        <v/>
      </c>
      <c r="Q38" s="151" t="str">
        <f>IF($P38&lt;&gt;"",IFERROR(IF('Inputs Fixture Fittings'!$D38&lt;&gt;"Default",'Inputs Fixture Fittings'!$E38*$P38,0.5*$P38),0),"")</f>
        <v/>
      </c>
      <c r="R38" s="151" t="str">
        <f>IF($P38&lt;&gt;"",IFERROR(IF('Inputs Fixture Fittings'!$D38&lt;&gt;"Default",'Inputs Fixture Fittings'!$F38*$P38,0.5*$P38),0),"")</f>
        <v/>
      </c>
      <c r="S38" s="150" t="str">
        <f>IFERROR(IF(INDEX(inputsgrp_otres,MATCH(Logic!$A38,inputsgrp_no,0))&lt;&gt;"",INDEX(inputsgrp_otres,MATCH(Logic!$A38,inputsgrp_no,0)),""),"")</f>
        <v/>
      </c>
      <c r="T38" s="151" t="str">
        <f>IF($S38&lt;&gt;"",IFERROR(IF('Inputs Fixture Fittings'!$D38&lt;&gt;"Default",'Inputs Fixture Fittings'!$E38*$S38,0.5*$S38),0),"")</f>
        <v/>
      </c>
      <c r="U38" s="151" t="str">
        <f>IF($S38&lt;&gt;"",IFERROR(IF('Inputs Fixture Fittings'!$D38&lt;&gt;"Default",'Inputs Fixture Fittings'!$F38*$S38,0.5*$S38),0),"")</f>
        <v/>
      </c>
      <c r="V38" s="150" t="str">
        <f>IFERROR(IF(INDEX(inputsgrp_otot,MATCH(Logic!$A38,inputsgrp_no,0))&lt;&gt;"",INDEX(inputsgrp_otot,MATCH(Logic!$A38,inputsgrp_no,0)),""),"")</f>
        <v/>
      </c>
      <c r="W38" s="151" t="str">
        <f>IF($V38&lt;&gt;"",IFERROR(IF('Inputs Fixture Fittings'!$D38&lt;&gt;"Default",'Inputs Fixture Fittings'!$E38*$V38,0.5*$V38),0),"")</f>
        <v/>
      </c>
      <c r="X38" s="151" t="str">
        <f>IF($V38&lt;&gt;"",IFERROR(IF('Inputs Fixture Fittings'!$D38&lt;&gt;"Default",'Inputs Fixture Fittings'!$F38*$V38,0.5*$V38),0),"")</f>
        <v/>
      </c>
      <c r="Y38" s="153"/>
      <c r="Z38" s="138"/>
      <c r="AA38" s="138"/>
      <c r="AB38" s="153"/>
      <c r="AC38" s="138"/>
      <c r="AD38" s="138"/>
      <c r="AE38" s="138"/>
      <c r="AF38" s="138"/>
      <c r="AG38" s="138"/>
      <c r="AH38" s="138"/>
      <c r="AI38" s="138"/>
      <c r="AJ38" s="138"/>
      <c r="AK38" s="138"/>
      <c r="AL38" s="138"/>
      <c r="AM38" s="138"/>
      <c r="AN38" s="138"/>
      <c r="AO38" s="138"/>
      <c r="AP38" s="138"/>
      <c r="AQ38" s="138"/>
      <c r="AR38" s="138"/>
      <c r="AS38" s="138"/>
      <c r="AT38" s="138"/>
      <c r="AU38" s="138"/>
      <c r="AV38" s="138"/>
      <c r="AW38" s="138"/>
      <c r="AX38" s="138"/>
      <c r="AY38" s="138"/>
      <c r="AZ38" s="138"/>
      <c r="BA38" s="138"/>
      <c r="BB38" s="138"/>
      <c r="BC38" s="138"/>
      <c r="BD38" s="138"/>
      <c r="BE38" s="138"/>
      <c r="BF38" s="138"/>
      <c r="BG38" s="138"/>
      <c r="BH38" s="138"/>
      <c r="BI38" s="138"/>
      <c r="BJ38" s="138"/>
      <c r="BK38" s="138"/>
      <c r="BL38" s="138"/>
      <c r="BM38" s="138"/>
      <c r="BN38" s="138"/>
      <c r="BO38" s="138"/>
      <c r="BP38" s="138"/>
      <c r="BQ38" s="138"/>
      <c r="BR38" s="138"/>
      <c r="BS38" s="138"/>
      <c r="BT38" s="138"/>
      <c r="BU38" s="138"/>
      <c r="BV38" s="138"/>
      <c r="BW38" s="138"/>
      <c r="BX38" s="138"/>
      <c r="BY38" s="138"/>
      <c r="BZ38" s="138"/>
    </row>
    <row r="39" spans="1:78" s="152" customFormat="1" ht="18" hidden="1" customHeight="1" outlineLevel="1" x14ac:dyDescent="0.25">
      <c r="A39" s="146">
        <v>24</v>
      </c>
      <c r="B39" s="366" t="str">
        <f>IFERROR(IF(INDEX(inputsgrp_gn,MATCH(Logic!$A39,inputsgrp_no,0))&lt;&gt;"",INDEX(inputsgrp_gn,MATCH(Logic!$A39,inputsgrp_no,0)),""),"")</f>
        <v/>
      </c>
      <c r="C39" s="367"/>
      <c r="D39" s="148" t="str">
        <f>IFERROR(IF(INDEX(inputsgrp_ada,MATCH(Logic!$A39,inputsgrp_no,0))&lt;&gt;"",INDEX(inputsgrp_ada,MATCH(Logic!$A39,inputsgrp_no,0)),""),"")</f>
        <v/>
      </c>
      <c r="E39" s="149" t="str">
        <f>IFERROR(IF(INDEX(inputsgrp_urinal,MATCH(Logic!$A39,inputsgrp_no,0))&lt;&gt;"",INDEX(inputsgrp_urinal,MATCH(Logic!$A39,inputsgrp_no,0)),""),"")</f>
        <v/>
      </c>
      <c r="F39" s="150" t="str">
        <f>IFERROR(IF(INDEX(inputsgrp_an,MATCH(Logic!$A39,inputsgrp_no,0))&lt;&gt;"",INDEX(inputsgrp_an,MATCH(Logic!$A39,inputsgrp_no,0)),""),"")</f>
        <v/>
      </c>
      <c r="G39" s="150" t="str">
        <f>IFERROR(IF(INDEX(inputsgrp_otefte,MATCH(Logic!$A39,inputsgrp_no,0))&lt;&gt;"",INDEX(inputsgrp_otefte,MATCH(Logic!$A39,inputsgrp_no,0)),""),"")</f>
        <v/>
      </c>
      <c r="H39" s="151" t="str">
        <f>IF($G39&lt;&gt;"",IFERROR(IF('Inputs Fixture Fittings'!$D39&lt;&gt;"Default",'Inputs Fixture Fittings'!$E39*$G39,0.5*$G39),0),"")</f>
        <v/>
      </c>
      <c r="I39" s="151" t="str">
        <f>IF($G39&lt;&gt;"",IFERROR(IF('Inputs Fixture Fittings'!$D39&lt;&gt;"Default",'Inputs Fixture Fittings'!$F39*$G39,0.5*$G39),0),"")</f>
        <v/>
      </c>
      <c r="J39" s="150" t="str">
        <f>IFERROR(IF(INDEX(inputsgrp_otv,MATCH(Logic!$A39,inputsgrp_no,0))&lt;&gt;"",INDEX(inputsgrp_otv,MATCH(Logic!$A39,inputsgrp_no,0)),""),"")</f>
        <v/>
      </c>
      <c r="K39" s="151" t="str">
        <f>IF($J39&lt;&gt;"",IFERROR(IF('Inputs Fixture Fittings'!$D39&lt;&gt;"Default",'Inputs Fixture Fittings'!$E39*$J39,0.5*$J39),0),"")</f>
        <v/>
      </c>
      <c r="L39" s="151" t="str">
        <f>IF($J39&lt;&gt;"",IFERROR(IF('Inputs Fixture Fittings'!$D39&lt;&gt;"Default",'Inputs Fixture Fittings'!$F39*$J39,0.5*$J39),0),"")</f>
        <v/>
      </c>
      <c r="M39" s="150" t="str">
        <f>IFERROR(IF(INDEX(inputsgrp_otrc,MATCH(Logic!$A39,inputsgrp_no,0))&lt;&gt;"",INDEX(inputsgrp_otrc,MATCH(Logic!$A39,inputsgrp_no,0)),""),"")</f>
        <v/>
      </c>
      <c r="N39" s="151" t="str">
        <f>IF($M39&lt;&gt;"",IFERROR(IF('Inputs Fixture Fittings'!$D39&lt;&gt;"Default",'Inputs Fixture Fittings'!$E39*$M39,0.5*$M39),0),"")</f>
        <v/>
      </c>
      <c r="O39" s="151" t="str">
        <f>IF($M39&lt;&gt;"",IFERROR(IF('Inputs Fixture Fittings'!$D39&lt;&gt;"Default",'Inputs Fixture Fittings'!$F39*$M39,0.5*$M39),0),"")</f>
        <v/>
      </c>
      <c r="P39" s="150" t="str">
        <f>IFERROR(IF(INDEX(inputsgrp_otstud,MATCH(Logic!$A39,inputsgrp_no,0))&lt;&gt;"",INDEX(inputsgrp_otstud,MATCH(Logic!$A39,inputsgrp_no,0)),""),"")</f>
        <v/>
      </c>
      <c r="Q39" s="151" t="str">
        <f>IF($P39&lt;&gt;"",IFERROR(IF('Inputs Fixture Fittings'!$D39&lt;&gt;"Default",'Inputs Fixture Fittings'!$E39*$P39,0.5*$P39),0),"")</f>
        <v/>
      </c>
      <c r="R39" s="151" t="str">
        <f>IF($P39&lt;&gt;"",IFERROR(IF('Inputs Fixture Fittings'!$D39&lt;&gt;"Default",'Inputs Fixture Fittings'!$F39*$P39,0.5*$P39),0),"")</f>
        <v/>
      </c>
      <c r="S39" s="150" t="str">
        <f>IFERROR(IF(INDEX(inputsgrp_otres,MATCH(Logic!$A39,inputsgrp_no,0))&lt;&gt;"",INDEX(inputsgrp_otres,MATCH(Logic!$A39,inputsgrp_no,0)),""),"")</f>
        <v/>
      </c>
      <c r="T39" s="151" t="str">
        <f>IF($S39&lt;&gt;"",IFERROR(IF('Inputs Fixture Fittings'!$D39&lt;&gt;"Default",'Inputs Fixture Fittings'!$E39*$S39,0.5*$S39),0),"")</f>
        <v/>
      </c>
      <c r="U39" s="151" t="str">
        <f>IF($S39&lt;&gt;"",IFERROR(IF('Inputs Fixture Fittings'!$D39&lt;&gt;"Default",'Inputs Fixture Fittings'!$F39*$S39,0.5*$S39),0),"")</f>
        <v/>
      </c>
      <c r="V39" s="150" t="str">
        <f>IFERROR(IF(INDEX(inputsgrp_otot,MATCH(Logic!$A39,inputsgrp_no,0))&lt;&gt;"",INDEX(inputsgrp_otot,MATCH(Logic!$A39,inputsgrp_no,0)),""),"")</f>
        <v/>
      </c>
      <c r="W39" s="151" t="str">
        <f>IF($V39&lt;&gt;"",IFERROR(IF('Inputs Fixture Fittings'!$D39&lt;&gt;"Default",'Inputs Fixture Fittings'!$E39*$V39,0.5*$V39),0),"")</f>
        <v/>
      </c>
      <c r="X39" s="151" t="str">
        <f>IF($V39&lt;&gt;"",IFERROR(IF('Inputs Fixture Fittings'!$D39&lt;&gt;"Default",'Inputs Fixture Fittings'!$F39*$V39,0.5*$V39),0),"")</f>
        <v/>
      </c>
      <c r="Y39" s="153"/>
      <c r="Z39" s="138"/>
      <c r="AA39" s="138"/>
      <c r="AB39" s="153"/>
      <c r="AC39" s="138"/>
      <c r="AD39" s="138"/>
      <c r="AE39" s="138"/>
      <c r="AF39" s="138"/>
      <c r="AG39" s="138"/>
      <c r="AH39" s="138"/>
      <c r="AI39" s="138"/>
      <c r="AJ39" s="138"/>
      <c r="AK39" s="138"/>
      <c r="AL39" s="138"/>
      <c r="AM39" s="138"/>
      <c r="AN39" s="138"/>
      <c r="AO39" s="138"/>
      <c r="AP39" s="138"/>
      <c r="AQ39" s="138"/>
      <c r="AR39" s="138"/>
      <c r="AS39" s="138"/>
      <c r="AT39" s="138"/>
      <c r="AU39" s="138"/>
      <c r="AV39" s="138"/>
      <c r="AW39" s="138"/>
      <c r="AX39" s="138"/>
      <c r="AY39" s="138"/>
      <c r="AZ39" s="138"/>
      <c r="BA39" s="138"/>
      <c r="BB39" s="138"/>
      <c r="BC39" s="138"/>
      <c r="BD39" s="138"/>
      <c r="BE39" s="138"/>
      <c r="BF39" s="138"/>
      <c r="BG39" s="138"/>
      <c r="BH39" s="138"/>
      <c r="BI39" s="138"/>
      <c r="BJ39" s="138"/>
      <c r="BK39" s="138"/>
      <c r="BL39" s="138"/>
      <c r="BM39" s="138"/>
      <c r="BN39" s="138"/>
      <c r="BO39" s="138"/>
      <c r="BP39" s="138"/>
      <c r="BQ39" s="138"/>
      <c r="BR39" s="138"/>
      <c r="BS39" s="138"/>
      <c r="BT39" s="138"/>
      <c r="BU39" s="138"/>
      <c r="BV39" s="138"/>
      <c r="BW39" s="138"/>
      <c r="BX39" s="138"/>
      <c r="BY39" s="138"/>
      <c r="BZ39" s="138"/>
    </row>
    <row r="40" spans="1:78" s="152" customFormat="1" ht="18" hidden="1" customHeight="1" outlineLevel="1" x14ac:dyDescent="0.25">
      <c r="A40" s="146">
        <v>25</v>
      </c>
      <c r="B40" s="366" t="str">
        <f>IFERROR(IF(INDEX(inputsgrp_gn,MATCH(Logic!$A40,inputsgrp_no,0))&lt;&gt;"",INDEX(inputsgrp_gn,MATCH(Logic!$A40,inputsgrp_no,0)),""),"")</f>
        <v/>
      </c>
      <c r="C40" s="367"/>
      <c r="D40" s="148" t="str">
        <f>IFERROR(IF(INDEX(inputsgrp_ada,MATCH(Logic!$A40,inputsgrp_no,0))&lt;&gt;"",INDEX(inputsgrp_ada,MATCH(Logic!$A40,inputsgrp_no,0)),""),"")</f>
        <v/>
      </c>
      <c r="E40" s="149" t="str">
        <f>IFERROR(IF(INDEX(inputsgrp_urinal,MATCH(Logic!$A40,inputsgrp_no,0))&lt;&gt;"",INDEX(inputsgrp_urinal,MATCH(Logic!$A40,inputsgrp_no,0)),""),"")</f>
        <v/>
      </c>
      <c r="F40" s="150" t="str">
        <f>IFERROR(IF(INDEX(inputsgrp_an,MATCH(Logic!$A40,inputsgrp_no,0))&lt;&gt;"",INDEX(inputsgrp_an,MATCH(Logic!$A40,inputsgrp_no,0)),""),"")</f>
        <v/>
      </c>
      <c r="G40" s="150" t="str">
        <f>IFERROR(IF(INDEX(inputsgrp_otefte,MATCH(Logic!$A40,inputsgrp_no,0))&lt;&gt;"",INDEX(inputsgrp_otefte,MATCH(Logic!$A40,inputsgrp_no,0)),""),"")</f>
        <v/>
      </c>
      <c r="H40" s="151" t="str">
        <f>IF($G40&lt;&gt;"",IFERROR(IF('Inputs Fixture Fittings'!$D40&lt;&gt;"Default",'Inputs Fixture Fittings'!$E40*$G40,0.5*$G40),0),"")</f>
        <v/>
      </c>
      <c r="I40" s="151" t="str">
        <f>IF($G40&lt;&gt;"",IFERROR(IF('Inputs Fixture Fittings'!$D40&lt;&gt;"Default",'Inputs Fixture Fittings'!$F40*$G40,0.5*$G40),0),"")</f>
        <v/>
      </c>
      <c r="J40" s="150" t="str">
        <f>IFERROR(IF(INDEX(inputsgrp_otv,MATCH(Logic!$A40,inputsgrp_no,0))&lt;&gt;"",INDEX(inputsgrp_otv,MATCH(Logic!$A40,inputsgrp_no,0)),""),"")</f>
        <v/>
      </c>
      <c r="K40" s="151" t="str">
        <f>IF($J40&lt;&gt;"",IFERROR(IF('Inputs Fixture Fittings'!$D40&lt;&gt;"Default",'Inputs Fixture Fittings'!$E40*$J40,0.5*$J40),0),"")</f>
        <v/>
      </c>
      <c r="L40" s="151" t="str">
        <f>IF($J40&lt;&gt;"",IFERROR(IF('Inputs Fixture Fittings'!$D40&lt;&gt;"Default",'Inputs Fixture Fittings'!$F40*$J40,0.5*$J40),0),"")</f>
        <v/>
      </c>
      <c r="M40" s="150" t="str">
        <f>IFERROR(IF(INDEX(inputsgrp_otrc,MATCH(Logic!$A40,inputsgrp_no,0))&lt;&gt;"",INDEX(inputsgrp_otrc,MATCH(Logic!$A40,inputsgrp_no,0)),""),"")</f>
        <v/>
      </c>
      <c r="N40" s="151" t="str">
        <f>IF($M40&lt;&gt;"",IFERROR(IF('Inputs Fixture Fittings'!$D40&lt;&gt;"Default",'Inputs Fixture Fittings'!$E40*$M40,0.5*$M40),0),"")</f>
        <v/>
      </c>
      <c r="O40" s="151" t="str">
        <f>IF($M40&lt;&gt;"",IFERROR(IF('Inputs Fixture Fittings'!$D40&lt;&gt;"Default",'Inputs Fixture Fittings'!$F40*$M40,0.5*$M40),0),"")</f>
        <v/>
      </c>
      <c r="P40" s="150" t="str">
        <f>IFERROR(IF(INDEX(inputsgrp_otstud,MATCH(Logic!$A40,inputsgrp_no,0))&lt;&gt;"",INDEX(inputsgrp_otstud,MATCH(Logic!$A40,inputsgrp_no,0)),""),"")</f>
        <v/>
      </c>
      <c r="Q40" s="151" t="str">
        <f>IF($P40&lt;&gt;"",IFERROR(IF('Inputs Fixture Fittings'!$D40&lt;&gt;"Default",'Inputs Fixture Fittings'!$E40*$P40,0.5*$P40),0),"")</f>
        <v/>
      </c>
      <c r="R40" s="151" t="str">
        <f>IF($P40&lt;&gt;"",IFERROR(IF('Inputs Fixture Fittings'!$D40&lt;&gt;"Default",'Inputs Fixture Fittings'!$F40*$P40,0.5*$P40),0),"")</f>
        <v/>
      </c>
      <c r="S40" s="150" t="str">
        <f>IFERROR(IF(INDEX(inputsgrp_otres,MATCH(Logic!$A40,inputsgrp_no,0))&lt;&gt;"",INDEX(inputsgrp_otres,MATCH(Logic!$A40,inputsgrp_no,0)),""),"")</f>
        <v/>
      </c>
      <c r="T40" s="151" t="str">
        <f>IF($S40&lt;&gt;"",IFERROR(IF('Inputs Fixture Fittings'!$D40&lt;&gt;"Default",'Inputs Fixture Fittings'!$E40*$S40,0.5*$S40),0),"")</f>
        <v/>
      </c>
      <c r="U40" s="151" t="str">
        <f>IF($S40&lt;&gt;"",IFERROR(IF('Inputs Fixture Fittings'!$D40&lt;&gt;"Default",'Inputs Fixture Fittings'!$F40*$S40,0.5*$S40),0),"")</f>
        <v/>
      </c>
      <c r="V40" s="150" t="str">
        <f>IFERROR(IF(INDEX(inputsgrp_otot,MATCH(Logic!$A40,inputsgrp_no,0))&lt;&gt;"",INDEX(inputsgrp_otot,MATCH(Logic!$A40,inputsgrp_no,0)),""),"")</f>
        <v/>
      </c>
      <c r="W40" s="151" t="str">
        <f>IF($V40&lt;&gt;"",IFERROR(IF('Inputs Fixture Fittings'!$D40&lt;&gt;"Default",'Inputs Fixture Fittings'!$E40*$V40,0.5*$V40),0),"")</f>
        <v/>
      </c>
      <c r="X40" s="151" t="str">
        <f>IF($V40&lt;&gt;"",IFERROR(IF('Inputs Fixture Fittings'!$D40&lt;&gt;"Default",'Inputs Fixture Fittings'!$F40*$V40,0.5*$V40),0),"")</f>
        <v/>
      </c>
      <c r="Y40" s="153"/>
      <c r="Z40" s="138"/>
      <c r="AA40" s="138"/>
      <c r="AB40" s="153"/>
      <c r="AC40" s="138"/>
      <c r="AD40" s="138"/>
      <c r="AE40" s="138"/>
      <c r="AF40" s="138"/>
      <c r="AG40" s="138"/>
      <c r="AH40" s="138"/>
      <c r="AI40" s="138"/>
      <c r="AJ40" s="138"/>
      <c r="AK40" s="138"/>
      <c r="AL40" s="138"/>
      <c r="AM40" s="138"/>
      <c r="AN40" s="138"/>
      <c r="AO40" s="138"/>
      <c r="AP40" s="138"/>
      <c r="AQ40" s="138"/>
      <c r="AR40" s="138"/>
      <c r="AS40" s="138"/>
      <c r="AT40" s="138"/>
      <c r="AU40" s="138"/>
      <c r="AV40" s="138"/>
      <c r="AW40" s="138"/>
      <c r="AX40" s="138"/>
      <c r="AY40" s="138"/>
      <c r="AZ40" s="138"/>
      <c r="BA40" s="138"/>
      <c r="BB40" s="138"/>
      <c r="BC40" s="138"/>
      <c r="BD40" s="138"/>
      <c r="BE40" s="138"/>
      <c r="BF40" s="138"/>
      <c r="BG40" s="138"/>
      <c r="BH40" s="138"/>
      <c r="BI40" s="138"/>
      <c r="BJ40" s="138"/>
      <c r="BK40" s="138"/>
      <c r="BL40" s="138"/>
      <c r="BM40" s="138"/>
      <c r="BN40" s="138"/>
      <c r="BO40" s="138"/>
      <c r="BP40" s="138"/>
      <c r="BQ40" s="138"/>
      <c r="BR40" s="138"/>
      <c r="BS40" s="138"/>
      <c r="BT40" s="138"/>
      <c r="BU40" s="138"/>
      <c r="BV40" s="138"/>
      <c r="BW40" s="138"/>
      <c r="BX40" s="138"/>
      <c r="BY40" s="138"/>
      <c r="BZ40" s="138"/>
    </row>
    <row r="41" spans="1:78" s="152" customFormat="1" ht="18" hidden="1" customHeight="1" outlineLevel="1" x14ac:dyDescent="0.25">
      <c r="A41" s="146">
        <v>26</v>
      </c>
      <c r="B41" s="366" t="str">
        <f>IFERROR(IF(INDEX(inputsgrp_gn,MATCH(Logic!$A41,inputsgrp_no,0))&lt;&gt;"",INDEX(inputsgrp_gn,MATCH(Logic!$A41,inputsgrp_no,0)),""),"")</f>
        <v/>
      </c>
      <c r="C41" s="367"/>
      <c r="D41" s="148" t="str">
        <f>IFERROR(IF(INDEX(inputsgrp_ada,MATCH(Logic!$A41,inputsgrp_no,0))&lt;&gt;"",INDEX(inputsgrp_ada,MATCH(Logic!$A41,inputsgrp_no,0)),""),"")</f>
        <v/>
      </c>
      <c r="E41" s="149" t="str">
        <f>IFERROR(IF(INDEX(inputsgrp_urinal,MATCH(Logic!$A41,inputsgrp_no,0))&lt;&gt;"",INDEX(inputsgrp_urinal,MATCH(Logic!$A41,inputsgrp_no,0)),""),"")</f>
        <v/>
      </c>
      <c r="F41" s="150" t="str">
        <f>IFERROR(IF(INDEX(inputsgrp_an,MATCH(Logic!$A41,inputsgrp_no,0))&lt;&gt;"",INDEX(inputsgrp_an,MATCH(Logic!$A41,inputsgrp_no,0)),""),"")</f>
        <v/>
      </c>
      <c r="G41" s="150" t="str">
        <f>IFERROR(IF(INDEX(inputsgrp_otefte,MATCH(Logic!$A41,inputsgrp_no,0))&lt;&gt;"",INDEX(inputsgrp_otefte,MATCH(Logic!$A41,inputsgrp_no,0)),""),"")</f>
        <v/>
      </c>
      <c r="H41" s="151" t="str">
        <f>IF($G41&lt;&gt;"",IFERROR(IF('Inputs Fixture Fittings'!$D41&lt;&gt;"Default",'Inputs Fixture Fittings'!$E41*$G41,0.5*$G41),0),"")</f>
        <v/>
      </c>
      <c r="I41" s="151" t="str">
        <f>IF($G41&lt;&gt;"",IFERROR(IF('Inputs Fixture Fittings'!$D41&lt;&gt;"Default",'Inputs Fixture Fittings'!$F41*$G41,0.5*$G41),0),"")</f>
        <v/>
      </c>
      <c r="J41" s="150" t="str">
        <f>IFERROR(IF(INDEX(inputsgrp_otv,MATCH(Logic!$A41,inputsgrp_no,0))&lt;&gt;"",INDEX(inputsgrp_otv,MATCH(Logic!$A41,inputsgrp_no,0)),""),"")</f>
        <v/>
      </c>
      <c r="K41" s="151" t="str">
        <f>IF($J41&lt;&gt;"",IFERROR(IF('Inputs Fixture Fittings'!$D41&lt;&gt;"Default",'Inputs Fixture Fittings'!$E41*$J41,0.5*$J41),0),"")</f>
        <v/>
      </c>
      <c r="L41" s="151" t="str">
        <f>IF($J41&lt;&gt;"",IFERROR(IF('Inputs Fixture Fittings'!$D41&lt;&gt;"Default",'Inputs Fixture Fittings'!$F41*$J41,0.5*$J41),0),"")</f>
        <v/>
      </c>
      <c r="M41" s="150" t="str">
        <f>IFERROR(IF(INDEX(inputsgrp_otrc,MATCH(Logic!$A41,inputsgrp_no,0))&lt;&gt;"",INDEX(inputsgrp_otrc,MATCH(Logic!$A41,inputsgrp_no,0)),""),"")</f>
        <v/>
      </c>
      <c r="N41" s="151" t="str">
        <f>IF($M41&lt;&gt;"",IFERROR(IF('Inputs Fixture Fittings'!$D41&lt;&gt;"Default",'Inputs Fixture Fittings'!$E41*$M41,0.5*$M41),0),"")</f>
        <v/>
      </c>
      <c r="O41" s="151" t="str">
        <f>IF($M41&lt;&gt;"",IFERROR(IF('Inputs Fixture Fittings'!$D41&lt;&gt;"Default",'Inputs Fixture Fittings'!$F41*$M41,0.5*$M41),0),"")</f>
        <v/>
      </c>
      <c r="P41" s="150" t="str">
        <f>IFERROR(IF(INDEX(inputsgrp_otstud,MATCH(Logic!$A41,inputsgrp_no,0))&lt;&gt;"",INDEX(inputsgrp_otstud,MATCH(Logic!$A41,inputsgrp_no,0)),""),"")</f>
        <v/>
      </c>
      <c r="Q41" s="151" t="str">
        <f>IF($P41&lt;&gt;"",IFERROR(IF('Inputs Fixture Fittings'!$D41&lt;&gt;"Default",'Inputs Fixture Fittings'!$E41*$P41,0.5*$P41),0),"")</f>
        <v/>
      </c>
      <c r="R41" s="151" t="str">
        <f>IF($P41&lt;&gt;"",IFERROR(IF('Inputs Fixture Fittings'!$D41&lt;&gt;"Default",'Inputs Fixture Fittings'!$F41*$P41,0.5*$P41),0),"")</f>
        <v/>
      </c>
      <c r="S41" s="150" t="str">
        <f>IFERROR(IF(INDEX(inputsgrp_otres,MATCH(Logic!$A41,inputsgrp_no,0))&lt;&gt;"",INDEX(inputsgrp_otres,MATCH(Logic!$A41,inputsgrp_no,0)),""),"")</f>
        <v/>
      </c>
      <c r="T41" s="151" t="str">
        <f>IF($S41&lt;&gt;"",IFERROR(IF('Inputs Fixture Fittings'!$D41&lt;&gt;"Default",'Inputs Fixture Fittings'!$E41*$S41,0.5*$S41),0),"")</f>
        <v/>
      </c>
      <c r="U41" s="151" t="str">
        <f>IF($S41&lt;&gt;"",IFERROR(IF('Inputs Fixture Fittings'!$D41&lt;&gt;"Default",'Inputs Fixture Fittings'!$F41*$S41,0.5*$S41),0),"")</f>
        <v/>
      </c>
      <c r="V41" s="150" t="str">
        <f>IFERROR(IF(INDEX(inputsgrp_otot,MATCH(Logic!$A41,inputsgrp_no,0))&lt;&gt;"",INDEX(inputsgrp_otot,MATCH(Logic!$A41,inputsgrp_no,0)),""),"")</f>
        <v/>
      </c>
      <c r="W41" s="151" t="str">
        <f>IF($V41&lt;&gt;"",IFERROR(IF('Inputs Fixture Fittings'!$D41&lt;&gt;"Default",'Inputs Fixture Fittings'!$E41*$V41,0.5*$V41),0),"")</f>
        <v/>
      </c>
      <c r="X41" s="151" t="str">
        <f>IF($V41&lt;&gt;"",IFERROR(IF('Inputs Fixture Fittings'!$D41&lt;&gt;"Default",'Inputs Fixture Fittings'!$F41*$V41,0.5*$V41),0),"")</f>
        <v/>
      </c>
      <c r="Y41" s="153"/>
      <c r="Z41" s="138"/>
      <c r="AA41" s="138"/>
      <c r="AB41" s="153"/>
      <c r="AC41" s="138"/>
      <c r="AD41" s="138"/>
      <c r="AE41" s="138"/>
      <c r="AF41" s="138"/>
      <c r="AG41" s="138"/>
      <c r="AH41" s="138"/>
      <c r="AI41" s="138"/>
      <c r="AJ41" s="138"/>
      <c r="AK41" s="138"/>
      <c r="AL41" s="138"/>
      <c r="AM41" s="138"/>
      <c r="AN41" s="138"/>
      <c r="AO41" s="138"/>
      <c r="AP41" s="138"/>
      <c r="AQ41" s="138"/>
      <c r="AR41" s="138"/>
      <c r="AS41" s="138"/>
      <c r="AT41" s="138"/>
      <c r="AU41" s="138"/>
      <c r="AV41" s="138"/>
      <c r="AW41" s="138"/>
      <c r="AX41" s="138"/>
      <c r="AY41" s="138"/>
      <c r="AZ41" s="138"/>
      <c r="BA41" s="138"/>
      <c r="BB41" s="138"/>
      <c r="BC41" s="138"/>
      <c r="BD41" s="138"/>
      <c r="BE41" s="138"/>
      <c r="BF41" s="138"/>
      <c r="BG41" s="138"/>
      <c r="BH41" s="138"/>
      <c r="BI41" s="138"/>
      <c r="BJ41" s="138"/>
      <c r="BK41" s="138"/>
      <c r="BL41" s="138"/>
      <c r="BM41" s="138"/>
      <c r="BN41" s="138"/>
      <c r="BO41" s="138"/>
      <c r="BP41" s="138"/>
      <c r="BQ41" s="138"/>
      <c r="BR41" s="138"/>
      <c r="BS41" s="138"/>
      <c r="BT41" s="138"/>
      <c r="BU41" s="138"/>
      <c r="BV41" s="138"/>
      <c r="BW41" s="138"/>
      <c r="BX41" s="138"/>
      <c r="BY41" s="138"/>
      <c r="BZ41" s="138"/>
    </row>
    <row r="42" spans="1:78" s="152" customFormat="1" ht="18" hidden="1" customHeight="1" outlineLevel="1" x14ac:dyDescent="0.25">
      <c r="A42" s="146">
        <v>27</v>
      </c>
      <c r="B42" s="366" t="str">
        <f>IFERROR(IF(INDEX(inputsgrp_gn,MATCH(Logic!$A42,inputsgrp_no,0))&lt;&gt;"",INDEX(inputsgrp_gn,MATCH(Logic!$A42,inputsgrp_no,0)),""),"")</f>
        <v/>
      </c>
      <c r="C42" s="367"/>
      <c r="D42" s="148" t="str">
        <f>IFERROR(IF(INDEX(inputsgrp_ada,MATCH(Logic!$A42,inputsgrp_no,0))&lt;&gt;"",INDEX(inputsgrp_ada,MATCH(Logic!$A42,inputsgrp_no,0)),""),"")</f>
        <v/>
      </c>
      <c r="E42" s="149" t="str">
        <f>IFERROR(IF(INDEX(inputsgrp_urinal,MATCH(Logic!$A42,inputsgrp_no,0))&lt;&gt;"",INDEX(inputsgrp_urinal,MATCH(Logic!$A42,inputsgrp_no,0)),""),"")</f>
        <v/>
      </c>
      <c r="F42" s="150" t="str">
        <f>IFERROR(IF(INDEX(inputsgrp_an,MATCH(Logic!$A42,inputsgrp_no,0))&lt;&gt;"",INDEX(inputsgrp_an,MATCH(Logic!$A42,inputsgrp_no,0)),""),"")</f>
        <v/>
      </c>
      <c r="G42" s="150" t="str">
        <f>IFERROR(IF(INDEX(inputsgrp_otefte,MATCH(Logic!$A42,inputsgrp_no,0))&lt;&gt;"",INDEX(inputsgrp_otefte,MATCH(Logic!$A42,inputsgrp_no,0)),""),"")</f>
        <v/>
      </c>
      <c r="H42" s="151" t="str">
        <f>IF($G42&lt;&gt;"",IFERROR(IF('Inputs Fixture Fittings'!$D42&lt;&gt;"Default",'Inputs Fixture Fittings'!$E42*$G42,0.5*$G42),0),"")</f>
        <v/>
      </c>
      <c r="I42" s="151" t="str">
        <f>IF($G42&lt;&gt;"",IFERROR(IF('Inputs Fixture Fittings'!$D42&lt;&gt;"Default",'Inputs Fixture Fittings'!$F42*$G42,0.5*$G42),0),"")</f>
        <v/>
      </c>
      <c r="J42" s="150" t="str">
        <f>IFERROR(IF(INDEX(inputsgrp_otv,MATCH(Logic!$A42,inputsgrp_no,0))&lt;&gt;"",INDEX(inputsgrp_otv,MATCH(Logic!$A42,inputsgrp_no,0)),""),"")</f>
        <v/>
      </c>
      <c r="K42" s="151" t="str">
        <f>IF($J42&lt;&gt;"",IFERROR(IF('Inputs Fixture Fittings'!$D42&lt;&gt;"Default",'Inputs Fixture Fittings'!$E42*$J42,0.5*$J42),0),"")</f>
        <v/>
      </c>
      <c r="L42" s="151" t="str">
        <f>IF($J42&lt;&gt;"",IFERROR(IF('Inputs Fixture Fittings'!$D42&lt;&gt;"Default",'Inputs Fixture Fittings'!$F42*$J42,0.5*$J42),0),"")</f>
        <v/>
      </c>
      <c r="M42" s="150" t="str">
        <f>IFERROR(IF(INDEX(inputsgrp_otrc,MATCH(Logic!$A42,inputsgrp_no,0))&lt;&gt;"",INDEX(inputsgrp_otrc,MATCH(Logic!$A42,inputsgrp_no,0)),""),"")</f>
        <v/>
      </c>
      <c r="N42" s="151" t="str">
        <f>IF($M42&lt;&gt;"",IFERROR(IF('Inputs Fixture Fittings'!$D42&lt;&gt;"Default",'Inputs Fixture Fittings'!$E42*$M42,0.5*$M42),0),"")</f>
        <v/>
      </c>
      <c r="O42" s="151" t="str">
        <f>IF($M42&lt;&gt;"",IFERROR(IF('Inputs Fixture Fittings'!$D42&lt;&gt;"Default",'Inputs Fixture Fittings'!$F42*$M42,0.5*$M42),0),"")</f>
        <v/>
      </c>
      <c r="P42" s="150" t="str">
        <f>IFERROR(IF(INDEX(inputsgrp_otstud,MATCH(Logic!$A42,inputsgrp_no,0))&lt;&gt;"",INDEX(inputsgrp_otstud,MATCH(Logic!$A42,inputsgrp_no,0)),""),"")</f>
        <v/>
      </c>
      <c r="Q42" s="151" t="str">
        <f>IF($P42&lt;&gt;"",IFERROR(IF('Inputs Fixture Fittings'!$D42&lt;&gt;"Default",'Inputs Fixture Fittings'!$E42*$P42,0.5*$P42),0),"")</f>
        <v/>
      </c>
      <c r="R42" s="151" t="str">
        <f>IF($P42&lt;&gt;"",IFERROR(IF('Inputs Fixture Fittings'!$D42&lt;&gt;"Default",'Inputs Fixture Fittings'!$F42*$P42,0.5*$P42),0),"")</f>
        <v/>
      </c>
      <c r="S42" s="150" t="str">
        <f>IFERROR(IF(INDEX(inputsgrp_otres,MATCH(Logic!$A42,inputsgrp_no,0))&lt;&gt;"",INDEX(inputsgrp_otres,MATCH(Logic!$A42,inputsgrp_no,0)),""),"")</f>
        <v/>
      </c>
      <c r="T42" s="151" t="str">
        <f>IF($S42&lt;&gt;"",IFERROR(IF('Inputs Fixture Fittings'!$D42&lt;&gt;"Default",'Inputs Fixture Fittings'!$E42*$S42,0.5*$S42),0),"")</f>
        <v/>
      </c>
      <c r="U42" s="151" t="str">
        <f>IF($S42&lt;&gt;"",IFERROR(IF('Inputs Fixture Fittings'!$D42&lt;&gt;"Default",'Inputs Fixture Fittings'!$F42*$S42,0.5*$S42),0),"")</f>
        <v/>
      </c>
      <c r="V42" s="150" t="str">
        <f>IFERROR(IF(INDEX(inputsgrp_otot,MATCH(Logic!$A42,inputsgrp_no,0))&lt;&gt;"",INDEX(inputsgrp_otot,MATCH(Logic!$A42,inputsgrp_no,0)),""),"")</f>
        <v/>
      </c>
      <c r="W42" s="151" t="str">
        <f>IF($V42&lt;&gt;"",IFERROR(IF('Inputs Fixture Fittings'!$D42&lt;&gt;"Default",'Inputs Fixture Fittings'!$E42*$V42,0.5*$V42),0),"")</f>
        <v/>
      </c>
      <c r="X42" s="151" t="str">
        <f>IF($V42&lt;&gt;"",IFERROR(IF('Inputs Fixture Fittings'!$D42&lt;&gt;"Default",'Inputs Fixture Fittings'!$F42*$V42,0.5*$V42),0),"")</f>
        <v/>
      </c>
      <c r="Y42" s="153"/>
      <c r="Z42" s="138"/>
      <c r="AA42" s="138"/>
      <c r="AB42" s="153"/>
      <c r="AC42" s="138"/>
      <c r="AD42" s="138"/>
      <c r="AE42" s="138"/>
      <c r="AF42" s="138"/>
      <c r="AG42" s="138"/>
      <c r="AH42" s="138"/>
      <c r="AI42" s="138"/>
      <c r="AJ42" s="138"/>
      <c r="AK42" s="138"/>
      <c r="AL42" s="138"/>
      <c r="AM42" s="138"/>
      <c r="AN42" s="138"/>
      <c r="AO42" s="138"/>
      <c r="AP42" s="138"/>
      <c r="AQ42" s="138"/>
      <c r="AR42" s="138"/>
      <c r="AS42" s="138"/>
      <c r="AT42" s="138"/>
      <c r="AU42" s="138"/>
      <c r="AV42" s="138"/>
      <c r="AW42" s="138"/>
      <c r="AX42" s="138"/>
      <c r="AY42" s="138"/>
      <c r="AZ42" s="138"/>
      <c r="BA42" s="138"/>
      <c r="BB42" s="138"/>
      <c r="BC42" s="138"/>
      <c r="BD42" s="138"/>
      <c r="BE42" s="138"/>
      <c r="BF42" s="138"/>
      <c r="BG42" s="138"/>
      <c r="BH42" s="138"/>
      <c r="BI42" s="138"/>
      <c r="BJ42" s="138"/>
      <c r="BK42" s="138"/>
      <c r="BL42" s="138"/>
      <c r="BM42" s="138"/>
      <c r="BN42" s="138"/>
      <c r="BO42" s="138"/>
      <c r="BP42" s="138"/>
      <c r="BQ42" s="138"/>
      <c r="BR42" s="138"/>
      <c r="BS42" s="138"/>
      <c r="BT42" s="138"/>
      <c r="BU42" s="138"/>
      <c r="BV42" s="138"/>
      <c r="BW42" s="138"/>
      <c r="BX42" s="138"/>
      <c r="BY42" s="138"/>
      <c r="BZ42" s="138"/>
    </row>
    <row r="43" spans="1:78" s="152" customFormat="1" ht="18" hidden="1" customHeight="1" outlineLevel="1" x14ac:dyDescent="0.25">
      <c r="A43" s="146">
        <v>28</v>
      </c>
      <c r="B43" s="366" t="str">
        <f>IFERROR(IF(INDEX(inputsgrp_gn,MATCH(Logic!$A43,inputsgrp_no,0))&lt;&gt;"",INDEX(inputsgrp_gn,MATCH(Logic!$A43,inputsgrp_no,0)),""),"")</f>
        <v/>
      </c>
      <c r="C43" s="367"/>
      <c r="D43" s="148" t="str">
        <f>IFERROR(IF(INDEX(inputsgrp_ada,MATCH(Logic!$A43,inputsgrp_no,0))&lt;&gt;"",INDEX(inputsgrp_ada,MATCH(Logic!$A43,inputsgrp_no,0)),""),"")</f>
        <v/>
      </c>
      <c r="E43" s="149" t="str">
        <f>IFERROR(IF(INDEX(inputsgrp_urinal,MATCH(Logic!$A43,inputsgrp_no,0))&lt;&gt;"",INDEX(inputsgrp_urinal,MATCH(Logic!$A43,inputsgrp_no,0)),""),"")</f>
        <v/>
      </c>
      <c r="F43" s="150" t="str">
        <f>IFERROR(IF(INDEX(inputsgrp_an,MATCH(Logic!$A43,inputsgrp_no,0))&lt;&gt;"",INDEX(inputsgrp_an,MATCH(Logic!$A43,inputsgrp_no,0)),""),"")</f>
        <v/>
      </c>
      <c r="G43" s="150" t="str">
        <f>IFERROR(IF(INDEX(inputsgrp_otefte,MATCH(Logic!$A43,inputsgrp_no,0))&lt;&gt;"",INDEX(inputsgrp_otefte,MATCH(Logic!$A43,inputsgrp_no,0)),""),"")</f>
        <v/>
      </c>
      <c r="H43" s="151" t="str">
        <f>IF($G43&lt;&gt;"",IFERROR(IF('Inputs Fixture Fittings'!$D43&lt;&gt;"Default",'Inputs Fixture Fittings'!$E43*$G43,0.5*$G43),0),"")</f>
        <v/>
      </c>
      <c r="I43" s="151" t="str">
        <f>IF($G43&lt;&gt;"",IFERROR(IF('Inputs Fixture Fittings'!$D43&lt;&gt;"Default",'Inputs Fixture Fittings'!$F43*$G43,0.5*$G43),0),"")</f>
        <v/>
      </c>
      <c r="J43" s="150" t="str">
        <f>IFERROR(IF(INDEX(inputsgrp_otv,MATCH(Logic!$A43,inputsgrp_no,0))&lt;&gt;"",INDEX(inputsgrp_otv,MATCH(Logic!$A43,inputsgrp_no,0)),""),"")</f>
        <v/>
      </c>
      <c r="K43" s="151" t="str">
        <f>IF($J43&lt;&gt;"",IFERROR(IF('Inputs Fixture Fittings'!$D43&lt;&gt;"Default",'Inputs Fixture Fittings'!$E43*$J43,0.5*$J43),0),"")</f>
        <v/>
      </c>
      <c r="L43" s="151" t="str">
        <f>IF($J43&lt;&gt;"",IFERROR(IF('Inputs Fixture Fittings'!$D43&lt;&gt;"Default",'Inputs Fixture Fittings'!$F43*$J43,0.5*$J43),0),"")</f>
        <v/>
      </c>
      <c r="M43" s="150" t="str">
        <f>IFERROR(IF(INDEX(inputsgrp_otrc,MATCH(Logic!$A43,inputsgrp_no,0))&lt;&gt;"",INDEX(inputsgrp_otrc,MATCH(Logic!$A43,inputsgrp_no,0)),""),"")</f>
        <v/>
      </c>
      <c r="N43" s="151" t="str">
        <f>IF($M43&lt;&gt;"",IFERROR(IF('Inputs Fixture Fittings'!$D43&lt;&gt;"Default",'Inputs Fixture Fittings'!$E43*$M43,0.5*$M43),0),"")</f>
        <v/>
      </c>
      <c r="O43" s="151" t="str">
        <f>IF($M43&lt;&gt;"",IFERROR(IF('Inputs Fixture Fittings'!$D43&lt;&gt;"Default",'Inputs Fixture Fittings'!$F43*$M43,0.5*$M43),0),"")</f>
        <v/>
      </c>
      <c r="P43" s="150" t="str">
        <f>IFERROR(IF(INDEX(inputsgrp_otstud,MATCH(Logic!$A43,inputsgrp_no,0))&lt;&gt;"",INDEX(inputsgrp_otstud,MATCH(Logic!$A43,inputsgrp_no,0)),""),"")</f>
        <v/>
      </c>
      <c r="Q43" s="151" t="str">
        <f>IF($P43&lt;&gt;"",IFERROR(IF('Inputs Fixture Fittings'!$D43&lt;&gt;"Default",'Inputs Fixture Fittings'!$E43*$P43,0.5*$P43),0),"")</f>
        <v/>
      </c>
      <c r="R43" s="151" t="str">
        <f>IF($P43&lt;&gt;"",IFERROR(IF('Inputs Fixture Fittings'!$D43&lt;&gt;"Default",'Inputs Fixture Fittings'!$F43*$P43,0.5*$P43),0),"")</f>
        <v/>
      </c>
      <c r="S43" s="150" t="str">
        <f>IFERROR(IF(INDEX(inputsgrp_otres,MATCH(Logic!$A43,inputsgrp_no,0))&lt;&gt;"",INDEX(inputsgrp_otres,MATCH(Logic!$A43,inputsgrp_no,0)),""),"")</f>
        <v/>
      </c>
      <c r="T43" s="151" t="str">
        <f>IF($S43&lt;&gt;"",IFERROR(IF('Inputs Fixture Fittings'!$D43&lt;&gt;"Default",'Inputs Fixture Fittings'!$E43*$S43,0.5*$S43),0),"")</f>
        <v/>
      </c>
      <c r="U43" s="151" t="str">
        <f>IF($S43&lt;&gt;"",IFERROR(IF('Inputs Fixture Fittings'!$D43&lt;&gt;"Default",'Inputs Fixture Fittings'!$F43*$S43,0.5*$S43),0),"")</f>
        <v/>
      </c>
      <c r="V43" s="150" t="str">
        <f>IFERROR(IF(INDEX(inputsgrp_otot,MATCH(Logic!$A43,inputsgrp_no,0))&lt;&gt;"",INDEX(inputsgrp_otot,MATCH(Logic!$A43,inputsgrp_no,0)),""),"")</f>
        <v/>
      </c>
      <c r="W43" s="151" t="str">
        <f>IF($V43&lt;&gt;"",IFERROR(IF('Inputs Fixture Fittings'!$D43&lt;&gt;"Default",'Inputs Fixture Fittings'!$E43*$V43,0.5*$V43),0),"")</f>
        <v/>
      </c>
      <c r="X43" s="151" t="str">
        <f>IF($V43&lt;&gt;"",IFERROR(IF('Inputs Fixture Fittings'!$D43&lt;&gt;"Default",'Inputs Fixture Fittings'!$F43*$V43,0.5*$V43),0),"")</f>
        <v/>
      </c>
      <c r="Y43" s="153"/>
      <c r="Z43" s="138"/>
      <c r="AA43" s="138"/>
      <c r="AB43" s="153"/>
      <c r="AC43" s="138"/>
      <c r="AD43" s="138"/>
      <c r="AE43" s="138"/>
      <c r="AF43" s="138"/>
      <c r="AG43" s="138"/>
      <c r="AH43" s="138"/>
      <c r="AI43" s="138"/>
      <c r="AJ43" s="138"/>
      <c r="AK43" s="138"/>
      <c r="AL43" s="138"/>
      <c r="AM43" s="138"/>
      <c r="AN43" s="138"/>
      <c r="AO43" s="138"/>
      <c r="AP43" s="138"/>
      <c r="AQ43" s="138"/>
      <c r="AR43" s="138"/>
      <c r="AS43" s="138"/>
      <c r="AT43" s="138"/>
      <c r="AU43" s="138"/>
      <c r="AV43" s="138"/>
      <c r="AW43" s="138"/>
      <c r="AX43" s="138"/>
      <c r="AY43" s="138"/>
      <c r="AZ43" s="138"/>
      <c r="BA43" s="138"/>
      <c r="BB43" s="138"/>
      <c r="BC43" s="138"/>
      <c r="BD43" s="138"/>
      <c r="BE43" s="138"/>
      <c r="BF43" s="138"/>
      <c r="BG43" s="138"/>
      <c r="BH43" s="138"/>
      <c r="BI43" s="138"/>
      <c r="BJ43" s="138"/>
      <c r="BK43" s="138"/>
      <c r="BL43" s="138"/>
      <c r="BM43" s="138"/>
      <c r="BN43" s="138"/>
      <c r="BO43" s="138"/>
      <c r="BP43" s="138"/>
      <c r="BQ43" s="138"/>
      <c r="BR43" s="138"/>
      <c r="BS43" s="138"/>
      <c r="BT43" s="138"/>
      <c r="BU43" s="138"/>
      <c r="BV43" s="138"/>
      <c r="BW43" s="138"/>
      <c r="BX43" s="138"/>
      <c r="BY43" s="138"/>
      <c r="BZ43" s="138"/>
    </row>
    <row r="44" spans="1:78" s="152" customFormat="1" ht="18" hidden="1" customHeight="1" outlineLevel="1" x14ac:dyDescent="0.25">
      <c r="A44" s="146">
        <v>29</v>
      </c>
      <c r="B44" s="366" t="str">
        <f>IFERROR(IF(INDEX(inputsgrp_gn,MATCH(Logic!$A44,inputsgrp_no,0))&lt;&gt;"",INDEX(inputsgrp_gn,MATCH(Logic!$A44,inputsgrp_no,0)),""),"")</f>
        <v/>
      </c>
      <c r="C44" s="367"/>
      <c r="D44" s="148" t="str">
        <f>IFERROR(IF(INDEX(inputsgrp_ada,MATCH(Logic!$A44,inputsgrp_no,0))&lt;&gt;"",INDEX(inputsgrp_ada,MATCH(Logic!$A44,inputsgrp_no,0)),""),"")</f>
        <v/>
      </c>
      <c r="E44" s="149" t="str">
        <f>IFERROR(IF(INDEX(inputsgrp_urinal,MATCH(Logic!$A44,inputsgrp_no,0))&lt;&gt;"",INDEX(inputsgrp_urinal,MATCH(Logic!$A44,inputsgrp_no,0)),""),"")</f>
        <v/>
      </c>
      <c r="F44" s="150" t="str">
        <f>IFERROR(IF(INDEX(inputsgrp_an,MATCH(Logic!$A44,inputsgrp_no,0))&lt;&gt;"",INDEX(inputsgrp_an,MATCH(Logic!$A44,inputsgrp_no,0)),""),"")</f>
        <v/>
      </c>
      <c r="G44" s="150" t="str">
        <f>IFERROR(IF(INDEX(inputsgrp_otefte,MATCH(Logic!$A44,inputsgrp_no,0))&lt;&gt;"",INDEX(inputsgrp_otefte,MATCH(Logic!$A44,inputsgrp_no,0)),""),"")</f>
        <v/>
      </c>
      <c r="H44" s="151" t="str">
        <f>IF($G44&lt;&gt;"",IFERROR(IF('Inputs Fixture Fittings'!$D44&lt;&gt;"Default",'Inputs Fixture Fittings'!$E44*$G44,0.5*$G44),0),"")</f>
        <v/>
      </c>
      <c r="I44" s="151" t="str">
        <f>IF($G44&lt;&gt;"",IFERROR(IF('Inputs Fixture Fittings'!$D44&lt;&gt;"Default",'Inputs Fixture Fittings'!$F44*$G44,0.5*$G44),0),"")</f>
        <v/>
      </c>
      <c r="J44" s="150" t="str">
        <f>IFERROR(IF(INDEX(inputsgrp_otv,MATCH(Logic!$A44,inputsgrp_no,0))&lt;&gt;"",INDEX(inputsgrp_otv,MATCH(Logic!$A44,inputsgrp_no,0)),""),"")</f>
        <v/>
      </c>
      <c r="K44" s="151" t="str">
        <f>IF($J44&lt;&gt;"",IFERROR(IF('Inputs Fixture Fittings'!$D44&lt;&gt;"Default",'Inputs Fixture Fittings'!$E44*$J44,0.5*$J44),0),"")</f>
        <v/>
      </c>
      <c r="L44" s="151" t="str">
        <f>IF($J44&lt;&gt;"",IFERROR(IF('Inputs Fixture Fittings'!$D44&lt;&gt;"Default",'Inputs Fixture Fittings'!$F44*$J44,0.5*$J44),0),"")</f>
        <v/>
      </c>
      <c r="M44" s="150" t="str">
        <f>IFERROR(IF(INDEX(inputsgrp_otrc,MATCH(Logic!$A44,inputsgrp_no,0))&lt;&gt;"",INDEX(inputsgrp_otrc,MATCH(Logic!$A44,inputsgrp_no,0)),""),"")</f>
        <v/>
      </c>
      <c r="N44" s="151" t="str">
        <f>IF($M44&lt;&gt;"",IFERROR(IF('Inputs Fixture Fittings'!$D44&lt;&gt;"Default",'Inputs Fixture Fittings'!$E44*$M44,0.5*$M44),0),"")</f>
        <v/>
      </c>
      <c r="O44" s="151" t="str">
        <f>IF($M44&lt;&gt;"",IFERROR(IF('Inputs Fixture Fittings'!$D44&lt;&gt;"Default",'Inputs Fixture Fittings'!$F44*$M44,0.5*$M44),0),"")</f>
        <v/>
      </c>
      <c r="P44" s="150" t="str">
        <f>IFERROR(IF(INDEX(inputsgrp_otstud,MATCH(Logic!$A44,inputsgrp_no,0))&lt;&gt;"",INDEX(inputsgrp_otstud,MATCH(Logic!$A44,inputsgrp_no,0)),""),"")</f>
        <v/>
      </c>
      <c r="Q44" s="151" t="str">
        <f>IF($P44&lt;&gt;"",IFERROR(IF('Inputs Fixture Fittings'!$D44&lt;&gt;"Default",'Inputs Fixture Fittings'!$E44*$P44,0.5*$P44),0),"")</f>
        <v/>
      </c>
      <c r="R44" s="151" t="str">
        <f>IF($P44&lt;&gt;"",IFERROR(IF('Inputs Fixture Fittings'!$D44&lt;&gt;"Default",'Inputs Fixture Fittings'!$F44*$P44,0.5*$P44),0),"")</f>
        <v/>
      </c>
      <c r="S44" s="150" t="str">
        <f>IFERROR(IF(INDEX(inputsgrp_otres,MATCH(Logic!$A44,inputsgrp_no,0))&lt;&gt;"",INDEX(inputsgrp_otres,MATCH(Logic!$A44,inputsgrp_no,0)),""),"")</f>
        <v/>
      </c>
      <c r="T44" s="151" t="str">
        <f>IF($S44&lt;&gt;"",IFERROR(IF('Inputs Fixture Fittings'!$D44&lt;&gt;"Default",'Inputs Fixture Fittings'!$E44*$S44,0.5*$S44),0),"")</f>
        <v/>
      </c>
      <c r="U44" s="151" t="str">
        <f>IF($S44&lt;&gt;"",IFERROR(IF('Inputs Fixture Fittings'!$D44&lt;&gt;"Default",'Inputs Fixture Fittings'!$F44*$S44,0.5*$S44),0),"")</f>
        <v/>
      </c>
      <c r="V44" s="150" t="str">
        <f>IFERROR(IF(INDEX(inputsgrp_otot,MATCH(Logic!$A44,inputsgrp_no,0))&lt;&gt;"",INDEX(inputsgrp_otot,MATCH(Logic!$A44,inputsgrp_no,0)),""),"")</f>
        <v/>
      </c>
      <c r="W44" s="151" t="str">
        <f>IF($V44&lt;&gt;"",IFERROR(IF('Inputs Fixture Fittings'!$D44&lt;&gt;"Default",'Inputs Fixture Fittings'!$E44*$V44,0.5*$V44),0),"")</f>
        <v/>
      </c>
      <c r="X44" s="151" t="str">
        <f>IF($V44&lt;&gt;"",IFERROR(IF('Inputs Fixture Fittings'!$D44&lt;&gt;"Default",'Inputs Fixture Fittings'!$F44*$V44,0.5*$V44),0),"")</f>
        <v/>
      </c>
      <c r="Y44" s="153"/>
      <c r="Z44" s="138"/>
      <c r="AA44" s="138"/>
      <c r="AB44" s="153"/>
      <c r="AC44" s="138"/>
      <c r="AD44" s="138"/>
      <c r="AE44" s="138"/>
      <c r="AF44" s="138"/>
      <c r="AG44" s="138"/>
      <c r="AH44" s="138"/>
      <c r="AI44" s="138"/>
      <c r="AJ44" s="138"/>
      <c r="AK44" s="138"/>
      <c r="AL44" s="138"/>
      <c r="AM44" s="138"/>
      <c r="AN44" s="138"/>
      <c r="AO44" s="138"/>
      <c r="AP44" s="138"/>
      <c r="AQ44" s="138"/>
      <c r="AR44" s="138"/>
      <c r="AS44" s="138"/>
      <c r="AT44" s="138"/>
      <c r="AU44" s="138"/>
      <c r="AV44" s="138"/>
      <c r="AW44" s="138"/>
      <c r="AX44" s="138"/>
      <c r="AY44" s="138"/>
      <c r="AZ44" s="138"/>
      <c r="BA44" s="138"/>
      <c r="BB44" s="138"/>
      <c r="BC44" s="138"/>
      <c r="BD44" s="138"/>
      <c r="BE44" s="138"/>
      <c r="BF44" s="138"/>
      <c r="BG44" s="138"/>
      <c r="BH44" s="138"/>
      <c r="BI44" s="138"/>
      <c r="BJ44" s="138"/>
      <c r="BK44" s="138"/>
      <c r="BL44" s="138"/>
      <c r="BM44" s="138"/>
      <c r="BN44" s="138"/>
      <c r="BO44" s="138"/>
      <c r="BP44" s="138"/>
      <c r="BQ44" s="138"/>
      <c r="BR44" s="138"/>
      <c r="BS44" s="138"/>
      <c r="BT44" s="138"/>
      <c r="BU44" s="138"/>
      <c r="BV44" s="138"/>
      <c r="BW44" s="138"/>
      <c r="BX44" s="138"/>
      <c r="BY44" s="138"/>
      <c r="BZ44" s="138"/>
    </row>
    <row r="45" spans="1:78" s="152" customFormat="1" ht="18" hidden="1" customHeight="1" outlineLevel="1" x14ac:dyDescent="0.25">
      <c r="A45" s="146">
        <v>30</v>
      </c>
      <c r="B45" s="366" t="str">
        <f>IFERROR(IF(INDEX(inputsgrp_gn,MATCH(Logic!$A45,inputsgrp_no,0))&lt;&gt;"",INDEX(inputsgrp_gn,MATCH(Logic!$A45,inputsgrp_no,0)),""),"")</f>
        <v/>
      </c>
      <c r="C45" s="367"/>
      <c r="D45" s="148" t="str">
        <f>IFERROR(IF(INDEX(inputsgrp_ada,MATCH(Logic!$A45,inputsgrp_no,0))&lt;&gt;"",INDEX(inputsgrp_ada,MATCH(Logic!$A45,inputsgrp_no,0)),""),"")</f>
        <v/>
      </c>
      <c r="E45" s="149" t="str">
        <f>IFERROR(IF(INDEX(inputsgrp_urinal,MATCH(Logic!$A45,inputsgrp_no,0))&lt;&gt;"",INDEX(inputsgrp_urinal,MATCH(Logic!$A45,inputsgrp_no,0)),""),"")</f>
        <v/>
      </c>
      <c r="F45" s="150" t="str">
        <f>IFERROR(IF(INDEX(inputsgrp_an,MATCH(Logic!$A45,inputsgrp_no,0))&lt;&gt;"",INDEX(inputsgrp_an,MATCH(Logic!$A45,inputsgrp_no,0)),""),"")</f>
        <v/>
      </c>
      <c r="G45" s="150" t="str">
        <f>IFERROR(IF(INDEX(inputsgrp_otefte,MATCH(Logic!$A45,inputsgrp_no,0))&lt;&gt;"",INDEX(inputsgrp_otefte,MATCH(Logic!$A45,inputsgrp_no,0)),""),"")</f>
        <v/>
      </c>
      <c r="H45" s="151" t="str">
        <f>IF($G45&lt;&gt;"",IFERROR(IF('Inputs Fixture Fittings'!$D45&lt;&gt;"Default",'Inputs Fixture Fittings'!$E45*$G45,0.5*$G45),0),"")</f>
        <v/>
      </c>
      <c r="I45" s="151" t="str">
        <f>IF($G45&lt;&gt;"",IFERROR(IF('Inputs Fixture Fittings'!$D45&lt;&gt;"Default",'Inputs Fixture Fittings'!$F45*$G45,0.5*$G45),0),"")</f>
        <v/>
      </c>
      <c r="J45" s="150" t="str">
        <f>IFERROR(IF(INDEX(inputsgrp_otv,MATCH(Logic!$A45,inputsgrp_no,0))&lt;&gt;"",INDEX(inputsgrp_otv,MATCH(Logic!$A45,inputsgrp_no,0)),""),"")</f>
        <v/>
      </c>
      <c r="K45" s="151" t="str">
        <f>IF($J45&lt;&gt;"",IFERROR(IF('Inputs Fixture Fittings'!$D45&lt;&gt;"Default",'Inputs Fixture Fittings'!$E45*$J45,0.5*$J45),0),"")</f>
        <v/>
      </c>
      <c r="L45" s="151" t="str">
        <f>IF($J45&lt;&gt;"",IFERROR(IF('Inputs Fixture Fittings'!$D45&lt;&gt;"Default",'Inputs Fixture Fittings'!$F45*$J45,0.5*$J45),0),"")</f>
        <v/>
      </c>
      <c r="M45" s="150" t="str">
        <f>IFERROR(IF(INDEX(inputsgrp_otrc,MATCH(Logic!$A45,inputsgrp_no,0))&lt;&gt;"",INDEX(inputsgrp_otrc,MATCH(Logic!$A45,inputsgrp_no,0)),""),"")</f>
        <v/>
      </c>
      <c r="N45" s="151" t="str">
        <f>IF($M45&lt;&gt;"",IFERROR(IF('Inputs Fixture Fittings'!$D45&lt;&gt;"Default",'Inputs Fixture Fittings'!$E45*$M45,0.5*$M45),0),"")</f>
        <v/>
      </c>
      <c r="O45" s="151" t="str">
        <f>IF($M45&lt;&gt;"",IFERROR(IF('Inputs Fixture Fittings'!$D45&lt;&gt;"Default",'Inputs Fixture Fittings'!$F45*$M45,0.5*$M45),0),"")</f>
        <v/>
      </c>
      <c r="P45" s="150" t="str">
        <f>IFERROR(IF(INDEX(inputsgrp_otstud,MATCH(Logic!$A45,inputsgrp_no,0))&lt;&gt;"",INDEX(inputsgrp_otstud,MATCH(Logic!$A45,inputsgrp_no,0)),""),"")</f>
        <v/>
      </c>
      <c r="Q45" s="151" t="str">
        <f>IF($P45&lt;&gt;"",IFERROR(IF('Inputs Fixture Fittings'!$D45&lt;&gt;"Default",'Inputs Fixture Fittings'!$E45*$P45,0.5*$P45),0),"")</f>
        <v/>
      </c>
      <c r="R45" s="151" t="str">
        <f>IF($P45&lt;&gt;"",IFERROR(IF('Inputs Fixture Fittings'!$D45&lt;&gt;"Default",'Inputs Fixture Fittings'!$F45*$P45,0.5*$P45),0),"")</f>
        <v/>
      </c>
      <c r="S45" s="150" t="str">
        <f>IFERROR(IF(INDEX(inputsgrp_otres,MATCH(Logic!$A45,inputsgrp_no,0))&lt;&gt;"",INDEX(inputsgrp_otres,MATCH(Logic!$A45,inputsgrp_no,0)),""),"")</f>
        <v/>
      </c>
      <c r="T45" s="151" t="str">
        <f>IF($S45&lt;&gt;"",IFERROR(IF('Inputs Fixture Fittings'!$D45&lt;&gt;"Default",'Inputs Fixture Fittings'!$E45*$S45,0.5*$S45),0),"")</f>
        <v/>
      </c>
      <c r="U45" s="151" t="str">
        <f>IF($S45&lt;&gt;"",IFERROR(IF('Inputs Fixture Fittings'!$D45&lt;&gt;"Default",'Inputs Fixture Fittings'!$F45*$S45,0.5*$S45),0),"")</f>
        <v/>
      </c>
      <c r="V45" s="150" t="str">
        <f>IFERROR(IF(INDEX(inputsgrp_otot,MATCH(Logic!$A45,inputsgrp_no,0))&lt;&gt;"",INDEX(inputsgrp_otot,MATCH(Logic!$A45,inputsgrp_no,0)),""),"")</f>
        <v/>
      </c>
      <c r="W45" s="151" t="str">
        <f>IF($V45&lt;&gt;"",IFERROR(IF('Inputs Fixture Fittings'!$D45&lt;&gt;"Default",'Inputs Fixture Fittings'!$E45*$V45,0.5*$V45),0),"")</f>
        <v/>
      </c>
      <c r="X45" s="151" t="str">
        <f>IF($V45&lt;&gt;"",IFERROR(IF('Inputs Fixture Fittings'!$D45&lt;&gt;"Default",'Inputs Fixture Fittings'!$F45*$V45,0.5*$V45),0),"")</f>
        <v/>
      </c>
      <c r="Y45" s="153"/>
      <c r="Z45" s="138"/>
      <c r="AA45" s="138"/>
      <c r="AB45" s="153"/>
      <c r="AC45" s="138"/>
      <c r="AD45" s="138"/>
      <c r="AE45" s="138"/>
      <c r="AF45" s="138"/>
      <c r="AG45" s="138"/>
      <c r="AH45" s="138"/>
      <c r="AI45" s="138"/>
      <c r="AJ45" s="138"/>
      <c r="AK45" s="138"/>
      <c r="AL45" s="138"/>
      <c r="AM45" s="138"/>
      <c r="AN45" s="138"/>
      <c r="AO45" s="138"/>
      <c r="AP45" s="138"/>
      <c r="AQ45" s="138"/>
      <c r="AR45" s="138"/>
      <c r="AS45" s="138"/>
      <c r="AT45" s="138"/>
      <c r="AU45" s="138"/>
      <c r="AV45" s="138"/>
      <c r="AW45" s="138"/>
      <c r="AX45" s="138"/>
      <c r="AY45" s="138"/>
      <c r="AZ45" s="138"/>
      <c r="BA45" s="138"/>
      <c r="BB45" s="138"/>
      <c r="BC45" s="138"/>
      <c r="BD45" s="138"/>
      <c r="BE45" s="138"/>
      <c r="BF45" s="138"/>
      <c r="BG45" s="138"/>
      <c r="BH45" s="138"/>
      <c r="BI45" s="138"/>
      <c r="BJ45" s="138"/>
      <c r="BK45" s="138"/>
      <c r="BL45" s="138"/>
      <c r="BM45" s="138"/>
      <c r="BN45" s="138"/>
      <c r="BO45" s="138"/>
      <c r="BP45" s="138"/>
      <c r="BQ45" s="138"/>
      <c r="BR45" s="138"/>
      <c r="BS45" s="138"/>
      <c r="BT45" s="138"/>
      <c r="BU45" s="138"/>
      <c r="BV45" s="138"/>
      <c r="BW45" s="138"/>
      <c r="BX45" s="138"/>
      <c r="BY45" s="138"/>
      <c r="BZ45" s="138"/>
    </row>
    <row r="46" spans="1:78" s="152" customFormat="1" ht="15" hidden="1" customHeight="1" outlineLevel="1" x14ac:dyDescent="0.25">
      <c r="A46" s="146"/>
      <c r="B46" s="350"/>
      <c r="C46" s="351"/>
      <c r="D46" s="314"/>
      <c r="E46" s="317"/>
      <c r="F46" s="328"/>
      <c r="G46" s="328"/>
      <c r="H46" s="328"/>
      <c r="I46" s="328"/>
      <c r="J46" s="328"/>
      <c r="K46" s="328"/>
      <c r="L46" s="328"/>
      <c r="M46" s="328"/>
      <c r="N46" s="328"/>
      <c r="O46" s="328"/>
      <c r="P46" s="328"/>
      <c r="Q46" s="328"/>
      <c r="R46" s="328"/>
      <c r="S46" s="328"/>
      <c r="T46" s="328"/>
      <c r="U46" s="328"/>
      <c r="V46" s="328"/>
      <c r="W46" s="328"/>
      <c r="X46" s="329"/>
      <c r="Y46" s="153" t="s">
        <v>182</v>
      </c>
      <c r="Z46" s="138"/>
      <c r="AA46" s="138"/>
      <c r="AB46" s="138"/>
      <c r="AC46" s="138"/>
      <c r="AD46" s="138"/>
      <c r="AE46" s="138"/>
      <c r="AF46" s="138"/>
      <c r="AG46" s="138"/>
      <c r="AH46" s="138"/>
      <c r="AI46" s="138"/>
      <c r="AJ46" s="138"/>
      <c r="AK46" s="138"/>
      <c r="AL46" s="138"/>
      <c r="AM46" s="138"/>
      <c r="AN46" s="138"/>
      <c r="AO46" s="138"/>
      <c r="AP46" s="138"/>
      <c r="AQ46" s="138"/>
      <c r="AR46" s="138"/>
      <c r="AS46" s="138"/>
      <c r="AT46" s="138"/>
      <c r="AU46" s="138"/>
      <c r="AV46" s="138"/>
      <c r="AW46" s="138"/>
      <c r="AX46" s="138"/>
      <c r="AY46" s="138"/>
      <c r="AZ46" s="138"/>
      <c r="BA46" s="138"/>
      <c r="BB46" s="138"/>
      <c r="BC46" s="138"/>
      <c r="BD46" s="138"/>
      <c r="BE46" s="138"/>
      <c r="BF46" s="138"/>
      <c r="BG46" s="138"/>
      <c r="BH46" s="138"/>
      <c r="BI46" s="138"/>
      <c r="BJ46" s="138"/>
      <c r="BK46" s="138"/>
      <c r="BL46" s="138"/>
      <c r="BM46" s="138"/>
      <c r="BN46" s="138"/>
      <c r="BO46" s="138"/>
      <c r="BP46" s="138"/>
      <c r="BQ46" s="138"/>
      <c r="BR46" s="138"/>
      <c r="BS46" s="138"/>
      <c r="BT46" s="138"/>
      <c r="BU46" s="138"/>
      <c r="BV46" s="138"/>
      <c r="BW46" s="138"/>
      <c r="BX46" s="138"/>
      <c r="BY46" s="138"/>
      <c r="BZ46" s="138"/>
    </row>
    <row r="47" spans="1:78" s="152" customFormat="1" ht="18" hidden="1" customHeight="1" outlineLevel="2" x14ac:dyDescent="0.25">
      <c r="A47" s="146">
        <v>31</v>
      </c>
      <c r="B47" s="366" t="str">
        <f>IFERROR(IF(INDEX(inputsgrp_gn,MATCH(Logic!$A47,inputsgrp_no,0))&lt;&gt;"",INDEX(inputsgrp_gn,MATCH(Logic!$A47,inputsgrp_no,0)),""),"")</f>
        <v/>
      </c>
      <c r="C47" s="367"/>
      <c r="D47" s="148" t="str">
        <f>IFERROR(IF(INDEX(inputsgrp_ada,MATCH(Logic!$A47,inputsgrp_no,0))&lt;&gt;"",INDEX(inputsgrp_ada,MATCH(Logic!$A47,inputsgrp_no,0)),""),"")</f>
        <v/>
      </c>
      <c r="E47" s="149" t="str">
        <f>IFERROR(IF(INDEX(inputsgrp_urinal,MATCH(Logic!$A47,inputsgrp_no,0))&lt;&gt;"",INDEX(inputsgrp_urinal,MATCH(Logic!$A47,inputsgrp_no,0)),""),"")</f>
        <v/>
      </c>
      <c r="F47" s="150" t="str">
        <f>IFERROR(IF(INDEX(inputsgrp_an,MATCH(Logic!$A47,inputsgrp_no,0))&lt;&gt;"",INDEX(inputsgrp_an,MATCH(Logic!$A47,inputsgrp_no,0)),""),"")</f>
        <v/>
      </c>
      <c r="G47" s="150" t="str">
        <f>IFERROR(IF(INDEX(inputsgrp_otefte,MATCH(Logic!$A47,inputsgrp_no,0))&lt;&gt;"",INDEX(inputsgrp_otefte,MATCH(Logic!$A47,inputsgrp_no,0)),""),"")</f>
        <v/>
      </c>
      <c r="H47" s="151" t="str">
        <f>IF($G47&lt;&gt;"",IFERROR(IF('Inputs Fixture Fittings'!$D47&lt;&gt;"Default",'Inputs Fixture Fittings'!$E47*$G47,0.5*$G47),0),"")</f>
        <v/>
      </c>
      <c r="I47" s="151" t="str">
        <f>IF($G47&lt;&gt;"",IFERROR(IF('Inputs Fixture Fittings'!$D47&lt;&gt;"Default",'Inputs Fixture Fittings'!$F47*$G47,0.5*$G47),0),"")</f>
        <v/>
      </c>
      <c r="J47" s="150" t="str">
        <f>IFERROR(IF(INDEX(inputsgrp_otv,MATCH(Logic!$A47,inputsgrp_no,0))&lt;&gt;"",INDEX(inputsgrp_otv,MATCH(Logic!$A47,inputsgrp_no,0)),""),"")</f>
        <v/>
      </c>
      <c r="K47" s="151" t="str">
        <f>IF($J47&lt;&gt;"",IFERROR(IF('Inputs Fixture Fittings'!$D47&lt;&gt;"Default",'Inputs Fixture Fittings'!$E47*$J47,0.5*$J47),0),"")</f>
        <v/>
      </c>
      <c r="L47" s="151" t="str">
        <f>IF($J47&lt;&gt;"",IFERROR(IF('Inputs Fixture Fittings'!$D47&lt;&gt;"Default",'Inputs Fixture Fittings'!$F47*$J47,0.5*$J47),0),"")</f>
        <v/>
      </c>
      <c r="M47" s="150" t="str">
        <f>IFERROR(IF(INDEX(inputsgrp_otrc,MATCH(Logic!$A47,inputsgrp_no,0))&lt;&gt;"",INDEX(inputsgrp_otrc,MATCH(Logic!$A47,inputsgrp_no,0)),""),"")</f>
        <v/>
      </c>
      <c r="N47" s="151" t="str">
        <f>IF($M47&lt;&gt;"",IFERROR(IF('Inputs Fixture Fittings'!$D47&lt;&gt;"Default",'Inputs Fixture Fittings'!$E47*$M47,0.5*$M47),0),"")</f>
        <v/>
      </c>
      <c r="O47" s="151" t="str">
        <f>IF($M47&lt;&gt;"",IFERROR(IF('Inputs Fixture Fittings'!$D47&lt;&gt;"Default",'Inputs Fixture Fittings'!$F47*$M47,0.5*$M47),0),"")</f>
        <v/>
      </c>
      <c r="P47" s="150" t="str">
        <f>IFERROR(IF(INDEX(inputsgrp_otstud,MATCH(Logic!$A47,inputsgrp_no,0))&lt;&gt;"",INDEX(inputsgrp_otstud,MATCH(Logic!$A47,inputsgrp_no,0)),""),"")</f>
        <v/>
      </c>
      <c r="Q47" s="151" t="str">
        <f>IF($P47&lt;&gt;"",IFERROR(IF('Inputs Fixture Fittings'!$D47&lt;&gt;"Default",'Inputs Fixture Fittings'!$E47*$P47,0.5*$P47),0),"")</f>
        <v/>
      </c>
      <c r="R47" s="151" t="str">
        <f>IF($P47&lt;&gt;"",IFERROR(IF('Inputs Fixture Fittings'!$D47&lt;&gt;"Default",'Inputs Fixture Fittings'!$F47*$P47,0.5*$P47),0),"")</f>
        <v/>
      </c>
      <c r="S47" s="150" t="str">
        <f>IFERROR(IF(INDEX(inputsgrp_otres,MATCH(Logic!$A47,inputsgrp_no,0))&lt;&gt;"",INDEX(inputsgrp_otres,MATCH(Logic!$A47,inputsgrp_no,0)),""),"")</f>
        <v/>
      </c>
      <c r="T47" s="151" t="str">
        <f>IF($S47&lt;&gt;"",IFERROR(IF('Inputs Fixture Fittings'!$D47&lt;&gt;"Default",'Inputs Fixture Fittings'!$E47*$S47,0.5*$S47),0),"")</f>
        <v/>
      </c>
      <c r="U47" s="151" t="str">
        <f>IF($S47&lt;&gt;"",IFERROR(IF('Inputs Fixture Fittings'!$D47&lt;&gt;"Default",'Inputs Fixture Fittings'!$F47*$S47,0.5*$S47),0),"")</f>
        <v/>
      </c>
      <c r="V47" s="150" t="str">
        <f>IFERROR(IF(INDEX(inputsgrp_otot,MATCH(Logic!$A47,inputsgrp_no,0))&lt;&gt;"",INDEX(inputsgrp_otot,MATCH(Logic!$A47,inputsgrp_no,0)),""),"")</f>
        <v/>
      </c>
      <c r="W47" s="151" t="str">
        <f>IF($V47&lt;&gt;"",IFERROR(IF('Inputs Fixture Fittings'!$D47&lt;&gt;"Default",'Inputs Fixture Fittings'!$E47*$V47,0.5*$V47),0),"")</f>
        <v/>
      </c>
      <c r="X47" s="151" t="str">
        <f>IF($V47&lt;&gt;"",IFERROR(IF('Inputs Fixture Fittings'!$D47&lt;&gt;"Default",'Inputs Fixture Fittings'!$F47*$V47,0.5*$V47),0),"")</f>
        <v/>
      </c>
      <c r="Y47" s="153"/>
      <c r="Z47" s="138"/>
      <c r="AA47" s="138"/>
      <c r="AB47" s="153"/>
      <c r="AC47" s="138"/>
      <c r="AD47" s="138"/>
      <c r="AE47" s="138"/>
      <c r="AF47" s="138"/>
      <c r="AG47" s="138"/>
      <c r="AH47" s="138"/>
      <c r="AI47" s="138"/>
      <c r="AJ47" s="138"/>
      <c r="AK47" s="138"/>
      <c r="AL47" s="138"/>
      <c r="AM47" s="138"/>
      <c r="AN47" s="138"/>
      <c r="AO47" s="138"/>
      <c r="AP47" s="138"/>
      <c r="AQ47" s="138"/>
      <c r="AR47" s="138"/>
      <c r="AS47" s="138"/>
      <c r="AT47" s="138"/>
      <c r="AU47" s="138"/>
      <c r="AV47" s="138"/>
      <c r="AW47" s="138"/>
      <c r="AX47" s="138"/>
      <c r="AY47" s="138"/>
      <c r="AZ47" s="138"/>
      <c r="BA47" s="138"/>
      <c r="BB47" s="138"/>
      <c r="BC47" s="138"/>
      <c r="BD47" s="138"/>
      <c r="BE47" s="138"/>
      <c r="BF47" s="138"/>
      <c r="BG47" s="138"/>
      <c r="BH47" s="138"/>
      <c r="BI47" s="138"/>
      <c r="BJ47" s="138"/>
      <c r="BK47" s="138"/>
      <c r="BL47" s="138"/>
      <c r="BM47" s="138"/>
      <c r="BN47" s="138"/>
      <c r="BO47" s="138"/>
      <c r="BP47" s="138"/>
      <c r="BQ47" s="138"/>
      <c r="BR47" s="138"/>
      <c r="BS47" s="138"/>
      <c r="BT47" s="138"/>
      <c r="BU47" s="138"/>
      <c r="BV47" s="138"/>
      <c r="BW47" s="138"/>
      <c r="BX47" s="138"/>
      <c r="BY47" s="138"/>
      <c r="BZ47" s="138"/>
    </row>
    <row r="48" spans="1:78" s="152" customFormat="1" ht="18" hidden="1" customHeight="1" outlineLevel="2" x14ac:dyDescent="0.25">
      <c r="A48" s="146">
        <v>32</v>
      </c>
      <c r="B48" s="366" t="str">
        <f>IFERROR(IF(INDEX(inputsgrp_gn,MATCH(Logic!$A48,inputsgrp_no,0))&lt;&gt;"",INDEX(inputsgrp_gn,MATCH(Logic!$A48,inputsgrp_no,0)),""),"")</f>
        <v/>
      </c>
      <c r="C48" s="367"/>
      <c r="D48" s="148" t="str">
        <f>IFERROR(IF(INDEX(inputsgrp_ada,MATCH(Logic!$A48,inputsgrp_no,0))&lt;&gt;"",INDEX(inputsgrp_ada,MATCH(Logic!$A48,inputsgrp_no,0)),""),"")</f>
        <v/>
      </c>
      <c r="E48" s="149" t="str">
        <f>IFERROR(IF(INDEX(inputsgrp_urinal,MATCH(Logic!$A48,inputsgrp_no,0))&lt;&gt;"",INDEX(inputsgrp_urinal,MATCH(Logic!$A48,inputsgrp_no,0)),""),"")</f>
        <v/>
      </c>
      <c r="F48" s="150" t="str">
        <f>IFERROR(IF(INDEX(inputsgrp_an,MATCH(Logic!$A48,inputsgrp_no,0))&lt;&gt;"",INDEX(inputsgrp_an,MATCH(Logic!$A48,inputsgrp_no,0)),""),"")</f>
        <v/>
      </c>
      <c r="G48" s="150" t="str">
        <f>IFERROR(IF(INDEX(inputsgrp_otefte,MATCH(Logic!$A48,inputsgrp_no,0))&lt;&gt;"",INDEX(inputsgrp_otefte,MATCH(Logic!$A48,inputsgrp_no,0)),""),"")</f>
        <v/>
      </c>
      <c r="H48" s="151" t="str">
        <f>IF($G48&lt;&gt;"",IFERROR(IF('Inputs Fixture Fittings'!$D48&lt;&gt;"Default",'Inputs Fixture Fittings'!$E48*$G48,0.5*$G48),0),"")</f>
        <v/>
      </c>
      <c r="I48" s="151" t="str">
        <f>IF($G48&lt;&gt;"",IFERROR(IF('Inputs Fixture Fittings'!$D48&lt;&gt;"Default",'Inputs Fixture Fittings'!$F48*$G48,0.5*$G48),0),"")</f>
        <v/>
      </c>
      <c r="J48" s="150" t="str">
        <f>IFERROR(IF(INDEX(inputsgrp_otv,MATCH(Logic!$A48,inputsgrp_no,0))&lt;&gt;"",INDEX(inputsgrp_otv,MATCH(Logic!$A48,inputsgrp_no,0)),""),"")</f>
        <v/>
      </c>
      <c r="K48" s="151" t="str">
        <f>IF($J48&lt;&gt;"",IFERROR(IF('Inputs Fixture Fittings'!$D48&lt;&gt;"Default",'Inputs Fixture Fittings'!$E48*$J48,0.5*$J48),0),"")</f>
        <v/>
      </c>
      <c r="L48" s="151" t="str">
        <f>IF($J48&lt;&gt;"",IFERROR(IF('Inputs Fixture Fittings'!$D48&lt;&gt;"Default",'Inputs Fixture Fittings'!$F48*$J48,0.5*$J48),0),"")</f>
        <v/>
      </c>
      <c r="M48" s="150" t="str">
        <f>IFERROR(IF(INDEX(inputsgrp_otrc,MATCH(Logic!$A48,inputsgrp_no,0))&lt;&gt;"",INDEX(inputsgrp_otrc,MATCH(Logic!$A48,inputsgrp_no,0)),""),"")</f>
        <v/>
      </c>
      <c r="N48" s="151" t="str">
        <f>IF($M48&lt;&gt;"",IFERROR(IF('Inputs Fixture Fittings'!$D48&lt;&gt;"Default",'Inputs Fixture Fittings'!$E48*$M48,0.5*$M48),0),"")</f>
        <v/>
      </c>
      <c r="O48" s="151" t="str">
        <f>IF($M48&lt;&gt;"",IFERROR(IF('Inputs Fixture Fittings'!$D48&lt;&gt;"Default",'Inputs Fixture Fittings'!$F48*$M48,0.5*$M48),0),"")</f>
        <v/>
      </c>
      <c r="P48" s="150" t="str">
        <f>IFERROR(IF(INDEX(inputsgrp_otstud,MATCH(Logic!$A48,inputsgrp_no,0))&lt;&gt;"",INDEX(inputsgrp_otstud,MATCH(Logic!$A48,inputsgrp_no,0)),""),"")</f>
        <v/>
      </c>
      <c r="Q48" s="151" t="str">
        <f>IF($P48&lt;&gt;"",IFERROR(IF('Inputs Fixture Fittings'!$D48&lt;&gt;"Default",'Inputs Fixture Fittings'!$E48*$P48,0.5*$P48),0),"")</f>
        <v/>
      </c>
      <c r="R48" s="151" t="str">
        <f>IF($P48&lt;&gt;"",IFERROR(IF('Inputs Fixture Fittings'!$D48&lt;&gt;"Default",'Inputs Fixture Fittings'!$F48*$P48,0.5*$P48),0),"")</f>
        <v/>
      </c>
      <c r="S48" s="150" t="str">
        <f>IFERROR(IF(INDEX(inputsgrp_otres,MATCH(Logic!$A48,inputsgrp_no,0))&lt;&gt;"",INDEX(inputsgrp_otres,MATCH(Logic!$A48,inputsgrp_no,0)),""),"")</f>
        <v/>
      </c>
      <c r="T48" s="151" t="str">
        <f>IF($S48&lt;&gt;"",IFERROR(IF('Inputs Fixture Fittings'!$D48&lt;&gt;"Default",'Inputs Fixture Fittings'!$E48*$S48,0.5*$S48),0),"")</f>
        <v/>
      </c>
      <c r="U48" s="151" t="str">
        <f>IF($S48&lt;&gt;"",IFERROR(IF('Inputs Fixture Fittings'!$D48&lt;&gt;"Default",'Inputs Fixture Fittings'!$F48*$S48,0.5*$S48),0),"")</f>
        <v/>
      </c>
      <c r="V48" s="150" t="str">
        <f>IFERROR(IF(INDEX(inputsgrp_otot,MATCH(Logic!$A48,inputsgrp_no,0))&lt;&gt;"",INDEX(inputsgrp_otot,MATCH(Logic!$A48,inputsgrp_no,0)),""),"")</f>
        <v/>
      </c>
      <c r="W48" s="151" t="str">
        <f>IF($V48&lt;&gt;"",IFERROR(IF('Inputs Fixture Fittings'!$D48&lt;&gt;"Default",'Inputs Fixture Fittings'!$E48*$V48,0.5*$V48),0),"")</f>
        <v/>
      </c>
      <c r="X48" s="151" t="str">
        <f>IF($V48&lt;&gt;"",IFERROR(IF('Inputs Fixture Fittings'!$D48&lt;&gt;"Default",'Inputs Fixture Fittings'!$F48*$V48,0.5*$V48),0),"")</f>
        <v/>
      </c>
      <c r="Y48" s="153"/>
      <c r="Z48" s="138"/>
      <c r="AA48" s="138"/>
      <c r="AB48" s="153"/>
      <c r="AC48" s="138"/>
      <c r="AD48" s="138"/>
      <c r="AE48" s="138"/>
      <c r="AF48" s="138"/>
      <c r="AG48" s="138"/>
      <c r="AH48" s="138"/>
      <c r="AI48" s="138"/>
      <c r="AJ48" s="138"/>
      <c r="AK48" s="138"/>
      <c r="AL48" s="138"/>
      <c r="AM48" s="138"/>
      <c r="AN48" s="138"/>
      <c r="AO48" s="138"/>
      <c r="AP48" s="138"/>
      <c r="AQ48" s="138"/>
      <c r="AR48" s="138"/>
      <c r="AS48" s="138"/>
      <c r="AT48" s="138"/>
      <c r="AU48" s="138"/>
      <c r="AV48" s="138"/>
      <c r="AW48" s="138"/>
      <c r="AX48" s="138"/>
      <c r="AY48" s="138"/>
      <c r="AZ48" s="138"/>
      <c r="BA48" s="138"/>
      <c r="BB48" s="138"/>
      <c r="BC48" s="138"/>
      <c r="BD48" s="138"/>
      <c r="BE48" s="138"/>
      <c r="BF48" s="138"/>
      <c r="BG48" s="138"/>
      <c r="BH48" s="138"/>
      <c r="BI48" s="138"/>
      <c r="BJ48" s="138"/>
      <c r="BK48" s="138"/>
      <c r="BL48" s="138"/>
      <c r="BM48" s="138"/>
      <c r="BN48" s="138"/>
      <c r="BO48" s="138"/>
      <c r="BP48" s="138"/>
      <c r="BQ48" s="138"/>
      <c r="BR48" s="138"/>
      <c r="BS48" s="138"/>
      <c r="BT48" s="138"/>
      <c r="BU48" s="138"/>
      <c r="BV48" s="138"/>
      <c r="BW48" s="138"/>
      <c r="BX48" s="138"/>
      <c r="BY48" s="138"/>
      <c r="BZ48" s="138"/>
    </row>
    <row r="49" spans="1:78" s="152" customFormat="1" ht="18" hidden="1" customHeight="1" outlineLevel="2" x14ac:dyDescent="0.25">
      <c r="A49" s="146">
        <v>33</v>
      </c>
      <c r="B49" s="366" t="str">
        <f>IFERROR(IF(INDEX(inputsgrp_gn,MATCH(Logic!$A49,inputsgrp_no,0))&lt;&gt;"",INDEX(inputsgrp_gn,MATCH(Logic!$A49,inputsgrp_no,0)),""),"")</f>
        <v/>
      </c>
      <c r="C49" s="367"/>
      <c r="D49" s="148" t="str">
        <f>IFERROR(IF(INDEX(inputsgrp_ada,MATCH(Logic!$A49,inputsgrp_no,0))&lt;&gt;"",INDEX(inputsgrp_ada,MATCH(Logic!$A49,inputsgrp_no,0)),""),"")</f>
        <v/>
      </c>
      <c r="E49" s="149" t="str">
        <f>IFERROR(IF(INDEX(inputsgrp_urinal,MATCH(Logic!$A49,inputsgrp_no,0))&lt;&gt;"",INDEX(inputsgrp_urinal,MATCH(Logic!$A49,inputsgrp_no,0)),""),"")</f>
        <v/>
      </c>
      <c r="F49" s="150" t="str">
        <f>IFERROR(IF(INDEX(inputsgrp_an,MATCH(Logic!$A49,inputsgrp_no,0))&lt;&gt;"",INDEX(inputsgrp_an,MATCH(Logic!$A49,inputsgrp_no,0)),""),"")</f>
        <v/>
      </c>
      <c r="G49" s="150" t="str">
        <f>IFERROR(IF(INDEX(inputsgrp_otefte,MATCH(Logic!$A49,inputsgrp_no,0))&lt;&gt;"",INDEX(inputsgrp_otefte,MATCH(Logic!$A49,inputsgrp_no,0)),""),"")</f>
        <v/>
      </c>
      <c r="H49" s="151" t="str">
        <f>IF($G49&lt;&gt;"",IFERROR(IF('Inputs Fixture Fittings'!$D49&lt;&gt;"Default",'Inputs Fixture Fittings'!$E49*$G49,0.5*$G49),0),"")</f>
        <v/>
      </c>
      <c r="I49" s="151" t="str">
        <f>IF($G49&lt;&gt;"",IFERROR(IF('Inputs Fixture Fittings'!$D49&lt;&gt;"Default",'Inputs Fixture Fittings'!$F49*$G49,0.5*$G49),0),"")</f>
        <v/>
      </c>
      <c r="J49" s="150" t="str">
        <f>IFERROR(IF(INDEX(inputsgrp_otv,MATCH(Logic!$A49,inputsgrp_no,0))&lt;&gt;"",INDEX(inputsgrp_otv,MATCH(Logic!$A49,inputsgrp_no,0)),""),"")</f>
        <v/>
      </c>
      <c r="K49" s="151" t="str">
        <f>IF($J49&lt;&gt;"",IFERROR(IF('Inputs Fixture Fittings'!$D49&lt;&gt;"Default",'Inputs Fixture Fittings'!$E49*$J49,0.5*$J49),0),"")</f>
        <v/>
      </c>
      <c r="L49" s="151" t="str">
        <f>IF($J49&lt;&gt;"",IFERROR(IF('Inputs Fixture Fittings'!$D49&lt;&gt;"Default",'Inputs Fixture Fittings'!$F49*$J49,0.5*$J49),0),"")</f>
        <v/>
      </c>
      <c r="M49" s="150" t="str">
        <f>IFERROR(IF(INDEX(inputsgrp_otrc,MATCH(Logic!$A49,inputsgrp_no,0))&lt;&gt;"",INDEX(inputsgrp_otrc,MATCH(Logic!$A49,inputsgrp_no,0)),""),"")</f>
        <v/>
      </c>
      <c r="N49" s="151" t="str">
        <f>IF($M49&lt;&gt;"",IFERROR(IF('Inputs Fixture Fittings'!$D49&lt;&gt;"Default",'Inputs Fixture Fittings'!$E49*$M49,0.5*$M49),0),"")</f>
        <v/>
      </c>
      <c r="O49" s="151" t="str">
        <f>IF($M49&lt;&gt;"",IFERROR(IF('Inputs Fixture Fittings'!$D49&lt;&gt;"Default",'Inputs Fixture Fittings'!$F49*$M49,0.5*$M49),0),"")</f>
        <v/>
      </c>
      <c r="P49" s="150" t="str">
        <f>IFERROR(IF(INDEX(inputsgrp_otstud,MATCH(Logic!$A49,inputsgrp_no,0))&lt;&gt;"",INDEX(inputsgrp_otstud,MATCH(Logic!$A49,inputsgrp_no,0)),""),"")</f>
        <v/>
      </c>
      <c r="Q49" s="151" t="str">
        <f>IF($P49&lt;&gt;"",IFERROR(IF('Inputs Fixture Fittings'!$D49&lt;&gt;"Default",'Inputs Fixture Fittings'!$E49*$P49,0.5*$P49),0),"")</f>
        <v/>
      </c>
      <c r="R49" s="151" t="str">
        <f>IF($P49&lt;&gt;"",IFERROR(IF('Inputs Fixture Fittings'!$D49&lt;&gt;"Default",'Inputs Fixture Fittings'!$F49*$P49,0.5*$P49),0),"")</f>
        <v/>
      </c>
      <c r="S49" s="150" t="str">
        <f>IFERROR(IF(INDEX(inputsgrp_otres,MATCH(Logic!$A49,inputsgrp_no,0))&lt;&gt;"",INDEX(inputsgrp_otres,MATCH(Logic!$A49,inputsgrp_no,0)),""),"")</f>
        <v/>
      </c>
      <c r="T49" s="151" t="str">
        <f>IF($S49&lt;&gt;"",IFERROR(IF('Inputs Fixture Fittings'!$D49&lt;&gt;"Default",'Inputs Fixture Fittings'!$E49*$S49,0.5*$S49),0),"")</f>
        <v/>
      </c>
      <c r="U49" s="151" t="str">
        <f>IF($S49&lt;&gt;"",IFERROR(IF('Inputs Fixture Fittings'!$D49&lt;&gt;"Default",'Inputs Fixture Fittings'!$F49*$S49,0.5*$S49),0),"")</f>
        <v/>
      </c>
      <c r="V49" s="150" t="str">
        <f>IFERROR(IF(INDEX(inputsgrp_otot,MATCH(Logic!$A49,inputsgrp_no,0))&lt;&gt;"",INDEX(inputsgrp_otot,MATCH(Logic!$A49,inputsgrp_no,0)),""),"")</f>
        <v/>
      </c>
      <c r="W49" s="151" t="str">
        <f>IF($V49&lt;&gt;"",IFERROR(IF('Inputs Fixture Fittings'!$D49&lt;&gt;"Default",'Inputs Fixture Fittings'!$E49*$V49,0.5*$V49),0),"")</f>
        <v/>
      </c>
      <c r="X49" s="151" t="str">
        <f>IF($V49&lt;&gt;"",IFERROR(IF('Inputs Fixture Fittings'!$D49&lt;&gt;"Default",'Inputs Fixture Fittings'!$F49*$V49,0.5*$V49),0),"")</f>
        <v/>
      </c>
      <c r="Y49" s="153"/>
      <c r="Z49" s="138"/>
      <c r="AA49" s="138"/>
      <c r="AB49" s="153"/>
      <c r="AC49" s="138"/>
      <c r="AD49" s="138"/>
      <c r="AE49" s="138"/>
      <c r="AF49" s="138"/>
      <c r="AG49" s="138"/>
      <c r="AH49" s="138"/>
      <c r="AI49" s="138"/>
      <c r="AJ49" s="138"/>
      <c r="AK49" s="138"/>
      <c r="AL49" s="138"/>
      <c r="AM49" s="138"/>
      <c r="AN49" s="138"/>
      <c r="AO49" s="138"/>
      <c r="AP49" s="138"/>
      <c r="AQ49" s="138"/>
      <c r="AR49" s="138"/>
      <c r="AS49" s="138"/>
      <c r="AT49" s="138"/>
      <c r="AU49" s="138"/>
      <c r="AV49" s="138"/>
      <c r="AW49" s="138"/>
      <c r="AX49" s="138"/>
      <c r="AY49" s="138"/>
      <c r="AZ49" s="138"/>
      <c r="BA49" s="138"/>
      <c r="BB49" s="138"/>
      <c r="BC49" s="138"/>
      <c r="BD49" s="138"/>
      <c r="BE49" s="138"/>
      <c r="BF49" s="138"/>
      <c r="BG49" s="138"/>
      <c r="BH49" s="138"/>
      <c r="BI49" s="138"/>
      <c r="BJ49" s="138"/>
      <c r="BK49" s="138"/>
      <c r="BL49" s="138"/>
      <c r="BM49" s="138"/>
      <c r="BN49" s="138"/>
      <c r="BO49" s="138"/>
      <c r="BP49" s="138"/>
      <c r="BQ49" s="138"/>
      <c r="BR49" s="138"/>
      <c r="BS49" s="138"/>
      <c r="BT49" s="138"/>
      <c r="BU49" s="138"/>
      <c r="BV49" s="138"/>
      <c r="BW49" s="138"/>
      <c r="BX49" s="138"/>
      <c r="BY49" s="138"/>
      <c r="BZ49" s="138"/>
    </row>
    <row r="50" spans="1:78" s="152" customFormat="1" ht="18" hidden="1" customHeight="1" outlineLevel="2" x14ac:dyDescent="0.25">
      <c r="A50" s="146">
        <v>34</v>
      </c>
      <c r="B50" s="366" t="str">
        <f>IFERROR(IF(INDEX(inputsgrp_gn,MATCH(Logic!$A50,inputsgrp_no,0))&lt;&gt;"",INDEX(inputsgrp_gn,MATCH(Logic!$A50,inputsgrp_no,0)),""),"")</f>
        <v/>
      </c>
      <c r="C50" s="367"/>
      <c r="D50" s="148" t="str">
        <f>IFERROR(IF(INDEX(inputsgrp_ada,MATCH(Logic!$A50,inputsgrp_no,0))&lt;&gt;"",INDEX(inputsgrp_ada,MATCH(Logic!$A50,inputsgrp_no,0)),""),"")</f>
        <v/>
      </c>
      <c r="E50" s="149" t="str">
        <f>IFERROR(IF(INDEX(inputsgrp_urinal,MATCH(Logic!$A50,inputsgrp_no,0))&lt;&gt;"",INDEX(inputsgrp_urinal,MATCH(Logic!$A50,inputsgrp_no,0)),""),"")</f>
        <v/>
      </c>
      <c r="F50" s="150" t="str">
        <f>IFERROR(IF(INDEX(inputsgrp_an,MATCH(Logic!$A50,inputsgrp_no,0))&lt;&gt;"",INDEX(inputsgrp_an,MATCH(Logic!$A50,inputsgrp_no,0)),""),"")</f>
        <v/>
      </c>
      <c r="G50" s="150" t="str">
        <f>IFERROR(IF(INDEX(inputsgrp_otefte,MATCH(Logic!$A50,inputsgrp_no,0))&lt;&gt;"",INDEX(inputsgrp_otefte,MATCH(Logic!$A50,inputsgrp_no,0)),""),"")</f>
        <v/>
      </c>
      <c r="H50" s="151" t="str">
        <f>IF($G50&lt;&gt;"",IFERROR(IF('Inputs Fixture Fittings'!$D50&lt;&gt;"Default",'Inputs Fixture Fittings'!$E50*$G50,0.5*$G50),0),"")</f>
        <v/>
      </c>
      <c r="I50" s="151" t="str">
        <f>IF($G50&lt;&gt;"",IFERROR(IF('Inputs Fixture Fittings'!$D50&lt;&gt;"Default",'Inputs Fixture Fittings'!$F50*$G50,0.5*$G50),0),"")</f>
        <v/>
      </c>
      <c r="J50" s="150" t="str">
        <f>IFERROR(IF(INDEX(inputsgrp_otv,MATCH(Logic!$A50,inputsgrp_no,0))&lt;&gt;"",INDEX(inputsgrp_otv,MATCH(Logic!$A50,inputsgrp_no,0)),""),"")</f>
        <v/>
      </c>
      <c r="K50" s="151" t="str">
        <f>IF($J50&lt;&gt;"",IFERROR(IF('Inputs Fixture Fittings'!$D50&lt;&gt;"Default",'Inputs Fixture Fittings'!$E50*$J50,0.5*$J50),0),"")</f>
        <v/>
      </c>
      <c r="L50" s="151" t="str">
        <f>IF($J50&lt;&gt;"",IFERROR(IF('Inputs Fixture Fittings'!$D50&lt;&gt;"Default",'Inputs Fixture Fittings'!$F50*$J50,0.5*$J50),0),"")</f>
        <v/>
      </c>
      <c r="M50" s="150" t="str">
        <f>IFERROR(IF(INDEX(inputsgrp_otrc,MATCH(Logic!$A50,inputsgrp_no,0))&lt;&gt;"",INDEX(inputsgrp_otrc,MATCH(Logic!$A50,inputsgrp_no,0)),""),"")</f>
        <v/>
      </c>
      <c r="N50" s="151" t="str">
        <f>IF($M50&lt;&gt;"",IFERROR(IF('Inputs Fixture Fittings'!$D50&lt;&gt;"Default",'Inputs Fixture Fittings'!$E50*$M50,0.5*$M50),0),"")</f>
        <v/>
      </c>
      <c r="O50" s="151" t="str">
        <f>IF($M50&lt;&gt;"",IFERROR(IF('Inputs Fixture Fittings'!$D50&lt;&gt;"Default",'Inputs Fixture Fittings'!$F50*$M50,0.5*$M50),0),"")</f>
        <v/>
      </c>
      <c r="P50" s="150" t="str">
        <f>IFERROR(IF(INDEX(inputsgrp_otstud,MATCH(Logic!$A50,inputsgrp_no,0))&lt;&gt;"",INDEX(inputsgrp_otstud,MATCH(Logic!$A50,inputsgrp_no,0)),""),"")</f>
        <v/>
      </c>
      <c r="Q50" s="151" t="str">
        <f>IF($P50&lt;&gt;"",IFERROR(IF('Inputs Fixture Fittings'!$D50&lt;&gt;"Default",'Inputs Fixture Fittings'!$E50*$P50,0.5*$P50),0),"")</f>
        <v/>
      </c>
      <c r="R50" s="151" t="str">
        <f>IF($P50&lt;&gt;"",IFERROR(IF('Inputs Fixture Fittings'!$D50&lt;&gt;"Default",'Inputs Fixture Fittings'!$F50*$P50,0.5*$P50),0),"")</f>
        <v/>
      </c>
      <c r="S50" s="150" t="str">
        <f>IFERROR(IF(INDEX(inputsgrp_otres,MATCH(Logic!$A50,inputsgrp_no,0))&lt;&gt;"",INDEX(inputsgrp_otres,MATCH(Logic!$A50,inputsgrp_no,0)),""),"")</f>
        <v/>
      </c>
      <c r="T50" s="151" t="str">
        <f>IF($S50&lt;&gt;"",IFERROR(IF('Inputs Fixture Fittings'!$D50&lt;&gt;"Default",'Inputs Fixture Fittings'!$E50*$S50,0.5*$S50),0),"")</f>
        <v/>
      </c>
      <c r="U50" s="151" t="str">
        <f>IF($S50&lt;&gt;"",IFERROR(IF('Inputs Fixture Fittings'!$D50&lt;&gt;"Default",'Inputs Fixture Fittings'!$F50*$S50,0.5*$S50),0),"")</f>
        <v/>
      </c>
      <c r="V50" s="150" t="str">
        <f>IFERROR(IF(INDEX(inputsgrp_otot,MATCH(Logic!$A50,inputsgrp_no,0))&lt;&gt;"",INDEX(inputsgrp_otot,MATCH(Logic!$A50,inputsgrp_no,0)),""),"")</f>
        <v/>
      </c>
      <c r="W50" s="151" t="str">
        <f>IF($V50&lt;&gt;"",IFERROR(IF('Inputs Fixture Fittings'!$D50&lt;&gt;"Default",'Inputs Fixture Fittings'!$E50*$V50,0.5*$V50),0),"")</f>
        <v/>
      </c>
      <c r="X50" s="151" t="str">
        <f>IF($V50&lt;&gt;"",IFERROR(IF('Inputs Fixture Fittings'!$D50&lt;&gt;"Default",'Inputs Fixture Fittings'!$F50*$V50,0.5*$V50),0),"")</f>
        <v/>
      </c>
      <c r="Y50" s="153"/>
      <c r="Z50" s="138"/>
      <c r="AA50" s="138"/>
      <c r="AB50" s="153"/>
      <c r="AC50" s="138"/>
      <c r="AD50" s="138"/>
      <c r="AE50" s="138"/>
      <c r="AF50" s="138"/>
      <c r="AG50" s="138"/>
      <c r="AH50" s="138"/>
      <c r="AI50" s="138"/>
      <c r="AJ50" s="138"/>
      <c r="AK50" s="138"/>
      <c r="AL50" s="138"/>
      <c r="AM50" s="138"/>
      <c r="AN50" s="138"/>
      <c r="AO50" s="138"/>
      <c r="AP50" s="138"/>
      <c r="AQ50" s="138"/>
      <c r="AR50" s="138"/>
      <c r="AS50" s="138"/>
      <c r="AT50" s="138"/>
      <c r="AU50" s="138"/>
      <c r="AV50" s="138"/>
      <c r="AW50" s="138"/>
      <c r="AX50" s="138"/>
      <c r="AY50" s="138"/>
      <c r="AZ50" s="138"/>
      <c r="BA50" s="138"/>
      <c r="BB50" s="138"/>
      <c r="BC50" s="138"/>
      <c r="BD50" s="138"/>
      <c r="BE50" s="138"/>
      <c r="BF50" s="138"/>
      <c r="BG50" s="138"/>
      <c r="BH50" s="138"/>
      <c r="BI50" s="138"/>
      <c r="BJ50" s="138"/>
      <c r="BK50" s="138"/>
      <c r="BL50" s="138"/>
      <c r="BM50" s="138"/>
      <c r="BN50" s="138"/>
      <c r="BO50" s="138"/>
      <c r="BP50" s="138"/>
      <c r="BQ50" s="138"/>
      <c r="BR50" s="138"/>
      <c r="BS50" s="138"/>
      <c r="BT50" s="138"/>
      <c r="BU50" s="138"/>
      <c r="BV50" s="138"/>
      <c r="BW50" s="138"/>
      <c r="BX50" s="138"/>
      <c r="BY50" s="138"/>
      <c r="BZ50" s="138"/>
    </row>
    <row r="51" spans="1:78" s="152" customFormat="1" ht="18" hidden="1" customHeight="1" outlineLevel="2" x14ac:dyDescent="0.25">
      <c r="A51" s="146">
        <v>35</v>
      </c>
      <c r="B51" s="366" t="str">
        <f>IFERROR(IF(INDEX(inputsgrp_gn,MATCH(Logic!$A51,inputsgrp_no,0))&lt;&gt;"",INDEX(inputsgrp_gn,MATCH(Logic!$A51,inputsgrp_no,0)),""),"")</f>
        <v/>
      </c>
      <c r="C51" s="367"/>
      <c r="D51" s="148" t="str">
        <f>IFERROR(IF(INDEX(inputsgrp_ada,MATCH(Logic!$A51,inputsgrp_no,0))&lt;&gt;"",INDEX(inputsgrp_ada,MATCH(Logic!$A51,inputsgrp_no,0)),""),"")</f>
        <v/>
      </c>
      <c r="E51" s="149" t="str">
        <f>IFERROR(IF(INDEX(inputsgrp_urinal,MATCH(Logic!$A51,inputsgrp_no,0))&lt;&gt;"",INDEX(inputsgrp_urinal,MATCH(Logic!$A51,inputsgrp_no,0)),""),"")</f>
        <v/>
      </c>
      <c r="F51" s="150" t="str">
        <f>IFERROR(IF(INDEX(inputsgrp_an,MATCH(Logic!$A51,inputsgrp_no,0))&lt;&gt;"",INDEX(inputsgrp_an,MATCH(Logic!$A51,inputsgrp_no,0)),""),"")</f>
        <v/>
      </c>
      <c r="G51" s="150" t="str">
        <f>IFERROR(IF(INDEX(inputsgrp_otefte,MATCH(Logic!$A51,inputsgrp_no,0))&lt;&gt;"",INDEX(inputsgrp_otefte,MATCH(Logic!$A51,inputsgrp_no,0)),""),"")</f>
        <v/>
      </c>
      <c r="H51" s="151" t="str">
        <f>IF($G51&lt;&gt;"",IFERROR(IF('Inputs Fixture Fittings'!$D51&lt;&gt;"Default",'Inputs Fixture Fittings'!$E51*$G51,0.5*$G51),0),"")</f>
        <v/>
      </c>
      <c r="I51" s="151" t="str">
        <f>IF($G51&lt;&gt;"",IFERROR(IF('Inputs Fixture Fittings'!$D51&lt;&gt;"Default",'Inputs Fixture Fittings'!$F51*$G51,0.5*$G51),0),"")</f>
        <v/>
      </c>
      <c r="J51" s="150" t="str">
        <f>IFERROR(IF(INDEX(inputsgrp_otv,MATCH(Logic!$A51,inputsgrp_no,0))&lt;&gt;"",INDEX(inputsgrp_otv,MATCH(Logic!$A51,inputsgrp_no,0)),""),"")</f>
        <v/>
      </c>
      <c r="K51" s="151" t="str">
        <f>IF($J51&lt;&gt;"",IFERROR(IF('Inputs Fixture Fittings'!$D51&lt;&gt;"Default",'Inputs Fixture Fittings'!$E51*$J51,0.5*$J51),0),"")</f>
        <v/>
      </c>
      <c r="L51" s="151" t="str">
        <f>IF($J51&lt;&gt;"",IFERROR(IF('Inputs Fixture Fittings'!$D51&lt;&gt;"Default",'Inputs Fixture Fittings'!$F51*$J51,0.5*$J51),0),"")</f>
        <v/>
      </c>
      <c r="M51" s="150" t="str">
        <f>IFERROR(IF(INDEX(inputsgrp_otrc,MATCH(Logic!$A51,inputsgrp_no,0))&lt;&gt;"",INDEX(inputsgrp_otrc,MATCH(Logic!$A51,inputsgrp_no,0)),""),"")</f>
        <v/>
      </c>
      <c r="N51" s="151" t="str">
        <f>IF($M51&lt;&gt;"",IFERROR(IF('Inputs Fixture Fittings'!$D51&lt;&gt;"Default",'Inputs Fixture Fittings'!$E51*$M51,0.5*$M51),0),"")</f>
        <v/>
      </c>
      <c r="O51" s="151" t="str">
        <f>IF($M51&lt;&gt;"",IFERROR(IF('Inputs Fixture Fittings'!$D51&lt;&gt;"Default",'Inputs Fixture Fittings'!$F51*$M51,0.5*$M51),0),"")</f>
        <v/>
      </c>
      <c r="P51" s="150" t="str">
        <f>IFERROR(IF(INDEX(inputsgrp_otstud,MATCH(Logic!$A51,inputsgrp_no,0))&lt;&gt;"",INDEX(inputsgrp_otstud,MATCH(Logic!$A51,inputsgrp_no,0)),""),"")</f>
        <v/>
      </c>
      <c r="Q51" s="151" t="str">
        <f>IF($P51&lt;&gt;"",IFERROR(IF('Inputs Fixture Fittings'!$D51&lt;&gt;"Default",'Inputs Fixture Fittings'!$E51*$P51,0.5*$P51),0),"")</f>
        <v/>
      </c>
      <c r="R51" s="151" t="str">
        <f>IF($P51&lt;&gt;"",IFERROR(IF('Inputs Fixture Fittings'!$D51&lt;&gt;"Default",'Inputs Fixture Fittings'!$F51*$P51,0.5*$P51),0),"")</f>
        <v/>
      </c>
      <c r="S51" s="150" t="str">
        <f>IFERROR(IF(INDEX(inputsgrp_otres,MATCH(Logic!$A51,inputsgrp_no,0))&lt;&gt;"",INDEX(inputsgrp_otres,MATCH(Logic!$A51,inputsgrp_no,0)),""),"")</f>
        <v/>
      </c>
      <c r="T51" s="151" t="str">
        <f>IF($S51&lt;&gt;"",IFERROR(IF('Inputs Fixture Fittings'!$D51&lt;&gt;"Default",'Inputs Fixture Fittings'!$E51*$S51,0.5*$S51),0),"")</f>
        <v/>
      </c>
      <c r="U51" s="151" t="str">
        <f>IF($S51&lt;&gt;"",IFERROR(IF('Inputs Fixture Fittings'!$D51&lt;&gt;"Default",'Inputs Fixture Fittings'!$F51*$S51,0.5*$S51),0),"")</f>
        <v/>
      </c>
      <c r="V51" s="150" t="str">
        <f>IFERROR(IF(INDEX(inputsgrp_otot,MATCH(Logic!$A51,inputsgrp_no,0))&lt;&gt;"",INDEX(inputsgrp_otot,MATCH(Logic!$A51,inputsgrp_no,0)),""),"")</f>
        <v/>
      </c>
      <c r="W51" s="151" t="str">
        <f>IF($V51&lt;&gt;"",IFERROR(IF('Inputs Fixture Fittings'!$D51&lt;&gt;"Default",'Inputs Fixture Fittings'!$E51*$V51,0.5*$V51),0),"")</f>
        <v/>
      </c>
      <c r="X51" s="151" t="str">
        <f>IF($V51&lt;&gt;"",IFERROR(IF('Inputs Fixture Fittings'!$D51&lt;&gt;"Default",'Inputs Fixture Fittings'!$F51*$V51,0.5*$V51),0),"")</f>
        <v/>
      </c>
      <c r="Y51" s="153"/>
      <c r="Z51" s="138"/>
      <c r="AA51" s="138"/>
      <c r="AB51" s="153"/>
      <c r="AC51" s="138"/>
      <c r="AD51" s="138"/>
      <c r="AE51" s="138"/>
      <c r="AF51" s="138"/>
      <c r="AG51" s="138"/>
      <c r="AH51" s="138"/>
      <c r="AI51" s="138"/>
      <c r="AJ51" s="138"/>
      <c r="AK51" s="138"/>
      <c r="AL51" s="138"/>
      <c r="AM51" s="138"/>
      <c r="AN51" s="138"/>
      <c r="AO51" s="138"/>
      <c r="AP51" s="138"/>
      <c r="AQ51" s="138"/>
      <c r="AR51" s="138"/>
      <c r="AS51" s="138"/>
      <c r="AT51" s="138"/>
      <c r="AU51" s="138"/>
      <c r="AV51" s="138"/>
      <c r="AW51" s="138"/>
      <c r="AX51" s="138"/>
      <c r="AY51" s="138"/>
      <c r="AZ51" s="138"/>
      <c r="BA51" s="138"/>
      <c r="BB51" s="138"/>
      <c r="BC51" s="138"/>
      <c r="BD51" s="138"/>
      <c r="BE51" s="138"/>
      <c r="BF51" s="138"/>
      <c r="BG51" s="138"/>
      <c r="BH51" s="138"/>
      <c r="BI51" s="138"/>
      <c r="BJ51" s="138"/>
      <c r="BK51" s="138"/>
      <c r="BL51" s="138"/>
      <c r="BM51" s="138"/>
      <c r="BN51" s="138"/>
      <c r="BO51" s="138"/>
      <c r="BP51" s="138"/>
      <c r="BQ51" s="138"/>
      <c r="BR51" s="138"/>
      <c r="BS51" s="138"/>
      <c r="BT51" s="138"/>
      <c r="BU51" s="138"/>
      <c r="BV51" s="138"/>
      <c r="BW51" s="138"/>
      <c r="BX51" s="138"/>
      <c r="BY51" s="138"/>
      <c r="BZ51" s="138"/>
    </row>
    <row r="52" spans="1:78" s="152" customFormat="1" ht="18" hidden="1" customHeight="1" outlineLevel="2" x14ac:dyDescent="0.25">
      <c r="A52" s="146">
        <v>36</v>
      </c>
      <c r="B52" s="366" t="str">
        <f>IFERROR(IF(INDEX(inputsgrp_gn,MATCH(Logic!$A52,inputsgrp_no,0))&lt;&gt;"",INDEX(inputsgrp_gn,MATCH(Logic!$A52,inputsgrp_no,0)),""),"")</f>
        <v/>
      </c>
      <c r="C52" s="367"/>
      <c r="D52" s="148" t="str">
        <f>IFERROR(IF(INDEX(inputsgrp_ada,MATCH(Logic!$A52,inputsgrp_no,0))&lt;&gt;"",INDEX(inputsgrp_ada,MATCH(Logic!$A52,inputsgrp_no,0)),""),"")</f>
        <v/>
      </c>
      <c r="E52" s="149" t="str">
        <f>IFERROR(IF(INDEX(inputsgrp_urinal,MATCH(Logic!$A52,inputsgrp_no,0))&lt;&gt;"",INDEX(inputsgrp_urinal,MATCH(Logic!$A52,inputsgrp_no,0)),""),"")</f>
        <v/>
      </c>
      <c r="F52" s="150" t="str">
        <f>IFERROR(IF(INDEX(inputsgrp_an,MATCH(Logic!$A52,inputsgrp_no,0))&lt;&gt;"",INDEX(inputsgrp_an,MATCH(Logic!$A52,inputsgrp_no,0)),""),"")</f>
        <v/>
      </c>
      <c r="G52" s="150" t="str">
        <f>IFERROR(IF(INDEX(inputsgrp_otefte,MATCH(Logic!$A52,inputsgrp_no,0))&lt;&gt;"",INDEX(inputsgrp_otefte,MATCH(Logic!$A52,inputsgrp_no,0)),""),"")</f>
        <v/>
      </c>
      <c r="H52" s="151" t="str">
        <f>IF($G52&lt;&gt;"",IFERROR(IF('Inputs Fixture Fittings'!$D52&lt;&gt;"Default",'Inputs Fixture Fittings'!$E52*$G52,0.5*$G52),0),"")</f>
        <v/>
      </c>
      <c r="I52" s="151" t="str">
        <f>IF($G52&lt;&gt;"",IFERROR(IF('Inputs Fixture Fittings'!$D52&lt;&gt;"Default",'Inputs Fixture Fittings'!$F52*$G52,0.5*$G52),0),"")</f>
        <v/>
      </c>
      <c r="J52" s="150" t="str">
        <f>IFERROR(IF(INDEX(inputsgrp_otv,MATCH(Logic!$A52,inputsgrp_no,0))&lt;&gt;"",INDEX(inputsgrp_otv,MATCH(Logic!$A52,inputsgrp_no,0)),""),"")</f>
        <v/>
      </c>
      <c r="K52" s="151" t="str">
        <f>IF($J52&lt;&gt;"",IFERROR(IF('Inputs Fixture Fittings'!$D52&lt;&gt;"Default",'Inputs Fixture Fittings'!$E52*$J52,0.5*$J52),0),"")</f>
        <v/>
      </c>
      <c r="L52" s="151" t="str">
        <f>IF($J52&lt;&gt;"",IFERROR(IF('Inputs Fixture Fittings'!$D52&lt;&gt;"Default",'Inputs Fixture Fittings'!$F52*$J52,0.5*$J52),0),"")</f>
        <v/>
      </c>
      <c r="M52" s="150" t="str">
        <f>IFERROR(IF(INDEX(inputsgrp_otrc,MATCH(Logic!$A52,inputsgrp_no,0))&lt;&gt;"",INDEX(inputsgrp_otrc,MATCH(Logic!$A52,inputsgrp_no,0)),""),"")</f>
        <v/>
      </c>
      <c r="N52" s="151" t="str">
        <f>IF($M52&lt;&gt;"",IFERROR(IF('Inputs Fixture Fittings'!$D52&lt;&gt;"Default",'Inputs Fixture Fittings'!$E52*$M52,0.5*$M52),0),"")</f>
        <v/>
      </c>
      <c r="O52" s="151" t="str">
        <f>IF($M52&lt;&gt;"",IFERROR(IF('Inputs Fixture Fittings'!$D52&lt;&gt;"Default",'Inputs Fixture Fittings'!$F52*$M52,0.5*$M52),0),"")</f>
        <v/>
      </c>
      <c r="P52" s="150" t="str">
        <f>IFERROR(IF(INDEX(inputsgrp_otstud,MATCH(Logic!$A52,inputsgrp_no,0))&lt;&gt;"",INDEX(inputsgrp_otstud,MATCH(Logic!$A52,inputsgrp_no,0)),""),"")</f>
        <v/>
      </c>
      <c r="Q52" s="151" t="str">
        <f>IF($P52&lt;&gt;"",IFERROR(IF('Inputs Fixture Fittings'!$D52&lt;&gt;"Default",'Inputs Fixture Fittings'!$E52*$P52,0.5*$P52),0),"")</f>
        <v/>
      </c>
      <c r="R52" s="151" t="str">
        <f>IF($P52&lt;&gt;"",IFERROR(IF('Inputs Fixture Fittings'!$D52&lt;&gt;"Default",'Inputs Fixture Fittings'!$F52*$P52,0.5*$P52),0),"")</f>
        <v/>
      </c>
      <c r="S52" s="150" t="str">
        <f>IFERROR(IF(INDEX(inputsgrp_otres,MATCH(Logic!$A52,inputsgrp_no,0))&lt;&gt;"",INDEX(inputsgrp_otres,MATCH(Logic!$A52,inputsgrp_no,0)),""),"")</f>
        <v/>
      </c>
      <c r="T52" s="151" t="str">
        <f>IF($S52&lt;&gt;"",IFERROR(IF('Inputs Fixture Fittings'!$D52&lt;&gt;"Default",'Inputs Fixture Fittings'!$E52*$S52,0.5*$S52),0),"")</f>
        <v/>
      </c>
      <c r="U52" s="151" t="str">
        <f>IF($S52&lt;&gt;"",IFERROR(IF('Inputs Fixture Fittings'!$D52&lt;&gt;"Default",'Inputs Fixture Fittings'!$F52*$S52,0.5*$S52),0),"")</f>
        <v/>
      </c>
      <c r="V52" s="150" t="str">
        <f>IFERROR(IF(INDEX(inputsgrp_otot,MATCH(Logic!$A52,inputsgrp_no,0))&lt;&gt;"",INDEX(inputsgrp_otot,MATCH(Logic!$A52,inputsgrp_no,0)),""),"")</f>
        <v/>
      </c>
      <c r="W52" s="151" t="str">
        <f>IF($V52&lt;&gt;"",IFERROR(IF('Inputs Fixture Fittings'!$D52&lt;&gt;"Default",'Inputs Fixture Fittings'!$E52*$V52,0.5*$V52),0),"")</f>
        <v/>
      </c>
      <c r="X52" s="151" t="str">
        <f>IF($V52&lt;&gt;"",IFERROR(IF('Inputs Fixture Fittings'!$D52&lt;&gt;"Default",'Inputs Fixture Fittings'!$F52*$V52,0.5*$V52),0),"")</f>
        <v/>
      </c>
      <c r="Y52" s="153"/>
      <c r="Z52" s="138"/>
      <c r="AA52" s="138"/>
      <c r="AB52" s="153"/>
      <c r="AC52" s="138"/>
      <c r="AD52" s="138"/>
      <c r="AE52" s="138"/>
      <c r="AF52" s="138"/>
      <c r="AG52" s="138"/>
      <c r="AH52" s="138"/>
      <c r="AI52" s="138"/>
      <c r="AJ52" s="138"/>
      <c r="AK52" s="138"/>
      <c r="AL52" s="138"/>
      <c r="AM52" s="138"/>
      <c r="AN52" s="138"/>
      <c r="AO52" s="138"/>
      <c r="AP52" s="138"/>
      <c r="AQ52" s="138"/>
      <c r="AR52" s="138"/>
      <c r="AS52" s="138"/>
      <c r="AT52" s="138"/>
      <c r="AU52" s="138"/>
      <c r="AV52" s="138"/>
      <c r="AW52" s="138"/>
      <c r="AX52" s="138"/>
      <c r="AY52" s="138"/>
      <c r="AZ52" s="138"/>
      <c r="BA52" s="138"/>
      <c r="BB52" s="138"/>
      <c r="BC52" s="138"/>
      <c r="BD52" s="138"/>
      <c r="BE52" s="138"/>
      <c r="BF52" s="138"/>
      <c r="BG52" s="138"/>
      <c r="BH52" s="138"/>
      <c r="BI52" s="138"/>
      <c r="BJ52" s="138"/>
      <c r="BK52" s="138"/>
      <c r="BL52" s="138"/>
      <c r="BM52" s="138"/>
      <c r="BN52" s="138"/>
      <c r="BO52" s="138"/>
      <c r="BP52" s="138"/>
      <c r="BQ52" s="138"/>
      <c r="BR52" s="138"/>
      <c r="BS52" s="138"/>
      <c r="BT52" s="138"/>
      <c r="BU52" s="138"/>
      <c r="BV52" s="138"/>
      <c r="BW52" s="138"/>
      <c r="BX52" s="138"/>
      <c r="BY52" s="138"/>
      <c r="BZ52" s="138"/>
    </row>
    <row r="53" spans="1:78" s="152" customFormat="1" ht="18" hidden="1" customHeight="1" outlineLevel="2" x14ac:dyDescent="0.25">
      <c r="A53" s="146">
        <v>37</v>
      </c>
      <c r="B53" s="366" t="str">
        <f>IFERROR(IF(INDEX(inputsgrp_gn,MATCH(Logic!$A53,inputsgrp_no,0))&lt;&gt;"",INDEX(inputsgrp_gn,MATCH(Logic!$A53,inputsgrp_no,0)),""),"")</f>
        <v/>
      </c>
      <c r="C53" s="367"/>
      <c r="D53" s="148" t="str">
        <f>IFERROR(IF(INDEX(inputsgrp_ada,MATCH(Logic!$A53,inputsgrp_no,0))&lt;&gt;"",INDEX(inputsgrp_ada,MATCH(Logic!$A53,inputsgrp_no,0)),""),"")</f>
        <v/>
      </c>
      <c r="E53" s="149" t="str">
        <f>IFERROR(IF(INDEX(inputsgrp_urinal,MATCH(Logic!$A53,inputsgrp_no,0))&lt;&gt;"",INDEX(inputsgrp_urinal,MATCH(Logic!$A53,inputsgrp_no,0)),""),"")</f>
        <v/>
      </c>
      <c r="F53" s="150" t="str">
        <f>IFERROR(IF(INDEX(inputsgrp_an,MATCH(Logic!$A53,inputsgrp_no,0))&lt;&gt;"",INDEX(inputsgrp_an,MATCH(Logic!$A53,inputsgrp_no,0)),""),"")</f>
        <v/>
      </c>
      <c r="G53" s="150" t="str">
        <f>IFERROR(IF(INDEX(inputsgrp_otefte,MATCH(Logic!$A53,inputsgrp_no,0))&lt;&gt;"",INDEX(inputsgrp_otefte,MATCH(Logic!$A53,inputsgrp_no,0)),""),"")</f>
        <v/>
      </c>
      <c r="H53" s="151" t="str">
        <f>IF($G53&lt;&gt;"",IFERROR(IF('Inputs Fixture Fittings'!$D53&lt;&gt;"Default",'Inputs Fixture Fittings'!$E53*$G53,0.5*$G53),0),"")</f>
        <v/>
      </c>
      <c r="I53" s="151" t="str">
        <f>IF($G53&lt;&gt;"",IFERROR(IF('Inputs Fixture Fittings'!$D53&lt;&gt;"Default",'Inputs Fixture Fittings'!$F53*$G53,0.5*$G53),0),"")</f>
        <v/>
      </c>
      <c r="J53" s="150" t="str">
        <f>IFERROR(IF(INDEX(inputsgrp_otv,MATCH(Logic!$A53,inputsgrp_no,0))&lt;&gt;"",INDEX(inputsgrp_otv,MATCH(Logic!$A53,inputsgrp_no,0)),""),"")</f>
        <v/>
      </c>
      <c r="K53" s="151" t="str">
        <f>IF($J53&lt;&gt;"",IFERROR(IF('Inputs Fixture Fittings'!$D53&lt;&gt;"Default",'Inputs Fixture Fittings'!$E53*$J53,0.5*$J53),0),"")</f>
        <v/>
      </c>
      <c r="L53" s="151" t="str">
        <f>IF($J53&lt;&gt;"",IFERROR(IF('Inputs Fixture Fittings'!$D53&lt;&gt;"Default",'Inputs Fixture Fittings'!$F53*$J53,0.5*$J53),0),"")</f>
        <v/>
      </c>
      <c r="M53" s="150" t="str">
        <f>IFERROR(IF(INDEX(inputsgrp_otrc,MATCH(Logic!$A53,inputsgrp_no,0))&lt;&gt;"",INDEX(inputsgrp_otrc,MATCH(Logic!$A53,inputsgrp_no,0)),""),"")</f>
        <v/>
      </c>
      <c r="N53" s="151" t="str">
        <f>IF($M53&lt;&gt;"",IFERROR(IF('Inputs Fixture Fittings'!$D53&lt;&gt;"Default",'Inputs Fixture Fittings'!$E53*$M53,0.5*$M53),0),"")</f>
        <v/>
      </c>
      <c r="O53" s="151" t="str">
        <f>IF($M53&lt;&gt;"",IFERROR(IF('Inputs Fixture Fittings'!$D53&lt;&gt;"Default",'Inputs Fixture Fittings'!$F53*$M53,0.5*$M53),0),"")</f>
        <v/>
      </c>
      <c r="P53" s="150" t="str">
        <f>IFERROR(IF(INDEX(inputsgrp_otstud,MATCH(Logic!$A53,inputsgrp_no,0))&lt;&gt;"",INDEX(inputsgrp_otstud,MATCH(Logic!$A53,inputsgrp_no,0)),""),"")</f>
        <v/>
      </c>
      <c r="Q53" s="151" t="str">
        <f>IF($P53&lt;&gt;"",IFERROR(IF('Inputs Fixture Fittings'!$D53&lt;&gt;"Default",'Inputs Fixture Fittings'!$E53*$P53,0.5*$P53),0),"")</f>
        <v/>
      </c>
      <c r="R53" s="151" t="str">
        <f>IF($P53&lt;&gt;"",IFERROR(IF('Inputs Fixture Fittings'!$D53&lt;&gt;"Default",'Inputs Fixture Fittings'!$F53*$P53,0.5*$P53),0),"")</f>
        <v/>
      </c>
      <c r="S53" s="150" t="str">
        <f>IFERROR(IF(INDEX(inputsgrp_otres,MATCH(Logic!$A53,inputsgrp_no,0))&lt;&gt;"",INDEX(inputsgrp_otres,MATCH(Logic!$A53,inputsgrp_no,0)),""),"")</f>
        <v/>
      </c>
      <c r="T53" s="151" t="str">
        <f>IF($S53&lt;&gt;"",IFERROR(IF('Inputs Fixture Fittings'!$D53&lt;&gt;"Default",'Inputs Fixture Fittings'!$E53*$S53,0.5*$S53),0),"")</f>
        <v/>
      </c>
      <c r="U53" s="151" t="str">
        <f>IF($S53&lt;&gt;"",IFERROR(IF('Inputs Fixture Fittings'!$D53&lt;&gt;"Default",'Inputs Fixture Fittings'!$F53*$S53,0.5*$S53),0),"")</f>
        <v/>
      </c>
      <c r="V53" s="150" t="str">
        <f>IFERROR(IF(INDEX(inputsgrp_otot,MATCH(Logic!$A53,inputsgrp_no,0))&lt;&gt;"",INDEX(inputsgrp_otot,MATCH(Logic!$A53,inputsgrp_no,0)),""),"")</f>
        <v/>
      </c>
      <c r="W53" s="151" t="str">
        <f>IF($V53&lt;&gt;"",IFERROR(IF('Inputs Fixture Fittings'!$D53&lt;&gt;"Default",'Inputs Fixture Fittings'!$E53*$V53,0.5*$V53),0),"")</f>
        <v/>
      </c>
      <c r="X53" s="151" t="str">
        <f>IF($V53&lt;&gt;"",IFERROR(IF('Inputs Fixture Fittings'!$D53&lt;&gt;"Default",'Inputs Fixture Fittings'!$F53*$V53,0.5*$V53),0),"")</f>
        <v/>
      </c>
      <c r="Y53" s="153"/>
      <c r="Z53" s="138"/>
      <c r="AA53" s="138"/>
      <c r="AB53" s="153"/>
      <c r="AC53" s="138"/>
      <c r="AD53" s="138"/>
      <c r="AE53" s="138"/>
      <c r="AF53" s="138"/>
      <c r="AG53" s="138"/>
      <c r="AH53" s="138"/>
      <c r="AI53" s="138"/>
      <c r="AJ53" s="138"/>
      <c r="AK53" s="138"/>
      <c r="AL53" s="138"/>
      <c r="AM53" s="138"/>
      <c r="AN53" s="138"/>
      <c r="AO53" s="138"/>
      <c r="AP53" s="138"/>
      <c r="AQ53" s="138"/>
      <c r="AR53" s="138"/>
      <c r="AS53" s="138"/>
      <c r="AT53" s="138"/>
      <c r="AU53" s="138"/>
      <c r="AV53" s="138"/>
      <c r="AW53" s="138"/>
      <c r="AX53" s="138"/>
      <c r="AY53" s="138"/>
      <c r="AZ53" s="138"/>
      <c r="BA53" s="138"/>
      <c r="BB53" s="138"/>
      <c r="BC53" s="138"/>
      <c r="BD53" s="138"/>
      <c r="BE53" s="138"/>
      <c r="BF53" s="138"/>
      <c r="BG53" s="138"/>
      <c r="BH53" s="138"/>
      <c r="BI53" s="138"/>
      <c r="BJ53" s="138"/>
      <c r="BK53" s="138"/>
      <c r="BL53" s="138"/>
      <c r="BM53" s="138"/>
      <c r="BN53" s="138"/>
      <c r="BO53" s="138"/>
      <c r="BP53" s="138"/>
      <c r="BQ53" s="138"/>
      <c r="BR53" s="138"/>
      <c r="BS53" s="138"/>
      <c r="BT53" s="138"/>
      <c r="BU53" s="138"/>
      <c r="BV53" s="138"/>
      <c r="BW53" s="138"/>
      <c r="BX53" s="138"/>
      <c r="BY53" s="138"/>
      <c r="BZ53" s="138"/>
    </row>
    <row r="54" spans="1:78" s="152" customFormat="1" ht="18" hidden="1" customHeight="1" outlineLevel="2" x14ac:dyDescent="0.25">
      <c r="A54" s="146">
        <v>38</v>
      </c>
      <c r="B54" s="366" t="str">
        <f>IFERROR(IF(INDEX(inputsgrp_gn,MATCH(Logic!$A54,inputsgrp_no,0))&lt;&gt;"",INDEX(inputsgrp_gn,MATCH(Logic!$A54,inputsgrp_no,0)),""),"")</f>
        <v/>
      </c>
      <c r="C54" s="367"/>
      <c r="D54" s="148" t="str">
        <f>IFERROR(IF(INDEX(inputsgrp_ada,MATCH(Logic!$A54,inputsgrp_no,0))&lt;&gt;"",INDEX(inputsgrp_ada,MATCH(Logic!$A54,inputsgrp_no,0)),""),"")</f>
        <v/>
      </c>
      <c r="E54" s="149" t="str">
        <f>IFERROR(IF(INDEX(inputsgrp_urinal,MATCH(Logic!$A54,inputsgrp_no,0))&lt;&gt;"",INDEX(inputsgrp_urinal,MATCH(Logic!$A54,inputsgrp_no,0)),""),"")</f>
        <v/>
      </c>
      <c r="F54" s="150" t="str">
        <f>IFERROR(IF(INDEX(inputsgrp_an,MATCH(Logic!$A54,inputsgrp_no,0))&lt;&gt;"",INDEX(inputsgrp_an,MATCH(Logic!$A54,inputsgrp_no,0)),""),"")</f>
        <v/>
      </c>
      <c r="G54" s="150" t="str">
        <f>IFERROR(IF(INDEX(inputsgrp_otefte,MATCH(Logic!$A54,inputsgrp_no,0))&lt;&gt;"",INDEX(inputsgrp_otefte,MATCH(Logic!$A54,inputsgrp_no,0)),""),"")</f>
        <v/>
      </c>
      <c r="H54" s="151" t="str">
        <f>IF($G54&lt;&gt;"",IFERROR(IF('Inputs Fixture Fittings'!$D54&lt;&gt;"Default",'Inputs Fixture Fittings'!$E54*$G54,0.5*$G54),0),"")</f>
        <v/>
      </c>
      <c r="I54" s="151" t="str">
        <f>IF($G54&lt;&gt;"",IFERROR(IF('Inputs Fixture Fittings'!$D54&lt;&gt;"Default",'Inputs Fixture Fittings'!$F54*$G54,0.5*$G54),0),"")</f>
        <v/>
      </c>
      <c r="J54" s="150" t="str">
        <f>IFERROR(IF(INDEX(inputsgrp_otv,MATCH(Logic!$A54,inputsgrp_no,0))&lt;&gt;"",INDEX(inputsgrp_otv,MATCH(Logic!$A54,inputsgrp_no,0)),""),"")</f>
        <v/>
      </c>
      <c r="K54" s="151" t="str">
        <f>IF($J54&lt;&gt;"",IFERROR(IF('Inputs Fixture Fittings'!$D54&lt;&gt;"Default",'Inputs Fixture Fittings'!$E54*$J54,0.5*$J54),0),"")</f>
        <v/>
      </c>
      <c r="L54" s="151" t="str">
        <f>IF($J54&lt;&gt;"",IFERROR(IF('Inputs Fixture Fittings'!$D54&lt;&gt;"Default",'Inputs Fixture Fittings'!$F54*$J54,0.5*$J54),0),"")</f>
        <v/>
      </c>
      <c r="M54" s="150" t="str">
        <f>IFERROR(IF(INDEX(inputsgrp_otrc,MATCH(Logic!$A54,inputsgrp_no,0))&lt;&gt;"",INDEX(inputsgrp_otrc,MATCH(Logic!$A54,inputsgrp_no,0)),""),"")</f>
        <v/>
      </c>
      <c r="N54" s="151" t="str">
        <f>IF($M54&lt;&gt;"",IFERROR(IF('Inputs Fixture Fittings'!$D54&lt;&gt;"Default",'Inputs Fixture Fittings'!$E54*$M54,0.5*$M54),0),"")</f>
        <v/>
      </c>
      <c r="O54" s="151" t="str">
        <f>IF($M54&lt;&gt;"",IFERROR(IF('Inputs Fixture Fittings'!$D54&lt;&gt;"Default",'Inputs Fixture Fittings'!$F54*$M54,0.5*$M54),0),"")</f>
        <v/>
      </c>
      <c r="P54" s="150" t="str">
        <f>IFERROR(IF(INDEX(inputsgrp_otstud,MATCH(Logic!$A54,inputsgrp_no,0))&lt;&gt;"",INDEX(inputsgrp_otstud,MATCH(Logic!$A54,inputsgrp_no,0)),""),"")</f>
        <v/>
      </c>
      <c r="Q54" s="151" t="str">
        <f>IF($P54&lt;&gt;"",IFERROR(IF('Inputs Fixture Fittings'!$D54&lt;&gt;"Default",'Inputs Fixture Fittings'!$E54*$P54,0.5*$P54),0),"")</f>
        <v/>
      </c>
      <c r="R54" s="151" t="str">
        <f>IF($P54&lt;&gt;"",IFERROR(IF('Inputs Fixture Fittings'!$D54&lt;&gt;"Default",'Inputs Fixture Fittings'!$F54*$P54,0.5*$P54),0),"")</f>
        <v/>
      </c>
      <c r="S54" s="150" t="str">
        <f>IFERROR(IF(INDEX(inputsgrp_otres,MATCH(Logic!$A54,inputsgrp_no,0))&lt;&gt;"",INDEX(inputsgrp_otres,MATCH(Logic!$A54,inputsgrp_no,0)),""),"")</f>
        <v/>
      </c>
      <c r="T54" s="151" t="str">
        <f>IF($S54&lt;&gt;"",IFERROR(IF('Inputs Fixture Fittings'!$D54&lt;&gt;"Default",'Inputs Fixture Fittings'!$E54*$S54,0.5*$S54),0),"")</f>
        <v/>
      </c>
      <c r="U54" s="151" t="str">
        <f>IF($S54&lt;&gt;"",IFERROR(IF('Inputs Fixture Fittings'!$D54&lt;&gt;"Default",'Inputs Fixture Fittings'!$F54*$S54,0.5*$S54),0),"")</f>
        <v/>
      </c>
      <c r="V54" s="150" t="str">
        <f>IFERROR(IF(INDEX(inputsgrp_otot,MATCH(Logic!$A54,inputsgrp_no,0))&lt;&gt;"",INDEX(inputsgrp_otot,MATCH(Logic!$A54,inputsgrp_no,0)),""),"")</f>
        <v/>
      </c>
      <c r="W54" s="151" t="str">
        <f>IF($V54&lt;&gt;"",IFERROR(IF('Inputs Fixture Fittings'!$D54&lt;&gt;"Default",'Inputs Fixture Fittings'!$E54*$V54,0.5*$V54),0),"")</f>
        <v/>
      </c>
      <c r="X54" s="151" t="str">
        <f>IF($V54&lt;&gt;"",IFERROR(IF('Inputs Fixture Fittings'!$D54&lt;&gt;"Default",'Inputs Fixture Fittings'!$F54*$V54,0.5*$V54),0),"")</f>
        <v/>
      </c>
      <c r="Y54" s="153"/>
      <c r="Z54" s="138"/>
      <c r="AA54" s="138"/>
      <c r="AB54" s="153"/>
      <c r="AC54" s="138"/>
      <c r="AD54" s="138"/>
      <c r="AE54" s="138"/>
      <c r="AF54" s="138"/>
      <c r="AG54" s="138"/>
      <c r="AH54" s="138"/>
      <c r="AI54" s="138"/>
      <c r="AJ54" s="138"/>
      <c r="AK54" s="138"/>
      <c r="AL54" s="138"/>
      <c r="AM54" s="138"/>
      <c r="AN54" s="138"/>
      <c r="AO54" s="138"/>
      <c r="AP54" s="138"/>
      <c r="AQ54" s="138"/>
      <c r="AR54" s="138"/>
      <c r="AS54" s="138"/>
      <c r="AT54" s="138"/>
      <c r="AU54" s="138"/>
      <c r="AV54" s="138"/>
      <c r="AW54" s="138"/>
      <c r="AX54" s="138"/>
      <c r="AY54" s="138"/>
      <c r="AZ54" s="138"/>
      <c r="BA54" s="138"/>
      <c r="BB54" s="138"/>
      <c r="BC54" s="138"/>
      <c r="BD54" s="138"/>
      <c r="BE54" s="138"/>
      <c r="BF54" s="138"/>
      <c r="BG54" s="138"/>
      <c r="BH54" s="138"/>
      <c r="BI54" s="138"/>
      <c r="BJ54" s="138"/>
      <c r="BK54" s="138"/>
      <c r="BL54" s="138"/>
      <c r="BM54" s="138"/>
      <c r="BN54" s="138"/>
      <c r="BO54" s="138"/>
      <c r="BP54" s="138"/>
      <c r="BQ54" s="138"/>
      <c r="BR54" s="138"/>
      <c r="BS54" s="138"/>
      <c r="BT54" s="138"/>
      <c r="BU54" s="138"/>
      <c r="BV54" s="138"/>
      <c r="BW54" s="138"/>
      <c r="BX54" s="138"/>
      <c r="BY54" s="138"/>
      <c r="BZ54" s="138"/>
    </row>
    <row r="55" spans="1:78" s="152" customFormat="1" ht="18" hidden="1" customHeight="1" outlineLevel="2" x14ac:dyDescent="0.25">
      <c r="A55" s="146">
        <v>39</v>
      </c>
      <c r="B55" s="366" t="str">
        <f>IFERROR(IF(INDEX(inputsgrp_gn,MATCH(Logic!$A55,inputsgrp_no,0))&lt;&gt;"",INDEX(inputsgrp_gn,MATCH(Logic!$A55,inputsgrp_no,0)),""),"")</f>
        <v/>
      </c>
      <c r="C55" s="367"/>
      <c r="D55" s="148" t="str">
        <f>IFERROR(IF(INDEX(inputsgrp_ada,MATCH(Logic!$A55,inputsgrp_no,0))&lt;&gt;"",INDEX(inputsgrp_ada,MATCH(Logic!$A55,inputsgrp_no,0)),""),"")</f>
        <v/>
      </c>
      <c r="E55" s="149" t="str">
        <f>IFERROR(IF(INDEX(inputsgrp_urinal,MATCH(Logic!$A55,inputsgrp_no,0))&lt;&gt;"",INDEX(inputsgrp_urinal,MATCH(Logic!$A55,inputsgrp_no,0)),""),"")</f>
        <v/>
      </c>
      <c r="F55" s="150" t="str">
        <f>IFERROR(IF(INDEX(inputsgrp_an,MATCH(Logic!$A55,inputsgrp_no,0))&lt;&gt;"",INDEX(inputsgrp_an,MATCH(Logic!$A55,inputsgrp_no,0)),""),"")</f>
        <v/>
      </c>
      <c r="G55" s="150" t="str">
        <f>IFERROR(IF(INDEX(inputsgrp_otefte,MATCH(Logic!$A55,inputsgrp_no,0))&lt;&gt;"",INDEX(inputsgrp_otefte,MATCH(Logic!$A55,inputsgrp_no,0)),""),"")</f>
        <v/>
      </c>
      <c r="H55" s="151" t="str">
        <f>IF($G55&lt;&gt;"",IFERROR(IF('Inputs Fixture Fittings'!$D55&lt;&gt;"Default",'Inputs Fixture Fittings'!$E55*$G55,0.5*$G55),0),"")</f>
        <v/>
      </c>
      <c r="I55" s="151" t="str">
        <f>IF($G55&lt;&gt;"",IFERROR(IF('Inputs Fixture Fittings'!$D55&lt;&gt;"Default",'Inputs Fixture Fittings'!$F55*$G55,0.5*$G55),0),"")</f>
        <v/>
      </c>
      <c r="J55" s="150" t="str">
        <f>IFERROR(IF(INDEX(inputsgrp_otv,MATCH(Logic!$A55,inputsgrp_no,0))&lt;&gt;"",INDEX(inputsgrp_otv,MATCH(Logic!$A55,inputsgrp_no,0)),""),"")</f>
        <v/>
      </c>
      <c r="K55" s="151" t="str">
        <f>IF($J55&lt;&gt;"",IFERROR(IF('Inputs Fixture Fittings'!$D55&lt;&gt;"Default",'Inputs Fixture Fittings'!$E55*$J55,0.5*$J55),0),"")</f>
        <v/>
      </c>
      <c r="L55" s="151" t="str">
        <f>IF($J55&lt;&gt;"",IFERROR(IF('Inputs Fixture Fittings'!$D55&lt;&gt;"Default",'Inputs Fixture Fittings'!$F55*$J55,0.5*$J55),0),"")</f>
        <v/>
      </c>
      <c r="M55" s="150" t="str">
        <f>IFERROR(IF(INDEX(inputsgrp_otrc,MATCH(Logic!$A55,inputsgrp_no,0))&lt;&gt;"",INDEX(inputsgrp_otrc,MATCH(Logic!$A55,inputsgrp_no,0)),""),"")</f>
        <v/>
      </c>
      <c r="N55" s="151" t="str">
        <f>IF($M55&lt;&gt;"",IFERROR(IF('Inputs Fixture Fittings'!$D55&lt;&gt;"Default",'Inputs Fixture Fittings'!$E55*$M55,0.5*$M55),0),"")</f>
        <v/>
      </c>
      <c r="O55" s="151" t="str">
        <f>IF($M55&lt;&gt;"",IFERROR(IF('Inputs Fixture Fittings'!$D55&lt;&gt;"Default",'Inputs Fixture Fittings'!$F55*$M55,0.5*$M55),0),"")</f>
        <v/>
      </c>
      <c r="P55" s="150" t="str">
        <f>IFERROR(IF(INDEX(inputsgrp_otstud,MATCH(Logic!$A55,inputsgrp_no,0))&lt;&gt;"",INDEX(inputsgrp_otstud,MATCH(Logic!$A55,inputsgrp_no,0)),""),"")</f>
        <v/>
      </c>
      <c r="Q55" s="151" t="str">
        <f>IF($P55&lt;&gt;"",IFERROR(IF('Inputs Fixture Fittings'!$D55&lt;&gt;"Default",'Inputs Fixture Fittings'!$E55*$P55,0.5*$P55),0),"")</f>
        <v/>
      </c>
      <c r="R55" s="151" t="str">
        <f>IF($P55&lt;&gt;"",IFERROR(IF('Inputs Fixture Fittings'!$D55&lt;&gt;"Default",'Inputs Fixture Fittings'!$F55*$P55,0.5*$P55),0),"")</f>
        <v/>
      </c>
      <c r="S55" s="150" t="str">
        <f>IFERROR(IF(INDEX(inputsgrp_otres,MATCH(Logic!$A55,inputsgrp_no,0))&lt;&gt;"",INDEX(inputsgrp_otres,MATCH(Logic!$A55,inputsgrp_no,0)),""),"")</f>
        <v/>
      </c>
      <c r="T55" s="151" t="str">
        <f>IF($S55&lt;&gt;"",IFERROR(IF('Inputs Fixture Fittings'!$D55&lt;&gt;"Default",'Inputs Fixture Fittings'!$E55*$S55,0.5*$S55),0),"")</f>
        <v/>
      </c>
      <c r="U55" s="151" t="str">
        <f>IF($S55&lt;&gt;"",IFERROR(IF('Inputs Fixture Fittings'!$D55&lt;&gt;"Default",'Inputs Fixture Fittings'!$F55*$S55,0.5*$S55),0),"")</f>
        <v/>
      </c>
      <c r="V55" s="150" t="str">
        <f>IFERROR(IF(INDEX(inputsgrp_otot,MATCH(Logic!$A55,inputsgrp_no,0))&lt;&gt;"",INDEX(inputsgrp_otot,MATCH(Logic!$A55,inputsgrp_no,0)),""),"")</f>
        <v/>
      </c>
      <c r="W55" s="151" t="str">
        <f>IF($V55&lt;&gt;"",IFERROR(IF('Inputs Fixture Fittings'!$D55&lt;&gt;"Default",'Inputs Fixture Fittings'!$E55*$V55,0.5*$V55),0),"")</f>
        <v/>
      </c>
      <c r="X55" s="151" t="str">
        <f>IF($V55&lt;&gt;"",IFERROR(IF('Inputs Fixture Fittings'!$D55&lt;&gt;"Default",'Inputs Fixture Fittings'!$F55*$V55,0.5*$V55),0),"")</f>
        <v/>
      </c>
      <c r="Y55" s="153"/>
      <c r="Z55" s="138"/>
      <c r="AA55" s="138"/>
      <c r="AB55" s="153"/>
      <c r="AC55" s="138"/>
      <c r="AD55" s="138"/>
      <c r="AE55" s="138"/>
      <c r="AF55" s="138"/>
      <c r="AG55" s="138"/>
      <c r="AH55" s="138"/>
      <c r="AI55" s="138"/>
      <c r="AJ55" s="138"/>
      <c r="AK55" s="138"/>
      <c r="AL55" s="138"/>
      <c r="AM55" s="138"/>
      <c r="AN55" s="138"/>
      <c r="AO55" s="138"/>
      <c r="AP55" s="138"/>
      <c r="AQ55" s="138"/>
      <c r="AR55" s="138"/>
      <c r="AS55" s="138"/>
      <c r="AT55" s="138"/>
      <c r="AU55" s="138"/>
      <c r="AV55" s="138"/>
      <c r="AW55" s="138"/>
      <c r="AX55" s="138"/>
      <c r="AY55" s="138"/>
      <c r="AZ55" s="138"/>
      <c r="BA55" s="138"/>
      <c r="BB55" s="138"/>
      <c r="BC55" s="138"/>
      <c r="BD55" s="138"/>
      <c r="BE55" s="138"/>
      <c r="BF55" s="138"/>
      <c r="BG55" s="138"/>
      <c r="BH55" s="138"/>
      <c r="BI55" s="138"/>
      <c r="BJ55" s="138"/>
      <c r="BK55" s="138"/>
      <c r="BL55" s="138"/>
      <c r="BM55" s="138"/>
      <c r="BN55" s="138"/>
      <c r="BO55" s="138"/>
      <c r="BP55" s="138"/>
      <c r="BQ55" s="138"/>
      <c r="BR55" s="138"/>
      <c r="BS55" s="138"/>
      <c r="BT55" s="138"/>
      <c r="BU55" s="138"/>
      <c r="BV55" s="138"/>
      <c r="BW55" s="138"/>
      <c r="BX55" s="138"/>
      <c r="BY55" s="138"/>
      <c r="BZ55" s="138"/>
    </row>
    <row r="56" spans="1:78" s="152" customFormat="1" ht="18" hidden="1" customHeight="1" outlineLevel="2" x14ac:dyDescent="0.25">
      <c r="A56" s="146">
        <v>40</v>
      </c>
      <c r="B56" s="366" t="str">
        <f>IFERROR(IF(INDEX(inputsgrp_gn,MATCH(Logic!$A56,inputsgrp_no,0))&lt;&gt;"",INDEX(inputsgrp_gn,MATCH(Logic!$A56,inputsgrp_no,0)),""),"")</f>
        <v/>
      </c>
      <c r="C56" s="367"/>
      <c r="D56" s="148" t="str">
        <f>IFERROR(IF(INDEX(inputsgrp_ada,MATCH(Logic!$A56,inputsgrp_no,0))&lt;&gt;"",INDEX(inputsgrp_ada,MATCH(Logic!$A56,inputsgrp_no,0)),""),"")</f>
        <v/>
      </c>
      <c r="E56" s="149" t="str">
        <f>IFERROR(IF(INDEX(inputsgrp_urinal,MATCH(Logic!$A56,inputsgrp_no,0))&lt;&gt;"",INDEX(inputsgrp_urinal,MATCH(Logic!$A56,inputsgrp_no,0)),""),"")</f>
        <v/>
      </c>
      <c r="F56" s="150" t="str">
        <f>IFERROR(IF(INDEX(inputsgrp_an,MATCH(Logic!$A56,inputsgrp_no,0))&lt;&gt;"",INDEX(inputsgrp_an,MATCH(Logic!$A56,inputsgrp_no,0)),""),"")</f>
        <v/>
      </c>
      <c r="G56" s="150" t="str">
        <f>IFERROR(IF(INDEX(inputsgrp_otefte,MATCH(Logic!$A56,inputsgrp_no,0))&lt;&gt;"",INDEX(inputsgrp_otefte,MATCH(Logic!$A56,inputsgrp_no,0)),""),"")</f>
        <v/>
      </c>
      <c r="H56" s="151" t="str">
        <f>IF($G56&lt;&gt;"",IFERROR(IF('Inputs Fixture Fittings'!$D56&lt;&gt;"Default",'Inputs Fixture Fittings'!$E56*$G56,0.5*$G56),0),"")</f>
        <v/>
      </c>
      <c r="I56" s="151" t="str">
        <f>IF($G56&lt;&gt;"",IFERROR(IF('Inputs Fixture Fittings'!$D56&lt;&gt;"Default",'Inputs Fixture Fittings'!$F56*$G56,0.5*$G56),0),"")</f>
        <v/>
      </c>
      <c r="J56" s="150" t="str">
        <f>IFERROR(IF(INDEX(inputsgrp_otv,MATCH(Logic!$A56,inputsgrp_no,0))&lt;&gt;"",INDEX(inputsgrp_otv,MATCH(Logic!$A56,inputsgrp_no,0)),""),"")</f>
        <v/>
      </c>
      <c r="K56" s="151" t="str">
        <f>IF($J56&lt;&gt;"",IFERROR(IF('Inputs Fixture Fittings'!$D56&lt;&gt;"Default",'Inputs Fixture Fittings'!$E56*$J56,0.5*$J56),0),"")</f>
        <v/>
      </c>
      <c r="L56" s="151" t="str">
        <f>IF($J56&lt;&gt;"",IFERROR(IF('Inputs Fixture Fittings'!$D56&lt;&gt;"Default",'Inputs Fixture Fittings'!$F56*$J56,0.5*$J56),0),"")</f>
        <v/>
      </c>
      <c r="M56" s="150" t="str">
        <f>IFERROR(IF(INDEX(inputsgrp_otrc,MATCH(Logic!$A56,inputsgrp_no,0))&lt;&gt;"",INDEX(inputsgrp_otrc,MATCH(Logic!$A56,inputsgrp_no,0)),""),"")</f>
        <v/>
      </c>
      <c r="N56" s="151" t="str">
        <f>IF($M56&lt;&gt;"",IFERROR(IF('Inputs Fixture Fittings'!$D56&lt;&gt;"Default",'Inputs Fixture Fittings'!$E56*$M56,0.5*$M56),0),"")</f>
        <v/>
      </c>
      <c r="O56" s="151" t="str">
        <f>IF($M56&lt;&gt;"",IFERROR(IF('Inputs Fixture Fittings'!$D56&lt;&gt;"Default",'Inputs Fixture Fittings'!$F56*$M56,0.5*$M56),0),"")</f>
        <v/>
      </c>
      <c r="P56" s="150" t="str">
        <f>IFERROR(IF(INDEX(inputsgrp_otstud,MATCH(Logic!$A56,inputsgrp_no,0))&lt;&gt;"",INDEX(inputsgrp_otstud,MATCH(Logic!$A56,inputsgrp_no,0)),""),"")</f>
        <v/>
      </c>
      <c r="Q56" s="151" t="str">
        <f>IF($P56&lt;&gt;"",IFERROR(IF('Inputs Fixture Fittings'!$D56&lt;&gt;"Default",'Inputs Fixture Fittings'!$E56*$P56,0.5*$P56),0),"")</f>
        <v/>
      </c>
      <c r="R56" s="151" t="str">
        <f>IF($P56&lt;&gt;"",IFERROR(IF('Inputs Fixture Fittings'!$D56&lt;&gt;"Default",'Inputs Fixture Fittings'!$F56*$P56,0.5*$P56),0),"")</f>
        <v/>
      </c>
      <c r="S56" s="150" t="str">
        <f>IFERROR(IF(INDEX(inputsgrp_otres,MATCH(Logic!$A56,inputsgrp_no,0))&lt;&gt;"",INDEX(inputsgrp_otres,MATCH(Logic!$A56,inputsgrp_no,0)),""),"")</f>
        <v/>
      </c>
      <c r="T56" s="151" t="str">
        <f>IF($S56&lt;&gt;"",IFERROR(IF('Inputs Fixture Fittings'!$D56&lt;&gt;"Default",'Inputs Fixture Fittings'!$E56*$S56,0.5*$S56),0),"")</f>
        <v/>
      </c>
      <c r="U56" s="151" t="str">
        <f>IF($S56&lt;&gt;"",IFERROR(IF('Inputs Fixture Fittings'!$D56&lt;&gt;"Default",'Inputs Fixture Fittings'!$F56*$S56,0.5*$S56),0),"")</f>
        <v/>
      </c>
      <c r="V56" s="150" t="str">
        <f>IFERROR(IF(INDEX(inputsgrp_otot,MATCH(Logic!$A56,inputsgrp_no,0))&lt;&gt;"",INDEX(inputsgrp_otot,MATCH(Logic!$A56,inputsgrp_no,0)),""),"")</f>
        <v/>
      </c>
      <c r="W56" s="151" t="str">
        <f>IF($V56&lt;&gt;"",IFERROR(IF('Inputs Fixture Fittings'!$D56&lt;&gt;"Default",'Inputs Fixture Fittings'!$E56*$V56,0.5*$V56),0),"")</f>
        <v/>
      </c>
      <c r="X56" s="151" t="str">
        <f>IF($V56&lt;&gt;"",IFERROR(IF('Inputs Fixture Fittings'!$D56&lt;&gt;"Default",'Inputs Fixture Fittings'!$F56*$V56,0.5*$V56),0),"")</f>
        <v/>
      </c>
      <c r="Y56" s="153"/>
      <c r="Z56" s="138"/>
      <c r="AA56" s="138"/>
      <c r="AB56" s="153"/>
      <c r="AC56" s="138"/>
      <c r="AD56" s="138"/>
      <c r="AE56" s="138"/>
      <c r="AF56" s="138"/>
      <c r="AG56" s="138"/>
      <c r="AH56" s="138"/>
      <c r="AI56" s="138"/>
      <c r="AJ56" s="138"/>
      <c r="AK56" s="138"/>
      <c r="AL56" s="138"/>
      <c r="AM56" s="138"/>
      <c r="AN56" s="138"/>
      <c r="AO56" s="138"/>
      <c r="AP56" s="138"/>
      <c r="AQ56" s="138"/>
      <c r="AR56" s="138"/>
      <c r="AS56" s="138"/>
      <c r="AT56" s="138"/>
      <c r="AU56" s="138"/>
      <c r="AV56" s="138"/>
      <c r="AW56" s="138"/>
      <c r="AX56" s="138"/>
      <c r="AY56" s="138"/>
      <c r="AZ56" s="138"/>
      <c r="BA56" s="138"/>
      <c r="BB56" s="138"/>
      <c r="BC56" s="138"/>
      <c r="BD56" s="138"/>
      <c r="BE56" s="138"/>
      <c r="BF56" s="138"/>
      <c r="BG56" s="138"/>
      <c r="BH56" s="138"/>
      <c r="BI56" s="138"/>
      <c r="BJ56" s="138"/>
      <c r="BK56" s="138"/>
      <c r="BL56" s="138"/>
      <c r="BM56" s="138"/>
      <c r="BN56" s="138"/>
      <c r="BO56" s="138"/>
      <c r="BP56" s="138"/>
      <c r="BQ56" s="138"/>
      <c r="BR56" s="138"/>
      <c r="BS56" s="138"/>
      <c r="BT56" s="138"/>
      <c r="BU56" s="138"/>
      <c r="BV56" s="138"/>
      <c r="BW56" s="138"/>
      <c r="BX56" s="138"/>
      <c r="BY56" s="138"/>
      <c r="BZ56" s="138"/>
    </row>
    <row r="57" spans="1:78" s="152" customFormat="1" ht="18" hidden="1" customHeight="1" outlineLevel="2" x14ac:dyDescent="0.25">
      <c r="A57" s="146">
        <v>41</v>
      </c>
      <c r="B57" s="366" t="str">
        <f>IFERROR(IF(INDEX(inputsgrp_gn,MATCH(Logic!$A57,inputsgrp_no,0))&lt;&gt;"",INDEX(inputsgrp_gn,MATCH(Logic!$A57,inputsgrp_no,0)),""),"")</f>
        <v/>
      </c>
      <c r="C57" s="367"/>
      <c r="D57" s="148" t="str">
        <f>IFERROR(IF(INDEX(inputsgrp_ada,MATCH(Logic!$A57,inputsgrp_no,0))&lt;&gt;"",INDEX(inputsgrp_ada,MATCH(Logic!$A57,inputsgrp_no,0)),""),"")</f>
        <v/>
      </c>
      <c r="E57" s="149" t="str">
        <f>IFERROR(IF(INDEX(inputsgrp_urinal,MATCH(Logic!$A57,inputsgrp_no,0))&lt;&gt;"",INDEX(inputsgrp_urinal,MATCH(Logic!$A57,inputsgrp_no,0)),""),"")</f>
        <v/>
      </c>
      <c r="F57" s="150" t="str">
        <f>IFERROR(IF(INDEX(inputsgrp_an,MATCH(Logic!$A57,inputsgrp_no,0))&lt;&gt;"",INDEX(inputsgrp_an,MATCH(Logic!$A57,inputsgrp_no,0)),""),"")</f>
        <v/>
      </c>
      <c r="G57" s="150" t="str">
        <f>IFERROR(IF(INDEX(inputsgrp_otefte,MATCH(Logic!$A57,inputsgrp_no,0))&lt;&gt;"",INDEX(inputsgrp_otefte,MATCH(Logic!$A57,inputsgrp_no,0)),""),"")</f>
        <v/>
      </c>
      <c r="H57" s="151" t="str">
        <f>IF($G57&lt;&gt;"",IFERROR(IF('Inputs Fixture Fittings'!$D57&lt;&gt;"Default",'Inputs Fixture Fittings'!$E57*$G57,0.5*$G57),0),"")</f>
        <v/>
      </c>
      <c r="I57" s="151" t="str">
        <f>IF($G57&lt;&gt;"",IFERROR(IF('Inputs Fixture Fittings'!$D57&lt;&gt;"Default",'Inputs Fixture Fittings'!$F57*$G57,0.5*$G57),0),"")</f>
        <v/>
      </c>
      <c r="J57" s="150" t="str">
        <f>IFERROR(IF(INDEX(inputsgrp_otv,MATCH(Logic!$A57,inputsgrp_no,0))&lt;&gt;"",INDEX(inputsgrp_otv,MATCH(Logic!$A57,inputsgrp_no,0)),""),"")</f>
        <v/>
      </c>
      <c r="K57" s="151" t="str">
        <f>IF($J57&lt;&gt;"",IFERROR(IF('Inputs Fixture Fittings'!$D57&lt;&gt;"Default",'Inputs Fixture Fittings'!$E57*$J57,0.5*$J57),0),"")</f>
        <v/>
      </c>
      <c r="L57" s="151" t="str">
        <f>IF($J57&lt;&gt;"",IFERROR(IF('Inputs Fixture Fittings'!$D57&lt;&gt;"Default",'Inputs Fixture Fittings'!$F57*$J57,0.5*$J57),0),"")</f>
        <v/>
      </c>
      <c r="M57" s="150" t="str">
        <f>IFERROR(IF(INDEX(inputsgrp_otrc,MATCH(Logic!$A57,inputsgrp_no,0))&lt;&gt;"",INDEX(inputsgrp_otrc,MATCH(Logic!$A57,inputsgrp_no,0)),""),"")</f>
        <v/>
      </c>
      <c r="N57" s="151" t="str">
        <f>IF($M57&lt;&gt;"",IFERROR(IF('Inputs Fixture Fittings'!$D57&lt;&gt;"Default",'Inputs Fixture Fittings'!$E57*$M57,0.5*$M57),0),"")</f>
        <v/>
      </c>
      <c r="O57" s="151" t="str">
        <f>IF($M57&lt;&gt;"",IFERROR(IF('Inputs Fixture Fittings'!$D57&lt;&gt;"Default",'Inputs Fixture Fittings'!$F57*$M57,0.5*$M57),0),"")</f>
        <v/>
      </c>
      <c r="P57" s="150" t="str">
        <f>IFERROR(IF(INDEX(inputsgrp_otstud,MATCH(Logic!$A57,inputsgrp_no,0))&lt;&gt;"",INDEX(inputsgrp_otstud,MATCH(Logic!$A57,inputsgrp_no,0)),""),"")</f>
        <v/>
      </c>
      <c r="Q57" s="151" t="str">
        <f>IF($P57&lt;&gt;"",IFERROR(IF('Inputs Fixture Fittings'!$D57&lt;&gt;"Default",'Inputs Fixture Fittings'!$E57*$P57,0.5*$P57),0),"")</f>
        <v/>
      </c>
      <c r="R57" s="151" t="str">
        <f>IF($P57&lt;&gt;"",IFERROR(IF('Inputs Fixture Fittings'!$D57&lt;&gt;"Default",'Inputs Fixture Fittings'!$F57*$P57,0.5*$P57),0),"")</f>
        <v/>
      </c>
      <c r="S57" s="150" t="str">
        <f>IFERROR(IF(INDEX(inputsgrp_otres,MATCH(Logic!$A57,inputsgrp_no,0))&lt;&gt;"",INDEX(inputsgrp_otres,MATCH(Logic!$A57,inputsgrp_no,0)),""),"")</f>
        <v/>
      </c>
      <c r="T57" s="151" t="str">
        <f>IF($S57&lt;&gt;"",IFERROR(IF('Inputs Fixture Fittings'!$D57&lt;&gt;"Default",'Inputs Fixture Fittings'!$E57*$S57,0.5*$S57),0),"")</f>
        <v/>
      </c>
      <c r="U57" s="151" t="str">
        <f>IF($S57&lt;&gt;"",IFERROR(IF('Inputs Fixture Fittings'!$D57&lt;&gt;"Default",'Inputs Fixture Fittings'!$F57*$S57,0.5*$S57),0),"")</f>
        <v/>
      </c>
      <c r="V57" s="150" t="str">
        <f>IFERROR(IF(INDEX(inputsgrp_otot,MATCH(Logic!$A57,inputsgrp_no,0))&lt;&gt;"",INDEX(inputsgrp_otot,MATCH(Logic!$A57,inputsgrp_no,0)),""),"")</f>
        <v/>
      </c>
      <c r="W57" s="151" t="str">
        <f>IF($V57&lt;&gt;"",IFERROR(IF('Inputs Fixture Fittings'!$D57&lt;&gt;"Default",'Inputs Fixture Fittings'!$E57*$V57,0.5*$V57),0),"")</f>
        <v/>
      </c>
      <c r="X57" s="151" t="str">
        <f>IF($V57&lt;&gt;"",IFERROR(IF('Inputs Fixture Fittings'!$D57&lt;&gt;"Default",'Inputs Fixture Fittings'!$F57*$V57,0.5*$V57),0),"")</f>
        <v/>
      </c>
      <c r="Y57" s="153"/>
      <c r="Z57" s="138"/>
      <c r="AA57" s="138"/>
      <c r="AB57" s="153"/>
      <c r="AC57" s="138"/>
      <c r="AD57" s="138"/>
      <c r="AE57" s="138"/>
      <c r="AF57" s="138"/>
      <c r="AG57" s="138"/>
      <c r="AH57" s="138"/>
      <c r="AI57" s="138"/>
      <c r="AJ57" s="138"/>
      <c r="AK57" s="138"/>
      <c r="AL57" s="138"/>
      <c r="AM57" s="138"/>
      <c r="AN57" s="138"/>
      <c r="AO57" s="138"/>
      <c r="AP57" s="138"/>
      <c r="AQ57" s="138"/>
      <c r="AR57" s="138"/>
      <c r="AS57" s="138"/>
      <c r="AT57" s="138"/>
      <c r="AU57" s="138"/>
      <c r="AV57" s="138"/>
      <c r="AW57" s="138"/>
      <c r="AX57" s="138"/>
      <c r="AY57" s="138"/>
      <c r="AZ57" s="138"/>
      <c r="BA57" s="138"/>
      <c r="BB57" s="138"/>
      <c r="BC57" s="138"/>
      <c r="BD57" s="138"/>
      <c r="BE57" s="138"/>
      <c r="BF57" s="138"/>
      <c r="BG57" s="138"/>
      <c r="BH57" s="138"/>
      <c r="BI57" s="138"/>
      <c r="BJ57" s="138"/>
      <c r="BK57" s="138"/>
      <c r="BL57" s="138"/>
      <c r="BM57" s="138"/>
      <c r="BN57" s="138"/>
      <c r="BO57" s="138"/>
      <c r="BP57" s="138"/>
      <c r="BQ57" s="138"/>
      <c r="BR57" s="138"/>
      <c r="BS57" s="138"/>
      <c r="BT57" s="138"/>
      <c r="BU57" s="138"/>
      <c r="BV57" s="138"/>
      <c r="BW57" s="138"/>
      <c r="BX57" s="138"/>
      <c r="BY57" s="138"/>
      <c r="BZ57" s="138"/>
    </row>
    <row r="58" spans="1:78" s="152" customFormat="1" ht="18" hidden="1" customHeight="1" outlineLevel="2" x14ac:dyDescent="0.25">
      <c r="A58" s="146">
        <v>42</v>
      </c>
      <c r="B58" s="366" t="str">
        <f>IFERROR(IF(INDEX(inputsgrp_gn,MATCH(Logic!$A58,inputsgrp_no,0))&lt;&gt;"",INDEX(inputsgrp_gn,MATCH(Logic!$A58,inputsgrp_no,0)),""),"")</f>
        <v/>
      </c>
      <c r="C58" s="367"/>
      <c r="D58" s="148" t="str">
        <f>IFERROR(IF(INDEX(inputsgrp_ada,MATCH(Logic!$A58,inputsgrp_no,0))&lt;&gt;"",INDEX(inputsgrp_ada,MATCH(Logic!$A58,inputsgrp_no,0)),""),"")</f>
        <v/>
      </c>
      <c r="E58" s="149" t="str">
        <f>IFERROR(IF(INDEX(inputsgrp_urinal,MATCH(Logic!$A58,inputsgrp_no,0))&lt;&gt;"",INDEX(inputsgrp_urinal,MATCH(Logic!$A58,inputsgrp_no,0)),""),"")</f>
        <v/>
      </c>
      <c r="F58" s="150" t="str">
        <f>IFERROR(IF(INDEX(inputsgrp_an,MATCH(Logic!$A58,inputsgrp_no,0))&lt;&gt;"",INDEX(inputsgrp_an,MATCH(Logic!$A58,inputsgrp_no,0)),""),"")</f>
        <v/>
      </c>
      <c r="G58" s="150" t="str">
        <f>IFERROR(IF(INDEX(inputsgrp_otefte,MATCH(Logic!$A58,inputsgrp_no,0))&lt;&gt;"",INDEX(inputsgrp_otefte,MATCH(Logic!$A58,inputsgrp_no,0)),""),"")</f>
        <v/>
      </c>
      <c r="H58" s="151" t="str">
        <f>IF($G58&lt;&gt;"",IFERROR(IF('Inputs Fixture Fittings'!$D58&lt;&gt;"Default",'Inputs Fixture Fittings'!$E58*$G58,0.5*$G58),0),"")</f>
        <v/>
      </c>
      <c r="I58" s="151" t="str">
        <f>IF($G58&lt;&gt;"",IFERROR(IF('Inputs Fixture Fittings'!$D58&lt;&gt;"Default",'Inputs Fixture Fittings'!$F58*$G58,0.5*$G58),0),"")</f>
        <v/>
      </c>
      <c r="J58" s="150" t="str">
        <f>IFERROR(IF(INDEX(inputsgrp_otv,MATCH(Logic!$A58,inputsgrp_no,0))&lt;&gt;"",INDEX(inputsgrp_otv,MATCH(Logic!$A58,inputsgrp_no,0)),""),"")</f>
        <v/>
      </c>
      <c r="K58" s="151" t="str">
        <f>IF($J58&lt;&gt;"",IFERROR(IF('Inputs Fixture Fittings'!$D58&lt;&gt;"Default",'Inputs Fixture Fittings'!$E58*$J58,0.5*$J58),0),"")</f>
        <v/>
      </c>
      <c r="L58" s="151" t="str">
        <f>IF($J58&lt;&gt;"",IFERROR(IF('Inputs Fixture Fittings'!$D58&lt;&gt;"Default",'Inputs Fixture Fittings'!$F58*$J58,0.5*$J58),0),"")</f>
        <v/>
      </c>
      <c r="M58" s="150" t="str">
        <f>IFERROR(IF(INDEX(inputsgrp_otrc,MATCH(Logic!$A58,inputsgrp_no,0))&lt;&gt;"",INDEX(inputsgrp_otrc,MATCH(Logic!$A58,inputsgrp_no,0)),""),"")</f>
        <v/>
      </c>
      <c r="N58" s="151" t="str">
        <f>IF($M58&lt;&gt;"",IFERROR(IF('Inputs Fixture Fittings'!$D58&lt;&gt;"Default",'Inputs Fixture Fittings'!$E58*$M58,0.5*$M58),0),"")</f>
        <v/>
      </c>
      <c r="O58" s="151" t="str">
        <f>IF($M58&lt;&gt;"",IFERROR(IF('Inputs Fixture Fittings'!$D58&lt;&gt;"Default",'Inputs Fixture Fittings'!$F58*$M58,0.5*$M58),0),"")</f>
        <v/>
      </c>
      <c r="P58" s="150" t="str">
        <f>IFERROR(IF(INDEX(inputsgrp_otstud,MATCH(Logic!$A58,inputsgrp_no,0))&lt;&gt;"",INDEX(inputsgrp_otstud,MATCH(Logic!$A58,inputsgrp_no,0)),""),"")</f>
        <v/>
      </c>
      <c r="Q58" s="151" t="str">
        <f>IF($P58&lt;&gt;"",IFERROR(IF('Inputs Fixture Fittings'!$D58&lt;&gt;"Default",'Inputs Fixture Fittings'!$E58*$P58,0.5*$P58),0),"")</f>
        <v/>
      </c>
      <c r="R58" s="151" t="str">
        <f>IF($P58&lt;&gt;"",IFERROR(IF('Inputs Fixture Fittings'!$D58&lt;&gt;"Default",'Inputs Fixture Fittings'!$F58*$P58,0.5*$P58),0),"")</f>
        <v/>
      </c>
      <c r="S58" s="150" t="str">
        <f>IFERROR(IF(INDEX(inputsgrp_otres,MATCH(Logic!$A58,inputsgrp_no,0))&lt;&gt;"",INDEX(inputsgrp_otres,MATCH(Logic!$A58,inputsgrp_no,0)),""),"")</f>
        <v/>
      </c>
      <c r="T58" s="151" t="str">
        <f>IF($S58&lt;&gt;"",IFERROR(IF('Inputs Fixture Fittings'!$D58&lt;&gt;"Default",'Inputs Fixture Fittings'!$E58*$S58,0.5*$S58),0),"")</f>
        <v/>
      </c>
      <c r="U58" s="151" t="str">
        <f>IF($S58&lt;&gt;"",IFERROR(IF('Inputs Fixture Fittings'!$D58&lt;&gt;"Default",'Inputs Fixture Fittings'!$F58*$S58,0.5*$S58),0),"")</f>
        <v/>
      </c>
      <c r="V58" s="150" t="str">
        <f>IFERROR(IF(INDEX(inputsgrp_otot,MATCH(Logic!$A58,inputsgrp_no,0))&lt;&gt;"",INDEX(inputsgrp_otot,MATCH(Logic!$A58,inputsgrp_no,0)),""),"")</f>
        <v/>
      </c>
      <c r="W58" s="151" t="str">
        <f>IF($V58&lt;&gt;"",IFERROR(IF('Inputs Fixture Fittings'!$D58&lt;&gt;"Default",'Inputs Fixture Fittings'!$E58*$V58,0.5*$V58),0),"")</f>
        <v/>
      </c>
      <c r="X58" s="151" t="str">
        <f>IF($V58&lt;&gt;"",IFERROR(IF('Inputs Fixture Fittings'!$D58&lt;&gt;"Default",'Inputs Fixture Fittings'!$F58*$V58,0.5*$V58),0),"")</f>
        <v/>
      </c>
      <c r="Y58" s="153"/>
      <c r="Z58" s="138"/>
      <c r="AA58" s="138"/>
      <c r="AB58" s="153"/>
      <c r="AC58" s="138"/>
      <c r="AD58" s="138"/>
      <c r="AE58" s="138"/>
      <c r="AF58" s="138"/>
      <c r="AG58" s="138"/>
      <c r="AH58" s="138"/>
      <c r="AI58" s="138"/>
      <c r="AJ58" s="138"/>
      <c r="AK58" s="138"/>
      <c r="AL58" s="138"/>
      <c r="AM58" s="138"/>
      <c r="AN58" s="138"/>
      <c r="AO58" s="138"/>
      <c r="AP58" s="138"/>
      <c r="AQ58" s="138"/>
      <c r="AR58" s="138"/>
      <c r="AS58" s="138"/>
      <c r="AT58" s="138"/>
      <c r="AU58" s="138"/>
      <c r="AV58" s="138"/>
      <c r="AW58" s="138"/>
      <c r="AX58" s="138"/>
      <c r="AY58" s="138"/>
      <c r="AZ58" s="138"/>
      <c r="BA58" s="138"/>
      <c r="BB58" s="138"/>
      <c r="BC58" s="138"/>
      <c r="BD58" s="138"/>
      <c r="BE58" s="138"/>
      <c r="BF58" s="138"/>
      <c r="BG58" s="138"/>
      <c r="BH58" s="138"/>
      <c r="BI58" s="138"/>
      <c r="BJ58" s="138"/>
      <c r="BK58" s="138"/>
      <c r="BL58" s="138"/>
      <c r="BM58" s="138"/>
      <c r="BN58" s="138"/>
      <c r="BO58" s="138"/>
      <c r="BP58" s="138"/>
      <c r="BQ58" s="138"/>
      <c r="BR58" s="138"/>
      <c r="BS58" s="138"/>
      <c r="BT58" s="138"/>
      <c r="BU58" s="138"/>
      <c r="BV58" s="138"/>
      <c r="BW58" s="138"/>
      <c r="BX58" s="138"/>
      <c r="BY58" s="138"/>
      <c r="BZ58" s="138"/>
    </row>
    <row r="59" spans="1:78" s="152" customFormat="1" ht="18" hidden="1" customHeight="1" outlineLevel="2" x14ac:dyDescent="0.25">
      <c r="A59" s="146">
        <v>43</v>
      </c>
      <c r="B59" s="366" t="str">
        <f>IFERROR(IF(INDEX(inputsgrp_gn,MATCH(Logic!$A59,inputsgrp_no,0))&lt;&gt;"",INDEX(inputsgrp_gn,MATCH(Logic!$A59,inputsgrp_no,0)),""),"")</f>
        <v/>
      </c>
      <c r="C59" s="367"/>
      <c r="D59" s="148" t="str">
        <f>IFERROR(IF(INDEX(inputsgrp_ada,MATCH(Logic!$A59,inputsgrp_no,0))&lt;&gt;"",INDEX(inputsgrp_ada,MATCH(Logic!$A59,inputsgrp_no,0)),""),"")</f>
        <v/>
      </c>
      <c r="E59" s="149" t="str">
        <f>IFERROR(IF(INDEX(inputsgrp_urinal,MATCH(Logic!$A59,inputsgrp_no,0))&lt;&gt;"",INDEX(inputsgrp_urinal,MATCH(Logic!$A59,inputsgrp_no,0)),""),"")</f>
        <v/>
      </c>
      <c r="F59" s="150" t="str">
        <f>IFERROR(IF(INDEX(inputsgrp_an,MATCH(Logic!$A59,inputsgrp_no,0))&lt;&gt;"",INDEX(inputsgrp_an,MATCH(Logic!$A59,inputsgrp_no,0)),""),"")</f>
        <v/>
      </c>
      <c r="G59" s="150" t="str">
        <f>IFERROR(IF(INDEX(inputsgrp_otefte,MATCH(Logic!$A59,inputsgrp_no,0))&lt;&gt;"",INDEX(inputsgrp_otefte,MATCH(Logic!$A59,inputsgrp_no,0)),""),"")</f>
        <v/>
      </c>
      <c r="H59" s="151" t="str">
        <f>IF($G59&lt;&gt;"",IFERROR(IF('Inputs Fixture Fittings'!$D59&lt;&gt;"Default",'Inputs Fixture Fittings'!$E59*$G59,0.5*$G59),0),"")</f>
        <v/>
      </c>
      <c r="I59" s="151" t="str">
        <f>IF($G59&lt;&gt;"",IFERROR(IF('Inputs Fixture Fittings'!$D59&lt;&gt;"Default",'Inputs Fixture Fittings'!$F59*$G59,0.5*$G59),0),"")</f>
        <v/>
      </c>
      <c r="J59" s="150" t="str">
        <f>IFERROR(IF(INDEX(inputsgrp_otv,MATCH(Logic!$A59,inputsgrp_no,0))&lt;&gt;"",INDEX(inputsgrp_otv,MATCH(Logic!$A59,inputsgrp_no,0)),""),"")</f>
        <v/>
      </c>
      <c r="K59" s="151" t="str">
        <f>IF($J59&lt;&gt;"",IFERROR(IF('Inputs Fixture Fittings'!$D59&lt;&gt;"Default",'Inputs Fixture Fittings'!$E59*$J59,0.5*$J59),0),"")</f>
        <v/>
      </c>
      <c r="L59" s="151" t="str">
        <f>IF($J59&lt;&gt;"",IFERROR(IF('Inputs Fixture Fittings'!$D59&lt;&gt;"Default",'Inputs Fixture Fittings'!$F59*$J59,0.5*$J59),0),"")</f>
        <v/>
      </c>
      <c r="M59" s="150" t="str">
        <f>IFERROR(IF(INDEX(inputsgrp_otrc,MATCH(Logic!$A59,inputsgrp_no,0))&lt;&gt;"",INDEX(inputsgrp_otrc,MATCH(Logic!$A59,inputsgrp_no,0)),""),"")</f>
        <v/>
      </c>
      <c r="N59" s="151" t="str">
        <f>IF($M59&lt;&gt;"",IFERROR(IF('Inputs Fixture Fittings'!$D59&lt;&gt;"Default",'Inputs Fixture Fittings'!$E59*$M59,0.5*$M59),0),"")</f>
        <v/>
      </c>
      <c r="O59" s="151" t="str">
        <f>IF($M59&lt;&gt;"",IFERROR(IF('Inputs Fixture Fittings'!$D59&lt;&gt;"Default",'Inputs Fixture Fittings'!$F59*$M59,0.5*$M59),0),"")</f>
        <v/>
      </c>
      <c r="P59" s="150" t="str">
        <f>IFERROR(IF(INDEX(inputsgrp_otstud,MATCH(Logic!$A59,inputsgrp_no,0))&lt;&gt;"",INDEX(inputsgrp_otstud,MATCH(Logic!$A59,inputsgrp_no,0)),""),"")</f>
        <v/>
      </c>
      <c r="Q59" s="151" t="str">
        <f>IF($P59&lt;&gt;"",IFERROR(IF('Inputs Fixture Fittings'!$D59&lt;&gt;"Default",'Inputs Fixture Fittings'!$E59*$P59,0.5*$P59),0),"")</f>
        <v/>
      </c>
      <c r="R59" s="151" t="str">
        <f>IF($P59&lt;&gt;"",IFERROR(IF('Inputs Fixture Fittings'!$D59&lt;&gt;"Default",'Inputs Fixture Fittings'!$F59*$P59,0.5*$P59),0),"")</f>
        <v/>
      </c>
      <c r="S59" s="150" t="str">
        <f>IFERROR(IF(INDEX(inputsgrp_otres,MATCH(Logic!$A59,inputsgrp_no,0))&lt;&gt;"",INDEX(inputsgrp_otres,MATCH(Logic!$A59,inputsgrp_no,0)),""),"")</f>
        <v/>
      </c>
      <c r="T59" s="151" t="str">
        <f>IF($S59&lt;&gt;"",IFERROR(IF('Inputs Fixture Fittings'!$D59&lt;&gt;"Default",'Inputs Fixture Fittings'!$E59*$S59,0.5*$S59),0),"")</f>
        <v/>
      </c>
      <c r="U59" s="151" t="str">
        <f>IF($S59&lt;&gt;"",IFERROR(IF('Inputs Fixture Fittings'!$D59&lt;&gt;"Default",'Inputs Fixture Fittings'!$F59*$S59,0.5*$S59),0),"")</f>
        <v/>
      </c>
      <c r="V59" s="150" t="str">
        <f>IFERROR(IF(INDEX(inputsgrp_otot,MATCH(Logic!$A59,inputsgrp_no,0))&lt;&gt;"",INDEX(inputsgrp_otot,MATCH(Logic!$A59,inputsgrp_no,0)),""),"")</f>
        <v/>
      </c>
      <c r="W59" s="151" t="str">
        <f>IF($V59&lt;&gt;"",IFERROR(IF('Inputs Fixture Fittings'!$D59&lt;&gt;"Default",'Inputs Fixture Fittings'!$E59*$V59,0.5*$V59),0),"")</f>
        <v/>
      </c>
      <c r="X59" s="151" t="str">
        <f>IF($V59&lt;&gt;"",IFERROR(IF('Inputs Fixture Fittings'!$D59&lt;&gt;"Default",'Inputs Fixture Fittings'!$F59*$V59,0.5*$V59),0),"")</f>
        <v/>
      </c>
      <c r="Y59" s="153"/>
      <c r="Z59" s="138"/>
      <c r="AA59" s="138"/>
      <c r="AB59" s="153"/>
      <c r="AC59" s="138"/>
      <c r="AD59" s="138"/>
      <c r="AE59" s="138"/>
      <c r="AF59" s="138"/>
      <c r="AG59" s="138"/>
      <c r="AH59" s="138"/>
      <c r="AI59" s="138"/>
      <c r="AJ59" s="138"/>
      <c r="AK59" s="138"/>
      <c r="AL59" s="138"/>
      <c r="AM59" s="138"/>
      <c r="AN59" s="138"/>
      <c r="AO59" s="138"/>
      <c r="AP59" s="138"/>
      <c r="AQ59" s="138"/>
      <c r="AR59" s="138"/>
      <c r="AS59" s="138"/>
      <c r="AT59" s="138"/>
      <c r="AU59" s="138"/>
      <c r="AV59" s="138"/>
      <c r="AW59" s="138"/>
      <c r="AX59" s="138"/>
      <c r="AY59" s="138"/>
      <c r="AZ59" s="138"/>
      <c r="BA59" s="138"/>
      <c r="BB59" s="138"/>
      <c r="BC59" s="138"/>
      <c r="BD59" s="138"/>
      <c r="BE59" s="138"/>
      <c r="BF59" s="138"/>
      <c r="BG59" s="138"/>
      <c r="BH59" s="138"/>
      <c r="BI59" s="138"/>
      <c r="BJ59" s="138"/>
      <c r="BK59" s="138"/>
      <c r="BL59" s="138"/>
      <c r="BM59" s="138"/>
      <c r="BN59" s="138"/>
      <c r="BO59" s="138"/>
      <c r="BP59" s="138"/>
      <c r="BQ59" s="138"/>
      <c r="BR59" s="138"/>
      <c r="BS59" s="138"/>
      <c r="BT59" s="138"/>
      <c r="BU59" s="138"/>
      <c r="BV59" s="138"/>
      <c r="BW59" s="138"/>
      <c r="BX59" s="138"/>
      <c r="BY59" s="138"/>
      <c r="BZ59" s="138"/>
    </row>
    <row r="60" spans="1:78" s="152" customFormat="1" ht="18" hidden="1" customHeight="1" outlineLevel="2" x14ac:dyDescent="0.25">
      <c r="A60" s="146">
        <v>44</v>
      </c>
      <c r="B60" s="366" t="str">
        <f>IFERROR(IF(INDEX(inputsgrp_gn,MATCH(Logic!$A60,inputsgrp_no,0))&lt;&gt;"",INDEX(inputsgrp_gn,MATCH(Logic!$A60,inputsgrp_no,0)),""),"")</f>
        <v/>
      </c>
      <c r="C60" s="367"/>
      <c r="D60" s="148" t="str">
        <f>IFERROR(IF(INDEX(inputsgrp_ada,MATCH(Logic!$A60,inputsgrp_no,0))&lt;&gt;"",INDEX(inputsgrp_ada,MATCH(Logic!$A60,inputsgrp_no,0)),""),"")</f>
        <v/>
      </c>
      <c r="E60" s="149" t="str">
        <f>IFERROR(IF(INDEX(inputsgrp_urinal,MATCH(Logic!$A60,inputsgrp_no,0))&lt;&gt;"",INDEX(inputsgrp_urinal,MATCH(Logic!$A60,inputsgrp_no,0)),""),"")</f>
        <v/>
      </c>
      <c r="F60" s="150" t="str">
        <f>IFERROR(IF(INDEX(inputsgrp_an,MATCH(Logic!$A60,inputsgrp_no,0))&lt;&gt;"",INDEX(inputsgrp_an,MATCH(Logic!$A60,inputsgrp_no,0)),""),"")</f>
        <v/>
      </c>
      <c r="G60" s="150" t="str">
        <f>IFERROR(IF(INDEX(inputsgrp_otefte,MATCH(Logic!$A60,inputsgrp_no,0))&lt;&gt;"",INDEX(inputsgrp_otefte,MATCH(Logic!$A60,inputsgrp_no,0)),""),"")</f>
        <v/>
      </c>
      <c r="H60" s="151" t="str">
        <f>IF($G60&lt;&gt;"",IFERROR(IF('Inputs Fixture Fittings'!$D60&lt;&gt;"Default",'Inputs Fixture Fittings'!$E60*$G60,0.5*$G60),0),"")</f>
        <v/>
      </c>
      <c r="I60" s="151" t="str">
        <f>IF($G60&lt;&gt;"",IFERROR(IF('Inputs Fixture Fittings'!$D60&lt;&gt;"Default",'Inputs Fixture Fittings'!$F60*$G60,0.5*$G60),0),"")</f>
        <v/>
      </c>
      <c r="J60" s="150" t="str">
        <f>IFERROR(IF(INDEX(inputsgrp_otv,MATCH(Logic!$A60,inputsgrp_no,0))&lt;&gt;"",INDEX(inputsgrp_otv,MATCH(Logic!$A60,inputsgrp_no,0)),""),"")</f>
        <v/>
      </c>
      <c r="K60" s="151" t="str">
        <f>IF($J60&lt;&gt;"",IFERROR(IF('Inputs Fixture Fittings'!$D60&lt;&gt;"Default",'Inputs Fixture Fittings'!$E60*$J60,0.5*$J60),0),"")</f>
        <v/>
      </c>
      <c r="L60" s="151" t="str">
        <f>IF($J60&lt;&gt;"",IFERROR(IF('Inputs Fixture Fittings'!$D60&lt;&gt;"Default",'Inputs Fixture Fittings'!$F60*$J60,0.5*$J60),0),"")</f>
        <v/>
      </c>
      <c r="M60" s="150" t="str">
        <f>IFERROR(IF(INDEX(inputsgrp_otrc,MATCH(Logic!$A60,inputsgrp_no,0))&lt;&gt;"",INDEX(inputsgrp_otrc,MATCH(Logic!$A60,inputsgrp_no,0)),""),"")</f>
        <v/>
      </c>
      <c r="N60" s="151" t="str">
        <f>IF($M60&lt;&gt;"",IFERROR(IF('Inputs Fixture Fittings'!$D60&lt;&gt;"Default",'Inputs Fixture Fittings'!$E60*$M60,0.5*$M60),0),"")</f>
        <v/>
      </c>
      <c r="O60" s="151" t="str">
        <f>IF($M60&lt;&gt;"",IFERROR(IF('Inputs Fixture Fittings'!$D60&lt;&gt;"Default",'Inputs Fixture Fittings'!$F60*$M60,0.5*$M60),0),"")</f>
        <v/>
      </c>
      <c r="P60" s="150" t="str">
        <f>IFERROR(IF(INDEX(inputsgrp_otstud,MATCH(Logic!$A60,inputsgrp_no,0))&lt;&gt;"",INDEX(inputsgrp_otstud,MATCH(Logic!$A60,inputsgrp_no,0)),""),"")</f>
        <v/>
      </c>
      <c r="Q60" s="151" t="str">
        <f>IF($P60&lt;&gt;"",IFERROR(IF('Inputs Fixture Fittings'!$D60&lt;&gt;"Default",'Inputs Fixture Fittings'!$E60*$P60,0.5*$P60),0),"")</f>
        <v/>
      </c>
      <c r="R60" s="151" t="str">
        <f>IF($P60&lt;&gt;"",IFERROR(IF('Inputs Fixture Fittings'!$D60&lt;&gt;"Default",'Inputs Fixture Fittings'!$F60*$P60,0.5*$P60),0),"")</f>
        <v/>
      </c>
      <c r="S60" s="150" t="str">
        <f>IFERROR(IF(INDEX(inputsgrp_otres,MATCH(Logic!$A60,inputsgrp_no,0))&lt;&gt;"",INDEX(inputsgrp_otres,MATCH(Logic!$A60,inputsgrp_no,0)),""),"")</f>
        <v/>
      </c>
      <c r="T60" s="151" t="str">
        <f>IF($S60&lt;&gt;"",IFERROR(IF('Inputs Fixture Fittings'!$D60&lt;&gt;"Default",'Inputs Fixture Fittings'!$E60*$S60,0.5*$S60),0),"")</f>
        <v/>
      </c>
      <c r="U60" s="151" t="str">
        <f>IF($S60&lt;&gt;"",IFERROR(IF('Inputs Fixture Fittings'!$D60&lt;&gt;"Default",'Inputs Fixture Fittings'!$F60*$S60,0.5*$S60),0),"")</f>
        <v/>
      </c>
      <c r="V60" s="150" t="str">
        <f>IFERROR(IF(INDEX(inputsgrp_otot,MATCH(Logic!$A60,inputsgrp_no,0))&lt;&gt;"",INDEX(inputsgrp_otot,MATCH(Logic!$A60,inputsgrp_no,0)),""),"")</f>
        <v/>
      </c>
      <c r="W60" s="151" t="str">
        <f>IF($V60&lt;&gt;"",IFERROR(IF('Inputs Fixture Fittings'!$D60&lt;&gt;"Default",'Inputs Fixture Fittings'!$E60*$V60,0.5*$V60),0),"")</f>
        <v/>
      </c>
      <c r="X60" s="151" t="str">
        <f>IF($V60&lt;&gt;"",IFERROR(IF('Inputs Fixture Fittings'!$D60&lt;&gt;"Default",'Inputs Fixture Fittings'!$F60*$V60,0.5*$V60),0),"")</f>
        <v/>
      </c>
      <c r="Y60" s="153"/>
      <c r="Z60" s="138"/>
      <c r="AA60" s="138"/>
      <c r="AB60" s="153"/>
      <c r="AC60" s="138"/>
      <c r="AD60" s="138"/>
      <c r="AE60" s="138"/>
      <c r="AF60" s="138"/>
      <c r="AG60" s="138"/>
      <c r="AH60" s="138"/>
      <c r="AI60" s="138"/>
      <c r="AJ60" s="138"/>
      <c r="AK60" s="138"/>
      <c r="AL60" s="138"/>
      <c r="AM60" s="138"/>
      <c r="AN60" s="138"/>
      <c r="AO60" s="138"/>
      <c r="AP60" s="138"/>
      <c r="AQ60" s="138"/>
      <c r="AR60" s="138"/>
      <c r="AS60" s="138"/>
      <c r="AT60" s="138"/>
      <c r="AU60" s="138"/>
      <c r="AV60" s="138"/>
      <c r="AW60" s="138"/>
      <c r="AX60" s="138"/>
      <c r="AY60" s="138"/>
      <c r="AZ60" s="138"/>
      <c r="BA60" s="138"/>
      <c r="BB60" s="138"/>
      <c r="BC60" s="138"/>
      <c r="BD60" s="138"/>
      <c r="BE60" s="138"/>
      <c r="BF60" s="138"/>
      <c r="BG60" s="138"/>
      <c r="BH60" s="138"/>
      <c r="BI60" s="138"/>
      <c r="BJ60" s="138"/>
      <c r="BK60" s="138"/>
      <c r="BL60" s="138"/>
      <c r="BM60" s="138"/>
      <c r="BN60" s="138"/>
      <c r="BO60" s="138"/>
      <c r="BP60" s="138"/>
      <c r="BQ60" s="138"/>
      <c r="BR60" s="138"/>
      <c r="BS60" s="138"/>
      <c r="BT60" s="138"/>
      <c r="BU60" s="138"/>
      <c r="BV60" s="138"/>
      <c r="BW60" s="138"/>
      <c r="BX60" s="138"/>
      <c r="BY60" s="138"/>
      <c r="BZ60" s="138"/>
    </row>
    <row r="61" spans="1:78" s="152" customFormat="1" ht="18" hidden="1" customHeight="1" outlineLevel="2" x14ac:dyDescent="0.25">
      <c r="A61" s="146">
        <v>45</v>
      </c>
      <c r="B61" s="366" t="str">
        <f>IFERROR(IF(INDEX(inputsgrp_gn,MATCH(Logic!$A61,inputsgrp_no,0))&lt;&gt;"",INDEX(inputsgrp_gn,MATCH(Logic!$A61,inputsgrp_no,0)),""),"")</f>
        <v/>
      </c>
      <c r="C61" s="367"/>
      <c r="D61" s="148" t="str">
        <f>IFERROR(IF(INDEX(inputsgrp_ada,MATCH(Logic!$A61,inputsgrp_no,0))&lt;&gt;"",INDEX(inputsgrp_ada,MATCH(Logic!$A61,inputsgrp_no,0)),""),"")</f>
        <v/>
      </c>
      <c r="E61" s="149" t="str">
        <f>IFERROR(IF(INDEX(inputsgrp_urinal,MATCH(Logic!$A61,inputsgrp_no,0))&lt;&gt;"",INDEX(inputsgrp_urinal,MATCH(Logic!$A61,inputsgrp_no,0)),""),"")</f>
        <v/>
      </c>
      <c r="F61" s="150" t="str">
        <f>IFERROR(IF(INDEX(inputsgrp_an,MATCH(Logic!$A61,inputsgrp_no,0))&lt;&gt;"",INDEX(inputsgrp_an,MATCH(Logic!$A61,inputsgrp_no,0)),""),"")</f>
        <v/>
      </c>
      <c r="G61" s="150" t="str">
        <f>IFERROR(IF(INDEX(inputsgrp_otefte,MATCH(Logic!$A61,inputsgrp_no,0))&lt;&gt;"",INDEX(inputsgrp_otefte,MATCH(Logic!$A61,inputsgrp_no,0)),""),"")</f>
        <v/>
      </c>
      <c r="H61" s="151" t="str">
        <f>IF($G61&lt;&gt;"",IFERROR(IF('Inputs Fixture Fittings'!$D61&lt;&gt;"Default",'Inputs Fixture Fittings'!$E61*$G61,0.5*$G61),0),"")</f>
        <v/>
      </c>
      <c r="I61" s="151" t="str">
        <f>IF($G61&lt;&gt;"",IFERROR(IF('Inputs Fixture Fittings'!$D61&lt;&gt;"Default",'Inputs Fixture Fittings'!$F61*$G61,0.5*$G61),0),"")</f>
        <v/>
      </c>
      <c r="J61" s="150" t="str">
        <f>IFERROR(IF(INDEX(inputsgrp_otv,MATCH(Logic!$A61,inputsgrp_no,0))&lt;&gt;"",INDEX(inputsgrp_otv,MATCH(Logic!$A61,inputsgrp_no,0)),""),"")</f>
        <v/>
      </c>
      <c r="K61" s="151" t="str">
        <f>IF($J61&lt;&gt;"",IFERROR(IF('Inputs Fixture Fittings'!$D61&lt;&gt;"Default",'Inputs Fixture Fittings'!$E61*$J61,0.5*$J61),0),"")</f>
        <v/>
      </c>
      <c r="L61" s="151" t="str">
        <f>IF($J61&lt;&gt;"",IFERROR(IF('Inputs Fixture Fittings'!$D61&lt;&gt;"Default",'Inputs Fixture Fittings'!$F61*$J61,0.5*$J61),0),"")</f>
        <v/>
      </c>
      <c r="M61" s="150" t="str">
        <f>IFERROR(IF(INDEX(inputsgrp_otrc,MATCH(Logic!$A61,inputsgrp_no,0))&lt;&gt;"",INDEX(inputsgrp_otrc,MATCH(Logic!$A61,inputsgrp_no,0)),""),"")</f>
        <v/>
      </c>
      <c r="N61" s="151" t="str">
        <f>IF($M61&lt;&gt;"",IFERROR(IF('Inputs Fixture Fittings'!$D61&lt;&gt;"Default",'Inputs Fixture Fittings'!$E61*$M61,0.5*$M61),0),"")</f>
        <v/>
      </c>
      <c r="O61" s="151" t="str">
        <f>IF($M61&lt;&gt;"",IFERROR(IF('Inputs Fixture Fittings'!$D61&lt;&gt;"Default",'Inputs Fixture Fittings'!$F61*$M61,0.5*$M61),0),"")</f>
        <v/>
      </c>
      <c r="P61" s="150" t="str">
        <f>IFERROR(IF(INDEX(inputsgrp_otstud,MATCH(Logic!$A61,inputsgrp_no,0))&lt;&gt;"",INDEX(inputsgrp_otstud,MATCH(Logic!$A61,inputsgrp_no,0)),""),"")</f>
        <v/>
      </c>
      <c r="Q61" s="151" t="str">
        <f>IF($P61&lt;&gt;"",IFERROR(IF('Inputs Fixture Fittings'!$D61&lt;&gt;"Default",'Inputs Fixture Fittings'!$E61*$P61,0.5*$P61),0),"")</f>
        <v/>
      </c>
      <c r="R61" s="151" t="str">
        <f>IF($P61&lt;&gt;"",IFERROR(IF('Inputs Fixture Fittings'!$D61&lt;&gt;"Default",'Inputs Fixture Fittings'!$F61*$P61,0.5*$P61),0),"")</f>
        <v/>
      </c>
      <c r="S61" s="150" t="str">
        <f>IFERROR(IF(INDEX(inputsgrp_otres,MATCH(Logic!$A61,inputsgrp_no,0))&lt;&gt;"",INDEX(inputsgrp_otres,MATCH(Logic!$A61,inputsgrp_no,0)),""),"")</f>
        <v/>
      </c>
      <c r="T61" s="151" t="str">
        <f>IF($S61&lt;&gt;"",IFERROR(IF('Inputs Fixture Fittings'!$D61&lt;&gt;"Default",'Inputs Fixture Fittings'!$E61*$S61,0.5*$S61),0),"")</f>
        <v/>
      </c>
      <c r="U61" s="151" t="str">
        <f>IF($S61&lt;&gt;"",IFERROR(IF('Inputs Fixture Fittings'!$D61&lt;&gt;"Default",'Inputs Fixture Fittings'!$F61*$S61,0.5*$S61),0),"")</f>
        <v/>
      </c>
      <c r="V61" s="150" t="str">
        <f>IFERROR(IF(INDEX(inputsgrp_otot,MATCH(Logic!$A61,inputsgrp_no,0))&lt;&gt;"",INDEX(inputsgrp_otot,MATCH(Logic!$A61,inputsgrp_no,0)),""),"")</f>
        <v/>
      </c>
      <c r="W61" s="151" t="str">
        <f>IF($V61&lt;&gt;"",IFERROR(IF('Inputs Fixture Fittings'!$D61&lt;&gt;"Default",'Inputs Fixture Fittings'!$E61*$V61,0.5*$V61),0),"")</f>
        <v/>
      </c>
      <c r="X61" s="151" t="str">
        <f>IF($V61&lt;&gt;"",IFERROR(IF('Inputs Fixture Fittings'!$D61&lt;&gt;"Default",'Inputs Fixture Fittings'!$F61*$V61,0.5*$V61),0),"")</f>
        <v/>
      </c>
      <c r="Y61" s="153"/>
      <c r="Z61" s="138"/>
      <c r="AA61" s="138"/>
      <c r="AB61" s="153"/>
      <c r="AC61" s="138"/>
      <c r="AD61" s="138"/>
      <c r="AE61" s="138"/>
      <c r="AF61" s="138"/>
      <c r="AG61" s="138"/>
      <c r="AH61" s="138"/>
      <c r="AI61" s="138"/>
      <c r="AJ61" s="138"/>
      <c r="AK61" s="138"/>
      <c r="AL61" s="138"/>
      <c r="AM61" s="138"/>
      <c r="AN61" s="138"/>
      <c r="AO61" s="138"/>
      <c r="AP61" s="138"/>
      <c r="AQ61" s="138"/>
      <c r="AR61" s="138"/>
      <c r="AS61" s="138"/>
      <c r="AT61" s="138"/>
      <c r="AU61" s="138"/>
      <c r="AV61" s="138"/>
      <c r="AW61" s="138"/>
      <c r="AX61" s="138"/>
      <c r="AY61" s="138"/>
      <c r="AZ61" s="138"/>
      <c r="BA61" s="138"/>
      <c r="BB61" s="138"/>
      <c r="BC61" s="138"/>
      <c r="BD61" s="138"/>
      <c r="BE61" s="138"/>
      <c r="BF61" s="138"/>
      <c r="BG61" s="138"/>
      <c r="BH61" s="138"/>
      <c r="BI61" s="138"/>
      <c r="BJ61" s="138"/>
      <c r="BK61" s="138"/>
      <c r="BL61" s="138"/>
      <c r="BM61" s="138"/>
      <c r="BN61" s="138"/>
      <c r="BO61" s="138"/>
      <c r="BP61" s="138"/>
      <c r="BQ61" s="138"/>
      <c r="BR61" s="138"/>
      <c r="BS61" s="138"/>
      <c r="BT61" s="138"/>
      <c r="BU61" s="138"/>
      <c r="BV61" s="138"/>
      <c r="BW61" s="138"/>
      <c r="BX61" s="138"/>
      <c r="BY61" s="138"/>
      <c r="BZ61" s="138"/>
    </row>
    <row r="62" spans="1:78" s="152" customFormat="1" ht="18" hidden="1" customHeight="1" outlineLevel="2" x14ac:dyDescent="0.25">
      <c r="A62" s="146">
        <v>46</v>
      </c>
      <c r="B62" s="366" t="str">
        <f>IFERROR(IF(INDEX(inputsgrp_gn,MATCH(Logic!$A62,inputsgrp_no,0))&lt;&gt;"",INDEX(inputsgrp_gn,MATCH(Logic!$A62,inputsgrp_no,0)),""),"")</f>
        <v/>
      </c>
      <c r="C62" s="367"/>
      <c r="D62" s="148" t="str">
        <f>IFERROR(IF(INDEX(inputsgrp_ada,MATCH(Logic!$A62,inputsgrp_no,0))&lt;&gt;"",INDEX(inputsgrp_ada,MATCH(Logic!$A62,inputsgrp_no,0)),""),"")</f>
        <v/>
      </c>
      <c r="E62" s="149" t="str">
        <f>IFERROR(IF(INDEX(inputsgrp_urinal,MATCH(Logic!$A62,inputsgrp_no,0))&lt;&gt;"",INDEX(inputsgrp_urinal,MATCH(Logic!$A62,inputsgrp_no,0)),""),"")</f>
        <v/>
      </c>
      <c r="F62" s="150" t="str">
        <f>IFERROR(IF(INDEX(inputsgrp_an,MATCH(Logic!$A62,inputsgrp_no,0))&lt;&gt;"",INDEX(inputsgrp_an,MATCH(Logic!$A62,inputsgrp_no,0)),""),"")</f>
        <v/>
      </c>
      <c r="G62" s="150" t="str">
        <f>IFERROR(IF(INDEX(inputsgrp_otefte,MATCH(Logic!$A62,inputsgrp_no,0))&lt;&gt;"",INDEX(inputsgrp_otefte,MATCH(Logic!$A62,inputsgrp_no,0)),""),"")</f>
        <v/>
      </c>
      <c r="H62" s="151" t="str">
        <f>IF($G62&lt;&gt;"",IFERROR(IF('Inputs Fixture Fittings'!$D62&lt;&gt;"Default",'Inputs Fixture Fittings'!$E62*$G62,0.5*$G62),0),"")</f>
        <v/>
      </c>
      <c r="I62" s="151" t="str">
        <f>IF($G62&lt;&gt;"",IFERROR(IF('Inputs Fixture Fittings'!$D62&lt;&gt;"Default",'Inputs Fixture Fittings'!$F62*$G62,0.5*$G62),0),"")</f>
        <v/>
      </c>
      <c r="J62" s="150" t="str">
        <f>IFERROR(IF(INDEX(inputsgrp_otv,MATCH(Logic!$A62,inputsgrp_no,0))&lt;&gt;"",INDEX(inputsgrp_otv,MATCH(Logic!$A62,inputsgrp_no,0)),""),"")</f>
        <v/>
      </c>
      <c r="K62" s="151" t="str">
        <f>IF($J62&lt;&gt;"",IFERROR(IF('Inputs Fixture Fittings'!$D62&lt;&gt;"Default",'Inputs Fixture Fittings'!$E62*$J62,0.5*$J62),0),"")</f>
        <v/>
      </c>
      <c r="L62" s="151" t="str">
        <f>IF($J62&lt;&gt;"",IFERROR(IF('Inputs Fixture Fittings'!$D62&lt;&gt;"Default",'Inputs Fixture Fittings'!$F62*$J62,0.5*$J62),0),"")</f>
        <v/>
      </c>
      <c r="M62" s="150" t="str">
        <f>IFERROR(IF(INDEX(inputsgrp_otrc,MATCH(Logic!$A62,inputsgrp_no,0))&lt;&gt;"",INDEX(inputsgrp_otrc,MATCH(Logic!$A62,inputsgrp_no,0)),""),"")</f>
        <v/>
      </c>
      <c r="N62" s="151" t="str">
        <f>IF($M62&lt;&gt;"",IFERROR(IF('Inputs Fixture Fittings'!$D62&lt;&gt;"Default",'Inputs Fixture Fittings'!$E62*$M62,0.5*$M62),0),"")</f>
        <v/>
      </c>
      <c r="O62" s="151" t="str">
        <f>IF($M62&lt;&gt;"",IFERROR(IF('Inputs Fixture Fittings'!$D62&lt;&gt;"Default",'Inputs Fixture Fittings'!$F62*$M62,0.5*$M62),0),"")</f>
        <v/>
      </c>
      <c r="P62" s="150" t="str">
        <f>IFERROR(IF(INDEX(inputsgrp_otstud,MATCH(Logic!$A62,inputsgrp_no,0))&lt;&gt;"",INDEX(inputsgrp_otstud,MATCH(Logic!$A62,inputsgrp_no,0)),""),"")</f>
        <v/>
      </c>
      <c r="Q62" s="151" t="str">
        <f>IF($P62&lt;&gt;"",IFERROR(IF('Inputs Fixture Fittings'!$D62&lt;&gt;"Default",'Inputs Fixture Fittings'!$E62*$P62,0.5*$P62),0),"")</f>
        <v/>
      </c>
      <c r="R62" s="151" t="str">
        <f>IF($P62&lt;&gt;"",IFERROR(IF('Inputs Fixture Fittings'!$D62&lt;&gt;"Default",'Inputs Fixture Fittings'!$F62*$P62,0.5*$P62),0),"")</f>
        <v/>
      </c>
      <c r="S62" s="150" t="str">
        <f>IFERROR(IF(INDEX(inputsgrp_otres,MATCH(Logic!$A62,inputsgrp_no,0))&lt;&gt;"",INDEX(inputsgrp_otres,MATCH(Logic!$A62,inputsgrp_no,0)),""),"")</f>
        <v/>
      </c>
      <c r="T62" s="151" t="str">
        <f>IF($S62&lt;&gt;"",IFERROR(IF('Inputs Fixture Fittings'!$D62&lt;&gt;"Default",'Inputs Fixture Fittings'!$E62*$S62,0.5*$S62),0),"")</f>
        <v/>
      </c>
      <c r="U62" s="151" t="str">
        <f>IF($S62&lt;&gt;"",IFERROR(IF('Inputs Fixture Fittings'!$D62&lt;&gt;"Default",'Inputs Fixture Fittings'!$F62*$S62,0.5*$S62),0),"")</f>
        <v/>
      </c>
      <c r="V62" s="150" t="str">
        <f>IFERROR(IF(INDEX(inputsgrp_otot,MATCH(Logic!$A62,inputsgrp_no,0))&lt;&gt;"",INDEX(inputsgrp_otot,MATCH(Logic!$A62,inputsgrp_no,0)),""),"")</f>
        <v/>
      </c>
      <c r="W62" s="151" t="str">
        <f>IF($V62&lt;&gt;"",IFERROR(IF('Inputs Fixture Fittings'!$D62&lt;&gt;"Default",'Inputs Fixture Fittings'!$E62*$V62,0.5*$V62),0),"")</f>
        <v/>
      </c>
      <c r="X62" s="151" t="str">
        <f>IF($V62&lt;&gt;"",IFERROR(IF('Inputs Fixture Fittings'!$D62&lt;&gt;"Default",'Inputs Fixture Fittings'!$F62*$V62,0.5*$V62),0),"")</f>
        <v/>
      </c>
      <c r="Y62" s="153"/>
      <c r="Z62" s="138"/>
      <c r="AA62" s="138"/>
      <c r="AB62" s="153"/>
      <c r="AC62" s="138"/>
      <c r="AD62" s="138"/>
      <c r="AE62" s="138"/>
      <c r="AF62" s="138"/>
      <c r="AG62" s="138"/>
      <c r="AH62" s="138"/>
      <c r="AI62" s="138"/>
      <c r="AJ62" s="138"/>
      <c r="AK62" s="138"/>
      <c r="AL62" s="138"/>
      <c r="AM62" s="138"/>
      <c r="AN62" s="138"/>
      <c r="AO62" s="138"/>
      <c r="AP62" s="138"/>
      <c r="AQ62" s="138"/>
      <c r="AR62" s="138"/>
      <c r="AS62" s="138"/>
      <c r="AT62" s="138"/>
      <c r="AU62" s="138"/>
      <c r="AV62" s="138"/>
      <c r="AW62" s="138"/>
      <c r="AX62" s="138"/>
      <c r="AY62" s="138"/>
      <c r="AZ62" s="138"/>
      <c r="BA62" s="138"/>
      <c r="BB62" s="138"/>
      <c r="BC62" s="138"/>
      <c r="BD62" s="138"/>
      <c r="BE62" s="138"/>
      <c r="BF62" s="138"/>
      <c r="BG62" s="138"/>
      <c r="BH62" s="138"/>
      <c r="BI62" s="138"/>
      <c r="BJ62" s="138"/>
      <c r="BK62" s="138"/>
      <c r="BL62" s="138"/>
      <c r="BM62" s="138"/>
      <c r="BN62" s="138"/>
      <c r="BO62" s="138"/>
      <c r="BP62" s="138"/>
      <c r="BQ62" s="138"/>
      <c r="BR62" s="138"/>
      <c r="BS62" s="138"/>
      <c r="BT62" s="138"/>
      <c r="BU62" s="138"/>
      <c r="BV62" s="138"/>
      <c r="BW62" s="138"/>
      <c r="BX62" s="138"/>
      <c r="BY62" s="138"/>
      <c r="BZ62" s="138"/>
    </row>
    <row r="63" spans="1:78" s="152" customFormat="1" ht="18" hidden="1" customHeight="1" outlineLevel="2" x14ac:dyDescent="0.25">
      <c r="A63" s="146">
        <v>47</v>
      </c>
      <c r="B63" s="366" t="str">
        <f>IFERROR(IF(INDEX(inputsgrp_gn,MATCH(Logic!$A63,inputsgrp_no,0))&lt;&gt;"",INDEX(inputsgrp_gn,MATCH(Logic!$A63,inputsgrp_no,0)),""),"")</f>
        <v/>
      </c>
      <c r="C63" s="367"/>
      <c r="D63" s="148" t="str">
        <f>IFERROR(IF(INDEX(inputsgrp_ada,MATCH(Logic!$A63,inputsgrp_no,0))&lt;&gt;"",INDEX(inputsgrp_ada,MATCH(Logic!$A63,inputsgrp_no,0)),""),"")</f>
        <v/>
      </c>
      <c r="E63" s="149" t="str">
        <f>IFERROR(IF(INDEX(inputsgrp_urinal,MATCH(Logic!$A63,inputsgrp_no,0))&lt;&gt;"",INDEX(inputsgrp_urinal,MATCH(Logic!$A63,inputsgrp_no,0)),""),"")</f>
        <v/>
      </c>
      <c r="F63" s="150" t="str">
        <f>IFERROR(IF(INDEX(inputsgrp_an,MATCH(Logic!$A63,inputsgrp_no,0))&lt;&gt;"",INDEX(inputsgrp_an,MATCH(Logic!$A63,inputsgrp_no,0)),""),"")</f>
        <v/>
      </c>
      <c r="G63" s="150" t="str">
        <f>IFERROR(IF(INDEX(inputsgrp_otefte,MATCH(Logic!$A63,inputsgrp_no,0))&lt;&gt;"",INDEX(inputsgrp_otefte,MATCH(Logic!$A63,inputsgrp_no,0)),""),"")</f>
        <v/>
      </c>
      <c r="H63" s="151" t="str">
        <f>IF($G63&lt;&gt;"",IFERROR(IF('Inputs Fixture Fittings'!$D63&lt;&gt;"Default",'Inputs Fixture Fittings'!$E63*$G63,0.5*$G63),0),"")</f>
        <v/>
      </c>
      <c r="I63" s="151" t="str">
        <f>IF($G63&lt;&gt;"",IFERROR(IF('Inputs Fixture Fittings'!$D63&lt;&gt;"Default",'Inputs Fixture Fittings'!$F63*$G63,0.5*$G63),0),"")</f>
        <v/>
      </c>
      <c r="J63" s="150" t="str">
        <f>IFERROR(IF(INDEX(inputsgrp_otv,MATCH(Logic!$A63,inputsgrp_no,0))&lt;&gt;"",INDEX(inputsgrp_otv,MATCH(Logic!$A63,inputsgrp_no,0)),""),"")</f>
        <v/>
      </c>
      <c r="K63" s="151" t="str">
        <f>IF($J63&lt;&gt;"",IFERROR(IF('Inputs Fixture Fittings'!$D63&lt;&gt;"Default",'Inputs Fixture Fittings'!$E63*$J63,0.5*$J63),0),"")</f>
        <v/>
      </c>
      <c r="L63" s="151" t="str">
        <f>IF($J63&lt;&gt;"",IFERROR(IF('Inputs Fixture Fittings'!$D63&lt;&gt;"Default",'Inputs Fixture Fittings'!$F63*$J63,0.5*$J63),0),"")</f>
        <v/>
      </c>
      <c r="M63" s="150" t="str">
        <f>IFERROR(IF(INDEX(inputsgrp_otrc,MATCH(Logic!$A63,inputsgrp_no,0))&lt;&gt;"",INDEX(inputsgrp_otrc,MATCH(Logic!$A63,inputsgrp_no,0)),""),"")</f>
        <v/>
      </c>
      <c r="N63" s="151" t="str">
        <f>IF($M63&lt;&gt;"",IFERROR(IF('Inputs Fixture Fittings'!$D63&lt;&gt;"Default",'Inputs Fixture Fittings'!$E63*$M63,0.5*$M63),0),"")</f>
        <v/>
      </c>
      <c r="O63" s="151" t="str">
        <f>IF($M63&lt;&gt;"",IFERROR(IF('Inputs Fixture Fittings'!$D63&lt;&gt;"Default",'Inputs Fixture Fittings'!$F63*$M63,0.5*$M63),0),"")</f>
        <v/>
      </c>
      <c r="P63" s="150" t="str">
        <f>IFERROR(IF(INDEX(inputsgrp_otstud,MATCH(Logic!$A63,inputsgrp_no,0))&lt;&gt;"",INDEX(inputsgrp_otstud,MATCH(Logic!$A63,inputsgrp_no,0)),""),"")</f>
        <v/>
      </c>
      <c r="Q63" s="151" t="str">
        <f>IF($P63&lt;&gt;"",IFERROR(IF('Inputs Fixture Fittings'!$D63&lt;&gt;"Default",'Inputs Fixture Fittings'!$E63*$P63,0.5*$P63),0),"")</f>
        <v/>
      </c>
      <c r="R63" s="151" t="str">
        <f>IF($P63&lt;&gt;"",IFERROR(IF('Inputs Fixture Fittings'!$D63&lt;&gt;"Default",'Inputs Fixture Fittings'!$F63*$P63,0.5*$P63),0),"")</f>
        <v/>
      </c>
      <c r="S63" s="150" t="str">
        <f>IFERROR(IF(INDEX(inputsgrp_otres,MATCH(Logic!$A63,inputsgrp_no,0))&lt;&gt;"",INDEX(inputsgrp_otres,MATCH(Logic!$A63,inputsgrp_no,0)),""),"")</f>
        <v/>
      </c>
      <c r="T63" s="151" t="str">
        <f>IF($S63&lt;&gt;"",IFERROR(IF('Inputs Fixture Fittings'!$D63&lt;&gt;"Default",'Inputs Fixture Fittings'!$E63*$S63,0.5*$S63),0),"")</f>
        <v/>
      </c>
      <c r="U63" s="151" t="str">
        <f>IF($S63&lt;&gt;"",IFERROR(IF('Inputs Fixture Fittings'!$D63&lt;&gt;"Default",'Inputs Fixture Fittings'!$F63*$S63,0.5*$S63),0),"")</f>
        <v/>
      </c>
      <c r="V63" s="150" t="str">
        <f>IFERROR(IF(INDEX(inputsgrp_otot,MATCH(Logic!$A63,inputsgrp_no,0))&lt;&gt;"",INDEX(inputsgrp_otot,MATCH(Logic!$A63,inputsgrp_no,0)),""),"")</f>
        <v/>
      </c>
      <c r="W63" s="151" t="str">
        <f>IF($V63&lt;&gt;"",IFERROR(IF('Inputs Fixture Fittings'!$D63&lt;&gt;"Default",'Inputs Fixture Fittings'!$E63*$V63,0.5*$V63),0),"")</f>
        <v/>
      </c>
      <c r="X63" s="151" t="str">
        <f>IF($V63&lt;&gt;"",IFERROR(IF('Inputs Fixture Fittings'!$D63&lt;&gt;"Default",'Inputs Fixture Fittings'!$F63*$V63,0.5*$V63),0),"")</f>
        <v/>
      </c>
      <c r="Y63" s="153"/>
      <c r="Z63" s="138"/>
      <c r="AA63" s="138"/>
      <c r="AB63" s="153"/>
      <c r="AC63" s="138"/>
      <c r="AD63" s="138"/>
      <c r="AE63" s="138"/>
      <c r="AF63" s="138"/>
      <c r="AG63" s="138"/>
      <c r="AH63" s="138"/>
      <c r="AI63" s="138"/>
      <c r="AJ63" s="138"/>
      <c r="AK63" s="138"/>
      <c r="AL63" s="138"/>
      <c r="AM63" s="138"/>
      <c r="AN63" s="138"/>
      <c r="AO63" s="138"/>
      <c r="AP63" s="138"/>
      <c r="AQ63" s="138"/>
      <c r="AR63" s="138"/>
      <c r="AS63" s="138"/>
      <c r="AT63" s="138"/>
      <c r="AU63" s="138"/>
      <c r="AV63" s="138"/>
      <c r="AW63" s="138"/>
      <c r="AX63" s="138"/>
      <c r="AY63" s="138"/>
      <c r="AZ63" s="138"/>
      <c r="BA63" s="138"/>
      <c r="BB63" s="138"/>
      <c r="BC63" s="138"/>
      <c r="BD63" s="138"/>
      <c r="BE63" s="138"/>
      <c r="BF63" s="138"/>
      <c r="BG63" s="138"/>
      <c r="BH63" s="138"/>
      <c r="BI63" s="138"/>
      <c r="BJ63" s="138"/>
      <c r="BK63" s="138"/>
      <c r="BL63" s="138"/>
      <c r="BM63" s="138"/>
      <c r="BN63" s="138"/>
      <c r="BO63" s="138"/>
      <c r="BP63" s="138"/>
      <c r="BQ63" s="138"/>
      <c r="BR63" s="138"/>
      <c r="BS63" s="138"/>
      <c r="BT63" s="138"/>
      <c r="BU63" s="138"/>
      <c r="BV63" s="138"/>
      <c r="BW63" s="138"/>
      <c r="BX63" s="138"/>
      <c r="BY63" s="138"/>
      <c r="BZ63" s="138"/>
    </row>
    <row r="64" spans="1:78" s="152" customFormat="1" ht="18" hidden="1" customHeight="1" outlineLevel="2" x14ac:dyDescent="0.25">
      <c r="A64" s="146">
        <v>48</v>
      </c>
      <c r="B64" s="366" t="str">
        <f>IFERROR(IF(INDEX(inputsgrp_gn,MATCH(Logic!$A64,inputsgrp_no,0))&lt;&gt;"",INDEX(inputsgrp_gn,MATCH(Logic!$A64,inputsgrp_no,0)),""),"")</f>
        <v/>
      </c>
      <c r="C64" s="367"/>
      <c r="D64" s="148" t="str">
        <f>IFERROR(IF(INDEX(inputsgrp_ada,MATCH(Logic!$A64,inputsgrp_no,0))&lt;&gt;"",INDEX(inputsgrp_ada,MATCH(Logic!$A64,inputsgrp_no,0)),""),"")</f>
        <v/>
      </c>
      <c r="E64" s="149" t="str">
        <f>IFERROR(IF(INDEX(inputsgrp_urinal,MATCH(Logic!$A64,inputsgrp_no,0))&lt;&gt;"",INDEX(inputsgrp_urinal,MATCH(Logic!$A64,inputsgrp_no,0)),""),"")</f>
        <v/>
      </c>
      <c r="F64" s="150" t="str">
        <f>IFERROR(IF(INDEX(inputsgrp_an,MATCH(Logic!$A64,inputsgrp_no,0))&lt;&gt;"",INDEX(inputsgrp_an,MATCH(Logic!$A64,inputsgrp_no,0)),""),"")</f>
        <v/>
      </c>
      <c r="G64" s="150" t="str">
        <f>IFERROR(IF(INDEX(inputsgrp_otefte,MATCH(Logic!$A64,inputsgrp_no,0))&lt;&gt;"",INDEX(inputsgrp_otefte,MATCH(Logic!$A64,inputsgrp_no,0)),""),"")</f>
        <v/>
      </c>
      <c r="H64" s="151" t="str">
        <f>IF($G64&lt;&gt;"",IFERROR(IF('Inputs Fixture Fittings'!$D64&lt;&gt;"Default",'Inputs Fixture Fittings'!$E64*$G64,0.5*$G64),0),"")</f>
        <v/>
      </c>
      <c r="I64" s="151" t="str">
        <f>IF($G64&lt;&gt;"",IFERROR(IF('Inputs Fixture Fittings'!$D64&lt;&gt;"Default",'Inputs Fixture Fittings'!$F64*$G64,0.5*$G64),0),"")</f>
        <v/>
      </c>
      <c r="J64" s="150" t="str">
        <f>IFERROR(IF(INDEX(inputsgrp_otv,MATCH(Logic!$A64,inputsgrp_no,0))&lt;&gt;"",INDEX(inputsgrp_otv,MATCH(Logic!$A64,inputsgrp_no,0)),""),"")</f>
        <v/>
      </c>
      <c r="K64" s="151" t="str">
        <f>IF($J64&lt;&gt;"",IFERROR(IF('Inputs Fixture Fittings'!$D64&lt;&gt;"Default",'Inputs Fixture Fittings'!$E64*$J64,0.5*$J64),0),"")</f>
        <v/>
      </c>
      <c r="L64" s="151" t="str">
        <f>IF($J64&lt;&gt;"",IFERROR(IF('Inputs Fixture Fittings'!$D64&lt;&gt;"Default",'Inputs Fixture Fittings'!$F64*$J64,0.5*$J64),0),"")</f>
        <v/>
      </c>
      <c r="M64" s="150" t="str">
        <f>IFERROR(IF(INDEX(inputsgrp_otrc,MATCH(Logic!$A64,inputsgrp_no,0))&lt;&gt;"",INDEX(inputsgrp_otrc,MATCH(Logic!$A64,inputsgrp_no,0)),""),"")</f>
        <v/>
      </c>
      <c r="N64" s="151" t="str">
        <f>IF($M64&lt;&gt;"",IFERROR(IF('Inputs Fixture Fittings'!$D64&lt;&gt;"Default",'Inputs Fixture Fittings'!$E64*$M64,0.5*$M64),0),"")</f>
        <v/>
      </c>
      <c r="O64" s="151" t="str">
        <f>IF($M64&lt;&gt;"",IFERROR(IF('Inputs Fixture Fittings'!$D64&lt;&gt;"Default",'Inputs Fixture Fittings'!$F64*$M64,0.5*$M64),0),"")</f>
        <v/>
      </c>
      <c r="P64" s="150" t="str">
        <f>IFERROR(IF(INDEX(inputsgrp_otstud,MATCH(Logic!$A64,inputsgrp_no,0))&lt;&gt;"",INDEX(inputsgrp_otstud,MATCH(Logic!$A64,inputsgrp_no,0)),""),"")</f>
        <v/>
      </c>
      <c r="Q64" s="151" t="str">
        <f>IF($P64&lt;&gt;"",IFERROR(IF('Inputs Fixture Fittings'!$D64&lt;&gt;"Default",'Inputs Fixture Fittings'!$E64*$P64,0.5*$P64),0),"")</f>
        <v/>
      </c>
      <c r="R64" s="151" t="str">
        <f>IF($P64&lt;&gt;"",IFERROR(IF('Inputs Fixture Fittings'!$D64&lt;&gt;"Default",'Inputs Fixture Fittings'!$F64*$P64,0.5*$P64),0),"")</f>
        <v/>
      </c>
      <c r="S64" s="150" t="str">
        <f>IFERROR(IF(INDEX(inputsgrp_otres,MATCH(Logic!$A64,inputsgrp_no,0))&lt;&gt;"",INDEX(inputsgrp_otres,MATCH(Logic!$A64,inputsgrp_no,0)),""),"")</f>
        <v/>
      </c>
      <c r="T64" s="151" t="str">
        <f>IF($S64&lt;&gt;"",IFERROR(IF('Inputs Fixture Fittings'!$D64&lt;&gt;"Default",'Inputs Fixture Fittings'!$E64*$S64,0.5*$S64),0),"")</f>
        <v/>
      </c>
      <c r="U64" s="151" t="str">
        <f>IF($S64&lt;&gt;"",IFERROR(IF('Inputs Fixture Fittings'!$D64&lt;&gt;"Default",'Inputs Fixture Fittings'!$F64*$S64,0.5*$S64),0),"")</f>
        <v/>
      </c>
      <c r="V64" s="150" t="str">
        <f>IFERROR(IF(INDEX(inputsgrp_otot,MATCH(Logic!$A64,inputsgrp_no,0))&lt;&gt;"",INDEX(inputsgrp_otot,MATCH(Logic!$A64,inputsgrp_no,0)),""),"")</f>
        <v/>
      </c>
      <c r="W64" s="151" t="str">
        <f>IF($V64&lt;&gt;"",IFERROR(IF('Inputs Fixture Fittings'!$D64&lt;&gt;"Default",'Inputs Fixture Fittings'!$E64*$V64,0.5*$V64),0),"")</f>
        <v/>
      </c>
      <c r="X64" s="151" t="str">
        <f>IF($V64&lt;&gt;"",IFERROR(IF('Inputs Fixture Fittings'!$D64&lt;&gt;"Default",'Inputs Fixture Fittings'!$F64*$V64,0.5*$V64),0),"")</f>
        <v/>
      </c>
      <c r="Y64" s="153"/>
      <c r="Z64" s="138"/>
      <c r="AA64" s="138"/>
      <c r="AB64" s="153"/>
      <c r="AC64" s="138"/>
      <c r="AD64" s="138"/>
      <c r="AE64" s="138"/>
      <c r="AF64" s="138"/>
      <c r="AG64" s="138"/>
      <c r="AH64" s="138"/>
      <c r="AI64" s="138"/>
      <c r="AJ64" s="138"/>
      <c r="AK64" s="138"/>
      <c r="AL64" s="138"/>
      <c r="AM64" s="138"/>
      <c r="AN64" s="138"/>
      <c r="AO64" s="138"/>
      <c r="AP64" s="138"/>
      <c r="AQ64" s="138"/>
      <c r="AR64" s="138"/>
      <c r="AS64" s="138"/>
      <c r="AT64" s="138"/>
      <c r="AU64" s="138"/>
      <c r="AV64" s="138"/>
      <c r="AW64" s="138"/>
      <c r="AX64" s="138"/>
      <c r="AY64" s="138"/>
      <c r="AZ64" s="138"/>
      <c r="BA64" s="138"/>
      <c r="BB64" s="138"/>
      <c r="BC64" s="138"/>
      <c r="BD64" s="138"/>
      <c r="BE64" s="138"/>
      <c r="BF64" s="138"/>
      <c r="BG64" s="138"/>
      <c r="BH64" s="138"/>
      <c r="BI64" s="138"/>
      <c r="BJ64" s="138"/>
      <c r="BK64" s="138"/>
      <c r="BL64" s="138"/>
      <c r="BM64" s="138"/>
      <c r="BN64" s="138"/>
      <c r="BO64" s="138"/>
      <c r="BP64" s="138"/>
      <c r="BQ64" s="138"/>
      <c r="BR64" s="138"/>
      <c r="BS64" s="138"/>
      <c r="BT64" s="138"/>
      <c r="BU64" s="138"/>
      <c r="BV64" s="138"/>
      <c r="BW64" s="138"/>
      <c r="BX64" s="138"/>
      <c r="BY64" s="138"/>
      <c r="BZ64" s="138"/>
    </row>
    <row r="65" spans="1:78" s="152" customFormat="1" ht="18" hidden="1" customHeight="1" outlineLevel="2" x14ac:dyDescent="0.25">
      <c r="A65" s="146">
        <v>49</v>
      </c>
      <c r="B65" s="366" t="str">
        <f>IFERROR(IF(INDEX(inputsgrp_gn,MATCH(Logic!$A65,inputsgrp_no,0))&lt;&gt;"",INDEX(inputsgrp_gn,MATCH(Logic!$A65,inputsgrp_no,0)),""),"")</f>
        <v/>
      </c>
      <c r="C65" s="367"/>
      <c r="D65" s="148" t="str">
        <f>IFERROR(IF(INDEX(inputsgrp_ada,MATCH(Logic!$A65,inputsgrp_no,0))&lt;&gt;"",INDEX(inputsgrp_ada,MATCH(Logic!$A65,inputsgrp_no,0)),""),"")</f>
        <v/>
      </c>
      <c r="E65" s="149" t="str">
        <f>IFERROR(IF(INDEX(inputsgrp_urinal,MATCH(Logic!$A65,inputsgrp_no,0))&lt;&gt;"",INDEX(inputsgrp_urinal,MATCH(Logic!$A65,inputsgrp_no,0)),""),"")</f>
        <v/>
      </c>
      <c r="F65" s="150" t="str">
        <f>IFERROR(IF(INDEX(inputsgrp_an,MATCH(Logic!$A65,inputsgrp_no,0))&lt;&gt;"",INDEX(inputsgrp_an,MATCH(Logic!$A65,inputsgrp_no,0)),""),"")</f>
        <v/>
      </c>
      <c r="G65" s="150" t="str">
        <f>IFERROR(IF(INDEX(inputsgrp_otefte,MATCH(Logic!$A65,inputsgrp_no,0))&lt;&gt;"",INDEX(inputsgrp_otefte,MATCH(Logic!$A65,inputsgrp_no,0)),""),"")</f>
        <v/>
      </c>
      <c r="H65" s="151" t="str">
        <f>IF($G65&lt;&gt;"",IFERROR(IF('Inputs Fixture Fittings'!$D65&lt;&gt;"Default",'Inputs Fixture Fittings'!$E65*$G65,0.5*$G65),0),"")</f>
        <v/>
      </c>
      <c r="I65" s="151" t="str">
        <f>IF($G65&lt;&gt;"",IFERROR(IF('Inputs Fixture Fittings'!$D65&lt;&gt;"Default",'Inputs Fixture Fittings'!$F65*$G65,0.5*$G65),0),"")</f>
        <v/>
      </c>
      <c r="J65" s="150" t="str">
        <f>IFERROR(IF(INDEX(inputsgrp_otv,MATCH(Logic!$A65,inputsgrp_no,0))&lt;&gt;"",INDEX(inputsgrp_otv,MATCH(Logic!$A65,inputsgrp_no,0)),""),"")</f>
        <v/>
      </c>
      <c r="K65" s="151" t="str">
        <f>IF($J65&lt;&gt;"",IFERROR(IF('Inputs Fixture Fittings'!$D65&lt;&gt;"Default",'Inputs Fixture Fittings'!$E65*$J65,0.5*$J65),0),"")</f>
        <v/>
      </c>
      <c r="L65" s="151" t="str">
        <f>IF($J65&lt;&gt;"",IFERROR(IF('Inputs Fixture Fittings'!$D65&lt;&gt;"Default",'Inputs Fixture Fittings'!$F65*$J65,0.5*$J65),0),"")</f>
        <v/>
      </c>
      <c r="M65" s="150" t="str">
        <f>IFERROR(IF(INDEX(inputsgrp_otrc,MATCH(Logic!$A65,inputsgrp_no,0))&lt;&gt;"",INDEX(inputsgrp_otrc,MATCH(Logic!$A65,inputsgrp_no,0)),""),"")</f>
        <v/>
      </c>
      <c r="N65" s="151" t="str">
        <f>IF($M65&lt;&gt;"",IFERROR(IF('Inputs Fixture Fittings'!$D65&lt;&gt;"Default",'Inputs Fixture Fittings'!$E65*$M65,0.5*$M65),0),"")</f>
        <v/>
      </c>
      <c r="O65" s="151" t="str">
        <f>IF($M65&lt;&gt;"",IFERROR(IF('Inputs Fixture Fittings'!$D65&lt;&gt;"Default",'Inputs Fixture Fittings'!$F65*$M65,0.5*$M65),0),"")</f>
        <v/>
      </c>
      <c r="P65" s="150" t="str">
        <f>IFERROR(IF(INDEX(inputsgrp_otstud,MATCH(Logic!$A65,inputsgrp_no,0))&lt;&gt;"",INDEX(inputsgrp_otstud,MATCH(Logic!$A65,inputsgrp_no,0)),""),"")</f>
        <v/>
      </c>
      <c r="Q65" s="151" t="str">
        <f>IF($P65&lt;&gt;"",IFERROR(IF('Inputs Fixture Fittings'!$D65&lt;&gt;"Default",'Inputs Fixture Fittings'!$E65*$P65,0.5*$P65),0),"")</f>
        <v/>
      </c>
      <c r="R65" s="151" t="str">
        <f>IF($P65&lt;&gt;"",IFERROR(IF('Inputs Fixture Fittings'!$D65&lt;&gt;"Default",'Inputs Fixture Fittings'!$F65*$P65,0.5*$P65),0),"")</f>
        <v/>
      </c>
      <c r="S65" s="150" t="str">
        <f>IFERROR(IF(INDEX(inputsgrp_otres,MATCH(Logic!$A65,inputsgrp_no,0))&lt;&gt;"",INDEX(inputsgrp_otres,MATCH(Logic!$A65,inputsgrp_no,0)),""),"")</f>
        <v/>
      </c>
      <c r="T65" s="151" t="str">
        <f>IF($S65&lt;&gt;"",IFERROR(IF('Inputs Fixture Fittings'!$D65&lt;&gt;"Default",'Inputs Fixture Fittings'!$E65*$S65,0.5*$S65),0),"")</f>
        <v/>
      </c>
      <c r="U65" s="151" t="str">
        <f>IF($S65&lt;&gt;"",IFERROR(IF('Inputs Fixture Fittings'!$D65&lt;&gt;"Default",'Inputs Fixture Fittings'!$F65*$S65,0.5*$S65),0),"")</f>
        <v/>
      </c>
      <c r="V65" s="150" t="str">
        <f>IFERROR(IF(INDEX(inputsgrp_otot,MATCH(Logic!$A65,inputsgrp_no,0))&lt;&gt;"",INDEX(inputsgrp_otot,MATCH(Logic!$A65,inputsgrp_no,0)),""),"")</f>
        <v/>
      </c>
      <c r="W65" s="151" t="str">
        <f>IF($V65&lt;&gt;"",IFERROR(IF('Inputs Fixture Fittings'!$D65&lt;&gt;"Default",'Inputs Fixture Fittings'!$E65*$V65,0.5*$V65),0),"")</f>
        <v/>
      </c>
      <c r="X65" s="151" t="str">
        <f>IF($V65&lt;&gt;"",IFERROR(IF('Inputs Fixture Fittings'!$D65&lt;&gt;"Default",'Inputs Fixture Fittings'!$F65*$V65,0.5*$V65),0),"")</f>
        <v/>
      </c>
      <c r="Y65" s="153"/>
      <c r="Z65" s="138"/>
      <c r="AA65" s="138"/>
      <c r="AB65" s="153"/>
      <c r="AC65" s="138"/>
      <c r="AD65" s="138"/>
      <c r="AE65" s="138"/>
      <c r="AF65" s="138"/>
      <c r="AG65" s="138"/>
      <c r="AH65" s="138"/>
      <c r="AI65" s="138"/>
      <c r="AJ65" s="138"/>
      <c r="AK65" s="138"/>
      <c r="AL65" s="138"/>
      <c r="AM65" s="138"/>
      <c r="AN65" s="138"/>
      <c r="AO65" s="138"/>
      <c r="AP65" s="138"/>
      <c r="AQ65" s="138"/>
      <c r="AR65" s="138"/>
      <c r="AS65" s="138"/>
      <c r="AT65" s="138"/>
      <c r="AU65" s="138"/>
      <c r="AV65" s="138"/>
      <c r="AW65" s="138"/>
      <c r="AX65" s="138"/>
      <c r="AY65" s="138"/>
      <c r="AZ65" s="138"/>
      <c r="BA65" s="138"/>
      <c r="BB65" s="138"/>
      <c r="BC65" s="138"/>
      <c r="BD65" s="138"/>
      <c r="BE65" s="138"/>
      <c r="BF65" s="138"/>
      <c r="BG65" s="138"/>
      <c r="BH65" s="138"/>
      <c r="BI65" s="138"/>
      <c r="BJ65" s="138"/>
      <c r="BK65" s="138"/>
      <c r="BL65" s="138"/>
      <c r="BM65" s="138"/>
      <c r="BN65" s="138"/>
      <c r="BO65" s="138"/>
      <c r="BP65" s="138"/>
      <c r="BQ65" s="138"/>
      <c r="BR65" s="138"/>
      <c r="BS65" s="138"/>
      <c r="BT65" s="138"/>
      <c r="BU65" s="138"/>
      <c r="BV65" s="138"/>
      <c r="BW65" s="138"/>
      <c r="BX65" s="138"/>
      <c r="BY65" s="138"/>
      <c r="BZ65" s="138"/>
    </row>
    <row r="66" spans="1:78" s="152" customFormat="1" ht="18" hidden="1" customHeight="1" outlineLevel="2" x14ac:dyDescent="0.25">
      <c r="A66" s="146">
        <v>50</v>
      </c>
      <c r="B66" s="366" t="str">
        <f>IFERROR(IF(INDEX(inputsgrp_gn,MATCH(Logic!$A66,inputsgrp_no,0))&lt;&gt;"",INDEX(inputsgrp_gn,MATCH(Logic!$A66,inputsgrp_no,0)),""),"")</f>
        <v/>
      </c>
      <c r="C66" s="367"/>
      <c r="D66" s="148" t="str">
        <f>IFERROR(IF(INDEX(inputsgrp_ada,MATCH(Logic!$A66,inputsgrp_no,0))&lt;&gt;"",INDEX(inputsgrp_ada,MATCH(Logic!$A66,inputsgrp_no,0)),""),"")</f>
        <v/>
      </c>
      <c r="E66" s="149" t="str">
        <f>IFERROR(IF(INDEX(inputsgrp_urinal,MATCH(Logic!$A66,inputsgrp_no,0))&lt;&gt;"",INDEX(inputsgrp_urinal,MATCH(Logic!$A66,inputsgrp_no,0)),""),"")</f>
        <v/>
      </c>
      <c r="F66" s="150" t="str">
        <f>IFERROR(IF(INDEX(inputsgrp_an,MATCH(Logic!$A66,inputsgrp_no,0))&lt;&gt;"",INDEX(inputsgrp_an,MATCH(Logic!$A66,inputsgrp_no,0)),""),"")</f>
        <v/>
      </c>
      <c r="G66" s="150" t="str">
        <f>IFERROR(IF(INDEX(inputsgrp_otefte,MATCH(Logic!$A66,inputsgrp_no,0))&lt;&gt;"",INDEX(inputsgrp_otefte,MATCH(Logic!$A66,inputsgrp_no,0)),""),"")</f>
        <v/>
      </c>
      <c r="H66" s="151" t="str">
        <f>IF($G66&lt;&gt;"",IFERROR(IF('Inputs Fixture Fittings'!$D66&lt;&gt;"Default",'Inputs Fixture Fittings'!$E66*$G66,0.5*$G66),0),"")</f>
        <v/>
      </c>
      <c r="I66" s="151" t="str">
        <f>IF($G66&lt;&gt;"",IFERROR(IF('Inputs Fixture Fittings'!$D66&lt;&gt;"Default",'Inputs Fixture Fittings'!$F66*$G66,0.5*$G66),0),"")</f>
        <v/>
      </c>
      <c r="J66" s="150" t="str">
        <f>IFERROR(IF(INDEX(inputsgrp_otv,MATCH(Logic!$A66,inputsgrp_no,0))&lt;&gt;"",INDEX(inputsgrp_otv,MATCH(Logic!$A66,inputsgrp_no,0)),""),"")</f>
        <v/>
      </c>
      <c r="K66" s="151" t="str">
        <f>IF($J66&lt;&gt;"",IFERROR(IF('Inputs Fixture Fittings'!$D66&lt;&gt;"Default",'Inputs Fixture Fittings'!$E66*$J66,0.5*$J66),0),"")</f>
        <v/>
      </c>
      <c r="L66" s="151" t="str">
        <f>IF($J66&lt;&gt;"",IFERROR(IF('Inputs Fixture Fittings'!$D66&lt;&gt;"Default",'Inputs Fixture Fittings'!$F66*$J66,0.5*$J66),0),"")</f>
        <v/>
      </c>
      <c r="M66" s="150" t="str">
        <f>IFERROR(IF(INDEX(inputsgrp_otrc,MATCH(Logic!$A66,inputsgrp_no,0))&lt;&gt;"",INDEX(inputsgrp_otrc,MATCH(Logic!$A66,inputsgrp_no,0)),""),"")</f>
        <v/>
      </c>
      <c r="N66" s="151" t="str">
        <f>IF($M66&lt;&gt;"",IFERROR(IF('Inputs Fixture Fittings'!$D66&lt;&gt;"Default",'Inputs Fixture Fittings'!$E66*$M66,0.5*$M66),0),"")</f>
        <v/>
      </c>
      <c r="O66" s="151" t="str">
        <f>IF($M66&lt;&gt;"",IFERROR(IF('Inputs Fixture Fittings'!$D66&lt;&gt;"Default",'Inputs Fixture Fittings'!$F66*$M66,0.5*$M66),0),"")</f>
        <v/>
      </c>
      <c r="P66" s="150" t="str">
        <f>IFERROR(IF(INDEX(inputsgrp_otstud,MATCH(Logic!$A66,inputsgrp_no,0))&lt;&gt;"",INDEX(inputsgrp_otstud,MATCH(Logic!$A66,inputsgrp_no,0)),""),"")</f>
        <v/>
      </c>
      <c r="Q66" s="151" t="str">
        <f>IF($P66&lt;&gt;"",IFERROR(IF('Inputs Fixture Fittings'!$D66&lt;&gt;"Default",'Inputs Fixture Fittings'!$E66*$P66,0.5*$P66),0),"")</f>
        <v/>
      </c>
      <c r="R66" s="151" t="str">
        <f>IF($P66&lt;&gt;"",IFERROR(IF('Inputs Fixture Fittings'!$D66&lt;&gt;"Default",'Inputs Fixture Fittings'!$F66*$P66,0.5*$P66),0),"")</f>
        <v/>
      </c>
      <c r="S66" s="150" t="str">
        <f>IFERROR(IF(INDEX(inputsgrp_otres,MATCH(Logic!$A66,inputsgrp_no,0))&lt;&gt;"",INDEX(inputsgrp_otres,MATCH(Logic!$A66,inputsgrp_no,0)),""),"")</f>
        <v/>
      </c>
      <c r="T66" s="151" t="str">
        <f>IF($S66&lt;&gt;"",IFERROR(IF('Inputs Fixture Fittings'!$D66&lt;&gt;"Default",'Inputs Fixture Fittings'!$E66*$S66,0.5*$S66),0),"")</f>
        <v/>
      </c>
      <c r="U66" s="151" t="str">
        <f>IF($S66&lt;&gt;"",IFERROR(IF('Inputs Fixture Fittings'!$D66&lt;&gt;"Default",'Inputs Fixture Fittings'!$F66*$S66,0.5*$S66),0),"")</f>
        <v/>
      </c>
      <c r="V66" s="150" t="str">
        <f>IFERROR(IF(INDEX(inputsgrp_otot,MATCH(Logic!$A66,inputsgrp_no,0))&lt;&gt;"",INDEX(inputsgrp_otot,MATCH(Logic!$A66,inputsgrp_no,0)),""),"")</f>
        <v/>
      </c>
      <c r="W66" s="151" t="str">
        <f>IF($V66&lt;&gt;"",IFERROR(IF('Inputs Fixture Fittings'!$D66&lt;&gt;"Default",'Inputs Fixture Fittings'!$E66*$V66,0.5*$V66),0),"")</f>
        <v/>
      </c>
      <c r="X66" s="151" t="str">
        <f>IF($V66&lt;&gt;"",IFERROR(IF('Inputs Fixture Fittings'!$D66&lt;&gt;"Default",'Inputs Fixture Fittings'!$F66*$V66,0.5*$V66),0),"")</f>
        <v/>
      </c>
      <c r="Y66" s="153"/>
      <c r="Z66" s="138"/>
      <c r="AA66" s="138"/>
      <c r="AB66" s="153"/>
      <c r="AC66" s="138"/>
      <c r="AD66" s="138"/>
      <c r="AE66" s="138"/>
      <c r="AF66" s="138"/>
      <c r="AG66" s="138"/>
      <c r="AH66" s="138"/>
      <c r="AI66" s="138"/>
      <c r="AJ66" s="138"/>
      <c r="AK66" s="138"/>
      <c r="AL66" s="138"/>
      <c r="AM66" s="138"/>
      <c r="AN66" s="138"/>
      <c r="AO66" s="138"/>
      <c r="AP66" s="138"/>
      <c r="AQ66" s="138"/>
      <c r="AR66" s="138"/>
      <c r="AS66" s="138"/>
      <c r="AT66" s="138"/>
      <c r="AU66" s="138"/>
      <c r="AV66" s="138"/>
      <c r="AW66" s="138"/>
      <c r="AX66" s="138"/>
      <c r="AY66" s="138"/>
      <c r="AZ66" s="138"/>
      <c r="BA66" s="138"/>
      <c r="BB66" s="138"/>
      <c r="BC66" s="138"/>
      <c r="BD66" s="138"/>
      <c r="BE66" s="138"/>
      <c r="BF66" s="138"/>
      <c r="BG66" s="138"/>
      <c r="BH66" s="138"/>
      <c r="BI66" s="138"/>
      <c r="BJ66" s="138"/>
      <c r="BK66" s="138"/>
      <c r="BL66" s="138"/>
      <c r="BM66" s="138"/>
      <c r="BN66" s="138"/>
      <c r="BO66" s="138"/>
      <c r="BP66" s="138"/>
      <c r="BQ66" s="138"/>
      <c r="BR66" s="138"/>
      <c r="BS66" s="138"/>
      <c r="BT66" s="138"/>
      <c r="BU66" s="138"/>
      <c r="BV66" s="138"/>
      <c r="BW66" s="138"/>
      <c r="BX66" s="138"/>
      <c r="BY66" s="138"/>
      <c r="BZ66" s="138"/>
    </row>
    <row r="67" spans="1:78" s="152" customFormat="1" ht="15" hidden="1" customHeight="1" outlineLevel="1" collapsed="1" x14ac:dyDescent="0.25">
      <c r="A67" s="146"/>
      <c r="B67" s="350"/>
      <c r="C67" s="351"/>
      <c r="D67" s="314"/>
      <c r="E67" s="317"/>
      <c r="F67" s="328"/>
      <c r="G67" s="328"/>
      <c r="H67" s="328"/>
      <c r="I67" s="328"/>
      <c r="J67" s="328"/>
      <c r="K67" s="328"/>
      <c r="L67" s="328"/>
      <c r="M67" s="328"/>
      <c r="N67" s="328"/>
      <c r="O67" s="328"/>
      <c r="P67" s="328"/>
      <c r="Q67" s="328"/>
      <c r="R67" s="328"/>
      <c r="S67" s="328"/>
      <c r="T67" s="328"/>
      <c r="U67" s="328"/>
      <c r="V67" s="328"/>
      <c r="W67" s="330"/>
      <c r="X67" s="329"/>
      <c r="Y67" s="153" t="s">
        <v>182</v>
      </c>
      <c r="Z67" s="138"/>
      <c r="AA67" s="138"/>
      <c r="AB67" s="138"/>
      <c r="AC67" s="138"/>
      <c r="AD67" s="138"/>
      <c r="AE67" s="138"/>
      <c r="AF67" s="138"/>
      <c r="AG67" s="138"/>
      <c r="AH67" s="138"/>
      <c r="AI67" s="138"/>
      <c r="AJ67" s="138"/>
      <c r="AK67" s="138"/>
      <c r="AL67" s="138"/>
      <c r="AM67" s="138"/>
      <c r="AN67" s="138"/>
      <c r="AO67" s="138"/>
      <c r="AP67" s="138"/>
      <c r="AQ67" s="138"/>
      <c r="AR67" s="138"/>
      <c r="AS67" s="138"/>
      <c r="AT67" s="138"/>
      <c r="AU67" s="138"/>
      <c r="AV67" s="138"/>
      <c r="AW67" s="138"/>
      <c r="AX67" s="138"/>
      <c r="AY67" s="138"/>
      <c r="AZ67" s="138"/>
      <c r="BA67" s="138"/>
      <c r="BB67" s="138"/>
      <c r="BC67" s="138"/>
      <c r="BD67" s="138"/>
      <c r="BE67" s="138"/>
      <c r="BF67" s="138"/>
      <c r="BG67" s="138"/>
      <c r="BH67" s="138"/>
      <c r="BI67" s="138"/>
      <c r="BJ67" s="138"/>
      <c r="BK67" s="138"/>
      <c r="BL67" s="138"/>
      <c r="BM67" s="138"/>
      <c r="BN67" s="138"/>
      <c r="BO67" s="138"/>
      <c r="BP67" s="138"/>
      <c r="BQ67" s="138"/>
      <c r="BR67" s="138"/>
      <c r="BS67" s="138"/>
      <c r="BT67" s="138"/>
      <c r="BU67" s="138"/>
      <c r="BV67" s="138"/>
      <c r="BW67" s="138"/>
      <c r="BX67" s="138"/>
      <c r="BY67" s="138"/>
      <c r="BZ67" s="138"/>
    </row>
    <row r="68" spans="1:78" s="152" customFormat="1" ht="18" hidden="1" customHeight="1" outlineLevel="2" x14ac:dyDescent="0.25">
      <c r="A68" s="146">
        <v>51</v>
      </c>
      <c r="B68" s="366" t="str">
        <f>IFERROR(IF(INDEX(inputsgrp_gn,MATCH(Logic!$A68,inputsgrp_no,0))&lt;&gt;"",INDEX(inputsgrp_gn,MATCH(Logic!$A68,inputsgrp_no,0)),""),"")</f>
        <v/>
      </c>
      <c r="C68" s="367"/>
      <c r="D68" s="148" t="str">
        <f>IFERROR(IF(INDEX(inputsgrp_ada,MATCH(Logic!$A68,inputsgrp_no,0))&lt;&gt;"",INDEX(inputsgrp_ada,MATCH(Logic!$A68,inputsgrp_no,0)),""),"")</f>
        <v/>
      </c>
      <c r="E68" s="149" t="str">
        <f>IFERROR(IF(INDEX(inputsgrp_urinal,MATCH(Logic!$A68,inputsgrp_no,0))&lt;&gt;"",INDEX(inputsgrp_urinal,MATCH(Logic!$A68,inputsgrp_no,0)),""),"")</f>
        <v/>
      </c>
      <c r="F68" s="150" t="str">
        <f>IFERROR(IF(INDEX(inputsgrp_an,MATCH(Logic!$A68,inputsgrp_no,0))&lt;&gt;"",INDEX(inputsgrp_an,MATCH(Logic!$A68,inputsgrp_no,0)),""),"")</f>
        <v/>
      </c>
      <c r="G68" s="150" t="str">
        <f>IFERROR(IF(INDEX(inputsgrp_otefte,MATCH(Logic!$A68,inputsgrp_no,0))&lt;&gt;"",INDEX(inputsgrp_otefte,MATCH(Logic!$A68,inputsgrp_no,0)),""),"")</f>
        <v/>
      </c>
      <c r="H68" s="151" t="str">
        <f>IF($G68&lt;&gt;"",IFERROR(IF('Inputs Fixture Fittings'!$D68&lt;&gt;"Default",'Inputs Fixture Fittings'!$E68*$G68,0.5*$G68),0),"")</f>
        <v/>
      </c>
      <c r="I68" s="151" t="str">
        <f>IF($G68&lt;&gt;"",IFERROR(IF('Inputs Fixture Fittings'!$D68&lt;&gt;"Default",'Inputs Fixture Fittings'!$F68*$G68,0.5*$G68),0),"")</f>
        <v/>
      </c>
      <c r="J68" s="150" t="str">
        <f>IFERROR(IF(INDEX(inputsgrp_otv,MATCH(Logic!$A68,inputsgrp_no,0))&lt;&gt;"",INDEX(inputsgrp_otv,MATCH(Logic!$A68,inputsgrp_no,0)),""),"")</f>
        <v/>
      </c>
      <c r="K68" s="151" t="str">
        <f>IF($J68&lt;&gt;"",IFERROR(IF('Inputs Fixture Fittings'!$D68&lt;&gt;"Default",'Inputs Fixture Fittings'!$E68*$J68,0.5*$J68),0),"")</f>
        <v/>
      </c>
      <c r="L68" s="151" t="str">
        <f>IF($J68&lt;&gt;"",IFERROR(IF('Inputs Fixture Fittings'!$D68&lt;&gt;"Default",'Inputs Fixture Fittings'!$F68*$J68,0.5*$J68),0),"")</f>
        <v/>
      </c>
      <c r="M68" s="150" t="str">
        <f>IFERROR(IF(INDEX(inputsgrp_otrc,MATCH(Logic!$A68,inputsgrp_no,0))&lt;&gt;"",INDEX(inputsgrp_otrc,MATCH(Logic!$A68,inputsgrp_no,0)),""),"")</f>
        <v/>
      </c>
      <c r="N68" s="151" t="str">
        <f>IF($M68&lt;&gt;"",IFERROR(IF('Inputs Fixture Fittings'!$D68&lt;&gt;"Default",'Inputs Fixture Fittings'!$E68*$M68,0.5*$M68),0),"")</f>
        <v/>
      </c>
      <c r="O68" s="151" t="str">
        <f>IF($M68&lt;&gt;"",IFERROR(IF('Inputs Fixture Fittings'!$D68&lt;&gt;"Default",'Inputs Fixture Fittings'!$F68*$M68,0.5*$M68),0),"")</f>
        <v/>
      </c>
      <c r="P68" s="150" t="str">
        <f>IFERROR(IF(INDEX(inputsgrp_otstud,MATCH(Logic!$A68,inputsgrp_no,0))&lt;&gt;"",INDEX(inputsgrp_otstud,MATCH(Logic!$A68,inputsgrp_no,0)),""),"")</f>
        <v/>
      </c>
      <c r="Q68" s="151" t="str">
        <f>IF($P68&lt;&gt;"",IFERROR(IF('Inputs Fixture Fittings'!$D68&lt;&gt;"Default",'Inputs Fixture Fittings'!$E68*$P68,0.5*$P68),0),"")</f>
        <v/>
      </c>
      <c r="R68" s="151" t="str">
        <f>IF($P68&lt;&gt;"",IFERROR(IF('Inputs Fixture Fittings'!$D68&lt;&gt;"Default",'Inputs Fixture Fittings'!$F68*$P68,0.5*$P68),0),"")</f>
        <v/>
      </c>
      <c r="S68" s="150" t="str">
        <f>IFERROR(IF(INDEX(inputsgrp_otres,MATCH(Logic!$A68,inputsgrp_no,0))&lt;&gt;"",INDEX(inputsgrp_otres,MATCH(Logic!$A68,inputsgrp_no,0)),""),"")</f>
        <v/>
      </c>
      <c r="T68" s="151" t="str">
        <f>IF($S68&lt;&gt;"",IFERROR(IF('Inputs Fixture Fittings'!$D68&lt;&gt;"Default",'Inputs Fixture Fittings'!$E68*$S68,0.5*$S68),0),"")</f>
        <v/>
      </c>
      <c r="U68" s="151" t="str">
        <f>IF($S68&lt;&gt;"",IFERROR(IF('Inputs Fixture Fittings'!$D68&lt;&gt;"Default",'Inputs Fixture Fittings'!$F68*$S68,0.5*$S68),0),"")</f>
        <v/>
      </c>
      <c r="V68" s="150" t="str">
        <f>IFERROR(IF(INDEX(inputsgrp_otot,MATCH(Logic!$A68,inputsgrp_no,0))&lt;&gt;"",INDEX(inputsgrp_otot,MATCH(Logic!$A68,inputsgrp_no,0)),""),"")</f>
        <v/>
      </c>
      <c r="W68" s="151" t="str">
        <f>IF($V68&lt;&gt;"",IFERROR(IF('Inputs Fixture Fittings'!$D68&lt;&gt;"Default",'Inputs Fixture Fittings'!$E68*$V68,0.5*$V68),0),"")</f>
        <v/>
      </c>
      <c r="X68" s="151" t="str">
        <f>IF($V68&lt;&gt;"",IFERROR(IF('Inputs Fixture Fittings'!$D68&lt;&gt;"Default",'Inputs Fixture Fittings'!$F68*$V68,0.5*$V68),0),"")</f>
        <v/>
      </c>
      <c r="Y68" s="153"/>
      <c r="Z68" s="138"/>
      <c r="AA68" s="138"/>
      <c r="AB68" s="153"/>
      <c r="AC68" s="138"/>
      <c r="AD68" s="138"/>
      <c r="AE68" s="138"/>
      <c r="AF68" s="138"/>
      <c r="AG68" s="138"/>
      <c r="AH68" s="138"/>
      <c r="AI68" s="138"/>
      <c r="AJ68" s="138"/>
      <c r="AK68" s="138"/>
      <c r="AL68" s="138"/>
      <c r="AM68" s="138"/>
      <c r="AN68" s="138"/>
      <c r="AO68" s="138"/>
      <c r="AP68" s="138"/>
      <c r="AQ68" s="138"/>
      <c r="AR68" s="138"/>
      <c r="AS68" s="138"/>
      <c r="AT68" s="138"/>
      <c r="AU68" s="138"/>
      <c r="AV68" s="138"/>
      <c r="AW68" s="138"/>
      <c r="AX68" s="138"/>
      <c r="AY68" s="138"/>
      <c r="AZ68" s="138"/>
      <c r="BA68" s="138"/>
      <c r="BB68" s="138"/>
      <c r="BC68" s="138"/>
      <c r="BD68" s="138"/>
      <c r="BE68" s="138"/>
      <c r="BF68" s="138"/>
      <c r="BG68" s="138"/>
      <c r="BH68" s="138"/>
      <c r="BI68" s="138"/>
      <c r="BJ68" s="138"/>
      <c r="BK68" s="138"/>
      <c r="BL68" s="138"/>
      <c r="BM68" s="138"/>
      <c r="BN68" s="138"/>
      <c r="BO68" s="138"/>
      <c r="BP68" s="138"/>
      <c r="BQ68" s="138"/>
      <c r="BR68" s="138"/>
      <c r="BS68" s="138"/>
      <c r="BT68" s="138"/>
      <c r="BU68" s="138"/>
      <c r="BV68" s="138"/>
      <c r="BW68" s="138"/>
      <c r="BX68" s="138"/>
      <c r="BY68" s="138"/>
      <c r="BZ68" s="138"/>
    </row>
    <row r="69" spans="1:78" s="152" customFormat="1" ht="18" hidden="1" customHeight="1" outlineLevel="2" x14ac:dyDescent="0.25">
      <c r="A69" s="146">
        <v>52</v>
      </c>
      <c r="B69" s="366" t="str">
        <f>IFERROR(IF(INDEX(inputsgrp_gn,MATCH(Logic!$A69,inputsgrp_no,0))&lt;&gt;"",INDEX(inputsgrp_gn,MATCH(Logic!$A69,inputsgrp_no,0)),""),"")</f>
        <v/>
      </c>
      <c r="C69" s="367"/>
      <c r="D69" s="148" t="str">
        <f>IFERROR(IF(INDEX(inputsgrp_ada,MATCH(Logic!$A69,inputsgrp_no,0))&lt;&gt;"",INDEX(inputsgrp_ada,MATCH(Logic!$A69,inputsgrp_no,0)),""),"")</f>
        <v/>
      </c>
      <c r="E69" s="149" t="str">
        <f>IFERROR(IF(INDEX(inputsgrp_urinal,MATCH(Logic!$A69,inputsgrp_no,0))&lt;&gt;"",INDEX(inputsgrp_urinal,MATCH(Logic!$A69,inputsgrp_no,0)),""),"")</f>
        <v/>
      </c>
      <c r="F69" s="150" t="str">
        <f>IFERROR(IF(INDEX(inputsgrp_an,MATCH(Logic!$A69,inputsgrp_no,0))&lt;&gt;"",INDEX(inputsgrp_an,MATCH(Logic!$A69,inputsgrp_no,0)),""),"")</f>
        <v/>
      </c>
      <c r="G69" s="150" t="str">
        <f>IFERROR(IF(INDEX(inputsgrp_otefte,MATCH(Logic!$A69,inputsgrp_no,0))&lt;&gt;"",INDEX(inputsgrp_otefte,MATCH(Logic!$A69,inputsgrp_no,0)),""),"")</f>
        <v/>
      </c>
      <c r="H69" s="151" t="str">
        <f>IF($G69&lt;&gt;"",IFERROR(IF('Inputs Fixture Fittings'!$D69&lt;&gt;"Default",'Inputs Fixture Fittings'!$E69*$G69,0.5*$G69),0),"")</f>
        <v/>
      </c>
      <c r="I69" s="151" t="str">
        <f>IF($G69&lt;&gt;"",IFERROR(IF('Inputs Fixture Fittings'!$D69&lt;&gt;"Default",'Inputs Fixture Fittings'!$F69*$G69,0.5*$G69),0),"")</f>
        <v/>
      </c>
      <c r="J69" s="150" t="str">
        <f>IFERROR(IF(INDEX(inputsgrp_otv,MATCH(Logic!$A69,inputsgrp_no,0))&lt;&gt;"",INDEX(inputsgrp_otv,MATCH(Logic!$A69,inputsgrp_no,0)),""),"")</f>
        <v/>
      </c>
      <c r="K69" s="151" t="str">
        <f>IF($J69&lt;&gt;"",IFERROR(IF('Inputs Fixture Fittings'!$D69&lt;&gt;"Default",'Inputs Fixture Fittings'!$E69*$J69,0.5*$J69),0),"")</f>
        <v/>
      </c>
      <c r="L69" s="151" t="str">
        <f>IF($J69&lt;&gt;"",IFERROR(IF('Inputs Fixture Fittings'!$D69&lt;&gt;"Default",'Inputs Fixture Fittings'!$F69*$J69,0.5*$J69),0),"")</f>
        <v/>
      </c>
      <c r="M69" s="150" t="str">
        <f>IFERROR(IF(INDEX(inputsgrp_otrc,MATCH(Logic!$A69,inputsgrp_no,0))&lt;&gt;"",INDEX(inputsgrp_otrc,MATCH(Logic!$A69,inputsgrp_no,0)),""),"")</f>
        <v/>
      </c>
      <c r="N69" s="151" t="str">
        <f>IF($M69&lt;&gt;"",IFERROR(IF('Inputs Fixture Fittings'!$D69&lt;&gt;"Default",'Inputs Fixture Fittings'!$E69*$M69,0.5*$M69),0),"")</f>
        <v/>
      </c>
      <c r="O69" s="151" t="str">
        <f>IF($M69&lt;&gt;"",IFERROR(IF('Inputs Fixture Fittings'!$D69&lt;&gt;"Default",'Inputs Fixture Fittings'!$F69*$M69,0.5*$M69),0),"")</f>
        <v/>
      </c>
      <c r="P69" s="150" t="str">
        <f>IFERROR(IF(INDEX(inputsgrp_otstud,MATCH(Logic!$A69,inputsgrp_no,0))&lt;&gt;"",INDEX(inputsgrp_otstud,MATCH(Logic!$A69,inputsgrp_no,0)),""),"")</f>
        <v/>
      </c>
      <c r="Q69" s="151" t="str">
        <f>IF($P69&lt;&gt;"",IFERROR(IF('Inputs Fixture Fittings'!$D69&lt;&gt;"Default",'Inputs Fixture Fittings'!$E69*$P69,0.5*$P69),0),"")</f>
        <v/>
      </c>
      <c r="R69" s="151" t="str">
        <f>IF($P69&lt;&gt;"",IFERROR(IF('Inputs Fixture Fittings'!$D69&lt;&gt;"Default",'Inputs Fixture Fittings'!$F69*$P69,0.5*$P69),0),"")</f>
        <v/>
      </c>
      <c r="S69" s="150" t="str">
        <f>IFERROR(IF(INDEX(inputsgrp_otres,MATCH(Logic!$A69,inputsgrp_no,0))&lt;&gt;"",INDEX(inputsgrp_otres,MATCH(Logic!$A69,inputsgrp_no,0)),""),"")</f>
        <v/>
      </c>
      <c r="T69" s="151" t="str">
        <f>IF($S69&lt;&gt;"",IFERROR(IF('Inputs Fixture Fittings'!$D69&lt;&gt;"Default",'Inputs Fixture Fittings'!$E69*$S69,0.5*$S69),0),"")</f>
        <v/>
      </c>
      <c r="U69" s="151" t="str">
        <f>IF($S69&lt;&gt;"",IFERROR(IF('Inputs Fixture Fittings'!$D69&lt;&gt;"Default",'Inputs Fixture Fittings'!$F69*$S69,0.5*$S69),0),"")</f>
        <v/>
      </c>
      <c r="V69" s="150" t="str">
        <f>IFERROR(IF(INDEX(inputsgrp_otot,MATCH(Logic!$A69,inputsgrp_no,0))&lt;&gt;"",INDEX(inputsgrp_otot,MATCH(Logic!$A69,inputsgrp_no,0)),""),"")</f>
        <v/>
      </c>
      <c r="W69" s="151" t="str">
        <f>IF($V69&lt;&gt;"",IFERROR(IF('Inputs Fixture Fittings'!$D69&lt;&gt;"Default",'Inputs Fixture Fittings'!$E69*$V69,0.5*$V69),0),"")</f>
        <v/>
      </c>
      <c r="X69" s="151" t="str">
        <f>IF($V69&lt;&gt;"",IFERROR(IF('Inputs Fixture Fittings'!$D69&lt;&gt;"Default",'Inputs Fixture Fittings'!$F69*$V69,0.5*$V69),0),"")</f>
        <v/>
      </c>
      <c r="Y69" s="153"/>
      <c r="Z69" s="138"/>
      <c r="AA69" s="138"/>
      <c r="AB69" s="153"/>
      <c r="AC69" s="138"/>
      <c r="AD69" s="138"/>
      <c r="AE69" s="138"/>
      <c r="AF69" s="138"/>
      <c r="AG69" s="138"/>
      <c r="AH69" s="138"/>
      <c r="AI69" s="138"/>
      <c r="AJ69" s="138"/>
      <c r="AK69" s="138"/>
      <c r="AL69" s="138"/>
      <c r="AM69" s="138"/>
      <c r="AN69" s="138"/>
      <c r="AO69" s="138"/>
      <c r="AP69" s="138"/>
      <c r="AQ69" s="138"/>
      <c r="AR69" s="138"/>
      <c r="AS69" s="138"/>
      <c r="AT69" s="138"/>
      <c r="AU69" s="138"/>
      <c r="AV69" s="138"/>
      <c r="AW69" s="138"/>
      <c r="AX69" s="138"/>
      <c r="AY69" s="138"/>
      <c r="AZ69" s="138"/>
      <c r="BA69" s="138"/>
      <c r="BB69" s="138"/>
      <c r="BC69" s="138"/>
      <c r="BD69" s="138"/>
      <c r="BE69" s="138"/>
      <c r="BF69" s="138"/>
      <c r="BG69" s="138"/>
      <c r="BH69" s="138"/>
      <c r="BI69" s="138"/>
      <c r="BJ69" s="138"/>
      <c r="BK69" s="138"/>
      <c r="BL69" s="138"/>
      <c r="BM69" s="138"/>
      <c r="BN69" s="138"/>
      <c r="BO69" s="138"/>
      <c r="BP69" s="138"/>
      <c r="BQ69" s="138"/>
      <c r="BR69" s="138"/>
      <c r="BS69" s="138"/>
      <c r="BT69" s="138"/>
      <c r="BU69" s="138"/>
      <c r="BV69" s="138"/>
      <c r="BW69" s="138"/>
      <c r="BX69" s="138"/>
      <c r="BY69" s="138"/>
      <c r="BZ69" s="138"/>
    </row>
    <row r="70" spans="1:78" s="152" customFormat="1" ht="18" hidden="1" customHeight="1" outlineLevel="2" x14ac:dyDescent="0.25">
      <c r="A70" s="146">
        <v>53</v>
      </c>
      <c r="B70" s="366" t="str">
        <f>IFERROR(IF(INDEX(inputsgrp_gn,MATCH(Logic!$A70,inputsgrp_no,0))&lt;&gt;"",INDEX(inputsgrp_gn,MATCH(Logic!$A70,inputsgrp_no,0)),""),"")</f>
        <v/>
      </c>
      <c r="C70" s="367"/>
      <c r="D70" s="148" t="str">
        <f>IFERROR(IF(INDEX(inputsgrp_ada,MATCH(Logic!$A70,inputsgrp_no,0))&lt;&gt;"",INDEX(inputsgrp_ada,MATCH(Logic!$A70,inputsgrp_no,0)),""),"")</f>
        <v/>
      </c>
      <c r="E70" s="149" t="str">
        <f>IFERROR(IF(INDEX(inputsgrp_urinal,MATCH(Logic!$A70,inputsgrp_no,0))&lt;&gt;"",INDEX(inputsgrp_urinal,MATCH(Logic!$A70,inputsgrp_no,0)),""),"")</f>
        <v/>
      </c>
      <c r="F70" s="150" t="str">
        <f>IFERROR(IF(INDEX(inputsgrp_an,MATCH(Logic!$A70,inputsgrp_no,0))&lt;&gt;"",INDEX(inputsgrp_an,MATCH(Logic!$A70,inputsgrp_no,0)),""),"")</f>
        <v/>
      </c>
      <c r="G70" s="150" t="str">
        <f>IFERROR(IF(INDEX(inputsgrp_otefte,MATCH(Logic!$A70,inputsgrp_no,0))&lt;&gt;"",INDEX(inputsgrp_otefte,MATCH(Logic!$A70,inputsgrp_no,0)),""),"")</f>
        <v/>
      </c>
      <c r="H70" s="151" t="str">
        <f>IF($G70&lt;&gt;"",IFERROR(IF('Inputs Fixture Fittings'!$D70&lt;&gt;"Default",'Inputs Fixture Fittings'!$E70*$G70,0.5*$G70),0),"")</f>
        <v/>
      </c>
      <c r="I70" s="151" t="str">
        <f>IF($G70&lt;&gt;"",IFERROR(IF('Inputs Fixture Fittings'!$D70&lt;&gt;"Default",'Inputs Fixture Fittings'!$F70*$G70,0.5*$G70),0),"")</f>
        <v/>
      </c>
      <c r="J70" s="150" t="str">
        <f>IFERROR(IF(INDEX(inputsgrp_otv,MATCH(Logic!$A70,inputsgrp_no,0))&lt;&gt;"",INDEX(inputsgrp_otv,MATCH(Logic!$A70,inputsgrp_no,0)),""),"")</f>
        <v/>
      </c>
      <c r="K70" s="151" t="str">
        <f>IF($J70&lt;&gt;"",IFERROR(IF('Inputs Fixture Fittings'!$D70&lt;&gt;"Default",'Inputs Fixture Fittings'!$E70*$J70,0.5*$J70),0),"")</f>
        <v/>
      </c>
      <c r="L70" s="151" t="str">
        <f>IF($J70&lt;&gt;"",IFERROR(IF('Inputs Fixture Fittings'!$D70&lt;&gt;"Default",'Inputs Fixture Fittings'!$F70*$J70,0.5*$J70),0),"")</f>
        <v/>
      </c>
      <c r="M70" s="150" t="str">
        <f>IFERROR(IF(INDEX(inputsgrp_otrc,MATCH(Logic!$A70,inputsgrp_no,0))&lt;&gt;"",INDEX(inputsgrp_otrc,MATCH(Logic!$A70,inputsgrp_no,0)),""),"")</f>
        <v/>
      </c>
      <c r="N70" s="151" t="str">
        <f>IF($M70&lt;&gt;"",IFERROR(IF('Inputs Fixture Fittings'!$D70&lt;&gt;"Default",'Inputs Fixture Fittings'!$E70*$M70,0.5*$M70),0),"")</f>
        <v/>
      </c>
      <c r="O70" s="151" t="str">
        <f>IF($M70&lt;&gt;"",IFERROR(IF('Inputs Fixture Fittings'!$D70&lt;&gt;"Default",'Inputs Fixture Fittings'!$F70*$M70,0.5*$M70),0),"")</f>
        <v/>
      </c>
      <c r="P70" s="150" t="str">
        <f>IFERROR(IF(INDEX(inputsgrp_otstud,MATCH(Logic!$A70,inputsgrp_no,0))&lt;&gt;"",INDEX(inputsgrp_otstud,MATCH(Logic!$A70,inputsgrp_no,0)),""),"")</f>
        <v/>
      </c>
      <c r="Q70" s="151" t="str">
        <f>IF($P70&lt;&gt;"",IFERROR(IF('Inputs Fixture Fittings'!$D70&lt;&gt;"Default",'Inputs Fixture Fittings'!$E70*$P70,0.5*$P70),0),"")</f>
        <v/>
      </c>
      <c r="R70" s="151" t="str">
        <f>IF($P70&lt;&gt;"",IFERROR(IF('Inputs Fixture Fittings'!$D70&lt;&gt;"Default",'Inputs Fixture Fittings'!$F70*$P70,0.5*$P70),0),"")</f>
        <v/>
      </c>
      <c r="S70" s="150" t="str">
        <f>IFERROR(IF(INDEX(inputsgrp_otres,MATCH(Logic!$A70,inputsgrp_no,0))&lt;&gt;"",INDEX(inputsgrp_otres,MATCH(Logic!$A70,inputsgrp_no,0)),""),"")</f>
        <v/>
      </c>
      <c r="T70" s="151" t="str">
        <f>IF($S70&lt;&gt;"",IFERROR(IF('Inputs Fixture Fittings'!$D70&lt;&gt;"Default",'Inputs Fixture Fittings'!$E70*$S70,0.5*$S70),0),"")</f>
        <v/>
      </c>
      <c r="U70" s="151" t="str">
        <f>IF($S70&lt;&gt;"",IFERROR(IF('Inputs Fixture Fittings'!$D70&lt;&gt;"Default",'Inputs Fixture Fittings'!$F70*$S70,0.5*$S70),0),"")</f>
        <v/>
      </c>
      <c r="V70" s="150" t="str">
        <f>IFERROR(IF(INDEX(inputsgrp_otot,MATCH(Logic!$A70,inputsgrp_no,0))&lt;&gt;"",INDEX(inputsgrp_otot,MATCH(Logic!$A70,inputsgrp_no,0)),""),"")</f>
        <v/>
      </c>
      <c r="W70" s="151" t="str">
        <f>IF($V70&lt;&gt;"",IFERROR(IF('Inputs Fixture Fittings'!$D70&lt;&gt;"Default",'Inputs Fixture Fittings'!$E70*$V70,0.5*$V70),0),"")</f>
        <v/>
      </c>
      <c r="X70" s="151" t="str">
        <f>IF($V70&lt;&gt;"",IFERROR(IF('Inputs Fixture Fittings'!$D70&lt;&gt;"Default",'Inputs Fixture Fittings'!$F70*$V70,0.5*$V70),0),"")</f>
        <v/>
      </c>
      <c r="Y70" s="153"/>
      <c r="Z70" s="138"/>
      <c r="AA70" s="138"/>
      <c r="AB70" s="153"/>
      <c r="AC70" s="138"/>
      <c r="AD70" s="138"/>
      <c r="AE70" s="138"/>
      <c r="AF70" s="138"/>
      <c r="AG70" s="138"/>
      <c r="AH70" s="138"/>
      <c r="AI70" s="138"/>
      <c r="AJ70" s="138"/>
      <c r="AK70" s="138"/>
      <c r="AL70" s="138"/>
      <c r="AM70" s="138"/>
      <c r="AN70" s="138"/>
      <c r="AO70" s="138"/>
      <c r="AP70" s="138"/>
      <c r="AQ70" s="138"/>
      <c r="AR70" s="138"/>
      <c r="AS70" s="138"/>
      <c r="AT70" s="138"/>
      <c r="AU70" s="138"/>
      <c r="AV70" s="138"/>
      <c r="AW70" s="138"/>
      <c r="AX70" s="138"/>
      <c r="AY70" s="138"/>
      <c r="AZ70" s="138"/>
      <c r="BA70" s="138"/>
      <c r="BB70" s="138"/>
      <c r="BC70" s="138"/>
      <c r="BD70" s="138"/>
      <c r="BE70" s="138"/>
      <c r="BF70" s="138"/>
      <c r="BG70" s="138"/>
      <c r="BH70" s="138"/>
      <c r="BI70" s="138"/>
      <c r="BJ70" s="138"/>
      <c r="BK70" s="138"/>
      <c r="BL70" s="138"/>
      <c r="BM70" s="138"/>
      <c r="BN70" s="138"/>
      <c r="BO70" s="138"/>
      <c r="BP70" s="138"/>
      <c r="BQ70" s="138"/>
      <c r="BR70" s="138"/>
      <c r="BS70" s="138"/>
      <c r="BT70" s="138"/>
      <c r="BU70" s="138"/>
      <c r="BV70" s="138"/>
      <c r="BW70" s="138"/>
      <c r="BX70" s="138"/>
      <c r="BY70" s="138"/>
      <c r="BZ70" s="138"/>
    </row>
    <row r="71" spans="1:78" s="152" customFormat="1" ht="18" hidden="1" customHeight="1" outlineLevel="2" x14ac:dyDescent="0.25">
      <c r="A71" s="146">
        <v>54</v>
      </c>
      <c r="B71" s="366" t="str">
        <f>IFERROR(IF(INDEX(inputsgrp_gn,MATCH(Logic!$A71,inputsgrp_no,0))&lt;&gt;"",INDEX(inputsgrp_gn,MATCH(Logic!$A71,inputsgrp_no,0)),""),"")</f>
        <v/>
      </c>
      <c r="C71" s="367"/>
      <c r="D71" s="148" t="str">
        <f>IFERROR(IF(INDEX(inputsgrp_ada,MATCH(Logic!$A71,inputsgrp_no,0))&lt;&gt;"",INDEX(inputsgrp_ada,MATCH(Logic!$A71,inputsgrp_no,0)),""),"")</f>
        <v/>
      </c>
      <c r="E71" s="149" t="str">
        <f>IFERROR(IF(INDEX(inputsgrp_urinal,MATCH(Logic!$A71,inputsgrp_no,0))&lt;&gt;"",INDEX(inputsgrp_urinal,MATCH(Logic!$A71,inputsgrp_no,0)),""),"")</f>
        <v/>
      </c>
      <c r="F71" s="150" t="str">
        <f>IFERROR(IF(INDEX(inputsgrp_an,MATCH(Logic!$A71,inputsgrp_no,0))&lt;&gt;"",INDEX(inputsgrp_an,MATCH(Logic!$A71,inputsgrp_no,0)),""),"")</f>
        <v/>
      </c>
      <c r="G71" s="150" t="str">
        <f>IFERROR(IF(INDEX(inputsgrp_otefte,MATCH(Logic!$A71,inputsgrp_no,0))&lt;&gt;"",INDEX(inputsgrp_otefte,MATCH(Logic!$A71,inputsgrp_no,0)),""),"")</f>
        <v/>
      </c>
      <c r="H71" s="151" t="str">
        <f>IF($G71&lt;&gt;"",IFERROR(IF('Inputs Fixture Fittings'!$D71&lt;&gt;"Default",'Inputs Fixture Fittings'!$E71*$G71,0.5*$G71),0),"")</f>
        <v/>
      </c>
      <c r="I71" s="151" t="str">
        <f>IF($G71&lt;&gt;"",IFERROR(IF('Inputs Fixture Fittings'!$D71&lt;&gt;"Default",'Inputs Fixture Fittings'!$F71*$G71,0.5*$G71),0),"")</f>
        <v/>
      </c>
      <c r="J71" s="150" t="str">
        <f>IFERROR(IF(INDEX(inputsgrp_otv,MATCH(Logic!$A71,inputsgrp_no,0))&lt;&gt;"",INDEX(inputsgrp_otv,MATCH(Logic!$A71,inputsgrp_no,0)),""),"")</f>
        <v/>
      </c>
      <c r="K71" s="151" t="str">
        <f>IF($J71&lt;&gt;"",IFERROR(IF('Inputs Fixture Fittings'!$D71&lt;&gt;"Default",'Inputs Fixture Fittings'!$E71*$J71,0.5*$J71),0),"")</f>
        <v/>
      </c>
      <c r="L71" s="151" t="str">
        <f>IF($J71&lt;&gt;"",IFERROR(IF('Inputs Fixture Fittings'!$D71&lt;&gt;"Default",'Inputs Fixture Fittings'!$F71*$J71,0.5*$J71),0),"")</f>
        <v/>
      </c>
      <c r="M71" s="150" t="str">
        <f>IFERROR(IF(INDEX(inputsgrp_otrc,MATCH(Logic!$A71,inputsgrp_no,0))&lt;&gt;"",INDEX(inputsgrp_otrc,MATCH(Logic!$A71,inputsgrp_no,0)),""),"")</f>
        <v/>
      </c>
      <c r="N71" s="151" t="str">
        <f>IF($M71&lt;&gt;"",IFERROR(IF('Inputs Fixture Fittings'!$D71&lt;&gt;"Default",'Inputs Fixture Fittings'!$E71*$M71,0.5*$M71),0),"")</f>
        <v/>
      </c>
      <c r="O71" s="151" t="str">
        <f>IF($M71&lt;&gt;"",IFERROR(IF('Inputs Fixture Fittings'!$D71&lt;&gt;"Default",'Inputs Fixture Fittings'!$F71*$M71,0.5*$M71),0),"")</f>
        <v/>
      </c>
      <c r="P71" s="150" t="str">
        <f>IFERROR(IF(INDEX(inputsgrp_otstud,MATCH(Logic!$A71,inputsgrp_no,0))&lt;&gt;"",INDEX(inputsgrp_otstud,MATCH(Logic!$A71,inputsgrp_no,0)),""),"")</f>
        <v/>
      </c>
      <c r="Q71" s="151" t="str">
        <f>IF($P71&lt;&gt;"",IFERROR(IF('Inputs Fixture Fittings'!$D71&lt;&gt;"Default",'Inputs Fixture Fittings'!$E71*$P71,0.5*$P71),0),"")</f>
        <v/>
      </c>
      <c r="R71" s="151" t="str">
        <f>IF($P71&lt;&gt;"",IFERROR(IF('Inputs Fixture Fittings'!$D71&lt;&gt;"Default",'Inputs Fixture Fittings'!$F71*$P71,0.5*$P71),0),"")</f>
        <v/>
      </c>
      <c r="S71" s="150" t="str">
        <f>IFERROR(IF(INDEX(inputsgrp_otres,MATCH(Logic!$A71,inputsgrp_no,0))&lt;&gt;"",INDEX(inputsgrp_otres,MATCH(Logic!$A71,inputsgrp_no,0)),""),"")</f>
        <v/>
      </c>
      <c r="T71" s="151" t="str">
        <f>IF($S71&lt;&gt;"",IFERROR(IF('Inputs Fixture Fittings'!$D71&lt;&gt;"Default",'Inputs Fixture Fittings'!$E71*$S71,0.5*$S71),0),"")</f>
        <v/>
      </c>
      <c r="U71" s="151" t="str">
        <f>IF($S71&lt;&gt;"",IFERROR(IF('Inputs Fixture Fittings'!$D71&lt;&gt;"Default",'Inputs Fixture Fittings'!$F71*$S71,0.5*$S71),0),"")</f>
        <v/>
      </c>
      <c r="V71" s="150" t="str">
        <f>IFERROR(IF(INDEX(inputsgrp_otot,MATCH(Logic!$A71,inputsgrp_no,0))&lt;&gt;"",INDEX(inputsgrp_otot,MATCH(Logic!$A71,inputsgrp_no,0)),""),"")</f>
        <v/>
      </c>
      <c r="W71" s="151" t="str">
        <f>IF($V71&lt;&gt;"",IFERROR(IF('Inputs Fixture Fittings'!$D71&lt;&gt;"Default",'Inputs Fixture Fittings'!$E71*$V71,0.5*$V71),0),"")</f>
        <v/>
      </c>
      <c r="X71" s="151" t="str">
        <f>IF($V71&lt;&gt;"",IFERROR(IF('Inputs Fixture Fittings'!$D71&lt;&gt;"Default",'Inputs Fixture Fittings'!$F71*$V71,0.5*$V71),0),"")</f>
        <v/>
      </c>
      <c r="Y71" s="153"/>
      <c r="Z71" s="138"/>
      <c r="AA71" s="138"/>
      <c r="AB71" s="153"/>
      <c r="AC71" s="138"/>
      <c r="AD71" s="138"/>
      <c r="AE71" s="138"/>
      <c r="AF71" s="138"/>
      <c r="AG71" s="138"/>
      <c r="AH71" s="138"/>
      <c r="AI71" s="138"/>
      <c r="AJ71" s="138"/>
      <c r="AK71" s="138"/>
      <c r="AL71" s="138"/>
      <c r="AM71" s="138"/>
      <c r="AN71" s="138"/>
      <c r="AO71" s="138"/>
      <c r="AP71" s="138"/>
      <c r="AQ71" s="138"/>
      <c r="AR71" s="138"/>
      <c r="AS71" s="138"/>
      <c r="AT71" s="138"/>
      <c r="AU71" s="138"/>
      <c r="AV71" s="138"/>
      <c r="AW71" s="138"/>
      <c r="AX71" s="138"/>
      <c r="AY71" s="138"/>
      <c r="AZ71" s="138"/>
      <c r="BA71" s="138"/>
      <c r="BB71" s="138"/>
      <c r="BC71" s="138"/>
      <c r="BD71" s="138"/>
      <c r="BE71" s="138"/>
      <c r="BF71" s="138"/>
      <c r="BG71" s="138"/>
      <c r="BH71" s="138"/>
      <c r="BI71" s="138"/>
      <c r="BJ71" s="138"/>
      <c r="BK71" s="138"/>
      <c r="BL71" s="138"/>
      <c r="BM71" s="138"/>
      <c r="BN71" s="138"/>
      <c r="BO71" s="138"/>
      <c r="BP71" s="138"/>
      <c r="BQ71" s="138"/>
      <c r="BR71" s="138"/>
      <c r="BS71" s="138"/>
      <c r="BT71" s="138"/>
      <c r="BU71" s="138"/>
      <c r="BV71" s="138"/>
      <c r="BW71" s="138"/>
      <c r="BX71" s="138"/>
      <c r="BY71" s="138"/>
      <c r="BZ71" s="138"/>
    </row>
    <row r="72" spans="1:78" s="152" customFormat="1" ht="18" hidden="1" customHeight="1" outlineLevel="2" x14ac:dyDescent="0.25">
      <c r="A72" s="146">
        <v>55</v>
      </c>
      <c r="B72" s="366" t="str">
        <f>IFERROR(IF(INDEX(inputsgrp_gn,MATCH(Logic!$A72,inputsgrp_no,0))&lt;&gt;"",INDEX(inputsgrp_gn,MATCH(Logic!$A72,inputsgrp_no,0)),""),"")</f>
        <v/>
      </c>
      <c r="C72" s="367"/>
      <c r="D72" s="148" t="str">
        <f>IFERROR(IF(INDEX(inputsgrp_ada,MATCH(Logic!$A72,inputsgrp_no,0))&lt;&gt;"",INDEX(inputsgrp_ada,MATCH(Logic!$A72,inputsgrp_no,0)),""),"")</f>
        <v/>
      </c>
      <c r="E72" s="149" t="str">
        <f>IFERROR(IF(INDEX(inputsgrp_urinal,MATCH(Logic!$A72,inputsgrp_no,0))&lt;&gt;"",INDEX(inputsgrp_urinal,MATCH(Logic!$A72,inputsgrp_no,0)),""),"")</f>
        <v/>
      </c>
      <c r="F72" s="150" t="str">
        <f>IFERROR(IF(INDEX(inputsgrp_an,MATCH(Logic!$A72,inputsgrp_no,0))&lt;&gt;"",INDEX(inputsgrp_an,MATCH(Logic!$A72,inputsgrp_no,0)),""),"")</f>
        <v/>
      </c>
      <c r="G72" s="150" t="str">
        <f>IFERROR(IF(INDEX(inputsgrp_otefte,MATCH(Logic!$A72,inputsgrp_no,0))&lt;&gt;"",INDEX(inputsgrp_otefte,MATCH(Logic!$A72,inputsgrp_no,0)),""),"")</f>
        <v/>
      </c>
      <c r="H72" s="151" t="str">
        <f>IF($G72&lt;&gt;"",IFERROR(IF('Inputs Fixture Fittings'!$D72&lt;&gt;"Default",'Inputs Fixture Fittings'!$E72*$G72,0.5*$G72),0),"")</f>
        <v/>
      </c>
      <c r="I72" s="151" t="str">
        <f>IF($G72&lt;&gt;"",IFERROR(IF('Inputs Fixture Fittings'!$D72&lt;&gt;"Default",'Inputs Fixture Fittings'!$F72*$G72,0.5*$G72),0),"")</f>
        <v/>
      </c>
      <c r="J72" s="150" t="str">
        <f>IFERROR(IF(INDEX(inputsgrp_otv,MATCH(Logic!$A72,inputsgrp_no,0))&lt;&gt;"",INDEX(inputsgrp_otv,MATCH(Logic!$A72,inputsgrp_no,0)),""),"")</f>
        <v/>
      </c>
      <c r="K72" s="151" t="str">
        <f>IF($J72&lt;&gt;"",IFERROR(IF('Inputs Fixture Fittings'!$D72&lt;&gt;"Default",'Inputs Fixture Fittings'!$E72*$J72,0.5*$J72),0),"")</f>
        <v/>
      </c>
      <c r="L72" s="151" t="str">
        <f>IF($J72&lt;&gt;"",IFERROR(IF('Inputs Fixture Fittings'!$D72&lt;&gt;"Default",'Inputs Fixture Fittings'!$F72*$J72,0.5*$J72),0),"")</f>
        <v/>
      </c>
      <c r="M72" s="150" t="str">
        <f>IFERROR(IF(INDEX(inputsgrp_otrc,MATCH(Logic!$A72,inputsgrp_no,0))&lt;&gt;"",INDEX(inputsgrp_otrc,MATCH(Logic!$A72,inputsgrp_no,0)),""),"")</f>
        <v/>
      </c>
      <c r="N72" s="151" t="str">
        <f>IF($M72&lt;&gt;"",IFERROR(IF('Inputs Fixture Fittings'!$D72&lt;&gt;"Default",'Inputs Fixture Fittings'!$E72*$M72,0.5*$M72),0),"")</f>
        <v/>
      </c>
      <c r="O72" s="151" t="str">
        <f>IF($M72&lt;&gt;"",IFERROR(IF('Inputs Fixture Fittings'!$D72&lt;&gt;"Default",'Inputs Fixture Fittings'!$F72*$M72,0.5*$M72),0),"")</f>
        <v/>
      </c>
      <c r="P72" s="150" t="str">
        <f>IFERROR(IF(INDEX(inputsgrp_otstud,MATCH(Logic!$A72,inputsgrp_no,0))&lt;&gt;"",INDEX(inputsgrp_otstud,MATCH(Logic!$A72,inputsgrp_no,0)),""),"")</f>
        <v/>
      </c>
      <c r="Q72" s="151" t="str">
        <f>IF($P72&lt;&gt;"",IFERROR(IF('Inputs Fixture Fittings'!$D72&lt;&gt;"Default",'Inputs Fixture Fittings'!$E72*$P72,0.5*$P72),0),"")</f>
        <v/>
      </c>
      <c r="R72" s="151" t="str">
        <f>IF($P72&lt;&gt;"",IFERROR(IF('Inputs Fixture Fittings'!$D72&lt;&gt;"Default",'Inputs Fixture Fittings'!$F72*$P72,0.5*$P72),0),"")</f>
        <v/>
      </c>
      <c r="S72" s="150" t="str">
        <f>IFERROR(IF(INDEX(inputsgrp_otres,MATCH(Logic!$A72,inputsgrp_no,0))&lt;&gt;"",INDEX(inputsgrp_otres,MATCH(Logic!$A72,inputsgrp_no,0)),""),"")</f>
        <v/>
      </c>
      <c r="T72" s="151" t="str">
        <f>IF($S72&lt;&gt;"",IFERROR(IF('Inputs Fixture Fittings'!$D72&lt;&gt;"Default",'Inputs Fixture Fittings'!$E72*$S72,0.5*$S72),0),"")</f>
        <v/>
      </c>
      <c r="U72" s="151" t="str">
        <f>IF($S72&lt;&gt;"",IFERROR(IF('Inputs Fixture Fittings'!$D72&lt;&gt;"Default",'Inputs Fixture Fittings'!$F72*$S72,0.5*$S72),0),"")</f>
        <v/>
      </c>
      <c r="V72" s="150" t="str">
        <f>IFERROR(IF(INDEX(inputsgrp_otot,MATCH(Logic!$A72,inputsgrp_no,0))&lt;&gt;"",INDEX(inputsgrp_otot,MATCH(Logic!$A72,inputsgrp_no,0)),""),"")</f>
        <v/>
      </c>
      <c r="W72" s="151" t="str">
        <f>IF($V72&lt;&gt;"",IFERROR(IF('Inputs Fixture Fittings'!$D72&lt;&gt;"Default",'Inputs Fixture Fittings'!$E72*$V72,0.5*$V72),0),"")</f>
        <v/>
      </c>
      <c r="X72" s="151" t="str">
        <f>IF($V72&lt;&gt;"",IFERROR(IF('Inputs Fixture Fittings'!$D72&lt;&gt;"Default",'Inputs Fixture Fittings'!$F72*$V72,0.5*$V72),0),"")</f>
        <v/>
      </c>
      <c r="Y72" s="153"/>
      <c r="Z72" s="138"/>
      <c r="AA72" s="138"/>
      <c r="AB72" s="153"/>
      <c r="AC72" s="138"/>
      <c r="AD72" s="138"/>
      <c r="AE72" s="138"/>
      <c r="AF72" s="138"/>
      <c r="AG72" s="138"/>
      <c r="AH72" s="138"/>
      <c r="AI72" s="138"/>
      <c r="AJ72" s="138"/>
      <c r="AK72" s="138"/>
      <c r="AL72" s="138"/>
      <c r="AM72" s="138"/>
      <c r="AN72" s="138"/>
      <c r="AO72" s="138"/>
      <c r="AP72" s="138"/>
      <c r="AQ72" s="138"/>
      <c r="AR72" s="138"/>
      <c r="AS72" s="138"/>
      <c r="AT72" s="138"/>
      <c r="AU72" s="138"/>
      <c r="AV72" s="138"/>
      <c r="AW72" s="138"/>
      <c r="AX72" s="138"/>
      <c r="AY72" s="138"/>
      <c r="AZ72" s="138"/>
      <c r="BA72" s="138"/>
      <c r="BB72" s="138"/>
      <c r="BC72" s="138"/>
      <c r="BD72" s="138"/>
      <c r="BE72" s="138"/>
      <c r="BF72" s="138"/>
      <c r="BG72" s="138"/>
      <c r="BH72" s="138"/>
      <c r="BI72" s="138"/>
      <c r="BJ72" s="138"/>
      <c r="BK72" s="138"/>
      <c r="BL72" s="138"/>
      <c r="BM72" s="138"/>
      <c r="BN72" s="138"/>
      <c r="BO72" s="138"/>
      <c r="BP72" s="138"/>
      <c r="BQ72" s="138"/>
      <c r="BR72" s="138"/>
      <c r="BS72" s="138"/>
      <c r="BT72" s="138"/>
      <c r="BU72" s="138"/>
      <c r="BV72" s="138"/>
      <c r="BW72" s="138"/>
      <c r="BX72" s="138"/>
      <c r="BY72" s="138"/>
      <c r="BZ72" s="138"/>
    </row>
    <row r="73" spans="1:78" s="152" customFormat="1" ht="18" hidden="1" customHeight="1" outlineLevel="2" x14ac:dyDescent="0.25">
      <c r="A73" s="146">
        <v>56</v>
      </c>
      <c r="B73" s="366" t="str">
        <f>IFERROR(IF(INDEX(inputsgrp_gn,MATCH(Logic!$A73,inputsgrp_no,0))&lt;&gt;"",INDEX(inputsgrp_gn,MATCH(Logic!$A73,inputsgrp_no,0)),""),"")</f>
        <v/>
      </c>
      <c r="C73" s="367"/>
      <c r="D73" s="148" t="str">
        <f>IFERROR(IF(INDEX(inputsgrp_ada,MATCH(Logic!$A73,inputsgrp_no,0))&lt;&gt;"",INDEX(inputsgrp_ada,MATCH(Logic!$A73,inputsgrp_no,0)),""),"")</f>
        <v/>
      </c>
      <c r="E73" s="149" t="str">
        <f>IFERROR(IF(INDEX(inputsgrp_urinal,MATCH(Logic!$A73,inputsgrp_no,0))&lt;&gt;"",INDEX(inputsgrp_urinal,MATCH(Logic!$A73,inputsgrp_no,0)),""),"")</f>
        <v/>
      </c>
      <c r="F73" s="150" t="str">
        <f>IFERROR(IF(INDEX(inputsgrp_an,MATCH(Logic!$A73,inputsgrp_no,0))&lt;&gt;"",INDEX(inputsgrp_an,MATCH(Logic!$A73,inputsgrp_no,0)),""),"")</f>
        <v/>
      </c>
      <c r="G73" s="150" t="str">
        <f>IFERROR(IF(INDEX(inputsgrp_otefte,MATCH(Logic!$A73,inputsgrp_no,0))&lt;&gt;"",INDEX(inputsgrp_otefte,MATCH(Logic!$A73,inputsgrp_no,0)),""),"")</f>
        <v/>
      </c>
      <c r="H73" s="151" t="str">
        <f>IF($G73&lt;&gt;"",IFERROR(IF('Inputs Fixture Fittings'!$D73&lt;&gt;"Default",'Inputs Fixture Fittings'!$E73*$G73,0.5*$G73),0),"")</f>
        <v/>
      </c>
      <c r="I73" s="151" t="str">
        <f>IF($G73&lt;&gt;"",IFERROR(IF('Inputs Fixture Fittings'!$D73&lt;&gt;"Default",'Inputs Fixture Fittings'!$F73*$G73,0.5*$G73),0),"")</f>
        <v/>
      </c>
      <c r="J73" s="150" t="str">
        <f>IFERROR(IF(INDEX(inputsgrp_otv,MATCH(Logic!$A73,inputsgrp_no,0))&lt;&gt;"",INDEX(inputsgrp_otv,MATCH(Logic!$A73,inputsgrp_no,0)),""),"")</f>
        <v/>
      </c>
      <c r="K73" s="151" t="str">
        <f>IF($J73&lt;&gt;"",IFERROR(IF('Inputs Fixture Fittings'!$D73&lt;&gt;"Default",'Inputs Fixture Fittings'!$E73*$J73,0.5*$J73),0),"")</f>
        <v/>
      </c>
      <c r="L73" s="151" t="str">
        <f>IF($J73&lt;&gt;"",IFERROR(IF('Inputs Fixture Fittings'!$D73&lt;&gt;"Default",'Inputs Fixture Fittings'!$F73*$J73,0.5*$J73),0),"")</f>
        <v/>
      </c>
      <c r="M73" s="150" t="str">
        <f>IFERROR(IF(INDEX(inputsgrp_otrc,MATCH(Logic!$A73,inputsgrp_no,0))&lt;&gt;"",INDEX(inputsgrp_otrc,MATCH(Logic!$A73,inputsgrp_no,0)),""),"")</f>
        <v/>
      </c>
      <c r="N73" s="151" t="str">
        <f>IF($M73&lt;&gt;"",IFERROR(IF('Inputs Fixture Fittings'!$D73&lt;&gt;"Default",'Inputs Fixture Fittings'!$E73*$M73,0.5*$M73),0),"")</f>
        <v/>
      </c>
      <c r="O73" s="151" t="str">
        <f>IF($M73&lt;&gt;"",IFERROR(IF('Inputs Fixture Fittings'!$D73&lt;&gt;"Default",'Inputs Fixture Fittings'!$F73*$M73,0.5*$M73),0),"")</f>
        <v/>
      </c>
      <c r="P73" s="150" t="str">
        <f>IFERROR(IF(INDEX(inputsgrp_otstud,MATCH(Logic!$A73,inputsgrp_no,0))&lt;&gt;"",INDEX(inputsgrp_otstud,MATCH(Logic!$A73,inputsgrp_no,0)),""),"")</f>
        <v/>
      </c>
      <c r="Q73" s="151" t="str">
        <f>IF($P73&lt;&gt;"",IFERROR(IF('Inputs Fixture Fittings'!$D73&lt;&gt;"Default",'Inputs Fixture Fittings'!$E73*$P73,0.5*$P73),0),"")</f>
        <v/>
      </c>
      <c r="R73" s="151" t="str">
        <f>IF($P73&lt;&gt;"",IFERROR(IF('Inputs Fixture Fittings'!$D73&lt;&gt;"Default",'Inputs Fixture Fittings'!$F73*$P73,0.5*$P73),0),"")</f>
        <v/>
      </c>
      <c r="S73" s="150" t="str">
        <f>IFERROR(IF(INDEX(inputsgrp_otres,MATCH(Logic!$A73,inputsgrp_no,0))&lt;&gt;"",INDEX(inputsgrp_otres,MATCH(Logic!$A73,inputsgrp_no,0)),""),"")</f>
        <v/>
      </c>
      <c r="T73" s="151" t="str">
        <f>IF($S73&lt;&gt;"",IFERROR(IF('Inputs Fixture Fittings'!$D73&lt;&gt;"Default",'Inputs Fixture Fittings'!$E73*$S73,0.5*$S73),0),"")</f>
        <v/>
      </c>
      <c r="U73" s="151" t="str">
        <f>IF($S73&lt;&gt;"",IFERROR(IF('Inputs Fixture Fittings'!$D73&lt;&gt;"Default",'Inputs Fixture Fittings'!$F73*$S73,0.5*$S73),0),"")</f>
        <v/>
      </c>
      <c r="V73" s="150" t="str">
        <f>IFERROR(IF(INDEX(inputsgrp_otot,MATCH(Logic!$A73,inputsgrp_no,0))&lt;&gt;"",INDEX(inputsgrp_otot,MATCH(Logic!$A73,inputsgrp_no,0)),""),"")</f>
        <v/>
      </c>
      <c r="W73" s="151" t="str">
        <f>IF($V73&lt;&gt;"",IFERROR(IF('Inputs Fixture Fittings'!$D73&lt;&gt;"Default",'Inputs Fixture Fittings'!$E73*$V73,0.5*$V73),0),"")</f>
        <v/>
      </c>
      <c r="X73" s="151" t="str">
        <f>IF($V73&lt;&gt;"",IFERROR(IF('Inputs Fixture Fittings'!$D73&lt;&gt;"Default",'Inputs Fixture Fittings'!$F73*$V73,0.5*$V73),0),"")</f>
        <v/>
      </c>
      <c r="Y73" s="153"/>
      <c r="Z73" s="138"/>
      <c r="AA73" s="138"/>
      <c r="AB73" s="153"/>
      <c r="AC73" s="138"/>
      <c r="AD73" s="138"/>
      <c r="AE73" s="138"/>
      <c r="AF73" s="138"/>
      <c r="AG73" s="138"/>
      <c r="AH73" s="138"/>
      <c r="AI73" s="138"/>
      <c r="AJ73" s="138"/>
      <c r="AK73" s="138"/>
      <c r="AL73" s="138"/>
      <c r="AM73" s="138"/>
      <c r="AN73" s="138"/>
      <c r="AO73" s="138"/>
      <c r="AP73" s="138"/>
      <c r="AQ73" s="138"/>
      <c r="AR73" s="138"/>
      <c r="AS73" s="138"/>
      <c r="AT73" s="138"/>
      <c r="AU73" s="138"/>
      <c r="AV73" s="138"/>
      <c r="AW73" s="138"/>
      <c r="AX73" s="138"/>
      <c r="AY73" s="138"/>
      <c r="AZ73" s="138"/>
      <c r="BA73" s="138"/>
      <c r="BB73" s="138"/>
      <c r="BC73" s="138"/>
      <c r="BD73" s="138"/>
      <c r="BE73" s="138"/>
      <c r="BF73" s="138"/>
      <c r="BG73" s="138"/>
      <c r="BH73" s="138"/>
      <c r="BI73" s="138"/>
      <c r="BJ73" s="138"/>
      <c r="BK73" s="138"/>
      <c r="BL73" s="138"/>
      <c r="BM73" s="138"/>
      <c r="BN73" s="138"/>
      <c r="BO73" s="138"/>
      <c r="BP73" s="138"/>
      <c r="BQ73" s="138"/>
      <c r="BR73" s="138"/>
      <c r="BS73" s="138"/>
      <c r="BT73" s="138"/>
      <c r="BU73" s="138"/>
      <c r="BV73" s="138"/>
      <c r="BW73" s="138"/>
      <c r="BX73" s="138"/>
      <c r="BY73" s="138"/>
      <c r="BZ73" s="138"/>
    </row>
    <row r="74" spans="1:78" s="152" customFormat="1" ht="18" hidden="1" customHeight="1" outlineLevel="2" x14ac:dyDescent="0.25">
      <c r="A74" s="146">
        <v>57</v>
      </c>
      <c r="B74" s="366" t="str">
        <f>IFERROR(IF(INDEX(inputsgrp_gn,MATCH(Logic!$A74,inputsgrp_no,0))&lt;&gt;"",INDEX(inputsgrp_gn,MATCH(Logic!$A74,inputsgrp_no,0)),""),"")</f>
        <v/>
      </c>
      <c r="C74" s="367"/>
      <c r="D74" s="148" t="str">
        <f>IFERROR(IF(INDEX(inputsgrp_ada,MATCH(Logic!$A74,inputsgrp_no,0))&lt;&gt;"",INDEX(inputsgrp_ada,MATCH(Logic!$A74,inputsgrp_no,0)),""),"")</f>
        <v/>
      </c>
      <c r="E74" s="149" t="str">
        <f>IFERROR(IF(INDEX(inputsgrp_urinal,MATCH(Logic!$A74,inputsgrp_no,0))&lt;&gt;"",INDEX(inputsgrp_urinal,MATCH(Logic!$A74,inputsgrp_no,0)),""),"")</f>
        <v/>
      </c>
      <c r="F74" s="150" t="str">
        <f>IFERROR(IF(INDEX(inputsgrp_an,MATCH(Logic!$A74,inputsgrp_no,0))&lt;&gt;"",INDEX(inputsgrp_an,MATCH(Logic!$A74,inputsgrp_no,0)),""),"")</f>
        <v/>
      </c>
      <c r="G74" s="150" t="str">
        <f>IFERROR(IF(INDEX(inputsgrp_otefte,MATCH(Logic!$A74,inputsgrp_no,0))&lt;&gt;"",INDEX(inputsgrp_otefte,MATCH(Logic!$A74,inputsgrp_no,0)),""),"")</f>
        <v/>
      </c>
      <c r="H74" s="151" t="str">
        <f>IF($G74&lt;&gt;"",IFERROR(IF('Inputs Fixture Fittings'!$D74&lt;&gt;"Default",'Inputs Fixture Fittings'!$E74*$G74,0.5*$G74),0),"")</f>
        <v/>
      </c>
      <c r="I74" s="151" t="str">
        <f>IF($G74&lt;&gt;"",IFERROR(IF('Inputs Fixture Fittings'!$D74&lt;&gt;"Default",'Inputs Fixture Fittings'!$F74*$G74,0.5*$G74),0),"")</f>
        <v/>
      </c>
      <c r="J74" s="150" t="str">
        <f>IFERROR(IF(INDEX(inputsgrp_otv,MATCH(Logic!$A74,inputsgrp_no,0))&lt;&gt;"",INDEX(inputsgrp_otv,MATCH(Logic!$A74,inputsgrp_no,0)),""),"")</f>
        <v/>
      </c>
      <c r="K74" s="151" t="str">
        <f>IF($J74&lt;&gt;"",IFERROR(IF('Inputs Fixture Fittings'!$D74&lt;&gt;"Default",'Inputs Fixture Fittings'!$E74*$J74,0.5*$J74),0),"")</f>
        <v/>
      </c>
      <c r="L74" s="151" t="str">
        <f>IF($J74&lt;&gt;"",IFERROR(IF('Inputs Fixture Fittings'!$D74&lt;&gt;"Default",'Inputs Fixture Fittings'!$F74*$J74,0.5*$J74),0),"")</f>
        <v/>
      </c>
      <c r="M74" s="150" t="str">
        <f>IFERROR(IF(INDEX(inputsgrp_otrc,MATCH(Logic!$A74,inputsgrp_no,0))&lt;&gt;"",INDEX(inputsgrp_otrc,MATCH(Logic!$A74,inputsgrp_no,0)),""),"")</f>
        <v/>
      </c>
      <c r="N74" s="151" t="str">
        <f>IF($M74&lt;&gt;"",IFERROR(IF('Inputs Fixture Fittings'!$D74&lt;&gt;"Default",'Inputs Fixture Fittings'!$E74*$M74,0.5*$M74),0),"")</f>
        <v/>
      </c>
      <c r="O74" s="151" t="str">
        <f>IF($M74&lt;&gt;"",IFERROR(IF('Inputs Fixture Fittings'!$D74&lt;&gt;"Default",'Inputs Fixture Fittings'!$F74*$M74,0.5*$M74),0),"")</f>
        <v/>
      </c>
      <c r="P74" s="150" t="str">
        <f>IFERROR(IF(INDEX(inputsgrp_otstud,MATCH(Logic!$A74,inputsgrp_no,0))&lt;&gt;"",INDEX(inputsgrp_otstud,MATCH(Logic!$A74,inputsgrp_no,0)),""),"")</f>
        <v/>
      </c>
      <c r="Q74" s="151" t="str">
        <f>IF($P74&lt;&gt;"",IFERROR(IF('Inputs Fixture Fittings'!$D74&lt;&gt;"Default",'Inputs Fixture Fittings'!$E74*$P74,0.5*$P74),0),"")</f>
        <v/>
      </c>
      <c r="R74" s="151" t="str">
        <f>IF($P74&lt;&gt;"",IFERROR(IF('Inputs Fixture Fittings'!$D74&lt;&gt;"Default",'Inputs Fixture Fittings'!$F74*$P74,0.5*$P74),0),"")</f>
        <v/>
      </c>
      <c r="S74" s="150" t="str">
        <f>IFERROR(IF(INDEX(inputsgrp_otres,MATCH(Logic!$A74,inputsgrp_no,0))&lt;&gt;"",INDEX(inputsgrp_otres,MATCH(Logic!$A74,inputsgrp_no,0)),""),"")</f>
        <v/>
      </c>
      <c r="T74" s="151" t="str">
        <f>IF($S74&lt;&gt;"",IFERROR(IF('Inputs Fixture Fittings'!$D74&lt;&gt;"Default",'Inputs Fixture Fittings'!$E74*$S74,0.5*$S74),0),"")</f>
        <v/>
      </c>
      <c r="U74" s="151" t="str">
        <f>IF($S74&lt;&gt;"",IFERROR(IF('Inputs Fixture Fittings'!$D74&lt;&gt;"Default",'Inputs Fixture Fittings'!$F74*$S74,0.5*$S74),0),"")</f>
        <v/>
      </c>
      <c r="V74" s="150" t="str">
        <f>IFERROR(IF(INDEX(inputsgrp_otot,MATCH(Logic!$A74,inputsgrp_no,0))&lt;&gt;"",INDEX(inputsgrp_otot,MATCH(Logic!$A74,inputsgrp_no,0)),""),"")</f>
        <v/>
      </c>
      <c r="W74" s="151" t="str">
        <f>IF($V74&lt;&gt;"",IFERROR(IF('Inputs Fixture Fittings'!$D74&lt;&gt;"Default",'Inputs Fixture Fittings'!$E74*$V74,0.5*$V74),0),"")</f>
        <v/>
      </c>
      <c r="X74" s="151" t="str">
        <f>IF($V74&lt;&gt;"",IFERROR(IF('Inputs Fixture Fittings'!$D74&lt;&gt;"Default",'Inputs Fixture Fittings'!$F74*$V74,0.5*$V74),0),"")</f>
        <v/>
      </c>
      <c r="Y74" s="153"/>
      <c r="Z74" s="138"/>
      <c r="AA74" s="138"/>
      <c r="AB74" s="153"/>
      <c r="AC74" s="138"/>
      <c r="AD74" s="138"/>
      <c r="AE74" s="138"/>
      <c r="AF74" s="138"/>
      <c r="AG74" s="138"/>
      <c r="AH74" s="138"/>
      <c r="AI74" s="138"/>
      <c r="AJ74" s="138"/>
      <c r="AK74" s="138"/>
      <c r="AL74" s="138"/>
      <c r="AM74" s="138"/>
      <c r="AN74" s="138"/>
      <c r="AO74" s="138"/>
      <c r="AP74" s="138"/>
      <c r="AQ74" s="138"/>
      <c r="AR74" s="138"/>
      <c r="AS74" s="138"/>
      <c r="AT74" s="138"/>
      <c r="AU74" s="138"/>
      <c r="AV74" s="138"/>
      <c r="AW74" s="138"/>
      <c r="AX74" s="138"/>
      <c r="AY74" s="138"/>
      <c r="AZ74" s="138"/>
      <c r="BA74" s="138"/>
      <c r="BB74" s="138"/>
      <c r="BC74" s="138"/>
      <c r="BD74" s="138"/>
      <c r="BE74" s="138"/>
      <c r="BF74" s="138"/>
      <c r="BG74" s="138"/>
      <c r="BH74" s="138"/>
      <c r="BI74" s="138"/>
      <c r="BJ74" s="138"/>
      <c r="BK74" s="138"/>
      <c r="BL74" s="138"/>
      <c r="BM74" s="138"/>
      <c r="BN74" s="138"/>
      <c r="BO74" s="138"/>
      <c r="BP74" s="138"/>
      <c r="BQ74" s="138"/>
      <c r="BR74" s="138"/>
      <c r="BS74" s="138"/>
      <c r="BT74" s="138"/>
      <c r="BU74" s="138"/>
      <c r="BV74" s="138"/>
      <c r="BW74" s="138"/>
      <c r="BX74" s="138"/>
      <c r="BY74" s="138"/>
      <c r="BZ74" s="138"/>
    </row>
    <row r="75" spans="1:78" s="152" customFormat="1" ht="18" hidden="1" customHeight="1" outlineLevel="2" x14ac:dyDescent="0.25">
      <c r="A75" s="146">
        <v>58</v>
      </c>
      <c r="B75" s="366" t="str">
        <f>IFERROR(IF(INDEX(inputsgrp_gn,MATCH(Logic!$A75,inputsgrp_no,0))&lt;&gt;"",INDEX(inputsgrp_gn,MATCH(Logic!$A75,inputsgrp_no,0)),""),"")</f>
        <v/>
      </c>
      <c r="C75" s="367"/>
      <c r="D75" s="148" t="str">
        <f>IFERROR(IF(INDEX(inputsgrp_ada,MATCH(Logic!$A75,inputsgrp_no,0))&lt;&gt;"",INDEX(inputsgrp_ada,MATCH(Logic!$A75,inputsgrp_no,0)),""),"")</f>
        <v/>
      </c>
      <c r="E75" s="149" t="str">
        <f>IFERROR(IF(INDEX(inputsgrp_urinal,MATCH(Logic!$A75,inputsgrp_no,0))&lt;&gt;"",INDEX(inputsgrp_urinal,MATCH(Logic!$A75,inputsgrp_no,0)),""),"")</f>
        <v/>
      </c>
      <c r="F75" s="150" t="str">
        <f>IFERROR(IF(INDEX(inputsgrp_an,MATCH(Logic!$A75,inputsgrp_no,0))&lt;&gt;"",INDEX(inputsgrp_an,MATCH(Logic!$A75,inputsgrp_no,0)),""),"")</f>
        <v/>
      </c>
      <c r="G75" s="150" t="str">
        <f>IFERROR(IF(INDEX(inputsgrp_otefte,MATCH(Logic!$A75,inputsgrp_no,0))&lt;&gt;"",INDEX(inputsgrp_otefte,MATCH(Logic!$A75,inputsgrp_no,0)),""),"")</f>
        <v/>
      </c>
      <c r="H75" s="151" t="str">
        <f>IF($G75&lt;&gt;"",IFERROR(IF('Inputs Fixture Fittings'!$D75&lt;&gt;"Default",'Inputs Fixture Fittings'!$E75*$G75,0.5*$G75),0),"")</f>
        <v/>
      </c>
      <c r="I75" s="151" t="str">
        <f>IF($G75&lt;&gt;"",IFERROR(IF('Inputs Fixture Fittings'!$D75&lt;&gt;"Default",'Inputs Fixture Fittings'!$F75*$G75,0.5*$G75),0),"")</f>
        <v/>
      </c>
      <c r="J75" s="150" t="str">
        <f>IFERROR(IF(INDEX(inputsgrp_otv,MATCH(Logic!$A75,inputsgrp_no,0))&lt;&gt;"",INDEX(inputsgrp_otv,MATCH(Logic!$A75,inputsgrp_no,0)),""),"")</f>
        <v/>
      </c>
      <c r="K75" s="151" t="str">
        <f>IF($J75&lt;&gt;"",IFERROR(IF('Inputs Fixture Fittings'!$D75&lt;&gt;"Default",'Inputs Fixture Fittings'!$E75*$J75,0.5*$J75),0),"")</f>
        <v/>
      </c>
      <c r="L75" s="151" t="str">
        <f>IF($J75&lt;&gt;"",IFERROR(IF('Inputs Fixture Fittings'!$D75&lt;&gt;"Default",'Inputs Fixture Fittings'!$F75*$J75,0.5*$J75),0),"")</f>
        <v/>
      </c>
      <c r="M75" s="150" t="str">
        <f>IFERROR(IF(INDEX(inputsgrp_otrc,MATCH(Logic!$A75,inputsgrp_no,0))&lt;&gt;"",INDEX(inputsgrp_otrc,MATCH(Logic!$A75,inputsgrp_no,0)),""),"")</f>
        <v/>
      </c>
      <c r="N75" s="151" t="str">
        <f>IF($M75&lt;&gt;"",IFERROR(IF('Inputs Fixture Fittings'!$D75&lt;&gt;"Default",'Inputs Fixture Fittings'!$E75*$M75,0.5*$M75),0),"")</f>
        <v/>
      </c>
      <c r="O75" s="151" t="str">
        <f>IF($M75&lt;&gt;"",IFERROR(IF('Inputs Fixture Fittings'!$D75&lt;&gt;"Default",'Inputs Fixture Fittings'!$F75*$M75,0.5*$M75),0),"")</f>
        <v/>
      </c>
      <c r="P75" s="150" t="str">
        <f>IFERROR(IF(INDEX(inputsgrp_otstud,MATCH(Logic!$A75,inputsgrp_no,0))&lt;&gt;"",INDEX(inputsgrp_otstud,MATCH(Logic!$A75,inputsgrp_no,0)),""),"")</f>
        <v/>
      </c>
      <c r="Q75" s="151" t="str">
        <f>IF($P75&lt;&gt;"",IFERROR(IF('Inputs Fixture Fittings'!$D75&lt;&gt;"Default",'Inputs Fixture Fittings'!$E75*$P75,0.5*$P75),0),"")</f>
        <v/>
      </c>
      <c r="R75" s="151" t="str">
        <f>IF($P75&lt;&gt;"",IFERROR(IF('Inputs Fixture Fittings'!$D75&lt;&gt;"Default",'Inputs Fixture Fittings'!$F75*$P75,0.5*$P75),0),"")</f>
        <v/>
      </c>
      <c r="S75" s="150" t="str">
        <f>IFERROR(IF(INDEX(inputsgrp_otres,MATCH(Logic!$A75,inputsgrp_no,0))&lt;&gt;"",INDEX(inputsgrp_otres,MATCH(Logic!$A75,inputsgrp_no,0)),""),"")</f>
        <v/>
      </c>
      <c r="T75" s="151" t="str">
        <f>IF($S75&lt;&gt;"",IFERROR(IF('Inputs Fixture Fittings'!$D75&lt;&gt;"Default",'Inputs Fixture Fittings'!$E75*$S75,0.5*$S75),0),"")</f>
        <v/>
      </c>
      <c r="U75" s="151" t="str">
        <f>IF($S75&lt;&gt;"",IFERROR(IF('Inputs Fixture Fittings'!$D75&lt;&gt;"Default",'Inputs Fixture Fittings'!$F75*$S75,0.5*$S75),0),"")</f>
        <v/>
      </c>
      <c r="V75" s="150" t="str">
        <f>IFERROR(IF(INDEX(inputsgrp_otot,MATCH(Logic!$A75,inputsgrp_no,0))&lt;&gt;"",INDEX(inputsgrp_otot,MATCH(Logic!$A75,inputsgrp_no,0)),""),"")</f>
        <v/>
      </c>
      <c r="W75" s="151" t="str">
        <f>IF($V75&lt;&gt;"",IFERROR(IF('Inputs Fixture Fittings'!$D75&lt;&gt;"Default",'Inputs Fixture Fittings'!$E75*$V75,0.5*$V75),0),"")</f>
        <v/>
      </c>
      <c r="X75" s="151" t="str">
        <f>IF($V75&lt;&gt;"",IFERROR(IF('Inputs Fixture Fittings'!$D75&lt;&gt;"Default",'Inputs Fixture Fittings'!$F75*$V75,0.5*$V75),0),"")</f>
        <v/>
      </c>
      <c r="Y75" s="153"/>
      <c r="Z75" s="138"/>
      <c r="AA75" s="138"/>
      <c r="AB75" s="153"/>
      <c r="AC75" s="138"/>
      <c r="AD75" s="138"/>
      <c r="AE75" s="138"/>
      <c r="AF75" s="138"/>
      <c r="AG75" s="138"/>
      <c r="AH75" s="138"/>
      <c r="AI75" s="138"/>
      <c r="AJ75" s="138"/>
      <c r="AK75" s="138"/>
      <c r="AL75" s="138"/>
      <c r="AM75" s="138"/>
      <c r="AN75" s="138"/>
      <c r="AO75" s="138"/>
      <c r="AP75" s="138"/>
      <c r="AQ75" s="138"/>
      <c r="AR75" s="138"/>
      <c r="AS75" s="138"/>
      <c r="AT75" s="138"/>
      <c r="AU75" s="138"/>
      <c r="AV75" s="138"/>
      <c r="AW75" s="138"/>
      <c r="AX75" s="138"/>
      <c r="AY75" s="138"/>
      <c r="AZ75" s="138"/>
      <c r="BA75" s="138"/>
      <c r="BB75" s="138"/>
      <c r="BC75" s="138"/>
      <c r="BD75" s="138"/>
      <c r="BE75" s="138"/>
      <c r="BF75" s="138"/>
      <c r="BG75" s="138"/>
      <c r="BH75" s="138"/>
      <c r="BI75" s="138"/>
      <c r="BJ75" s="138"/>
      <c r="BK75" s="138"/>
      <c r="BL75" s="138"/>
      <c r="BM75" s="138"/>
      <c r="BN75" s="138"/>
      <c r="BO75" s="138"/>
      <c r="BP75" s="138"/>
      <c r="BQ75" s="138"/>
      <c r="BR75" s="138"/>
      <c r="BS75" s="138"/>
      <c r="BT75" s="138"/>
      <c r="BU75" s="138"/>
      <c r="BV75" s="138"/>
      <c r="BW75" s="138"/>
      <c r="BX75" s="138"/>
      <c r="BY75" s="138"/>
      <c r="BZ75" s="138"/>
    </row>
    <row r="76" spans="1:78" s="152" customFormat="1" ht="18" hidden="1" customHeight="1" outlineLevel="2" x14ac:dyDescent="0.25">
      <c r="A76" s="146">
        <v>59</v>
      </c>
      <c r="B76" s="366" t="str">
        <f>IFERROR(IF(INDEX(inputsgrp_gn,MATCH(Logic!$A76,inputsgrp_no,0))&lt;&gt;"",INDEX(inputsgrp_gn,MATCH(Logic!$A76,inputsgrp_no,0)),""),"")</f>
        <v/>
      </c>
      <c r="C76" s="367"/>
      <c r="D76" s="148" t="str">
        <f>IFERROR(IF(INDEX(inputsgrp_ada,MATCH(Logic!$A76,inputsgrp_no,0))&lt;&gt;"",INDEX(inputsgrp_ada,MATCH(Logic!$A76,inputsgrp_no,0)),""),"")</f>
        <v/>
      </c>
      <c r="E76" s="149" t="str">
        <f>IFERROR(IF(INDEX(inputsgrp_urinal,MATCH(Logic!$A76,inputsgrp_no,0))&lt;&gt;"",INDEX(inputsgrp_urinal,MATCH(Logic!$A76,inputsgrp_no,0)),""),"")</f>
        <v/>
      </c>
      <c r="F76" s="150" t="str">
        <f>IFERROR(IF(INDEX(inputsgrp_an,MATCH(Logic!$A76,inputsgrp_no,0))&lt;&gt;"",INDEX(inputsgrp_an,MATCH(Logic!$A76,inputsgrp_no,0)),""),"")</f>
        <v/>
      </c>
      <c r="G76" s="150" t="str">
        <f>IFERROR(IF(INDEX(inputsgrp_otefte,MATCH(Logic!$A76,inputsgrp_no,0))&lt;&gt;"",INDEX(inputsgrp_otefte,MATCH(Logic!$A76,inputsgrp_no,0)),""),"")</f>
        <v/>
      </c>
      <c r="H76" s="151" t="str">
        <f>IF($G76&lt;&gt;"",IFERROR(IF('Inputs Fixture Fittings'!$D76&lt;&gt;"Default",'Inputs Fixture Fittings'!$E76*$G76,0.5*$G76),0),"")</f>
        <v/>
      </c>
      <c r="I76" s="151" t="str">
        <f>IF($G76&lt;&gt;"",IFERROR(IF('Inputs Fixture Fittings'!$D76&lt;&gt;"Default",'Inputs Fixture Fittings'!$F76*$G76,0.5*$G76),0),"")</f>
        <v/>
      </c>
      <c r="J76" s="150" t="str">
        <f>IFERROR(IF(INDEX(inputsgrp_otv,MATCH(Logic!$A76,inputsgrp_no,0))&lt;&gt;"",INDEX(inputsgrp_otv,MATCH(Logic!$A76,inputsgrp_no,0)),""),"")</f>
        <v/>
      </c>
      <c r="K76" s="151" t="str">
        <f>IF($J76&lt;&gt;"",IFERROR(IF('Inputs Fixture Fittings'!$D76&lt;&gt;"Default",'Inputs Fixture Fittings'!$E76*$J76,0.5*$J76),0),"")</f>
        <v/>
      </c>
      <c r="L76" s="151" t="str">
        <f>IF($J76&lt;&gt;"",IFERROR(IF('Inputs Fixture Fittings'!$D76&lt;&gt;"Default",'Inputs Fixture Fittings'!$F76*$J76,0.5*$J76),0),"")</f>
        <v/>
      </c>
      <c r="M76" s="150" t="str">
        <f>IFERROR(IF(INDEX(inputsgrp_otrc,MATCH(Logic!$A76,inputsgrp_no,0))&lt;&gt;"",INDEX(inputsgrp_otrc,MATCH(Logic!$A76,inputsgrp_no,0)),""),"")</f>
        <v/>
      </c>
      <c r="N76" s="151" t="str">
        <f>IF($M76&lt;&gt;"",IFERROR(IF('Inputs Fixture Fittings'!$D76&lt;&gt;"Default",'Inputs Fixture Fittings'!$E76*$M76,0.5*$M76),0),"")</f>
        <v/>
      </c>
      <c r="O76" s="151" t="str">
        <f>IF($M76&lt;&gt;"",IFERROR(IF('Inputs Fixture Fittings'!$D76&lt;&gt;"Default",'Inputs Fixture Fittings'!$F76*$M76,0.5*$M76),0),"")</f>
        <v/>
      </c>
      <c r="P76" s="150" t="str">
        <f>IFERROR(IF(INDEX(inputsgrp_otstud,MATCH(Logic!$A76,inputsgrp_no,0))&lt;&gt;"",INDEX(inputsgrp_otstud,MATCH(Logic!$A76,inputsgrp_no,0)),""),"")</f>
        <v/>
      </c>
      <c r="Q76" s="151" t="str">
        <f>IF($P76&lt;&gt;"",IFERROR(IF('Inputs Fixture Fittings'!$D76&lt;&gt;"Default",'Inputs Fixture Fittings'!$E76*$P76,0.5*$P76),0),"")</f>
        <v/>
      </c>
      <c r="R76" s="151" t="str">
        <f>IF($P76&lt;&gt;"",IFERROR(IF('Inputs Fixture Fittings'!$D76&lt;&gt;"Default",'Inputs Fixture Fittings'!$F76*$P76,0.5*$P76),0),"")</f>
        <v/>
      </c>
      <c r="S76" s="150" t="str">
        <f>IFERROR(IF(INDEX(inputsgrp_otres,MATCH(Logic!$A76,inputsgrp_no,0))&lt;&gt;"",INDEX(inputsgrp_otres,MATCH(Logic!$A76,inputsgrp_no,0)),""),"")</f>
        <v/>
      </c>
      <c r="T76" s="151" t="str">
        <f>IF($S76&lt;&gt;"",IFERROR(IF('Inputs Fixture Fittings'!$D76&lt;&gt;"Default",'Inputs Fixture Fittings'!$E76*$S76,0.5*$S76),0),"")</f>
        <v/>
      </c>
      <c r="U76" s="151" t="str">
        <f>IF($S76&lt;&gt;"",IFERROR(IF('Inputs Fixture Fittings'!$D76&lt;&gt;"Default",'Inputs Fixture Fittings'!$F76*$S76,0.5*$S76),0),"")</f>
        <v/>
      </c>
      <c r="V76" s="150" t="str">
        <f>IFERROR(IF(INDEX(inputsgrp_otot,MATCH(Logic!$A76,inputsgrp_no,0))&lt;&gt;"",INDEX(inputsgrp_otot,MATCH(Logic!$A76,inputsgrp_no,0)),""),"")</f>
        <v/>
      </c>
      <c r="W76" s="151" t="str">
        <f>IF($V76&lt;&gt;"",IFERROR(IF('Inputs Fixture Fittings'!$D76&lt;&gt;"Default",'Inputs Fixture Fittings'!$E76*$V76,0.5*$V76),0),"")</f>
        <v/>
      </c>
      <c r="X76" s="151" t="str">
        <f>IF($V76&lt;&gt;"",IFERROR(IF('Inputs Fixture Fittings'!$D76&lt;&gt;"Default",'Inputs Fixture Fittings'!$F76*$V76,0.5*$V76),0),"")</f>
        <v/>
      </c>
      <c r="Y76" s="153"/>
      <c r="Z76" s="138"/>
      <c r="AA76" s="138"/>
      <c r="AB76" s="153"/>
      <c r="AC76" s="138"/>
      <c r="AD76" s="138"/>
      <c r="AE76" s="138"/>
      <c r="AF76" s="138"/>
      <c r="AG76" s="138"/>
      <c r="AH76" s="138"/>
      <c r="AI76" s="138"/>
      <c r="AJ76" s="138"/>
      <c r="AK76" s="138"/>
      <c r="AL76" s="138"/>
      <c r="AM76" s="138"/>
      <c r="AN76" s="138"/>
      <c r="AO76" s="138"/>
      <c r="AP76" s="138"/>
      <c r="AQ76" s="138"/>
      <c r="AR76" s="138"/>
      <c r="AS76" s="138"/>
      <c r="AT76" s="138"/>
      <c r="AU76" s="138"/>
      <c r="AV76" s="138"/>
      <c r="AW76" s="138"/>
      <c r="AX76" s="138"/>
      <c r="AY76" s="138"/>
      <c r="AZ76" s="138"/>
      <c r="BA76" s="138"/>
      <c r="BB76" s="138"/>
      <c r="BC76" s="138"/>
      <c r="BD76" s="138"/>
      <c r="BE76" s="138"/>
      <c r="BF76" s="138"/>
      <c r="BG76" s="138"/>
      <c r="BH76" s="138"/>
      <c r="BI76" s="138"/>
      <c r="BJ76" s="138"/>
      <c r="BK76" s="138"/>
      <c r="BL76" s="138"/>
      <c r="BM76" s="138"/>
      <c r="BN76" s="138"/>
      <c r="BO76" s="138"/>
      <c r="BP76" s="138"/>
      <c r="BQ76" s="138"/>
      <c r="BR76" s="138"/>
      <c r="BS76" s="138"/>
      <c r="BT76" s="138"/>
      <c r="BU76" s="138"/>
      <c r="BV76" s="138"/>
      <c r="BW76" s="138"/>
      <c r="BX76" s="138"/>
      <c r="BY76" s="138"/>
      <c r="BZ76" s="138"/>
    </row>
    <row r="77" spans="1:78" s="152" customFormat="1" ht="18" hidden="1" customHeight="1" outlineLevel="2" x14ac:dyDescent="0.25">
      <c r="A77" s="146">
        <v>60</v>
      </c>
      <c r="B77" s="366" t="str">
        <f>IFERROR(IF(INDEX(inputsgrp_gn,MATCH(Logic!$A77,inputsgrp_no,0))&lt;&gt;"",INDEX(inputsgrp_gn,MATCH(Logic!$A77,inputsgrp_no,0)),""),"")</f>
        <v/>
      </c>
      <c r="C77" s="367"/>
      <c r="D77" s="148" t="str">
        <f>IFERROR(IF(INDEX(inputsgrp_ada,MATCH(Logic!$A77,inputsgrp_no,0))&lt;&gt;"",INDEX(inputsgrp_ada,MATCH(Logic!$A77,inputsgrp_no,0)),""),"")</f>
        <v/>
      </c>
      <c r="E77" s="149" t="str">
        <f>IFERROR(IF(INDEX(inputsgrp_urinal,MATCH(Logic!$A77,inputsgrp_no,0))&lt;&gt;"",INDEX(inputsgrp_urinal,MATCH(Logic!$A77,inputsgrp_no,0)),""),"")</f>
        <v/>
      </c>
      <c r="F77" s="150" t="str">
        <f>IFERROR(IF(INDEX(inputsgrp_an,MATCH(Logic!$A77,inputsgrp_no,0))&lt;&gt;"",INDEX(inputsgrp_an,MATCH(Logic!$A77,inputsgrp_no,0)),""),"")</f>
        <v/>
      </c>
      <c r="G77" s="150" t="str">
        <f>IFERROR(IF(INDEX(inputsgrp_otefte,MATCH(Logic!$A77,inputsgrp_no,0))&lt;&gt;"",INDEX(inputsgrp_otefte,MATCH(Logic!$A77,inputsgrp_no,0)),""),"")</f>
        <v/>
      </c>
      <c r="H77" s="151" t="str">
        <f>IF($G77&lt;&gt;"",IFERROR(IF('Inputs Fixture Fittings'!$D77&lt;&gt;"Default",'Inputs Fixture Fittings'!$E77*$G77,0.5*$G77),0),"")</f>
        <v/>
      </c>
      <c r="I77" s="151" t="str">
        <f>IF($G77&lt;&gt;"",IFERROR(IF('Inputs Fixture Fittings'!$D77&lt;&gt;"Default",'Inputs Fixture Fittings'!$F77*$G77,0.5*$G77),0),"")</f>
        <v/>
      </c>
      <c r="J77" s="150" t="str">
        <f>IFERROR(IF(INDEX(inputsgrp_otv,MATCH(Logic!$A77,inputsgrp_no,0))&lt;&gt;"",INDEX(inputsgrp_otv,MATCH(Logic!$A77,inputsgrp_no,0)),""),"")</f>
        <v/>
      </c>
      <c r="K77" s="151" t="str">
        <f>IF($J77&lt;&gt;"",IFERROR(IF('Inputs Fixture Fittings'!$D77&lt;&gt;"Default",'Inputs Fixture Fittings'!$E77*$J77,0.5*$J77),0),"")</f>
        <v/>
      </c>
      <c r="L77" s="151" t="str">
        <f>IF($J77&lt;&gt;"",IFERROR(IF('Inputs Fixture Fittings'!$D77&lt;&gt;"Default",'Inputs Fixture Fittings'!$F77*$J77,0.5*$J77),0),"")</f>
        <v/>
      </c>
      <c r="M77" s="150" t="str">
        <f>IFERROR(IF(INDEX(inputsgrp_otrc,MATCH(Logic!$A77,inputsgrp_no,0))&lt;&gt;"",INDEX(inputsgrp_otrc,MATCH(Logic!$A77,inputsgrp_no,0)),""),"")</f>
        <v/>
      </c>
      <c r="N77" s="151" t="str">
        <f>IF($M77&lt;&gt;"",IFERROR(IF('Inputs Fixture Fittings'!$D77&lt;&gt;"Default",'Inputs Fixture Fittings'!$E77*$M77,0.5*$M77),0),"")</f>
        <v/>
      </c>
      <c r="O77" s="151" t="str">
        <f>IF($M77&lt;&gt;"",IFERROR(IF('Inputs Fixture Fittings'!$D77&lt;&gt;"Default",'Inputs Fixture Fittings'!$F77*$M77,0.5*$M77),0),"")</f>
        <v/>
      </c>
      <c r="P77" s="150" t="str">
        <f>IFERROR(IF(INDEX(inputsgrp_otstud,MATCH(Logic!$A77,inputsgrp_no,0))&lt;&gt;"",INDEX(inputsgrp_otstud,MATCH(Logic!$A77,inputsgrp_no,0)),""),"")</f>
        <v/>
      </c>
      <c r="Q77" s="151" t="str">
        <f>IF($P77&lt;&gt;"",IFERROR(IF('Inputs Fixture Fittings'!$D77&lt;&gt;"Default",'Inputs Fixture Fittings'!$E77*$P77,0.5*$P77),0),"")</f>
        <v/>
      </c>
      <c r="R77" s="151" t="str">
        <f>IF($P77&lt;&gt;"",IFERROR(IF('Inputs Fixture Fittings'!$D77&lt;&gt;"Default",'Inputs Fixture Fittings'!$F77*$P77,0.5*$P77),0),"")</f>
        <v/>
      </c>
      <c r="S77" s="150" t="str">
        <f>IFERROR(IF(INDEX(inputsgrp_otres,MATCH(Logic!$A77,inputsgrp_no,0))&lt;&gt;"",INDEX(inputsgrp_otres,MATCH(Logic!$A77,inputsgrp_no,0)),""),"")</f>
        <v/>
      </c>
      <c r="T77" s="151" t="str">
        <f>IF($S77&lt;&gt;"",IFERROR(IF('Inputs Fixture Fittings'!$D77&lt;&gt;"Default",'Inputs Fixture Fittings'!$E77*$S77,0.5*$S77),0),"")</f>
        <v/>
      </c>
      <c r="U77" s="151" t="str">
        <f>IF($S77&lt;&gt;"",IFERROR(IF('Inputs Fixture Fittings'!$D77&lt;&gt;"Default",'Inputs Fixture Fittings'!$F77*$S77,0.5*$S77),0),"")</f>
        <v/>
      </c>
      <c r="V77" s="150" t="str">
        <f>IFERROR(IF(INDEX(inputsgrp_otot,MATCH(Logic!$A77,inputsgrp_no,0))&lt;&gt;"",INDEX(inputsgrp_otot,MATCH(Logic!$A77,inputsgrp_no,0)),""),"")</f>
        <v/>
      </c>
      <c r="W77" s="151" t="str">
        <f>IF($V77&lt;&gt;"",IFERROR(IF('Inputs Fixture Fittings'!$D77&lt;&gt;"Default",'Inputs Fixture Fittings'!$E77*$V77,0.5*$V77),0),"")</f>
        <v/>
      </c>
      <c r="X77" s="151" t="str">
        <f>IF($V77&lt;&gt;"",IFERROR(IF('Inputs Fixture Fittings'!$D77&lt;&gt;"Default",'Inputs Fixture Fittings'!$F77*$V77,0.5*$V77),0),"")</f>
        <v/>
      </c>
      <c r="Y77" s="153"/>
      <c r="Z77" s="138"/>
      <c r="AA77" s="138"/>
      <c r="AB77" s="153"/>
      <c r="AC77" s="138"/>
      <c r="AD77" s="138"/>
      <c r="AE77" s="138"/>
      <c r="AF77" s="138"/>
      <c r="AG77" s="138"/>
      <c r="AH77" s="138"/>
      <c r="AI77" s="138"/>
      <c r="AJ77" s="138"/>
      <c r="AK77" s="138"/>
      <c r="AL77" s="138"/>
      <c r="AM77" s="138"/>
      <c r="AN77" s="138"/>
      <c r="AO77" s="138"/>
      <c r="AP77" s="138"/>
      <c r="AQ77" s="138"/>
      <c r="AR77" s="138"/>
      <c r="AS77" s="138"/>
      <c r="AT77" s="138"/>
      <c r="AU77" s="138"/>
      <c r="AV77" s="138"/>
      <c r="AW77" s="138"/>
      <c r="AX77" s="138"/>
      <c r="AY77" s="138"/>
      <c r="AZ77" s="138"/>
      <c r="BA77" s="138"/>
      <c r="BB77" s="138"/>
      <c r="BC77" s="138"/>
      <c r="BD77" s="138"/>
      <c r="BE77" s="138"/>
      <c r="BF77" s="138"/>
      <c r="BG77" s="138"/>
      <c r="BH77" s="138"/>
      <c r="BI77" s="138"/>
      <c r="BJ77" s="138"/>
      <c r="BK77" s="138"/>
      <c r="BL77" s="138"/>
      <c r="BM77" s="138"/>
      <c r="BN77" s="138"/>
      <c r="BO77" s="138"/>
      <c r="BP77" s="138"/>
      <c r="BQ77" s="138"/>
      <c r="BR77" s="138"/>
      <c r="BS77" s="138"/>
      <c r="BT77" s="138"/>
      <c r="BU77" s="138"/>
      <c r="BV77" s="138"/>
      <c r="BW77" s="138"/>
      <c r="BX77" s="138"/>
      <c r="BY77" s="138"/>
      <c r="BZ77" s="138"/>
    </row>
    <row r="78" spans="1:78" s="152" customFormat="1" ht="18" hidden="1" customHeight="1" outlineLevel="2" x14ac:dyDescent="0.25">
      <c r="A78" s="146">
        <v>61</v>
      </c>
      <c r="B78" s="366" t="str">
        <f>IFERROR(IF(INDEX(inputsgrp_gn,MATCH(Logic!$A78,inputsgrp_no,0))&lt;&gt;"",INDEX(inputsgrp_gn,MATCH(Logic!$A78,inputsgrp_no,0)),""),"")</f>
        <v/>
      </c>
      <c r="C78" s="367"/>
      <c r="D78" s="148" t="str">
        <f>IFERROR(IF(INDEX(inputsgrp_ada,MATCH(Logic!$A78,inputsgrp_no,0))&lt;&gt;"",INDEX(inputsgrp_ada,MATCH(Logic!$A78,inputsgrp_no,0)),""),"")</f>
        <v/>
      </c>
      <c r="E78" s="149" t="str">
        <f>IFERROR(IF(INDEX(inputsgrp_urinal,MATCH(Logic!$A78,inputsgrp_no,0))&lt;&gt;"",INDEX(inputsgrp_urinal,MATCH(Logic!$A78,inputsgrp_no,0)),""),"")</f>
        <v/>
      </c>
      <c r="F78" s="150" t="str">
        <f>IFERROR(IF(INDEX(inputsgrp_an,MATCH(Logic!$A78,inputsgrp_no,0))&lt;&gt;"",INDEX(inputsgrp_an,MATCH(Logic!$A78,inputsgrp_no,0)),""),"")</f>
        <v/>
      </c>
      <c r="G78" s="150" t="str">
        <f>IFERROR(IF(INDEX(inputsgrp_otefte,MATCH(Logic!$A78,inputsgrp_no,0))&lt;&gt;"",INDEX(inputsgrp_otefte,MATCH(Logic!$A78,inputsgrp_no,0)),""),"")</f>
        <v/>
      </c>
      <c r="H78" s="151" t="str">
        <f>IF($G78&lt;&gt;"",IFERROR(IF('Inputs Fixture Fittings'!$D78&lt;&gt;"Default",'Inputs Fixture Fittings'!$E78*$G78,0.5*$G78),0),"")</f>
        <v/>
      </c>
      <c r="I78" s="151" t="str">
        <f>IF($G78&lt;&gt;"",IFERROR(IF('Inputs Fixture Fittings'!$D78&lt;&gt;"Default",'Inputs Fixture Fittings'!$F78*$G78,0.5*$G78),0),"")</f>
        <v/>
      </c>
      <c r="J78" s="150" t="str">
        <f>IFERROR(IF(INDEX(inputsgrp_otv,MATCH(Logic!$A78,inputsgrp_no,0))&lt;&gt;"",INDEX(inputsgrp_otv,MATCH(Logic!$A78,inputsgrp_no,0)),""),"")</f>
        <v/>
      </c>
      <c r="K78" s="151" t="str">
        <f>IF($J78&lt;&gt;"",IFERROR(IF('Inputs Fixture Fittings'!$D78&lt;&gt;"Default",'Inputs Fixture Fittings'!$E78*$J78,0.5*$J78),0),"")</f>
        <v/>
      </c>
      <c r="L78" s="151" t="str">
        <f>IF($J78&lt;&gt;"",IFERROR(IF('Inputs Fixture Fittings'!$D78&lt;&gt;"Default",'Inputs Fixture Fittings'!$F78*$J78,0.5*$J78),0),"")</f>
        <v/>
      </c>
      <c r="M78" s="150" t="str">
        <f>IFERROR(IF(INDEX(inputsgrp_otrc,MATCH(Logic!$A78,inputsgrp_no,0))&lt;&gt;"",INDEX(inputsgrp_otrc,MATCH(Logic!$A78,inputsgrp_no,0)),""),"")</f>
        <v/>
      </c>
      <c r="N78" s="151" t="str">
        <f>IF($M78&lt;&gt;"",IFERROR(IF('Inputs Fixture Fittings'!$D78&lt;&gt;"Default",'Inputs Fixture Fittings'!$E78*$M78,0.5*$M78),0),"")</f>
        <v/>
      </c>
      <c r="O78" s="151" t="str">
        <f>IF($M78&lt;&gt;"",IFERROR(IF('Inputs Fixture Fittings'!$D78&lt;&gt;"Default",'Inputs Fixture Fittings'!$F78*$M78,0.5*$M78),0),"")</f>
        <v/>
      </c>
      <c r="P78" s="150" t="str">
        <f>IFERROR(IF(INDEX(inputsgrp_otstud,MATCH(Logic!$A78,inputsgrp_no,0))&lt;&gt;"",INDEX(inputsgrp_otstud,MATCH(Logic!$A78,inputsgrp_no,0)),""),"")</f>
        <v/>
      </c>
      <c r="Q78" s="151" t="str">
        <f>IF($P78&lt;&gt;"",IFERROR(IF('Inputs Fixture Fittings'!$D78&lt;&gt;"Default",'Inputs Fixture Fittings'!$E78*$P78,0.5*$P78),0),"")</f>
        <v/>
      </c>
      <c r="R78" s="151" t="str">
        <f>IF($P78&lt;&gt;"",IFERROR(IF('Inputs Fixture Fittings'!$D78&lt;&gt;"Default",'Inputs Fixture Fittings'!$F78*$P78,0.5*$P78),0),"")</f>
        <v/>
      </c>
      <c r="S78" s="150" t="str">
        <f>IFERROR(IF(INDEX(inputsgrp_otres,MATCH(Logic!$A78,inputsgrp_no,0))&lt;&gt;"",INDEX(inputsgrp_otres,MATCH(Logic!$A78,inputsgrp_no,0)),""),"")</f>
        <v/>
      </c>
      <c r="T78" s="151" t="str">
        <f>IF($S78&lt;&gt;"",IFERROR(IF('Inputs Fixture Fittings'!$D78&lt;&gt;"Default",'Inputs Fixture Fittings'!$E78*$S78,0.5*$S78),0),"")</f>
        <v/>
      </c>
      <c r="U78" s="151" t="str">
        <f>IF($S78&lt;&gt;"",IFERROR(IF('Inputs Fixture Fittings'!$D78&lt;&gt;"Default",'Inputs Fixture Fittings'!$F78*$S78,0.5*$S78),0),"")</f>
        <v/>
      </c>
      <c r="V78" s="150" t="str">
        <f>IFERROR(IF(INDEX(inputsgrp_otot,MATCH(Logic!$A78,inputsgrp_no,0))&lt;&gt;"",INDEX(inputsgrp_otot,MATCH(Logic!$A78,inputsgrp_no,0)),""),"")</f>
        <v/>
      </c>
      <c r="W78" s="151" t="str">
        <f>IF($V78&lt;&gt;"",IFERROR(IF('Inputs Fixture Fittings'!$D78&lt;&gt;"Default",'Inputs Fixture Fittings'!$E78*$V78,0.5*$V78),0),"")</f>
        <v/>
      </c>
      <c r="X78" s="151" t="str">
        <f>IF($V78&lt;&gt;"",IFERROR(IF('Inputs Fixture Fittings'!$D78&lt;&gt;"Default",'Inputs Fixture Fittings'!$F78*$V78,0.5*$V78),0),"")</f>
        <v/>
      </c>
      <c r="Y78" s="153"/>
      <c r="Z78" s="138"/>
      <c r="AA78" s="138"/>
      <c r="AB78" s="153"/>
      <c r="AC78" s="138"/>
      <c r="AD78" s="138"/>
      <c r="AE78" s="138"/>
      <c r="AF78" s="138"/>
      <c r="AG78" s="138"/>
      <c r="AH78" s="138"/>
      <c r="AI78" s="138"/>
      <c r="AJ78" s="138"/>
      <c r="AK78" s="138"/>
      <c r="AL78" s="138"/>
      <c r="AM78" s="138"/>
      <c r="AN78" s="138"/>
      <c r="AO78" s="138"/>
      <c r="AP78" s="138"/>
      <c r="AQ78" s="138"/>
      <c r="AR78" s="138"/>
      <c r="AS78" s="138"/>
      <c r="AT78" s="138"/>
      <c r="AU78" s="138"/>
      <c r="AV78" s="138"/>
      <c r="AW78" s="138"/>
      <c r="AX78" s="138"/>
      <c r="AY78" s="138"/>
      <c r="AZ78" s="138"/>
      <c r="BA78" s="138"/>
      <c r="BB78" s="138"/>
      <c r="BC78" s="138"/>
      <c r="BD78" s="138"/>
      <c r="BE78" s="138"/>
      <c r="BF78" s="138"/>
      <c r="BG78" s="138"/>
      <c r="BH78" s="138"/>
      <c r="BI78" s="138"/>
      <c r="BJ78" s="138"/>
      <c r="BK78" s="138"/>
      <c r="BL78" s="138"/>
      <c r="BM78" s="138"/>
      <c r="BN78" s="138"/>
      <c r="BO78" s="138"/>
      <c r="BP78" s="138"/>
      <c r="BQ78" s="138"/>
      <c r="BR78" s="138"/>
      <c r="BS78" s="138"/>
      <c r="BT78" s="138"/>
      <c r="BU78" s="138"/>
      <c r="BV78" s="138"/>
      <c r="BW78" s="138"/>
      <c r="BX78" s="138"/>
      <c r="BY78" s="138"/>
      <c r="BZ78" s="138"/>
    </row>
    <row r="79" spans="1:78" s="152" customFormat="1" ht="18" hidden="1" customHeight="1" outlineLevel="2" x14ac:dyDescent="0.25">
      <c r="A79" s="146">
        <v>62</v>
      </c>
      <c r="B79" s="366" t="str">
        <f>IFERROR(IF(INDEX(inputsgrp_gn,MATCH(Logic!$A79,inputsgrp_no,0))&lt;&gt;"",INDEX(inputsgrp_gn,MATCH(Logic!$A79,inputsgrp_no,0)),""),"")</f>
        <v/>
      </c>
      <c r="C79" s="367"/>
      <c r="D79" s="148" t="str">
        <f>IFERROR(IF(INDEX(inputsgrp_ada,MATCH(Logic!$A79,inputsgrp_no,0))&lt;&gt;"",INDEX(inputsgrp_ada,MATCH(Logic!$A79,inputsgrp_no,0)),""),"")</f>
        <v/>
      </c>
      <c r="E79" s="149" t="str">
        <f>IFERROR(IF(INDEX(inputsgrp_urinal,MATCH(Logic!$A79,inputsgrp_no,0))&lt;&gt;"",INDEX(inputsgrp_urinal,MATCH(Logic!$A79,inputsgrp_no,0)),""),"")</f>
        <v/>
      </c>
      <c r="F79" s="150" t="str">
        <f>IFERROR(IF(INDEX(inputsgrp_an,MATCH(Logic!$A79,inputsgrp_no,0))&lt;&gt;"",INDEX(inputsgrp_an,MATCH(Logic!$A79,inputsgrp_no,0)),""),"")</f>
        <v/>
      </c>
      <c r="G79" s="150" t="str">
        <f>IFERROR(IF(INDEX(inputsgrp_otefte,MATCH(Logic!$A79,inputsgrp_no,0))&lt;&gt;"",INDEX(inputsgrp_otefte,MATCH(Logic!$A79,inputsgrp_no,0)),""),"")</f>
        <v/>
      </c>
      <c r="H79" s="151" t="str">
        <f>IF($G79&lt;&gt;"",IFERROR(IF('Inputs Fixture Fittings'!$D79&lt;&gt;"Default",'Inputs Fixture Fittings'!$E79*$G79,0.5*$G79),0),"")</f>
        <v/>
      </c>
      <c r="I79" s="151" t="str">
        <f>IF($G79&lt;&gt;"",IFERROR(IF('Inputs Fixture Fittings'!$D79&lt;&gt;"Default",'Inputs Fixture Fittings'!$F79*$G79,0.5*$G79),0),"")</f>
        <v/>
      </c>
      <c r="J79" s="150" t="str">
        <f>IFERROR(IF(INDEX(inputsgrp_otv,MATCH(Logic!$A79,inputsgrp_no,0))&lt;&gt;"",INDEX(inputsgrp_otv,MATCH(Logic!$A79,inputsgrp_no,0)),""),"")</f>
        <v/>
      </c>
      <c r="K79" s="151" t="str">
        <f>IF($J79&lt;&gt;"",IFERROR(IF('Inputs Fixture Fittings'!$D79&lt;&gt;"Default",'Inputs Fixture Fittings'!$E79*$J79,0.5*$J79),0),"")</f>
        <v/>
      </c>
      <c r="L79" s="151" t="str">
        <f>IF($J79&lt;&gt;"",IFERROR(IF('Inputs Fixture Fittings'!$D79&lt;&gt;"Default",'Inputs Fixture Fittings'!$F79*$J79,0.5*$J79),0),"")</f>
        <v/>
      </c>
      <c r="M79" s="150" t="str">
        <f>IFERROR(IF(INDEX(inputsgrp_otrc,MATCH(Logic!$A79,inputsgrp_no,0))&lt;&gt;"",INDEX(inputsgrp_otrc,MATCH(Logic!$A79,inputsgrp_no,0)),""),"")</f>
        <v/>
      </c>
      <c r="N79" s="151" t="str">
        <f>IF($M79&lt;&gt;"",IFERROR(IF('Inputs Fixture Fittings'!$D79&lt;&gt;"Default",'Inputs Fixture Fittings'!$E79*$M79,0.5*$M79),0),"")</f>
        <v/>
      </c>
      <c r="O79" s="151" t="str">
        <f>IF($M79&lt;&gt;"",IFERROR(IF('Inputs Fixture Fittings'!$D79&lt;&gt;"Default",'Inputs Fixture Fittings'!$F79*$M79,0.5*$M79),0),"")</f>
        <v/>
      </c>
      <c r="P79" s="150" t="str">
        <f>IFERROR(IF(INDEX(inputsgrp_otstud,MATCH(Logic!$A79,inputsgrp_no,0))&lt;&gt;"",INDEX(inputsgrp_otstud,MATCH(Logic!$A79,inputsgrp_no,0)),""),"")</f>
        <v/>
      </c>
      <c r="Q79" s="151" t="str">
        <f>IF($P79&lt;&gt;"",IFERROR(IF('Inputs Fixture Fittings'!$D79&lt;&gt;"Default",'Inputs Fixture Fittings'!$E79*$P79,0.5*$P79),0),"")</f>
        <v/>
      </c>
      <c r="R79" s="151" t="str">
        <f>IF($P79&lt;&gt;"",IFERROR(IF('Inputs Fixture Fittings'!$D79&lt;&gt;"Default",'Inputs Fixture Fittings'!$F79*$P79,0.5*$P79),0),"")</f>
        <v/>
      </c>
      <c r="S79" s="150" t="str">
        <f>IFERROR(IF(INDEX(inputsgrp_otres,MATCH(Logic!$A79,inputsgrp_no,0))&lt;&gt;"",INDEX(inputsgrp_otres,MATCH(Logic!$A79,inputsgrp_no,0)),""),"")</f>
        <v/>
      </c>
      <c r="T79" s="151" t="str">
        <f>IF($S79&lt;&gt;"",IFERROR(IF('Inputs Fixture Fittings'!$D79&lt;&gt;"Default",'Inputs Fixture Fittings'!$E79*$S79,0.5*$S79),0),"")</f>
        <v/>
      </c>
      <c r="U79" s="151" t="str">
        <f>IF($S79&lt;&gt;"",IFERROR(IF('Inputs Fixture Fittings'!$D79&lt;&gt;"Default",'Inputs Fixture Fittings'!$F79*$S79,0.5*$S79),0),"")</f>
        <v/>
      </c>
      <c r="V79" s="150" t="str">
        <f>IFERROR(IF(INDEX(inputsgrp_otot,MATCH(Logic!$A79,inputsgrp_no,0))&lt;&gt;"",INDEX(inputsgrp_otot,MATCH(Logic!$A79,inputsgrp_no,0)),""),"")</f>
        <v/>
      </c>
      <c r="W79" s="151" t="str">
        <f>IF($V79&lt;&gt;"",IFERROR(IF('Inputs Fixture Fittings'!$D79&lt;&gt;"Default",'Inputs Fixture Fittings'!$E79*$V79,0.5*$V79),0),"")</f>
        <v/>
      </c>
      <c r="X79" s="151" t="str">
        <f>IF($V79&lt;&gt;"",IFERROR(IF('Inputs Fixture Fittings'!$D79&lt;&gt;"Default",'Inputs Fixture Fittings'!$F79*$V79,0.5*$V79),0),"")</f>
        <v/>
      </c>
      <c r="Y79" s="153"/>
      <c r="Z79" s="138"/>
      <c r="AA79" s="138"/>
      <c r="AB79" s="153"/>
      <c r="AC79" s="138"/>
      <c r="AD79" s="138"/>
      <c r="AE79" s="138"/>
      <c r="AF79" s="138"/>
      <c r="AG79" s="138"/>
      <c r="AH79" s="138"/>
      <c r="AI79" s="138"/>
      <c r="AJ79" s="138"/>
      <c r="AK79" s="138"/>
      <c r="AL79" s="138"/>
      <c r="AM79" s="138"/>
      <c r="AN79" s="138"/>
      <c r="AO79" s="138"/>
      <c r="AP79" s="138"/>
      <c r="AQ79" s="138"/>
      <c r="AR79" s="138"/>
      <c r="AS79" s="138"/>
      <c r="AT79" s="138"/>
      <c r="AU79" s="138"/>
      <c r="AV79" s="138"/>
      <c r="AW79" s="138"/>
      <c r="AX79" s="138"/>
      <c r="AY79" s="138"/>
      <c r="AZ79" s="138"/>
      <c r="BA79" s="138"/>
      <c r="BB79" s="138"/>
      <c r="BC79" s="138"/>
      <c r="BD79" s="138"/>
      <c r="BE79" s="138"/>
      <c r="BF79" s="138"/>
      <c r="BG79" s="138"/>
      <c r="BH79" s="138"/>
      <c r="BI79" s="138"/>
      <c r="BJ79" s="138"/>
      <c r="BK79" s="138"/>
      <c r="BL79" s="138"/>
      <c r="BM79" s="138"/>
      <c r="BN79" s="138"/>
      <c r="BO79" s="138"/>
      <c r="BP79" s="138"/>
      <c r="BQ79" s="138"/>
      <c r="BR79" s="138"/>
      <c r="BS79" s="138"/>
      <c r="BT79" s="138"/>
      <c r="BU79" s="138"/>
      <c r="BV79" s="138"/>
      <c r="BW79" s="138"/>
      <c r="BX79" s="138"/>
      <c r="BY79" s="138"/>
      <c r="BZ79" s="138"/>
    </row>
    <row r="80" spans="1:78" s="152" customFormat="1" ht="18" hidden="1" customHeight="1" outlineLevel="2" x14ac:dyDescent="0.25">
      <c r="A80" s="146">
        <v>63</v>
      </c>
      <c r="B80" s="366" t="str">
        <f>IFERROR(IF(INDEX(inputsgrp_gn,MATCH(Logic!$A80,inputsgrp_no,0))&lt;&gt;"",INDEX(inputsgrp_gn,MATCH(Logic!$A80,inputsgrp_no,0)),""),"")</f>
        <v/>
      </c>
      <c r="C80" s="367"/>
      <c r="D80" s="148" t="str">
        <f>IFERROR(IF(INDEX(inputsgrp_ada,MATCH(Logic!$A80,inputsgrp_no,0))&lt;&gt;"",INDEX(inputsgrp_ada,MATCH(Logic!$A80,inputsgrp_no,0)),""),"")</f>
        <v/>
      </c>
      <c r="E80" s="149" t="str">
        <f>IFERROR(IF(INDEX(inputsgrp_urinal,MATCH(Logic!$A80,inputsgrp_no,0))&lt;&gt;"",INDEX(inputsgrp_urinal,MATCH(Logic!$A80,inputsgrp_no,0)),""),"")</f>
        <v/>
      </c>
      <c r="F80" s="150" t="str">
        <f>IFERROR(IF(INDEX(inputsgrp_an,MATCH(Logic!$A80,inputsgrp_no,0))&lt;&gt;"",INDEX(inputsgrp_an,MATCH(Logic!$A80,inputsgrp_no,0)),""),"")</f>
        <v/>
      </c>
      <c r="G80" s="150" t="str">
        <f>IFERROR(IF(INDEX(inputsgrp_otefte,MATCH(Logic!$A80,inputsgrp_no,0))&lt;&gt;"",INDEX(inputsgrp_otefte,MATCH(Logic!$A80,inputsgrp_no,0)),""),"")</f>
        <v/>
      </c>
      <c r="H80" s="151" t="str">
        <f>IF($G80&lt;&gt;"",IFERROR(IF('Inputs Fixture Fittings'!$D80&lt;&gt;"Default",'Inputs Fixture Fittings'!$E80*$G80,0.5*$G80),0),"")</f>
        <v/>
      </c>
      <c r="I80" s="151" t="str">
        <f>IF($G80&lt;&gt;"",IFERROR(IF('Inputs Fixture Fittings'!$D80&lt;&gt;"Default",'Inputs Fixture Fittings'!$F80*$G80,0.5*$G80),0),"")</f>
        <v/>
      </c>
      <c r="J80" s="150" t="str">
        <f>IFERROR(IF(INDEX(inputsgrp_otv,MATCH(Logic!$A80,inputsgrp_no,0))&lt;&gt;"",INDEX(inputsgrp_otv,MATCH(Logic!$A80,inputsgrp_no,0)),""),"")</f>
        <v/>
      </c>
      <c r="K80" s="151" t="str">
        <f>IF($J80&lt;&gt;"",IFERROR(IF('Inputs Fixture Fittings'!$D80&lt;&gt;"Default",'Inputs Fixture Fittings'!$E80*$J80,0.5*$J80),0),"")</f>
        <v/>
      </c>
      <c r="L80" s="151" t="str">
        <f>IF($J80&lt;&gt;"",IFERROR(IF('Inputs Fixture Fittings'!$D80&lt;&gt;"Default",'Inputs Fixture Fittings'!$F80*$J80,0.5*$J80),0),"")</f>
        <v/>
      </c>
      <c r="M80" s="150" t="str">
        <f>IFERROR(IF(INDEX(inputsgrp_otrc,MATCH(Logic!$A80,inputsgrp_no,0))&lt;&gt;"",INDEX(inputsgrp_otrc,MATCH(Logic!$A80,inputsgrp_no,0)),""),"")</f>
        <v/>
      </c>
      <c r="N80" s="151" t="str">
        <f>IF($M80&lt;&gt;"",IFERROR(IF('Inputs Fixture Fittings'!$D80&lt;&gt;"Default",'Inputs Fixture Fittings'!$E80*$M80,0.5*$M80),0),"")</f>
        <v/>
      </c>
      <c r="O80" s="151" t="str">
        <f>IF($M80&lt;&gt;"",IFERROR(IF('Inputs Fixture Fittings'!$D80&lt;&gt;"Default",'Inputs Fixture Fittings'!$F80*$M80,0.5*$M80),0),"")</f>
        <v/>
      </c>
      <c r="P80" s="150" t="str">
        <f>IFERROR(IF(INDEX(inputsgrp_otstud,MATCH(Logic!$A80,inputsgrp_no,0))&lt;&gt;"",INDEX(inputsgrp_otstud,MATCH(Logic!$A80,inputsgrp_no,0)),""),"")</f>
        <v/>
      </c>
      <c r="Q80" s="151" t="str">
        <f>IF($P80&lt;&gt;"",IFERROR(IF('Inputs Fixture Fittings'!$D80&lt;&gt;"Default",'Inputs Fixture Fittings'!$E80*$P80,0.5*$P80),0),"")</f>
        <v/>
      </c>
      <c r="R80" s="151" t="str">
        <f>IF($P80&lt;&gt;"",IFERROR(IF('Inputs Fixture Fittings'!$D80&lt;&gt;"Default",'Inputs Fixture Fittings'!$F80*$P80,0.5*$P80),0),"")</f>
        <v/>
      </c>
      <c r="S80" s="150" t="str">
        <f>IFERROR(IF(INDEX(inputsgrp_otres,MATCH(Logic!$A80,inputsgrp_no,0))&lt;&gt;"",INDEX(inputsgrp_otres,MATCH(Logic!$A80,inputsgrp_no,0)),""),"")</f>
        <v/>
      </c>
      <c r="T80" s="151" t="str">
        <f>IF($S80&lt;&gt;"",IFERROR(IF('Inputs Fixture Fittings'!$D80&lt;&gt;"Default",'Inputs Fixture Fittings'!$E80*$S80,0.5*$S80),0),"")</f>
        <v/>
      </c>
      <c r="U80" s="151" t="str">
        <f>IF($S80&lt;&gt;"",IFERROR(IF('Inputs Fixture Fittings'!$D80&lt;&gt;"Default",'Inputs Fixture Fittings'!$F80*$S80,0.5*$S80),0),"")</f>
        <v/>
      </c>
      <c r="V80" s="150" t="str">
        <f>IFERROR(IF(INDEX(inputsgrp_otot,MATCH(Logic!$A80,inputsgrp_no,0))&lt;&gt;"",INDEX(inputsgrp_otot,MATCH(Logic!$A80,inputsgrp_no,0)),""),"")</f>
        <v/>
      </c>
      <c r="W80" s="151" t="str">
        <f>IF($V80&lt;&gt;"",IFERROR(IF('Inputs Fixture Fittings'!$D80&lt;&gt;"Default",'Inputs Fixture Fittings'!$E80*$V80,0.5*$V80),0),"")</f>
        <v/>
      </c>
      <c r="X80" s="151" t="str">
        <f>IF($V80&lt;&gt;"",IFERROR(IF('Inputs Fixture Fittings'!$D80&lt;&gt;"Default",'Inputs Fixture Fittings'!$F80*$V80,0.5*$V80),0),"")</f>
        <v/>
      </c>
      <c r="Y80" s="153"/>
      <c r="Z80" s="138"/>
      <c r="AA80" s="138"/>
      <c r="AB80" s="153"/>
      <c r="AC80" s="138"/>
      <c r="AD80" s="138"/>
      <c r="AE80" s="138"/>
      <c r="AF80" s="138"/>
      <c r="AG80" s="138"/>
      <c r="AH80" s="138"/>
      <c r="AI80" s="138"/>
      <c r="AJ80" s="138"/>
      <c r="AK80" s="138"/>
      <c r="AL80" s="138"/>
      <c r="AM80" s="138"/>
      <c r="AN80" s="138"/>
      <c r="AO80" s="138"/>
      <c r="AP80" s="138"/>
      <c r="AQ80" s="138"/>
      <c r="AR80" s="138"/>
      <c r="AS80" s="138"/>
      <c r="AT80" s="138"/>
      <c r="AU80" s="138"/>
      <c r="AV80" s="138"/>
      <c r="AW80" s="138"/>
      <c r="AX80" s="138"/>
      <c r="AY80" s="138"/>
      <c r="AZ80" s="138"/>
      <c r="BA80" s="138"/>
      <c r="BB80" s="138"/>
      <c r="BC80" s="138"/>
      <c r="BD80" s="138"/>
      <c r="BE80" s="138"/>
      <c r="BF80" s="138"/>
      <c r="BG80" s="138"/>
      <c r="BH80" s="138"/>
      <c r="BI80" s="138"/>
      <c r="BJ80" s="138"/>
      <c r="BK80" s="138"/>
      <c r="BL80" s="138"/>
      <c r="BM80" s="138"/>
      <c r="BN80" s="138"/>
      <c r="BO80" s="138"/>
      <c r="BP80" s="138"/>
      <c r="BQ80" s="138"/>
      <c r="BR80" s="138"/>
      <c r="BS80" s="138"/>
      <c r="BT80" s="138"/>
      <c r="BU80" s="138"/>
      <c r="BV80" s="138"/>
      <c r="BW80" s="138"/>
      <c r="BX80" s="138"/>
      <c r="BY80" s="138"/>
      <c r="BZ80" s="138"/>
    </row>
    <row r="81" spans="1:78" s="152" customFormat="1" ht="18" hidden="1" customHeight="1" outlineLevel="2" x14ac:dyDescent="0.25">
      <c r="A81" s="146">
        <v>64</v>
      </c>
      <c r="B81" s="366" t="str">
        <f>IFERROR(IF(INDEX(inputsgrp_gn,MATCH(Logic!$A81,inputsgrp_no,0))&lt;&gt;"",INDEX(inputsgrp_gn,MATCH(Logic!$A81,inputsgrp_no,0)),""),"")</f>
        <v/>
      </c>
      <c r="C81" s="367"/>
      <c r="D81" s="148" t="str">
        <f>IFERROR(IF(INDEX(inputsgrp_ada,MATCH(Logic!$A81,inputsgrp_no,0))&lt;&gt;"",INDEX(inputsgrp_ada,MATCH(Logic!$A81,inputsgrp_no,0)),""),"")</f>
        <v/>
      </c>
      <c r="E81" s="149" t="str">
        <f>IFERROR(IF(INDEX(inputsgrp_urinal,MATCH(Logic!$A81,inputsgrp_no,0))&lt;&gt;"",INDEX(inputsgrp_urinal,MATCH(Logic!$A81,inputsgrp_no,0)),""),"")</f>
        <v/>
      </c>
      <c r="F81" s="150" t="str">
        <f>IFERROR(IF(INDEX(inputsgrp_an,MATCH(Logic!$A81,inputsgrp_no,0))&lt;&gt;"",INDEX(inputsgrp_an,MATCH(Logic!$A81,inputsgrp_no,0)),""),"")</f>
        <v/>
      </c>
      <c r="G81" s="150" t="str">
        <f>IFERROR(IF(INDEX(inputsgrp_otefte,MATCH(Logic!$A81,inputsgrp_no,0))&lt;&gt;"",INDEX(inputsgrp_otefte,MATCH(Logic!$A81,inputsgrp_no,0)),""),"")</f>
        <v/>
      </c>
      <c r="H81" s="151" t="str">
        <f>IF($G81&lt;&gt;"",IFERROR(IF('Inputs Fixture Fittings'!$D81&lt;&gt;"Default",'Inputs Fixture Fittings'!$E81*$G81,0.5*$G81),0),"")</f>
        <v/>
      </c>
      <c r="I81" s="151" t="str">
        <f>IF($G81&lt;&gt;"",IFERROR(IF('Inputs Fixture Fittings'!$D81&lt;&gt;"Default",'Inputs Fixture Fittings'!$F81*$G81,0.5*$G81),0),"")</f>
        <v/>
      </c>
      <c r="J81" s="150" t="str">
        <f>IFERROR(IF(INDEX(inputsgrp_otv,MATCH(Logic!$A81,inputsgrp_no,0))&lt;&gt;"",INDEX(inputsgrp_otv,MATCH(Logic!$A81,inputsgrp_no,0)),""),"")</f>
        <v/>
      </c>
      <c r="K81" s="151" t="str">
        <f>IF($J81&lt;&gt;"",IFERROR(IF('Inputs Fixture Fittings'!$D81&lt;&gt;"Default",'Inputs Fixture Fittings'!$E81*$J81,0.5*$J81),0),"")</f>
        <v/>
      </c>
      <c r="L81" s="151" t="str">
        <f>IF($J81&lt;&gt;"",IFERROR(IF('Inputs Fixture Fittings'!$D81&lt;&gt;"Default",'Inputs Fixture Fittings'!$F81*$J81,0.5*$J81),0),"")</f>
        <v/>
      </c>
      <c r="M81" s="150" t="str">
        <f>IFERROR(IF(INDEX(inputsgrp_otrc,MATCH(Logic!$A81,inputsgrp_no,0))&lt;&gt;"",INDEX(inputsgrp_otrc,MATCH(Logic!$A81,inputsgrp_no,0)),""),"")</f>
        <v/>
      </c>
      <c r="N81" s="151" t="str">
        <f>IF($M81&lt;&gt;"",IFERROR(IF('Inputs Fixture Fittings'!$D81&lt;&gt;"Default",'Inputs Fixture Fittings'!$E81*$M81,0.5*$M81),0),"")</f>
        <v/>
      </c>
      <c r="O81" s="151" t="str">
        <f>IF($M81&lt;&gt;"",IFERROR(IF('Inputs Fixture Fittings'!$D81&lt;&gt;"Default",'Inputs Fixture Fittings'!$F81*$M81,0.5*$M81),0),"")</f>
        <v/>
      </c>
      <c r="P81" s="150" t="str">
        <f>IFERROR(IF(INDEX(inputsgrp_otstud,MATCH(Logic!$A81,inputsgrp_no,0))&lt;&gt;"",INDEX(inputsgrp_otstud,MATCH(Logic!$A81,inputsgrp_no,0)),""),"")</f>
        <v/>
      </c>
      <c r="Q81" s="151" t="str">
        <f>IF($P81&lt;&gt;"",IFERROR(IF('Inputs Fixture Fittings'!$D81&lt;&gt;"Default",'Inputs Fixture Fittings'!$E81*$P81,0.5*$P81),0),"")</f>
        <v/>
      </c>
      <c r="R81" s="151" t="str">
        <f>IF($P81&lt;&gt;"",IFERROR(IF('Inputs Fixture Fittings'!$D81&lt;&gt;"Default",'Inputs Fixture Fittings'!$F81*$P81,0.5*$P81),0),"")</f>
        <v/>
      </c>
      <c r="S81" s="150" t="str">
        <f>IFERROR(IF(INDEX(inputsgrp_otres,MATCH(Logic!$A81,inputsgrp_no,0))&lt;&gt;"",INDEX(inputsgrp_otres,MATCH(Logic!$A81,inputsgrp_no,0)),""),"")</f>
        <v/>
      </c>
      <c r="T81" s="151" t="str">
        <f>IF($S81&lt;&gt;"",IFERROR(IF('Inputs Fixture Fittings'!$D81&lt;&gt;"Default",'Inputs Fixture Fittings'!$E81*$S81,0.5*$S81),0),"")</f>
        <v/>
      </c>
      <c r="U81" s="151" t="str">
        <f>IF($S81&lt;&gt;"",IFERROR(IF('Inputs Fixture Fittings'!$D81&lt;&gt;"Default",'Inputs Fixture Fittings'!$F81*$S81,0.5*$S81),0),"")</f>
        <v/>
      </c>
      <c r="V81" s="150" t="str">
        <f>IFERROR(IF(INDEX(inputsgrp_otot,MATCH(Logic!$A81,inputsgrp_no,0))&lt;&gt;"",INDEX(inputsgrp_otot,MATCH(Logic!$A81,inputsgrp_no,0)),""),"")</f>
        <v/>
      </c>
      <c r="W81" s="151" t="str">
        <f>IF($V81&lt;&gt;"",IFERROR(IF('Inputs Fixture Fittings'!$D81&lt;&gt;"Default",'Inputs Fixture Fittings'!$E81*$V81,0.5*$V81),0),"")</f>
        <v/>
      </c>
      <c r="X81" s="151" t="str">
        <f>IF($V81&lt;&gt;"",IFERROR(IF('Inputs Fixture Fittings'!$D81&lt;&gt;"Default",'Inputs Fixture Fittings'!$F81*$V81,0.5*$V81),0),"")</f>
        <v/>
      </c>
      <c r="Y81" s="153"/>
      <c r="Z81" s="138"/>
      <c r="AA81" s="138"/>
      <c r="AB81" s="153"/>
      <c r="AC81" s="138"/>
      <c r="AD81" s="138"/>
      <c r="AE81" s="138"/>
      <c r="AF81" s="138"/>
      <c r="AG81" s="138"/>
      <c r="AH81" s="138"/>
      <c r="AI81" s="138"/>
      <c r="AJ81" s="138"/>
      <c r="AK81" s="138"/>
      <c r="AL81" s="138"/>
      <c r="AM81" s="138"/>
      <c r="AN81" s="138"/>
      <c r="AO81" s="138"/>
      <c r="AP81" s="138"/>
      <c r="AQ81" s="138"/>
      <c r="AR81" s="138"/>
      <c r="AS81" s="138"/>
      <c r="AT81" s="138"/>
      <c r="AU81" s="138"/>
      <c r="AV81" s="138"/>
      <c r="AW81" s="138"/>
      <c r="AX81" s="138"/>
      <c r="AY81" s="138"/>
      <c r="AZ81" s="138"/>
      <c r="BA81" s="138"/>
      <c r="BB81" s="138"/>
      <c r="BC81" s="138"/>
      <c r="BD81" s="138"/>
      <c r="BE81" s="138"/>
      <c r="BF81" s="138"/>
      <c r="BG81" s="138"/>
      <c r="BH81" s="138"/>
      <c r="BI81" s="138"/>
      <c r="BJ81" s="138"/>
      <c r="BK81" s="138"/>
      <c r="BL81" s="138"/>
      <c r="BM81" s="138"/>
      <c r="BN81" s="138"/>
      <c r="BO81" s="138"/>
      <c r="BP81" s="138"/>
      <c r="BQ81" s="138"/>
      <c r="BR81" s="138"/>
      <c r="BS81" s="138"/>
      <c r="BT81" s="138"/>
      <c r="BU81" s="138"/>
      <c r="BV81" s="138"/>
      <c r="BW81" s="138"/>
      <c r="BX81" s="138"/>
      <c r="BY81" s="138"/>
      <c r="BZ81" s="138"/>
    </row>
    <row r="82" spans="1:78" s="152" customFormat="1" ht="18" hidden="1" customHeight="1" outlineLevel="2" x14ac:dyDescent="0.25">
      <c r="A82" s="146">
        <v>65</v>
      </c>
      <c r="B82" s="366" t="str">
        <f>IFERROR(IF(INDEX(inputsgrp_gn,MATCH(Logic!$A82,inputsgrp_no,0))&lt;&gt;"",INDEX(inputsgrp_gn,MATCH(Logic!$A82,inputsgrp_no,0)),""),"")</f>
        <v/>
      </c>
      <c r="C82" s="367"/>
      <c r="D82" s="148" t="str">
        <f>IFERROR(IF(INDEX(inputsgrp_ada,MATCH(Logic!$A82,inputsgrp_no,0))&lt;&gt;"",INDEX(inputsgrp_ada,MATCH(Logic!$A82,inputsgrp_no,0)),""),"")</f>
        <v/>
      </c>
      <c r="E82" s="149" t="str">
        <f>IFERROR(IF(INDEX(inputsgrp_urinal,MATCH(Logic!$A82,inputsgrp_no,0))&lt;&gt;"",INDEX(inputsgrp_urinal,MATCH(Logic!$A82,inputsgrp_no,0)),""),"")</f>
        <v/>
      </c>
      <c r="F82" s="150" t="str">
        <f>IFERROR(IF(INDEX(inputsgrp_an,MATCH(Logic!$A82,inputsgrp_no,0))&lt;&gt;"",INDEX(inputsgrp_an,MATCH(Logic!$A82,inputsgrp_no,0)),""),"")</f>
        <v/>
      </c>
      <c r="G82" s="150" t="str">
        <f>IFERROR(IF(INDEX(inputsgrp_otefte,MATCH(Logic!$A82,inputsgrp_no,0))&lt;&gt;"",INDEX(inputsgrp_otefte,MATCH(Logic!$A82,inputsgrp_no,0)),""),"")</f>
        <v/>
      </c>
      <c r="H82" s="151" t="str">
        <f>IF($G82&lt;&gt;"",IFERROR(IF('Inputs Fixture Fittings'!$D82&lt;&gt;"Default",'Inputs Fixture Fittings'!$E82*$G82,0.5*$G82),0),"")</f>
        <v/>
      </c>
      <c r="I82" s="151" t="str">
        <f>IF($G82&lt;&gt;"",IFERROR(IF('Inputs Fixture Fittings'!$D82&lt;&gt;"Default",'Inputs Fixture Fittings'!$F82*$G82,0.5*$G82),0),"")</f>
        <v/>
      </c>
      <c r="J82" s="150" t="str">
        <f>IFERROR(IF(INDEX(inputsgrp_otv,MATCH(Logic!$A82,inputsgrp_no,0))&lt;&gt;"",INDEX(inputsgrp_otv,MATCH(Logic!$A82,inputsgrp_no,0)),""),"")</f>
        <v/>
      </c>
      <c r="K82" s="151" t="str">
        <f>IF($J82&lt;&gt;"",IFERROR(IF('Inputs Fixture Fittings'!$D82&lt;&gt;"Default",'Inputs Fixture Fittings'!$E82*$J82,0.5*$J82),0),"")</f>
        <v/>
      </c>
      <c r="L82" s="151" t="str">
        <f>IF($J82&lt;&gt;"",IFERROR(IF('Inputs Fixture Fittings'!$D82&lt;&gt;"Default",'Inputs Fixture Fittings'!$F82*$J82,0.5*$J82),0),"")</f>
        <v/>
      </c>
      <c r="M82" s="150" t="str">
        <f>IFERROR(IF(INDEX(inputsgrp_otrc,MATCH(Logic!$A82,inputsgrp_no,0))&lt;&gt;"",INDEX(inputsgrp_otrc,MATCH(Logic!$A82,inputsgrp_no,0)),""),"")</f>
        <v/>
      </c>
      <c r="N82" s="151" t="str">
        <f>IF($M82&lt;&gt;"",IFERROR(IF('Inputs Fixture Fittings'!$D82&lt;&gt;"Default",'Inputs Fixture Fittings'!$E82*$M82,0.5*$M82),0),"")</f>
        <v/>
      </c>
      <c r="O82" s="151" t="str">
        <f>IF($M82&lt;&gt;"",IFERROR(IF('Inputs Fixture Fittings'!$D82&lt;&gt;"Default",'Inputs Fixture Fittings'!$F82*$M82,0.5*$M82),0),"")</f>
        <v/>
      </c>
      <c r="P82" s="150" t="str">
        <f>IFERROR(IF(INDEX(inputsgrp_otstud,MATCH(Logic!$A82,inputsgrp_no,0))&lt;&gt;"",INDEX(inputsgrp_otstud,MATCH(Logic!$A82,inputsgrp_no,0)),""),"")</f>
        <v/>
      </c>
      <c r="Q82" s="151" t="str">
        <f>IF($P82&lt;&gt;"",IFERROR(IF('Inputs Fixture Fittings'!$D82&lt;&gt;"Default",'Inputs Fixture Fittings'!$E82*$P82,0.5*$P82),0),"")</f>
        <v/>
      </c>
      <c r="R82" s="151" t="str">
        <f>IF($P82&lt;&gt;"",IFERROR(IF('Inputs Fixture Fittings'!$D82&lt;&gt;"Default",'Inputs Fixture Fittings'!$F82*$P82,0.5*$P82),0),"")</f>
        <v/>
      </c>
      <c r="S82" s="150" t="str">
        <f>IFERROR(IF(INDEX(inputsgrp_otres,MATCH(Logic!$A82,inputsgrp_no,0))&lt;&gt;"",INDEX(inputsgrp_otres,MATCH(Logic!$A82,inputsgrp_no,0)),""),"")</f>
        <v/>
      </c>
      <c r="T82" s="151" t="str">
        <f>IF($S82&lt;&gt;"",IFERROR(IF('Inputs Fixture Fittings'!$D82&lt;&gt;"Default",'Inputs Fixture Fittings'!$E82*$S82,0.5*$S82),0),"")</f>
        <v/>
      </c>
      <c r="U82" s="151" t="str">
        <f>IF($S82&lt;&gt;"",IFERROR(IF('Inputs Fixture Fittings'!$D82&lt;&gt;"Default",'Inputs Fixture Fittings'!$F82*$S82,0.5*$S82),0),"")</f>
        <v/>
      </c>
      <c r="V82" s="150" t="str">
        <f>IFERROR(IF(INDEX(inputsgrp_otot,MATCH(Logic!$A82,inputsgrp_no,0))&lt;&gt;"",INDEX(inputsgrp_otot,MATCH(Logic!$A82,inputsgrp_no,0)),""),"")</f>
        <v/>
      </c>
      <c r="W82" s="151" t="str">
        <f>IF($V82&lt;&gt;"",IFERROR(IF('Inputs Fixture Fittings'!$D82&lt;&gt;"Default",'Inputs Fixture Fittings'!$E82*$V82,0.5*$V82),0),"")</f>
        <v/>
      </c>
      <c r="X82" s="151" t="str">
        <f>IF($V82&lt;&gt;"",IFERROR(IF('Inputs Fixture Fittings'!$D82&lt;&gt;"Default",'Inputs Fixture Fittings'!$F82*$V82,0.5*$V82),0),"")</f>
        <v/>
      </c>
      <c r="Y82" s="153"/>
      <c r="Z82" s="138"/>
      <c r="AA82" s="138"/>
      <c r="AB82" s="153"/>
      <c r="AC82" s="138"/>
      <c r="AD82" s="138"/>
      <c r="AE82" s="138"/>
      <c r="AF82" s="138"/>
      <c r="AG82" s="138"/>
      <c r="AH82" s="138"/>
      <c r="AI82" s="138"/>
      <c r="AJ82" s="138"/>
      <c r="AK82" s="138"/>
      <c r="AL82" s="138"/>
      <c r="AM82" s="138"/>
      <c r="AN82" s="138"/>
      <c r="AO82" s="138"/>
      <c r="AP82" s="138"/>
      <c r="AQ82" s="138"/>
      <c r="AR82" s="138"/>
      <c r="AS82" s="138"/>
      <c r="AT82" s="138"/>
      <c r="AU82" s="138"/>
      <c r="AV82" s="138"/>
      <c r="AW82" s="138"/>
      <c r="AX82" s="138"/>
      <c r="AY82" s="138"/>
      <c r="AZ82" s="138"/>
      <c r="BA82" s="138"/>
      <c r="BB82" s="138"/>
      <c r="BC82" s="138"/>
      <c r="BD82" s="138"/>
      <c r="BE82" s="138"/>
      <c r="BF82" s="138"/>
      <c r="BG82" s="138"/>
      <c r="BH82" s="138"/>
      <c r="BI82" s="138"/>
      <c r="BJ82" s="138"/>
      <c r="BK82" s="138"/>
      <c r="BL82" s="138"/>
      <c r="BM82" s="138"/>
      <c r="BN82" s="138"/>
      <c r="BO82" s="138"/>
      <c r="BP82" s="138"/>
      <c r="BQ82" s="138"/>
      <c r="BR82" s="138"/>
      <c r="BS82" s="138"/>
      <c r="BT82" s="138"/>
      <c r="BU82" s="138"/>
      <c r="BV82" s="138"/>
      <c r="BW82" s="138"/>
      <c r="BX82" s="138"/>
      <c r="BY82" s="138"/>
      <c r="BZ82" s="138"/>
    </row>
    <row r="83" spans="1:78" s="152" customFormat="1" ht="18" hidden="1" customHeight="1" outlineLevel="2" x14ac:dyDescent="0.25">
      <c r="A83" s="146">
        <v>66</v>
      </c>
      <c r="B83" s="366" t="str">
        <f>IFERROR(IF(INDEX(inputsgrp_gn,MATCH(Logic!$A83,inputsgrp_no,0))&lt;&gt;"",INDEX(inputsgrp_gn,MATCH(Logic!$A83,inputsgrp_no,0)),""),"")</f>
        <v/>
      </c>
      <c r="C83" s="367"/>
      <c r="D83" s="148" t="str">
        <f>IFERROR(IF(INDEX(inputsgrp_ada,MATCH(Logic!$A83,inputsgrp_no,0))&lt;&gt;"",INDEX(inputsgrp_ada,MATCH(Logic!$A83,inputsgrp_no,0)),""),"")</f>
        <v/>
      </c>
      <c r="E83" s="149" t="str">
        <f>IFERROR(IF(INDEX(inputsgrp_urinal,MATCH(Logic!$A83,inputsgrp_no,0))&lt;&gt;"",INDEX(inputsgrp_urinal,MATCH(Logic!$A83,inputsgrp_no,0)),""),"")</f>
        <v/>
      </c>
      <c r="F83" s="150" t="str">
        <f>IFERROR(IF(INDEX(inputsgrp_an,MATCH(Logic!$A83,inputsgrp_no,0))&lt;&gt;"",INDEX(inputsgrp_an,MATCH(Logic!$A83,inputsgrp_no,0)),""),"")</f>
        <v/>
      </c>
      <c r="G83" s="150" t="str">
        <f>IFERROR(IF(INDEX(inputsgrp_otefte,MATCH(Logic!$A83,inputsgrp_no,0))&lt;&gt;"",INDEX(inputsgrp_otefte,MATCH(Logic!$A83,inputsgrp_no,0)),""),"")</f>
        <v/>
      </c>
      <c r="H83" s="151" t="str">
        <f>IF($G83&lt;&gt;"",IFERROR(IF('Inputs Fixture Fittings'!$D83&lt;&gt;"Default",'Inputs Fixture Fittings'!$E83*$G83,0.5*$G83),0),"")</f>
        <v/>
      </c>
      <c r="I83" s="151" t="str">
        <f>IF($G83&lt;&gt;"",IFERROR(IF('Inputs Fixture Fittings'!$D83&lt;&gt;"Default",'Inputs Fixture Fittings'!$F83*$G83,0.5*$G83),0),"")</f>
        <v/>
      </c>
      <c r="J83" s="150" t="str">
        <f>IFERROR(IF(INDEX(inputsgrp_otv,MATCH(Logic!$A83,inputsgrp_no,0))&lt;&gt;"",INDEX(inputsgrp_otv,MATCH(Logic!$A83,inputsgrp_no,0)),""),"")</f>
        <v/>
      </c>
      <c r="K83" s="151" t="str">
        <f>IF($J83&lt;&gt;"",IFERROR(IF('Inputs Fixture Fittings'!$D83&lt;&gt;"Default",'Inputs Fixture Fittings'!$E83*$J83,0.5*$J83),0),"")</f>
        <v/>
      </c>
      <c r="L83" s="151" t="str">
        <f>IF($J83&lt;&gt;"",IFERROR(IF('Inputs Fixture Fittings'!$D83&lt;&gt;"Default",'Inputs Fixture Fittings'!$F83*$J83,0.5*$J83),0),"")</f>
        <v/>
      </c>
      <c r="M83" s="150" t="str">
        <f>IFERROR(IF(INDEX(inputsgrp_otrc,MATCH(Logic!$A83,inputsgrp_no,0))&lt;&gt;"",INDEX(inputsgrp_otrc,MATCH(Logic!$A83,inputsgrp_no,0)),""),"")</f>
        <v/>
      </c>
      <c r="N83" s="151" t="str">
        <f>IF($M83&lt;&gt;"",IFERROR(IF('Inputs Fixture Fittings'!$D83&lt;&gt;"Default",'Inputs Fixture Fittings'!$E83*$M83,0.5*$M83),0),"")</f>
        <v/>
      </c>
      <c r="O83" s="151" t="str">
        <f>IF($M83&lt;&gt;"",IFERROR(IF('Inputs Fixture Fittings'!$D83&lt;&gt;"Default",'Inputs Fixture Fittings'!$F83*$M83,0.5*$M83),0),"")</f>
        <v/>
      </c>
      <c r="P83" s="150" t="str">
        <f>IFERROR(IF(INDEX(inputsgrp_otstud,MATCH(Logic!$A83,inputsgrp_no,0))&lt;&gt;"",INDEX(inputsgrp_otstud,MATCH(Logic!$A83,inputsgrp_no,0)),""),"")</f>
        <v/>
      </c>
      <c r="Q83" s="151" t="str">
        <f>IF($P83&lt;&gt;"",IFERROR(IF('Inputs Fixture Fittings'!$D83&lt;&gt;"Default",'Inputs Fixture Fittings'!$E83*$P83,0.5*$P83),0),"")</f>
        <v/>
      </c>
      <c r="R83" s="151" t="str">
        <f>IF($P83&lt;&gt;"",IFERROR(IF('Inputs Fixture Fittings'!$D83&lt;&gt;"Default",'Inputs Fixture Fittings'!$F83*$P83,0.5*$P83),0),"")</f>
        <v/>
      </c>
      <c r="S83" s="150" t="str">
        <f>IFERROR(IF(INDEX(inputsgrp_otres,MATCH(Logic!$A83,inputsgrp_no,0))&lt;&gt;"",INDEX(inputsgrp_otres,MATCH(Logic!$A83,inputsgrp_no,0)),""),"")</f>
        <v/>
      </c>
      <c r="T83" s="151" t="str">
        <f>IF($S83&lt;&gt;"",IFERROR(IF('Inputs Fixture Fittings'!$D83&lt;&gt;"Default",'Inputs Fixture Fittings'!$E83*$S83,0.5*$S83),0),"")</f>
        <v/>
      </c>
      <c r="U83" s="151" t="str">
        <f>IF($S83&lt;&gt;"",IFERROR(IF('Inputs Fixture Fittings'!$D83&lt;&gt;"Default",'Inputs Fixture Fittings'!$F83*$S83,0.5*$S83),0),"")</f>
        <v/>
      </c>
      <c r="V83" s="150" t="str">
        <f>IFERROR(IF(INDEX(inputsgrp_otot,MATCH(Logic!$A83,inputsgrp_no,0))&lt;&gt;"",INDEX(inputsgrp_otot,MATCH(Logic!$A83,inputsgrp_no,0)),""),"")</f>
        <v/>
      </c>
      <c r="W83" s="151" t="str">
        <f>IF($V83&lt;&gt;"",IFERROR(IF('Inputs Fixture Fittings'!$D83&lt;&gt;"Default",'Inputs Fixture Fittings'!$E83*$V83,0.5*$V83),0),"")</f>
        <v/>
      </c>
      <c r="X83" s="151" t="str">
        <f>IF($V83&lt;&gt;"",IFERROR(IF('Inputs Fixture Fittings'!$D83&lt;&gt;"Default",'Inputs Fixture Fittings'!$F83*$V83,0.5*$V83),0),"")</f>
        <v/>
      </c>
      <c r="Y83" s="153"/>
      <c r="Z83" s="138"/>
      <c r="AA83" s="138"/>
      <c r="AB83" s="153"/>
      <c r="AC83" s="138"/>
      <c r="AD83" s="138"/>
      <c r="AE83" s="138"/>
      <c r="AF83" s="138"/>
      <c r="AG83" s="138"/>
      <c r="AH83" s="138"/>
      <c r="AI83" s="138"/>
      <c r="AJ83" s="138"/>
      <c r="AK83" s="138"/>
      <c r="AL83" s="138"/>
      <c r="AM83" s="138"/>
      <c r="AN83" s="138"/>
      <c r="AO83" s="138"/>
      <c r="AP83" s="138"/>
      <c r="AQ83" s="138"/>
      <c r="AR83" s="138"/>
      <c r="AS83" s="138"/>
      <c r="AT83" s="138"/>
      <c r="AU83" s="138"/>
      <c r="AV83" s="138"/>
      <c r="AW83" s="138"/>
      <c r="AX83" s="138"/>
      <c r="AY83" s="138"/>
      <c r="AZ83" s="138"/>
      <c r="BA83" s="138"/>
      <c r="BB83" s="138"/>
      <c r="BC83" s="138"/>
      <c r="BD83" s="138"/>
      <c r="BE83" s="138"/>
      <c r="BF83" s="138"/>
      <c r="BG83" s="138"/>
      <c r="BH83" s="138"/>
      <c r="BI83" s="138"/>
      <c r="BJ83" s="138"/>
      <c r="BK83" s="138"/>
      <c r="BL83" s="138"/>
      <c r="BM83" s="138"/>
      <c r="BN83" s="138"/>
      <c r="BO83" s="138"/>
      <c r="BP83" s="138"/>
      <c r="BQ83" s="138"/>
      <c r="BR83" s="138"/>
      <c r="BS83" s="138"/>
      <c r="BT83" s="138"/>
      <c r="BU83" s="138"/>
      <c r="BV83" s="138"/>
      <c r="BW83" s="138"/>
      <c r="BX83" s="138"/>
      <c r="BY83" s="138"/>
      <c r="BZ83" s="138"/>
    </row>
    <row r="84" spans="1:78" s="152" customFormat="1" ht="18" hidden="1" customHeight="1" outlineLevel="2" x14ac:dyDescent="0.25">
      <c r="A84" s="146">
        <v>67</v>
      </c>
      <c r="B84" s="366" t="str">
        <f>IFERROR(IF(INDEX(inputsgrp_gn,MATCH(Logic!$A84,inputsgrp_no,0))&lt;&gt;"",INDEX(inputsgrp_gn,MATCH(Logic!$A84,inputsgrp_no,0)),""),"")</f>
        <v/>
      </c>
      <c r="C84" s="367"/>
      <c r="D84" s="148" t="str">
        <f>IFERROR(IF(INDEX(inputsgrp_ada,MATCH(Logic!$A84,inputsgrp_no,0))&lt;&gt;"",INDEX(inputsgrp_ada,MATCH(Logic!$A84,inputsgrp_no,0)),""),"")</f>
        <v/>
      </c>
      <c r="E84" s="149" t="str">
        <f>IFERROR(IF(INDEX(inputsgrp_urinal,MATCH(Logic!$A84,inputsgrp_no,0))&lt;&gt;"",INDEX(inputsgrp_urinal,MATCH(Logic!$A84,inputsgrp_no,0)),""),"")</f>
        <v/>
      </c>
      <c r="F84" s="150" t="str">
        <f>IFERROR(IF(INDEX(inputsgrp_an,MATCH(Logic!$A84,inputsgrp_no,0))&lt;&gt;"",INDEX(inputsgrp_an,MATCH(Logic!$A84,inputsgrp_no,0)),""),"")</f>
        <v/>
      </c>
      <c r="G84" s="150" t="str">
        <f>IFERROR(IF(INDEX(inputsgrp_otefte,MATCH(Logic!$A84,inputsgrp_no,0))&lt;&gt;"",INDEX(inputsgrp_otefte,MATCH(Logic!$A84,inputsgrp_no,0)),""),"")</f>
        <v/>
      </c>
      <c r="H84" s="151" t="str">
        <f>IF($G84&lt;&gt;"",IFERROR(IF('Inputs Fixture Fittings'!$D84&lt;&gt;"Default",'Inputs Fixture Fittings'!$E84*$G84,0.5*$G84),0),"")</f>
        <v/>
      </c>
      <c r="I84" s="151" t="str">
        <f>IF($G84&lt;&gt;"",IFERROR(IF('Inputs Fixture Fittings'!$D84&lt;&gt;"Default",'Inputs Fixture Fittings'!$F84*$G84,0.5*$G84),0),"")</f>
        <v/>
      </c>
      <c r="J84" s="150" t="str">
        <f>IFERROR(IF(INDEX(inputsgrp_otv,MATCH(Logic!$A84,inputsgrp_no,0))&lt;&gt;"",INDEX(inputsgrp_otv,MATCH(Logic!$A84,inputsgrp_no,0)),""),"")</f>
        <v/>
      </c>
      <c r="K84" s="151" t="str">
        <f>IF($J84&lt;&gt;"",IFERROR(IF('Inputs Fixture Fittings'!$D84&lt;&gt;"Default",'Inputs Fixture Fittings'!$E84*$J84,0.5*$J84),0),"")</f>
        <v/>
      </c>
      <c r="L84" s="151" t="str">
        <f>IF($J84&lt;&gt;"",IFERROR(IF('Inputs Fixture Fittings'!$D84&lt;&gt;"Default",'Inputs Fixture Fittings'!$F84*$J84,0.5*$J84),0),"")</f>
        <v/>
      </c>
      <c r="M84" s="150" t="str">
        <f>IFERROR(IF(INDEX(inputsgrp_otrc,MATCH(Logic!$A84,inputsgrp_no,0))&lt;&gt;"",INDEX(inputsgrp_otrc,MATCH(Logic!$A84,inputsgrp_no,0)),""),"")</f>
        <v/>
      </c>
      <c r="N84" s="151" t="str">
        <f>IF($M84&lt;&gt;"",IFERROR(IF('Inputs Fixture Fittings'!$D84&lt;&gt;"Default",'Inputs Fixture Fittings'!$E84*$M84,0.5*$M84),0),"")</f>
        <v/>
      </c>
      <c r="O84" s="151" t="str">
        <f>IF($M84&lt;&gt;"",IFERROR(IF('Inputs Fixture Fittings'!$D84&lt;&gt;"Default",'Inputs Fixture Fittings'!$F84*$M84,0.5*$M84),0),"")</f>
        <v/>
      </c>
      <c r="P84" s="150" t="str">
        <f>IFERROR(IF(INDEX(inputsgrp_otstud,MATCH(Logic!$A84,inputsgrp_no,0))&lt;&gt;"",INDEX(inputsgrp_otstud,MATCH(Logic!$A84,inputsgrp_no,0)),""),"")</f>
        <v/>
      </c>
      <c r="Q84" s="151" t="str">
        <f>IF($P84&lt;&gt;"",IFERROR(IF('Inputs Fixture Fittings'!$D84&lt;&gt;"Default",'Inputs Fixture Fittings'!$E84*$P84,0.5*$P84),0),"")</f>
        <v/>
      </c>
      <c r="R84" s="151" t="str">
        <f>IF($P84&lt;&gt;"",IFERROR(IF('Inputs Fixture Fittings'!$D84&lt;&gt;"Default",'Inputs Fixture Fittings'!$F84*$P84,0.5*$P84),0),"")</f>
        <v/>
      </c>
      <c r="S84" s="150" t="str">
        <f>IFERROR(IF(INDEX(inputsgrp_otres,MATCH(Logic!$A84,inputsgrp_no,0))&lt;&gt;"",INDEX(inputsgrp_otres,MATCH(Logic!$A84,inputsgrp_no,0)),""),"")</f>
        <v/>
      </c>
      <c r="T84" s="151" t="str">
        <f>IF($S84&lt;&gt;"",IFERROR(IF('Inputs Fixture Fittings'!$D84&lt;&gt;"Default",'Inputs Fixture Fittings'!$E84*$S84,0.5*$S84),0),"")</f>
        <v/>
      </c>
      <c r="U84" s="151" t="str">
        <f>IF($S84&lt;&gt;"",IFERROR(IF('Inputs Fixture Fittings'!$D84&lt;&gt;"Default",'Inputs Fixture Fittings'!$F84*$S84,0.5*$S84),0),"")</f>
        <v/>
      </c>
      <c r="V84" s="150" t="str">
        <f>IFERROR(IF(INDEX(inputsgrp_otot,MATCH(Logic!$A84,inputsgrp_no,0))&lt;&gt;"",INDEX(inputsgrp_otot,MATCH(Logic!$A84,inputsgrp_no,0)),""),"")</f>
        <v/>
      </c>
      <c r="W84" s="151" t="str">
        <f>IF($V84&lt;&gt;"",IFERROR(IF('Inputs Fixture Fittings'!$D84&lt;&gt;"Default",'Inputs Fixture Fittings'!$E84*$V84,0.5*$V84),0),"")</f>
        <v/>
      </c>
      <c r="X84" s="151" t="str">
        <f>IF($V84&lt;&gt;"",IFERROR(IF('Inputs Fixture Fittings'!$D84&lt;&gt;"Default",'Inputs Fixture Fittings'!$F84*$V84,0.5*$V84),0),"")</f>
        <v/>
      </c>
      <c r="Y84" s="153"/>
      <c r="Z84" s="138"/>
      <c r="AA84" s="138"/>
      <c r="AB84" s="153"/>
      <c r="AC84" s="138"/>
      <c r="AD84" s="138"/>
      <c r="AE84" s="138"/>
      <c r="AF84" s="138"/>
      <c r="AG84" s="138"/>
      <c r="AH84" s="138"/>
      <c r="AI84" s="138"/>
      <c r="AJ84" s="138"/>
      <c r="AK84" s="138"/>
      <c r="AL84" s="138"/>
      <c r="AM84" s="138"/>
      <c r="AN84" s="138"/>
      <c r="AO84" s="138"/>
      <c r="AP84" s="138"/>
      <c r="AQ84" s="138"/>
      <c r="AR84" s="138"/>
      <c r="AS84" s="138"/>
      <c r="AT84" s="138"/>
      <c r="AU84" s="138"/>
      <c r="AV84" s="138"/>
      <c r="AW84" s="138"/>
      <c r="AX84" s="138"/>
      <c r="AY84" s="138"/>
      <c r="AZ84" s="138"/>
      <c r="BA84" s="138"/>
      <c r="BB84" s="138"/>
      <c r="BC84" s="138"/>
      <c r="BD84" s="138"/>
      <c r="BE84" s="138"/>
      <c r="BF84" s="138"/>
      <c r="BG84" s="138"/>
      <c r="BH84" s="138"/>
      <c r="BI84" s="138"/>
      <c r="BJ84" s="138"/>
      <c r="BK84" s="138"/>
      <c r="BL84" s="138"/>
      <c r="BM84" s="138"/>
      <c r="BN84" s="138"/>
      <c r="BO84" s="138"/>
      <c r="BP84" s="138"/>
      <c r="BQ84" s="138"/>
      <c r="BR84" s="138"/>
      <c r="BS84" s="138"/>
      <c r="BT84" s="138"/>
      <c r="BU84" s="138"/>
      <c r="BV84" s="138"/>
      <c r="BW84" s="138"/>
      <c r="BX84" s="138"/>
      <c r="BY84" s="138"/>
      <c r="BZ84" s="138"/>
    </row>
    <row r="85" spans="1:78" s="152" customFormat="1" ht="18" hidden="1" customHeight="1" outlineLevel="2" x14ac:dyDescent="0.25">
      <c r="A85" s="146">
        <v>68</v>
      </c>
      <c r="B85" s="366" t="str">
        <f>IFERROR(IF(INDEX(inputsgrp_gn,MATCH(Logic!$A85,inputsgrp_no,0))&lt;&gt;"",INDEX(inputsgrp_gn,MATCH(Logic!$A85,inputsgrp_no,0)),""),"")</f>
        <v/>
      </c>
      <c r="C85" s="367"/>
      <c r="D85" s="148" t="str">
        <f>IFERROR(IF(INDEX(inputsgrp_ada,MATCH(Logic!$A85,inputsgrp_no,0))&lt;&gt;"",INDEX(inputsgrp_ada,MATCH(Logic!$A85,inputsgrp_no,0)),""),"")</f>
        <v/>
      </c>
      <c r="E85" s="149" t="str">
        <f>IFERROR(IF(INDEX(inputsgrp_urinal,MATCH(Logic!$A85,inputsgrp_no,0))&lt;&gt;"",INDEX(inputsgrp_urinal,MATCH(Logic!$A85,inputsgrp_no,0)),""),"")</f>
        <v/>
      </c>
      <c r="F85" s="150" t="str">
        <f>IFERROR(IF(INDEX(inputsgrp_an,MATCH(Logic!$A85,inputsgrp_no,0))&lt;&gt;"",INDEX(inputsgrp_an,MATCH(Logic!$A85,inputsgrp_no,0)),""),"")</f>
        <v/>
      </c>
      <c r="G85" s="150" t="str">
        <f>IFERROR(IF(INDEX(inputsgrp_otefte,MATCH(Logic!$A85,inputsgrp_no,0))&lt;&gt;"",INDEX(inputsgrp_otefte,MATCH(Logic!$A85,inputsgrp_no,0)),""),"")</f>
        <v/>
      </c>
      <c r="H85" s="151" t="str">
        <f>IF($G85&lt;&gt;"",IFERROR(IF('Inputs Fixture Fittings'!$D85&lt;&gt;"Default",'Inputs Fixture Fittings'!$E85*$G85,0.5*$G85),0),"")</f>
        <v/>
      </c>
      <c r="I85" s="151" t="str">
        <f>IF($G85&lt;&gt;"",IFERROR(IF('Inputs Fixture Fittings'!$D85&lt;&gt;"Default",'Inputs Fixture Fittings'!$F85*$G85,0.5*$G85),0),"")</f>
        <v/>
      </c>
      <c r="J85" s="150" t="str">
        <f>IFERROR(IF(INDEX(inputsgrp_otv,MATCH(Logic!$A85,inputsgrp_no,0))&lt;&gt;"",INDEX(inputsgrp_otv,MATCH(Logic!$A85,inputsgrp_no,0)),""),"")</f>
        <v/>
      </c>
      <c r="K85" s="151" t="str">
        <f>IF($J85&lt;&gt;"",IFERROR(IF('Inputs Fixture Fittings'!$D85&lt;&gt;"Default",'Inputs Fixture Fittings'!$E85*$J85,0.5*$J85),0),"")</f>
        <v/>
      </c>
      <c r="L85" s="151" t="str">
        <f>IF($J85&lt;&gt;"",IFERROR(IF('Inputs Fixture Fittings'!$D85&lt;&gt;"Default",'Inputs Fixture Fittings'!$F85*$J85,0.5*$J85),0),"")</f>
        <v/>
      </c>
      <c r="M85" s="150" t="str">
        <f>IFERROR(IF(INDEX(inputsgrp_otrc,MATCH(Logic!$A85,inputsgrp_no,0))&lt;&gt;"",INDEX(inputsgrp_otrc,MATCH(Logic!$A85,inputsgrp_no,0)),""),"")</f>
        <v/>
      </c>
      <c r="N85" s="151" t="str">
        <f>IF($M85&lt;&gt;"",IFERROR(IF('Inputs Fixture Fittings'!$D85&lt;&gt;"Default",'Inputs Fixture Fittings'!$E85*$M85,0.5*$M85),0),"")</f>
        <v/>
      </c>
      <c r="O85" s="151" t="str">
        <f>IF($M85&lt;&gt;"",IFERROR(IF('Inputs Fixture Fittings'!$D85&lt;&gt;"Default",'Inputs Fixture Fittings'!$F85*$M85,0.5*$M85),0),"")</f>
        <v/>
      </c>
      <c r="P85" s="150" t="str">
        <f>IFERROR(IF(INDEX(inputsgrp_otstud,MATCH(Logic!$A85,inputsgrp_no,0))&lt;&gt;"",INDEX(inputsgrp_otstud,MATCH(Logic!$A85,inputsgrp_no,0)),""),"")</f>
        <v/>
      </c>
      <c r="Q85" s="151" t="str">
        <f>IF($P85&lt;&gt;"",IFERROR(IF('Inputs Fixture Fittings'!$D85&lt;&gt;"Default",'Inputs Fixture Fittings'!$E85*$P85,0.5*$P85),0),"")</f>
        <v/>
      </c>
      <c r="R85" s="151" t="str">
        <f>IF($P85&lt;&gt;"",IFERROR(IF('Inputs Fixture Fittings'!$D85&lt;&gt;"Default",'Inputs Fixture Fittings'!$F85*$P85,0.5*$P85),0),"")</f>
        <v/>
      </c>
      <c r="S85" s="150" t="str">
        <f>IFERROR(IF(INDEX(inputsgrp_otres,MATCH(Logic!$A85,inputsgrp_no,0))&lt;&gt;"",INDEX(inputsgrp_otres,MATCH(Logic!$A85,inputsgrp_no,0)),""),"")</f>
        <v/>
      </c>
      <c r="T85" s="151" t="str">
        <f>IF($S85&lt;&gt;"",IFERROR(IF('Inputs Fixture Fittings'!$D85&lt;&gt;"Default",'Inputs Fixture Fittings'!$E85*$S85,0.5*$S85),0),"")</f>
        <v/>
      </c>
      <c r="U85" s="151" t="str">
        <f>IF($S85&lt;&gt;"",IFERROR(IF('Inputs Fixture Fittings'!$D85&lt;&gt;"Default",'Inputs Fixture Fittings'!$F85*$S85,0.5*$S85),0),"")</f>
        <v/>
      </c>
      <c r="V85" s="150" t="str">
        <f>IFERROR(IF(INDEX(inputsgrp_otot,MATCH(Logic!$A85,inputsgrp_no,0))&lt;&gt;"",INDEX(inputsgrp_otot,MATCH(Logic!$A85,inputsgrp_no,0)),""),"")</f>
        <v/>
      </c>
      <c r="W85" s="151" t="str">
        <f>IF($V85&lt;&gt;"",IFERROR(IF('Inputs Fixture Fittings'!$D85&lt;&gt;"Default",'Inputs Fixture Fittings'!$E85*$V85,0.5*$V85),0),"")</f>
        <v/>
      </c>
      <c r="X85" s="151" t="str">
        <f>IF($V85&lt;&gt;"",IFERROR(IF('Inputs Fixture Fittings'!$D85&lt;&gt;"Default",'Inputs Fixture Fittings'!$F85*$V85,0.5*$V85),0),"")</f>
        <v/>
      </c>
      <c r="Y85" s="153"/>
      <c r="Z85" s="138"/>
      <c r="AA85" s="138"/>
      <c r="AB85" s="153"/>
      <c r="AC85" s="138"/>
      <c r="AD85" s="138"/>
      <c r="AE85" s="138"/>
      <c r="AF85" s="138"/>
      <c r="AG85" s="138"/>
      <c r="AH85" s="138"/>
      <c r="AI85" s="138"/>
      <c r="AJ85" s="138"/>
      <c r="AK85" s="138"/>
      <c r="AL85" s="138"/>
      <c r="AM85" s="138"/>
      <c r="AN85" s="138"/>
      <c r="AO85" s="138"/>
      <c r="AP85" s="138"/>
      <c r="AQ85" s="138"/>
      <c r="AR85" s="138"/>
      <c r="AS85" s="138"/>
      <c r="AT85" s="138"/>
      <c r="AU85" s="138"/>
      <c r="AV85" s="138"/>
      <c r="AW85" s="138"/>
      <c r="AX85" s="138"/>
      <c r="AY85" s="138"/>
      <c r="AZ85" s="138"/>
      <c r="BA85" s="138"/>
      <c r="BB85" s="138"/>
      <c r="BC85" s="138"/>
      <c r="BD85" s="138"/>
      <c r="BE85" s="138"/>
      <c r="BF85" s="138"/>
      <c r="BG85" s="138"/>
      <c r="BH85" s="138"/>
      <c r="BI85" s="138"/>
      <c r="BJ85" s="138"/>
      <c r="BK85" s="138"/>
      <c r="BL85" s="138"/>
      <c r="BM85" s="138"/>
      <c r="BN85" s="138"/>
      <c r="BO85" s="138"/>
      <c r="BP85" s="138"/>
      <c r="BQ85" s="138"/>
      <c r="BR85" s="138"/>
      <c r="BS85" s="138"/>
      <c r="BT85" s="138"/>
      <c r="BU85" s="138"/>
      <c r="BV85" s="138"/>
      <c r="BW85" s="138"/>
      <c r="BX85" s="138"/>
      <c r="BY85" s="138"/>
      <c r="BZ85" s="138"/>
    </row>
    <row r="86" spans="1:78" s="152" customFormat="1" ht="18" hidden="1" customHeight="1" outlineLevel="2" x14ac:dyDescent="0.25">
      <c r="A86" s="146">
        <v>69</v>
      </c>
      <c r="B86" s="366" t="str">
        <f>IFERROR(IF(INDEX(inputsgrp_gn,MATCH(Logic!$A86,inputsgrp_no,0))&lt;&gt;"",INDEX(inputsgrp_gn,MATCH(Logic!$A86,inputsgrp_no,0)),""),"")</f>
        <v/>
      </c>
      <c r="C86" s="367"/>
      <c r="D86" s="148" t="str">
        <f>IFERROR(IF(INDEX(inputsgrp_ada,MATCH(Logic!$A86,inputsgrp_no,0))&lt;&gt;"",INDEX(inputsgrp_ada,MATCH(Logic!$A86,inputsgrp_no,0)),""),"")</f>
        <v/>
      </c>
      <c r="E86" s="149" t="str">
        <f>IFERROR(IF(INDEX(inputsgrp_urinal,MATCH(Logic!$A86,inputsgrp_no,0))&lt;&gt;"",INDEX(inputsgrp_urinal,MATCH(Logic!$A86,inputsgrp_no,0)),""),"")</f>
        <v/>
      </c>
      <c r="F86" s="150" t="str">
        <f>IFERROR(IF(INDEX(inputsgrp_an,MATCH(Logic!$A86,inputsgrp_no,0))&lt;&gt;"",INDEX(inputsgrp_an,MATCH(Logic!$A86,inputsgrp_no,0)),""),"")</f>
        <v/>
      </c>
      <c r="G86" s="150" t="str">
        <f>IFERROR(IF(INDEX(inputsgrp_otefte,MATCH(Logic!$A86,inputsgrp_no,0))&lt;&gt;"",INDEX(inputsgrp_otefte,MATCH(Logic!$A86,inputsgrp_no,0)),""),"")</f>
        <v/>
      </c>
      <c r="H86" s="151" t="str">
        <f>IF($G86&lt;&gt;"",IFERROR(IF('Inputs Fixture Fittings'!$D86&lt;&gt;"Default",'Inputs Fixture Fittings'!$E86*$G86,0.5*$G86),0),"")</f>
        <v/>
      </c>
      <c r="I86" s="151" t="str">
        <f>IF($G86&lt;&gt;"",IFERROR(IF('Inputs Fixture Fittings'!$D86&lt;&gt;"Default",'Inputs Fixture Fittings'!$F86*$G86,0.5*$G86),0),"")</f>
        <v/>
      </c>
      <c r="J86" s="150" t="str">
        <f>IFERROR(IF(INDEX(inputsgrp_otv,MATCH(Logic!$A86,inputsgrp_no,0))&lt;&gt;"",INDEX(inputsgrp_otv,MATCH(Logic!$A86,inputsgrp_no,0)),""),"")</f>
        <v/>
      </c>
      <c r="K86" s="151" t="str">
        <f>IF($J86&lt;&gt;"",IFERROR(IF('Inputs Fixture Fittings'!$D86&lt;&gt;"Default",'Inputs Fixture Fittings'!$E86*$J86,0.5*$J86),0),"")</f>
        <v/>
      </c>
      <c r="L86" s="151" t="str">
        <f>IF($J86&lt;&gt;"",IFERROR(IF('Inputs Fixture Fittings'!$D86&lt;&gt;"Default",'Inputs Fixture Fittings'!$F86*$J86,0.5*$J86),0),"")</f>
        <v/>
      </c>
      <c r="M86" s="150" t="str">
        <f>IFERROR(IF(INDEX(inputsgrp_otrc,MATCH(Logic!$A86,inputsgrp_no,0))&lt;&gt;"",INDEX(inputsgrp_otrc,MATCH(Logic!$A86,inputsgrp_no,0)),""),"")</f>
        <v/>
      </c>
      <c r="N86" s="151" t="str">
        <f>IF($M86&lt;&gt;"",IFERROR(IF('Inputs Fixture Fittings'!$D86&lt;&gt;"Default",'Inputs Fixture Fittings'!$E86*$M86,0.5*$M86),0),"")</f>
        <v/>
      </c>
      <c r="O86" s="151" t="str">
        <f>IF($M86&lt;&gt;"",IFERROR(IF('Inputs Fixture Fittings'!$D86&lt;&gt;"Default",'Inputs Fixture Fittings'!$F86*$M86,0.5*$M86),0),"")</f>
        <v/>
      </c>
      <c r="P86" s="150" t="str">
        <f>IFERROR(IF(INDEX(inputsgrp_otstud,MATCH(Logic!$A86,inputsgrp_no,0))&lt;&gt;"",INDEX(inputsgrp_otstud,MATCH(Logic!$A86,inputsgrp_no,0)),""),"")</f>
        <v/>
      </c>
      <c r="Q86" s="151" t="str">
        <f>IF($P86&lt;&gt;"",IFERROR(IF('Inputs Fixture Fittings'!$D86&lt;&gt;"Default",'Inputs Fixture Fittings'!$E86*$P86,0.5*$P86),0),"")</f>
        <v/>
      </c>
      <c r="R86" s="151" t="str">
        <f>IF($P86&lt;&gt;"",IFERROR(IF('Inputs Fixture Fittings'!$D86&lt;&gt;"Default",'Inputs Fixture Fittings'!$F86*$P86,0.5*$P86),0),"")</f>
        <v/>
      </c>
      <c r="S86" s="150" t="str">
        <f>IFERROR(IF(INDEX(inputsgrp_otres,MATCH(Logic!$A86,inputsgrp_no,0))&lt;&gt;"",INDEX(inputsgrp_otres,MATCH(Logic!$A86,inputsgrp_no,0)),""),"")</f>
        <v/>
      </c>
      <c r="T86" s="151" t="str">
        <f>IF($S86&lt;&gt;"",IFERROR(IF('Inputs Fixture Fittings'!$D86&lt;&gt;"Default",'Inputs Fixture Fittings'!$E86*$S86,0.5*$S86),0),"")</f>
        <v/>
      </c>
      <c r="U86" s="151" t="str">
        <f>IF($S86&lt;&gt;"",IFERROR(IF('Inputs Fixture Fittings'!$D86&lt;&gt;"Default",'Inputs Fixture Fittings'!$F86*$S86,0.5*$S86),0),"")</f>
        <v/>
      </c>
      <c r="V86" s="150" t="str">
        <f>IFERROR(IF(INDEX(inputsgrp_otot,MATCH(Logic!$A86,inputsgrp_no,0))&lt;&gt;"",INDEX(inputsgrp_otot,MATCH(Logic!$A86,inputsgrp_no,0)),""),"")</f>
        <v/>
      </c>
      <c r="W86" s="151" t="str">
        <f>IF($V86&lt;&gt;"",IFERROR(IF('Inputs Fixture Fittings'!$D86&lt;&gt;"Default",'Inputs Fixture Fittings'!$E86*$V86,0.5*$V86),0),"")</f>
        <v/>
      </c>
      <c r="X86" s="151" t="str">
        <f>IF($V86&lt;&gt;"",IFERROR(IF('Inputs Fixture Fittings'!$D86&lt;&gt;"Default",'Inputs Fixture Fittings'!$F86*$V86,0.5*$V86),0),"")</f>
        <v/>
      </c>
      <c r="Y86" s="153"/>
      <c r="Z86" s="138"/>
      <c r="AA86" s="138"/>
      <c r="AB86" s="153"/>
      <c r="AC86" s="138"/>
      <c r="AD86" s="138"/>
      <c r="AE86" s="138"/>
      <c r="AF86" s="138"/>
      <c r="AG86" s="138"/>
      <c r="AH86" s="138"/>
      <c r="AI86" s="138"/>
      <c r="AJ86" s="138"/>
      <c r="AK86" s="138"/>
      <c r="AL86" s="138"/>
      <c r="AM86" s="138"/>
      <c r="AN86" s="138"/>
      <c r="AO86" s="138"/>
      <c r="AP86" s="138"/>
      <c r="AQ86" s="138"/>
      <c r="AR86" s="138"/>
      <c r="AS86" s="138"/>
      <c r="AT86" s="138"/>
      <c r="AU86" s="138"/>
      <c r="AV86" s="138"/>
      <c r="AW86" s="138"/>
      <c r="AX86" s="138"/>
      <c r="AY86" s="138"/>
      <c r="AZ86" s="138"/>
      <c r="BA86" s="138"/>
      <c r="BB86" s="138"/>
      <c r="BC86" s="138"/>
      <c r="BD86" s="138"/>
      <c r="BE86" s="138"/>
      <c r="BF86" s="138"/>
      <c r="BG86" s="138"/>
      <c r="BH86" s="138"/>
      <c r="BI86" s="138"/>
      <c r="BJ86" s="138"/>
      <c r="BK86" s="138"/>
      <c r="BL86" s="138"/>
      <c r="BM86" s="138"/>
      <c r="BN86" s="138"/>
      <c r="BO86" s="138"/>
      <c r="BP86" s="138"/>
      <c r="BQ86" s="138"/>
      <c r="BR86" s="138"/>
      <c r="BS86" s="138"/>
      <c r="BT86" s="138"/>
      <c r="BU86" s="138"/>
      <c r="BV86" s="138"/>
      <c r="BW86" s="138"/>
      <c r="BX86" s="138"/>
      <c r="BY86" s="138"/>
      <c r="BZ86" s="138"/>
    </row>
    <row r="87" spans="1:78" s="152" customFormat="1" ht="18" hidden="1" customHeight="1" outlineLevel="2" x14ac:dyDescent="0.25">
      <c r="A87" s="146">
        <v>70</v>
      </c>
      <c r="B87" s="366" t="str">
        <f>IFERROR(IF(INDEX(inputsgrp_gn,MATCH(Logic!$A87,inputsgrp_no,0))&lt;&gt;"",INDEX(inputsgrp_gn,MATCH(Logic!$A87,inputsgrp_no,0)),""),"")</f>
        <v/>
      </c>
      <c r="C87" s="367"/>
      <c r="D87" s="148" t="str">
        <f>IFERROR(IF(INDEX(inputsgrp_ada,MATCH(Logic!$A87,inputsgrp_no,0))&lt;&gt;"",INDEX(inputsgrp_ada,MATCH(Logic!$A87,inputsgrp_no,0)),""),"")</f>
        <v/>
      </c>
      <c r="E87" s="149" t="str">
        <f>IFERROR(IF(INDEX(inputsgrp_urinal,MATCH(Logic!$A87,inputsgrp_no,0))&lt;&gt;"",INDEX(inputsgrp_urinal,MATCH(Logic!$A87,inputsgrp_no,0)),""),"")</f>
        <v/>
      </c>
      <c r="F87" s="150" t="str">
        <f>IFERROR(IF(INDEX(inputsgrp_an,MATCH(Logic!$A87,inputsgrp_no,0))&lt;&gt;"",INDEX(inputsgrp_an,MATCH(Logic!$A87,inputsgrp_no,0)),""),"")</f>
        <v/>
      </c>
      <c r="G87" s="150" t="str">
        <f>IFERROR(IF(INDEX(inputsgrp_otefte,MATCH(Logic!$A87,inputsgrp_no,0))&lt;&gt;"",INDEX(inputsgrp_otefte,MATCH(Logic!$A87,inputsgrp_no,0)),""),"")</f>
        <v/>
      </c>
      <c r="H87" s="151" t="str">
        <f>IF($G87&lt;&gt;"",IFERROR(IF('Inputs Fixture Fittings'!$D87&lt;&gt;"Default",'Inputs Fixture Fittings'!$E87*$G87,0.5*$G87),0),"")</f>
        <v/>
      </c>
      <c r="I87" s="151" t="str">
        <f>IF($G87&lt;&gt;"",IFERROR(IF('Inputs Fixture Fittings'!$D87&lt;&gt;"Default",'Inputs Fixture Fittings'!$F87*$G87,0.5*$G87),0),"")</f>
        <v/>
      </c>
      <c r="J87" s="150" t="str">
        <f>IFERROR(IF(INDEX(inputsgrp_otv,MATCH(Logic!$A87,inputsgrp_no,0))&lt;&gt;"",INDEX(inputsgrp_otv,MATCH(Logic!$A87,inputsgrp_no,0)),""),"")</f>
        <v/>
      </c>
      <c r="K87" s="151" t="str">
        <f>IF($J87&lt;&gt;"",IFERROR(IF('Inputs Fixture Fittings'!$D87&lt;&gt;"Default",'Inputs Fixture Fittings'!$E87*$J87,0.5*$J87),0),"")</f>
        <v/>
      </c>
      <c r="L87" s="151" t="str">
        <f>IF($J87&lt;&gt;"",IFERROR(IF('Inputs Fixture Fittings'!$D87&lt;&gt;"Default",'Inputs Fixture Fittings'!$F87*$J87,0.5*$J87),0),"")</f>
        <v/>
      </c>
      <c r="M87" s="150" t="str">
        <f>IFERROR(IF(INDEX(inputsgrp_otrc,MATCH(Logic!$A87,inputsgrp_no,0))&lt;&gt;"",INDEX(inputsgrp_otrc,MATCH(Logic!$A87,inputsgrp_no,0)),""),"")</f>
        <v/>
      </c>
      <c r="N87" s="151" t="str">
        <f>IF($M87&lt;&gt;"",IFERROR(IF('Inputs Fixture Fittings'!$D87&lt;&gt;"Default",'Inputs Fixture Fittings'!$E87*$M87,0.5*$M87),0),"")</f>
        <v/>
      </c>
      <c r="O87" s="151" t="str">
        <f>IF($M87&lt;&gt;"",IFERROR(IF('Inputs Fixture Fittings'!$D87&lt;&gt;"Default",'Inputs Fixture Fittings'!$F87*$M87,0.5*$M87),0),"")</f>
        <v/>
      </c>
      <c r="P87" s="150" t="str">
        <f>IFERROR(IF(INDEX(inputsgrp_otstud,MATCH(Logic!$A87,inputsgrp_no,0))&lt;&gt;"",INDEX(inputsgrp_otstud,MATCH(Logic!$A87,inputsgrp_no,0)),""),"")</f>
        <v/>
      </c>
      <c r="Q87" s="151" t="str">
        <f>IF($P87&lt;&gt;"",IFERROR(IF('Inputs Fixture Fittings'!$D87&lt;&gt;"Default",'Inputs Fixture Fittings'!$E87*$P87,0.5*$P87),0),"")</f>
        <v/>
      </c>
      <c r="R87" s="151" t="str">
        <f>IF($P87&lt;&gt;"",IFERROR(IF('Inputs Fixture Fittings'!$D87&lt;&gt;"Default",'Inputs Fixture Fittings'!$F87*$P87,0.5*$P87),0),"")</f>
        <v/>
      </c>
      <c r="S87" s="150" t="str">
        <f>IFERROR(IF(INDEX(inputsgrp_otres,MATCH(Logic!$A87,inputsgrp_no,0))&lt;&gt;"",INDEX(inputsgrp_otres,MATCH(Logic!$A87,inputsgrp_no,0)),""),"")</f>
        <v/>
      </c>
      <c r="T87" s="151" t="str">
        <f>IF($S87&lt;&gt;"",IFERROR(IF('Inputs Fixture Fittings'!$D87&lt;&gt;"Default",'Inputs Fixture Fittings'!$E87*$S87,0.5*$S87),0),"")</f>
        <v/>
      </c>
      <c r="U87" s="151" t="str">
        <f>IF($S87&lt;&gt;"",IFERROR(IF('Inputs Fixture Fittings'!$D87&lt;&gt;"Default",'Inputs Fixture Fittings'!$F87*$S87,0.5*$S87),0),"")</f>
        <v/>
      </c>
      <c r="V87" s="150" t="str">
        <f>IFERROR(IF(INDEX(inputsgrp_otot,MATCH(Logic!$A87,inputsgrp_no,0))&lt;&gt;"",INDEX(inputsgrp_otot,MATCH(Logic!$A87,inputsgrp_no,0)),""),"")</f>
        <v/>
      </c>
      <c r="W87" s="151" t="str">
        <f>IF($V87&lt;&gt;"",IFERROR(IF('Inputs Fixture Fittings'!$D87&lt;&gt;"Default",'Inputs Fixture Fittings'!$E87*$V87,0.5*$V87),0),"")</f>
        <v/>
      </c>
      <c r="X87" s="151" t="str">
        <f>IF($V87&lt;&gt;"",IFERROR(IF('Inputs Fixture Fittings'!$D87&lt;&gt;"Default",'Inputs Fixture Fittings'!$F87*$V87,0.5*$V87),0),"")</f>
        <v/>
      </c>
      <c r="Y87" s="153"/>
      <c r="Z87" s="138"/>
      <c r="AA87" s="138"/>
      <c r="AB87" s="153"/>
      <c r="AC87" s="138"/>
      <c r="AD87" s="138"/>
      <c r="AE87" s="138"/>
      <c r="AF87" s="138"/>
      <c r="AG87" s="138"/>
      <c r="AH87" s="138"/>
      <c r="AI87" s="138"/>
      <c r="AJ87" s="138"/>
      <c r="AK87" s="138"/>
      <c r="AL87" s="138"/>
      <c r="AM87" s="138"/>
      <c r="AN87" s="138"/>
      <c r="AO87" s="138"/>
      <c r="AP87" s="138"/>
      <c r="AQ87" s="138"/>
      <c r="AR87" s="138"/>
      <c r="AS87" s="138"/>
      <c r="AT87" s="138"/>
      <c r="AU87" s="138"/>
      <c r="AV87" s="138"/>
      <c r="AW87" s="138"/>
      <c r="AX87" s="138"/>
      <c r="AY87" s="138"/>
      <c r="AZ87" s="138"/>
      <c r="BA87" s="138"/>
      <c r="BB87" s="138"/>
      <c r="BC87" s="138"/>
      <c r="BD87" s="138"/>
      <c r="BE87" s="138"/>
      <c r="BF87" s="138"/>
      <c r="BG87" s="138"/>
      <c r="BH87" s="138"/>
      <c r="BI87" s="138"/>
      <c r="BJ87" s="138"/>
      <c r="BK87" s="138"/>
      <c r="BL87" s="138"/>
      <c r="BM87" s="138"/>
      <c r="BN87" s="138"/>
      <c r="BO87" s="138"/>
      <c r="BP87" s="138"/>
      <c r="BQ87" s="138"/>
      <c r="BR87" s="138"/>
      <c r="BS87" s="138"/>
      <c r="BT87" s="138"/>
      <c r="BU87" s="138"/>
      <c r="BV87" s="138"/>
      <c r="BW87" s="138"/>
      <c r="BX87" s="138"/>
      <c r="BY87" s="138"/>
      <c r="BZ87" s="138"/>
    </row>
    <row r="88" spans="1:78" s="152" customFormat="1" ht="15" hidden="1" customHeight="1" outlineLevel="1" collapsed="1" x14ac:dyDescent="0.25">
      <c r="A88" s="146"/>
      <c r="B88" s="350"/>
      <c r="C88" s="351"/>
      <c r="D88" s="314"/>
      <c r="E88" s="317"/>
      <c r="F88" s="328"/>
      <c r="G88" s="328"/>
      <c r="H88" s="328"/>
      <c r="I88" s="328"/>
      <c r="J88" s="328"/>
      <c r="K88" s="328"/>
      <c r="L88" s="328"/>
      <c r="M88" s="328"/>
      <c r="N88" s="328"/>
      <c r="O88" s="328"/>
      <c r="P88" s="328"/>
      <c r="Q88" s="328"/>
      <c r="R88" s="328"/>
      <c r="S88" s="328"/>
      <c r="T88" s="328"/>
      <c r="U88" s="328"/>
      <c r="V88" s="328"/>
      <c r="W88" s="330"/>
      <c r="X88" s="329"/>
      <c r="Y88" s="153" t="s">
        <v>182</v>
      </c>
      <c r="Z88" s="138"/>
      <c r="AA88" s="138"/>
      <c r="AB88" s="138"/>
      <c r="AC88" s="138"/>
      <c r="AD88" s="138"/>
      <c r="AE88" s="138"/>
      <c r="AF88" s="138"/>
      <c r="AG88" s="138"/>
      <c r="AH88" s="138"/>
      <c r="AI88" s="138"/>
      <c r="AJ88" s="138"/>
      <c r="AK88" s="138"/>
      <c r="AL88" s="138"/>
      <c r="AM88" s="138"/>
      <c r="AN88" s="138"/>
      <c r="AO88" s="138"/>
      <c r="AP88" s="138"/>
      <c r="AQ88" s="138"/>
      <c r="AR88" s="138"/>
      <c r="AS88" s="138"/>
      <c r="AT88" s="138"/>
      <c r="AU88" s="138"/>
      <c r="AV88" s="138"/>
      <c r="AW88" s="138"/>
      <c r="AX88" s="138"/>
      <c r="AY88" s="138"/>
      <c r="AZ88" s="138"/>
      <c r="BA88" s="138"/>
      <c r="BB88" s="138"/>
      <c r="BC88" s="138"/>
      <c r="BD88" s="138"/>
      <c r="BE88" s="138"/>
      <c r="BF88" s="138"/>
      <c r="BG88" s="138"/>
      <c r="BH88" s="138"/>
      <c r="BI88" s="138"/>
      <c r="BJ88" s="138"/>
      <c r="BK88" s="138"/>
      <c r="BL88" s="138"/>
      <c r="BM88" s="138"/>
      <c r="BN88" s="138"/>
      <c r="BO88" s="138"/>
      <c r="BP88" s="138"/>
      <c r="BQ88" s="138"/>
      <c r="BR88" s="138"/>
      <c r="BS88" s="138"/>
      <c r="BT88" s="138"/>
      <c r="BU88" s="138"/>
      <c r="BV88" s="138"/>
      <c r="BW88" s="138"/>
      <c r="BX88" s="138"/>
      <c r="BY88" s="138"/>
      <c r="BZ88" s="138"/>
    </row>
    <row r="89" spans="1:78" s="152" customFormat="1" ht="18" hidden="1" customHeight="1" outlineLevel="2" x14ac:dyDescent="0.25">
      <c r="A89" s="146">
        <v>71</v>
      </c>
      <c r="B89" s="366" t="str">
        <f>IFERROR(IF(INDEX(inputsgrp_gn,MATCH(Logic!$A89,inputsgrp_no,0))&lt;&gt;"",INDEX(inputsgrp_gn,MATCH(Logic!$A89,inputsgrp_no,0)),""),"")</f>
        <v/>
      </c>
      <c r="C89" s="367"/>
      <c r="D89" s="148" t="str">
        <f>IFERROR(IF(INDEX(inputsgrp_ada,MATCH(Logic!$A89,inputsgrp_no,0))&lt;&gt;"",INDEX(inputsgrp_ada,MATCH(Logic!$A89,inputsgrp_no,0)),""),"")</f>
        <v/>
      </c>
      <c r="E89" s="149" t="str">
        <f>IFERROR(IF(INDEX(inputsgrp_urinal,MATCH(Logic!$A89,inputsgrp_no,0))&lt;&gt;"",INDEX(inputsgrp_urinal,MATCH(Logic!$A89,inputsgrp_no,0)),""),"")</f>
        <v/>
      </c>
      <c r="F89" s="150" t="str">
        <f>IFERROR(IF(INDEX(inputsgrp_an,MATCH(Logic!$A89,inputsgrp_no,0))&lt;&gt;"",INDEX(inputsgrp_an,MATCH(Logic!$A89,inputsgrp_no,0)),""),"")</f>
        <v/>
      </c>
      <c r="G89" s="150" t="str">
        <f>IFERROR(IF(INDEX(inputsgrp_otefte,MATCH(Logic!$A89,inputsgrp_no,0))&lt;&gt;"",INDEX(inputsgrp_otefte,MATCH(Logic!$A89,inputsgrp_no,0)),""),"")</f>
        <v/>
      </c>
      <c r="H89" s="151" t="str">
        <f>IF($G89&lt;&gt;"",IFERROR(IF('Inputs Fixture Fittings'!$D89&lt;&gt;"Default",'Inputs Fixture Fittings'!$E89*$G89,0.5*$G89),0),"")</f>
        <v/>
      </c>
      <c r="I89" s="151" t="str">
        <f>IF($G89&lt;&gt;"",IFERROR(IF('Inputs Fixture Fittings'!$D89&lt;&gt;"Default",'Inputs Fixture Fittings'!$F89*$G89,0.5*$G89),0),"")</f>
        <v/>
      </c>
      <c r="J89" s="150" t="str">
        <f>IFERROR(IF(INDEX(inputsgrp_otv,MATCH(Logic!$A89,inputsgrp_no,0))&lt;&gt;"",INDEX(inputsgrp_otv,MATCH(Logic!$A89,inputsgrp_no,0)),""),"")</f>
        <v/>
      </c>
      <c r="K89" s="151" t="str">
        <f>IF($J89&lt;&gt;"",IFERROR(IF('Inputs Fixture Fittings'!$D89&lt;&gt;"Default",'Inputs Fixture Fittings'!$E89*$J89,0.5*$J89),0),"")</f>
        <v/>
      </c>
      <c r="L89" s="151" t="str">
        <f>IF($J89&lt;&gt;"",IFERROR(IF('Inputs Fixture Fittings'!$D89&lt;&gt;"Default",'Inputs Fixture Fittings'!$F89*$J89,0.5*$J89),0),"")</f>
        <v/>
      </c>
      <c r="M89" s="150" t="str">
        <f>IFERROR(IF(INDEX(inputsgrp_otrc,MATCH(Logic!$A89,inputsgrp_no,0))&lt;&gt;"",INDEX(inputsgrp_otrc,MATCH(Logic!$A89,inputsgrp_no,0)),""),"")</f>
        <v/>
      </c>
      <c r="N89" s="151" t="str">
        <f>IF($M89&lt;&gt;"",IFERROR(IF('Inputs Fixture Fittings'!$D89&lt;&gt;"Default",'Inputs Fixture Fittings'!$E89*$M89,0.5*$M89),0),"")</f>
        <v/>
      </c>
      <c r="O89" s="151" t="str">
        <f>IF($M89&lt;&gt;"",IFERROR(IF('Inputs Fixture Fittings'!$D89&lt;&gt;"Default",'Inputs Fixture Fittings'!$F89*$M89,0.5*$M89),0),"")</f>
        <v/>
      </c>
      <c r="P89" s="150" t="str">
        <f>IFERROR(IF(INDEX(inputsgrp_otstud,MATCH(Logic!$A89,inputsgrp_no,0))&lt;&gt;"",INDEX(inputsgrp_otstud,MATCH(Logic!$A89,inputsgrp_no,0)),""),"")</f>
        <v/>
      </c>
      <c r="Q89" s="151" t="str">
        <f>IF($P89&lt;&gt;"",IFERROR(IF('Inputs Fixture Fittings'!$D89&lt;&gt;"Default",'Inputs Fixture Fittings'!$E89*$P89,0.5*$P89),0),"")</f>
        <v/>
      </c>
      <c r="R89" s="151" t="str">
        <f>IF($P89&lt;&gt;"",IFERROR(IF('Inputs Fixture Fittings'!$D89&lt;&gt;"Default",'Inputs Fixture Fittings'!$F89*$P89,0.5*$P89),0),"")</f>
        <v/>
      </c>
      <c r="S89" s="150" t="str">
        <f>IFERROR(IF(INDEX(inputsgrp_otres,MATCH(Logic!$A89,inputsgrp_no,0))&lt;&gt;"",INDEX(inputsgrp_otres,MATCH(Logic!$A89,inputsgrp_no,0)),""),"")</f>
        <v/>
      </c>
      <c r="T89" s="151" t="str">
        <f>IF($S89&lt;&gt;"",IFERROR(IF('Inputs Fixture Fittings'!$D89&lt;&gt;"Default",'Inputs Fixture Fittings'!$E89*$S89,0.5*$S89),0),"")</f>
        <v/>
      </c>
      <c r="U89" s="151" t="str">
        <f>IF($S89&lt;&gt;"",IFERROR(IF('Inputs Fixture Fittings'!$D89&lt;&gt;"Default",'Inputs Fixture Fittings'!$F89*$S89,0.5*$S89),0),"")</f>
        <v/>
      </c>
      <c r="V89" s="150" t="str">
        <f>IFERROR(IF(INDEX(inputsgrp_otot,MATCH(Logic!$A89,inputsgrp_no,0))&lt;&gt;"",INDEX(inputsgrp_otot,MATCH(Logic!$A89,inputsgrp_no,0)),""),"")</f>
        <v/>
      </c>
      <c r="W89" s="151" t="str">
        <f>IF($V89&lt;&gt;"",IFERROR(IF('Inputs Fixture Fittings'!$D89&lt;&gt;"Default",'Inputs Fixture Fittings'!$E89*$V89,0.5*$V89),0),"")</f>
        <v/>
      </c>
      <c r="X89" s="151" t="str">
        <f>IF($V89&lt;&gt;"",IFERROR(IF('Inputs Fixture Fittings'!$D89&lt;&gt;"Default",'Inputs Fixture Fittings'!$F89*$V89,0.5*$V89),0),"")</f>
        <v/>
      </c>
      <c r="Y89" s="153"/>
      <c r="Z89" s="138"/>
      <c r="AA89" s="138"/>
      <c r="AB89" s="153"/>
      <c r="AC89" s="138"/>
      <c r="AD89" s="138"/>
      <c r="AE89" s="138"/>
      <c r="AF89" s="138"/>
      <c r="AG89" s="138"/>
      <c r="AH89" s="138"/>
      <c r="AI89" s="138"/>
      <c r="AJ89" s="138"/>
      <c r="AK89" s="138"/>
      <c r="AL89" s="138"/>
      <c r="AM89" s="138"/>
      <c r="AN89" s="138"/>
      <c r="AO89" s="138"/>
      <c r="AP89" s="138"/>
      <c r="AQ89" s="138"/>
      <c r="AR89" s="138"/>
      <c r="AS89" s="138"/>
      <c r="AT89" s="138"/>
      <c r="AU89" s="138"/>
      <c r="AV89" s="138"/>
      <c r="AW89" s="138"/>
      <c r="AX89" s="138"/>
      <c r="AY89" s="138"/>
      <c r="AZ89" s="138"/>
      <c r="BA89" s="138"/>
      <c r="BB89" s="138"/>
      <c r="BC89" s="138"/>
      <c r="BD89" s="138"/>
      <c r="BE89" s="138"/>
      <c r="BF89" s="138"/>
      <c r="BG89" s="138"/>
      <c r="BH89" s="138"/>
      <c r="BI89" s="138"/>
      <c r="BJ89" s="138"/>
      <c r="BK89" s="138"/>
      <c r="BL89" s="138"/>
      <c r="BM89" s="138"/>
      <c r="BN89" s="138"/>
      <c r="BO89" s="138"/>
      <c r="BP89" s="138"/>
      <c r="BQ89" s="138"/>
      <c r="BR89" s="138"/>
      <c r="BS89" s="138"/>
      <c r="BT89" s="138"/>
      <c r="BU89" s="138"/>
      <c r="BV89" s="138"/>
      <c r="BW89" s="138"/>
      <c r="BX89" s="138"/>
      <c r="BY89" s="138"/>
      <c r="BZ89" s="138"/>
    </row>
    <row r="90" spans="1:78" s="152" customFormat="1" ht="18" hidden="1" customHeight="1" outlineLevel="2" x14ac:dyDescent="0.25">
      <c r="A90" s="146">
        <v>72</v>
      </c>
      <c r="B90" s="366" t="str">
        <f>IFERROR(IF(INDEX(inputsgrp_gn,MATCH(Logic!$A90,inputsgrp_no,0))&lt;&gt;"",INDEX(inputsgrp_gn,MATCH(Logic!$A90,inputsgrp_no,0)),""),"")</f>
        <v/>
      </c>
      <c r="C90" s="367"/>
      <c r="D90" s="148" t="str">
        <f>IFERROR(IF(INDEX(inputsgrp_ada,MATCH(Logic!$A90,inputsgrp_no,0))&lt;&gt;"",INDEX(inputsgrp_ada,MATCH(Logic!$A90,inputsgrp_no,0)),""),"")</f>
        <v/>
      </c>
      <c r="E90" s="149" t="str">
        <f>IFERROR(IF(INDEX(inputsgrp_urinal,MATCH(Logic!$A90,inputsgrp_no,0))&lt;&gt;"",INDEX(inputsgrp_urinal,MATCH(Logic!$A90,inputsgrp_no,0)),""),"")</f>
        <v/>
      </c>
      <c r="F90" s="150" t="str">
        <f>IFERROR(IF(INDEX(inputsgrp_an,MATCH(Logic!$A90,inputsgrp_no,0))&lt;&gt;"",INDEX(inputsgrp_an,MATCH(Logic!$A90,inputsgrp_no,0)),""),"")</f>
        <v/>
      </c>
      <c r="G90" s="150" t="str">
        <f>IFERROR(IF(INDEX(inputsgrp_otefte,MATCH(Logic!$A90,inputsgrp_no,0))&lt;&gt;"",INDEX(inputsgrp_otefte,MATCH(Logic!$A90,inputsgrp_no,0)),""),"")</f>
        <v/>
      </c>
      <c r="H90" s="151" t="str">
        <f>IF($G90&lt;&gt;"",IFERROR(IF('Inputs Fixture Fittings'!$D90&lt;&gt;"Default",'Inputs Fixture Fittings'!$E90*$G90,0.5*$G90),0),"")</f>
        <v/>
      </c>
      <c r="I90" s="151" t="str">
        <f>IF($G90&lt;&gt;"",IFERROR(IF('Inputs Fixture Fittings'!$D90&lt;&gt;"Default",'Inputs Fixture Fittings'!$F90*$G90,0.5*$G90),0),"")</f>
        <v/>
      </c>
      <c r="J90" s="150" t="str">
        <f>IFERROR(IF(INDEX(inputsgrp_otv,MATCH(Logic!$A90,inputsgrp_no,0))&lt;&gt;"",INDEX(inputsgrp_otv,MATCH(Logic!$A90,inputsgrp_no,0)),""),"")</f>
        <v/>
      </c>
      <c r="K90" s="151" t="str">
        <f>IF($J90&lt;&gt;"",IFERROR(IF('Inputs Fixture Fittings'!$D90&lt;&gt;"Default",'Inputs Fixture Fittings'!$E90*$J90,0.5*$J90),0),"")</f>
        <v/>
      </c>
      <c r="L90" s="151" t="str">
        <f>IF($J90&lt;&gt;"",IFERROR(IF('Inputs Fixture Fittings'!$D90&lt;&gt;"Default",'Inputs Fixture Fittings'!$F90*$J90,0.5*$J90),0),"")</f>
        <v/>
      </c>
      <c r="M90" s="150" t="str">
        <f>IFERROR(IF(INDEX(inputsgrp_otrc,MATCH(Logic!$A90,inputsgrp_no,0))&lt;&gt;"",INDEX(inputsgrp_otrc,MATCH(Logic!$A90,inputsgrp_no,0)),""),"")</f>
        <v/>
      </c>
      <c r="N90" s="151" t="str">
        <f>IF($M90&lt;&gt;"",IFERROR(IF('Inputs Fixture Fittings'!$D90&lt;&gt;"Default",'Inputs Fixture Fittings'!$E90*$M90,0.5*$M90),0),"")</f>
        <v/>
      </c>
      <c r="O90" s="151" t="str">
        <f>IF($M90&lt;&gt;"",IFERROR(IF('Inputs Fixture Fittings'!$D90&lt;&gt;"Default",'Inputs Fixture Fittings'!$F90*$M90,0.5*$M90),0),"")</f>
        <v/>
      </c>
      <c r="P90" s="150" t="str">
        <f>IFERROR(IF(INDEX(inputsgrp_otstud,MATCH(Logic!$A90,inputsgrp_no,0))&lt;&gt;"",INDEX(inputsgrp_otstud,MATCH(Logic!$A90,inputsgrp_no,0)),""),"")</f>
        <v/>
      </c>
      <c r="Q90" s="151" t="str">
        <f>IF($P90&lt;&gt;"",IFERROR(IF('Inputs Fixture Fittings'!$D90&lt;&gt;"Default",'Inputs Fixture Fittings'!$E90*$P90,0.5*$P90),0),"")</f>
        <v/>
      </c>
      <c r="R90" s="151" t="str">
        <f>IF($P90&lt;&gt;"",IFERROR(IF('Inputs Fixture Fittings'!$D90&lt;&gt;"Default",'Inputs Fixture Fittings'!$F90*$P90,0.5*$P90),0),"")</f>
        <v/>
      </c>
      <c r="S90" s="150" t="str">
        <f>IFERROR(IF(INDEX(inputsgrp_otres,MATCH(Logic!$A90,inputsgrp_no,0))&lt;&gt;"",INDEX(inputsgrp_otres,MATCH(Logic!$A90,inputsgrp_no,0)),""),"")</f>
        <v/>
      </c>
      <c r="T90" s="151" t="str">
        <f>IF($S90&lt;&gt;"",IFERROR(IF('Inputs Fixture Fittings'!$D90&lt;&gt;"Default",'Inputs Fixture Fittings'!$E90*$S90,0.5*$S90),0),"")</f>
        <v/>
      </c>
      <c r="U90" s="151" t="str">
        <f>IF($S90&lt;&gt;"",IFERROR(IF('Inputs Fixture Fittings'!$D90&lt;&gt;"Default",'Inputs Fixture Fittings'!$F90*$S90,0.5*$S90),0),"")</f>
        <v/>
      </c>
      <c r="V90" s="150" t="str">
        <f>IFERROR(IF(INDEX(inputsgrp_otot,MATCH(Logic!$A90,inputsgrp_no,0))&lt;&gt;"",INDEX(inputsgrp_otot,MATCH(Logic!$A90,inputsgrp_no,0)),""),"")</f>
        <v/>
      </c>
      <c r="W90" s="151" t="str">
        <f>IF($V90&lt;&gt;"",IFERROR(IF('Inputs Fixture Fittings'!$D90&lt;&gt;"Default",'Inputs Fixture Fittings'!$E90*$V90,0.5*$V90),0),"")</f>
        <v/>
      </c>
      <c r="X90" s="151" t="str">
        <f>IF($V90&lt;&gt;"",IFERROR(IF('Inputs Fixture Fittings'!$D90&lt;&gt;"Default",'Inputs Fixture Fittings'!$F90*$V90,0.5*$V90),0),"")</f>
        <v/>
      </c>
      <c r="Y90" s="153"/>
      <c r="Z90" s="138"/>
      <c r="AA90" s="138"/>
      <c r="AB90" s="153"/>
      <c r="AC90" s="138"/>
      <c r="AD90" s="138"/>
      <c r="AE90" s="138"/>
      <c r="AF90" s="138"/>
      <c r="AG90" s="138"/>
      <c r="AH90" s="138"/>
      <c r="AI90" s="138"/>
      <c r="AJ90" s="138"/>
      <c r="AK90" s="138"/>
      <c r="AL90" s="138"/>
      <c r="AM90" s="138"/>
      <c r="AN90" s="138"/>
      <c r="AO90" s="138"/>
      <c r="AP90" s="138"/>
      <c r="AQ90" s="138"/>
      <c r="AR90" s="138"/>
      <c r="AS90" s="138"/>
      <c r="AT90" s="138"/>
      <c r="AU90" s="138"/>
      <c r="AV90" s="138"/>
      <c r="AW90" s="138"/>
      <c r="AX90" s="138"/>
      <c r="AY90" s="138"/>
      <c r="AZ90" s="138"/>
      <c r="BA90" s="138"/>
      <c r="BB90" s="138"/>
      <c r="BC90" s="138"/>
      <c r="BD90" s="138"/>
      <c r="BE90" s="138"/>
      <c r="BF90" s="138"/>
      <c r="BG90" s="138"/>
      <c r="BH90" s="138"/>
      <c r="BI90" s="138"/>
      <c r="BJ90" s="138"/>
      <c r="BK90" s="138"/>
      <c r="BL90" s="138"/>
      <c r="BM90" s="138"/>
      <c r="BN90" s="138"/>
      <c r="BO90" s="138"/>
      <c r="BP90" s="138"/>
      <c r="BQ90" s="138"/>
      <c r="BR90" s="138"/>
      <c r="BS90" s="138"/>
      <c r="BT90" s="138"/>
      <c r="BU90" s="138"/>
      <c r="BV90" s="138"/>
      <c r="BW90" s="138"/>
      <c r="BX90" s="138"/>
      <c r="BY90" s="138"/>
      <c r="BZ90" s="138"/>
    </row>
    <row r="91" spans="1:78" s="152" customFormat="1" ht="18" hidden="1" customHeight="1" outlineLevel="2" x14ac:dyDescent="0.25">
      <c r="A91" s="146">
        <v>73</v>
      </c>
      <c r="B91" s="366" t="str">
        <f>IFERROR(IF(INDEX(inputsgrp_gn,MATCH(Logic!$A91,inputsgrp_no,0))&lt;&gt;"",INDEX(inputsgrp_gn,MATCH(Logic!$A91,inputsgrp_no,0)),""),"")</f>
        <v/>
      </c>
      <c r="C91" s="367"/>
      <c r="D91" s="148" t="str">
        <f>IFERROR(IF(INDEX(inputsgrp_ada,MATCH(Logic!$A91,inputsgrp_no,0))&lt;&gt;"",INDEX(inputsgrp_ada,MATCH(Logic!$A91,inputsgrp_no,0)),""),"")</f>
        <v/>
      </c>
      <c r="E91" s="149" t="str">
        <f>IFERROR(IF(INDEX(inputsgrp_urinal,MATCH(Logic!$A91,inputsgrp_no,0))&lt;&gt;"",INDEX(inputsgrp_urinal,MATCH(Logic!$A91,inputsgrp_no,0)),""),"")</f>
        <v/>
      </c>
      <c r="F91" s="150" t="str">
        <f>IFERROR(IF(INDEX(inputsgrp_an,MATCH(Logic!$A91,inputsgrp_no,0))&lt;&gt;"",INDEX(inputsgrp_an,MATCH(Logic!$A91,inputsgrp_no,0)),""),"")</f>
        <v/>
      </c>
      <c r="G91" s="150" t="str">
        <f>IFERROR(IF(INDEX(inputsgrp_otefte,MATCH(Logic!$A91,inputsgrp_no,0))&lt;&gt;"",INDEX(inputsgrp_otefte,MATCH(Logic!$A91,inputsgrp_no,0)),""),"")</f>
        <v/>
      </c>
      <c r="H91" s="151" t="str">
        <f>IF($G91&lt;&gt;"",IFERROR(IF('Inputs Fixture Fittings'!$D91&lt;&gt;"Default",'Inputs Fixture Fittings'!$E91*$G91,0.5*$G91),0),"")</f>
        <v/>
      </c>
      <c r="I91" s="151" t="str">
        <f>IF($G91&lt;&gt;"",IFERROR(IF('Inputs Fixture Fittings'!$D91&lt;&gt;"Default",'Inputs Fixture Fittings'!$F91*$G91,0.5*$G91),0),"")</f>
        <v/>
      </c>
      <c r="J91" s="150" t="str">
        <f>IFERROR(IF(INDEX(inputsgrp_otv,MATCH(Logic!$A91,inputsgrp_no,0))&lt;&gt;"",INDEX(inputsgrp_otv,MATCH(Logic!$A91,inputsgrp_no,0)),""),"")</f>
        <v/>
      </c>
      <c r="K91" s="151" t="str">
        <f>IF($J91&lt;&gt;"",IFERROR(IF('Inputs Fixture Fittings'!$D91&lt;&gt;"Default",'Inputs Fixture Fittings'!$E91*$J91,0.5*$J91),0),"")</f>
        <v/>
      </c>
      <c r="L91" s="151" t="str">
        <f>IF($J91&lt;&gt;"",IFERROR(IF('Inputs Fixture Fittings'!$D91&lt;&gt;"Default",'Inputs Fixture Fittings'!$F91*$J91,0.5*$J91),0),"")</f>
        <v/>
      </c>
      <c r="M91" s="150" t="str">
        <f>IFERROR(IF(INDEX(inputsgrp_otrc,MATCH(Logic!$A91,inputsgrp_no,0))&lt;&gt;"",INDEX(inputsgrp_otrc,MATCH(Logic!$A91,inputsgrp_no,0)),""),"")</f>
        <v/>
      </c>
      <c r="N91" s="151" t="str">
        <f>IF($M91&lt;&gt;"",IFERROR(IF('Inputs Fixture Fittings'!$D91&lt;&gt;"Default",'Inputs Fixture Fittings'!$E91*$M91,0.5*$M91),0),"")</f>
        <v/>
      </c>
      <c r="O91" s="151" t="str">
        <f>IF($M91&lt;&gt;"",IFERROR(IF('Inputs Fixture Fittings'!$D91&lt;&gt;"Default",'Inputs Fixture Fittings'!$F91*$M91,0.5*$M91),0),"")</f>
        <v/>
      </c>
      <c r="P91" s="150" t="str">
        <f>IFERROR(IF(INDEX(inputsgrp_otstud,MATCH(Logic!$A91,inputsgrp_no,0))&lt;&gt;"",INDEX(inputsgrp_otstud,MATCH(Logic!$A91,inputsgrp_no,0)),""),"")</f>
        <v/>
      </c>
      <c r="Q91" s="151" t="str">
        <f>IF($P91&lt;&gt;"",IFERROR(IF('Inputs Fixture Fittings'!$D91&lt;&gt;"Default",'Inputs Fixture Fittings'!$E91*$P91,0.5*$P91),0),"")</f>
        <v/>
      </c>
      <c r="R91" s="151" t="str">
        <f>IF($P91&lt;&gt;"",IFERROR(IF('Inputs Fixture Fittings'!$D91&lt;&gt;"Default",'Inputs Fixture Fittings'!$F91*$P91,0.5*$P91),0),"")</f>
        <v/>
      </c>
      <c r="S91" s="150" t="str">
        <f>IFERROR(IF(INDEX(inputsgrp_otres,MATCH(Logic!$A91,inputsgrp_no,0))&lt;&gt;"",INDEX(inputsgrp_otres,MATCH(Logic!$A91,inputsgrp_no,0)),""),"")</f>
        <v/>
      </c>
      <c r="T91" s="151" t="str">
        <f>IF($S91&lt;&gt;"",IFERROR(IF('Inputs Fixture Fittings'!$D91&lt;&gt;"Default",'Inputs Fixture Fittings'!$E91*$S91,0.5*$S91),0),"")</f>
        <v/>
      </c>
      <c r="U91" s="151" t="str">
        <f>IF($S91&lt;&gt;"",IFERROR(IF('Inputs Fixture Fittings'!$D91&lt;&gt;"Default",'Inputs Fixture Fittings'!$F91*$S91,0.5*$S91),0),"")</f>
        <v/>
      </c>
      <c r="V91" s="150" t="str">
        <f>IFERROR(IF(INDEX(inputsgrp_otot,MATCH(Logic!$A91,inputsgrp_no,0))&lt;&gt;"",INDEX(inputsgrp_otot,MATCH(Logic!$A91,inputsgrp_no,0)),""),"")</f>
        <v/>
      </c>
      <c r="W91" s="151" t="str">
        <f>IF($V91&lt;&gt;"",IFERROR(IF('Inputs Fixture Fittings'!$D91&lt;&gt;"Default",'Inputs Fixture Fittings'!$E91*$V91,0.5*$V91),0),"")</f>
        <v/>
      </c>
      <c r="X91" s="151" t="str">
        <f>IF($V91&lt;&gt;"",IFERROR(IF('Inputs Fixture Fittings'!$D91&lt;&gt;"Default",'Inputs Fixture Fittings'!$F91*$V91,0.5*$V91),0),"")</f>
        <v/>
      </c>
      <c r="Y91" s="153"/>
      <c r="Z91" s="138"/>
      <c r="AA91" s="138"/>
      <c r="AB91" s="153"/>
      <c r="AC91" s="138"/>
      <c r="AD91" s="138"/>
      <c r="AE91" s="138"/>
      <c r="AF91" s="138"/>
      <c r="AG91" s="138"/>
      <c r="AH91" s="138"/>
      <c r="AI91" s="138"/>
      <c r="AJ91" s="138"/>
      <c r="AK91" s="138"/>
      <c r="AL91" s="138"/>
      <c r="AM91" s="138"/>
      <c r="AN91" s="138"/>
      <c r="AO91" s="138"/>
      <c r="AP91" s="138"/>
      <c r="AQ91" s="138"/>
      <c r="AR91" s="138"/>
      <c r="AS91" s="138"/>
      <c r="AT91" s="138"/>
      <c r="AU91" s="138"/>
      <c r="AV91" s="138"/>
      <c r="AW91" s="138"/>
      <c r="AX91" s="138"/>
      <c r="AY91" s="138"/>
      <c r="AZ91" s="138"/>
      <c r="BA91" s="138"/>
      <c r="BB91" s="138"/>
      <c r="BC91" s="138"/>
      <c r="BD91" s="138"/>
      <c r="BE91" s="138"/>
      <c r="BF91" s="138"/>
      <c r="BG91" s="138"/>
      <c r="BH91" s="138"/>
      <c r="BI91" s="138"/>
      <c r="BJ91" s="138"/>
      <c r="BK91" s="138"/>
      <c r="BL91" s="138"/>
      <c r="BM91" s="138"/>
      <c r="BN91" s="138"/>
      <c r="BO91" s="138"/>
      <c r="BP91" s="138"/>
      <c r="BQ91" s="138"/>
      <c r="BR91" s="138"/>
      <c r="BS91" s="138"/>
      <c r="BT91" s="138"/>
      <c r="BU91" s="138"/>
      <c r="BV91" s="138"/>
      <c r="BW91" s="138"/>
      <c r="BX91" s="138"/>
      <c r="BY91" s="138"/>
      <c r="BZ91" s="138"/>
    </row>
    <row r="92" spans="1:78" s="152" customFormat="1" ht="18" hidden="1" customHeight="1" outlineLevel="2" x14ac:dyDescent="0.25">
      <c r="A92" s="146">
        <v>74</v>
      </c>
      <c r="B92" s="366" t="str">
        <f>IFERROR(IF(INDEX(inputsgrp_gn,MATCH(Logic!$A92,inputsgrp_no,0))&lt;&gt;"",INDEX(inputsgrp_gn,MATCH(Logic!$A92,inputsgrp_no,0)),""),"")</f>
        <v/>
      </c>
      <c r="C92" s="367"/>
      <c r="D92" s="148" t="str">
        <f>IFERROR(IF(INDEX(inputsgrp_ada,MATCH(Logic!$A92,inputsgrp_no,0))&lt;&gt;"",INDEX(inputsgrp_ada,MATCH(Logic!$A92,inputsgrp_no,0)),""),"")</f>
        <v/>
      </c>
      <c r="E92" s="149" t="str">
        <f>IFERROR(IF(INDEX(inputsgrp_urinal,MATCH(Logic!$A92,inputsgrp_no,0))&lt;&gt;"",INDEX(inputsgrp_urinal,MATCH(Logic!$A92,inputsgrp_no,0)),""),"")</f>
        <v/>
      </c>
      <c r="F92" s="150" t="str">
        <f>IFERROR(IF(INDEX(inputsgrp_an,MATCH(Logic!$A92,inputsgrp_no,0))&lt;&gt;"",INDEX(inputsgrp_an,MATCH(Logic!$A92,inputsgrp_no,0)),""),"")</f>
        <v/>
      </c>
      <c r="G92" s="150" t="str">
        <f>IFERROR(IF(INDEX(inputsgrp_otefte,MATCH(Logic!$A92,inputsgrp_no,0))&lt;&gt;"",INDEX(inputsgrp_otefte,MATCH(Logic!$A92,inputsgrp_no,0)),""),"")</f>
        <v/>
      </c>
      <c r="H92" s="151" t="str">
        <f>IF($G92&lt;&gt;"",IFERROR(IF('Inputs Fixture Fittings'!$D92&lt;&gt;"Default",'Inputs Fixture Fittings'!$E92*$G92,0.5*$G92),0),"")</f>
        <v/>
      </c>
      <c r="I92" s="151" t="str">
        <f>IF($G92&lt;&gt;"",IFERROR(IF('Inputs Fixture Fittings'!$D92&lt;&gt;"Default",'Inputs Fixture Fittings'!$F92*$G92,0.5*$G92),0),"")</f>
        <v/>
      </c>
      <c r="J92" s="150" t="str">
        <f>IFERROR(IF(INDEX(inputsgrp_otv,MATCH(Logic!$A92,inputsgrp_no,0))&lt;&gt;"",INDEX(inputsgrp_otv,MATCH(Logic!$A92,inputsgrp_no,0)),""),"")</f>
        <v/>
      </c>
      <c r="K92" s="151" t="str">
        <f>IF($J92&lt;&gt;"",IFERROR(IF('Inputs Fixture Fittings'!$D92&lt;&gt;"Default",'Inputs Fixture Fittings'!$E92*$J92,0.5*$J92),0),"")</f>
        <v/>
      </c>
      <c r="L92" s="151" t="str">
        <f>IF($J92&lt;&gt;"",IFERROR(IF('Inputs Fixture Fittings'!$D92&lt;&gt;"Default",'Inputs Fixture Fittings'!$F92*$J92,0.5*$J92),0),"")</f>
        <v/>
      </c>
      <c r="M92" s="150" t="str">
        <f>IFERROR(IF(INDEX(inputsgrp_otrc,MATCH(Logic!$A92,inputsgrp_no,0))&lt;&gt;"",INDEX(inputsgrp_otrc,MATCH(Logic!$A92,inputsgrp_no,0)),""),"")</f>
        <v/>
      </c>
      <c r="N92" s="151" t="str">
        <f>IF($M92&lt;&gt;"",IFERROR(IF('Inputs Fixture Fittings'!$D92&lt;&gt;"Default",'Inputs Fixture Fittings'!$E92*$M92,0.5*$M92),0),"")</f>
        <v/>
      </c>
      <c r="O92" s="151" t="str">
        <f>IF($M92&lt;&gt;"",IFERROR(IF('Inputs Fixture Fittings'!$D92&lt;&gt;"Default",'Inputs Fixture Fittings'!$F92*$M92,0.5*$M92),0),"")</f>
        <v/>
      </c>
      <c r="P92" s="150" t="str">
        <f>IFERROR(IF(INDEX(inputsgrp_otstud,MATCH(Logic!$A92,inputsgrp_no,0))&lt;&gt;"",INDEX(inputsgrp_otstud,MATCH(Logic!$A92,inputsgrp_no,0)),""),"")</f>
        <v/>
      </c>
      <c r="Q92" s="151" t="str">
        <f>IF($P92&lt;&gt;"",IFERROR(IF('Inputs Fixture Fittings'!$D92&lt;&gt;"Default",'Inputs Fixture Fittings'!$E92*$P92,0.5*$P92),0),"")</f>
        <v/>
      </c>
      <c r="R92" s="151" t="str">
        <f>IF($P92&lt;&gt;"",IFERROR(IF('Inputs Fixture Fittings'!$D92&lt;&gt;"Default",'Inputs Fixture Fittings'!$F92*$P92,0.5*$P92),0),"")</f>
        <v/>
      </c>
      <c r="S92" s="150" t="str">
        <f>IFERROR(IF(INDEX(inputsgrp_otres,MATCH(Logic!$A92,inputsgrp_no,0))&lt;&gt;"",INDEX(inputsgrp_otres,MATCH(Logic!$A92,inputsgrp_no,0)),""),"")</f>
        <v/>
      </c>
      <c r="T92" s="151" t="str">
        <f>IF($S92&lt;&gt;"",IFERROR(IF('Inputs Fixture Fittings'!$D92&lt;&gt;"Default",'Inputs Fixture Fittings'!$E92*$S92,0.5*$S92),0),"")</f>
        <v/>
      </c>
      <c r="U92" s="151" t="str">
        <f>IF($S92&lt;&gt;"",IFERROR(IF('Inputs Fixture Fittings'!$D92&lt;&gt;"Default",'Inputs Fixture Fittings'!$F92*$S92,0.5*$S92),0),"")</f>
        <v/>
      </c>
      <c r="V92" s="150" t="str">
        <f>IFERROR(IF(INDEX(inputsgrp_otot,MATCH(Logic!$A92,inputsgrp_no,0))&lt;&gt;"",INDEX(inputsgrp_otot,MATCH(Logic!$A92,inputsgrp_no,0)),""),"")</f>
        <v/>
      </c>
      <c r="W92" s="151" t="str">
        <f>IF($V92&lt;&gt;"",IFERROR(IF('Inputs Fixture Fittings'!$D92&lt;&gt;"Default",'Inputs Fixture Fittings'!$E92*$V92,0.5*$V92),0),"")</f>
        <v/>
      </c>
      <c r="X92" s="151" t="str">
        <f>IF($V92&lt;&gt;"",IFERROR(IF('Inputs Fixture Fittings'!$D92&lt;&gt;"Default",'Inputs Fixture Fittings'!$F92*$V92,0.5*$V92),0),"")</f>
        <v/>
      </c>
      <c r="Y92" s="153"/>
      <c r="Z92" s="138"/>
      <c r="AA92" s="138"/>
      <c r="AB92" s="153"/>
      <c r="AC92" s="138"/>
      <c r="AD92" s="138"/>
      <c r="AE92" s="138"/>
      <c r="AF92" s="138"/>
      <c r="AG92" s="138"/>
      <c r="AH92" s="138"/>
      <c r="AI92" s="138"/>
      <c r="AJ92" s="138"/>
      <c r="AK92" s="138"/>
      <c r="AL92" s="138"/>
      <c r="AM92" s="138"/>
      <c r="AN92" s="138"/>
      <c r="AO92" s="138"/>
      <c r="AP92" s="138"/>
      <c r="AQ92" s="138"/>
      <c r="AR92" s="138"/>
      <c r="AS92" s="138"/>
      <c r="AT92" s="138"/>
      <c r="AU92" s="138"/>
      <c r="AV92" s="138"/>
      <c r="AW92" s="138"/>
      <c r="AX92" s="138"/>
      <c r="AY92" s="138"/>
      <c r="AZ92" s="138"/>
      <c r="BA92" s="138"/>
      <c r="BB92" s="138"/>
      <c r="BC92" s="138"/>
      <c r="BD92" s="138"/>
      <c r="BE92" s="138"/>
      <c r="BF92" s="138"/>
      <c r="BG92" s="138"/>
      <c r="BH92" s="138"/>
      <c r="BI92" s="138"/>
      <c r="BJ92" s="138"/>
      <c r="BK92" s="138"/>
      <c r="BL92" s="138"/>
      <c r="BM92" s="138"/>
      <c r="BN92" s="138"/>
      <c r="BO92" s="138"/>
      <c r="BP92" s="138"/>
      <c r="BQ92" s="138"/>
      <c r="BR92" s="138"/>
      <c r="BS92" s="138"/>
      <c r="BT92" s="138"/>
      <c r="BU92" s="138"/>
      <c r="BV92" s="138"/>
      <c r="BW92" s="138"/>
      <c r="BX92" s="138"/>
      <c r="BY92" s="138"/>
      <c r="BZ92" s="138"/>
    </row>
    <row r="93" spans="1:78" s="152" customFormat="1" ht="18" hidden="1" customHeight="1" outlineLevel="2" x14ac:dyDescent="0.25">
      <c r="A93" s="146">
        <v>75</v>
      </c>
      <c r="B93" s="366" t="str">
        <f>IFERROR(IF(INDEX(inputsgrp_gn,MATCH(Logic!$A93,inputsgrp_no,0))&lt;&gt;"",INDEX(inputsgrp_gn,MATCH(Logic!$A93,inputsgrp_no,0)),""),"")</f>
        <v/>
      </c>
      <c r="C93" s="367"/>
      <c r="D93" s="148" t="str">
        <f>IFERROR(IF(INDEX(inputsgrp_ada,MATCH(Logic!$A93,inputsgrp_no,0))&lt;&gt;"",INDEX(inputsgrp_ada,MATCH(Logic!$A93,inputsgrp_no,0)),""),"")</f>
        <v/>
      </c>
      <c r="E93" s="149" t="str">
        <f>IFERROR(IF(INDEX(inputsgrp_urinal,MATCH(Logic!$A93,inputsgrp_no,0))&lt;&gt;"",INDEX(inputsgrp_urinal,MATCH(Logic!$A93,inputsgrp_no,0)),""),"")</f>
        <v/>
      </c>
      <c r="F93" s="150" t="str">
        <f>IFERROR(IF(INDEX(inputsgrp_an,MATCH(Logic!$A93,inputsgrp_no,0))&lt;&gt;"",INDEX(inputsgrp_an,MATCH(Logic!$A93,inputsgrp_no,0)),""),"")</f>
        <v/>
      </c>
      <c r="G93" s="150" t="str">
        <f>IFERROR(IF(INDEX(inputsgrp_otefte,MATCH(Logic!$A93,inputsgrp_no,0))&lt;&gt;"",INDEX(inputsgrp_otefte,MATCH(Logic!$A93,inputsgrp_no,0)),""),"")</f>
        <v/>
      </c>
      <c r="H93" s="151" t="str">
        <f>IF($G93&lt;&gt;"",IFERROR(IF('Inputs Fixture Fittings'!$D93&lt;&gt;"Default",'Inputs Fixture Fittings'!$E93*$G93,0.5*$G93),0),"")</f>
        <v/>
      </c>
      <c r="I93" s="151" t="str">
        <f>IF($G93&lt;&gt;"",IFERROR(IF('Inputs Fixture Fittings'!$D93&lt;&gt;"Default",'Inputs Fixture Fittings'!$F93*$G93,0.5*$G93),0),"")</f>
        <v/>
      </c>
      <c r="J93" s="150" t="str">
        <f>IFERROR(IF(INDEX(inputsgrp_otv,MATCH(Logic!$A93,inputsgrp_no,0))&lt;&gt;"",INDEX(inputsgrp_otv,MATCH(Logic!$A93,inputsgrp_no,0)),""),"")</f>
        <v/>
      </c>
      <c r="K93" s="151" t="str">
        <f>IF($J93&lt;&gt;"",IFERROR(IF('Inputs Fixture Fittings'!$D93&lt;&gt;"Default",'Inputs Fixture Fittings'!$E93*$J93,0.5*$J93),0),"")</f>
        <v/>
      </c>
      <c r="L93" s="151" t="str">
        <f>IF($J93&lt;&gt;"",IFERROR(IF('Inputs Fixture Fittings'!$D93&lt;&gt;"Default",'Inputs Fixture Fittings'!$F93*$J93,0.5*$J93),0),"")</f>
        <v/>
      </c>
      <c r="M93" s="150" t="str">
        <f>IFERROR(IF(INDEX(inputsgrp_otrc,MATCH(Logic!$A93,inputsgrp_no,0))&lt;&gt;"",INDEX(inputsgrp_otrc,MATCH(Logic!$A93,inputsgrp_no,0)),""),"")</f>
        <v/>
      </c>
      <c r="N93" s="151" t="str">
        <f>IF($M93&lt;&gt;"",IFERROR(IF('Inputs Fixture Fittings'!$D93&lt;&gt;"Default",'Inputs Fixture Fittings'!$E93*$M93,0.5*$M93),0),"")</f>
        <v/>
      </c>
      <c r="O93" s="151" t="str">
        <f>IF($M93&lt;&gt;"",IFERROR(IF('Inputs Fixture Fittings'!$D93&lt;&gt;"Default",'Inputs Fixture Fittings'!$F93*$M93,0.5*$M93),0),"")</f>
        <v/>
      </c>
      <c r="P93" s="150" t="str">
        <f>IFERROR(IF(INDEX(inputsgrp_otstud,MATCH(Logic!$A93,inputsgrp_no,0))&lt;&gt;"",INDEX(inputsgrp_otstud,MATCH(Logic!$A93,inputsgrp_no,0)),""),"")</f>
        <v/>
      </c>
      <c r="Q93" s="151" t="str">
        <f>IF($P93&lt;&gt;"",IFERROR(IF('Inputs Fixture Fittings'!$D93&lt;&gt;"Default",'Inputs Fixture Fittings'!$E93*$P93,0.5*$P93),0),"")</f>
        <v/>
      </c>
      <c r="R93" s="151" t="str">
        <f>IF($P93&lt;&gt;"",IFERROR(IF('Inputs Fixture Fittings'!$D93&lt;&gt;"Default",'Inputs Fixture Fittings'!$F93*$P93,0.5*$P93),0),"")</f>
        <v/>
      </c>
      <c r="S93" s="150" t="str">
        <f>IFERROR(IF(INDEX(inputsgrp_otres,MATCH(Logic!$A93,inputsgrp_no,0))&lt;&gt;"",INDEX(inputsgrp_otres,MATCH(Logic!$A93,inputsgrp_no,0)),""),"")</f>
        <v/>
      </c>
      <c r="T93" s="151" t="str">
        <f>IF($S93&lt;&gt;"",IFERROR(IF('Inputs Fixture Fittings'!$D93&lt;&gt;"Default",'Inputs Fixture Fittings'!$E93*$S93,0.5*$S93),0),"")</f>
        <v/>
      </c>
      <c r="U93" s="151" t="str">
        <f>IF($S93&lt;&gt;"",IFERROR(IF('Inputs Fixture Fittings'!$D93&lt;&gt;"Default",'Inputs Fixture Fittings'!$F93*$S93,0.5*$S93),0),"")</f>
        <v/>
      </c>
      <c r="V93" s="150" t="str">
        <f>IFERROR(IF(INDEX(inputsgrp_otot,MATCH(Logic!$A93,inputsgrp_no,0))&lt;&gt;"",INDEX(inputsgrp_otot,MATCH(Logic!$A93,inputsgrp_no,0)),""),"")</f>
        <v/>
      </c>
      <c r="W93" s="151" t="str">
        <f>IF($V93&lt;&gt;"",IFERROR(IF('Inputs Fixture Fittings'!$D93&lt;&gt;"Default",'Inputs Fixture Fittings'!$E93*$V93,0.5*$V93),0),"")</f>
        <v/>
      </c>
      <c r="X93" s="151" t="str">
        <f>IF($V93&lt;&gt;"",IFERROR(IF('Inputs Fixture Fittings'!$D93&lt;&gt;"Default",'Inputs Fixture Fittings'!$F93*$V93,0.5*$V93),0),"")</f>
        <v/>
      </c>
      <c r="Y93" s="153"/>
      <c r="Z93" s="138"/>
      <c r="AA93" s="138"/>
      <c r="AB93" s="153"/>
      <c r="AC93" s="138"/>
      <c r="AD93" s="138"/>
      <c r="AE93" s="138"/>
      <c r="AF93" s="138"/>
      <c r="AG93" s="138"/>
      <c r="AH93" s="138"/>
      <c r="AI93" s="138"/>
      <c r="AJ93" s="138"/>
      <c r="AK93" s="138"/>
      <c r="AL93" s="138"/>
      <c r="AM93" s="138"/>
      <c r="AN93" s="138"/>
      <c r="AO93" s="138"/>
      <c r="AP93" s="138"/>
      <c r="AQ93" s="138"/>
      <c r="AR93" s="138"/>
      <c r="AS93" s="138"/>
      <c r="AT93" s="138"/>
      <c r="AU93" s="138"/>
      <c r="AV93" s="138"/>
      <c r="AW93" s="138"/>
      <c r="AX93" s="138"/>
      <c r="AY93" s="138"/>
      <c r="AZ93" s="138"/>
      <c r="BA93" s="138"/>
      <c r="BB93" s="138"/>
      <c r="BC93" s="138"/>
      <c r="BD93" s="138"/>
      <c r="BE93" s="138"/>
      <c r="BF93" s="138"/>
      <c r="BG93" s="138"/>
      <c r="BH93" s="138"/>
      <c r="BI93" s="138"/>
      <c r="BJ93" s="138"/>
      <c r="BK93" s="138"/>
      <c r="BL93" s="138"/>
      <c r="BM93" s="138"/>
      <c r="BN93" s="138"/>
      <c r="BO93" s="138"/>
      <c r="BP93" s="138"/>
      <c r="BQ93" s="138"/>
      <c r="BR93" s="138"/>
      <c r="BS93" s="138"/>
      <c r="BT93" s="138"/>
      <c r="BU93" s="138"/>
      <c r="BV93" s="138"/>
      <c r="BW93" s="138"/>
      <c r="BX93" s="138"/>
      <c r="BY93" s="138"/>
      <c r="BZ93" s="138"/>
    </row>
    <row r="94" spans="1:78" s="152" customFormat="1" ht="18" hidden="1" customHeight="1" outlineLevel="2" x14ac:dyDescent="0.25">
      <c r="A94" s="146">
        <v>76</v>
      </c>
      <c r="B94" s="366" t="str">
        <f>IFERROR(IF(INDEX(inputsgrp_gn,MATCH(Logic!$A94,inputsgrp_no,0))&lt;&gt;"",INDEX(inputsgrp_gn,MATCH(Logic!$A94,inputsgrp_no,0)),""),"")</f>
        <v/>
      </c>
      <c r="C94" s="367"/>
      <c r="D94" s="148" t="str">
        <f>IFERROR(IF(INDEX(inputsgrp_ada,MATCH(Logic!$A94,inputsgrp_no,0))&lt;&gt;"",INDEX(inputsgrp_ada,MATCH(Logic!$A94,inputsgrp_no,0)),""),"")</f>
        <v/>
      </c>
      <c r="E94" s="149" t="str">
        <f>IFERROR(IF(INDEX(inputsgrp_urinal,MATCH(Logic!$A94,inputsgrp_no,0))&lt;&gt;"",INDEX(inputsgrp_urinal,MATCH(Logic!$A94,inputsgrp_no,0)),""),"")</f>
        <v/>
      </c>
      <c r="F94" s="150" t="str">
        <f>IFERROR(IF(INDEX(inputsgrp_an,MATCH(Logic!$A94,inputsgrp_no,0))&lt;&gt;"",INDEX(inputsgrp_an,MATCH(Logic!$A94,inputsgrp_no,0)),""),"")</f>
        <v/>
      </c>
      <c r="G94" s="150" t="str">
        <f>IFERROR(IF(INDEX(inputsgrp_otefte,MATCH(Logic!$A94,inputsgrp_no,0))&lt;&gt;"",INDEX(inputsgrp_otefte,MATCH(Logic!$A94,inputsgrp_no,0)),""),"")</f>
        <v/>
      </c>
      <c r="H94" s="151" t="str">
        <f>IF($G94&lt;&gt;"",IFERROR(IF('Inputs Fixture Fittings'!$D94&lt;&gt;"Default",'Inputs Fixture Fittings'!$E94*$G94,0.5*$G94),0),"")</f>
        <v/>
      </c>
      <c r="I94" s="151" t="str">
        <f>IF($G94&lt;&gt;"",IFERROR(IF('Inputs Fixture Fittings'!$D94&lt;&gt;"Default",'Inputs Fixture Fittings'!$F94*$G94,0.5*$G94),0),"")</f>
        <v/>
      </c>
      <c r="J94" s="150" t="str">
        <f>IFERROR(IF(INDEX(inputsgrp_otv,MATCH(Logic!$A94,inputsgrp_no,0))&lt;&gt;"",INDEX(inputsgrp_otv,MATCH(Logic!$A94,inputsgrp_no,0)),""),"")</f>
        <v/>
      </c>
      <c r="K94" s="151" t="str">
        <f>IF($J94&lt;&gt;"",IFERROR(IF('Inputs Fixture Fittings'!$D94&lt;&gt;"Default",'Inputs Fixture Fittings'!$E94*$J94,0.5*$J94),0),"")</f>
        <v/>
      </c>
      <c r="L94" s="151" t="str">
        <f>IF($J94&lt;&gt;"",IFERROR(IF('Inputs Fixture Fittings'!$D94&lt;&gt;"Default",'Inputs Fixture Fittings'!$F94*$J94,0.5*$J94),0),"")</f>
        <v/>
      </c>
      <c r="M94" s="150" t="str">
        <f>IFERROR(IF(INDEX(inputsgrp_otrc,MATCH(Logic!$A94,inputsgrp_no,0))&lt;&gt;"",INDEX(inputsgrp_otrc,MATCH(Logic!$A94,inputsgrp_no,0)),""),"")</f>
        <v/>
      </c>
      <c r="N94" s="151" t="str">
        <f>IF($M94&lt;&gt;"",IFERROR(IF('Inputs Fixture Fittings'!$D94&lt;&gt;"Default",'Inputs Fixture Fittings'!$E94*$M94,0.5*$M94),0),"")</f>
        <v/>
      </c>
      <c r="O94" s="151" t="str">
        <f>IF($M94&lt;&gt;"",IFERROR(IF('Inputs Fixture Fittings'!$D94&lt;&gt;"Default",'Inputs Fixture Fittings'!$F94*$M94,0.5*$M94),0),"")</f>
        <v/>
      </c>
      <c r="P94" s="150" t="str">
        <f>IFERROR(IF(INDEX(inputsgrp_otstud,MATCH(Logic!$A94,inputsgrp_no,0))&lt;&gt;"",INDEX(inputsgrp_otstud,MATCH(Logic!$A94,inputsgrp_no,0)),""),"")</f>
        <v/>
      </c>
      <c r="Q94" s="151" t="str">
        <f>IF($P94&lt;&gt;"",IFERROR(IF('Inputs Fixture Fittings'!$D94&lt;&gt;"Default",'Inputs Fixture Fittings'!$E94*$P94,0.5*$P94),0),"")</f>
        <v/>
      </c>
      <c r="R94" s="151" t="str">
        <f>IF($P94&lt;&gt;"",IFERROR(IF('Inputs Fixture Fittings'!$D94&lt;&gt;"Default",'Inputs Fixture Fittings'!$F94*$P94,0.5*$P94),0),"")</f>
        <v/>
      </c>
      <c r="S94" s="150" t="str">
        <f>IFERROR(IF(INDEX(inputsgrp_otres,MATCH(Logic!$A94,inputsgrp_no,0))&lt;&gt;"",INDEX(inputsgrp_otres,MATCH(Logic!$A94,inputsgrp_no,0)),""),"")</f>
        <v/>
      </c>
      <c r="T94" s="151" t="str">
        <f>IF($S94&lt;&gt;"",IFERROR(IF('Inputs Fixture Fittings'!$D94&lt;&gt;"Default",'Inputs Fixture Fittings'!$E94*$S94,0.5*$S94),0),"")</f>
        <v/>
      </c>
      <c r="U94" s="151" t="str">
        <f>IF($S94&lt;&gt;"",IFERROR(IF('Inputs Fixture Fittings'!$D94&lt;&gt;"Default",'Inputs Fixture Fittings'!$F94*$S94,0.5*$S94),0),"")</f>
        <v/>
      </c>
      <c r="V94" s="150" t="str">
        <f>IFERROR(IF(INDEX(inputsgrp_otot,MATCH(Logic!$A94,inputsgrp_no,0))&lt;&gt;"",INDEX(inputsgrp_otot,MATCH(Logic!$A94,inputsgrp_no,0)),""),"")</f>
        <v/>
      </c>
      <c r="W94" s="151" t="str">
        <f>IF($V94&lt;&gt;"",IFERROR(IF('Inputs Fixture Fittings'!$D94&lt;&gt;"Default",'Inputs Fixture Fittings'!$E94*$V94,0.5*$V94),0),"")</f>
        <v/>
      </c>
      <c r="X94" s="151" t="str">
        <f>IF($V94&lt;&gt;"",IFERROR(IF('Inputs Fixture Fittings'!$D94&lt;&gt;"Default",'Inputs Fixture Fittings'!$F94*$V94,0.5*$V94),0),"")</f>
        <v/>
      </c>
      <c r="Y94" s="153"/>
      <c r="Z94" s="138"/>
      <c r="AA94" s="138"/>
      <c r="AB94" s="153"/>
      <c r="AC94" s="138"/>
      <c r="AD94" s="138"/>
      <c r="AE94" s="138"/>
      <c r="AF94" s="138"/>
      <c r="AG94" s="138"/>
      <c r="AH94" s="138"/>
      <c r="AI94" s="138"/>
      <c r="AJ94" s="138"/>
      <c r="AK94" s="138"/>
      <c r="AL94" s="138"/>
      <c r="AM94" s="138"/>
      <c r="AN94" s="138"/>
      <c r="AO94" s="138"/>
      <c r="AP94" s="138"/>
      <c r="AQ94" s="138"/>
      <c r="AR94" s="138"/>
      <c r="AS94" s="138"/>
      <c r="AT94" s="138"/>
      <c r="AU94" s="138"/>
      <c r="AV94" s="138"/>
      <c r="AW94" s="138"/>
      <c r="AX94" s="138"/>
      <c r="AY94" s="138"/>
      <c r="AZ94" s="138"/>
      <c r="BA94" s="138"/>
      <c r="BB94" s="138"/>
      <c r="BC94" s="138"/>
      <c r="BD94" s="138"/>
      <c r="BE94" s="138"/>
      <c r="BF94" s="138"/>
      <c r="BG94" s="138"/>
      <c r="BH94" s="138"/>
      <c r="BI94" s="138"/>
      <c r="BJ94" s="138"/>
      <c r="BK94" s="138"/>
      <c r="BL94" s="138"/>
      <c r="BM94" s="138"/>
      <c r="BN94" s="138"/>
      <c r="BO94" s="138"/>
      <c r="BP94" s="138"/>
      <c r="BQ94" s="138"/>
      <c r="BR94" s="138"/>
      <c r="BS94" s="138"/>
      <c r="BT94" s="138"/>
      <c r="BU94" s="138"/>
      <c r="BV94" s="138"/>
      <c r="BW94" s="138"/>
      <c r="BX94" s="138"/>
      <c r="BY94" s="138"/>
      <c r="BZ94" s="138"/>
    </row>
    <row r="95" spans="1:78" s="152" customFormat="1" ht="18" hidden="1" customHeight="1" outlineLevel="2" x14ac:dyDescent="0.25">
      <c r="A95" s="146">
        <v>77</v>
      </c>
      <c r="B95" s="366" t="str">
        <f>IFERROR(IF(INDEX(inputsgrp_gn,MATCH(Logic!$A95,inputsgrp_no,0))&lt;&gt;"",INDEX(inputsgrp_gn,MATCH(Logic!$A95,inputsgrp_no,0)),""),"")</f>
        <v/>
      </c>
      <c r="C95" s="367"/>
      <c r="D95" s="148" t="str">
        <f>IFERROR(IF(INDEX(inputsgrp_ada,MATCH(Logic!$A95,inputsgrp_no,0))&lt;&gt;"",INDEX(inputsgrp_ada,MATCH(Logic!$A95,inputsgrp_no,0)),""),"")</f>
        <v/>
      </c>
      <c r="E95" s="149" t="str">
        <f>IFERROR(IF(INDEX(inputsgrp_urinal,MATCH(Logic!$A95,inputsgrp_no,0))&lt;&gt;"",INDEX(inputsgrp_urinal,MATCH(Logic!$A95,inputsgrp_no,0)),""),"")</f>
        <v/>
      </c>
      <c r="F95" s="150" t="str">
        <f>IFERROR(IF(INDEX(inputsgrp_an,MATCH(Logic!$A95,inputsgrp_no,0))&lt;&gt;"",INDEX(inputsgrp_an,MATCH(Logic!$A95,inputsgrp_no,0)),""),"")</f>
        <v/>
      </c>
      <c r="G95" s="150" t="str">
        <f>IFERROR(IF(INDEX(inputsgrp_otefte,MATCH(Logic!$A95,inputsgrp_no,0))&lt;&gt;"",INDEX(inputsgrp_otefte,MATCH(Logic!$A95,inputsgrp_no,0)),""),"")</f>
        <v/>
      </c>
      <c r="H95" s="151" t="str">
        <f>IF($G95&lt;&gt;"",IFERROR(IF('Inputs Fixture Fittings'!$D95&lt;&gt;"Default",'Inputs Fixture Fittings'!$E95*$G95,0.5*$G95),0),"")</f>
        <v/>
      </c>
      <c r="I95" s="151" t="str">
        <f>IF($G95&lt;&gt;"",IFERROR(IF('Inputs Fixture Fittings'!$D95&lt;&gt;"Default",'Inputs Fixture Fittings'!$F95*$G95,0.5*$G95),0),"")</f>
        <v/>
      </c>
      <c r="J95" s="150" t="str">
        <f>IFERROR(IF(INDEX(inputsgrp_otv,MATCH(Logic!$A95,inputsgrp_no,0))&lt;&gt;"",INDEX(inputsgrp_otv,MATCH(Logic!$A95,inputsgrp_no,0)),""),"")</f>
        <v/>
      </c>
      <c r="K95" s="151" t="str">
        <f>IF($J95&lt;&gt;"",IFERROR(IF('Inputs Fixture Fittings'!$D95&lt;&gt;"Default",'Inputs Fixture Fittings'!$E95*$J95,0.5*$J95),0),"")</f>
        <v/>
      </c>
      <c r="L95" s="151" t="str">
        <f>IF($J95&lt;&gt;"",IFERROR(IF('Inputs Fixture Fittings'!$D95&lt;&gt;"Default",'Inputs Fixture Fittings'!$F95*$J95,0.5*$J95),0),"")</f>
        <v/>
      </c>
      <c r="M95" s="150" t="str">
        <f>IFERROR(IF(INDEX(inputsgrp_otrc,MATCH(Logic!$A95,inputsgrp_no,0))&lt;&gt;"",INDEX(inputsgrp_otrc,MATCH(Logic!$A95,inputsgrp_no,0)),""),"")</f>
        <v/>
      </c>
      <c r="N95" s="151" t="str">
        <f>IF($M95&lt;&gt;"",IFERROR(IF('Inputs Fixture Fittings'!$D95&lt;&gt;"Default",'Inputs Fixture Fittings'!$E95*$M95,0.5*$M95),0),"")</f>
        <v/>
      </c>
      <c r="O95" s="151" t="str">
        <f>IF($M95&lt;&gt;"",IFERROR(IF('Inputs Fixture Fittings'!$D95&lt;&gt;"Default",'Inputs Fixture Fittings'!$F95*$M95,0.5*$M95),0),"")</f>
        <v/>
      </c>
      <c r="P95" s="150" t="str">
        <f>IFERROR(IF(INDEX(inputsgrp_otstud,MATCH(Logic!$A95,inputsgrp_no,0))&lt;&gt;"",INDEX(inputsgrp_otstud,MATCH(Logic!$A95,inputsgrp_no,0)),""),"")</f>
        <v/>
      </c>
      <c r="Q95" s="151" t="str">
        <f>IF($P95&lt;&gt;"",IFERROR(IF('Inputs Fixture Fittings'!$D95&lt;&gt;"Default",'Inputs Fixture Fittings'!$E95*$P95,0.5*$P95),0),"")</f>
        <v/>
      </c>
      <c r="R95" s="151" t="str">
        <f>IF($P95&lt;&gt;"",IFERROR(IF('Inputs Fixture Fittings'!$D95&lt;&gt;"Default",'Inputs Fixture Fittings'!$F95*$P95,0.5*$P95),0),"")</f>
        <v/>
      </c>
      <c r="S95" s="150" t="str">
        <f>IFERROR(IF(INDEX(inputsgrp_otres,MATCH(Logic!$A95,inputsgrp_no,0))&lt;&gt;"",INDEX(inputsgrp_otres,MATCH(Logic!$A95,inputsgrp_no,0)),""),"")</f>
        <v/>
      </c>
      <c r="T95" s="151" t="str">
        <f>IF($S95&lt;&gt;"",IFERROR(IF('Inputs Fixture Fittings'!$D95&lt;&gt;"Default",'Inputs Fixture Fittings'!$E95*$S95,0.5*$S95),0),"")</f>
        <v/>
      </c>
      <c r="U95" s="151" t="str">
        <f>IF($S95&lt;&gt;"",IFERROR(IF('Inputs Fixture Fittings'!$D95&lt;&gt;"Default",'Inputs Fixture Fittings'!$F95*$S95,0.5*$S95),0),"")</f>
        <v/>
      </c>
      <c r="V95" s="150" t="str">
        <f>IFERROR(IF(INDEX(inputsgrp_otot,MATCH(Logic!$A95,inputsgrp_no,0))&lt;&gt;"",INDEX(inputsgrp_otot,MATCH(Logic!$A95,inputsgrp_no,0)),""),"")</f>
        <v/>
      </c>
      <c r="W95" s="151" t="str">
        <f>IF($V95&lt;&gt;"",IFERROR(IF('Inputs Fixture Fittings'!$D95&lt;&gt;"Default",'Inputs Fixture Fittings'!$E95*$V95,0.5*$V95),0),"")</f>
        <v/>
      </c>
      <c r="X95" s="151" t="str">
        <f>IF($V95&lt;&gt;"",IFERROR(IF('Inputs Fixture Fittings'!$D95&lt;&gt;"Default",'Inputs Fixture Fittings'!$F95*$V95,0.5*$V95),0),"")</f>
        <v/>
      </c>
      <c r="Y95" s="153"/>
      <c r="Z95" s="138"/>
      <c r="AA95" s="138"/>
      <c r="AB95" s="153"/>
      <c r="AC95" s="138"/>
      <c r="AD95" s="138"/>
      <c r="AE95" s="138"/>
      <c r="AF95" s="138"/>
      <c r="AG95" s="138"/>
      <c r="AH95" s="138"/>
      <c r="AI95" s="138"/>
      <c r="AJ95" s="138"/>
      <c r="AK95" s="138"/>
      <c r="AL95" s="138"/>
      <c r="AM95" s="138"/>
      <c r="AN95" s="138"/>
      <c r="AO95" s="138"/>
      <c r="AP95" s="138"/>
      <c r="AQ95" s="138"/>
      <c r="AR95" s="138"/>
      <c r="AS95" s="138"/>
      <c r="AT95" s="138"/>
      <c r="AU95" s="138"/>
      <c r="AV95" s="138"/>
      <c r="AW95" s="138"/>
      <c r="AX95" s="138"/>
      <c r="AY95" s="138"/>
      <c r="AZ95" s="138"/>
      <c r="BA95" s="138"/>
      <c r="BB95" s="138"/>
      <c r="BC95" s="138"/>
      <c r="BD95" s="138"/>
      <c r="BE95" s="138"/>
      <c r="BF95" s="138"/>
      <c r="BG95" s="138"/>
      <c r="BH95" s="138"/>
      <c r="BI95" s="138"/>
      <c r="BJ95" s="138"/>
      <c r="BK95" s="138"/>
      <c r="BL95" s="138"/>
      <c r="BM95" s="138"/>
      <c r="BN95" s="138"/>
      <c r="BO95" s="138"/>
      <c r="BP95" s="138"/>
      <c r="BQ95" s="138"/>
      <c r="BR95" s="138"/>
      <c r="BS95" s="138"/>
      <c r="BT95" s="138"/>
      <c r="BU95" s="138"/>
      <c r="BV95" s="138"/>
      <c r="BW95" s="138"/>
      <c r="BX95" s="138"/>
      <c r="BY95" s="138"/>
      <c r="BZ95" s="138"/>
    </row>
    <row r="96" spans="1:78" s="152" customFormat="1" ht="18" hidden="1" customHeight="1" outlineLevel="2" x14ac:dyDescent="0.25">
      <c r="A96" s="146">
        <v>78</v>
      </c>
      <c r="B96" s="366" t="str">
        <f>IFERROR(IF(INDEX(inputsgrp_gn,MATCH(Logic!$A96,inputsgrp_no,0))&lt;&gt;"",INDEX(inputsgrp_gn,MATCH(Logic!$A96,inputsgrp_no,0)),""),"")</f>
        <v/>
      </c>
      <c r="C96" s="367"/>
      <c r="D96" s="148" t="str">
        <f>IFERROR(IF(INDEX(inputsgrp_ada,MATCH(Logic!$A96,inputsgrp_no,0))&lt;&gt;"",INDEX(inputsgrp_ada,MATCH(Logic!$A96,inputsgrp_no,0)),""),"")</f>
        <v/>
      </c>
      <c r="E96" s="149" t="str">
        <f>IFERROR(IF(INDEX(inputsgrp_urinal,MATCH(Logic!$A96,inputsgrp_no,0))&lt;&gt;"",INDEX(inputsgrp_urinal,MATCH(Logic!$A96,inputsgrp_no,0)),""),"")</f>
        <v/>
      </c>
      <c r="F96" s="150" t="str">
        <f>IFERROR(IF(INDEX(inputsgrp_an,MATCH(Logic!$A96,inputsgrp_no,0))&lt;&gt;"",INDEX(inputsgrp_an,MATCH(Logic!$A96,inputsgrp_no,0)),""),"")</f>
        <v/>
      </c>
      <c r="G96" s="150" t="str">
        <f>IFERROR(IF(INDEX(inputsgrp_otefte,MATCH(Logic!$A96,inputsgrp_no,0))&lt;&gt;"",INDEX(inputsgrp_otefte,MATCH(Logic!$A96,inputsgrp_no,0)),""),"")</f>
        <v/>
      </c>
      <c r="H96" s="151" t="str">
        <f>IF($G96&lt;&gt;"",IFERROR(IF('Inputs Fixture Fittings'!$D96&lt;&gt;"Default",'Inputs Fixture Fittings'!$E96*$G96,0.5*$G96),0),"")</f>
        <v/>
      </c>
      <c r="I96" s="151" t="str">
        <f>IF($G96&lt;&gt;"",IFERROR(IF('Inputs Fixture Fittings'!$D96&lt;&gt;"Default",'Inputs Fixture Fittings'!$F96*$G96,0.5*$G96),0),"")</f>
        <v/>
      </c>
      <c r="J96" s="150" t="str">
        <f>IFERROR(IF(INDEX(inputsgrp_otv,MATCH(Logic!$A96,inputsgrp_no,0))&lt;&gt;"",INDEX(inputsgrp_otv,MATCH(Logic!$A96,inputsgrp_no,0)),""),"")</f>
        <v/>
      </c>
      <c r="K96" s="151" t="str">
        <f>IF($J96&lt;&gt;"",IFERROR(IF('Inputs Fixture Fittings'!$D96&lt;&gt;"Default",'Inputs Fixture Fittings'!$E96*$J96,0.5*$J96),0),"")</f>
        <v/>
      </c>
      <c r="L96" s="151" t="str">
        <f>IF($J96&lt;&gt;"",IFERROR(IF('Inputs Fixture Fittings'!$D96&lt;&gt;"Default",'Inputs Fixture Fittings'!$F96*$J96,0.5*$J96),0),"")</f>
        <v/>
      </c>
      <c r="M96" s="150" t="str">
        <f>IFERROR(IF(INDEX(inputsgrp_otrc,MATCH(Logic!$A96,inputsgrp_no,0))&lt;&gt;"",INDEX(inputsgrp_otrc,MATCH(Logic!$A96,inputsgrp_no,0)),""),"")</f>
        <v/>
      </c>
      <c r="N96" s="151" t="str">
        <f>IF($M96&lt;&gt;"",IFERROR(IF('Inputs Fixture Fittings'!$D96&lt;&gt;"Default",'Inputs Fixture Fittings'!$E96*$M96,0.5*$M96),0),"")</f>
        <v/>
      </c>
      <c r="O96" s="151" t="str">
        <f>IF($M96&lt;&gt;"",IFERROR(IF('Inputs Fixture Fittings'!$D96&lt;&gt;"Default",'Inputs Fixture Fittings'!$F96*$M96,0.5*$M96),0),"")</f>
        <v/>
      </c>
      <c r="P96" s="150" t="str">
        <f>IFERROR(IF(INDEX(inputsgrp_otstud,MATCH(Logic!$A96,inputsgrp_no,0))&lt;&gt;"",INDEX(inputsgrp_otstud,MATCH(Logic!$A96,inputsgrp_no,0)),""),"")</f>
        <v/>
      </c>
      <c r="Q96" s="151" t="str">
        <f>IF($P96&lt;&gt;"",IFERROR(IF('Inputs Fixture Fittings'!$D96&lt;&gt;"Default",'Inputs Fixture Fittings'!$E96*$P96,0.5*$P96),0),"")</f>
        <v/>
      </c>
      <c r="R96" s="151" t="str">
        <f>IF($P96&lt;&gt;"",IFERROR(IF('Inputs Fixture Fittings'!$D96&lt;&gt;"Default",'Inputs Fixture Fittings'!$F96*$P96,0.5*$P96),0),"")</f>
        <v/>
      </c>
      <c r="S96" s="150" t="str">
        <f>IFERROR(IF(INDEX(inputsgrp_otres,MATCH(Logic!$A96,inputsgrp_no,0))&lt;&gt;"",INDEX(inputsgrp_otres,MATCH(Logic!$A96,inputsgrp_no,0)),""),"")</f>
        <v/>
      </c>
      <c r="T96" s="151" t="str">
        <f>IF($S96&lt;&gt;"",IFERROR(IF('Inputs Fixture Fittings'!$D96&lt;&gt;"Default",'Inputs Fixture Fittings'!$E96*$S96,0.5*$S96),0),"")</f>
        <v/>
      </c>
      <c r="U96" s="151" t="str">
        <f>IF($S96&lt;&gt;"",IFERROR(IF('Inputs Fixture Fittings'!$D96&lt;&gt;"Default",'Inputs Fixture Fittings'!$F96*$S96,0.5*$S96),0),"")</f>
        <v/>
      </c>
      <c r="V96" s="150" t="str">
        <f>IFERROR(IF(INDEX(inputsgrp_otot,MATCH(Logic!$A96,inputsgrp_no,0))&lt;&gt;"",INDEX(inputsgrp_otot,MATCH(Logic!$A96,inputsgrp_no,0)),""),"")</f>
        <v/>
      </c>
      <c r="W96" s="151" t="str">
        <f>IF($V96&lt;&gt;"",IFERROR(IF('Inputs Fixture Fittings'!$D96&lt;&gt;"Default",'Inputs Fixture Fittings'!$E96*$V96,0.5*$V96),0),"")</f>
        <v/>
      </c>
      <c r="X96" s="151" t="str">
        <f>IF($V96&lt;&gt;"",IFERROR(IF('Inputs Fixture Fittings'!$D96&lt;&gt;"Default",'Inputs Fixture Fittings'!$F96*$V96,0.5*$V96),0),"")</f>
        <v/>
      </c>
      <c r="Y96" s="153"/>
      <c r="Z96" s="138"/>
      <c r="AA96" s="138"/>
      <c r="AB96" s="153"/>
      <c r="AC96" s="138"/>
      <c r="AD96" s="138"/>
      <c r="AE96" s="138"/>
      <c r="AF96" s="138"/>
      <c r="AG96" s="138"/>
      <c r="AH96" s="138"/>
      <c r="AI96" s="138"/>
      <c r="AJ96" s="138"/>
      <c r="AK96" s="138"/>
      <c r="AL96" s="138"/>
      <c r="AM96" s="138"/>
      <c r="AN96" s="138"/>
      <c r="AO96" s="138"/>
      <c r="AP96" s="138"/>
      <c r="AQ96" s="138"/>
      <c r="AR96" s="138"/>
      <c r="AS96" s="138"/>
      <c r="AT96" s="138"/>
      <c r="AU96" s="138"/>
      <c r="AV96" s="138"/>
      <c r="AW96" s="138"/>
      <c r="AX96" s="138"/>
      <c r="AY96" s="138"/>
      <c r="AZ96" s="138"/>
      <c r="BA96" s="138"/>
      <c r="BB96" s="138"/>
      <c r="BC96" s="138"/>
      <c r="BD96" s="138"/>
      <c r="BE96" s="138"/>
      <c r="BF96" s="138"/>
      <c r="BG96" s="138"/>
      <c r="BH96" s="138"/>
      <c r="BI96" s="138"/>
      <c r="BJ96" s="138"/>
      <c r="BK96" s="138"/>
      <c r="BL96" s="138"/>
      <c r="BM96" s="138"/>
      <c r="BN96" s="138"/>
      <c r="BO96" s="138"/>
      <c r="BP96" s="138"/>
      <c r="BQ96" s="138"/>
      <c r="BR96" s="138"/>
      <c r="BS96" s="138"/>
      <c r="BT96" s="138"/>
      <c r="BU96" s="138"/>
      <c r="BV96" s="138"/>
      <c r="BW96" s="138"/>
      <c r="BX96" s="138"/>
      <c r="BY96" s="138"/>
      <c r="BZ96" s="138"/>
    </row>
    <row r="97" spans="1:78" s="152" customFormat="1" ht="18" hidden="1" customHeight="1" outlineLevel="2" x14ac:dyDescent="0.25">
      <c r="A97" s="146">
        <v>79</v>
      </c>
      <c r="B97" s="366" t="str">
        <f>IFERROR(IF(INDEX(inputsgrp_gn,MATCH(Logic!$A97,inputsgrp_no,0))&lt;&gt;"",INDEX(inputsgrp_gn,MATCH(Logic!$A97,inputsgrp_no,0)),""),"")</f>
        <v/>
      </c>
      <c r="C97" s="367"/>
      <c r="D97" s="148" t="str">
        <f>IFERROR(IF(INDEX(inputsgrp_ada,MATCH(Logic!$A97,inputsgrp_no,0))&lt;&gt;"",INDEX(inputsgrp_ada,MATCH(Logic!$A97,inputsgrp_no,0)),""),"")</f>
        <v/>
      </c>
      <c r="E97" s="149" t="str">
        <f>IFERROR(IF(INDEX(inputsgrp_urinal,MATCH(Logic!$A97,inputsgrp_no,0))&lt;&gt;"",INDEX(inputsgrp_urinal,MATCH(Logic!$A97,inputsgrp_no,0)),""),"")</f>
        <v/>
      </c>
      <c r="F97" s="150" t="str">
        <f>IFERROR(IF(INDEX(inputsgrp_an,MATCH(Logic!$A97,inputsgrp_no,0))&lt;&gt;"",INDEX(inputsgrp_an,MATCH(Logic!$A97,inputsgrp_no,0)),""),"")</f>
        <v/>
      </c>
      <c r="G97" s="150" t="str">
        <f>IFERROR(IF(INDEX(inputsgrp_otefte,MATCH(Logic!$A97,inputsgrp_no,0))&lt;&gt;"",INDEX(inputsgrp_otefte,MATCH(Logic!$A97,inputsgrp_no,0)),""),"")</f>
        <v/>
      </c>
      <c r="H97" s="151" t="str">
        <f>IF($G97&lt;&gt;"",IFERROR(IF('Inputs Fixture Fittings'!$D97&lt;&gt;"Default",'Inputs Fixture Fittings'!$E97*$G97,0.5*$G97),0),"")</f>
        <v/>
      </c>
      <c r="I97" s="151" t="str">
        <f>IF($G97&lt;&gt;"",IFERROR(IF('Inputs Fixture Fittings'!$D97&lt;&gt;"Default",'Inputs Fixture Fittings'!$F97*$G97,0.5*$G97),0),"")</f>
        <v/>
      </c>
      <c r="J97" s="150" t="str">
        <f>IFERROR(IF(INDEX(inputsgrp_otv,MATCH(Logic!$A97,inputsgrp_no,0))&lt;&gt;"",INDEX(inputsgrp_otv,MATCH(Logic!$A97,inputsgrp_no,0)),""),"")</f>
        <v/>
      </c>
      <c r="K97" s="151" t="str">
        <f>IF($J97&lt;&gt;"",IFERROR(IF('Inputs Fixture Fittings'!$D97&lt;&gt;"Default",'Inputs Fixture Fittings'!$E97*$J97,0.5*$J97),0),"")</f>
        <v/>
      </c>
      <c r="L97" s="151" t="str">
        <f>IF($J97&lt;&gt;"",IFERROR(IF('Inputs Fixture Fittings'!$D97&lt;&gt;"Default",'Inputs Fixture Fittings'!$F97*$J97,0.5*$J97),0),"")</f>
        <v/>
      </c>
      <c r="M97" s="150" t="str">
        <f>IFERROR(IF(INDEX(inputsgrp_otrc,MATCH(Logic!$A97,inputsgrp_no,0))&lt;&gt;"",INDEX(inputsgrp_otrc,MATCH(Logic!$A97,inputsgrp_no,0)),""),"")</f>
        <v/>
      </c>
      <c r="N97" s="151" t="str">
        <f>IF($M97&lt;&gt;"",IFERROR(IF('Inputs Fixture Fittings'!$D97&lt;&gt;"Default",'Inputs Fixture Fittings'!$E97*$M97,0.5*$M97),0),"")</f>
        <v/>
      </c>
      <c r="O97" s="151" t="str">
        <f>IF($M97&lt;&gt;"",IFERROR(IF('Inputs Fixture Fittings'!$D97&lt;&gt;"Default",'Inputs Fixture Fittings'!$F97*$M97,0.5*$M97),0),"")</f>
        <v/>
      </c>
      <c r="P97" s="150" t="str">
        <f>IFERROR(IF(INDEX(inputsgrp_otstud,MATCH(Logic!$A97,inputsgrp_no,0))&lt;&gt;"",INDEX(inputsgrp_otstud,MATCH(Logic!$A97,inputsgrp_no,0)),""),"")</f>
        <v/>
      </c>
      <c r="Q97" s="151" t="str">
        <f>IF($P97&lt;&gt;"",IFERROR(IF('Inputs Fixture Fittings'!$D97&lt;&gt;"Default",'Inputs Fixture Fittings'!$E97*$P97,0.5*$P97),0),"")</f>
        <v/>
      </c>
      <c r="R97" s="151" t="str">
        <f>IF($P97&lt;&gt;"",IFERROR(IF('Inputs Fixture Fittings'!$D97&lt;&gt;"Default",'Inputs Fixture Fittings'!$F97*$P97,0.5*$P97),0),"")</f>
        <v/>
      </c>
      <c r="S97" s="150" t="str">
        <f>IFERROR(IF(INDEX(inputsgrp_otres,MATCH(Logic!$A97,inputsgrp_no,0))&lt;&gt;"",INDEX(inputsgrp_otres,MATCH(Logic!$A97,inputsgrp_no,0)),""),"")</f>
        <v/>
      </c>
      <c r="T97" s="151" t="str">
        <f>IF($S97&lt;&gt;"",IFERROR(IF('Inputs Fixture Fittings'!$D97&lt;&gt;"Default",'Inputs Fixture Fittings'!$E97*$S97,0.5*$S97),0),"")</f>
        <v/>
      </c>
      <c r="U97" s="151" t="str">
        <f>IF($S97&lt;&gt;"",IFERROR(IF('Inputs Fixture Fittings'!$D97&lt;&gt;"Default",'Inputs Fixture Fittings'!$F97*$S97,0.5*$S97),0),"")</f>
        <v/>
      </c>
      <c r="V97" s="150" t="str">
        <f>IFERROR(IF(INDEX(inputsgrp_otot,MATCH(Logic!$A97,inputsgrp_no,0))&lt;&gt;"",INDEX(inputsgrp_otot,MATCH(Logic!$A97,inputsgrp_no,0)),""),"")</f>
        <v/>
      </c>
      <c r="W97" s="151" t="str">
        <f>IF($V97&lt;&gt;"",IFERROR(IF('Inputs Fixture Fittings'!$D97&lt;&gt;"Default",'Inputs Fixture Fittings'!$E97*$V97,0.5*$V97),0),"")</f>
        <v/>
      </c>
      <c r="X97" s="151" t="str">
        <f>IF($V97&lt;&gt;"",IFERROR(IF('Inputs Fixture Fittings'!$D97&lt;&gt;"Default",'Inputs Fixture Fittings'!$F97*$V97,0.5*$V97),0),"")</f>
        <v/>
      </c>
      <c r="Y97" s="153"/>
      <c r="Z97" s="138"/>
      <c r="AA97" s="138"/>
      <c r="AB97" s="153"/>
      <c r="AC97" s="138"/>
      <c r="AD97" s="138"/>
      <c r="AE97" s="138"/>
      <c r="AF97" s="138"/>
      <c r="AG97" s="138"/>
      <c r="AH97" s="138"/>
      <c r="AI97" s="138"/>
      <c r="AJ97" s="138"/>
      <c r="AK97" s="138"/>
      <c r="AL97" s="138"/>
      <c r="AM97" s="138"/>
      <c r="AN97" s="138"/>
      <c r="AO97" s="138"/>
      <c r="AP97" s="138"/>
      <c r="AQ97" s="138"/>
      <c r="AR97" s="138"/>
      <c r="AS97" s="138"/>
      <c r="AT97" s="138"/>
      <c r="AU97" s="138"/>
      <c r="AV97" s="138"/>
      <c r="AW97" s="138"/>
      <c r="AX97" s="138"/>
      <c r="AY97" s="138"/>
      <c r="AZ97" s="138"/>
      <c r="BA97" s="138"/>
      <c r="BB97" s="138"/>
      <c r="BC97" s="138"/>
      <c r="BD97" s="138"/>
      <c r="BE97" s="138"/>
      <c r="BF97" s="138"/>
      <c r="BG97" s="138"/>
      <c r="BH97" s="138"/>
      <c r="BI97" s="138"/>
      <c r="BJ97" s="138"/>
      <c r="BK97" s="138"/>
      <c r="BL97" s="138"/>
      <c r="BM97" s="138"/>
      <c r="BN97" s="138"/>
      <c r="BO97" s="138"/>
      <c r="BP97" s="138"/>
      <c r="BQ97" s="138"/>
      <c r="BR97" s="138"/>
      <c r="BS97" s="138"/>
      <c r="BT97" s="138"/>
      <c r="BU97" s="138"/>
      <c r="BV97" s="138"/>
      <c r="BW97" s="138"/>
      <c r="BX97" s="138"/>
      <c r="BY97" s="138"/>
      <c r="BZ97" s="138"/>
    </row>
    <row r="98" spans="1:78" s="152" customFormat="1" ht="18" hidden="1" customHeight="1" outlineLevel="2" x14ac:dyDescent="0.25">
      <c r="A98" s="146">
        <v>80</v>
      </c>
      <c r="B98" s="366" t="str">
        <f>IFERROR(IF(INDEX(inputsgrp_gn,MATCH(Logic!$A98,inputsgrp_no,0))&lt;&gt;"",INDEX(inputsgrp_gn,MATCH(Logic!$A98,inputsgrp_no,0)),""),"")</f>
        <v/>
      </c>
      <c r="C98" s="367"/>
      <c r="D98" s="148" t="str">
        <f>IFERROR(IF(INDEX(inputsgrp_ada,MATCH(Logic!$A98,inputsgrp_no,0))&lt;&gt;"",INDEX(inputsgrp_ada,MATCH(Logic!$A98,inputsgrp_no,0)),""),"")</f>
        <v/>
      </c>
      <c r="E98" s="149" t="str">
        <f>IFERROR(IF(INDEX(inputsgrp_urinal,MATCH(Logic!$A98,inputsgrp_no,0))&lt;&gt;"",INDEX(inputsgrp_urinal,MATCH(Logic!$A98,inputsgrp_no,0)),""),"")</f>
        <v/>
      </c>
      <c r="F98" s="150" t="str">
        <f>IFERROR(IF(INDEX(inputsgrp_an,MATCH(Logic!$A98,inputsgrp_no,0))&lt;&gt;"",INDEX(inputsgrp_an,MATCH(Logic!$A98,inputsgrp_no,0)),""),"")</f>
        <v/>
      </c>
      <c r="G98" s="150" t="str">
        <f>IFERROR(IF(INDEX(inputsgrp_otefte,MATCH(Logic!$A98,inputsgrp_no,0))&lt;&gt;"",INDEX(inputsgrp_otefte,MATCH(Logic!$A98,inputsgrp_no,0)),""),"")</f>
        <v/>
      </c>
      <c r="H98" s="151" t="str">
        <f>IF($G98&lt;&gt;"",IFERROR(IF('Inputs Fixture Fittings'!$D98&lt;&gt;"Default",'Inputs Fixture Fittings'!$E98*$G98,0.5*$G98),0),"")</f>
        <v/>
      </c>
      <c r="I98" s="151" t="str">
        <f>IF($G98&lt;&gt;"",IFERROR(IF('Inputs Fixture Fittings'!$D98&lt;&gt;"Default",'Inputs Fixture Fittings'!$F98*$G98,0.5*$G98),0),"")</f>
        <v/>
      </c>
      <c r="J98" s="150" t="str">
        <f>IFERROR(IF(INDEX(inputsgrp_otv,MATCH(Logic!$A98,inputsgrp_no,0))&lt;&gt;"",INDEX(inputsgrp_otv,MATCH(Logic!$A98,inputsgrp_no,0)),""),"")</f>
        <v/>
      </c>
      <c r="K98" s="151" t="str">
        <f>IF($J98&lt;&gt;"",IFERROR(IF('Inputs Fixture Fittings'!$D98&lt;&gt;"Default",'Inputs Fixture Fittings'!$E98*$J98,0.5*$J98),0),"")</f>
        <v/>
      </c>
      <c r="L98" s="151" t="str">
        <f>IF($J98&lt;&gt;"",IFERROR(IF('Inputs Fixture Fittings'!$D98&lt;&gt;"Default",'Inputs Fixture Fittings'!$F98*$J98,0.5*$J98),0),"")</f>
        <v/>
      </c>
      <c r="M98" s="150" t="str">
        <f>IFERROR(IF(INDEX(inputsgrp_otrc,MATCH(Logic!$A98,inputsgrp_no,0))&lt;&gt;"",INDEX(inputsgrp_otrc,MATCH(Logic!$A98,inputsgrp_no,0)),""),"")</f>
        <v/>
      </c>
      <c r="N98" s="151" t="str">
        <f>IF($M98&lt;&gt;"",IFERROR(IF('Inputs Fixture Fittings'!$D98&lt;&gt;"Default",'Inputs Fixture Fittings'!$E98*$M98,0.5*$M98),0),"")</f>
        <v/>
      </c>
      <c r="O98" s="151" t="str">
        <f>IF($M98&lt;&gt;"",IFERROR(IF('Inputs Fixture Fittings'!$D98&lt;&gt;"Default",'Inputs Fixture Fittings'!$F98*$M98,0.5*$M98),0),"")</f>
        <v/>
      </c>
      <c r="P98" s="150" t="str">
        <f>IFERROR(IF(INDEX(inputsgrp_otstud,MATCH(Logic!$A98,inputsgrp_no,0))&lt;&gt;"",INDEX(inputsgrp_otstud,MATCH(Logic!$A98,inputsgrp_no,0)),""),"")</f>
        <v/>
      </c>
      <c r="Q98" s="151" t="str">
        <f>IF($P98&lt;&gt;"",IFERROR(IF('Inputs Fixture Fittings'!$D98&lt;&gt;"Default",'Inputs Fixture Fittings'!$E98*$P98,0.5*$P98),0),"")</f>
        <v/>
      </c>
      <c r="R98" s="151" t="str">
        <f>IF($P98&lt;&gt;"",IFERROR(IF('Inputs Fixture Fittings'!$D98&lt;&gt;"Default",'Inputs Fixture Fittings'!$F98*$P98,0.5*$P98),0),"")</f>
        <v/>
      </c>
      <c r="S98" s="150" t="str">
        <f>IFERROR(IF(INDEX(inputsgrp_otres,MATCH(Logic!$A98,inputsgrp_no,0))&lt;&gt;"",INDEX(inputsgrp_otres,MATCH(Logic!$A98,inputsgrp_no,0)),""),"")</f>
        <v/>
      </c>
      <c r="T98" s="151" t="str">
        <f>IF($S98&lt;&gt;"",IFERROR(IF('Inputs Fixture Fittings'!$D98&lt;&gt;"Default",'Inputs Fixture Fittings'!$E98*$S98,0.5*$S98),0),"")</f>
        <v/>
      </c>
      <c r="U98" s="151" t="str">
        <f>IF($S98&lt;&gt;"",IFERROR(IF('Inputs Fixture Fittings'!$D98&lt;&gt;"Default",'Inputs Fixture Fittings'!$F98*$S98,0.5*$S98),0),"")</f>
        <v/>
      </c>
      <c r="V98" s="150" t="str">
        <f>IFERROR(IF(INDEX(inputsgrp_otot,MATCH(Logic!$A98,inputsgrp_no,0))&lt;&gt;"",INDEX(inputsgrp_otot,MATCH(Logic!$A98,inputsgrp_no,0)),""),"")</f>
        <v/>
      </c>
      <c r="W98" s="151" t="str">
        <f>IF($V98&lt;&gt;"",IFERROR(IF('Inputs Fixture Fittings'!$D98&lt;&gt;"Default",'Inputs Fixture Fittings'!$E98*$V98,0.5*$V98),0),"")</f>
        <v/>
      </c>
      <c r="X98" s="151" t="str">
        <f>IF($V98&lt;&gt;"",IFERROR(IF('Inputs Fixture Fittings'!$D98&lt;&gt;"Default",'Inputs Fixture Fittings'!$F98*$V98,0.5*$V98),0),"")</f>
        <v/>
      </c>
      <c r="Y98" s="153"/>
      <c r="Z98" s="138"/>
      <c r="AA98" s="138"/>
      <c r="AB98" s="153"/>
      <c r="AC98" s="138"/>
      <c r="AD98" s="138"/>
      <c r="AE98" s="138"/>
      <c r="AF98" s="138"/>
      <c r="AG98" s="138"/>
      <c r="AH98" s="138"/>
      <c r="AI98" s="138"/>
      <c r="AJ98" s="138"/>
      <c r="AK98" s="138"/>
      <c r="AL98" s="138"/>
      <c r="AM98" s="138"/>
      <c r="AN98" s="138"/>
      <c r="AO98" s="138"/>
      <c r="AP98" s="138"/>
      <c r="AQ98" s="138"/>
      <c r="AR98" s="138"/>
      <c r="AS98" s="138"/>
      <c r="AT98" s="138"/>
      <c r="AU98" s="138"/>
      <c r="AV98" s="138"/>
      <c r="AW98" s="138"/>
      <c r="AX98" s="138"/>
      <c r="AY98" s="138"/>
      <c r="AZ98" s="138"/>
      <c r="BA98" s="138"/>
      <c r="BB98" s="138"/>
      <c r="BC98" s="138"/>
      <c r="BD98" s="138"/>
      <c r="BE98" s="138"/>
      <c r="BF98" s="138"/>
      <c r="BG98" s="138"/>
      <c r="BH98" s="138"/>
      <c r="BI98" s="138"/>
      <c r="BJ98" s="138"/>
      <c r="BK98" s="138"/>
      <c r="BL98" s="138"/>
      <c r="BM98" s="138"/>
      <c r="BN98" s="138"/>
      <c r="BO98" s="138"/>
      <c r="BP98" s="138"/>
      <c r="BQ98" s="138"/>
      <c r="BR98" s="138"/>
      <c r="BS98" s="138"/>
      <c r="BT98" s="138"/>
      <c r="BU98" s="138"/>
      <c r="BV98" s="138"/>
      <c r="BW98" s="138"/>
      <c r="BX98" s="138"/>
      <c r="BY98" s="138"/>
      <c r="BZ98" s="138"/>
    </row>
    <row r="99" spans="1:78" s="152" customFormat="1" ht="18" hidden="1" customHeight="1" outlineLevel="2" x14ac:dyDescent="0.25">
      <c r="A99" s="146">
        <v>81</v>
      </c>
      <c r="B99" s="366" t="str">
        <f>IFERROR(IF(INDEX(inputsgrp_gn,MATCH(Logic!$A99,inputsgrp_no,0))&lt;&gt;"",INDEX(inputsgrp_gn,MATCH(Logic!$A99,inputsgrp_no,0)),""),"")</f>
        <v/>
      </c>
      <c r="C99" s="367"/>
      <c r="D99" s="148" t="str">
        <f>IFERROR(IF(INDEX(inputsgrp_ada,MATCH(Logic!$A99,inputsgrp_no,0))&lt;&gt;"",INDEX(inputsgrp_ada,MATCH(Logic!$A99,inputsgrp_no,0)),""),"")</f>
        <v/>
      </c>
      <c r="E99" s="149" t="str">
        <f>IFERROR(IF(INDEX(inputsgrp_urinal,MATCH(Logic!$A99,inputsgrp_no,0))&lt;&gt;"",INDEX(inputsgrp_urinal,MATCH(Logic!$A99,inputsgrp_no,0)),""),"")</f>
        <v/>
      </c>
      <c r="F99" s="150" t="str">
        <f>IFERROR(IF(INDEX(inputsgrp_an,MATCH(Logic!$A99,inputsgrp_no,0))&lt;&gt;"",INDEX(inputsgrp_an,MATCH(Logic!$A99,inputsgrp_no,0)),""),"")</f>
        <v/>
      </c>
      <c r="G99" s="150" t="str">
        <f>IFERROR(IF(INDEX(inputsgrp_otefte,MATCH(Logic!$A99,inputsgrp_no,0))&lt;&gt;"",INDEX(inputsgrp_otefte,MATCH(Logic!$A99,inputsgrp_no,0)),""),"")</f>
        <v/>
      </c>
      <c r="H99" s="151" t="str">
        <f>IF($G99&lt;&gt;"",IFERROR(IF('Inputs Fixture Fittings'!$D99&lt;&gt;"Default",'Inputs Fixture Fittings'!$E99*$G99,0.5*$G99),0),"")</f>
        <v/>
      </c>
      <c r="I99" s="151" t="str">
        <f>IF($G99&lt;&gt;"",IFERROR(IF('Inputs Fixture Fittings'!$D99&lt;&gt;"Default",'Inputs Fixture Fittings'!$F99*$G99,0.5*$G99),0),"")</f>
        <v/>
      </c>
      <c r="J99" s="150" t="str">
        <f>IFERROR(IF(INDEX(inputsgrp_otv,MATCH(Logic!$A99,inputsgrp_no,0))&lt;&gt;"",INDEX(inputsgrp_otv,MATCH(Logic!$A99,inputsgrp_no,0)),""),"")</f>
        <v/>
      </c>
      <c r="K99" s="151" t="str">
        <f>IF($J99&lt;&gt;"",IFERROR(IF('Inputs Fixture Fittings'!$D99&lt;&gt;"Default",'Inputs Fixture Fittings'!$E99*$J99,0.5*$J99),0),"")</f>
        <v/>
      </c>
      <c r="L99" s="151" t="str">
        <f>IF($J99&lt;&gt;"",IFERROR(IF('Inputs Fixture Fittings'!$D99&lt;&gt;"Default",'Inputs Fixture Fittings'!$F99*$J99,0.5*$J99),0),"")</f>
        <v/>
      </c>
      <c r="M99" s="150" t="str">
        <f>IFERROR(IF(INDEX(inputsgrp_otrc,MATCH(Logic!$A99,inputsgrp_no,0))&lt;&gt;"",INDEX(inputsgrp_otrc,MATCH(Logic!$A99,inputsgrp_no,0)),""),"")</f>
        <v/>
      </c>
      <c r="N99" s="151" t="str">
        <f>IF($M99&lt;&gt;"",IFERROR(IF('Inputs Fixture Fittings'!$D99&lt;&gt;"Default",'Inputs Fixture Fittings'!$E99*$M99,0.5*$M99),0),"")</f>
        <v/>
      </c>
      <c r="O99" s="151" t="str">
        <f>IF($M99&lt;&gt;"",IFERROR(IF('Inputs Fixture Fittings'!$D99&lt;&gt;"Default",'Inputs Fixture Fittings'!$F99*$M99,0.5*$M99),0),"")</f>
        <v/>
      </c>
      <c r="P99" s="150" t="str">
        <f>IFERROR(IF(INDEX(inputsgrp_otstud,MATCH(Logic!$A99,inputsgrp_no,0))&lt;&gt;"",INDEX(inputsgrp_otstud,MATCH(Logic!$A99,inputsgrp_no,0)),""),"")</f>
        <v/>
      </c>
      <c r="Q99" s="151" t="str">
        <f>IF($P99&lt;&gt;"",IFERROR(IF('Inputs Fixture Fittings'!$D99&lt;&gt;"Default",'Inputs Fixture Fittings'!$E99*$P99,0.5*$P99),0),"")</f>
        <v/>
      </c>
      <c r="R99" s="151" t="str">
        <f>IF($P99&lt;&gt;"",IFERROR(IF('Inputs Fixture Fittings'!$D99&lt;&gt;"Default",'Inputs Fixture Fittings'!$F99*$P99,0.5*$P99),0),"")</f>
        <v/>
      </c>
      <c r="S99" s="150" t="str">
        <f>IFERROR(IF(INDEX(inputsgrp_otres,MATCH(Logic!$A99,inputsgrp_no,0))&lt;&gt;"",INDEX(inputsgrp_otres,MATCH(Logic!$A99,inputsgrp_no,0)),""),"")</f>
        <v/>
      </c>
      <c r="T99" s="151" t="str">
        <f>IF($S99&lt;&gt;"",IFERROR(IF('Inputs Fixture Fittings'!$D99&lt;&gt;"Default",'Inputs Fixture Fittings'!$E99*$S99,0.5*$S99),0),"")</f>
        <v/>
      </c>
      <c r="U99" s="151" t="str">
        <f>IF($S99&lt;&gt;"",IFERROR(IF('Inputs Fixture Fittings'!$D99&lt;&gt;"Default",'Inputs Fixture Fittings'!$F99*$S99,0.5*$S99),0),"")</f>
        <v/>
      </c>
      <c r="V99" s="150" t="str">
        <f>IFERROR(IF(INDEX(inputsgrp_otot,MATCH(Logic!$A99,inputsgrp_no,0))&lt;&gt;"",INDEX(inputsgrp_otot,MATCH(Logic!$A99,inputsgrp_no,0)),""),"")</f>
        <v/>
      </c>
      <c r="W99" s="151" t="str">
        <f>IF($V99&lt;&gt;"",IFERROR(IF('Inputs Fixture Fittings'!$D99&lt;&gt;"Default",'Inputs Fixture Fittings'!$E99*$V99,0.5*$V99),0),"")</f>
        <v/>
      </c>
      <c r="X99" s="151" t="str">
        <f>IF($V99&lt;&gt;"",IFERROR(IF('Inputs Fixture Fittings'!$D99&lt;&gt;"Default",'Inputs Fixture Fittings'!$F99*$V99,0.5*$V99),0),"")</f>
        <v/>
      </c>
      <c r="Y99" s="153"/>
      <c r="Z99" s="138"/>
      <c r="AA99" s="138"/>
      <c r="AB99" s="153"/>
      <c r="AC99" s="138"/>
      <c r="AD99" s="138"/>
      <c r="AE99" s="138"/>
      <c r="AF99" s="138"/>
      <c r="AG99" s="138"/>
      <c r="AH99" s="138"/>
      <c r="AI99" s="138"/>
      <c r="AJ99" s="138"/>
      <c r="AK99" s="138"/>
      <c r="AL99" s="138"/>
      <c r="AM99" s="138"/>
      <c r="AN99" s="138"/>
      <c r="AO99" s="138"/>
      <c r="AP99" s="138"/>
      <c r="AQ99" s="138"/>
      <c r="AR99" s="138"/>
      <c r="AS99" s="138"/>
      <c r="AT99" s="138"/>
      <c r="AU99" s="138"/>
      <c r="AV99" s="138"/>
      <c r="AW99" s="138"/>
      <c r="AX99" s="138"/>
      <c r="AY99" s="138"/>
      <c r="AZ99" s="138"/>
      <c r="BA99" s="138"/>
      <c r="BB99" s="138"/>
      <c r="BC99" s="138"/>
      <c r="BD99" s="138"/>
      <c r="BE99" s="138"/>
      <c r="BF99" s="138"/>
      <c r="BG99" s="138"/>
      <c r="BH99" s="138"/>
      <c r="BI99" s="138"/>
      <c r="BJ99" s="138"/>
      <c r="BK99" s="138"/>
      <c r="BL99" s="138"/>
      <c r="BM99" s="138"/>
      <c r="BN99" s="138"/>
      <c r="BO99" s="138"/>
      <c r="BP99" s="138"/>
      <c r="BQ99" s="138"/>
      <c r="BR99" s="138"/>
      <c r="BS99" s="138"/>
      <c r="BT99" s="138"/>
      <c r="BU99" s="138"/>
      <c r="BV99" s="138"/>
      <c r="BW99" s="138"/>
      <c r="BX99" s="138"/>
      <c r="BY99" s="138"/>
      <c r="BZ99" s="138"/>
    </row>
    <row r="100" spans="1:78" s="152" customFormat="1" ht="18" hidden="1" customHeight="1" outlineLevel="2" x14ac:dyDescent="0.25">
      <c r="A100" s="146">
        <v>82</v>
      </c>
      <c r="B100" s="366" t="str">
        <f>IFERROR(IF(INDEX(inputsgrp_gn,MATCH(Logic!$A100,inputsgrp_no,0))&lt;&gt;"",INDEX(inputsgrp_gn,MATCH(Logic!$A100,inputsgrp_no,0)),""),"")</f>
        <v/>
      </c>
      <c r="C100" s="367"/>
      <c r="D100" s="148" t="str">
        <f>IFERROR(IF(INDEX(inputsgrp_ada,MATCH(Logic!$A100,inputsgrp_no,0))&lt;&gt;"",INDEX(inputsgrp_ada,MATCH(Logic!$A100,inputsgrp_no,0)),""),"")</f>
        <v/>
      </c>
      <c r="E100" s="149" t="str">
        <f>IFERROR(IF(INDEX(inputsgrp_urinal,MATCH(Logic!$A100,inputsgrp_no,0))&lt;&gt;"",INDEX(inputsgrp_urinal,MATCH(Logic!$A100,inputsgrp_no,0)),""),"")</f>
        <v/>
      </c>
      <c r="F100" s="150" t="str">
        <f>IFERROR(IF(INDEX(inputsgrp_an,MATCH(Logic!$A100,inputsgrp_no,0))&lt;&gt;"",INDEX(inputsgrp_an,MATCH(Logic!$A100,inputsgrp_no,0)),""),"")</f>
        <v/>
      </c>
      <c r="G100" s="150" t="str">
        <f>IFERROR(IF(INDEX(inputsgrp_otefte,MATCH(Logic!$A100,inputsgrp_no,0))&lt;&gt;"",INDEX(inputsgrp_otefte,MATCH(Logic!$A100,inputsgrp_no,0)),""),"")</f>
        <v/>
      </c>
      <c r="H100" s="151" t="str">
        <f>IF($G100&lt;&gt;"",IFERROR(IF('Inputs Fixture Fittings'!$D100&lt;&gt;"Default",'Inputs Fixture Fittings'!$E100*$G100,0.5*$G100),0),"")</f>
        <v/>
      </c>
      <c r="I100" s="151" t="str">
        <f>IF($G100&lt;&gt;"",IFERROR(IF('Inputs Fixture Fittings'!$D100&lt;&gt;"Default",'Inputs Fixture Fittings'!$F100*$G100,0.5*$G100),0),"")</f>
        <v/>
      </c>
      <c r="J100" s="150" t="str">
        <f>IFERROR(IF(INDEX(inputsgrp_otv,MATCH(Logic!$A100,inputsgrp_no,0))&lt;&gt;"",INDEX(inputsgrp_otv,MATCH(Logic!$A100,inputsgrp_no,0)),""),"")</f>
        <v/>
      </c>
      <c r="K100" s="151" t="str">
        <f>IF($J100&lt;&gt;"",IFERROR(IF('Inputs Fixture Fittings'!$D100&lt;&gt;"Default",'Inputs Fixture Fittings'!$E100*$J100,0.5*$J100),0),"")</f>
        <v/>
      </c>
      <c r="L100" s="151" t="str">
        <f>IF($J100&lt;&gt;"",IFERROR(IF('Inputs Fixture Fittings'!$D100&lt;&gt;"Default",'Inputs Fixture Fittings'!$F100*$J100,0.5*$J100),0),"")</f>
        <v/>
      </c>
      <c r="M100" s="150" t="str">
        <f>IFERROR(IF(INDEX(inputsgrp_otrc,MATCH(Logic!$A100,inputsgrp_no,0))&lt;&gt;"",INDEX(inputsgrp_otrc,MATCH(Logic!$A100,inputsgrp_no,0)),""),"")</f>
        <v/>
      </c>
      <c r="N100" s="151" t="str">
        <f>IF($M100&lt;&gt;"",IFERROR(IF('Inputs Fixture Fittings'!$D100&lt;&gt;"Default",'Inputs Fixture Fittings'!$E100*$M100,0.5*$M100),0),"")</f>
        <v/>
      </c>
      <c r="O100" s="151" t="str">
        <f>IF($M100&lt;&gt;"",IFERROR(IF('Inputs Fixture Fittings'!$D100&lt;&gt;"Default",'Inputs Fixture Fittings'!$F100*$M100,0.5*$M100),0),"")</f>
        <v/>
      </c>
      <c r="P100" s="150" t="str">
        <f>IFERROR(IF(INDEX(inputsgrp_otstud,MATCH(Logic!$A100,inputsgrp_no,0))&lt;&gt;"",INDEX(inputsgrp_otstud,MATCH(Logic!$A100,inputsgrp_no,0)),""),"")</f>
        <v/>
      </c>
      <c r="Q100" s="151" t="str">
        <f>IF($P100&lt;&gt;"",IFERROR(IF('Inputs Fixture Fittings'!$D100&lt;&gt;"Default",'Inputs Fixture Fittings'!$E100*$P100,0.5*$P100),0),"")</f>
        <v/>
      </c>
      <c r="R100" s="151" t="str">
        <f>IF($P100&lt;&gt;"",IFERROR(IF('Inputs Fixture Fittings'!$D100&lt;&gt;"Default",'Inputs Fixture Fittings'!$F100*$P100,0.5*$P100),0),"")</f>
        <v/>
      </c>
      <c r="S100" s="150" t="str">
        <f>IFERROR(IF(INDEX(inputsgrp_otres,MATCH(Logic!$A100,inputsgrp_no,0))&lt;&gt;"",INDEX(inputsgrp_otres,MATCH(Logic!$A100,inputsgrp_no,0)),""),"")</f>
        <v/>
      </c>
      <c r="T100" s="151" t="str">
        <f>IF($S100&lt;&gt;"",IFERROR(IF('Inputs Fixture Fittings'!$D100&lt;&gt;"Default",'Inputs Fixture Fittings'!$E100*$S100,0.5*$S100),0),"")</f>
        <v/>
      </c>
      <c r="U100" s="151" t="str">
        <f>IF($S100&lt;&gt;"",IFERROR(IF('Inputs Fixture Fittings'!$D100&lt;&gt;"Default",'Inputs Fixture Fittings'!$F100*$S100,0.5*$S100),0),"")</f>
        <v/>
      </c>
      <c r="V100" s="150" t="str">
        <f>IFERROR(IF(INDEX(inputsgrp_otot,MATCH(Logic!$A100,inputsgrp_no,0))&lt;&gt;"",INDEX(inputsgrp_otot,MATCH(Logic!$A100,inputsgrp_no,0)),""),"")</f>
        <v/>
      </c>
      <c r="W100" s="151" t="str">
        <f>IF($V100&lt;&gt;"",IFERROR(IF('Inputs Fixture Fittings'!$D100&lt;&gt;"Default",'Inputs Fixture Fittings'!$E100*$V100,0.5*$V100),0),"")</f>
        <v/>
      </c>
      <c r="X100" s="151" t="str">
        <f>IF($V100&lt;&gt;"",IFERROR(IF('Inputs Fixture Fittings'!$D100&lt;&gt;"Default",'Inputs Fixture Fittings'!$F100*$V100,0.5*$V100),0),"")</f>
        <v/>
      </c>
      <c r="Y100" s="153"/>
      <c r="Z100" s="138"/>
      <c r="AA100" s="138"/>
      <c r="AB100" s="153"/>
      <c r="AC100" s="138"/>
      <c r="AD100" s="138"/>
      <c r="AE100" s="138"/>
      <c r="AF100" s="138"/>
      <c r="AG100" s="138"/>
      <c r="AH100" s="138"/>
      <c r="AI100" s="138"/>
      <c r="AJ100" s="138"/>
      <c r="AK100" s="138"/>
      <c r="AL100" s="138"/>
      <c r="AM100" s="138"/>
      <c r="AN100" s="138"/>
      <c r="AO100" s="138"/>
      <c r="AP100" s="138"/>
      <c r="AQ100" s="138"/>
      <c r="AR100" s="138"/>
      <c r="AS100" s="138"/>
      <c r="AT100" s="138"/>
      <c r="AU100" s="138"/>
      <c r="AV100" s="138"/>
      <c r="AW100" s="138"/>
      <c r="AX100" s="138"/>
      <c r="AY100" s="138"/>
      <c r="AZ100" s="138"/>
      <c r="BA100" s="138"/>
      <c r="BB100" s="138"/>
      <c r="BC100" s="138"/>
      <c r="BD100" s="138"/>
      <c r="BE100" s="138"/>
      <c r="BF100" s="138"/>
      <c r="BG100" s="138"/>
      <c r="BH100" s="138"/>
      <c r="BI100" s="138"/>
      <c r="BJ100" s="138"/>
      <c r="BK100" s="138"/>
      <c r="BL100" s="138"/>
      <c r="BM100" s="138"/>
      <c r="BN100" s="138"/>
      <c r="BO100" s="138"/>
      <c r="BP100" s="138"/>
      <c r="BQ100" s="138"/>
      <c r="BR100" s="138"/>
      <c r="BS100" s="138"/>
      <c r="BT100" s="138"/>
      <c r="BU100" s="138"/>
      <c r="BV100" s="138"/>
      <c r="BW100" s="138"/>
      <c r="BX100" s="138"/>
      <c r="BY100" s="138"/>
      <c r="BZ100" s="138"/>
    </row>
    <row r="101" spans="1:78" s="152" customFormat="1" ht="18" hidden="1" customHeight="1" outlineLevel="2" x14ac:dyDescent="0.25">
      <c r="A101" s="146">
        <v>83</v>
      </c>
      <c r="B101" s="366" t="str">
        <f>IFERROR(IF(INDEX(inputsgrp_gn,MATCH(Logic!$A101,inputsgrp_no,0))&lt;&gt;"",INDEX(inputsgrp_gn,MATCH(Logic!$A101,inputsgrp_no,0)),""),"")</f>
        <v/>
      </c>
      <c r="C101" s="367"/>
      <c r="D101" s="148" t="str">
        <f>IFERROR(IF(INDEX(inputsgrp_ada,MATCH(Logic!$A101,inputsgrp_no,0))&lt;&gt;"",INDEX(inputsgrp_ada,MATCH(Logic!$A101,inputsgrp_no,0)),""),"")</f>
        <v/>
      </c>
      <c r="E101" s="149" t="str">
        <f>IFERROR(IF(INDEX(inputsgrp_urinal,MATCH(Logic!$A101,inputsgrp_no,0))&lt;&gt;"",INDEX(inputsgrp_urinal,MATCH(Logic!$A101,inputsgrp_no,0)),""),"")</f>
        <v/>
      </c>
      <c r="F101" s="150" t="str">
        <f>IFERROR(IF(INDEX(inputsgrp_an,MATCH(Logic!$A101,inputsgrp_no,0))&lt;&gt;"",INDEX(inputsgrp_an,MATCH(Logic!$A101,inputsgrp_no,0)),""),"")</f>
        <v/>
      </c>
      <c r="G101" s="150" t="str">
        <f>IFERROR(IF(INDEX(inputsgrp_otefte,MATCH(Logic!$A101,inputsgrp_no,0))&lt;&gt;"",INDEX(inputsgrp_otefte,MATCH(Logic!$A101,inputsgrp_no,0)),""),"")</f>
        <v/>
      </c>
      <c r="H101" s="151" t="str">
        <f>IF($G101&lt;&gt;"",IFERROR(IF('Inputs Fixture Fittings'!$D101&lt;&gt;"Default",'Inputs Fixture Fittings'!$E101*$G101,0.5*$G101),0),"")</f>
        <v/>
      </c>
      <c r="I101" s="151" t="str">
        <f>IF($G101&lt;&gt;"",IFERROR(IF('Inputs Fixture Fittings'!$D101&lt;&gt;"Default",'Inputs Fixture Fittings'!$F101*$G101,0.5*$G101),0),"")</f>
        <v/>
      </c>
      <c r="J101" s="150" t="str">
        <f>IFERROR(IF(INDEX(inputsgrp_otv,MATCH(Logic!$A101,inputsgrp_no,0))&lt;&gt;"",INDEX(inputsgrp_otv,MATCH(Logic!$A101,inputsgrp_no,0)),""),"")</f>
        <v/>
      </c>
      <c r="K101" s="151" t="str">
        <f>IF($J101&lt;&gt;"",IFERROR(IF('Inputs Fixture Fittings'!$D101&lt;&gt;"Default",'Inputs Fixture Fittings'!$E101*$J101,0.5*$J101),0),"")</f>
        <v/>
      </c>
      <c r="L101" s="151" t="str">
        <f>IF($J101&lt;&gt;"",IFERROR(IF('Inputs Fixture Fittings'!$D101&lt;&gt;"Default",'Inputs Fixture Fittings'!$F101*$J101,0.5*$J101),0),"")</f>
        <v/>
      </c>
      <c r="M101" s="150" t="str">
        <f>IFERROR(IF(INDEX(inputsgrp_otrc,MATCH(Logic!$A101,inputsgrp_no,0))&lt;&gt;"",INDEX(inputsgrp_otrc,MATCH(Logic!$A101,inputsgrp_no,0)),""),"")</f>
        <v/>
      </c>
      <c r="N101" s="151" t="str">
        <f>IF($M101&lt;&gt;"",IFERROR(IF('Inputs Fixture Fittings'!$D101&lt;&gt;"Default",'Inputs Fixture Fittings'!$E101*$M101,0.5*$M101),0),"")</f>
        <v/>
      </c>
      <c r="O101" s="151" t="str">
        <f>IF($M101&lt;&gt;"",IFERROR(IF('Inputs Fixture Fittings'!$D101&lt;&gt;"Default",'Inputs Fixture Fittings'!$F101*$M101,0.5*$M101),0),"")</f>
        <v/>
      </c>
      <c r="P101" s="150" t="str">
        <f>IFERROR(IF(INDEX(inputsgrp_otstud,MATCH(Logic!$A101,inputsgrp_no,0))&lt;&gt;"",INDEX(inputsgrp_otstud,MATCH(Logic!$A101,inputsgrp_no,0)),""),"")</f>
        <v/>
      </c>
      <c r="Q101" s="151" t="str">
        <f>IF($P101&lt;&gt;"",IFERROR(IF('Inputs Fixture Fittings'!$D101&lt;&gt;"Default",'Inputs Fixture Fittings'!$E101*$P101,0.5*$P101),0),"")</f>
        <v/>
      </c>
      <c r="R101" s="151" t="str">
        <f>IF($P101&lt;&gt;"",IFERROR(IF('Inputs Fixture Fittings'!$D101&lt;&gt;"Default",'Inputs Fixture Fittings'!$F101*$P101,0.5*$P101),0),"")</f>
        <v/>
      </c>
      <c r="S101" s="150" t="str">
        <f>IFERROR(IF(INDEX(inputsgrp_otres,MATCH(Logic!$A101,inputsgrp_no,0))&lt;&gt;"",INDEX(inputsgrp_otres,MATCH(Logic!$A101,inputsgrp_no,0)),""),"")</f>
        <v/>
      </c>
      <c r="T101" s="151" t="str">
        <f>IF($S101&lt;&gt;"",IFERROR(IF('Inputs Fixture Fittings'!$D101&lt;&gt;"Default",'Inputs Fixture Fittings'!$E101*$S101,0.5*$S101),0),"")</f>
        <v/>
      </c>
      <c r="U101" s="151" t="str">
        <f>IF($S101&lt;&gt;"",IFERROR(IF('Inputs Fixture Fittings'!$D101&lt;&gt;"Default",'Inputs Fixture Fittings'!$F101*$S101,0.5*$S101),0),"")</f>
        <v/>
      </c>
      <c r="V101" s="150" t="str">
        <f>IFERROR(IF(INDEX(inputsgrp_otot,MATCH(Logic!$A101,inputsgrp_no,0))&lt;&gt;"",INDEX(inputsgrp_otot,MATCH(Logic!$A101,inputsgrp_no,0)),""),"")</f>
        <v/>
      </c>
      <c r="W101" s="151" t="str">
        <f>IF($V101&lt;&gt;"",IFERROR(IF('Inputs Fixture Fittings'!$D101&lt;&gt;"Default",'Inputs Fixture Fittings'!$E101*$V101,0.5*$V101),0),"")</f>
        <v/>
      </c>
      <c r="X101" s="151" t="str">
        <f>IF($V101&lt;&gt;"",IFERROR(IF('Inputs Fixture Fittings'!$D101&lt;&gt;"Default",'Inputs Fixture Fittings'!$F101*$V101,0.5*$V101),0),"")</f>
        <v/>
      </c>
      <c r="Y101" s="153"/>
      <c r="Z101" s="138"/>
      <c r="AA101" s="138"/>
      <c r="AB101" s="153"/>
      <c r="AC101" s="138"/>
      <c r="AD101" s="138"/>
      <c r="AE101" s="138"/>
      <c r="AF101" s="138"/>
      <c r="AG101" s="138"/>
      <c r="AH101" s="138"/>
      <c r="AI101" s="138"/>
      <c r="AJ101" s="138"/>
      <c r="AK101" s="138"/>
      <c r="AL101" s="138"/>
      <c r="AM101" s="138"/>
      <c r="AN101" s="138"/>
      <c r="AO101" s="138"/>
      <c r="AP101" s="138"/>
      <c r="AQ101" s="138"/>
      <c r="AR101" s="138"/>
      <c r="AS101" s="138"/>
      <c r="AT101" s="138"/>
      <c r="AU101" s="138"/>
      <c r="AV101" s="138"/>
      <c r="AW101" s="138"/>
      <c r="AX101" s="138"/>
      <c r="AY101" s="138"/>
      <c r="AZ101" s="138"/>
      <c r="BA101" s="138"/>
      <c r="BB101" s="138"/>
      <c r="BC101" s="138"/>
      <c r="BD101" s="138"/>
      <c r="BE101" s="138"/>
      <c r="BF101" s="138"/>
      <c r="BG101" s="138"/>
      <c r="BH101" s="138"/>
      <c r="BI101" s="138"/>
      <c r="BJ101" s="138"/>
      <c r="BK101" s="138"/>
      <c r="BL101" s="138"/>
      <c r="BM101" s="138"/>
      <c r="BN101" s="138"/>
      <c r="BO101" s="138"/>
      <c r="BP101" s="138"/>
      <c r="BQ101" s="138"/>
      <c r="BR101" s="138"/>
      <c r="BS101" s="138"/>
      <c r="BT101" s="138"/>
      <c r="BU101" s="138"/>
      <c r="BV101" s="138"/>
      <c r="BW101" s="138"/>
      <c r="BX101" s="138"/>
      <c r="BY101" s="138"/>
      <c r="BZ101" s="138"/>
    </row>
    <row r="102" spans="1:78" s="152" customFormat="1" ht="18" hidden="1" customHeight="1" outlineLevel="2" x14ac:dyDescent="0.25">
      <c r="A102" s="146">
        <v>84</v>
      </c>
      <c r="B102" s="366" t="str">
        <f>IFERROR(IF(INDEX(inputsgrp_gn,MATCH(Logic!$A102,inputsgrp_no,0))&lt;&gt;"",INDEX(inputsgrp_gn,MATCH(Logic!$A102,inputsgrp_no,0)),""),"")</f>
        <v/>
      </c>
      <c r="C102" s="367"/>
      <c r="D102" s="148" t="str">
        <f>IFERROR(IF(INDEX(inputsgrp_ada,MATCH(Logic!$A102,inputsgrp_no,0))&lt;&gt;"",INDEX(inputsgrp_ada,MATCH(Logic!$A102,inputsgrp_no,0)),""),"")</f>
        <v/>
      </c>
      <c r="E102" s="149" t="str">
        <f>IFERROR(IF(INDEX(inputsgrp_urinal,MATCH(Logic!$A102,inputsgrp_no,0))&lt;&gt;"",INDEX(inputsgrp_urinal,MATCH(Logic!$A102,inputsgrp_no,0)),""),"")</f>
        <v/>
      </c>
      <c r="F102" s="150" t="str">
        <f>IFERROR(IF(INDEX(inputsgrp_an,MATCH(Logic!$A102,inputsgrp_no,0))&lt;&gt;"",INDEX(inputsgrp_an,MATCH(Logic!$A102,inputsgrp_no,0)),""),"")</f>
        <v/>
      </c>
      <c r="G102" s="150" t="str">
        <f>IFERROR(IF(INDEX(inputsgrp_otefte,MATCH(Logic!$A102,inputsgrp_no,0))&lt;&gt;"",INDEX(inputsgrp_otefte,MATCH(Logic!$A102,inputsgrp_no,0)),""),"")</f>
        <v/>
      </c>
      <c r="H102" s="151" t="str">
        <f>IF($G102&lt;&gt;"",IFERROR(IF('Inputs Fixture Fittings'!$D102&lt;&gt;"Default",'Inputs Fixture Fittings'!$E102*$G102,0.5*$G102),0),"")</f>
        <v/>
      </c>
      <c r="I102" s="151" t="str">
        <f>IF($G102&lt;&gt;"",IFERROR(IF('Inputs Fixture Fittings'!$D102&lt;&gt;"Default",'Inputs Fixture Fittings'!$F102*$G102,0.5*$G102),0),"")</f>
        <v/>
      </c>
      <c r="J102" s="150" t="str">
        <f>IFERROR(IF(INDEX(inputsgrp_otv,MATCH(Logic!$A102,inputsgrp_no,0))&lt;&gt;"",INDEX(inputsgrp_otv,MATCH(Logic!$A102,inputsgrp_no,0)),""),"")</f>
        <v/>
      </c>
      <c r="K102" s="151" t="str">
        <f>IF($J102&lt;&gt;"",IFERROR(IF('Inputs Fixture Fittings'!$D102&lt;&gt;"Default",'Inputs Fixture Fittings'!$E102*$J102,0.5*$J102),0),"")</f>
        <v/>
      </c>
      <c r="L102" s="151" t="str">
        <f>IF($J102&lt;&gt;"",IFERROR(IF('Inputs Fixture Fittings'!$D102&lt;&gt;"Default",'Inputs Fixture Fittings'!$F102*$J102,0.5*$J102),0),"")</f>
        <v/>
      </c>
      <c r="M102" s="150" t="str">
        <f>IFERROR(IF(INDEX(inputsgrp_otrc,MATCH(Logic!$A102,inputsgrp_no,0))&lt;&gt;"",INDEX(inputsgrp_otrc,MATCH(Logic!$A102,inputsgrp_no,0)),""),"")</f>
        <v/>
      </c>
      <c r="N102" s="151" t="str">
        <f>IF($M102&lt;&gt;"",IFERROR(IF('Inputs Fixture Fittings'!$D102&lt;&gt;"Default",'Inputs Fixture Fittings'!$E102*$M102,0.5*$M102),0),"")</f>
        <v/>
      </c>
      <c r="O102" s="151" t="str">
        <f>IF($M102&lt;&gt;"",IFERROR(IF('Inputs Fixture Fittings'!$D102&lt;&gt;"Default",'Inputs Fixture Fittings'!$F102*$M102,0.5*$M102),0),"")</f>
        <v/>
      </c>
      <c r="P102" s="150" t="str">
        <f>IFERROR(IF(INDEX(inputsgrp_otstud,MATCH(Logic!$A102,inputsgrp_no,0))&lt;&gt;"",INDEX(inputsgrp_otstud,MATCH(Logic!$A102,inputsgrp_no,0)),""),"")</f>
        <v/>
      </c>
      <c r="Q102" s="151" t="str">
        <f>IF($P102&lt;&gt;"",IFERROR(IF('Inputs Fixture Fittings'!$D102&lt;&gt;"Default",'Inputs Fixture Fittings'!$E102*$P102,0.5*$P102),0),"")</f>
        <v/>
      </c>
      <c r="R102" s="151" t="str">
        <f>IF($P102&lt;&gt;"",IFERROR(IF('Inputs Fixture Fittings'!$D102&lt;&gt;"Default",'Inputs Fixture Fittings'!$F102*$P102,0.5*$P102),0),"")</f>
        <v/>
      </c>
      <c r="S102" s="150" t="str">
        <f>IFERROR(IF(INDEX(inputsgrp_otres,MATCH(Logic!$A102,inputsgrp_no,0))&lt;&gt;"",INDEX(inputsgrp_otres,MATCH(Logic!$A102,inputsgrp_no,0)),""),"")</f>
        <v/>
      </c>
      <c r="T102" s="151" t="str">
        <f>IF($S102&lt;&gt;"",IFERROR(IF('Inputs Fixture Fittings'!$D102&lt;&gt;"Default",'Inputs Fixture Fittings'!$E102*$S102,0.5*$S102),0),"")</f>
        <v/>
      </c>
      <c r="U102" s="151" t="str">
        <f>IF($S102&lt;&gt;"",IFERROR(IF('Inputs Fixture Fittings'!$D102&lt;&gt;"Default",'Inputs Fixture Fittings'!$F102*$S102,0.5*$S102),0),"")</f>
        <v/>
      </c>
      <c r="V102" s="150" t="str">
        <f>IFERROR(IF(INDEX(inputsgrp_otot,MATCH(Logic!$A102,inputsgrp_no,0))&lt;&gt;"",INDEX(inputsgrp_otot,MATCH(Logic!$A102,inputsgrp_no,0)),""),"")</f>
        <v/>
      </c>
      <c r="W102" s="151" t="str">
        <f>IF($V102&lt;&gt;"",IFERROR(IF('Inputs Fixture Fittings'!$D102&lt;&gt;"Default",'Inputs Fixture Fittings'!$E102*$V102,0.5*$V102),0),"")</f>
        <v/>
      </c>
      <c r="X102" s="151" t="str">
        <f>IF($V102&lt;&gt;"",IFERROR(IF('Inputs Fixture Fittings'!$D102&lt;&gt;"Default",'Inputs Fixture Fittings'!$F102*$V102,0.5*$V102),0),"")</f>
        <v/>
      </c>
      <c r="Y102" s="153"/>
      <c r="Z102" s="138"/>
      <c r="AA102" s="138"/>
      <c r="AB102" s="153"/>
      <c r="AC102" s="138"/>
      <c r="AD102" s="138"/>
      <c r="AE102" s="138"/>
      <c r="AF102" s="138"/>
      <c r="AG102" s="138"/>
      <c r="AH102" s="138"/>
      <c r="AI102" s="138"/>
      <c r="AJ102" s="138"/>
      <c r="AK102" s="138"/>
      <c r="AL102" s="138"/>
      <c r="AM102" s="138"/>
      <c r="AN102" s="138"/>
      <c r="AO102" s="138"/>
      <c r="AP102" s="138"/>
      <c r="AQ102" s="138"/>
      <c r="AR102" s="138"/>
      <c r="AS102" s="138"/>
      <c r="AT102" s="138"/>
      <c r="AU102" s="138"/>
      <c r="AV102" s="138"/>
      <c r="AW102" s="138"/>
      <c r="AX102" s="138"/>
      <c r="AY102" s="138"/>
      <c r="AZ102" s="138"/>
      <c r="BA102" s="138"/>
      <c r="BB102" s="138"/>
      <c r="BC102" s="138"/>
      <c r="BD102" s="138"/>
      <c r="BE102" s="138"/>
      <c r="BF102" s="138"/>
      <c r="BG102" s="138"/>
      <c r="BH102" s="138"/>
      <c r="BI102" s="138"/>
      <c r="BJ102" s="138"/>
      <c r="BK102" s="138"/>
      <c r="BL102" s="138"/>
      <c r="BM102" s="138"/>
      <c r="BN102" s="138"/>
      <c r="BO102" s="138"/>
      <c r="BP102" s="138"/>
      <c r="BQ102" s="138"/>
      <c r="BR102" s="138"/>
      <c r="BS102" s="138"/>
      <c r="BT102" s="138"/>
      <c r="BU102" s="138"/>
      <c r="BV102" s="138"/>
      <c r="BW102" s="138"/>
      <c r="BX102" s="138"/>
      <c r="BY102" s="138"/>
      <c r="BZ102" s="138"/>
    </row>
    <row r="103" spans="1:78" s="152" customFormat="1" ht="18" hidden="1" customHeight="1" outlineLevel="2" x14ac:dyDescent="0.25">
      <c r="A103" s="146">
        <v>85</v>
      </c>
      <c r="B103" s="366" t="str">
        <f>IFERROR(IF(INDEX(inputsgrp_gn,MATCH(Logic!$A103,inputsgrp_no,0))&lt;&gt;"",INDEX(inputsgrp_gn,MATCH(Logic!$A103,inputsgrp_no,0)),""),"")</f>
        <v/>
      </c>
      <c r="C103" s="367"/>
      <c r="D103" s="148" t="str">
        <f>IFERROR(IF(INDEX(inputsgrp_ada,MATCH(Logic!$A103,inputsgrp_no,0))&lt;&gt;"",INDEX(inputsgrp_ada,MATCH(Logic!$A103,inputsgrp_no,0)),""),"")</f>
        <v/>
      </c>
      <c r="E103" s="149" t="str">
        <f>IFERROR(IF(INDEX(inputsgrp_urinal,MATCH(Logic!$A103,inputsgrp_no,0))&lt;&gt;"",INDEX(inputsgrp_urinal,MATCH(Logic!$A103,inputsgrp_no,0)),""),"")</f>
        <v/>
      </c>
      <c r="F103" s="150" t="str">
        <f>IFERROR(IF(INDEX(inputsgrp_an,MATCH(Logic!$A103,inputsgrp_no,0))&lt;&gt;"",INDEX(inputsgrp_an,MATCH(Logic!$A103,inputsgrp_no,0)),""),"")</f>
        <v/>
      </c>
      <c r="G103" s="150" t="str">
        <f>IFERROR(IF(INDEX(inputsgrp_otefte,MATCH(Logic!$A103,inputsgrp_no,0))&lt;&gt;"",INDEX(inputsgrp_otefte,MATCH(Logic!$A103,inputsgrp_no,0)),""),"")</f>
        <v/>
      </c>
      <c r="H103" s="151" t="str">
        <f>IF($G103&lt;&gt;"",IFERROR(IF('Inputs Fixture Fittings'!$D103&lt;&gt;"Default",'Inputs Fixture Fittings'!$E103*$G103,0.5*$G103),0),"")</f>
        <v/>
      </c>
      <c r="I103" s="151" t="str">
        <f>IF($G103&lt;&gt;"",IFERROR(IF('Inputs Fixture Fittings'!$D103&lt;&gt;"Default",'Inputs Fixture Fittings'!$F103*$G103,0.5*$G103),0),"")</f>
        <v/>
      </c>
      <c r="J103" s="150" t="str">
        <f>IFERROR(IF(INDEX(inputsgrp_otv,MATCH(Logic!$A103,inputsgrp_no,0))&lt;&gt;"",INDEX(inputsgrp_otv,MATCH(Logic!$A103,inputsgrp_no,0)),""),"")</f>
        <v/>
      </c>
      <c r="K103" s="151" t="str">
        <f>IF($J103&lt;&gt;"",IFERROR(IF('Inputs Fixture Fittings'!$D103&lt;&gt;"Default",'Inputs Fixture Fittings'!$E103*$J103,0.5*$J103),0),"")</f>
        <v/>
      </c>
      <c r="L103" s="151" t="str">
        <f>IF($J103&lt;&gt;"",IFERROR(IF('Inputs Fixture Fittings'!$D103&lt;&gt;"Default",'Inputs Fixture Fittings'!$F103*$J103,0.5*$J103),0),"")</f>
        <v/>
      </c>
      <c r="M103" s="150" t="str">
        <f>IFERROR(IF(INDEX(inputsgrp_otrc,MATCH(Logic!$A103,inputsgrp_no,0))&lt;&gt;"",INDEX(inputsgrp_otrc,MATCH(Logic!$A103,inputsgrp_no,0)),""),"")</f>
        <v/>
      </c>
      <c r="N103" s="151" t="str">
        <f>IF($M103&lt;&gt;"",IFERROR(IF('Inputs Fixture Fittings'!$D103&lt;&gt;"Default",'Inputs Fixture Fittings'!$E103*$M103,0.5*$M103),0),"")</f>
        <v/>
      </c>
      <c r="O103" s="151" t="str">
        <f>IF($M103&lt;&gt;"",IFERROR(IF('Inputs Fixture Fittings'!$D103&lt;&gt;"Default",'Inputs Fixture Fittings'!$F103*$M103,0.5*$M103),0),"")</f>
        <v/>
      </c>
      <c r="P103" s="150" t="str">
        <f>IFERROR(IF(INDEX(inputsgrp_otstud,MATCH(Logic!$A103,inputsgrp_no,0))&lt;&gt;"",INDEX(inputsgrp_otstud,MATCH(Logic!$A103,inputsgrp_no,0)),""),"")</f>
        <v/>
      </c>
      <c r="Q103" s="151" t="str">
        <f>IF($P103&lt;&gt;"",IFERROR(IF('Inputs Fixture Fittings'!$D103&lt;&gt;"Default",'Inputs Fixture Fittings'!$E103*$P103,0.5*$P103),0),"")</f>
        <v/>
      </c>
      <c r="R103" s="151" t="str">
        <f>IF($P103&lt;&gt;"",IFERROR(IF('Inputs Fixture Fittings'!$D103&lt;&gt;"Default",'Inputs Fixture Fittings'!$F103*$P103,0.5*$P103),0),"")</f>
        <v/>
      </c>
      <c r="S103" s="150" t="str">
        <f>IFERROR(IF(INDEX(inputsgrp_otres,MATCH(Logic!$A103,inputsgrp_no,0))&lt;&gt;"",INDEX(inputsgrp_otres,MATCH(Logic!$A103,inputsgrp_no,0)),""),"")</f>
        <v/>
      </c>
      <c r="T103" s="151" t="str">
        <f>IF($S103&lt;&gt;"",IFERROR(IF('Inputs Fixture Fittings'!$D103&lt;&gt;"Default",'Inputs Fixture Fittings'!$E103*$S103,0.5*$S103),0),"")</f>
        <v/>
      </c>
      <c r="U103" s="151" t="str">
        <f>IF($S103&lt;&gt;"",IFERROR(IF('Inputs Fixture Fittings'!$D103&lt;&gt;"Default",'Inputs Fixture Fittings'!$F103*$S103,0.5*$S103),0),"")</f>
        <v/>
      </c>
      <c r="V103" s="150" t="str">
        <f>IFERROR(IF(INDEX(inputsgrp_otot,MATCH(Logic!$A103,inputsgrp_no,0))&lt;&gt;"",INDEX(inputsgrp_otot,MATCH(Logic!$A103,inputsgrp_no,0)),""),"")</f>
        <v/>
      </c>
      <c r="W103" s="151" t="str">
        <f>IF($V103&lt;&gt;"",IFERROR(IF('Inputs Fixture Fittings'!$D103&lt;&gt;"Default",'Inputs Fixture Fittings'!$E103*$V103,0.5*$V103),0),"")</f>
        <v/>
      </c>
      <c r="X103" s="151" t="str">
        <f>IF($V103&lt;&gt;"",IFERROR(IF('Inputs Fixture Fittings'!$D103&lt;&gt;"Default",'Inputs Fixture Fittings'!$F103*$V103,0.5*$V103),0),"")</f>
        <v/>
      </c>
      <c r="Y103" s="153"/>
      <c r="Z103" s="138"/>
      <c r="AA103" s="138"/>
      <c r="AB103" s="153"/>
      <c r="AC103" s="138"/>
      <c r="AD103" s="138"/>
      <c r="AE103" s="138"/>
      <c r="AF103" s="138"/>
      <c r="AG103" s="138"/>
      <c r="AH103" s="138"/>
      <c r="AI103" s="138"/>
      <c r="AJ103" s="138"/>
      <c r="AK103" s="138"/>
      <c r="AL103" s="138"/>
      <c r="AM103" s="138"/>
      <c r="AN103" s="138"/>
      <c r="AO103" s="138"/>
      <c r="AP103" s="138"/>
      <c r="AQ103" s="138"/>
      <c r="AR103" s="138"/>
      <c r="AS103" s="138"/>
      <c r="AT103" s="138"/>
      <c r="AU103" s="138"/>
      <c r="AV103" s="138"/>
      <c r="AW103" s="138"/>
      <c r="AX103" s="138"/>
      <c r="AY103" s="138"/>
      <c r="AZ103" s="138"/>
      <c r="BA103" s="138"/>
      <c r="BB103" s="138"/>
      <c r="BC103" s="138"/>
      <c r="BD103" s="138"/>
      <c r="BE103" s="138"/>
      <c r="BF103" s="138"/>
      <c r="BG103" s="138"/>
      <c r="BH103" s="138"/>
      <c r="BI103" s="138"/>
      <c r="BJ103" s="138"/>
      <c r="BK103" s="138"/>
      <c r="BL103" s="138"/>
      <c r="BM103" s="138"/>
      <c r="BN103" s="138"/>
      <c r="BO103" s="138"/>
      <c r="BP103" s="138"/>
      <c r="BQ103" s="138"/>
      <c r="BR103" s="138"/>
      <c r="BS103" s="138"/>
      <c r="BT103" s="138"/>
      <c r="BU103" s="138"/>
      <c r="BV103" s="138"/>
      <c r="BW103" s="138"/>
      <c r="BX103" s="138"/>
      <c r="BY103" s="138"/>
      <c r="BZ103" s="138"/>
    </row>
    <row r="104" spans="1:78" s="152" customFormat="1" ht="18" hidden="1" customHeight="1" outlineLevel="2" x14ac:dyDescent="0.25">
      <c r="A104" s="146">
        <v>86</v>
      </c>
      <c r="B104" s="366" t="str">
        <f>IFERROR(IF(INDEX(inputsgrp_gn,MATCH(Logic!$A104,inputsgrp_no,0))&lt;&gt;"",INDEX(inputsgrp_gn,MATCH(Logic!$A104,inputsgrp_no,0)),""),"")</f>
        <v/>
      </c>
      <c r="C104" s="367"/>
      <c r="D104" s="148" t="str">
        <f>IFERROR(IF(INDEX(inputsgrp_ada,MATCH(Logic!$A104,inputsgrp_no,0))&lt;&gt;"",INDEX(inputsgrp_ada,MATCH(Logic!$A104,inputsgrp_no,0)),""),"")</f>
        <v/>
      </c>
      <c r="E104" s="149" t="str">
        <f>IFERROR(IF(INDEX(inputsgrp_urinal,MATCH(Logic!$A104,inputsgrp_no,0))&lt;&gt;"",INDEX(inputsgrp_urinal,MATCH(Logic!$A104,inputsgrp_no,0)),""),"")</f>
        <v/>
      </c>
      <c r="F104" s="150" t="str">
        <f>IFERROR(IF(INDEX(inputsgrp_an,MATCH(Logic!$A104,inputsgrp_no,0))&lt;&gt;"",INDEX(inputsgrp_an,MATCH(Logic!$A104,inputsgrp_no,0)),""),"")</f>
        <v/>
      </c>
      <c r="G104" s="150" t="str">
        <f>IFERROR(IF(INDEX(inputsgrp_otefte,MATCH(Logic!$A104,inputsgrp_no,0))&lt;&gt;"",INDEX(inputsgrp_otefte,MATCH(Logic!$A104,inputsgrp_no,0)),""),"")</f>
        <v/>
      </c>
      <c r="H104" s="151" t="str">
        <f>IF($G104&lt;&gt;"",IFERROR(IF('Inputs Fixture Fittings'!$D104&lt;&gt;"Default",'Inputs Fixture Fittings'!$E104*$G104,0.5*$G104),0),"")</f>
        <v/>
      </c>
      <c r="I104" s="151" t="str">
        <f>IF($G104&lt;&gt;"",IFERROR(IF('Inputs Fixture Fittings'!$D104&lt;&gt;"Default",'Inputs Fixture Fittings'!$F104*$G104,0.5*$G104),0),"")</f>
        <v/>
      </c>
      <c r="J104" s="150" t="str">
        <f>IFERROR(IF(INDEX(inputsgrp_otv,MATCH(Logic!$A104,inputsgrp_no,0))&lt;&gt;"",INDEX(inputsgrp_otv,MATCH(Logic!$A104,inputsgrp_no,0)),""),"")</f>
        <v/>
      </c>
      <c r="K104" s="151" t="str">
        <f>IF($J104&lt;&gt;"",IFERROR(IF('Inputs Fixture Fittings'!$D104&lt;&gt;"Default",'Inputs Fixture Fittings'!$E104*$J104,0.5*$J104),0),"")</f>
        <v/>
      </c>
      <c r="L104" s="151" t="str">
        <f>IF($J104&lt;&gt;"",IFERROR(IF('Inputs Fixture Fittings'!$D104&lt;&gt;"Default",'Inputs Fixture Fittings'!$F104*$J104,0.5*$J104),0),"")</f>
        <v/>
      </c>
      <c r="M104" s="150" t="str">
        <f>IFERROR(IF(INDEX(inputsgrp_otrc,MATCH(Logic!$A104,inputsgrp_no,0))&lt;&gt;"",INDEX(inputsgrp_otrc,MATCH(Logic!$A104,inputsgrp_no,0)),""),"")</f>
        <v/>
      </c>
      <c r="N104" s="151" t="str">
        <f>IF($M104&lt;&gt;"",IFERROR(IF('Inputs Fixture Fittings'!$D104&lt;&gt;"Default",'Inputs Fixture Fittings'!$E104*$M104,0.5*$M104),0),"")</f>
        <v/>
      </c>
      <c r="O104" s="151" t="str">
        <f>IF($M104&lt;&gt;"",IFERROR(IF('Inputs Fixture Fittings'!$D104&lt;&gt;"Default",'Inputs Fixture Fittings'!$F104*$M104,0.5*$M104),0),"")</f>
        <v/>
      </c>
      <c r="P104" s="150" t="str">
        <f>IFERROR(IF(INDEX(inputsgrp_otstud,MATCH(Logic!$A104,inputsgrp_no,0))&lt;&gt;"",INDEX(inputsgrp_otstud,MATCH(Logic!$A104,inputsgrp_no,0)),""),"")</f>
        <v/>
      </c>
      <c r="Q104" s="151" t="str">
        <f>IF($P104&lt;&gt;"",IFERROR(IF('Inputs Fixture Fittings'!$D104&lt;&gt;"Default",'Inputs Fixture Fittings'!$E104*$P104,0.5*$P104),0),"")</f>
        <v/>
      </c>
      <c r="R104" s="151" t="str">
        <f>IF($P104&lt;&gt;"",IFERROR(IF('Inputs Fixture Fittings'!$D104&lt;&gt;"Default",'Inputs Fixture Fittings'!$F104*$P104,0.5*$P104),0),"")</f>
        <v/>
      </c>
      <c r="S104" s="150" t="str">
        <f>IFERROR(IF(INDEX(inputsgrp_otres,MATCH(Logic!$A104,inputsgrp_no,0))&lt;&gt;"",INDEX(inputsgrp_otres,MATCH(Logic!$A104,inputsgrp_no,0)),""),"")</f>
        <v/>
      </c>
      <c r="T104" s="151" t="str">
        <f>IF($S104&lt;&gt;"",IFERROR(IF('Inputs Fixture Fittings'!$D104&lt;&gt;"Default",'Inputs Fixture Fittings'!$E104*$S104,0.5*$S104),0),"")</f>
        <v/>
      </c>
      <c r="U104" s="151" t="str">
        <f>IF($S104&lt;&gt;"",IFERROR(IF('Inputs Fixture Fittings'!$D104&lt;&gt;"Default",'Inputs Fixture Fittings'!$F104*$S104,0.5*$S104),0),"")</f>
        <v/>
      </c>
      <c r="V104" s="150" t="str">
        <f>IFERROR(IF(INDEX(inputsgrp_otot,MATCH(Logic!$A104,inputsgrp_no,0))&lt;&gt;"",INDEX(inputsgrp_otot,MATCH(Logic!$A104,inputsgrp_no,0)),""),"")</f>
        <v/>
      </c>
      <c r="W104" s="151" t="str">
        <f>IF($V104&lt;&gt;"",IFERROR(IF('Inputs Fixture Fittings'!$D104&lt;&gt;"Default",'Inputs Fixture Fittings'!$E104*$V104,0.5*$V104),0),"")</f>
        <v/>
      </c>
      <c r="X104" s="151" t="str">
        <f>IF($V104&lt;&gt;"",IFERROR(IF('Inputs Fixture Fittings'!$D104&lt;&gt;"Default",'Inputs Fixture Fittings'!$F104*$V104,0.5*$V104),0),"")</f>
        <v/>
      </c>
      <c r="Y104" s="153"/>
      <c r="Z104" s="138"/>
      <c r="AA104" s="138"/>
      <c r="AB104" s="153"/>
      <c r="AC104" s="138"/>
      <c r="AD104" s="138"/>
      <c r="AE104" s="138"/>
      <c r="AF104" s="138"/>
      <c r="AG104" s="138"/>
      <c r="AH104" s="138"/>
      <c r="AI104" s="138"/>
      <c r="AJ104" s="138"/>
      <c r="AK104" s="138"/>
      <c r="AL104" s="138"/>
      <c r="AM104" s="138"/>
      <c r="AN104" s="138"/>
      <c r="AO104" s="138"/>
      <c r="AP104" s="138"/>
      <c r="AQ104" s="138"/>
      <c r="AR104" s="138"/>
      <c r="AS104" s="138"/>
      <c r="AT104" s="138"/>
      <c r="AU104" s="138"/>
      <c r="AV104" s="138"/>
      <c r="AW104" s="138"/>
      <c r="AX104" s="138"/>
      <c r="AY104" s="138"/>
      <c r="AZ104" s="138"/>
      <c r="BA104" s="138"/>
      <c r="BB104" s="138"/>
      <c r="BC104" s="138"/>
      <c r="BD104" s="138"/>
      <c r="BE104" s="138"/>
      <c r="BF104" s="138"/>
      <c r="BG104" s="138"/>
      <c r="BH104" s="138"/>
      <c r="BI104" s="138"/>
      <c r="BJ104" s="138"/>
      <c r="BK104" s="138"/>
      <c r="BL104" s="138"/>
      <c r="BM104" s="138"/>
      <c r="BN104" s="138"/>
      <c r="BO104" s="138"/>
      <c r="BP104" s="138"/>
      <c r="BQ104" s="138"/>
      <c r="BR104" s="138"/>
      <c r="BS104" s="138"/>
      <c r="BT104" s="138"/>
      <c r="BU104" s="138"/>
      <c r="BV104" s="138"/>
      <c r="BW104" s="138"/>
      <c r="BX104" s="138"/>
      <c r="BY104" s="138"/>
      <c r="BZ104" s="138"/>
    </row>
    <row r="105" spans="1:78" s="152" customFormat="1" ht="18" hidden="1" customHeight="1" outlineLevel="2" x14ac:dyDescent="0.25">
      <c r="A105" s="146">
        <v>87</v>
      </c>
      <c r="B105" s="366" t="str">
        <f>IFERROR(IF(INDEX(inputsgrp_gn,MATCH(Logic!$A105,inputsgrp_no,0))&lt;&gt;"",INDEX(inputsgrp_gn,MATCH(Logic!$A105,inputsgrp_no,0)),""),"")</f>
        <v/>
      </c>
      <c r="C105" s="367"/>
      <c r="D105" s="148" t="str">
        <f>IFERROR(IF(INDEX(inputsgrp_ada,MATCH(Logic!$A105,inputsgrp_no,0))&lt;&gt;"",INDEX(inputsgrp_ada,MATCH(Logic!$A105,inputsgrp_no,0)),""),"")</f>
        <v/>
      </c>
      <c r="E105" s="149" t="str">
        <f>IFERROR(IF(INDEX(inputsgrp_urinal,MATCH(Logic!$A105,inputsgrp_no,0))&lt;&gt;"",INDEX(inputsgrp_urinal,MATCH(Logic!$A105,inputsgrp_no,0)),""),"")</f>
        <v/>
      </c>
      <c r="F105" s="150" t="str">
        <f>IFERROR(IF(INDEX(inputsgrp_an,MATCH(Logic!$A105,inputsgrp_no,0))&lt;&gt;"",INDEX(inputsgrp_an,MATCH(Logic!$A105,inputsgrp_no,0)),""),"")</f>
        <v/>
      </c>
      <c r="G105" s="150" t="str">
        <f>IFERROR(IF(INDEX(inputsgrp_otefte,MATCH(Logic!$A105,inputsgrp_no,0))&lt;&gt;"",INDEX(inputsgrp_otefte,MATCH(Logic!$A105,inputsgrp_no,0)),""),"")</f>
        <v/>
      </c>
      <c r="H105" s="151" t="str">
        <f>IF($G105&lt;&gt;"",IFERROR(IF('Inputs Fixture Fittings'!$D105&lt;&gt;"Default",'Inputs Fixture Fittings'!$E105*$G105,0.5*$G105),0),"")</f>
        <v/>
      </c>
      <c r="I105" s="151" t="str">
        <f>IF($G105&lt;&gt;"",IFERROR(IF('Inputs Fixture Fittings'!$D105&lt;&gt;"Default",'Inputs Fixture Fittings'!$F105*$G105,0.5*$G105),0),"")</f>
        <v/>
      </c>
      <c r="J105" s="150" t="str">
        <f>IFERROR(IF(INDEX(inputsgrp_otv,MATCH(Logic!$A105,inputsgrp_no,0))&lt;&gt;"",INDEX(inputsgrp_otv,MATCH(Logic!$A105,inputsgrp_no,0)),""),"")</f>
        <v/>
      </c>
      <c r="K105" s="151" t="str">
        <f>IF($J105&lt;&gt;"",IFERROR(IF('Inputs Fixture Fittings'!$D105&lt;&gt;"Default",'Inputs Fixture Fittings'!$E105*$J105,0.5*$J105),0),"")</f>
        <v/>
      </c>
      <c r="L105" s="151" t="str">
        <f>IF($J105&lt;&gt;"",IFERROR(IF('Inputs Fixture Fittings'!$D105&lt;&gt;"Default",'Inputs Fixture Fittings'!$F105*$J105,0.5*$J105),0),"")</f>
        <v/>
      </c>
      <c r="M105" s="150" t="str">
        <f>IFERROR(IF(INDEX(inputsgrp_otrc,MATCH(Logic!$A105,inputsgrp_no,0))&lt;&gt;"",INDEX(inputsgrp_otrc,MATCH(Logic!$A105,inputsgrp_no,0)),""),"")</f>
        <v/>
      </c>
      <c r="N105" s="151" t="str">
        <f>IF($M105&lt;&gt;"",IFERROR(IF('Inputs Fixture Fittings'!$D105&lt;&gt;"Default",'Inputs Fixture Fittings'!$E105*$M105,0.5*$M105),0),"")</f>
        <v/>
      </c>
      <c r="O105" s="151" t="str">
        <f>IF($M105&lt;&gt;"",IFERROR(IF('Inputs Fixture Fittings'!$D105&lt;&gt;"Default",'Inputs Fixture Fittings'!$F105*$M105,0.5*$M105),0),"")</f>
        <v/>
      </c>
      <c r="P105" s="150" t="str">
        <f>IFERROR(IF(INDEX(inputsgrp_otstud,MATCH(Logic!$A105,inputsgrp_no,0))&lt;&gt;"",INDEX(inputsgrp_otstud,MATCH(Logic!$A105,inputsgrp_no,0)),""),"")</f>
        <v/>
      </c>
      <c r="Q105" s="151" t="str">
        <f>IF($P105&lt;&gt;"",IFERROR(IF('Inputs Fixture Fittings'!$D105&lt;&gt;"Default",'Inputs Fixture Fittings'!$E105*$P105,0.5*$P105),0),"")</f>
        <v/>
      </c>
      <c r="R105" s="151" t="str">
        <f>IF($P105&lt;&gt;"",IFERROR(IF('Inputs Fixture Fittings'!$D105&lt;&gt;"Default",'Inputs Fixture Fittings'!$F105*$P105,0.5*$P105),0),"")</f>
        <v/>
      </c>
      <c r="S105" s="150" t="str">
        <f>IFERROR(IF(INDEX(inputsgrp_otres,MATCH(Logic!$A105,inputsgrp_no,0))&lt;&gt;"",INDEX(inputsgrp_otres,MATCH(Logic!$A105,inputsgrp_no,0)),""),"")</f>
        <v/>
      </c>
      <c r="T105" s="151" t="str">
        <f>IF($S105&lt;&gt;"",IFERROR(IF('Inputs Fixture Fittings'!$D105&lt;&gt;"Default",'Inputs Fixture Fittings'!$E105*$S105,0.5*$S105),0),"")</f>
        <v/>
      </c>
      <c r="U105" s="151" t="str">
        <f>IF($S105&lt;&gt;"",IFERROR(IF('Inputs Fixture Fittings'!$D105&lt;&gt;"Default",'Inputs Fixture Fittings'!$F105*$S105,0.5*$S105),0),"")</f>
        <v/>
      </c>
      <c r="V105" s="150" t="str">
        <f>IFERROR(IF(INDEX(inputsgrp_otot,MATCH(Logic!$A105,inputsgrp_no,0))&lt;&gt;"",INDEX(inputsgrp_otot,MATCH(Logic!$A105,inputsgrp_no,0)),""),"")</f>
        <v/>
      </c>
      <c r="W105" s="151" t="str">
        <f>IF($V105&lt;&gt;"",IFERROR(IF('Inputs Fixture Fittings'!$D105&lt;&gt;"Default",'Inputs Fixture Fittings'!$E105*$V105,0.5*$V105),0),"")</f>
        <v/>
      </c>
      <c r="X105" s="151" t="str">
        <f>IF($V105&lt;&gt;"",IFERROR(IF('Inputs Fixture Fittings'!$D105&lt;&gt;"Default",'Inputs Fixture Fittings'!$F105*$V105,0.5*$V105),0),"")</f>
        <v/>
      </c>
      <c r="Y105" s="153"/>
      <c r="Z105" s="138"/>
      <c r="AA105" s="138"/>
      <c r="AB105" s="153"/>
      <c r="AC105" s="138"/>
      <c r="AD105" s="138"/>
      <c r="AE105" s="138"/>
      <c r="AF105" s="138"/>
      <c r="AG105" s="138"/>
      <c r="AH105" s="138"/>
      <c r="AI105" s="138"/>
      <c r="AJ105" s="138"/>
      <c r="AK105" s="138"/>
      <c r="AL105" s="138"/>
      <c r="AM105" s="138"/>
      <c r="AN105" s="138"/>
      <c r="AO105" s="138"/>
      <c r="AP105" s="138"/>
      <c r="AQ105" s="138"/>
      <c r="AR105" s="138"/>
      <c r="AS105" s="138"/>
      <c r="AT105" s="138"/>
      <c r="AU105" s="138"/>
      <c r="AV105" s="138"/>
      <c r="AW105" s="138"/>
      <c r="AX105" s="138"/>
      <c r="AY105" s="138"/>
      <c r="AZ105" s="138"/>
      <c r="BA105" s="138"/>
      <c r="BB105" s="138"/>
      <c r="BC105" s="138"/>
      <c r="BD105" s="138"/>
      <c r="BE105" s="138"/>
      <c r="BF105" s="138"/>
      <c r="BG105" s="138"/>
      <c r="BH105" s="138"/>
      <c r="BI105" s="138"/>
      <c r="BJ105" s="138"/>
      <c r="BK105" s="138"/>
      <c r="BL105" s="138"/>
      <c r="BM105" s="138"/>
      <c r="BN105" s="138"/>
      <c r="BO105" s="138"/>
      <c r="BP105" s="138"/>
      <c r="BQ105" s="138"/>
      <c r="BR105" s="138"/>
      <c r="BS105" s="138"/>
      <c r="BT105" s="138"/>
      <c r="BU105" s="138"/>
      <c r="BV105" s="138"/>
      <c r="BW105" s="138"/>
      <c r="BX105" s="138"/>
      <c r="BY105" s="138"/>
      <c r="BZ105" s="138"/>
    </row>
    <row r="106" spans="1:78" s="152" customFormat="1" ht="18" hidden="1" customHeight="1" outlineLevel="2" x14ac:dyDescent="0.25">
      <c r="A106" s="146">
        <v>88</v>
      </c>
      <c r="B106" s="366" t="str">
        <f>IFERROR(IF(INDEX(inputsgrp_gn,MATCH(Logic!$A106,inputsgrp_no,0))&lt;&gt;"",INDEX(inputsgrp_gn,MATCH(Logic!$A106,inputsgrp_no,0)),""),"")</f>
        <v/>
      </c>
      <c r="C106" s="367"/>
      <c r="D106" s="148" t="str">
        <f>IFERROR(IF(INDEX(inputsgrp_ada,MATCH(Logic!$A106,inputsgrp_no,0))&lt;&gt;"",INDEX(inputsgrp_ada,MATCH(Logic!$A106,inputsgrp_no,0)),""),"")</f>
        <v/>
      </c>
      <c r="E106" s="149" t="str">
        <f>IFERROR(IF(INDEX(inputsgrp_urinal,MATCH(Logic!$A106,inputsgrp_no,0))&lt;&gt;"",INDEX(inputsgrp_urinal,MATCH(Logic!$A106,inputsgrp_no,0)),""),"")</f>
        <v/>
      </c>
      <c r="F106" s="150" t="str">
        <f>IFERROR(IF(INDEX(inputsgrp_an,MATCH(Logic!$A106,inputsgrp_no,0))&lt;&gt;"",INDEX(inputsgrp_an,MATCH(Logic!$A106,inputsgrp_no,0)),""),"")</f>
        <v/>
      </c>
      <c r="G106" s="150" t="str">
        <f>IFERROR(IF(INDEX(inputsgrp_otefte,MATCH(Logic!$A106,inputsgrp_no,0))&lt;&gt;"",INDEX(inputsgrp_otefte,MATCH(Logic!$A106,inputsgrp_no,0)),""),"")</f>
        <v/>
      </c>
      <c r="H106" s="151" t="str">
        <f>IF($G106&lt;&gt;"",IFERROR(IF('Inputs Fixture Fittings'!$D106&lt;&gt;"Default",'Inputs Fixture Fittings'!$E106*$G106,0.5*$G106),0),"")</f>
        <v/>
      </c>
      <c r="I106" s="151" t="str">
        <f>IF($G106&lt;&gt;"",IFERROR(IF('Inputs Fixture Fittings'!$D106&lt;&gt;"Default",'Inputs Fixture Fittings'!$F106*$G106,0.5*$G106),0),"")</f>
        <v/>
      </c>
      <c r="J106" s="150" t="str">
        <f>IFERROR(IF(INDEX(inputsgrp_otv,MATCH(Logic!$A106,inputsgrp_no,0))&lt;&gt;"",INDEX(inputsgrp_otv,MATCH(Logic!$A106,inputsgrp_no,0)),""),"")</f>
        <v/>
      </c>
      <c r="K106" s="151" t="str">
        <f>IF($J106&lt;&gt;"",IFERROR(IF('Inputs Fixture Fittings'!$D106&lt;&gt;"Default",'Inputs Fixture Fittings'!$E106*$J106,0.5*$J106),0),"")</f>
        <v/>
      </c>
      <c r="L106" s="151" t="str">
        <f>IF($J106&lt;&gt;"",IFERROR(IF('Inputs Fixture Fittings'!$D106&lt;&gt;"Default",'Inputs Fixture Fittings'!$F106*$J106,0.5*$J106),0),"")</f>
        <v/>
      </c>
      <c r="M106" s="150" t="str">
        <f>IFERROR(IF(INDEX(inputsgrp_otrc,MATCH(Logic!$A106,inputsgrp_no,0))&lt;&gt;"",INDEX(inputsgrp_otrc,MATCH(Logic!$A106,inputsgrp_no,0)),""),"")</f>
        <v/>
      </c>
      <c r="N106" s="151" t="str">
        <f>IF($M106&lt;&gt;"",IFERROR(IF('Inputs Fixture Fittings'!$D106&lt;&gt;"Default",'Inputs Fixture Fittings'!$E106*$M106,0.5*$M106),0),"")</f>
        <v/>
      </c>
      <c r="O106" s="151" t="str">
        <f>IF($M106&lt;&gt;"",IFERROR(IF('Inputs Fixture Fittings'!$D106&lt;&gt;"Default",'Inputs Fixture Fittings'!$F106*$M106,0.5*$M106),0),"")</f>
        <v/>
      </c>
      <c r="P106" s="150" t="str">
        <f>IFERROR(IF(INDEX(inputsgrp_otstud,MATCH(Logic!$A106,inputsgrp_no,0))&lt;&gt;"",INDEX(inputsgrp_otstud,MATCH(Logic!$A106,inputsgrp_no,0)),""),"")</f>
        <v/>
      </c>
      <c r="Q106" s="151" t="str">
        <f>IF($P106&lt;&gt;"",IFERROR(IF('Inputs Fixture Fittings'!$D106&lt;&gt;"Default",'Inputs Fixture Fittings'!$E106*$P106,0.5*$P106),0),"")</f>
        <v/>
      </c>
      <c r="R106" s="151" t="str">
        <f>IF($P106&lt;&gt;"",IFERROR(IF('Inputs Fixture Fittings'!$D106&lt;&gt;"Default",'Inputs Fixture Fittings'!$F106*$P106,0.5*$P106),0),"")</f>
        <v/>
      </c>
      <c r="S106" s="150" t="str">
        <f>IFERROR(IF(INDEX(inputsgrp_otres,MATCH(Logic!$A106,inputsgrp_no,0))&lt;&gt;"",INDEX(inputsgrp_otres,MATCH(Logic!$A106,inputsgrp_no,0)),""),"")</f>
        <v/>
      </c>
      <c r="T106" s="151" t="str">
        <f>IF($S106&lt;&gt;"",IFERROR(IF('Inputs Fixture Fittings'!$D106&lt;&gt;"Default",'Inputs Fixture Fittings'!$E106*$S106,0.5*$S106),0),"")</f>
        <v/>
      </c>
      <c r="U106" s="151" t="str">
        <f>IF($S106&lt;&gt;"",IFERROR(IF('Inputs Fixture Fittings'!$D106&lt;&gt;"Default",'Inputs Fixture Fittings'!$F106*$S106,0.5*$S106),0),"")</f>
        <v/>
      </c>
      <c r="V106" s="150" t="str">
        <f>IFERROR(IF(INDEX(inputsgrp_otot,MATCH(Logic!$A106,inputsgrp_no,0))&lt;&gt;"",INDEX(inputsgrp_otot,MATCH(Logic!$A106,inputsgrp_no,0)),""),"")</f>
        <v/>
      </c>
      <c r="W106" s="151" t="str">
        <f>IF($V106&lt;&gt;"",IFERROR(IF('Inputs Fixture Fittings'!$D106&lt;&gt;"Default",'Inputs Fixture Fittings'!$E106*$V106,0.5*$V106),0),"")</f>
        <v/>
      </c>
      <c r="X106" s="151" t="str">
        <f>IF($V106&lt;&gt;"",IFERROR(IF('Inputs Fixture Fittings'!$D106&lt;&gt;"Default",'Inputs Fixture Fittings'!$F106*$V106,0.5*$V106),0),"")</f>
        <v/>
      </c>
      <c r="Y106" s="153"/>
      <c r="Z106" s="138"/>
      <c r="AA106" s="138"/>
      <c r="AB106" s="153"/>
      <c r="AC106" s="138"/>
      <c r="AD106" s="138"/>
      <c r="AE106" s="138"/>
      <c r="AF106" s="138"/>
      <c r="AG106" s="138"/>
      <c r="AH106" s="138"/>
      <c r="AI106" s="138"/>
      <c r="AJ106" s="138"/>
      <c r="AK106" s="138"/>
      <c r="AL106" s="138"/>
      <c r="AM106" s="138"/>
      <c r="AN106" s="138"/>
      <c r="AO106" s="138"/>
      <c r="AP106" s="138"/>
      <c r="AQ106" s="138"/>
      <c r="AR106" s="138"/>
      <c r="AS106" s="138"/>
      <c r="AT106" s="138"/>
      <c r="AU106" s="138"/>
      <c r="AV106" s="138"/>
      <c r="AW106" s="138"/>
      <c r="AX106" s="138"/>
      <c r="AY106" s="138"/>
      <c r="AZ106" s="138"/>
      <c r="BA106" s="138"/>
      <c r="BB106" s="138"/>
      <c r="BC106" s="138"/>
      <c r="BD106" s="138"/>
      <c r="BE106" s="138"/>
      <c r="BF106" s="138"/>
      <c r="BG106" s="138"/>
      <c r="BH106" s="138"/>
      <c r="BI106" s="138"/>
      <c r="BJ106" s="138"/>
      <c r="BK106" s="138"/>
      <c r="BL106" s="138"/>
      <c r="BM106" s="138"/>
      <c r="BN106" s="138"/>
      <c r="BO106" s="138"/>
      <c r="BP106" s="138"/>
      <c r="BQ106" s="138"/>
      <c r="BR106" s="138"/>
      <c r="BS106" s="138"/>
      <c r="BT106" s="138"/>
      <c r="BU106" s="138"/>
      <c r="BV106" s="138"/>
      <c r="BW106" s="138"/>
      <c r="BX106" s="138"/>
      <c r="BY106" s="138"/>
      <c r="BZ106" s="138"/>
    </row>
    <row r="107" spans="1:78" s="152" customFormat="1" ht="18" hidden="1" customHeight="1" outlineLevel="2" x14ac:dyDescent="0.25">
      <c r="A107" s="146">
        <v>89</v>
      </c>
      <c r="B107" s="366" t="str">
        <f>IFERROR(IF(INDEX(inputsgrp_gn,MATCH(Logic!$A107,inputsgrp_no,0))&lt;&gt;"",INDEX(inputsgrp_gn,MATCH(Logic!$A107,inputsgrp_no,0)),""),"")</f>
        <v/>
      </c>
      <c r="C107" s="367"/>
      <c r="D107" s="148" t="str">
        <f>IFERROR(IF(INDEX(inputsgrp_ada,MATCH(Logic!$A107,inputsgrp_no,0))&lt;&gt;"",INDEX(inputsgrp_ada,MATCH(Logic!$A107,inputsgrp_no,0)),""),"")</f>
        <v/>
      </c>
      <c r="E107" s="149" t="str">
        <f>IFERROR(IF(INDEX(inputsgrp_urinal,MATCH(Logic!$A107,inputsgrp_no,0))&lt;&gt;"",INDEX(inputsgrp_urinal,MATCH(Logic!$A107,inputsgrp_no,0)),""),"")</f>
        <v/>
      </c>
      <c r="F107" s="150" t="str">
        <f>IFERROR(IF(INDEX(inputsgrp_an,MATCH(Logic!$A107,inputsgrp_no,0))&lt;&gt;"",INDEX(inputsgrp_an,MATCH(Logic!$A107,inputsgrp_no,0)),""),"")</f>
        <v/>
      </c>
      <c r="G107" s="150" t="str">
        <f>IFERROR(IF(INDEX(inputsgrp_otefte,MATCH(Logic!$A107,inputsgrp_no,0))&lt;&gt;"",INDEX(inputsgrp_otefte,MATCH(Logic!$A107,inputsgrp_no,0)),""),"")</f>
        <v/>
      </c>
      <c r="H107" s="151" t="str">
        <f>IF($G107&lt;&gt;"",IFERROR(IF('Inputs Fixture Fittings'!$D107&lt;&gt;"Default",'Inputs Fixture Fittings'!$E107*$G107,0.5*$G107),0),"")</f>
        <v/>
      </c>
      <c r="I107" s="151" t="str">
        <f>IF($G107&lt;&gt;"",IFERROR(IF('Inputs Fixture Fittings'!$D107&lt;&gt;"Default",'Inputs Fixture Fittings'!$F107*$G107,0.5*$G107),0),"")</f>
        <v/>
      </c>
      <c r="J107" s="150" t="str">
        <f>IFERROR(IF(INDEX(inputsgrp_otv,MATCH(Logic!$A107,inputsgrp_no,0))&lt;&gt;"",INDEX(inputsgrp_otv,MATCH(Logic!$A107,inputsgrp_no,0)),""),"")</f>
        <v/>
      </c>
      <c r="K107" s="151" t="str">
        <f>IF($J107&lt;&gt;"",IFERROR(IF('Inputs Fixture Fittings'!$D107&lt;&gt;"Default",'Inputs Fixture Fittings'!$E107*$J107,0.5*$J107),0),"")</f>
        <v/>
      </c>
      <c r="L107" s="151" t="str">
        <f>IF($J107&lt;&gt;"",IFERROR(IF('Inputs Fixture Fittings'!$D107&lt;&gt;"Default",'Inputs Fixture Fittings'!$F107*$J107,0.5*$J107),0),"")</f>
        <v/>
      </c>
      <c r="M107" s="150" t="str">
        <f>IFERROR(IF(INDEX(inputsgrp_otrc,MATCH(Logic!$A107,inputsgrp_no,0))&lt;&gt;"",INDEX(inputsgrp_otrc,MATCH(Logic!$A107,inputsgrp_no,0)),""),"")</f>
        <v/>
      </c>
      <c r="N107" s="151" t="str">
        <f>IF($M107&lt;&gt;"",IFERROR(IF('Inputs Fixture Fittings'!$D107&lt;&gt;"Default",'Inputs Fixture Fittings'!$E107*$M107,0.5*$M107),0),"")</f>
        <v/>
      </c>
      <c r="O107" s="151" t="str">
        <f>IF($M107&lt;&gt;"",IFERROR(IF('Inputs Fixture Fittings'!$D107&lt;&gt;"Default",'Inputs Fixture Fittings'!$F107*$M107,0.5*$M107),0),"")</f>
        <v/>
      </c>
      <c r="P107" s="150" t="str">
        <f>IFERROR(IF(INDEX(inputsgrp_otstud,MATCH(Logic!$A107,inputsgrp_no,0))&lt;&gt;"",INDEX(inputsgrp_otstud,MATCH(Logic!$A107,inputsgrp_no,0)),""),"")</f>
        <v/>
      </c>
      <c r="Q107" s="151" t="str">
        <f>IF($P107&lt;&gt;"",IFERROR(IF('Inputs Fixture Fittings'!$D107&lt;&gt;"Default",'Inputs Fixture Fittings'!$E107*$P107,0.5*$P107),0),"")</f>
        <v/>
      </c>
      <c r="R107" s="151" t="str">
        <f>IF($P107&lt;&gt;"",IFERROR(IF('Inputs Fixture Fittings'!$D107&lt;&gt;"Default",'Inputs Fixture Fittings'!$F107*$P107,0.5*$P107),0),"")</f>
        <v/>
      </c>
      <c r="S107" s="150" t="str">
        <f>IFERROR(IF(INDEX(inputsgrp_otres,MATCH(Logic!$A107,inputsgrp_no,0))&lt;&gt;"",INDEX(inputsgrp_otres,MATCH(Logic!$A107,inputsgrp_no,0)),""),"")</f>
        <v/>
      </c>
      <c r="T107" s="151" t="str">
        <f>IF($S107&lt;&gt;"",IFERROR(IF('Inputs Fixture Fittings'!$D107&lt;&gt;"Default",'Inputs Fixture Fittings'!$E107*$S107,0.5*$S107),0),"")</f>
        <v/>
      </c>
      <c r="U107" s="151" t="str">
        <f>IF($S107&lt;&gt;"",IFERROR(IF('Inputs Fixture Fittings'!$D107&lt;&gt;"Default",'Inputs Fixture Fittings'!$F107*$S107,0.5*$S107),0),"")</f>
        <v/>
      </c>
      <c r="V107" s="150" t="str">
        <f>IFERROR(IF(INDEX(inputsgrp_otot,MATCH(Logic!$A107,inputsgrp_no,0))&lt;&gt;"",INDEX(inputsgrp_otot,MATCH(Logic!$A107,inputsgrp_no,0)),""),"")</f>
        <v/>
      </c>
      <c r="W107" s="151" t="str">
        <f>IF($V107&lt;&gt;"",IFERROR(IF('Inputs Fixture Fittings'!$D107&lt;&gt;"Default",'Inputs Fixture Fittings'!$E107*$V107,0.5*$V107),0),"")</f>
        <v/>
      </c>
      <c r="X107" s="151" t="str">
        <f>IF($V107&lt;&gt;"",IFERROR(IF('Inputs Fixture Fittings'!$D107&lt;&gt;"Default",'Inputs Fixture Fittings'!$F107*$V107,0.5*$V107),0),"")</f>
        <v/>
      </c>
      <c r="Y107" s="153"/>
      <c r="Z107" s="138"/>
      <c r="AA107" s="138"/>
      <c r="AB107" s="153"/>
      <c r="AC107" s="138"/>
      <c r="AD107" s="138"/>
      <c r="AE107" s="138"/>
      <c r="AF107" s="138"/>
      <c r="AG107" s="138"/>
      <c r="AH107" s="138"/>
      <c r="AI107" s="138"/>
      <c r="AJ107" s="138"/>
      <c r="AK107" s="138"/>
      <c r="AL107" s="138"/>
      <c r="AM107" s="138"/>
      <c r="AN107" s="138"/>
      <c r="AO107" s="138"/>
      <c r="AP107" s="138"/>
      <c r="AQ107" s="138"/>
      <c r="AR107" s="138"/>
      <c r="AS107" s="138"/>
      <c r="AT107" s="138"/>
      <c r="AU107" s="138"/>
      <c r="AV107" s="138"/>
      <c r="AW107" s="138"/>
      <c r="AX107" s="138"/>
      <c r="AY107" s="138"/>
      <c r="AZ107" s="138"/>
      <c r="BA107" s="138"/>
      <c r="BB107" s="138"/>
      <c r="BC107" s="138"/>
      <c r="BD107" s="138"/>
      <c r="BE107" s="138"/>
      <c r="BF107" s="138"/>
      <c r="BG107" s="138"/>
      <c r="BH107" s="138"/>
      <c r="BI107" s="138"/>
      <c r="BJ107" s="138"/>
      <c r="BK107" s="138"/>
      <c r="BL107" s="138"/>
      <c r="BM107" s="138"/>
      <c r="BN107" s="138"/>
      <c r="BO107" s="138"/>
      <c r="BP107" s="138"/>
      <c r="BQ107" s="138"/>
      <c r="BR107" s="138"/>
      <c r="BS107" s="138"/>
      <c r="BT107" s="138"/>
      <c r="BU107" s="138"/>
      <c r="BV107" s="138"/>
      <c r="BW107" s="138"/>
      <c r="BX107" s="138"/>
      <c r="BY107" s="138"/>
      <c r="BZ107" s="138"/>
    </row>
    <row r="108" spans="1:78" s="152" customFormat="1" ht="18" hidden="1" customHeight="1" outlineLevel="2" x14ac:dyDescent="0.25">
      <c r="A108" s="146">
        <v>90</v>
      </c>
      <c r="B108" s="366" t="str">
        <f>IFERROR(IF(INDEX(inputsgrp_gn,MATCH(Logic!$A108,inputsgrp_no,0))&lt;&gt;"",INDEX(inputsgrp_gn,MATCH(Logic!$A108,inputsgrp_no,0)),""),"")</f>
        <v/>
      </c>
      <c r="C108" s="367"/>
      <c r="D108" s="148" t="str">
        <f>IFERROR(IF(INDEX(inputsgrp_ada,MATCH(Logic!$A108,inputsgrp_no,0))&lt;&gt;"",INDEX(inputsgrp_ada,MATCH(Logic!$A108,inputsgrp_no,0)),""),"")</f>
        <v/>
      </c>
      <c r="E108" s="149" t="str">
        <f>IFERROR(IF(INDEX(inputsgrp_urinal,MATCH(Logic!$A108,inputsgrp_no,0))&lt;&gt;"",INDEX(inputsgrp_urinal,MATCH(Logic!$A108,inputsgrp_no,0)),""),"")</f>
        <v/>
      </c>
      <c r="F108" s="150" t="str">
        <f>IFERROR(IF(INDEX(inputsgrp_an,MATCH(Logic!$A108,inputsgrp_no,0))&lt;&gt;"",INDEX(inputsgrp_an,MATCH(Logic!$A108,inputsgrp_no,0)),""),"")</f>
        <v/>
      </c>
      <c r="G108" s="150" t="str">
        <f>IFERROR(IF(INDEX(inputsgrp_otefte,MATCH(Logic!$A108,inputsgrp_no,0))&lt;&gt;"",INDEX(inputsgrp_otefte,MATCH(Logic!$A108,inputsgrp_no,0)),""),"")</f>
        <v/>
      </c>
      <c r="H108" s="151" t="str">
        <f>IF($G108&lt;&gt;"",IFERROR(IF('Inputs Fixture Fittings'!$D108&lt;&gt;"Default",'Inputs Fixture Fittings'!$E108*$G108,0.5*$G108),0),"")</f>
        <v/>
      </c>
      <c r="I108" s="151" t="str">
        <f>IF($G108&lt;&gt;"",IFERROR(IF('Inputs Fixture Fittings'!$D108&lt;&gt;"Default",'Inputs Fixture Fittings'!$F108*$G108,0.5*$G108),0),"")</f>
        <v/>
      </c>
      <c r="J108" s="150" t="str">
        <f>IFERROR(IF(INDEX(inputsgrp_otv,MATCH(Logic!$A108,inputsgrp_no,0))&lt;&gt;"",INDEX(inputsgrp_otv,MATCH(Logic!$A108,inputsgrp_no,0)),""),"")</f>
        <v/>
      </c>
      <c r="K108" s="151" t="str">
        <f>IF($J108&lt;&gt;"",IFERROR(IF('Inputs Fixture Fittings'!$D108&lt;&gt;"Default",'Inputs Fixture Fittings'!$E108*$J108,0.5*$J108),0),"")</f>
        <v/>
      </c>
      <c r="L108" s="151" t="str">
        <f>IF($J108&lt;&gt;"",IFERROR(IF('Inputs Fixture Fittings'!$D108&lt;&gt;"Default",'Inputs Fixture Fittings'!$F108*$J108,0.5*$J108),0),"")</f>
        <v/>
      </c>
      <c r="M108" s="150" t="str">
        <f>IFERROR(IF(INDEX(inputsgrp_otrc,MATCH(Logic!$A108,inputsgrp_no,0))&lt;&gt;"",INDEX(inputsgrp_otrc,MATCH(Logic!$A108,inputsgrp_no,0)),""),"")</f>
        <v/>
      </c>
      <c r="N108" s="151" t="str">
        <f>IF($M108&lt;&gt;"",IFERROR(IF('Inputs Fixture Fittings'!$D108&lt;&gt;"Default",'Inputs Fixture Fittings'!$E108*$M108,0.5*$M108),0),"")</f>
        <v/>
      </c>
      <c r="O108" s="151" t="str">
        <f>IF($M108&lt;&gt;"",IFERROR(IF('Inputs Fixture Fittings'!$D108&lt;&gt;"Default",'Inputs Fixture Fittings'!$F108*$M108,0.5*$M108),0),"")</f>
        <v/>
      </c>
      <c r="P108" s="150" t="str">
        <f>IFERROR(IF(INDEX(inputsgrp_otstud,MATCH(Logic!$A108,inputsgrp_no,0))&lt;&gt;"",INDEX(inputsgrp_otstud,MATCH(Logic!$A108,inputsgrp_no,0)),""),"")</f>
        <v/>
      </c>
      <c r="Q108" s="151" t="str">
        <f>IF($P108&lt;&gt;"",IFERROR(IF('Inputs Fixture Fittings'!$D108&lt;&gt;"Default",'Inputs Fixture Fittings'!$E108*$P108,0.5*$P108),0),"")</f>
        <v/>
      </c>
      <c r="R108" s="151" t="str">
        <f>IF($P108&lt;&gt;"",IFERROR(IF('Inputs Fixture Fittings'!$D108&lt;&gt;"Default",'Inputs Fixture Fittings'!$F108*$P108,0.5*$P108),0),"")</f>
        <v/>
      </c>
      <c r="S108" s="150" t="str">
        <f>IFERROR(IF(INDEX(inputsgrp_otres,MATCH(Logic!$A108,inputsgrp_no,0))&lt;&gt;"",INDEX(inputsgrp_otres,MATCH(Logic!$A108,inputsgrp_no,0)),""),"")</f>
        <v/>
      </c>
      <c r="T108" s="151" t="str">
        <f>IF($S108&lt;&gt;"",IFERROR(IF('Inputs Fixture Fittings'!$D108&lt;&gt;"Default",'Inputs Fixture Fittings'!$E108*$S108,0.5*$S108),0),"")</f>
        <v/>
      </c>
      <c r="U108" s="151" t="str">
        <f>IF($S108&lt;&gt;"",IFERROR(IF('Inputs Fixture Fittings'!$D108&lt;&gt;"Default",'Inputs Fixture Fittings'!$F108*$S108,0.5*$S108),0),"")</f>
        <v/>
      </c>
      <c r="V108" s="150" t="str">
        <f>IFERROR(IF(INDEX(inputsgrp_otot,MATCH(Logic!$A108,inputsgrp_no,0))&lt;&gt;"",INDEX(inputsgrp_otot,MATCH(Logic!$A108,inputsgrp_no,0)),""),"")</f>
        <v/>
      </c>
      <c r="W108" s="151" t="str">
        <f>IF($V108&lt;&gt;"",IFERROR(IF('Inputs Fixture Fittings'!$D108&lt;&gt;"Default",'Inputs Fixture Fittings'!$E108*$V108,0.5*$V108),0),"")</f>
        <v/>
      </c>
      <c r="X108" s="151" t="str">
        <f>IF($V108&lt;&gt;"",IFERROR(IF('Inputs Fixture Fittings'!$D108&lt;&gt;"Default",'Inputs Fixture Fittings'!$F108*$V108,0.5*$V108),0),"")</f>
        <v/>
      </c>
      <c r="Y108" s="153"/>
      <c r="Z108" s="138"/>
      <c r="AA108" s="138"/>
      <c r="AB108" s="153"/>
      <c r="AC108" s="138"/>
      <c r="AD108" s="138"/>
      <c r="AE108" s="138"/>
      <c r="AF108" s="138"/>
      <c r="AG108" s="138"/>
      <c r="AH108" s="138"/>
      <c r="AI108" s="138"/>
      <c r="AJ108" s="138"/>
      <c r="AK108" s="138"/>
      <c r="AL108" s="138"/>
      <c r="AM108" s="138"/>
      <c r="AN108" s="138"/>
      <c r="AO108" s="138"/>
      <c r="AP108" s="138"/>
      <c r="AQ108" s="138"/>
      <c r="AR108" s="138"/>
      <c r="AS108" s="138"/>
      <c r="AT108" s="138"/>
      <c r="AU108" s="138"/>
      <c r="AV108" s="138"/>
      <c r="AW108" s="138"/>
      <c r="AX108" s="138"/>
      <c r="AY108" s="138"/>
      <c r="AZ108" s="138"/>
      <c r="BA108" s="138"/>
      <c r="BB108" s="138"/>
      <c r="BC108" s="138"/>
      <c r="BD108" s="138"/>
      <c r="BE108" s="138"/>
      <c r="BF108" s="138"/>
      <c r="BG108" s="138"/>
      <c r="BH108" s="138"/>
      <c r="BI108" s="138"/>
      <c r="BJ108" s="138"/>
      <c r="BK108" s="138"/>
      <c r="BL108" s="138"/>
      <c r="BM108" s="138"/>
      <c r="BN108" s="138"/>
      <c r="BO108" s="138"/>
      <c r="BP108" s="138"/>
      <c r="BQ108" s="138"/>
      <c r="BR108" s="138"/>
      <c r="BS108" s="138"/>
      <c r="BT108" s="138"/>
      <c r="BU108" s="138"/>
      <c r="BV108" s="138"/>
      <c r="BW108" s="138"/>
      <c r="BX108" s="138"/>
      <c r="BY108" s="138"/>
      <c r="BZ108" s="138"/>
    </row>
    <row r="109" spans="1:78" s="152" customFormat="1" ht="15" hidden="1" customHeight="1" outlineLevel="1" collapsed="1" x14ac:dyDescent="0.25">
      <c r="A109" s="146"/>
      <c r="B109" s="350"/>
      <c r="C109" s="351"/>
      <c r="D109" s="314"/>
      <c r="E109" s="317"/>
      <c r="F109" s="328"/>
      <c r="G109" s="328"/>
      <c r="H109" s="328"/>
      <c r="I109" s="328"/>
      <c r="J109" s="328"/>
      <c r="K109" s="328"/>
      <c r="L109" s="328"/>
      <c r="M109" s="328"/>
      <c r="N109" s="328"/>
      <c r="O109" s="328"/>
      <c r="P109" s="328"/>
      <c r="Q109" s="328"/>
      <c r="R109" s="328"/>
      <c r="S109" s="328"/>
      <c r="T109" s="328"/>
      <c r="U109" s="328"/>
      <c r="V109" s="328"/>
      <c r="W109" s="330"/>
      <c r="X109" s="329"/>
      <c r="Y109" s="153" t="s">
        <v>182</v>
      </c>
      <c r="Z109" s="138"/>
      <c r="AA109" s="138"/>
      <c r="AB109" s="138"/>
      <c r="AC109" s="138"/>
      <c r="AD109" s="138"/>
      <c r="AE109" s="138"/>
      <c r="AF109" s="138"/>
      <c r="AG109" s="138"/>
      <c r="AH109" s="138"/>
      <c r="AI109" s="138"/>
      <c r="AJ109" s="138"/>
      <c r="AK109" s="138"/>
      <c r="AL109" s="138"/>
      <c r="AM109" s="138"/>
      <c r="AN109" s="138"/>
      <c r="AO109" s="138"/>
      <c r="AP109" s="138"/>
      <c r="AQ109" s="138"/>
      <c r="AR109" s="138"/>
      <c r="AS109" s="138"/>
      <c r="AT109" s="138"/>
      <c r="AU109" s="138"/>
      <c r="AV109" s="138"/>
      <c r="AW109" s="138"/>
      <c r="AX109" s="138"/>
      <c r="AY109" s="138"/>
      <c r="AZ109" s="138"/>
      <c r="BA109" s="138"/>
      <c r="BB109" s="138"/>
      <c r="BC109" s="138"/>
      <c r="BD109" s="138"/>
      <c r="BE109" s="138"/>
      <c r="BF109" s="138"/>
      <c r="BG109" s="138"/>
      <c r="BH109" s="138"/>
      <c r="BI109" s="138"/>
      <c r="BJ109" s="138"/>
      <c r="BK109" s="138"/>
      <c r="BL109" s="138"/>
      <c r="BM109" s="138"/>
      <c r="BN109" s="138"/>
      <c r="BO109" s="138"/>
      <c r="BP109" s="138"/>
      <c r="BQ109" s="138"/>
      <c r="BR109" s="138"/>
      <c r="BS109" s="138"/>
      <c r="BT109" s="138"/>
      <c r="BU109" s="138"/>
      <c r="BV109" s="138"/>
      <c r="BW109" s="138"/>
      <c r="BX109" s="138"/>
      <c r="BY109" s="138"/>
      <c r="BZ109" s="138"/>
    </row>
    <row r="110" spans="1:78" s="152" customFormat="1" ht="18" hidden="1" customHeight="1" outlineLevel="2" x14ac:dyDescent="0.25">
      <c r="A110" s="146">
        <v>91</v>
      </c>
      <c r="B110" s="366" t="str">
        <f>IFERROR(IF(INDEX(inputsgrp_gn,MATCH(Logic!$A110,inputsgrp_no,0))&lt;&gt;"",INDEX(inputsgrp_gn,MATCH(Logic!$A110,inputsgrp_no,0)),""),"")</f>
        <v/>
      </c>
      <c r="C110" s="367"/>
      <c r="D110" s="148" t="str">
        <f>IFERROR(IF(INDEX(inputsgrp_ada,MATCH(Logic!$A110,inputsgrp_no,0))&lt;&gt;"",INDEX(inputsgrp_ada,MATCH(Logic!$A110,inputsgrp_no,0)),""),"")</f>
        <v/>
      </c>
      <c r="E110" s="149" t="str">
        <f>IFERROR(IF(INDEX(inputsgrp_urinal,MATCH(Logic!$A110,inputsgrp_no,0))&lt;&gt;"",INDEX(inputsgrp_urinal,MATCH(Logic!$A110,inputsgrp_no,0)),""),"")</f>
        <v/>
      </c>
      <c r="F110" s="150" t="str">
        <f>IFERROR(IF(INDEX(inputsgrp_an,MATCH(Logic!$A110,inputsgrp_no,0))&lt;&gt;"",INDEX(inputsgrp_an,MATCH(Logic!$A110,inputsgrp_no,0)),""),"")</f>
        <v/>
      </c>
      <c r="G110" s="150" t="str">
        <f>IFERROR(IF(INDEX(inputsgrp_otefte,MATCH(Logic!$A110,inputsgrp_no,0))&lt;&gt;"",INDEX(inputsgrp_otefte,MATCH(Logic!$A110,inputsgrp_no,0)),""),"")</f>
        <v/>
      </c>
      <c r="H110" s="151" t="str">
        <f>IF($G110&lt;&gt;"",IFERROR(IF('Inputs Fixture Fittings'!$D110&lt;&gt;"Default",'Inputs Fixture Fittings'!$E110*$G110,0.5*$G110),0),"")</f>
        <v/>
      </c>
      <c r="I110" s="151" t="str">
        <f>IF($G110&lt;&gt;"",IFERROR(IF('Inputs Fixture Fittings'!$D110&lt;&gt;"Default",'Inputs Fixture Fittings'!$F110*$G110,0.5*$G110),0),"")</f>
        <v/>
      </c>
      <c r="J110" s="150" t="str">
        <f>IFERROR(IF(INDEX(inputsgrp_otv,MATCH(Logic!$A110,inputsgrp_no,0))&lt;&gt;"",INDEX(inputsgrp_otv,MATCH(Logic!$A110,inputsgrp_no,0)),""),"")</f>
        <v/>
      </c>
      <c r="K110" s="151" t="str">
        <f>IF($J110&lt;&gt;"",IFERROR(IF('Inputs Fixture Fittings'!$D110&lt;&gt;"Default",'Inputs Fixture Fittings'!$E110*$J110,0.5*$J110),0),"")</f>
        <v/>
      </c>
      <c r="L110" s="151" t="str">
        <f>IF($J110&lt;&gt;"",IFERROR(IF('Inputs Fixture Fittings'!$D110&lt;&gt;"Default",'Inputs Fixture Fittings'!$F110*$J110,0.5*$J110),0),"")</f>
        <v/>
      </c>
      <c r="M110" s="150" t="str">
        <f>IFERROR(IF(INDEX(inputsgrp_otrc,MATCH(Logic!$A110,inputsgrp_no,0))&lt;&gt;"",INDEX(inputsgrp_otrc,MATCH(Logic!$A110,inputsgrp_no,0)),""),"")</f>
        <v/>
      </c>
      <c r="N110" s="151" t="str">
        <f>IF($M110&lt;&gt;"",IFERROR(IF('Inputs Fixture Fittings'!$D110&lt;&gt;"Default",'Inputs Fixture Fittings'!$E110*$M110,0.5*$M110),0),"")</f>
        <v/>
      </c>
      <c r="O110" s="151" t="str">
        <f>IF($M110&lt;&gt;"",IFERROR(IF('Inputs Fixture Fittings'!$D110&lt;&gt;"Default",'Inputs Fixture Fittings'!$F110*$M110,0.5*$M110),0),"")</f>
        <v/>
      </c>
      <c r="P110" s="150" t="str">
        <f>IFERROR(IF(INDEX(inputsgrp_otstud,MATCH(Logic!$A110,inputsgrp_no,0))&lt;&gt;"",INDEX(inputsgrp_otstud,MATCH(Logic!$A110,inputsgrp_no,0)),""),"")</f>
        <v/>
      </c>
      <c r="Q110" s="151" t="str">
        <f>IF($P110&lt;&gt;"",IFERROR(IF('Inputs Fixture Fittings'!$D110&lt;&gt;"Default",'Inputs Fixture Fittings'!$E110*$P110,0.5*$P110),0),"")</f>
        <v/>
      </c>
      <c r="R110" s="151" t="str">
        <f>IF($P110&lt;&gt;"",IFERROR(IF('Inputs Fixture Fittings'!$D110&lt;&gt;"Default",'Inputs Fixture Fittings'!$F110*$P110,0.5*$P110),0),"")</f>
        <v/>
      </c>
      <c r="S110" s="150" t="str">
        <f>IFERROR(IF(INDEX(inputsgrp_otres,MATCH(Logic!$A110,inputsgrp_no,0))&lt;&gt;"",INDEX(inputsgrp_otres,MATCH(Logic!$A110,inputsgrp_no,0)),""),"")</f>
        <v/>
      </c>
      <c r="T110" s="151" t="str">
        <f>IF($S110&lt;&gt;"",IFERROR(IF('Inputs Fixture Fittings'!$D110&lt;&gt;"Default",'Inputs Fixture Fittings'!$E110*$S110,0.5*$S110),0),"")</f>
        <v/>
      </c>
      <c r="U110" s="151" t="str">
        <f>IF($S110&lt;&gt;"",IFERROR(IF('Inputs Fixture Fittings'!$D110&lt;&gt;"Default",'Inputs Fixture Fittings'!$F110*$S110,0.5*$S110),0),"")</f>
        <v/>
      </c>
      <c r="V110" s="150" t="str">
        <f>IFERROR(IF(INDEX(inputsgrp_otot,MATCH(Logic!$A110,inputsgrp_no,0))&lt;&gt;"",INDEX(inputsgrp_otot,MATCH(Logic!$A110,inputsgrp_no,0)),""),"")</f>
        <v/>
      </c>
      <c r="W110" s="151" t="str">
        <f>IF($V110&lt;&gt;"",IFERROR(IF('Inputs Fixture Fittings'!$D110&lt;&gt;"Default",'Inputs Fixture Fittings'!$E110*$V110,0.5*$V110),0),"")</f>
        <v/>
      </c>
      <c r="X110" s="151" t="str">
        <f>IF($V110&lt;&gt;"",IFERROR(IF('Inputs Fixture Fittings'!$D110&lt;&gt;"Default",'Inputs Fixture Fittings'!$F110*$V110,0.5*$V110),0),"")</f>
        <v/>
      </c>
      <c r="Y110" s="153"/>
      <c r="Z110" s="138"/>
      <c r="AA110" s="138"/>
      <c r="AB110" s="153"/>
      <c r="AC110" s="138"/>
      <c r="AD110" s="138"/>
      <c r="AE110" s="138"/>
      <c r="AF110" s="138"/>
      <c r="AG110" s="138"/>
      <c r="AH110" s="138"/>
      <c r="AI110" s="138"/>
      <c r="AJ110" s="138"/>
      <c r="AK110" s="138"/>
      <c r="AL110" s="138"/>
      <c r="AM110" s="138"/>
      <c r="AN110" s="138"/>
      <c r="AO110" s="138"/>
      <c r="AP110" s="138"/>
      <c r="AQ110" s="138"/>
      <c r="AR110" s="138"/>
      <c r="AS110" s="138"/>
      <c r="AT110" s="138"/>
      <c r="AU110" s="138"/>
      <c r="AV110" s="138"/>
      <c r="AW110" s="138"/>
      <c r="AX110" s="138"/>
      <c r="AY110" s="138"/>
      <c r="AZ110" s="138"/>
      <c r="BA110" s="138"/>
      <c r="BB110" s="138"/>
      <c r="BC110" s="138"/>
      <c r="BD110" s="138"/>
      <c r="BE110" s="138"/>
      <c r="BF110" s="138"/>
      <c r="BG110" s="138"/>
      <c r="BH110" s="138"/>
      <c r="BI110" s="138"/>
      <c r="BJ110" s="138"/>
      <c r="BK110" s="138"/>
      <c r="BL110" s="138"/>
      <c r="BM110" s="138"/>
      <c r="BN110" s="138"/>
      <c r="BO110" s="138"/>
      <c r="BP110" s="138"/>
      <c r="BQ110" s="138"/>
      <c r="BR110" s="138"/>
      <c r="BS110" s="138"/>
      <c r="BT110" s="138"/>
      <c r="BU110" s="138"/>
      <c r="BV110" s="138"/>
      <c r="BW110" s="138"/>
      <c r="BX110" s="138"/>
      <c r="BY110" s="138"/>
      <c r="BZ110" s="138"/>
    </row>
    <row r="111" spans="1:78" s="152" customFormat="1" ht="18" hidden="1" customHeight="1" outlineLevel="2" x14ac:dyDescent="0.25">
      <c r="A111" s="146">
        <v>92</v>
      </c>
      <c r="B111" s="366" t="str">
        <f>IFERROR(IF(INDEX(inputsgrp_gn,MATCH(Logic!$A111,inputsgrp_no,0))&lt;&gt;"",INDEX(inputsgrp_gn,MATCH(Logic!$A111,inputsgrp_no,0)),""),"")</f>
        <v/>
      </c>
      <c r="C111" s="367"/>
      <c r="D111" s="148" t="str">
        <f>IFERROR(IF(INDEX(inputsgrp_ada,MATCH(Logic!$A111,inputsgrp_no,0))&lt;&gt;"",INDEX(inputsgrp_ada,MATCH(Logic!$A111,inputsgrp_no,0)),""),"")</f>
        <v/>
      </c>
      <c r="E111" s="149" t="str">
        <f>IFERROR(IF(INDEX(inputsgrp_urinal,MATCH(Logic!$A111,inputsgrp_no,0))&lt;&gt;"",INDEX(inputsgrp_urinal,MATCH(Logic!$A111,inputsgrp_no,0)),""),"")</f>
        <v/>
      </c>
      <c r="F111" s="150" t="str">
        <f>IFERROR(IF(INDEX(inputsgrp_an,MATCH(Logic!$A111,inputsgrp_no,0))&lt;&gt;"",INDEX(inputsgrp_an,MATCH(Logic!$A111,inputsgrp_no,0)),""),"")</f>
        <v/>
      </c>
      <c r="G111" s="150" t="str">
        <f>IFERROR(IF(INDEX(inputsgrp_otefte,MATCH(Logic!$A111,inputsgrp_no,0))&lt;&gt;"",INDEX(inputsgrp_otefte,MATCH(Logic!$A111,inputsgrp_no,0)),""),"")</f>
        <v/>
      </c>
      <c r="H111" s="151" t="str">
        <f>IF($G111&lt;&gt;"",IFERROR(IF('Inputs Fixture Fittings'!$D111&lt;&gt;"Default",'Inputs Fixture Fittings'!$E111*$G111,0.5*$G111),0),"")</f>
        <v/>
      </c>
      <c r="I111" s="151" t="str">
        <f>IF($G111&lt;&gt;"",IFERROR(IF('Inputs Fixture Fittings'!$D111&lt;&gt;"Default",'Inputs Fixture Fittings'!$F111*$G111,0.5*$G111),0),"")</f>
        <v/>
      </c>
      <c r="J111" s="150" t="str">
        <f>IFERROR(IF(INDEX(inputsgrp_otv,MATCH(Logic!$A111,inputsgrp_no,0))&lt;&gt;"",INDEX(inputsgrp_otv,MATCH(Logic!$A111,inputsgrp_no,0)),""),"")</f>
        <v/>
      </c>
      <c r="K111" s="151" t="str">
        <f>IF($J111&lt;&gt;"",IFERROR(IF('Inputs Fixture Fittings'!$D111&lt;&gt;"Default",'Inputs Fixture Fittings'!$E111*$J111,0.5*$J111),0),"")</f>
        <v/>
      </c>
      <c r="L111" s="151" t="str">
        <f>IF($J111&lt;&gt;"",IFERROR(IF('Inputs Fixture Fittings'!$D111&lt;&gt;"Default",'Inputs Fixture Fittings'!$F111*$J111,0.5*$J111),0),"")</f>
        <v/>
      </c>
      <c r="M111" s="150" t="str">
        <f>IFERROR(IF(INDEX(inputsgrp_otrc,MATCH(Logic!$A111,inputsgrp_no,0))&lt;&gt;"",INDEX(inputsgrp_otrc,MATCH(Logic!$A111,inputsgrp_no,0)),""),"")</f>
        <v/>
      </c>
      <c r="N111" s="151" t="str">
        <f>IF($M111&lt;&gt;"",IFERROR(IF('Inputs Fixture Fittings'!$D111&lt;&gt;"Default",'Inputs Fixture Fittings'!$E111*$M111,0.5*$M111),0),"")</f>
        <v/>
      </c>
      <c r="O111" s="151" t="str">
        <f>IF($M111&lt;&gt;"",IFERROR(IF('Inputs Fixture Fittings'!$D111&lt;&gt;"Default",'Inputs Fixture Fittings'!$F111*$M111,0.5*$M111),0),"")</f>
        <v/>
      </c>
      <c r="P111" s="150" t="str">
        <f>IFERROR(IF(INDEX(inputsgrp_otstud,MATCH(Logic!$A111,inputsgrp_no,0))&lt;&gt;"",INDEX(inputsgrp_otstud,MATCH(Logic!$A111,inputsgrp_no,0)),""),"")</f>
        <v/>
      </c>
      <c r="Q111" s="151" t="str">
        <f>IF($P111&lt;&gt;"",IFERROR(IF('Inputs Fixture Fittings'!$D111&lt;&gt;"Default",'Inputs Fixture Fittings'!$E111*$P111,0.5*$P111),0),"")</f>
        <v/>
      </c>
      <c r="R111" s="151" t="str">
        <f>IF($P111&lt;&gt;"",IFERROR(IF('Inputs Fixture Fittings'!$D111&lt;&gt;"Default",'Inputs Fixture Fittings'!$F111*$P111,0.5*$P111),0),"")</f>
        <v/>
      </c>
      <c r="S111" s="150" t="str">
        <f>IFERROR(IF(INDEX(inputsgrp_otres,MATCH(Logic!$A111,inputsgrp_no,0))&lt;&gt;"",INDEX(inputsgrp_otres,MATCH(Logic!$A111,inputsgrp_no,0)),""),"")</f>
        <v/>
      </c>
      <c r="T111" s="151" t="str">
        <f>IF($S111&lt;&gt;"",IFERROR(IF('Inputs Fixture Fittings'!$D111&lt;&gt;"Default",'Inputs Fixture Fittings'!$E111*$S111,0.5*$S111),0),"")</f>
        <v/>
      </c>
      <c r="U111" s="151" t="str">
        <f>IF($S111&lt;&gt;"",IFERROR(IF('Inputs Fixture Fittings'!$D111&lt;&gt;"Default",'Inputs Fixture Fittings'!$F111*$S111,0.5*$S111),0),"")</f>
        <v/>
      </c>
      <c r="V111" s="150" t="str">
        <f>IFERROR(IF(INDEX(inputsgrp_otot,MATCH(Logic!$A111,inputsgrp_no,0))&lt;&gt;"",INDEX(inputsgrp_otot,MATCH(Logic!$A111,inputsgrp_no,0)),""),"")</f>
        <v/>
      </c>
      <c r="W111" s="151" t="str">
        <f>IF($V111&lt;&gt;"",IFERROR(IF('Inputs Fixture Fittings'!$D111&lt;&gt;"Default",'Inputs Fixture Fittings'!$E111*$V111,0.5*$V111),0),"")</f>
        <v/>
      </c>
      <c r="X111" s="151" t="str">
        <f>IF($V111&lt;&gt;"",IFERROR(IF('Inputs Fixture Fittings'!$D111&lt;&gt;"Default",'Inputs Fixture Fittings'!$F111*$V111,0.5*$V111),0),"")</f>
        <v/>
      </c>
      <c r="Y111" s="153"/>
      <c r="Z111" s="138"/>
      <c r="AA111" s="138"/>
      <c r="AB111" s="153"/>
      <c r="AC111" s="138"/>
      <c r="AD111" s="138"/>
      <c r="AE111" s="138"/>
      <c r="AF111" s="138"/>
      <c r="AG111" s="138"/>
      <c r="AH111" s="138"/>
      <c r="AI111" s="138"/>
      <c r="AJ111" s="138"/>
      <c r="AK111" s="138"/>
      <c r="AL111" s="138"/>
      <c r="AM111" s="138"/>
      <c r="AN111" s="138"/>
      <c r="AO111" s="138"/>
      <c r="AP111" s="138"/>
      <c r="AQ111" s="138"/>
      <c r="AR111" s="138"/>
      <c r="AS111" s="138"/>
      <c r="AT111" s="138"/>
      <c r="AU111" s="138"/>
      <c r="AV111" s="138"/>
      <c r="AW111" s="138"/>
      <c r="AX111" s="138"/>
      <c r="AY111" s="138"/>
      <c r="AZ111" s="138"/>
      <c r="BA111" s="138"/>
      <c r="BB111" s="138"/>
      <c r="BC111" s="138"/>
      <c r="BD111" s="138"/>
      <c r="BE111" s="138"/>
      <c r="BF111" s="138"/>
      <c r="BG111" s="138"/>
      <c r="BH111" s="138"/>
      <c r="BI111" s="138"/>
      <c r="BJ111" s="138"/>
      <c r="BK111" s="138"/>
      <c r="BL111" s="138"/>
      <c r="BM111" s="138"/>
      <c r="BN111" s="138"/>
      <c r="BO111" s="138"/>
      <c r="BP111" s="138"/>
      <c r="BQ111" s="138"/>
      <c r="BR111" s="138"/>
      <c r="BS111" s="138"/>
      <c r="BT111" s="138"/>
      <c r="BU111" s="138"/>
      <c r="BV111" s="138"/>
      <c r="BW111" s="138"/>
      <c r="BX111" s="138"/>
      <c r="BY111" s="138"/>
      <c r="BZ111" s="138"/>
    </row>
    <row r="112" spans="1:78" s="152" customFormat="1" ht="18" hidden="1" customHeight="1" outlineLevel="2" x14ac:dyDescent="0.25">
      <c r="A112" s="146">
        <v>93</v>
      </c>
      <c r="B112" s="366" t="str">
        <f>IFERROR(IF(INDEX(inputsgrp_gn,MATCH(Logic!$A112,inputsgrp_no,0))&lt;&gt;"",INDEX(inputsgrp_gn,MATCH(Logic!$A112,inputsgrp_no,0)),""),"")</f>
        <v/>
      </c>
      <c r="C112" s="367"/>
      <c r="D112" s="148" t="str">
        <f>IFERROR(IF(INDEX(inputsgrp_ada,MATCH(Logic!$A112,inputsgrp_no,0))&lt;&gt;"",INDEX(inputsgrp_ada,MATCH(Logic!$A112,inputsgrp_no,0)),""),"")</f>
        <v/>
      </c>
      <c r="E112" s="149" t="str">
        <f>IFERROR(IF(INDEX(inputsgrp_urinal,MATCH(Logic!$A112,inputsgrp_no,0))&lt;&gt;"",INDEX(inputsgrp_urinal,MATCH(Logic!$A112,inputsgrp_no,0)),""),"")</f>
        <v/>
      </c>
      <c r="F112" s="150" t="str">
        <f>IFERROR(IF(INDEX(inputsgrp_an,MATCH(Logic!$A112,inputsgrp_no,0))&lt;&gt;"",INDEX(inputsgrp_an,MATCH(Logic!$A112,inputsgrp_no,0)),""),"")</f>
        <v/>
      </c>
      <c r="G112" s="150" t="str">
        <f>IFERROR(IF(INDEX(inputsgrp_otefte,MATCH(Logic!$A112,inputsgrp_no,0))&lt;&gt;"",INDEX(inputsgrp_otefte,MATCH(Logic!$A112,inputsgrp_no,0)),""),"")</f>
        <v/>
      </c>
      <c r="H112" s="151" t="str">
        <f>IF($G112&lt;&gt;"",IFERROR(IF('Inputs Fixture Fittings'!$D112&lt;&gt;"Default",'Inputs Fixture Fittings'!$E112*$G112,0.5*$G112),0),"")</f>
        <v/>
      </c>
      <c r="I112" s="151" t="str">
        <f>IF($G112&lt;&gt;"",IFERROR(IF('Inputs Fixture Fittings'!$D112&lt;&gt;"Default",'Inputs Fixture Fittings'!$F112*$G112,0.5*$G112),0),"")</f>
        <v/>
      </c>
      <c r="J112" s="150" t="str">
        <f>IFERROR(IF(INDEX(inputsgrp_otv,MATCH(Logic!$A112,inputsgrp_no,0))&lt;&gt;"",INDEX(inputsgrp_otv,MATCH(Logic!$A112,inputsgrp_no,0)),""),"")</f>
        <v/>
      </c>
      <c r="K112" s="151" t="str">
        <f>IF($J112&lt;&gt;"",IFERROR(IF('Inputs Fixture Fittings'!$D112&lt;&gt;"Default",'Inputs Fixture Fittings'!$E112*$J112,0.5*$J112),0),"")</f>
        <v/>
      </c>
      <c r="L112" s="151" t="str">
        <f>IF($J112&lt;&gt;"",IFERROR(IF('Inputs Fixture Fittings'!$D112&lt;&gt;"Default",'Inputs Fixture Fittings'!$F112*$J112,0.5*$J112),0),"")</f>
        <v/>
      </c>
      <c r="M112" s="150" t="str">
        <f>IFERROR(IF(INDEX(inputsgrp_otrc,MATCH(Logic!$A112,inputsgrp_no,0))&lt;&gt;"",INDEX(inputsgrp_otrc,MATCH(Logic!$A112,inputsgrp_no,0)),""),"")</f>
        <v/>
      </c>
      <c r="N112" s="151" t="str">
        <f>IF($M112&lt;&gt;"",IFERROR(IF('Inputs Fixture Fittings'!$D112&lt;&gt;"Default",'Inputs Fixture Fittings'!$E112*$M112,0.5*$M112),0),"")</f>
        <v/>
      </c>
      <c r="O112" s="151" t="str">
        <f>IF($M112&lt;&gt;"",IFERROR(IF('Inputs Fixture Fittings'!$D112&lt;&gt;"Default",'Inputs Fixture Fittings'!$F112*$M112,0.5*$M112),0),"")</f>
        <v/>
      </c>
      <c r="P112" s="150" t="str">
        <f>IFERROR(IF(INDEX(inputsgrp_otstud,MATCH(Logic!$A112,inputsgrp_no,0))&lt;&gt;"",INDEX(inputsgrp_otstud,MATCH(Logic!$A112,inputsgrp_no,0)),""),"")</f>
        <v/>
      </c>
      <c r="Q112" s="151" t="str">
        <f>IF($P112&lt;&gt;"",IFERROR(IF('Inputs Fixture Fittings'!$D112&lt;&gt;"Default",'Inputs Fixture Fittings'!$E112*$P112,0.5*$P112),0),"")</f>
        <v/>
      </c>
      <c r="R112" s="151" t="str">
        <f>IF($P112&lt;&gt;"",IFERROR(IF('Inputs Fixture Fittings'!$D112&lt;&gt;"Default",'Inputs Fixture Fittings'!$F112*$P112,0.5*$P112),0),"")</f>
        <v/>
      </c>
      <c r="S112" s="150" t="str">
        <f>IFERROR(IF(INDEX(inputsgrp_otres,MATCH(Logic!$A112,inputsgrp_no,0))&lt;&gt;"",INDEX(inputsgrp_otres,MATCH(Logic!$A112,inputsgrp_no,0)),""),"")</f>
        <v/>
      </c>
      <c r="T112" s="151" t="str">
        <f>IF($S112&lt;&gt;"",IFERROR(IF('Inputs Fixture Fittings'!$D112&lt;&gt;"Default",'Inputs Fixture Fittings'!$E112*$S112,0.5*$S112),0),"")</f>
        <v/>
      </c>
      <c r="U112" s="151" t="str">
        <f>IF($S112&lt;&gt;"",IFERROR(IF('Inputs Fixture Fittings'!$D112&lt;&gt;"Default",'Inputs Fixture Fittings'!$F112*$S112,0.5*$S112),0),"")</f>
        <v/>
      </c>
      <c r="V112" s="150" t="str">
        <f>IFERROR(IF(INDEX(inputsgrp_otot,MATCH(Logic!$A112,inputsgrp_no,0))&lt;&gt;"",INDEX(inputsgrp_otot,MATCH(Logic!$A112,inputsgrp_no,0)),""),"")</f>
        <v/>
      </c>
      <c r="W112" s="151" t="str">
        <f>IF($V112&lt;&gt;"",IFERROR(IF('Inputs Fixture Fittings'!$D112&lt;&gt;"Default",'Inputs Fixture Fittings'!$E112*$V112,0.5*$V112),0),"")</f>
        <v/>
      </c>
      <c r="X112" s="151" t="str">
        <f>IF($V112&lt;&gt;"",IFERROR(IF('Inputs Fixture Fittings'!$D112&lt;&gt;"Default",'Inputs Fixture Fittings'!$F112*$V112,0.5*$V112),0),"")</f>
        <v/>
      </c>
      <c r="Y112" s="153"/>
      <c r="Z112" s="138"/>
      <c r="AA112" s="138"/>
      <c r="AB112" s="153"/>
      <c r="AC112" s="138"/>
      <c r="AD112" s="138"/>
      <c r="AE112" s="138"/>
      <c r="AF112" s="138"/>
      <c r="AG112" s="138"/>
      <c r="AH112" s="138"/>
      <c r="AI112" s="138"/>
      <c r="AJ112" s="138"/>
      <c r="AK112" s="138"/>
      <c r="AL112" s="138"/>
      <c r="AM112" s="138"/>
      <c r="AN112" s="138"/>
      <c r="AO112" s="138"/>
      <c r="AP112" s="138"/>
      <c r="AQ112" s="138"/>
      <c r="AR112" s="138"/>
      <c r="AS112" s="138"/>
      <c r="AT112" s="138"/>
      <c r="AU112" s="138"/>
      <c r="AV112" s="138"/>
      <c r="AW112" s="138"/>
      <c r="AX112" s="138"/>
      <c r="AY112" s="138"/>
      <c r="AZ112" s="138"/>
      <c r="BA112" s="138"/>
      <c r="BB112" s="138"/>
      <c r="BC112" s="138"/>
      <c r="BD112" s="138"/>
      <c r="BE112" s="138"/>
      <c r="BF112" s="138"/>
      <c r="BG112" s="138"/>
      <c r="BH112" s="138"/>
      <c r="BI112" s="138"/>
      <c r="BJ112" s="138"/>
      <c r="BK112" s="138"/>
      <c r="BL112" s="138"/>
      <c r="BM112" s="138"/>
      <c r="BN112" s="138"/>
      <c r="BO112" s="138"/>
      <c r="BP112" s="138"/>
      <c r="BQ112" s="138"/>
      <c r="BR112" s="138"/>
      <c r="BS112" s="138"/>
      <c r="BT112" s="138"/>
      <c r="BU112" s="138"/>
      <c r="BV112" s="138"/>
      <c r="BW112" s="138"/>
      <c r="BX112" s="138"/>
      <c r="BY112" s="138"/>
      <c r="BZ112" s="138"/>
    </row>
    <row r="113" spans="1:267" s="152" customFormat="1" ht="18" hidden="1" customHeight="1" outlineLevel="2" x14ac:dyDescent="0.25">
      <c r="A113" s="146">
        <v>94</v>
      </c>
      <c r="B113" s="366" t="str">
        <f>IFERROR(IF(INDEX(inputsgrp_gn,MATCH(Logic!$A113,inputsgrp_no,0))&lt;&gt;"",INDEX(inputsgrp_gn,MATCH(Logic!$A113,inputsgrp_no,0)),""),"")</f>
        <v/>
      </c>
      <c r="C113" s="367"/>
      <c r="D113" s="148" t="str">
        <f>IFERROR(IF(INDEX(inputsgrp_ada,MATCH(Logic!$A113,inputsgrp_no,0))&lt;&gt;"",INDEX(inputsgrp_ada,MATCH(Logic!$A113,inputsgrp_no,0)),""),"")</f>
        <v/>
      </c>
      <c r="E113" s="149" t="str">
        <f>IFERROR(IF(INDEX(inputsgrp_urinal,MATCH(Logic!$A113,inputsgrp_no,0))&lt;&gt;"",INDEX(inputsgrp_urinal,MATCH(Logic!$A113,inputsgrp_no,0)),""),"")</f>
        <v/>
      </c>
      <c r="F113" s="150" t="str">
        <f>IFERROR(IF(INDEX(inputsgrp_an,MATCH(Logic!$A113,inputsgrp_no,0))&lt;&gt;"",INDEX(inputsgrp_an,MATCH(Logic!$A113,inputsgrp_no,0)),""),"")</f>
        <v/>
      </c>
      <c r="G113" s="150" t="str">
        <f>IFERROR(IF(INDEX(inputsgrp_otefte,MATCH(Logic!$A113,inputsgrp_no,0))&lt;&gt;"",INDEX(inputsgrp_otefte,MATCH(Logic!$A113,inputsgrp_no,0)),""),"")</f>
        <v/>
      </c>
      <c r="H113" s="151" t="str">
        <f>IF($G113&lt;&gt;"",IFERROR(IF('Inputs Fixture Fittings'!$D113&lt;&gt;"Default",'Inputs Fixture Fittings'!$E113*$G113,0.5*$G113),0),"")</f>
        <v/>
      </c>
      <c r="I113" s="151" t="str">
        <f>IF($G113&lt;&gt;"",IFERROR(IF('Inputs Fixture Fittings'!$D113&lt;&gt;"Default",'Inputs Fixture Fittings'!$F113*$G113,0.5*$G113),0),"")</f>
        <v/>
      </c>
      <c r="J113" s="150" t="str">
        <f>IFERROR(IF(INDEX(inputsgrp_otv,MATCH(Logic!$A113,inputsgrp_no,0))&lt;&gt;"",INDEX(inputsgrp_otv,MATCH(Logic!$A113,inputsgrp_no,0)),""),"")</f>
        <v/>
      </c>
      <c r="K113" s="151" t="str">
        <f>IF($J113&lt;&gt;"",IFERROR(IF('Inputs Fixture Fittings'!$D113&lt;&gt;"Default",'Inputs Fixture Fittings'!$E113*$J113,0.5*$J113),0),"")</f>
        <v/>
      </c>
      <c r="L113" s="151" t="str">
        <f>IF($J113&lt;&gt;"",IFERROR(IF('Inputs Fixture Fittings'!$D113&lt;&gt;"Default",'Inputs Fixture Fittings'!$F113*$J113,0.5*$J113),0),"")</f>
        <v/>
      </c>
      <c r="M113" s="150" t="str">
        <f>IFERROR(IF(INDEX(inputsgrp_otrc,MATCH(Logic!$A113,inputsgrp_no,0))&lt;&gt;"",INDEX(inputsgrp_otrc,MATCH(Logic!$A113,inputsgrp_no,0)),""),"")</f>
        <v/>
      </c>
      <c r="N113" s="151" t="str">
        <f>IF($M113&lt;&gt;"",IFERROR(IF('Inputs Fixture Fittings'!$D113&lt;&gt;"Default",'Inputs Fixture Fittings'!$E113*$M113,0.5*$M113),0),"")</f>
        <v/>
      </c>
      <c r="O113" s="151" t="str">
        <f>IF($M113&lt;&gt;"",IFERROR(IF('Inputs Fixture Fittings'!$D113&lt;&gt;"Default",'Inputs Fixture Fittings'!$F113*$M113,0.5*$M113),0),"")</f>
        <v/>
      </c>
      <c r="P113" s="150" t="str">
        <f>IFERROR(IF(INDEX(inputsgrp_otstud,MATCH(Logic!$A113,inputsgrp_no,0))&lt;&gt;"",INDEX(inputsgrp_otstud,MATCH(Logic!$A113,inputsgrp_no,0)),""),"")</f>
        <v/>
      </c>
      <c r="Q113" s="151" t="str">
        <f>IF($P113&lt;&gt;"",IFERROR(IF('Inputs Fixture Fittings'!$D113&lt;&gt;"Default",'Inputs Fixture Fittings'!$E113*$P113,0.5*$P113),0),"")</f>
        <v/>
      </c>
      <c r="R113" s="151" t="str">
        <f>IF($P113&lt;&gt;"",IFERROR(IF('Inputs Fixture Fittings'!$D113&lt;&gt;"Default",'Inputs Fixture Fittings'!$F113*$P113,0.5*$P113),0),"")</f>
        <v/>
      </c>
      <c r="S113" s="150" t="str">
        <f>IFERROR(IF(INDEX(inputsgrp_otres,MATCH(Logic!$A113,inputsgrp_no,0))&lt;&gt;"",INDEX(inputsgrp_otres,MATCH(Logic!$A113,inputsgrp_no,0)),""),"")</f>
        <v/>
      </c>
      <c r="T113" s="151" t="str">
        <f>IF($S113&lt;&gt;"",IFERROR(IF('Inputs Fixture Fittings'!$D113&lt;&gt;"Default",'Inputs Fixture Fittings'!$E113*$S113,0.5*$S113),0),"")</f>
        <v/>
      </c>
      <c r="U113" s="151" t="str">
        <f>IF($S113&lt;&gt;"",IFERROR(IF('Inputs Fixture Fittings'!$D113&lt;&gt;"Default",'Inputs Fixture Fittings'!$F113*$S113,0.5*$S113),0),"")</f>
        <v/>
      </c>
      <c r="V113" s="150" t="str">
        <f>IFERROR(IF(INDEX(inputsgrp_otot,MATCH(Logic!$A113,inputsgrp_no,0))&lt;&gt;"",INDEX(inputsgrp_otot,MATCH(Logic!$A113,inputsgrp_no,0)),""),"")</f>
        <v/>
      </c>
      <c r="W113" s="151" t="str">
        <f>IF($V113&lt;&gt;"",IFERROR(IF('Inputs Fixture Fittings'!$D113&lt;&gt;"Default",'Inputs Fixture Fittings'!$E113*$V113,0.5*$V113),0),"")</f>
        <v/>
      </c>
      <c r="X113" s="151" t="str">
        <f>IF($V113&lt;&gt;"",IFERROR(IF('Inputs Fixture Fittings'!$D113&lt;&gt;"Default",'Inputs Fixture Fittings'!$F113*$V113,0.5*$V113),0),"")</f>
        <v/>
      </c>
      <c r="Y113" s="153"/>
      <c r="Z113" s="138"/>
      <c r="AA113" s="138"/>
      <c r="AB113" s="153"/>
      <c r="AC113" s="138"/>
      <c r="AD113" s="138"/>
      <c r="AE113" s="138"/>
      <c r="AF113" s="138"/>
      <c r="AG113" s="138"/>
      <c r="AH113" s="138"/>
      <c r="AI113" s="138"/>
      <c r="AJ113" s="138"/>
      <c r="AK113" s="138"/>
      <c r="AL113" s="138"/>
      <c r="AM113" s="138"/>
      <c r="AN113" s="138"/>
      <c r="AO113" s="138"/>
      <c r="AP113" s="138"/>
      <c r="AQ113" s="138"/>
      <c r="AR113" s="138"/>
      <c r="AS113" s="138"/>
      <c r="AT113" s="138"/>
      <c r="AU113" s="138"/>
      <c r="AV113" s="138"/>
      <c r="AW113" s="138"/>
      <c r="AX113" s="138"/>
      <c r="AY113" s="138"/>
      <c r="AZ113" s="138"/>
      <c r="BA113" s="138"/>
      <c r="BB113" s="138"/>
      <c r="BC113" s="138"/>
      <c r="BD113" s="138"/>
      <c r="BE113" s="138"/>
      <c r="BF113" s="138"/>
      <c r="BG113" s="138"/>
      <c r="BH113" s="138"/>
      <c r="BI113" s="138"/>
      <c r="BJ113" s="138"/>
      <c r="BK113" s="138"/>
      <c r="BL113" s="138"/>
      <c r="BM113" s="138"/>
      <c r="BN113" s="138"/>
      <c r="BO113" s="138"/>
      <c r="BP113" s="138"/>
      <c r="BQ113" s="138"/>
      <c r="BR113" s="138"/>
      <c r="BS113" s="138"/>
      <c r="BT113" s="138"/>
      <c r="BU113" s="138"/>
      <c r="BV113" s="138"/>
      <c r="BW113" s="138"/>
      <c r="BX113" s="138"/>
      <c r="BY113" s="138"/>
      <c r="BZ113" s="138"/>
      <c r="CA113" s="14"/>
      <c r="CB113" s="14"/>
      <c r="CC113" s="14"/>
      <c r="CD113" s="14"/>
      <c r="CE113" s="14"/>
      <c r="CF113" s="14"/>
      <c r="CG113" s="14"/>
      <c r="CH113" s="14"/>
      <c r="CI113" s="14"/>
      <c r="CJ113" s="14"/>
      <c r="CK113" s="14"/>
      <c r="CL113" s="14"/>
      <c r="CM113" s="14"/>
      <c r="CN113" s="14"/>
      <c r="CO113" s="14"/>
      <c r="CP113" s="14"/>
      <c r="CQ113" s="14"/>
      <c r="CR113" s="14"/>
      <c r="CS113" s="14"/>
      <c r="CT113" s="14"/>
      <c r="CU113" s="14"/>
      <c r="CV113" s="14"/>
      <c r="CW113" s="14"/>
      <c r="CX113" s="14"/>
      <c r="CY113" s="14"/>
      <c r="CZ113" s="14"/>
      <c r="DA113" s="14"/>
      <c r="DB113" s="14"/>
      <c r="DC113" s="14"/>
      <c r="DD113" s="14"/>
      <c r="DE113" s="14"/>
      <c r="DF113" s="14"/>
      <c r="DG113" s="14"/>
      <c r="DH113" s="14"/>
      <c r="DI113" s="14"/>
      <c r="DJ113" s="14"/>
      <c r="DK113" s="14"/>
      <c r="DL113" s="14"/>
      <c r="DM113" s="14"/>
      <c r="DN113" s="14"/>
      <c r="DO113" s="14"/>
      <c r="DP113" s="14"/>
      <c r="DQ113" s="14"/>
      <c r="DR113" s="14"/>
      <c r="DS113" s="14"/>
      <c r="DT113" s="14"/>
      <c r="DU113" s="14"/>
      <c r="DV113" s="14"/>
      <c r="DW113" s="14"/>
      <c r="DX113" s="14"/>
      <c r="DY113" s="14"/>
      <c r="DZ113" s="14"/>
      <c r="EA113" s="14"/>
      <c r="EB113" s="14"/>
      <c r="EC113" s="14"/>
      <c r="ED113" s="14"/>
      <c r="EE113" s="14"/>
      <c r="EF113" s="14"/>
      <c r="EG113" s="14"/>
      <c r="EH113" s="14"/>
      <c r="EI113" s="14"/>
      <c r="EJ113" s="14"/>
      <c r="EK113" s="14"/>
      <c r="EL113" s="14"/>
      <c r="EM113" s="14"/>
      <c r="EN113" s="14"/>
      <c r="EO113" s="14"/>
      <c r="EP113" s="14"/>
      <c r="EQ113" s="14"/>
      <c r="ER113" s="14"/>
      <c r="ES113" s="14"/>
      <c r="ET113" s="14"/>
      <c r="EU113" s="14"/>
      <c r="EV113" s="14"/>
      <c r="EW113" s="14"/>
      <c r="EX113" s="14"/>
      <c r="EY113" s="14"/>
      <c r="EZ113" s="14"/>
      <c r="FA113" s="14"/>
      <c r="FB113" s="14"/>
      <c r="FC113" s="14"/>
      <c r="FD113" s="14"/>
      <c r="FE113" s="14"/>
      <c r="FF113" s="14"/>
      <c r="FG113" s="14"/>
      <c r="FH113" s="14"/>
      <c r="FI113" s="14"/>
      <c r="FJ113" s="14"/>
      <c r="FK113" s="14"/>
      <c r="FL113" s="14"/>
      <c r="FM113" s="14"/>
      <c r="FN113" s="14"/>
      <c r="FO113" s="14"/>
      <c r="FP113" s="14"/>
      <c r="FQ113" s="14"/>
      <c r="FR113" s="14"/>
      <c r="FS113" s="14"/>
      <c r="FT113" s="14"/>
      <c r="FU113" s="14"/>
      <c r="FV113" s="14"/>
      <c r="FW113" s="14"/>
      <c r="FX113" s="14"/>
      <c r="FY113" s="14"/>
      <c r="FZ113" s="14"/>
      <c r="GA113" s="14"/>
      <c r="GB113" s="14"/>
      <c r="GC113" s="14"/>
      <c r="GD113" s="14"/>
      <c r="GE113" s="14"/>
      <c r="GF113" s="14"/>
      <c r="GG113" s="14"/>
      <c r="GH113" s="14"/>
      <c r="GI113" s="14"/>
      <c r="GJ113" s="14"/>
      <c r="GK113" s="14"/>
      <c r="GL113" s="14"/>
      <c r="GM113" s="14"/>
      <c r="GN113" s="14"/>
      <c r="GO113" s="14"/>
      <c r="GP113" s="14"/>
      <c r="GQ113" s="14"/>
      <c r="GR113" s="14"/>
      <c r="GS113" s="14"/>
      <c r="GT113" s="14"/>
      <c r="GU113" s="14"/>
      <c r="GV113" s="14"/>
      <c r="GW113" s="14"/>
      <c r="GX113" s="14"/>
      <c r="GY113" s="14"/>
      <c r="GZ113" s="14"/>
      <c r="HA113" s="14"/>
      <c r="HB113" s="14"/>
      <c r="HC113" s="14"/>
      <c r="HD113" s="14"/>
      <c r="HE113" s="14"/>
      <c r="HF113" s="14"/>
      <c r="HG113" s="14"/>
      <c r="HH113" s="14"/>
      <c r="HI113" s="14"/>
      <c r="HJ113" s="14"/>
      <c r="HK113" s="14"/>
      <c r="HL113" s="14"/>
      <c r="HM113" s="14"/>
      <c r="HN113" s="14"/>
      <c r="HO113" s="14"/>
      <c r="HP113" s="14"/>
      <c r="HQ113" s="14"/>
      <c r="HR113" s="14"/>
      <c r="HS113" s="14"/>
      <c r="HT113" s="14"/>
      <c r="HU113" s="14"/>
      <c r="HV113" s="14"/>
      <c r="HW113" s="14"/>
      <c r="HX113" s="14"/>
      <c r="HY113" s="14"/>
      <c r="HZ113" s="14"/>
      <c r="IA113" s="14"/>
      <c r="IB113" s="14"/>
      <c r="IC113" s="14"/>
      <c r="ID113" s="14"/>
      <c r="IE113" s="14"/>
      <c r="IF113" s="14"/>
      <c r="IG113" s="14"/>
      <c r="IH113" s="14"/>
      <c r="II113" s="14"/>
      <c r="IJ113" s="14"/>
      <c r="IK113" s="14"/>
      <c r="IL113" s="14"/>
      <c r="IM113" s="14"/>
      <c r="IN113" s="14"/>
      <c r="IO113" s="14"/>
      <c r="IP113" s="14"/>
      <c r="IQ113" s="14"/>
      <c r="IR113" s="14"/>
      <c r="IS113" s="14"/>
      <c r="IT113" s="14"/>
      <c r="IU113" s="14"/>
      <c r="IV113" s="14"/>
      <c r="IW113" s="14"/>
      <c r="IX113" s="14"/>
      <c r="IY113" s="14"/>
      <c r="IZ113" s="14"/>
      <c r="JA113" s="14"/>
      <c r="JB113" s="14"/>
      <c r="JC113" s="14"/>
      <c r="JD113" s="14"/>
      <c r="JE113" s="14"/>
      <c r="JF113" s="14"/>
      <c r="JG113" s="14"/>
    </row>
    <row r="114" spans="1:267" s="152" customFormat="1" ht="18" hidden="1" customHeight="1" outlineLevel="2" x14ac:dyDescent="0.25">
      <c r="A114" s="146">
        <v>95</v>
      </c>
      <c r="B114" s="366" t="str">
        <f>IFERROR(IF(INDEX(inputsgrp_gn,MATCH(Logic!$A114,inputsgrp_no,0))&lt;&gt;"",INDEX(inputsgrp_gn,MATCH(Logic!$A114,inputsgrp_no,0)),""),"")</f>
        <v/>
      </c>
      <c r="C114" s="367"/>
      <c r="D114" s="148" t="str">
        <f>IFERROR(IF(INDEX(inputsgrp_ada,MATCH(Logic!$A114,inputsgrp_no,0))&lt;&gt;"",INDEX(inputsgrp_ada,MATCH(Logic!$A114,inputsgrp_no,0)),""),"")</f>
        <v/>
      </c>
      <c r="E114" s="149" t="str">
        <f>IFERROR(IF(INDEX(inputsgrp_urinal,MATCH(Logic!$A114,inputsgrp_no,0))&lt;&gt;"",INDEX(inputsgrp_urinal,MATCH(Logic!$A114,inputsgrp_no,0)),""),"")</f>
        <v/>
      </c>
      <c r="F114" s="150" t="str">
        <f>IFERROR(IF(INDEX(inputsgrp_an,MATCH(Logic!$A114,inputsgrp_no,0))&lt;&gt;"",INDEX(inputsgrp_an,MATCH(Logic!$A114,inputsgrp_no,0)),""),"")</f>
        <v/>
      </c>
      <c r="G114" s="150" t="str">
        <f>IFERROR(IF(INDEX(inputsgrp_otefte,MATCH(Logic!$A114,inputsgrp_no,0))&lt;&gt;"",INDEX(inputsgrp_otefte,MATCH(Logic!$A114,inputsgrp_no,0)),""),"")</f>
        <v/>
      </c>
      <c r="H114" s="151" t="str">
        <f>IF($G114&lt;&gt;"",IFERROR(IF('Inputs Fixture Fittings'!$D114&lt;&gt;"Default",'Inputs Fixture Fittings'!$E114*$G114,0.5*$G114),0),"")</f>
        <v/>
      </c>
      <c r="I114" s="151" t="str">
        <f>IF($G114&lt;&gt;"",IFERROR(IF('Inputs Fixture Fittings'!$D114&lt;&gt;"Default",'Inputs Fixture Fittings'!$F114*$G114,0.5*$G114),0),"")</f>
        <v/>
      </c>
      <c r="J114" s="150" t="str">
        <f>IFERROR(IF(INDEX(inputsgrp_otv,MATCH(Logic!$A114,inputsgrp_no,0))&lt;&gt;"",INDEX(inputsgrp_otv,MATCH(Logic!$A114,inputsgrp_no,0)),""),"")</f>
        <v/>
      </c>
      <c r="K114" s="151" t="str">
        <f>IF($J114&lt;&gt;"",IFERROR(IF('Inputs Fixture Fittings'!$D114&lt;&gt;"Default",'Inputs Fixture Fittings'!$E114*$J114,0.5*$J114),0),"")</f>
        <v/>
      </c>
      <c r="L114" s="151" t="str">
        <f>IF($J114&lt;&gt;"",IFERROR(IF('Inputs Fixture Fittings'!$D114&lt;&gt;"Default",'Inputs Fixture Fittings'!$F114*$J114,0.5*$J114),0),"")</f>
        <v/>
      </c>
      <c r="M114" s="150" t="str">
        <f>IFERROR(IF(INDEX(inputsgrp_otrc,MATCH(Logic!$A114,inputsgrp_no,0))&lt;&gt;"",INDEX(inputsgrp_otrc,MATCH(Logic!$A114,inputsgrp_no,0)),""),"")</f>
        <v/>
      </c>
      <c r="N114" s="151" t="str">
        <f>IF($M114&lt;&gt;"",IFERROR(IF('Inputs Fixture Fittings'!$D114&lt;&gt;"Default",'Inputs Fixture Fittings'!$E114*$M114,0.5*$M114),0),"")</f>
        <v/>
      </c>
      <c r="O114" s="151" t="str">
        <f>IF($M114&lt;&gt;"",IFERROR(IF('Inputs Fixture Fittings'!$D114&lt;&gt;"Default",'Inputs Fixture Fittings'!$F114*$M114,0.5*$M114),0),"")</f>
        <v/>
      </c>
      <c r="P114" s="150" t="str">
        <f>IFERROR(IF(INDEX(inputsgrp_otstud,MATCH(Logic!$A114,inputsgrp_no,0))&lt;&gt;"",INDEX(inputsgrp_otstud,MATCH(Logic!$A114,inputsgrp_no,0)),""),"")</f>
        <v/>
      </c>
      <c r="Q114" s="151" t="str">
        <f>IF($P114&lt;&gt;"",IFERROR(IF('Inputs Fixture Fittings'!$D114&lt;&gt;"Default",'Inputs Fixture Fittings'!$E114*$P114,0.5*$P114),0),"")</f>
        <v/>
      </c>
      <c r="R114" s="151" t="str">
        <f>IF($P114&lt;&gt;"",IFERROR(IF('Inputs Fixture Fittings'!$D114&lt;&gt;"Default",'Inputs Fixture Fittings'!$F114*$P114,0.5*$P114),0),"")</f>
        <v/>
      </c>
      <c r="S114" s="150" t="str">
        <f>IFERROR(IF(INDEX(inputsgrp_otres,MATCH(Logic!$A114,inputsgrp_no,0))&lt;&gt;"",INDEX(inputsgrp_otres,MATCH(Logic!$A114,inputsgrp_no,0)),""),"")</f>
        <v/>
      </c>
      <c r="T114" s="151" t="str">
        <f>IF($S114&lt;&gt;"",IFERROR(IF('Inputs Fixture Fittings'!$D114&lt;&gt;"Default",'Inputs Fixture Fittings'!$E114*$S114,0.5*$S114),0),"")</f>
        <v/>
      </c>
      <c r="U114" s="151" t="str">
        <f>IF($S114&lt;&gt;"",IFERROR(IF('Inputs Fixture Fittings'!$D114&lt;&gt;"Default",'Inputs Fixture Fittings'!$F114*$S114,0.5*$S114),0),"")</f>
        <v/>
      </c>
      <c r="V114" s="150" t="str">
        <f>IFERROR(IF(INDEX(inputsgrp_otot,MATCH(Logic!$A114,inputsgrp_no,0))&lt;&gt;"",INDEX(inputsgrp_otot,MATCH(Logic!$A114,inputsgrp_no,0)),""),"")</f>
        <v/>
      </c>
      <c r="W114" s="151" t="str">
        <f>IF($V114&lt;&gt;"",IFERROR(IF('Inputs Fixture Fittings'!$D114&lt;&gt;"Default",'Inputs Fixture Fittings'!$E114*$V114,0.5*$V114),0),"")</f>
        <v/>
      </c>
      <c r="X114" s="151" t="str">
        <f>IF($V114&lt;&gt;"",IFERROR(IF('Inputs Fixture Fittings'!$D114&lt;&gt;"Default",'Inputs Fixture Fittings'!$F114*$V114,0.5*$V114),0),"")</f>
        <v/>
      </c>
      <c r="Y114" s="153"/>
      <c r="Z114" s="138"/>
      <c r="AA114" s="138"/>
      <c r="AB114" s="153"/>
      <c r="AC114" s="138"/>
      <c r="AD114" s="138"/>
      <c r="AE114" s="138"/>
      <c r="AF114" s="138"/>
      <c r="AG114" s="138"/>
      <c r="AH114" s="138"/>
      <c r="AI114" s="138"/>
      <c r="AJ114" s="138"/>
      <c r="AK114" s="138"/>
      <c r="AL114" s="138"/>
      <c r="AM114" s="138"/>
      <c r="AN114" s="138"/>
      <c r="AO114" s="138"/>
      <c r="AP114" s="138"/>
      <c r="AQ114" s="138"/>
      <c r="AR114" s="138"/>
      <c r="AS114" s="138"/>
      <c r="AT114" s="138"/>
      <c r="AU114" s="138"/>
      <c r="AV114" s="138"/>
      <c r="AW114" s="138"/>
      <c r="AX114" s="138"/>
      <c r="AY114" s="138"/>
      <c r="AZ114" s="138"/>
      <c r="BA114" s="138"/>
      <c r="BB114" s="138"/>
      <c r="BC114" s="138"/>
      <c r="BD114" s="138"/>
      <c r="BE114" s="138"/>
      <c r="BF114" s="138"/>
      <c r="BG114" s="138"/>
      <c r="BH114" s="138"/>
      <c r="BI114" s="138"/>
      <c r="BJ114" s="138"/>
      <c r="BK114" s="138"/>
      <c r="BL114" s="138"/>
      <c r="BM114" s="138"/>
      <c r="BN114" s="138"/>
      <c r="BO114" s="138"/>
      <c r="BP114" s="138"/>
      <c r="BQ114" s="138"/>
      <c r="BR114" s="138"/>
      <c r="BS114" s="138"/>
      <c r="BT114" s="138"/>
      <c r="BU114" s="138"/>
      <c r="BV114" s="138"/>
      <c r="BW114" s="138"/>
      <c r="BX114" s="138"/>
      <c r="BY114" s="138"/>
      <c r="BZ114" s="138"/>
      <c r="CA114" s="14"/>
      <c r="CB114" s="14"/>
      <c r="CC114" s="14"/>
      <c r="CD114" s="14"/>
      <c r="CE114" s="14"/>
      <c r="CF114" s="14"/>
      <c r="CG114" s="14"/>
      <c r="CH114" s="14"/>
      <c r="CI114" s="14"/>
      <c r="CJ114" s="14"/>
      <c r="CK114" s="14"/>
      <c r="CL114" s="14"/>
      <c r="CM114" s="14"/>
      <c r="CN114" s="14"/>
      <c r="CO114" s="14"/>
      <c r="CP114" s="14"/>
      <c r="CQ114" s="14"/>
      <c r="CR114" s="14"/>
      <c r="CS114" s="14"/>
      <c r="CT114" s="14"/>
      <c r="CU114" s="14"/>
      <c r="CV114" s="14"/>
      <c r="CW114" s="14"/>
      <c r="CX114" s="14"/>
      <c r="CY114" s="14"/>
      <c r="CZ114" s="14"/>
      <c r="DA114" s="14"/>
      <c r="DB114" s="14"/>
      <c r="DC114" s="14"/>
      <c r="DD114" s="14"/>
      <c r="DE114" s="14"/>
      <c r="DF114" s="14"/>
      <c r="DG114" s="14"/>
      <c r="DH114" s="14"/>
      <c r="DI114" s="14"/>
      <c r="DJ114" s="14"/>
      <c r="DK114" s="14"/>
      <c r="DL114" s="14"/>
      <c r="DM114" s="14"/>
      <c r="DN114" s="14"/>
      <c r="DO114" s="14"/>
      <c r="DP114" s="14"/>
      <c r="DQ114" s="14"/>
      <c r="DR114" s="14"/>
      <c r="DS114" s="14"/>
      <c r="DT114" s="14"/>
      <c r="DU114" s="14"/>
      <c r="DV114" s="14"/>
      <c r="DW114" s="14"/>
      <c r="DX114" s="14"/>
      <c r="DY114" s="14"/>
      <c r="DZ114" s="14"/>
      <c r="EA114" s="14"/>
      <c r="EB114" s="14"/>
      <c r="EC114" s="14"/>
      <c r="ED114" s="14"/>
      <c r="EE114" s="14"/>
      <c r="EF114" s="14"/>
      <c r="EG114" s="14"/>
      <c r="EH114" s="14"/>
      <c r="EI114" s="14"/>
      <c r="EJ114" s="14"/>
      <c r="EK114" s="14"/>
      <c r="EL114" s="14"/>
      <c r="EM114" s="14"/>
      <c r="EN114" s="14"/>
      <c r="EO114" s="14"/>
      <c r="EP114" s="14"/>
      <c r="EQ114" s="14"/>
      <c r="ER114" s="14"/>
      <c r="ES114" s="14"/>
      <c r="ET114" s="14"/>
      <c r="EU114" s="14"/>
      <c r="EV114" s="14"/>
      <c r="EW114" s="14"/>
      <c r="EX114" s="14"/>
      <c r="EY114" s="14"/>
      <c r="EZ114" s="14"/>
      <c r="FA114" s="14"/>
      <c r="FB114" s="14"/>
      <c r="FC114" s="14"/>
      <c r="FD114" s="14"/>
      <c r="FE114" s="14"/>
      <c r="FF114" s="14"/>
      <c r="FG114" s="14"/>
      <c r="FH114" s="14"/>
      <c r="FI114" s="14"/>
      <c r="FJ114" s="14"/>
      <c r="FK114" s="14"/>
      <c r="FL114" s="14"/>
      <c r="FM114" s="14"/>
      <c r="FN114" s="14"/>
      <c r="FO114" s="14"/>
      <c r="FP114" s="14"/>
      <c r="FQ114" s="14"/>
      <c r="FR114" s="14"/>
      <c r="FS114" s="14"/>
      <c r="FT114" s="14"/>
      <c r="FU114" s="14"/>
      <c r="FV114" s="14"/>
      <c r="FW114" s="14"/>
      <c r="FX114" s="14"/>
      <c r="FY114" s="14"/>
      <c r="FZ114" s="14"/>
      <c r="GA114" s="14"/>
      <c r="GB114" s="14"/>
      <c r="GC114" s="14"/>
      <c r="GD114" s="14"/>
      <c r="GE114" s="14"/>
      <c r="GF114" s="14"/>
      <c r="GG114" s="14"/>
      <c r="GH114" s="14"/>
      <c r="GI114" s="14"/>
      <c r="GJ114" s="14"/>
      <c r="GK114" s="14"/>
      <c r="GL114" s="14"/>
      <c r="GM114" s="14"/>
      <c r="GN114" s="14"/>
      <c r="GO114" s="14"/>
      <c r="GP114" s="14"/>
      <c r="GQ114" s="14"/>
      <c r="GR114" s="14"/>
      <c r="GS114" s="14"/>
      <c r="GT114" s="14"/>
      <c r="GU114" s="14"/>
      <c r="GV114" s="14"/>
      <c r="GW114" s="14"/>
      <c r="GX114" s="14"/>
      <c r="GY114" s="14"/>
      <c r="GZ114" s="14"/>
      <c r="HA114" s="14"/>
      <c r="HB114" s="14"/>
      <c r="HC114" s="14"/>
      <c r="HD114" s="14"/>
      <c r="HE114" s="14"/>
      <c r="HF114" s="14"/>
      <c r="HG114" s="14"/>
      <c r="HH114" s="14"/>
      <c r="HI114" s="14"/>
      <c r="HJ114" s="14"/>
      <c r="HK114" s="14"/>
      <c r="HL114" s="14"/>
      <c r="HM114" s="14"/>
      <c r="HN114" s="14"/>
      <c r="HO114" s="14"/>
      <c r="HP114" s="14"/>
      <c r="HQ114" s="14"/>
      <c r="HR114" s="14"/>
      <c r="HS114" s="14"/>
      <c r="HT114" s="14"/>
      <c r="HU114" s="14"/>
      <c r="HV114" s="14"/>
      <c r="HW114" s="14"/>
      <c r="HX114" s="14"/>
      <c r="HY114" s="14"/>
      <c r="HZ114" s="14"/>
      <c r="IA114" s="14"/>
      <c r="IB114" s="14"/>
      <c r="IC114" s="14"/>
      <c r="ID114" s="14"/>
      <c r="IE114" s="14"/>
      <c r="IF114" s="14"/>
      <c r="IG114" s="14"/>
      <c r="IH114" s="14"/>
      <c r="II114" s="14"/>
      <c r="IJ114" s="14"/>
      <c r="IK114" s="14"/>
      <c r="IL114" s="14"/>
      <c r="IM114" s="14"/>
      <c r="IN114" s="14"/>
      <c r="IO114" s="14"/>
      <c r="IP114" s="14"/>
      <c r="IQ114" s="14"/>
      <c r="IR114" s="14"/>
      <c r="IS114" s="14"/>
      <c r="IT114" s="14"/>
      <c r="IU114" s="14"/>
      <c r="IV114" s="14"/>
      <c r="IW114" s="14"/>
      <c r="IX114" s="14"/>
      <c r="IY114" s="14"/>
      <c r="IZ114" s="14"/>
      <c r="JA114" s="14"/>
      <c r="JB114" s="14"/>
      <c r="JC114" s="14"/>
      <c r="JD114" s="14"/>
      <c r="JE114" s="14"/>
      <c r="JF114" s="14"/>
      <c r="JG114" s="14"/>
    </row>
    <row r="115" spans="1:267" s="152" customFormat="1" ht="18" hidden="1" customHeight="1" outlineLevel="2" x14ac:dyDescent="0.25">
      <c r="A115" s="146">
        <v>96</v>
      </c>
      <c r="B115" s="366" t="str">
        <f>IFERROR(IF(INDEX(inputsgrp_gn,MATCH(Logic!$A115,inputsgrp_no,0))&lt;&gt;"",INDEX(inputsgrp_gn,MATCH(Logic!$A115,inputsgrp_no,0)),""),"")</f>
        <v/>
      </c>
      <c r="C115" s="367"/>
      <c r="D115" s="148" t="str">
        <f>IFERROR(IF(INDEX(inputsgrp_ada,MATCH(Logic!$A115,inputsgrp_no,0))&lt;&gt;"",INDEX(inputsgrp_ada,MATCH(Logic!$A115,inputsgrp_no,0)),""),"")</f>
        <v/>
      </c>
      <c r="E115" s="149" t="str">
        <f>IFERROR(IF(INDEX(inputsgrp_urinal,MATCH(Logic!$A115,inputsgrp_no,0))&lt;&gt;"",INDEX(inputsgrp_urinal,MATCH(Logic!$A115,inputsgrp_no,0)),""),"")</f>
        <v/>
      </c>
      <c r="F115" s="150" t="str">
        <f>IFERROR(IF(INDEX(inputsgrp_an,MATCH(Logic!$A115,inputsgrp_no,0))&lt;&gt;"",INDEX(inputsgrp_an,MATCH(Logic!$A115,inputsgrp_no,0)),""),"")</f>
        <v/>
      </c>
      <c r="G115" s="150" t="str">
        <f>IFERROR(IF(INDEX(inputsgrp_otefte,MATCH(Logic!$A115,inputsgrp_no,0))&lt;&gt;"",INDEX(inputsgrp_otefte,MATCH(Logic!$A115,inputsgrp_no,0)),""),"")</f>
        <v/>
      </c>
      <c r="H115" s="151" t="str">
        <f>IF($G115&lt;&gt;"",IFERROR(IF('Inputs Fixture Fittings'!$D115&lt;&gt;"Default",'Inputs Fixture Fittings'!$E115*$G115,0.5*$G115),0),"")</f>
        <v/>
      </c>
      <c r="I115" s="151" t="str">
        <f>IF($G115&lt;&gt;"",IFERROR(IF('Inputs Fixture Fittings'!$D115&lt;&gt;"Default",'Inputs Fixture Fittings'!$F115*$G115,0.5*$G115),0),"")</f>
        <v/>
      </c>
      <c r="J115" s="150" t="str">
        <f>IFERROR(IF(INDEX(inputsgrp_otv,MATCH(Logic!$A115,inputsgrp_no,0))&lt;&gt;"",INDEX(inputsgrp_otv,MATCH(Logic!$A115,inputsgrp_no,0)),""),"")</f>
        <v/>
      </c>
      <c r="K115" s="151" t="str">
        <f>IF($J115&lt;&gt;"",IFERROR(IF('Inputs Fixture Fittings'!$D115&lt;&gt;"Default",'Inputs Fixture Fittings'!$E115*$J115,0.5*$J115),0),"")</f>
        <v/>
      </c>
      <c r="L115" s="151" t="str">
        <f>IF($J115&lt;&gt;"",IFERROR(IF('Inputs Fixture Fittings'!$D115&lt;&gt;"Default",'Inputs Fixture Fittings'!$F115*$J115,0.5*$J115),0),"")</f>
        <v/>
      </c>
      <c r="M115" s="150" t="str">
        <f>IFERROR(IF(INDEX(inputsgrp_otrc,MATCH(Logic!$A115,inputsgrp_no,0))&lt;&gt;"",INDEX(inputsgrp_otrc,MATCH(Logic!$A115,inputsgrp_no,0)),""),"")</f>
        <v/>
      </c>
      <c r="N115" s="151" t="str">
        <f>IF($M115&lt;&gt;"",IFERROR(IF('Inputs Fixture Fittings'!$D115&lt;&gt;"Default",'Inputs Fixture Fittings'!$E115*$M115,0.5*$M115),0),"")</f>
        <v/>
      </c>
      <c r="O115" s="151" t="str">
        <f>IF($M115&lt;&gt;"",IFERROR(IF('Inputs Fixture Fittings'!$D115&lt;&gt;"Default",'Inputs Fixture Fittings'!$F115*$M115,0.5*$M115),0),"")</f>
        <v/>
      </c>
      <c r="P115" s="150" t="str">
        <f>IFERROR(IF(INDEX(inputsgrp_otstud,MATCH(Logic!$A115,inputsgrp_no,0))&lt;&gt;"",INDEX(inputsgrp_otstud,MATCH(Logic!$A115,inputsgrp_no,0)),""),"")</f>
        <v/>
      </c>
      <c r="Q115" s="151" t="str">
        <f>IF($P115&lt;&gt;"",IFERROR(IF('Inputs Fixture Fittings'!$D115&lt;&gt;"Default",'Inputs Fixture Fittings'!$E115*$P115,0.5*$P115),0),"")</f>
        <v/>
      </c>
      <c r="R115" s="151" t="str">
        <f>IF($P115&lt;&gt;"",IFERROR(IF('Inputs Fixture Fittings'!$D115&lt;&gt;"Default",'Inputs Fixture Fittings'!$F115*$P115,0.5*$P115),0),"")</f>
        <v/>
      </c>
      <c r="S115" s="150" t="str">
        <f>IFERROR(IF(INDEX(inputsgrp_otres,MATCH(Logic!$A115,inputsgrp_no,0))&lt;&gt;"",INDEX(inputsgrp_otres,MATCH(Logic!$A115,inputsgrp_no,0)),""),"")</f>
        <v/>
      </c>
      <c r="T115" s="151" t="str">
        <f>IF($S115&lt;&gt;"",IFERROR(IF('Inputs Fixture Fittings'!$D115&lt;&gt;"Default",'Inputs Fixture Fittings'!$E115*$S115,0.5*$S115),0),"")</f>
        <v/>
      </c>
      <c r="U115" s="151" t="str">
        <f>IF($S115&lt;&gt;"",IFERROR(IF('Inputs Fixture Fittings'!$D115&lt;&gt;"Default",'Inputs Fixture Fittings'!$F115*$S115,0.5*$S115),0),"")</f>
        <v/>
      </c>
      <c r="V115" s="150" t="str">
        <f>IFERROR(IF(INDEX(inputsgrp_otot,MATCH(Logic!$A115,inputsgrp_no,0))&lt;&gt;"",INDEX(inputsgrp_otot,MATCH(Logic!$A115,inputsgrp_no,0)),""),"")</f>
        <v/>
      </c>
      <c r="W115" s="151" t="str">
        <f>IF($V115&lt;&gt;"",IFERROR(IF('Inputs Fixture Fittings'!$D115&lt;&gt;"Default",'Inputs Fixture Fittings'!$E115*$V115,0.5*$V115),0),"")</f>
        <v/>
      </c>
      <c r="X115" s="151" t="str">
        <f>IF($V115&lt;&gt;"",IFERROR(IF('Inputs Fixture Fittings'!$D115&lt;&gt;"Default",'Inputs Fixture Fittings'!$F115*$V115,0.5*$V115),0),"")</f>
        <v/>
      </c>
      <c r="Y115" s="153"/>
      <c r="Z115" s="138"/>
      <c r="AA115" s="138"/>
      <c r="AB115" s="153"/>
      <c r="AC115" s="138"/>
      <c r="AD115" s="138"/>
      <c r="AE115" s="138"/>
      <c r="AF115" s="138"/>
      <c r="AG115" s="138"/>
      <c r="AH115" s="138"/>
      <c r="AI115" s="138"/>
      <c r="AJ115" s="138"/>
      <c r="AK115" s="138"/>
      <c r="AL115" s="138"/>
      <c r="AM115" s="138"/>
      <c r="AN115" s="138"/>
      <c r="AO115" s="138"/>
      <c r="AP115" s="138"/>
      <c r="AQ115" s="138"/>
      <c r="AR115" s="138"/>
      <c r="AS115" s="138"/>
      <c r="AT115" s="138"/>
      <c r="AU115" s="138"/>
      <c r="AV115" s="138"/>
      <c r="AW115" s="138"/>
      <c r="AX115" s="138"/>
      <c r="AY115" s="138"/>
      <c r="AZ115" s="138"/>
      <c r="BA115" s="138"/>
      <c r="BB115" s="138"/>
      <c r="BC115" s="138"/>
      <c r="BD115" s="138"/>
      <c r="BE115" s="138"/>
      <c r="BF115" s="138"/>
      <c r="BG115" s="138"/>
      <c r="BH115" s="138"/>
      <c r="BI115" s="138"/>
      <c r="BJ115" s="138"/>
      <c r="BK115" s="138"/>
      <c r="BL115" s="138"/>
      <c r="BM115" s="138"/>
      <c r="BN115" s="138"/>
      <c r="BO115" s="138"/>
      <c r="BP115" s="138"/>
      <c r="BQ115" s="138"/>
      <c r="BR115" s="138"/>
      <c r="BS115" s="138"/>
      <c r="BT115" s="138"/>
      <c r="BU115" s="138"/>
      <c r="BV115" s="138"/>
      <c r="BW115" s="138"/>
      <c r="BX115" s="138"/>
      <c r="BY115" s="138"/>
      <c r="BZ115" s="138"/>
      <c r="CA115" s="14"/>
      <c r="CB115" s="14"/>
      <c r="CC115" s="14"/>
      <c r="CD115" s="14"/>
      <c r="CE115" s="14"/>
      <c r="CF115" s="14"/>
      <c r="CG115" s="14"/>
      <c r="CH115" s="14"/>
      <c r="CI115" s="14"/>
      <c r="CJ115" s="14"/>
      <c r="CK115" s="14"/>
      <c r="CL115" s="14"/>
      <c r="CM115" s="14"/>
      <c r="CN115" s="14"/>
      <c r="CO115" s="14"/>
      <c r="CP115" s="14"/>
      <c r="CQ115" s="14"/>
      <c r="CR115" s="14"/>
      <c r="CS115" s="14"/>
      <c r="CT115" s="14"/>
      <c r="CU115" s="14"/>
      <c r="CV115" s="14"/>
      <c r="CW115" s="14"/>
      <c r="CX115" s="14"/>
      <c r="CY115" s="14"/>
      <c r="CZ115" s="14"/>
      <c r="DA115" s="14"/>
      <c r="DB115" s="14"/>
      <c r="DC115" s="14"/>
      <c r="DD115" s="14"/>
      <c r="DE115" s="14"/>
      <c r="DF115" s="14"/>
      <c r="DG115" s="14"/>
      <c r="DH115" s="14"/>
      <c r="DI115" s="14"/>
      <c r="DJ115" s="14"/>
      <c r="DK115" s="14"/>
      <c r="DL115" s="14"/>
      <c r="DM115" s="14"/>
      <c r="DN115" s="14"/>
      <c r="DO115" s="14"/>
      <c r="DP115" s="14"/>
      <c r="DQ115" s="14"/>
      <c r="DR115" s="14"/>
      <c r="DS115" s="14"/>
      <c r="DT115" s="14"/>
      <c r="DU115" s="14"/>
      <c r="DV115" s="14"/>
      <c r="DW115" s="14"/>
      <c r="DX115" s="14"/>
      <c r="DY115" s="14"/>
      <c r="DZ115" s="14"/>
      <c r="EA115" s="14"/>
      <c r="EB115" s="14"/>
      <c r="EC115" s="14"/>
      <c r="ED115" s="14"/>
      <c r="EE115" s="14"/>
      <c r="EF115" s="14"/>
      <c r="EG115" s="14"/>
      <c r="EH115" s="14"/>
      <c r="EI115" s="14"/>
      <c r="EJ115" s="14"/>
      <c r="EK115" s="14"/>
      <c r="EL115" s="14"/>
      <c r="EM115" s="14"/>
      <c r="EN115" s="14"/>
      <c r="EO115" s="14"/>
      <c r="EP115" s="14"/>
      <c r="EQ115" s="14"/>
      <c r="ER115" s="14"/>
      <c r="ES115" s="14"/>
      <c r="ET115" s="14"/>
      <c r="EU115" s="14"/>
      <c r="EV115" s="14"/>
      <c r="EW115" s="14"/>
      <c r="EX115" s="14"/>
      <c r="EY115" s="14"/>
      <c r="EZ115" s="14"/>
      <c r="FA115" s="14"/>
      <c r="FB115" s="14"/>
      <c r="FC115" s="14"/>
      <c r="FD115" s="14"/>
      <c r="FE115" s="14"/>
      <c r="FF115" s="14"/>
      <c r="FG115" s="14"/>
      <c r="FH115" s="14"/>
      <c r="FI115" s="14"/>
      <c r="FJ115" s="14"/>
      <c r="FK115" s="14"/>
      <c r="FL115" s="14"/>
      <c r="FM115" s="14"/>
      <c r="FN115" s="14"/>
      <c r="FO115" s="14"/>
      <c r="FP115" s="14"/>
      <c r="FQ115" s="14"/>
      <c r="FR115" s="14"/>
      <c r="FS115" s="14"/>
      <c r="FT115" s="14"/>
      <c r="FU115" s="14"/>
      <c r="FV115" s="14"/>
      <c r="FW115" s="14"/>
      <c r="FX115" s="14"/>
      <c r="FY115" s="14"/>
      <c r="FZ115" s="14"/>
      <c r="GA115" s="14"/>
      <c r="GB115" s="14"/>
      <c r="GC115" s="14"/>
      <c r="GD115" s="14"/>
      <c r="GE115" s="14"/>
      <c r="GF115" s="14"/>
      <c r="GG115" s="14"/>
      <c r="GH115" s="14"/>
      <c r="GI115" s="14"/>
      <c r="GJ115" s="14"/>
      <c r="GK115" s="14"/>
      <c r="GL115" s="14"/>
      <c r="GM115" s="14"/>
      <c r="GN115" s="14"/>
      <c r="GO115" s="14"/>
      <c r="GP115" s="14"/>
      <c r="GQ115" s="14"/>
      <c r="GR115" s="14"/>
      <c r="GS115" s="14"/>
      <c r="GT115" s="14"/>
      <c r="GU115" s="14"/>
      <c r="GV115" s="14"/>
      <c r="GW115" s="14"/>
      <c r="GX115" s="14"/>
      <c r="GY115" s="14"/>
      <c r="GZ115" s="14"/>
      <c r="HA115" s="14"/>
      <c r="HB115" s="14"/>
      <c r="HC115" s="14"/>
      <c r="HD115" s="14"/>
      <c r="HE115" s="14"/>
      <c r="HF115" s="14"/>
      <c r="HG115" s="14"/>
      <c r="HH115" s="14"/>
      <c r="HI115" s="14"/>
      <c r="HJ115" s="14"/>
      <c r="HK115" s="14"/>
      <c r="HL115" s="14"/>
      <c r="HM115" s="14"/>
      <c r="HN115" s="14"/>
      <c r="HO115" s="14"/>
      <c r="HP115" s="14"/>
      <c r="HQ115" s="14"/>
      <c r="HR115" s="14"/>
      <c r="HS115" s="14"/>
      <c r="HT115" s="14"/>
      <c r="HU115" s="14"/>
      <c r="HV115" s="14"/>
      <c r="HW115" s="14"/>
      <c r="HX115" s="14"/>
      <c r="HY115" s="14"/>
      <c r="HZ115" s="14"/>
      <c r="IA115" s="14"/>
      <c r="IB115" s="14"/>
      <c r="IC115" s="14"/>
      <c r="ID115" s="14"/>
      <c r="IE115" s="14"/>
      <c r="IF115" s="14"/>
      <c r="IG115" s="14"/>
      <c r="IH115" s="14"/>
      <c r="II115" s="14"/>
      <c r="IJ115" s="14"/>
      <c r="IK115" s="14"/>
      <c r="IL115" s="14"/>
      <c r="IM115" s="14"/>
      <c r="IN115" s="14"/>
      <c r="IO115" s="14"/>
      <c r="IP115" s="14"/>
      <c r="IQ115" s="14"/>
      <c r="IR115" s="14"/>
      <c r="IS115" s="14"/>
      <c r="IT115" s="14"/>
      <c r="IU115" s="14"/>
      <c r="IV115" s="14"/>
      <c r="IW115" s="14"/>
      <c r="IX115" s="14"/>
      <c r="IY115" s="14"/>
      <c r="IZ115" s="14"/>
      <c r="JA115" s="14"/>
      <c r="JB115" s="14"/>
      <c r="JC115" s="14"/>
      <c r="JD115" s="14"/>
      <c r="JE115" s="14"/>
      <c r="JF115" s="14"/>
      <c r="JG115" s="14"/>
    </row>
    <row r="116" spans="1:267" s="152" customFormat="1" ht="18" hidden="1" customHeight="1" outlineLevel="2" x14ac:dyDescent="0.25">
      <c r="A116" s="146">
        <v>97</v>
      </c>
      <c r="B116" s="366" t="str">
        <f>IFERROR(IF(INDEX(inputsgrp_gn,MATCH(Logic!$A116,inputsgrp_no,0))&lt;&gt;"",INDEX(inputsgrp_gn,MATCH(Logic!$A116,inputsgrp_no,0)),""),"")</f>
        <v/>
      </c>
      <c r="C116" s="367"/>
      <c r="D116" s="148" t="str">
        <f>IFERROR(IF(INDEX(inputsgrp_ada,MATCH(Logic!$A116,inputsgrp_no,0))&lt;&gt;"",INDEX(inputsgrp_ada,MATCH(Logic!$A116,inputsgrp_no,0)),""),"")</f>
        <v/>
      </c>
      <c r="E116" s="149" t="str">
        <f>IFERROR(IF(INDEX(inputsgrp_urinal,MATCH(Logic!$A116,inputsgrp_no,0))&lt;&gt;"",INDEX(inputsgrp_urinal,MATCH(Logic!$A116,inputsgrp_no,0)),""),"")</f>
        <v/>
      </c>
      <c r="F116" s="150" t="str">
        <f>IFERROR(IF(INDEX(inputsgrp_an,MATCH(Logic!$A116,inputsgrp_no,0))&lt;&gt;"",INDEX(inputsgrp_an,MATCH(Logic!$A116,inputsgrp_no,0)),""),"")</f>
        <v/>
      </c>
      <c r="G116" s="150" t="str">
        <f>IFERROR(IF(INDEX(inputsgrp_otefte,MATCH(Logic!$A116,inputsgrp_no,0))&lt;&gt;"",INDEX(inputsgrp_otefte,MATCH(Logic!$A116,inputsgrp_no,0)),""),"")</f>
        <v/>
      </c>
      <c r="H116" s="151" t="str">
        <f>IF($G116&lt;&gt;"",IFERROR(IF('Inputs Fixture Fittings'!$D116&lt;&gt;"Default",'Inputs Fixture Fittings'!$E116*$G116,0.5*$G116),0),"")</f>
        <v/>
      </c>
      <c r="I116" s="151" t="str">
        <f>IF($G116&lt;&gt;"",IFERROR(IF('Inputs Fixture Fittings'!$D116&lt;&gt;"Default",'Inputs Fixture Fittings'!$F116*$G116,0.5*$G116),0),"")</f>
        <v/>
      </c>
      <c r="J116" s="150" t="str">
        <f>IFERROR(IF(INDEX(inputsgrp_otv,MATCH(Logic!$A116,inputsgrp_no,0))&lt;&gt;"",INDEX(inputsgrp_otv,MATCH(Logic!$A116,inputsgrp_no,0)),""),"")</f>
        <v/>
      </c>
      <c r="K116" s="151" t="str">
        <f>IF($J116&lt;&gt;"",IFERROR(IF('Inputs Fixture Fittings'!$D116&lt;&gt;"Default",'Inputs Fixture Fittings'!$E116*$J116,0.5*$J116),0),"")</f>
        <v/>
      </c>
      <c r="L116" s="151" t="str">
        <f>IF($J116&lt;&gt;"",IFERROR(IF('Inputs Fixture Fittings'!$D116&lt;&gt;"Default",'Inputs Fixture Fittings'!$F116*$J116,0.5*$J116),0),"")</f>
        <v/>
      </c>
      <c r="M116" s="150" t="str">
        <f>IFERROR(IF(INDEX(inputsgrp_otrc,MATCH(Logic!$A116,inputsgrp_no,0))&lt;&gt;"",INDEX(inputsgrp_otrc,MATCH(Logic!$A116,inputsgrp_no,0)),""),"")</f>
        <v/>
      </c>
      <c r="N116" s="151" t="str">
        <f>IF($M116&lt;&gt;"",IFERROR(IF('Inputs Fixture Fittings'!$D116&lt;&gt;"Default",'Inputs Fixture Fittings'!$E116*$M116,0.5*$M116),0),"")</f>
        <v/>
      </c>
      <c r="O116" s="151" t="str">
        <f>IF($M116&lt;&gt;"",IFERROR(IF('Inputs Fixture Fittings'!$D116&lt;&gt;"Default",'Inputs Fixture Fittings'!$F116*$M116,0.5*$M116),0),"")</f>
        <v/>
      </c>
      <c r="P116" s="150" t="str">
        <f>IFERROR(IF(INDEX(inputsgrp_otstud,MATCH(Logic!$A116,inputsgrp_no,0))&lt;&gt;"",INDEX(inputsgrp_otstud,MATCH(Logic!$A116,inputsgrp_no,0)),""),"")</f>
        <v/>
      </c>
      <c r="Q116" s="151" t="str">
        <f>IF($P116&lt;&gt;"",IFERROR(IF('Inputs Fixture Fittings'!$D116&lt;&gt;"Default",'Inputs Fixture Fittings'!$E116*$P116,0.5*$P116),0),"")</f>
        <v/>
      </c>
      <c r="R116" s="151" t="str">
        <f>IF($P116&lt;&gt;"",IFERROR(IF('Inputs Fixture Fittings'!$D116&lt;&gt;"Default",'Inputs Fixture Fittings'!$F116*$P116,0.5*$P116),0),"")</f>
        <v/>
      </c>
      <c r="S116" s="150" t="str">
        <f>IFERROR(IF(INDEX(inputsgrp_otres,MATCH(Logic!$A116,inputsgrp_no,0))&lt;&gt;"",INDEX(inputsgrp_otres,MATCH(Logic!$A116,inputsgrp_no,0)),""),"")</f>
        <v/>
      </c>
      <c r="T116" s="151" t="str">
        <f>IF($S116&lt;&gt;"",IFERROR(IF('Inputs Fixture Fittings'!$D116&lt;&gt;"Default",'Inputs Fixture Fittings'!$E116*$S116,0.5*$S116),0),"")</f>
        <v/>
      </c>
      <c r="U116" s="151" t="str">
        <f>IF($S116&lt;&gt;"",IFERROR(IF('Inputs Fixture Fittings'!$D116&lt;&gt;"Default",'Inputs Fixture Fittings'!$F116*$S116,0.5*$S116),0),"")</f>
        <v/>
      </c>
      <c r="V116" s="150" t="str">
        <f>IFERROR(IF(INDEX(inputsgrp_otot,MATCH(Logic!$A116,inputsgrp_no,0))&lt;&gt;"",INDEX(inputsgrp_otot,MATCH(Logic!$A116,inputsgrp_no,0)),""),"")</f>
        <v/>
      </c>
      <c r="W116" s="151" t="str">
        <f>IF($V116&lt;&gt;"",IFERROR(IF('Inputs Fixture Fittings'!$D116&lt;&gt;"Default",'Inputs Fixture Fittings'!$E116*$V116,0.5*$V116),0),"")</f>
        <v/>
      </c>
      <c r="X116" s="151" t="str">
        <f>IF($V116&lt;&gt;"",IFERROR(IF('Inputs Fixture Fittings'!$D116&lt;&gt;"Default",'Inputs Fixture Fittings'!$F116*$V116,0.5*$V116),0),"")</f>
        <v/>
      </c>
      <c r="Y116" s="153"/>
      <c r="Z116" s="138"/>
      <c r="AA116" s="138"/>
      <c r="AB116" s="153"/>
      <c r="AC116" s="138"/>
      <c r="AD116" s="138"/>
      <c r="AE116" s="138"/>
      <c r="AF116" s="138"/>
      <c r="AG116" s="138"/>
      <c r="AH116" s="138"/>
      <c r="AI116" s="138"/>
      <c r="AJ116" s="138"/>
      <c r="AK116" s="138"/>
      <c r="AL116" s="138"/>
      <c r="AM116" s="138"/>
      <c r="AN116" s="138"/>
      <c r="AO116" s="138"/>
      <c r="AP116" s="138"/>
      <c r="AQ116" s="138"/>
      <c r="AR116" s="138"/>
      <c r="AS116" s="138"/>
      <c r="AT116" s="138"/>
      <c r="AU116" s="138"/>
      <c r="AV116" s="138"/>
      <c r="AW116" s="138"/>
      <c r="AX116" s="138"/>
      <c r="AY116" s="138"/>
      <c r="AZ116" s="138"/>
      <c r="BA116" s="138"/>
      <c r="BB116" s="138"/>
      <c r="BC116" s="138"/>
      <c r="BD116" s="138"/>
      <c r="BE116" s="138"/>
      <c r="BF116" s="138"/>
      <c r="BG116" s="138"/>
      <c r="BH116" s="138"/>
      <c r="BI116" s="138"/>
      <c r="BJ116" s="138"/>
      <c r="BK116" s="138"/>
      <c r="BL116" s="138"/>
      <c r="BM116" s="138"/>
      <c r="BN116" s="138"/>
      <c r="BO116" s="138"/>
      <c r="BP116" s="138"/>
      <c r="BQ116" s="138"/>
      <c r="BR116" s="138"/>
      <c r="BS116" s="138"/>
      <c r="BT116" s="138"/>
      <c r="BU116" s="138"/>
      <c r="BV116" s="138"/>
      <c r="BW116" s="138"/>
      <c r="BX116" s="138"/>
      <c r="BY116" s="138"/>
      <c r="BZ116" s="138"/>
      <c r="CA116" s="14"/>
      <c r="CB116" s="14"/>
      <c r="CC116" s="14"/>
      <c r="CD116" s="14"/>
      <c r="CE116" s="14"/>
      <c r="CF116" s="14"/>
      <c r="CG116" s="14"/>
      <c r="CH116" s="14"/>
      <c r="CI116" s="14"/>
      <c r="CJ116" s="14"/>
      <c r="CK116" s="14"/>
      <c r="CL116" s="14"/>
      <c r="CM116" s="14"/>
      <c r="CN116" s="14"/>
      <c r="CO116" s="14"/>
      <c r="CP116" s="14"/>
      <c r="CQ116" s="14"/>
      <c r="CR116" s="14"/>
      <c r="CS116" s="14"/>
      <c r="CT116" s="14"/>
      <c r="CU116" s="14"/>
      <c r="CV116" s="14"/>
      <c r="CW116" s="14"/>
      <c r="CX116" s="14"/>
      <c r="CY116" s="14"/>
      <c r="CZ116" s="14"/>
      <c r="DA116" s="14"/>
      <c r="DB116" s="14"/>
      <c r="DC116" s="14"/>
      <c r="DD116" s="14"/>
      <c r="DE116" s="14"/>
      <c r="DF116" s="14"/>
      <c r="DG116" s="14"/>
      <c r="DH116" s="14"/>
      <c r="DI116" s="14"/>
      <c r="DJ116" s="14"/>
      <c r="DK116" s="14"/>
      <c r="DL116" s="14"/>
      <c r="DM116" s="14"/>
      <c r="DN116" s="14"/>
      <c r="DO116" s="14"/>
      <c r="DP116" s="14"/>
      <c r="DQ116" s="14"/>
      <c r="DR116" s="14"/>
      <c r="DS116" s="14"/>
      <c r="DT116" s="14"/>
      <c r="DU116" s="14"/>
      <c r="DV116" s="14"/>
      <c r="DW116" s="14"/>
      <c r="DX116" s="14"/>
      <c r="DY116" s="14"/>
      <c r="DZ116" s="14"/>
      <c r="EA116" s="14"/>
      <c r="EB116" s="14"/>
      <c r="EC116" s="14"/>
      <c r="ED116" s="14"/>
      <c r="EE116" s="14"/>
      <c r="EF116" s="14"/>
      <c r="EG116" s="14"/>
      <c r="EH116" s="14"/>
      <c r="EI116" s="14"/>
      <c r="EJ116" s="14"/>
      <c r="EK116" s="14"/>
      <c r="EL116" s="14"/>
      <c r="EM116" s="14"/>
      <c r="EN116" s="14"/>
      <c r="EO116" s="14"/>
      <c r="EP116" s="14"/>
      <c r="EQ116" s="14"/>
      <c r="ER116" s="14"/>
      <c r="ES116" s="14"/>
      <c r="ET116" s="14"/>
      <c r="EU116" s="14"/>
      <c r="EV116" s="14"/>
      <c r="EW116" s="14"/>
      <c r="EX116" s="14"/>
      <c r="EY116" s="14"/>
      <c r="EZ116" s="14"/>
      <c r="FA116" s="14"/>
      <c r="FB116" s="14"/>
      <c r="FC116" s="14"/>
      <c r="FD116" s="14"/>
      <c r="FE116" s="14"/>
      <c r="FF116" s="14"/>
      <c r="FG116" s="14"/>
      <c r="FH116" s="14"/>
      <c r="FI116" s="14"/>
      <c r="FJ116" s="14"/>
      <c r="FK116" s="14"/>
      <c r="FL116" s="14"/>
      <c r="FM116" s="14"/>
      <c r="FN116" s="14"/>
      <c r="FO116" s="14"/>
      <c r="FP116" s="14"/>
      <c r="FQ116" s="14"/>
      <c r="FR116" s="14"/>
      <c r="FS116" s="14"/>
      <c r="FT116" s="14"/>
      <c r="FU116" s="14"/>
      <c r="FV116" s="14"/>
      <c r="FW116" s="14"/>
      <c r="FX116" s="14"/>
      <c r="FY116" s="14"/>
      <c r="FZ116" s="14"/>
      <c r="GA116" s="14"/>
      <c r="GB116" s="14"/>
      <c r="GC116" s="14"/>
      <c r="GD116" s="14"/>
      <c r="GE116" s="14"/>
      <c r="GF116" s="14"/>
      <c r="GG116" s="14"/>
      <c r="GH116" s="14"/>
      <c r="GI116" s="14"/>
      <c r="GJ116" s="14"/>
      <c r="GK116" s="14"/>
      <c r="GL116" s="14"/>
      <c r="GM116" s="14"/>
      <c r="GN116" s="14"/>
      <c r="GO116" s="14"/>
      <c r="GP116" s="14"/>
      <c r="GQ116" s="14"/>
      <c r="GR116" s="14"/>
      <c r="GS116" s="14"/>
      <c r="GT116" s="14"/>
      <c r="GU116" s="14"/>
      <c r="GV116" s="14"/>
      <c r="GW116" s="14"/>
      <c r="GX116" s="14"/>
      <c r="GY116" s="14"/>
      <c r="GZ116" s="14"/>
      <c r="HA116" s="14"/>
      <c r="HB116" s="14"/>
      <c r="HC116" s="14"/>
      <c r="HD116" s="14"/>
      <c r="HE116" s="14"/>
      <c r="HF116" s="14"/>
      <c r="HG116" s="14"/>
      <c r="HH116" s="14"/>
      <c r="HI116" s="14"/>
      <c r="HJ116" s="14"/>
      <c r="HK116" s="14"/>
      <c r="HL116" s="14"/>
      <c r="HM116" s="14"/>
      <c r="HN116" s="14"/>
      <c r="HO116" s="14"/>
      <c r="HP116" s="14"/>
      <c r="HQ116" s="14"/>
      <c r="HR116" s="14"/>
      <c r="HS116" s="14"/>
      <c r="HT116" s="14"/>
      <c r="HU116" s="14"/>
      <c r="HV116" s="14"/>
      <c r="HW116" s="14"/>
      <c r="HX116" s="14"/>
      <c r="HY116" s="14"/>
      <c r="HZ116" s="14"/>
      <c r="IA116" s="14"/>
      <c r="IB116" s="14"/>
      <c r="IC116" s="14"/>
      <c r="ID116" s="14"/>
      <c r="IE116" s="14"/>
      <c r="IF116" s="14"/>
      <c r="IG116" s="14"/>
      <c r="IH116" s="14"/>
      <c r="II116" s="14"/>
      <c r="IJ116" s="14"/>
      <c r="IK116" s="14"/>
      <c r="IL116" s="14"/>
      <c r="IM116" s="14"/>
      <c r="IN116" s="14"/>
      <c r="IO116" s="14"/>
      <c r="IP116" s="14"/>
      <c r="IQ116" s="14"/>
      <c r="IR116" s="14"/>
      <c r="IS116" s="14"/>
      <c r="IT116" s="14"/>
      <c r="IU116" s="14"/>
      <c r="IV116" s="14"/>
      <c r="IW116" s="14"/>
      <c r="IX116" s="14"/>
      <c r="IY116" s="14"/>
      <c r="IZ116" s="14"/>
      <c r="JA116" s="14"/>
      <c r="JB116" s="14"/>
      <c r="JC116" s="14"/>
      <c r="JD116" s="14"/>
      <c r="JE116" s="14"/>
      <c r="JF116" s="14"/>
      <c r="JG116" s="14"/>
    </row>
    <row r="117" spans="1:267" s="152" customFormat="1" ht="18" hidden="1" customHeight="1" outlineLevel="2" x14ac:dyDescent="0.25">
      <c r="A117" s="146">
        <v>98</v>
      </c>
      <c r="B117" s="366" t="str">
        <f>IFERROR(IF(INDEX(inputsgrp_gn,MATCH(Logic!$A117,inputsgrp_no,0))&lt;&gt;"",INDEX(inputsgrp_gn,MATCH(Logic!$A117,inputsgrp_no,0)),""),"")</f>
        <v/>
      </c>
      <c r="C117" s="367"/>
      <c r="D117" s="148" t="str">
        <f>IFERROR(IF(INDEX(inputsgrp_ada,MATCH(Logic!$A117,inputsgrp_no,0))&lt;&gt;"",INDEX(inputsgrp_ada,MATCH(Logic!$A117,inputsgrp_no,0)),""),"")</f>
        <v/>
      </c>
      <c r="E117" s="149" t="str">
        <f>IFERROR(IF(INDEX(inputsgrp_urinal,MATCH(Logic!$A117,inputsgrp_no,0))&lt;&gt;"",INDEX(inputsgrp_urinal,MATCH(Logic!$A117,inputsgrp_no,0)),""),"")</f>
        <v/>
      </c>
      <c r="F117" s="150" t="str">
        <f>IFERROR(IF(INDEX(inputsgrp_an,MATCH(Logic!$A117,inputsgrp_no,0))&lt;&gt;"",INDEX(inputsgrp_an,MATCH(Logic!$A117,inputsgrp_no,0)),""),"")</f>
        <v/>
      </c>
      <c r="G117" s="150" t="str">
        <f>IFERROR(IF(INDEX(inputsgrp_otefte,MATCH(Logic!$A117,inputsgrp_no,0))&lt;&gt;"",INDEX(inputsgrp_otefte,MATCH(Logic!$A117,inputsgrp_no,0)),""),"")</f>
        <v/>
      </c>
      <c r="H117" s="151" t="str">
        <f>IF($G117&lt;&gt;"",IFERROR(IF('Inputs Fixture Fittings'!$D117&lt;&gt;"Default",'Inputs Fixture Fittings'!$E117*$G117,0.5*$G117),0),"")</f>
        <v/>
      </c>
      <c r="I117" s="151" t="str">
        <f>IF($G117&lt;&gt;"",IFERROR(IF('Inputs Fixture Fittings'!$D117&lt;&gt;"Default",'Inputs Fixture Fittings'!$F117*$G117,0.5*$G117),0),"")</f>
        <v/>
      </c>
      <c r="J117" s="150" t="str">
        <f>IFERROR(IF(INDEX(inputsgrp_otv,MATCH(Logic!$A117,inputsgrp_no,0))&lt;&gt;"",INDEX(inputsgrp_otv,MATCH(Logic!$A117,inputsgrp_no,0)),""),"")</f>
        <v/>
      </c>
      <c r="K117" s="151" t="str">
        <f>IF($J117&lt;&gt;"",IFERROR(IF('Inputs Fixture Fittings'!$D117&lt;&gt;"Default",'Inputs Fixture Fittings'!$E117*$J117,0.5*$J117),0),"")</f>
        <v/>
      </c>
      <c r="L117" s="151" t="str">
        <f>IF($J117&lt;&gt;"",IFERROR(IF('Inputs Fixture Fittings'!$D117&lt;&gt;"Default",'Inputs Fixture Fittings'!$F117*$J117,0.5*$J117),0),"")</f>
        <v/>
      </c>
      <c r="M117" s="150" t="str">
        <f>IFERROR(IF(INDEX(inputsgrp_otrc,MATCH(Logic!$A117,inputsgrp_no,0))&lt;&gt;"",INDEX(inputsgrp_otrc,MATCH(Logic!$A117,inputsgrp_no,0)),""),"")</f>
        <v/>
      </c>
      <c r="N117" s="151" t="str">
        <f>IF($M117&lt;&gt;"",IFERROR(IF('Inputs Fixture Fittings'!$D117&lt;&gt;"Default",'Inputs Fixture Fittings'!$E117*$M117,0.5*$M117),0),"")</f>
        <v/>
      </c>
      <c r="O117" s="151" t="str">
        <f>IF($M117&lt;&gt;"",IFERROR(IF('Inputs Fixture Fittings'!$D117&lt;&gt;"Default",'Inputs Fixture Fittings'!$F117*$M117,0.5*$M117),0),"")</f>
        <v/>
      </c>
      <c r="P117" s="150" t="str">
        <f>IFERROR(IF(INDEX(inputsgrp_otstud,MATCH(Logic!$A117,inputsgrp_no,0))&lt;&gt;"",INDEX(inputsgrp_otstud,MATCH(Logic!$A117,inputsgrp_no,0)),""),"")</f>
        <v/>
      </c>
      <c r="Q117" s="151" t="str">
        <f>IF($P117&lt;&gt;"",IFERROR(IF('Inputs Fixture Fittings'!$D117&lt;&gt;"Default",'Inputs Fixture Fittings'!$E117*$P117,0.5*$P117),0),"")</f>
        <v/>
      </c>
      <c r="R117" s="151" t="str">
        <f>IF($P117&lt;&gt;"",IFERROR(IF('Inputs Fixture Fittings'!$D117&lt;&gt;"Default",'Inputs Fixture Fittings'!$F117*$P117,0.5*$P117),0),"")</f>
        <v/>
      </c>
      <c r="S117" s="150" t="str">
        <f>IFERROR(IF(INDEX(inputsgrp_otres,MATCH(Logic!$A117,inputsgrp_no,0))&lt;&gt;"",INDEX(inputsgrp_otres,MATCH(Logic!$A117,inputsgrp_no,0)),""),"")</f>
        <v/>
      </c>
      <c r="T117" s="151" t="str">
        <f>IF($S117&lt;&gt;"",IFERROR(IF('Inputs Fixture Fittings'!$D117&lt;&gt;"Default",'Inputs Fixture Fittings'!$E117*$S117,0.5*$S117),0),"")</f>
        <v/>
      </c>
      <c r="U117" s="151" t="str">
        <f>IF($S117&lt;&gt;"",IFERROR(IF('Inputs Fixture Fittings'!$D117&lt;&gt;"Default",'Inputs Fixture Fittings'!$F117*$S117,0.5*$S117),0),"")</f>
        <v/>
      </c>
      <c r="V117" s="150" t="str">
        <f>IFERROR(IF(INDEX(inputsgrp_otot,MATCH(Logic!$A117,inputsgrp_no,0))&lt;&gt;"",INDEX(inputsgrp_otot,MATCH(Logic!$A117,inputsgrp_no,0)),""),"")</f>
        <v/>
      </c>
      <c r="W117" s="151" t="str">
        <f>IF($V117&lt;&gt;"",IFERROR(IF('Inputs Fixture Fittings'!$D117&lt;&gt;"Default",'Inputs Fixture Fittings'!$E117*$V117,0.5*$V117),0),"")</f>
        <v/>
      </c>
      <c r="X117" s="151" t="str">
        <f>IF($V117&lt;&gt;"",IFERROR(IF('Inputs Fixture Fittings'!$D117&lt;&gt;"Default",'Inputs Fixture Fittings'!$F117*$V117,0.5*$V117),0),"")</f>
        <v/>
      </c>
      <c r="Y117" s="153"/>
      <c r="Z117" s="138"/>
      <c r="AA117" s="138"/>
      <c r="AB117" s="153"/>
      <c r="AC117" s="138"/>
      <c r="AD117" s="138"/>
      <c r="AE117" s="138"/>
      <c r="AF117" s="138"/>
      <c r="AG117" s="138"/>
      <c r="AH117" s="138"/>
      <c r="AI117" s="138"/>
      <c r="AJ117" s="138"/>
      <c r="AK117" s="138"/>
      <c r="AL117" s="138"/>
      <c r="AM117" s="138"/>
      <c r="AN117" s="138"/>
      <c r="AO117" s="138"/>
      <c r="AP117" s="138"/>
      <c r="AQ117" s="138"/>
      <c r="AR117" s="138"/>
      <c r="AS117" s="138"/>
      <c r="AT117" s="138"/>
      <c r="AU117" s="138"/>
      <c r="AV117" s="138"/>
      <c r="AW117" s="138"/>
      <c r="AX117" s="138"/>
      <c r="AY117" s="138"/>
      <c r="AZ117" s="138"/>
      <c r="BA117" s="138"/>
      <c r="BB117" s="138"/>
      <c r="BC117" s="138"/>
      <c r="BD117" s="138"/>
      <c r="BE117" s="138"/>
      <c r="BF117" s="138"/>
      <c r="BG117" s="138"/>
      <c r="BH117" s="138"/>
      <c r="BI117" s="138"/>
      <c r="BJ117" s="138"/>
      <c r="BK117" s="138"/>
      <c r="BL117" s="138"/>
      <c r="BM117" s="138"/>
      <c r="BN117" s="138"/>
      <c r="BO117" s="138"/>
      <c r="BP117" s="138"/>
      <c r="BQ117" s="138"/>
      <c r="BR117" s="138"/>
      <c r="BS117" s="138"/>
      <c r="BT117" s="138"/>
      <c r="BU117" s="138"/>
      <c r="BV117" s="138"/>
      <c r="BW117" s="138"/>
      <c r="BX117" s="138"/>
      <c r="BY117" s="138"/>
      <c r="BZ117" s="138"/>
      <c r="CA117" s="14"/>
      <c r="CB117" s="14"/>
      <c r="CC117" s="14"/>
      <c r="CD117" s="14"/>
      <c r="CE117" s="14"/>
      <c r="CF117" s="14"/>
      <c r="CG117" s="14"/>
      <c r="CH117" s="14"/>
      <c r="CI117" s="14"/>
      <c r="CJ117" s="14"/>
      <c r="CK117" s="14"/>
      <c r="CL117" s="14"/>
      <c r="CM117" s="14"/>
      <c r="CN117" s="14"/>
      <c r="CO117" s="14"/>
      <c r="CP117" s="14"/>
      <c r="CQ117" s="14"/>
      <c r="CR117" s="14"/>
      <c r="CS117" s="14"/>
      <c r="CT117" s="14"/>
      <c r="CU117" s="14"/>
      <c r="CV117" s="14"/>
      <c r="CW117" s="14"/>
      <c r="CX117" s="14"/>
      <c r="CY117" s="14"/>
      <c r="CZ117" s="14"/>
      <c r="DA117" s="14"/>
      <c r="DB117" s="14"/>
      <c r="DC117" s="14"/>
      <c r="DD117" s="14"/>
      <c r="DE117" s="14"/>
      <c r="DF117" s="14"/>
      <c r="DG117" s="14"/>
      <c r="DH117" s="14"/>
      <c r="DI117" s="14"/>
      <c r="DJ117" s="14"/>
      <c r="DK117" s="14"/>
      <c r="DL117" s="14"/>
      <c r="DM117" s="14"/>
      <c r="DN117" s="14"/>
      <c r="DO117" s="14"/>
      <c r="DP117" s="14"/>
      <c r="DQ117" s="14"/>
      <c r="DR117" s="14"/>
      <c r="DS117" s="14"/>
      <c r="DT117" s="14"/>
      <c r="DU117" s="14"/>
      <c r="DV117" s="14"/>
      <c r="DW117" s="14"/>
      <c r="DX117" s="14"/>
      <c r="DY117" s="14"/>
      <c r="DZ117" s="14"/>
      <c r="EA117" s="14"/>
      <c r="EB117" s="14"/>
      <c r="EC117" s="14"/>
      <c r="ED117" s="14"/>
      <c r="EE117" s="14"/>
      <c r="EF117" s="14"/>
      <c r="EG117" s="14"/>
      <c r="EH117" s="14"/>
      <c r="EI117" s="14"/>
      <c r="EJ117" s="14"/>
      <c r="EK117" s="14"/>
      <c r="EL117" s="14"/>
      <c r="EM117" s="14"/>
      <c r="EN117" s="14"/>
      <c r="EO117" s="14"/>
      <c r="EP117" s="14"/>
      <c r="EQ117" s="14"/>
      <c r="ER117" s="14"/>
      <c r="ES117" s="14"/>
      <c r="ET117" s="14"/>
      <c r="EU117" s="14"/>
      <c r="EV117" s="14"/>
      <c r="EW117" s="14"/>
      <c r="EX117" s="14"/>
      <c r="EY117" s="14"/>
      <c r="EZ117" s="14"/>
      <c r="FA117" s="14"/>
      <c r="FB117" s="14"/>
      <c r="FC117" s="14"/>
      <c r="FD117" s="14"/>
      <c r="FE117" s="14"/>
      <c r="FF117" s="14"/>
      <c r="FG117" s="14"/>
      <c r="FH117" s="14"/>
      <c r="FI117" s="14"/>
      <c r="FJ117" s="14"/>
      <c r="FK117" s="14"/>
      <c r="FL117" s="14"/>
      <c r="FM117" s="14"/>
      <c r="FN117" s="14"/>
      <c r="FO117" s="14"/>
      <c r="FP117" s="14"/>
      <c r="FQ117" s="14"/>
      <c r="FR117" s="14"/>
      <c r="FS117" s="14"/>
      <c r="FT117" s="14"/>
      <c r="FU117" s="14"/>
      <c r="FV117" s="14"/>
      <c r="FW117" s="14"/>
      <c r="FX117" s="14"/>
      <c r="FY117" s="14"/>
      <c r="FZ117" s="14"/>
      <c r="GA117" s="14"/>
      <c r="GB117" s="14"/>
      <c r="GC117" s="14"/>
      <c r="GD117" s="14"/>
      <c r="GE117" s="14"/>
      <c r="GF117" s="14"/>
      <c r="GG117" s="14"/>
      <c r="GH117" s="14"/>
      <c r="GI117" s="14"/>
      <c r="GJ117" s="14"/>
      <c r="GK117" s="14"/>
      <c r="GL117" s="14"/>
      <c r="GM117" s="14"/>
      <c r="GN117" s="14"/>
      <c r="GO117" s="14"/>
      <c r="GP117" s="14"/>
      <c r="GQ117" s="14"/>
      <c r="GR117" s="14"/>
      <c r="GS117" s="14"/>
      <c r="GT117" s="14"/>
      <c r="GU117" s="14"/>
      <c r="GV117" s="14"/>
      <c r="GW117" s="14"/>
      <c r="GX117" s="14"/>
      <c r="GY117" s="14"/>
      <c r="GZ117" s="14"/>
      <c r="HA117" s="14"/>
      <c r="HB117" s="14"/>
      <c r="HC117" s="14"/>
      <c r="HD117" s="14"/>
      <c r="HE117" s="14"/>
      <c r="HF117" s="14"/>
      <c r="HG117" s="14"/>
      <c r="HH117" s="14"/>
      <c r="HI117" s="14"/>
      <c r="HJ117" s="14"/>
      <c r="HK117" s="14"/>
      <c r="HL117" s="14"/>
      <c r="HM117" s="14"/>
      <c r="HN117" s="14"/>
      <c r="HO117" s="14"/>
      <c r="HP117" s="14"/>
      <c r="HQ117" s="14"/>
      <c r="HR117" s="14"/>
      <c r="HS117" s="14"/>
      <c r="HT117" s="14"/>
      <c r="HU117" s="14"/>
      <c r="HV117" s="14"/>
      <c r="HW117" s="14"/>
      <c r="HX117" s="14"/>
      <c r="HY117" s="14"/>
      <c r="HZ117" s="14"/>
      <c r="IA117" s="14"/>
      <c r="IB117" s="14"/>
      <c r="IC117" s="14"/>
      <c r="ID117" s="14"/>
      <c r="IE117" s="14"/>
      <c r="IF117" s="14"/>
      <c r="IG117" s="14"/>
      <c r="IH117" s="14"/>
      <c r="II117" s="14"/>
      <c r="IJ117" s="14"/>
      <c r="IK117" s="14"/>
      <c r="IL117" s="14"/>
      <c r="IM117" s="14"/>
      <c r="IN117" s="14"/>
      <c r="IO117" s="14"/>
      <c r="IP117" s="14"/>
      <c r="IQ117" s="14"/>
      <c r="IR117" s="14"/>
      <c r="IS117" s="14"/>
      <c r="IT117" s="14"/>
      <c r="IU117" s="14"/>
      <c r="IV117" s="14"/>
      <c r="IW117" s="14"/>
      <c r="IX117" s="14"/>
      <c r="IY117" s="14"/>
      <c r="IZ117" s="14"/>
      <c r="JA117" s="14"/>
      <c r="JB117" s="14"/>
      <c r="JC117" s="14"/>
      <c r="JD117" s="14"/>
      <c r="JE117" s="14"/>
      <c r="JF117" s="14"/>
      <c r="JG117" s="14"/>
    </row>
    <row r="118" spans="1:267" s="152" customFormat="1" ht="18" hidden="1" customHeight="1" outlineLevel="2" x14ac:dyDescent="0.25">
      <c r="A118" s="146">
        <v>99</v>
      </c>
      <c r="B118" s="366" t="str">
        <f>IFERROR(IF(INDEX(inputsgrp_gn,MATCH(Logic!$A118,inputsgrp_no,0))&lt;&gt;"",INDEX(inputsgrp_gn,MATCH(Logic!$A118,inputsgrp_no,0)),""),"")</f>
        <v/>
      </c>
      <c r="C118" s="367"/>
      <c r="D118" s="148" t="str">
        <f>IFERROR(IF(INDEX(inputsgrp_ada,MATCH(Logic!$A118,inputsgrp_no,0))&lt;&gt;"",INDEX(inputsgrp_ada,MATCH(Logic!$A118,inputsgrp_no,0)),""),"")</f>
        <v/>
      </c>
      <c r="E118" s="149" t="str">
        <f>IFERROR(IF(INDEX(inputsgrp_urinal,MATCH(Logic!$A118,inputsgrp_no,0))&lt;&gt;"",INDEX(inputsgrp_urinal,MATCH(Logic!$A118,inputsgrp_no,0)),""),"")</f>
        <v/>
      </c>
      <c r="F118" s="150" t="str">
        <f>IFERROR(IF(INDEX(inputsgrp_an,MATCH(Logic!$A118,inputsgrp_no,0))&lt;&gt;"",INDEX(inputsgrp_an,MATCH(Logic!$A118,inputsgrp_no,0)),""),"")</f>
        <v/>
      </c>
      <c r="G118" s="150" t="str">
        <f>IFERROR(IF(INDEX(inputsgrp_otefte,MATCH(Logic!$A118,inputsgrp_no,0))&lt;&gt;"",INDEX(inputsgrp_otefte,MATCH(Logic!$A118,inputsgrp_no,0)),""),"")</f>
        <v/>
      </c>
      <c r="H118" s="151" t="str">
        <f>IF($G118&lt;&gt;"",IFERROR(IF('Inputs Fixture Fittings'!$D118&lt;&gt;"Default",'Inputs Fixture Fittings'!$E118*$G118,0.5*$G118),0),"")</f>
        <v/>
      </c>
      <c r="I118" s="151" t="str">
        <f>IF($G118&lt;&gt;"",IFERROR(IF('Inputs Fixture Fittings'!$D118&lt;&gt;"Default",'Inputs Fixture Fittings'!$F118*$G118,0.5*$G118),0),"")</f>
        <v/>
      </c>
      <c r="J118" s="150" t="str">
        <f>IFERROR(IF(INDEX(inputsgrp_otv,MATCH(Logic!$A118,inputsgrp_no,0))&lt;&gt;"",INDEX(inputsgrp_otv,MATCH(Logic!$A118,inputsgrp_no,0)),""),"")</f>
        <v/>
      </c>
      <c r="K118" s="151" t="str">
        <f>IF($J118&lt;&gt;"",IFERROR(IF('Inputs Fixture Fittings'!$D118&lt;&gt;"Default",'Inputs Fixture Fittings'!$E118*$J118,0.5*$J118),0),"")</f>
        <v/>
      </c>
      <c r="L118" s="151" t="str">
        <f>IF($J118&lt;&gt;"",IFERROR(IF('Inputs Fixture Fittings'!$D118&lt;&gt;"Default",'Inputs Fixture Fittings'!$F118*$J118,0.5*$J118),0),"")</f>
        <v/>
      </c>
      <c r="M118" s="150" t="str">
        <f>IFERROR(IF(INDEX(inputsgrp_otrc,MATCH(Logic!$A118,inputsgrp_no,0))&lt;&gt;"",INDEX(inputsgrp_otrc,MATCH(Logic!$A118,inputsgrp_no,0)),""),"")</f>
        <v/>
      </c>
      <c r="N118" s="151" t="str">
        <f>IF($M118&lt;&gt;"",IFERROR(IF('Inputs Fixture Fittings'!$D118&lt;&gt;"Default",'Inputs Fixture Fittings'!$E118*$M118,0.5*$M118),0),"")</f>
        <v/>
      </c>
      <c r="O118" s="151" t="str">
        <f>IF($M118&lt;&gt;"",IFERROR(IF('Inputs Fixture Fittings'!$D118&lt;&gt;"Default",'Inputs Fixture Fittings'!$F118*$M118,0.5*$M118),0),"")</f>
        <v/>
      </c>
      <c r="P118" s="150" t="str">
        <f>IFERROR(IF(INDEX(inputsgrp_otstud,MATCH(Logic!$A118,inputsgrp_no,0))&lt;&gt;"",INDEX(inputsgrp_otstud,MATCH(Logic!$A118,inputsgrp_no,0)),""),"")</f>
        <v/>
      </c>
      <c r="Q118" s="151" t="str">
        <f>IF($P118&lt;&gt;"",IFERROR(IF('Inputs Fixture Fittings'!$D118&lt;&gt;"Default",'Inputs Fixture Fittings'!$E118*$P118,0.5*$P118),0),"")</f>
        <v/>
      </c>
      <c r="R118" s="151" t="str">
        <f>IF($P118&lt;&gt;"",IFERROR(IF('Inputs Fixture Fittings'!$D118&lt;&gt;"Default",'Inputs Fixture Fittings'!$F118*$P118,0.5*$P118),0),"")</f>
        <v/>
      </c>
      <c r="S118" s="150" t="str">
        <f>IFERROR(IF(INDEX(inputsgrp_otres,MATCH(Logic!$A118,inputsgrp_no,0))&lt;&gt;"",INDEX(inputsgrp_otres,MATCH(Logic!$A118,inputsgrp_no,0)),""),"")</f>
        <v/>
      </c>
      <c r="T118" s="151" t="str">
        <f>IF($S118&lt;&gt;"",IFERROR(IF('Inputs Fixture Fittings'!$D118&lt;&gt;"Default",'Inputs Fixture Fittings'!$E118*$S118,0.5*$S118),0),"")</f>
        <v/>
      </c>
      <c r="U118" s="151" t="str">
        <f>IF($S118&lt;&gt;"",IFERROR(IF('Inputs Fixture Fittings'!$D118&lt;&gt;"Default",'Inputs Fixture Fittings'!$F118*$S118,0.5*$S118),0),"")</f>
        <v/>
      </c>
      <c r="V118" s="150" t="str">
        <f>IFERROR(IF(INDEX(inputsgrp_otot,MATCH(Logic!$A118,inputsgrp_no,0))&lt;&gt;"",INDEX(inputsgrp_otot,MATCH(Logic!$A118,inputsgrp_no,0)),""),"")</f>
        <v/>
      </c>
      <c r="W118" s="151" t="str">
        <f>IF($V118&lt;&gt;"",IFERROR(IF('Inputs Fixture Fittings'!$D118&lt;&gt;"Default",'Inputs Fixture Fittings'!$E118*$V118,0.5*$V118),0),"")</f>
        <v/>
      </c>
      <c r="X118" s="151" t="str">
        <f>IF($V118&lt;&gt;"",IFERROR(IF('Inputs Fixture Fittings'!$D118&lt;&gt;"Default",'Inputs Fixture Fittings'!$F118*$V118,0.5*$V118),0),"")</f>
        <v/>
      </c>
      <c r="Y118" s="153"/>
      <c r="Z118" s="138"/>
      <c r="AA118" s="138"/>
      <c r="AB118" s="153"/>
      <c r="AC118" s="138"/>
      <c r="AD118" s="138"/>
      <c r="AE118" s="138"/>
      <c r="AF118" s="138"/>
      <c r="AG118" s="138"/>
      <c r="AH118" s="138"/>
      <c r="AI118" s="138"/>
      <c r="AJ118" s="138"/>
      <c r="AK118" s="138"/>
      <c r="AL118" s="138"/>
      <c r="AM118" s="138"/>
      <c r="AN118" s="138"/>
      <c r="AO118" s="138"/>
      <c r="AP118" s="138"/>
      <c r="AQ118" s="138"/>
      <c r="AR118" s="138"/>
      <c r="AS118" s="138"/>
      <c r="AT118" s="138"/>
      <c r="AU118" s="138"/>
      <c r="AV118" s="138"/>
      <c r="AW118" s="138"/>
      <c r="AX118" s="138"/>
      <c r="AY118" s="138"/>
      <c r="AZ118" s="138"/>
      <c r="BA118" s="138"/>
      <c r="BB118" s="138"/>
      <c r="BC118" s="138"/>
      <c r="BD118" s="138"/>
      <c r="BE118" s="138"/>
      <c r="BF118" s="138"/>
      <c r="BG118" s="138"/>
      <c r="BH118" s="138"/>
      <c r="BI118" s="138"/>
      <c r="BJ118" s="138"/>
      <c r="BK118" s="138"/>
      <c r="BL118" s="138"/>
      <c r="BM118" s="138"/>
      <c r="BN118" s="138"/>
      <c r="BO118" s="138"/>
      <c r="BP118" s="138"/>
      <c r="BQ118" s="138"/>
      <c r="BR118" s="138"/>
      <c r="BS118" s="138"/>
      <c r="BT118" s="138"/>
      <c r="BU118" s="138"/>
      <c r="BV118" s="138"/>
      <c r="BW118" s="138"/>
      <c r="BX118" s="138"/>
      <c r="BY118" s="138"/>
      <c r="BZ118" s="138"/>
      <c r="CA118" s="14"/>
      <c r="CB118" s="14"/>
      <c r="CC118" s="14"/>
      <c r="CD118" s="14"/>
      <c r="CE118" s="14"/>
      <c r="CF118" s="14"/>
      <c r="CG118" s="14"/>
      <c r="CH118" s="14"/>
      <c r="CI118" s="14"/>
      <c r="CJ118" s="14"/>
      <c r="CK118" s="14"/>
      <c r="CL118" s="14"/>
      <c r="CM118" s="14"/>
      <c r="CN118" s="14"/>
      <c r="CO118" s="14"/>
      <c r="CP118" s="14"/>
      <c r="CQ118" s="14"/>
      <c r="CR118" s="14"/>
      <c r="CS118" s="14"/>
      <c r="CT118" s="14"/>
      <c r="CU118" s="14"/>
      <c r="CV118" s="14"/>
      <c r="CW118" s="14"/>
      <c r="CX118" s="14"/>
      <c r="CY118" s="14"/>
      <c r="CZ118" s="14"/>
      <c r="DA118" s="14"/>
      <c r="DB118" s="14"/>
      <c r="DC118" s="14"/>
      <c r="DD118" s="14"/>
      <c r="DE118" s="14"/>
      <c r="DF118" s="14"/>
      <c r="DG118" s="14"/>
      <c r="DH118" s="14"/>
      <c r="DI118" s="14"/>
      <c r="DJ118" s="14"/>
      <c r="DK118" s="14"/>
      <c r="DL118" s="14"/>
      <c r="DM118" s="14"/>
      <c r="DN118" s="14"/>
      <c r="DO118" s="14"/>
      <c r="DP118" s="14"/>
      <c r="DQ118" s="14"/>
      <c r="DR118" s="14"/>
      <c r="DS118" s="14"/>
      <c r="DT118" s="14"/>
      <c r="DU118" s="14"/>
      <c r="DV118" s="14"/>
      <c r="DW118" s="14"/>
      <c r="DX118" s="14"/>
      <c r="DY118" s="14"/>
      <c r="DZ118" s="14"/>
      <c r="EA118" s="14"/>
      <c r="EB118" s="14"/>
      <c r="EC118" s="14"/>
      <c r="ED118" s="14"/>
      <c r="EE118" s="14"/>
      <c r="EF118" s="14"/>
      <c r="EG118" s="14"/>
      <c r="EH118" s="14"/>
      <c r="EI118" s="14"/>
      <c r="EJ118" s="14"/>
      <c r="EK118" s="14"/>
      <c r="EL118" s="14"/>
      <c r="EM118" s="14"/>
      <c r="EN118" s="14"/>
      <c r="EO118" s="14"/>
      <c r="EP118" s="14"/>
      <c r="EQ118" s="14"/>
      <c r="ER118" s="14"/>
      <c r="ES118" s="14"/>
      <c r="ET118" s="14"/>
      <c r="EU118" s="14"/>
      <c r="EV118" s="14"/>
      <c r="EW118" s="14"/>
      <c r="EX118" s="14"/>
      <c r="EY118" s="14"/>
      <c r="EZ118" s="14"/>
      <c r="FA118" s="14"/>
      <c r="FB118" s="14"/>
      <c r="FC118" s="14"/>
      <c r="FD118" s="14"/>
      <c r="FE118" s="14"/>
      <c r="FF118" s="14"/>
      <c r="FG118" s="14"/>
      <c r="FH118" s="14"/>
      <c r="FI118" s="14"/>
      <c r="FJ118" s="14"/>
      <c r="FK118" s="14"/>
      <c r="FL118" s="14"/>
      <c r="FM118" s="14"/>
      <c r="FN118" s="14"/>
      <c r="FO118" s="14"/>
      <c r="FP118" s="14"/>
      <c r="FQ118" s="14"/>
      <c r="FR118" s="14"/>
      <c r="FS118" s="14"/>
      <c r="FT118" s="14"/>
      <c r="FU118" s="14"/>
      <c r="FV118" s="14"/>
      <c r="FW118" s="14"/>
      <c r="FX118" s="14"/>
      <c r="FY118" s="14"/>
      <c r="FZ118" s="14"/>
      <c r="GA118" s="14"/>
      <c r="GB118" s="14"/>
      <c r="GC118" s="14"/>
      <c r="GD118" s="14"/>
      <c r="GE118" s="14"/>
      <c r="GF118" s="14"/>
      <c r="GG118" s="14"/>
      <c r="GH118" s="14"/>
      <c r="GI118" s="14"/>
      <c r="GJ118" s="14"/>
      <c r="GK118" s="14"/>
      <c r="GL118" s="14"/>
      <c r="GM118" s="14"/>
      <c r="GN118" s="14"/>
      <c r="GO118" s="14"/>
      <c r="GP118" s="14"/>
      <c r="GQ118" s="14"/>
      <c r="GR118" s="14"/>
      <c r="GS118" s="14"/>
      <c r="GT118" s="14"/>
      <c r="GU118" s="14"/>
      <c r="GV118" s="14"/>
      <c r="GW118" s="14"/>
      <c r="GX118" s="14"/>
      <c r="GY118" s="14"/>
      <c r="GZ118" s="14"/>
      <c r="HA118" s="14"/>
      <c r="HB118" s="14"/>
      <c r="HC118" s="14"/>
      <c r="HD118" s="14"/>
      <c r="HE118" s="14"/>
      <c r="HF118" s="14"/>
      <c r="HG118" s="14"/>
      <c r="HH118" s="14"/>
      <c r="HI118" s="14"/>
      <c r="HJ118" s="14"/>
      <c r="HK118" s="14"/>
      <c r="HL118" s="14"/>
      <c r="HM118" s="14"/>
      <c r="HN118" s="14"/>
      <c r="HO118" s="14"/>
      <c r="HP118" s="14"/>
      <c r="HQ118" s="14"/>
      <c r="HR118" s="14"/>
      <c r="HS118" s="14"/>
      <c r="HT118" s="14"/>
      <c r="HU118" s="14"/>
      <c r="HV118" s="14"/>
      <c r="HW118" s="14"/>
      <c r="HX118" s="14"/>
      <c r="HY118" s="14"/>
      <c r="HZ118" s="14"/>
      <c r="IA118" s="14"/>
      <c r="IB118" s="14"/>
      <c r="IC118" s="14"/>
      <c r="ID118" s="14"/>
      <c r="IE118" s="14"/>
      <c r="IF118" s="14"/>
      <c r="IG118" s="14"/>
      <c r="IH118" s="14"/>
      <c r="II118" s="14"/>
      <c r="IJ118" s="14"/>
      <c r="IK118" s="14"/>
      <c r="IL118" s="14"/>
      <c r="IM118" s="14"/>
      <c r="IN118" s="14"/>
      <c r="IO118" s="14"/>
      <c r="IP118" s="14"/>
      <c r="IQ118" s="14"/>
      <c r="IR118" s="14"/>
      <c r="IS118" s="14"/>
      <c r="IT118" s="14"/>
      <c r="IU118" s="14"/>
      <c r="IV118" s="14"/>
      <c r="IW118" s="14"/>
      <c r="IX118" s="14"/>
      <c r="IY118" s="14"/>
      <c r="IZ118" s="14"/>
      <c r="JA118" s="14"/>
      <c r="JB118" s="14"/>
      <c r="JC118" s="14"/>
      <c r="JD118" s="14"/>
      <c r="JE118" s="14"/>
      <c r="JF118" s="14"/>
      <c r="JG118" s="14"/>
    </row>
    <row r="119" spans="1:267" s="152" customFormat="1" ht="18" hidden="1" customHeight="1" outlineLevel="2" x14ac:dyDescent="0.25">
      <c r="A119" s="146">
        <v>100</v>
      </c>
      <c r="B119" s="366" t="str">
        <f>IFERROR(IF(INDEX(inputsgrp_gn,MATCH(Logic!$A119,inputsgrp_no,0))&lt;&gt;"",INDEX(inputsgrp_gn,MATCH(Logic!$A119,inputsgrp_no,0)),""),"")</f>
        <v/>
      </c>
      <c r="C119" s="367"/>
      <c r="D119" s="148" t="str">
        <f>IFERROR(IF(INDEX(inputsgrp_ada,MATCH(Logic!$A119,inputsgrp_no,0))&lt;&gt;"",INDEX(inputsgrp_ada,MATCH(Logic!$A119,inputsgrp_no,0)),""),"")</f>
        <v/>
      </c>
      <c r="E119" s="149" t="str">
        <f>IFERROR(IF(INDEX(inputsgrp_urinal,MATCH(Logic!$A119,inputsgrp_no,0))&lt;&gt;"",INDEX(inputsgrp_urinal,MATCH(Logic!$A119,inputsgrp_no,0)),""),"")</f>
        <v/>
      </c>
      <c r="F119" s="150" t="str">
        <f>IFERROR(IF(INDEX(inputsgrp_an,MATCH(Logic!$A119,inputsgrp_no,0))&lt;&gt;"",INDEX(inputsgrp_an,MATCH(Logic!$A119,inputsgrp_no,0)),""),"")</f>
        <v/>
      </c>
      <c r="G119" s="150" t="str">
        <f>IFERROR(IF(INDEX(inputsgrp_otefte,MATCH(Logic!$A119,inputsgrp_no,0))&lt;&gt;"",INDEX(inputsgrp_otefte,MATCH(Logic!$A119,inputsgrp_no,0)),""),"")</f>
        <v/>
      </c>
      <c r="H119" s="151" t="str">
        <f>IF($G119&lt;&gt;"",IFERROR(IF('Inputs Fixture Fittings'!$D119&lt;&gt;"Default",'Inputs Fixture Fittings'!$E119*$G119,0.5*$G119),0),"")</f>
        <v/>
      </c>
      <c r="I119" s="151" t="str">
        <f>IF($G119&lt;&gt;"",IFERROR(IF('Inputs Fixture Fittings'!$D119&lt;&gt;"Default",'Inputs Fixture Fittings'!$F119*$G119,0.5*$G119),0),"")</f>
        <v/>
      </c>
      <c r="J119" s="150" t="str">
        <f>IFERROR(IF(INDEX(inputsgrp_otv,MATCH(Logic!$A119,inputsgrp_no,0))&lt;&gt;"",INDEX(inputsgrp_otv,MATCH(Logic!$A119,inputsgrp_no,0)),""),"")</f>
        <v/>
      </c>
      <c r="K119" s="151" t="str">
        <f>IF($J119&lt;&gt;"",IFERROR(IF('Inputs Fixture Fittings'!$D119&lt;&gt;"Default",'Inputs Fixture Fittings'!$E119*$J119,0.5*$J119),0),"")</f>
        <v/>
      </c>
      <c r="L119" s="151" t="str">
        <f>IF($J119&lt;&gt;"",IFERROR(IF('Inputs Fixture Fittings'!$D119&lt;&gt;"Default",'Inputs Fixture Fittings'!$F119*$J119,0.5*$J119),0),"")</f>
        <v/>
      </c>
      <c r="M119" s="150" t="str">
        <f>IFERROR(IF(INDEX(inputsgrp_otrc,MATCH(Logic!$A119,inputsgrp_no,0))&lt;&gt;"",INDEX(inputsgrp_otrc,MATCH(Logic!$A119,inputsgrp_no,0)),""),"")</f>
        <v/>
      </c>
      <c r="N119" s="151" t="str">
        <f>IF($M119&lt;&gt;"",IFERROR(IF('Inputs Fixture Fittings'!$D119&lt;&gt;"Default",'Inputs Fixture Fittings'!$E119*$M119,0.5*$M119),0),"")</f>
        <v/>
      </c>
      <c r="O119" s="151" t="str">
        <f>IF($M119&lt;&gt;"",IFERROR(IF('Inputs Fixture Fittings'!$D119&lt;&gt;"Default",'Inputs Fixture Fittings'!$F119*$M119,0.5*$M119),0),"")</f>
        <v/>
      </c>
      <c r="P119" s="150" t="str">
        <f>IFERROR(IF(INDEX(inputsgrp_otstud,MATCH(Logic!$A119,inputsgrp_no,0))&lt;&gt;"",INDEX(inputsgrp_otstud,MATCH(Logic!$A119,inputsgrp_no,0)),""),"")</f>
        <v/>
      </c>
      <c r="Q119" s="151" t="str">
        <f>IF($P119&lt;&gt;"",IFERROR(IF('Inputs Fixture Fittings'!$D119&lt;&gt;"Default",'Inputs Fixture Fittings'!$E119*$P119,0.5*$P119),0),"")</f>
        <v/>
      </c>
      <c r="R119" s="151" t="str">
        <f>IF($P119&lt;&gt;"",IFERROR(IF('Inputs Fixture Fittings'!$D119&lt;&gt;"Default",'Inputs Fixture Fittings'!$F119*$P119,0.5*$P119),0),"")</f>
        <v/>
      </c>
      <c r="S119" s="150" t="str">
        <f>IFERROR(IF(INDEX(inputsgrp_otres,MATCH(Logic!$A119,inputsgrp_no,0))&lt;&gt;"",INDEX(inputsgrp_otres,MATCH(Logic!$A119,inputsgrp_no,0)),""),"")</f>
        <v/>
      </c>
      <c r="T119" s="151" t="str">
        <f>IF($S119&lt;&gt;"",IFERROR(IF('Inputs Fixture Fittings'!$D119&lt;&gt;"Default",'Inputs Fixture Fittings'!$E119*$S119,0.5*$S119),0),"")</f>
        <v/>
      </c>
      <c r="U119" s="151" t="str">
        <f>IF($S119&lt;&gt;"",IFERROR(IF('Inputs Fixture Fittings'!$D119&lt;&gt;"Default",'Inputs Fixture Fittings'!$F119*$S119,0.5*$S119),0),"")</f>
        <v/>
      </c>
      <c r="V119" s="150" t="str">
        <f>IFERROR(IF(INDEX(inputsgrp_otot,MATCH(Logic!$A119,inputsgrp_no,0))&lt;&gt;"",INDEX(inputsgrp_otot,MATCH(Logic!$A119,inputsgrp_no,0)),""),"")</f>
        <v/>
      </c>
      <c r="W119" s="151" t="str">
        <f>IF($V119&lt;&gt;"",IFERROR(IF('Inputs Fixture Fittings'!$D119&lt;&gt;"Default",'Inputs Fixture Fittings'!$E119*$V119,0.5*$V119),0),"")</f>
        <v/>
      </c>
      <c r="X119" s="151" t="str">
        <f>IF($V119&lt;&gt;"",IFERROR(IF('Inputs Fixture Fittings'!$D119&lt;&gt;"Default",'Inputs Fixture Fittings'!$F119*$V119,0.5*$V119),0),"")</f>
        <v/>
      </c>
      <c r="Y119" s="153"/>
      <c r="Z119" s="138"/>
      <c r="AA119" s="138"/>
      <c r="AB119" s="138"/>
      <c r="AC119" s="138"/>
      <c r="AD119" s="138"/>
      <c r="AE119" s="138"/>
      <c r="AF119" s="138"/>
      <c r="AG119" s="138"/>
      <c r="AH119" s="138"/>
      <c r="AI119" s="138"/>
      <c r="AJ119" s="138"/>
      <c r="AK119" s="138"/>
      <c r="AL119" s="138"/>
      <c r="AM119" s="138"/>
      <c r="AN119" s="138"/>
      <c r="AO119" s="138"/>
      <c r="AP119" s="138"/>
      <c r="AQ119" s="138"/>
      <c r="AR119" s="138"/>
      <c r="AS119" s="138"/>
      <c r="AT119" s="138"/>
      <c r="AU119" s="138"/>
      <c r="AV119" s="138"/>
      <c r="AW119" s="138"/>
      <c r="AX119" s="138"/>
      <c r="AY119" s="138"/>
      <c r="AZ119" s="138"/>
      <c r="BA119" s="138"/>
      <c r="BB119" s="138"/>
      <c r="BC119" s="138"/>
      <c r="BD119" s="138"/>
      <c r="BE119" s="138"/>
      <c r="BF119" s="138"/>
      <c r="BG119" s="138"/>
      <c r="BH119" s="138"/>
      <c r="BI119" s="138"/>
      <c r="BJ119" s="138"/>
      <c r="BK119" s="138"/>
      <c r="BL119" s="138"/>
      <c r="BM119" s="138"/>
      <c r="BN119" s="138"/>
      <c r="BO119" s="138"/>
      <c r="BP119" s="138"/>
      <c r="BQ119" s="138"/>
      <c r="BR119" s="138"/>
      <c r="BS119" s="138"/>
      <c r="BT119" s="138"/>
      <c r="BU119" s="138"/>
      <c r="BV119" s="138"/>
      <c r="BW119" s="138"/>
      <c r="BX119" s="138"/>
      <c r="BY119" s="138"/>
      <c r="BZ119" s="138"/>
      <c r="CA119" s="14"/>
      <c r="CB119" s="14"/>
      <c r="CC119" s="14"/>
      <c r="CD119" s="14"/>
      <c r="CE119" s="14"/>
      <c r="CF119" s="14"/>
      <c r="CG119" s="14"/>
      <c r="CH119" s="14"/>
      <c r="CI119" s="14"/>
      <c r="CJ119" s="14"/>
      <c r="CK119" s="14"/>
      <c r="CL119" s="14"/>
      <c r="CM119" s="14"/>
      <c r="CN119" s="14"/>
      <c r="CO119" s="14"/>
      <c r="CP119" s="14"/>
      <c r="CQ119" s="14"/>
      <c r="CR119" s="14"/>
      <c r="CS119" s="14"/>
      <c r="CT119" s="14"/>
      <c r="CU119" s="14"/>
      <c r="CV119" s="14"/>
      <c r="CW119" s="14"/>
      <c r="CX119" s="14"/>
      <c r="CY119" s="14"/>
      <c r="CZ119" s="14"/>
      <c r="DA119" s="14"/>
      <c r="DB119" s="14"/>
      <c r="DC119" s="14"/>
      <c r="DD119" s="14"/>
      <c r="DE119" s="14"/>
      <c r="DF119" s="14"/>
      <c r="DG119" s="14"/>
      <c r="DH119" s="14"/>
      <c r="DI119" s="14"/>
      <c r="DJ119" s="14"/>
      <c r="DK119" s="14"/>
      <c r="DL119" s="14"/>
      <c r="DM119" s="14"/>
      <c r="DN119" s="14"/>
      <c r="DO119" s="14"/>
      <c r="DP119" s="14"/>
      <c r="DQ119" s="14"/>
      <c r="DR119" s="14"/>
      <c r="DS119" s="14"/>
      <c r="DT119" s="14"/>
      <c r="DU119" s="14"/>
      <c r="DV119" s="14"/>
      <c r="DW119" s="14"/>
      <c r="DX119" s="14"/>
      <c r="DY119" s="14"/>
      <c r="DZ119" s="14"/>
      <c r="EA119" s="14"/>
      <c r="EB119" s="14"/>
      <c r="EC119" s="14"/>
      <c r="ED119" s="14"/>
      <c r="EE119" s="14"/>
      <c r="EF119" s="14"/>
      <c r="EG119" s="14"/>
      <c r="EH119" s="14"/>
      <c r="EI119" s="14"/>
      <c r="EJ119" s="14"/>
      <c r="EK119" s="14"/>
      <c r="EL119" s="14"/>
      <c r="EM119" s="14"/>
      <c r="EN119" s="14"/>
      <c r="EO119" s="14"/>
      <c r="EP119" s="14"/>
      <c r="EQ119" s="14"/>
      <c r="ER119" s="14"/>
      <c r="ES119" s="14"/>
      <c r="ET119" s="14"/>
      <c r="EU119" s="14"/>
      <c r="EV119" s="14"/>
      <c r="EW119" s="14"/>
      <c r="EX119" s="14"/>
      <c r="EY119" s="14"/>
      <c r="EZ119" s="14"/>
      <c r="FA119" s="14"/>
      <c r="FB119" s="14"/>
      <c r="FC119" s="14"/>
      <c r="FD119" s="14"/>
      <c r="FE119" s="14"/>
      <c r="FF119" s="14"/>
      <c r="FG119" s="14"/>
      <c r="FH119" s="14"/>
      <c r="FI119" s="14"/>
      <c r="FJ119" s="14"/>
      <c r="FK119" s="14"/>
      <c r="FL119" s="14"/>
      <c r="FM119" s="14"/>
      <c r="FN119" s="14"/>
      <c r="FO119" s="14"/>
      <c r="FP119" s="14"/>
      <c r="FQ119" s="14"/>
      <c r="FR119" s="14"/>
      <c r="FS119" s="14"/>
      <c r="FT119" s="14"/>
      <c r="FU119" s="14"/>
      <c r="FV119" s="14"/>
      <c r="FW119" s="14"/>
      <c r="FX119" s="14"/>
      <c r="FY119" s="14"/>
      <c r="FZ119" s="14"/>
      <c r="GA119" s="14"/>
      <c r="GB119" s="14"/>
      <c r="GC119" s="14"/>
      <c r="GD119" s="14"/>
      <c r="GE119" s="14"/>
      <c r="GF119" s="14"/>
      <c r="GG119" s="14"/>
      <c r="GH119" s="14"/>
      <c r="GI119" s="14"/>
      <c r="GJ119" s="14"/>
      <c r="GK119" s="14"/>
      <c r="GL119" s="14"/>
      <c r="GM119" s="14"/>
      <c r="GN119" s="14"/>
      <c r="GO119" s="14"/>
      <c r="GP119" s="14"/>
      <c r="GQ119" s="14"/>
      <c r="GR119" s="14"/>
      <c r="GS119" s="14"/>
      <c r="GT119" s="14"/>
      <c r="GU119" s="14"/>
      <c r="GV119" s="14"/>
      <c r="GW119" s="14"/>
      <c r="GX119" s="14"/>
      <c r="GY119" s="14"/>
      <c r="GZ119" s="14"/>
      <c r="HA119" s="14"/>
      <c r="HB119" s="14"/>
      <c r="HC119" s="14"/>
      <c r="HD119" s="14"/>
      <c r="HE119" s="14"/>
      <c r="HF119" s="14"/>
      <c r="HG119" s="14"/>
      <c r="HH119" s="14"/>
      <c r="HI119" s="14"/>
      <c r="HJ119" s="14"/>
      <c r="HK119" s="14"/>
      <c r="HL119" s="14"/>
      <c r="HM119" s="14"/>
      <c r="HN119" s="14"/>
      <c r="HO119" s="14"/>
      <c r="HP119" s="14"/>
      <c r="HQ119" s="14"/>
      <c r="HR119" s="14"/>
      <c r="HS119" s="14"/>
      <c r="HT119" s="14"/>
      <c r="HU119" s="14"/>
      <c r="HV119" s="14"/>
      <c r="HW119" s="14"/>
      <c r="HX119" s="14"/>
      <c r="HY119" s="14"/>
      <c r="HZ119" s="14"/>
      <c r="IA119" s="14"/>
      <c r="IB119" s="14"/>
      <c r="IC119" s="14"/>
      <c r="ID119" s="14"/>
      <c r="IE119" s="14"/>
      <c r="IF119" s="14"/>
      <c r="IG119" s="14"/>
      <c r="IH119" s="14"/>
      <c r="II119" s="14"/>
      <c r="IJ119" s="14"/>
      <c r="IK119" s="14"/>
      <c r="IL119" s="14"/>
      <c r="IM119" s="14"/>
      <c r="IN119" s="14"/>
      <c r="IO119" s="14"/>
      <c r="IP119" s="14"/>
      <c r="IQ119" s="14"/>
      <c r="IR119" s="14"/>
      <c r="IS119" s="14"/>
      <c r="IT119" s="14"/>
      <c r="IU119" s="14"/>
      <c r="IV119" s="14"/>
      <c r="IW119" s="14"/>
      <c r="IX119" s="14"/>
      <c r="IY119" s="14"/>
      <c r="IZ119" s="14"/>
      <c r="JA119" s="14"/>
      <c r="JB119" s="14"/>
      <c r="JC119" s="14"/>
      <c r="JD119" s="14"/>
      <c r="JE119" s="14"/>
      <c r="JF119" s="14"/>
      <c r="JG119" s="14"/>
    </row>
    <row r="120" spans="1:267" s="152" customFormat="1" ht="18" hidden="1" customHeight="1" outlineLevel="2" x14ac:dyDescent="0.25">
      <c r="A120" s="146">
        <v>101</v>
      </c>
      <c r="B120" s="366" t="str">
        <f>IFERROR(IF(INDEX(inputsgrp_gn,MATCH(Logic!$A120,inputsgrp_no,0))&lt;&gt;"",INDEX(inputsgrp_gn,MATCH(Logic!$A120,inputsgrp_no,0)),""),"")</f>
        <v/>
      </c>
      <c r="C120" s="367"/>
      <c r="D120" s="148" t="str">
        <f>IFERROR(IF(INDEX(inputsgrp_ada,MATCH(Logic!$A120,inputsgrp_no,0))&lt;&gt;"",INDEX(inputsgrp_ada,MATCH(Logic!$A120,inputsgrp_no,0)),""),"")</f>
        <v/>
      </c>
      <c r="E120" s="149" t="str">
        <f>IFERROR(IF(INDEX(inputsgrp_urinal,MATCH(Logic!$A120,inputsgrp_no,0))&lt;&gt;"",INDEX(inputsgrp_urinal,MATCH(Logic!$A120,inputsgrp_no,0)),""),"")</f>
        <v/>
      </c>
      <c r="F120" s="150" t="str">
        <f>IFERROR(IF(INDEX(inputsgrp_an,MATCH(Logic!$A120,inputsgrp_no,0))&lt;&gt;"",INDEX(inputsgrp_an,MATCH(Logic!$A120,inputsgrp_no,0)),""),"")</f>
        <v/>
      </c>
      <c r="G120" s="150" t="str">
        <f>IFERROR(IF(INDEX(inputsgrp_otefte,MATCH(Logic!$A120,inputsgrp_no,0))&lt;&gt;"",INDEX(inputsgrp_otefte,MATCH(Logic!$A120,inputsgrp_no,0)),""),"")</f>
        <v/>
      </c>
      <c r="H120" s="151" t="str">
        <f>IF($G120&lt;&gt;"",IFERROR(IF('Inputs Fixture Fittings'!$D120&lt;&gt;"Default",'Inputs Fixture Fittings'!$E120*$G120,0.5*$G120),0),"")</f>
        <v/>
      </c>
      <c r="I120" s="151" t="str">
        <f>IF($G120&lt;&gt;"",IFERROR(IF('Inputs Fixture Fittings'!$D120&lt;&gt;"Default",'Inputs Fixture Fittings'!$F120*$G120,0.5*$G120),0),"")</f>
        <v/>
      </c>
      <c r="J120" s="150" t="str">
        <f>IFERROR(IF(INDEX(inputsgrp_otv,MATCH(Logic!$A120,inputsgrp_no,0))&lt;&gt;"",INDEX(inputsgrp_otv,MATCH(Logic!$A120,inputsgrp_no,0)),""),"")</f>
        <v/>
      </c>
      <c r="K120" s="151" t="str">
        <f>IF($J120&lt;&gt;"",IFERROR(IF('Inputs Fixture Fittings'!$D120&lt;&gt;"Default",'Inputs Fixture Fittings'!$E120*$J120,0.5*$J120),0),"")</f>
        <v/>
      </c>
      <c r="L120" s="151" t="str">
        <f>IF($J120&lt;&gt;"",IFERROR(IF('Inputs Fixture Fittings'!$D120&lt;&gt;"Default",'Inputs Fixture Fittings'!$F120*$J120,0.5*$J120),0),"")</f>
        <v/>
      </c>
      <c r="M120" s="150" t="str">
        <f>IFERROR(IF(INDEX(inputsgrp_otrc,MATCH(Logic!$A120,inputsgrp_no,0))&lt;&gt;"",INDEX(inputsgrp_otrc,MATCH(Logic!$A120,inputsgrp_no,0)),""),"")</f>
        <v/>
      </c>
      <c r="N120" s="151" t="str">
        <f>IF($M120&lt;&gt;"",IFERROR(IF('Inputs Fixture Fittings'!$D120&lt;&gt;"Default",'Inputs Fixture Fittings'!$E120*$M120,0.5*$M120),0),"")</f>
        <v/>
      </c>
      <c r="O120" s="151" t="str">
        <f>IF($M120&lt;&gt;"",IFERROR(IF('Inputs Fixture Fittings'!$D120&lt;&gt;"Default",'Inputs Fixture Fittings'!$F120*$M120,0.5*$M120),0),"")</f>
        <v/>
      </c>
      <c r="P120" s="150" t="str">
        <f>IFERROR(IF(INDEX(inputsgrp_otstud,MATCH(Logic!$A120,inputsgrp_no,0))&lt;&gt;"",INDEX(inputsgrp_otstud,MATCH(Logic!$A120,inputsgrp_no,0)),""),"")</f>
        <v/>
      </c>
      <c r="Q120" s="151" t="str">
        <f>IF($P120&lt;&gt;"",IFERROR(IF('Inputs Fixture Fittings'!$D120&lt;&gt;"Default",'Inputs Fixture Fittings'!$E120*$P120,0.5*$P120),0),"")</f>
        <v/>
      </c>
      <c r="R120" s="151" t="str">
        <f>IF($P120&lt;&gt;"",IFERROR(IF('Inputs Fixture Fittings'!$D120&lt;&gt;"Default",'Inputs Fixture Fittings'!$F120*$P120,0.5*$P120),0),"")</f>
        <v/>
      </c>
      <c r="S120" s="150" t="str">
        <f>IFERROR(IF(INDEX(inputsgrp_otres,MATCH(Logic!$A120,inputsgrp_no,0))&lt;&gt;"",INDEX(inputsgrp_otres,MATCH(Logic!$A120,inputsgrp_no,0)),""),"")</f>
        <v/>
      </c>
      <c r="T120" s="151" t="str">
        <f>IF($S120&lt;&gt;"",IFERROR(IF('Inputs Fixture Fittings'!$D120&lt;&gt;"Default",'Inputs Fixture Fittings'!$E120*$S120,0.5*$S120),0),"")</f>
        <v/>
      </c>
      <c r="U120" s="151" t="str">
        <f>IF($S120&lt;&gt;"",IFERROR(IF('Inputs Fixture Fittings'!$D120&lt;&gt;"Default",'Inputs Fixture Fittings'!$F120*$S120,0.5*$S120),0),"")</f>
        <v/>
      </c>
      <c r="V120" s="150" t="str">
        <f>IFERROR(IF(INDEX(inputsgrp_otot,MATCH(Logic!$A120,inputsgrp_no,0))&lt;&gt;"",INDEX(inputsgrp_otot,MATCH(Logic!$A120,inputsgrp_no,0)),""),"")</f>
        <v/>
      </c>
      <c r="W120" s="151" t="str">
        <f>IF($V120&lt;&gt;"",IFERROR(IF('Inputs Fixture Fittings'!$D120&lt;&gt;"Default",'Inputs Fixture Fittings'!$E120*$V120,0.5*$V120),0),"")</f>
        <v/>
      </c>
      <c r="X120" s="151" t="str">
        <f>IF($V120&lt;&gt;"",IFERROR(IF('Inputs Fixture Fittings'!$D120&lt;&gt;"Default",'Inputs Fixture Fittings'!$F120*$V120,0.5*$V120),0),"")</f>
        <v/>
      </c>
      <c r="Y120" s="153"/>
      <c r="Z120" s="138"/>
      <c r="AA120" s="138"/>
      <c r="AB120" s="138"/>
      <c r="AC120" s="138"/>
      <c r="AD120" s="138"/>
      <c r="AE120" s="138"/>
      <c r="AF120" s="138"/>
      <c r="AG120" s="138"/>
      <c r="AH120" s="138"/>
      <c r="AI120" s="138"/>
      <c r="AJ120" s="138"/>
      <c r="AK120" s="138"/>
      <c r="AL120" s="138"/>
      <c r="AM120" s="138"/>
      <c r="AN120" s="138"/>
      <c r="AO120" s="138"/>
      <c r="AP120" s="138"/>
      <c r="AQ120" s="138"/>
      <c r="AR120" s="138"/>
      <c r="AS120" s="138"/>
      <c r="AT120" s="138"/>
      <c r="AU120" s="138"/>
      <c r="AV120" s="138"/>
      <c r="AW120" s="138"/>
      <c r="AX120" s="138"/>
      <c r="AY120" s="138"/>
      <c r="AZ120" s="138"/>
      <c r="BA120" s="138"/>
      <c r="BB120" s="138"/>
      <c r="BC120" s="138"/>
      <c r="BD120" s="138"/>
      <c r="BE120" s="138"/>
      <c r="BF120" s="138"/>
      <c r="BG120" s="138"/>
      <c r="BH120" s="138"/>
      <c r="BI120" s="138"/>
      <c r="BJ120" s="138"/>
      <c r="BK120" s="138"/>
      <c r="BL120" s="138"/>
      <c r="BM120" s="138"/>
      <c r="BN120" s="138"/>
      <c r="BO120" s="138"/>
      <c r="BP120" s="138"/>
      <c r="BQ120" s="138"/>
      <c r="BR120" s="138"/>
      <c r="BS120" s="138"/>
      <c r="BT120" s="138"/>
      <c r="BU120" s="138"/>
      <c r="BV120" s="138"/>
      <c r="BW120" s="138"/>
      <c r="BX120" s="138"/>
      <c r="BY120" s="138"/>
      <c r="BZ120" s="138"/>
      <c r="CA120" s="14"/>
      <c r="CB120" s="14"/>
      <c r="CC120" s="14"/>
      <c r="CD120" s="14"/>
      <c r="CE120" s="14"/>
      <c r="CF120" s="14"/>
      <c r="CG120" s="14"/>
      <c r="CH120" s="14"/>
      <c r="CI120" s="14"/>
      <c r="CJ120" s="14"/>
      <c r="CK120" s="14"/>
      <c r="CL120" s="14"/>
      <c r="CM120" s="14"/>
      <c r="CN120" s="14"/>
      <c r="CO120" s="14"/>
      <c r="CP120" s="14"/>
      <c r="CQ120" s="14"/>
      <c r="CR120" s="14"/>
      <c r="CS120" s="14"/>
      <c r="CT120" s="14"/>
      <c r="CU120" s="14"/>
      <c r="CV120" s="14"/>
      <c r="CW120" s="14"/>
      <c r="CX120" s="14"/>
      <c r="CY120" s="14"/>
      <c r="CZ120" s="14"/>
      <c r="DA120" s="14"/>
      <c r="DB120" s="14"/>
      <c r="DC120" s="14"/>
      <c r="DD120" s="14"/>
      <c r="DE120" s="14"/>
      <c r="DF120" s="14"/>
      <c r="DG120" s="14"/>
      <c r="DH120" s="14"/>
      <c r="DI120" s="14"/>
      <c r="DJ120" s="14"/>
      <c r="DK120" s="14"/>
      <c r="DL120" s="14"/>
      <c r="DM120" s="14"/>
      <c r="DN120" s="14"/>
      <c r="DO120" s="14"/>
      <c r="DP120" s="14"/>
      <c r="DQ120" s="14"/>
      <c r="DR120" s="14"/>
      <c r="DS120" s="14"/>
      <c r="DT120" s="14"/>
      <c r="DU120" s="14"/>
      <c r="DV120" s="14"/>
      <c r="DW120" s="14"/>
      <c r="DX120" s="14"/>
      <c r="DY120" s="14"/>
      <c r="DZ120" s="14"/>
      <c r="EA120" s="14"/>
      <c r="EB120" s="14"/>
      <c r="EC120" s="14"/>
      <c r="ED120" s="14"/>
      <c r="EE120" s="14"/>
      <c r="EF120" s="14"/>
      <c r="EG120" s="14"/>
      <c r="EH120" s="14"/>
      <c r="EI120" s="14"/>
      <c r="EJ120" s="14"/>
      <c r="EK120" s="14"/>
      <c r="EL120" s="14"/>
      <c r="EM120" s="14"/>
      <c r="EN120" s="14"/>
      <c r="EO120" s="14"/>
      <c r="EP120" s="14"/>
      <c r="EQ120" s="14"/>
      <c r="ER120" s="14"/>
      <c r="ES120" s="14"/>
      <c r="ET120" s="14"/>
      <c r="EU120" s="14"/>
      <c r="EV120" s="14"/>
      <c r="EW120" s="14"/>
      <c r="EX120" s="14"/>
      <c r="EY120" s="14"/>
      <c r="EZ120" s="14"/>
      <c r="FA120" s="14"/>
      <c r="FB120" s="14"/>
      <c r="FC120" s="14"/>
      <c r="FD120" s="14"/>
      <c r="FE120" s="14"/>
      <c r="FF120" s="14"/>
      <c r="FG120" s="14"/>
      <c r="FH120" s="14"/>
      <c r="FI120" s="14"/>
      <c r="FJ120" s="14"/>
      <c r="FK120" s="14"/>
      <c r="FL120" s="14"/>
      <c r="FM120" s="14"/>
      <c r="FN120" s="14"/>
      <c r="FO120" s="14"/>
      <c r="FP120" s="14"/>
      <c r="FQ120" s="14"/>
      <c r="FR120" s="14"/>
      <c r="FS120" s="14"/>
      <c r="FT120" s="14"/>
      <c r="FU120" s="14"/>
      <c r="FV120" s="14"/>
      <c r="FW120" s="14"/>
      <c r="FX120" s="14"/>
      <c r="FY120" s="14"/>
      <c r="FZ120" s="14"/>
      <c r="GA120" s="14"/>
      <c r="GB120" s="14"/>
      <c r="GC120" s="14"/>
      <c r="GD120" s="14"/>
      <c r="GE120" s="14"/>
      <c r="GF120" s="14"/>
      <c r="GG120" s="14"/>
      <c r="GH120" s="14"/>
      <c r="GI120" s="14"/>
      <c r="GJ120" s="14"/>
      <c r="GK120" s="14"/>
      <c r="GL120" s="14"/>
      <c r="GM120" s="14"/>
      <c r="GN120" s="14"/>
      <c r="GO120" s="14"/>
      <c r="GP120" s="14"/>
      <c r="GQ120" s="14"/>
      <c r="GR120" s="14"/>
      <c r="GS120" s="14"/>
      <c r="GT120" s="14"/>
      <c r="GU120" s="14"/>
      <c r="GV120" s="14"/>
      <c r="GW120" s="14"/>
      <c r="GX120" s="14"/>
      <c r="GY120" s="14"/>
      <c r="GZ120" s="14"/>
      <c r="HA120" s="14"/>
      <c r="HB120" s="14"/>
      <c r="HC120" s="14"/>
      <c r="HD120" s="14"/>
      <c r="HE120" s="14"/>
      <c r="HF120" s="14"/>
      <c r="HG120" s="14"/>
      <c r="HH120" s="14"/>
      <c r="HI120" s="14"/>
      <c r="HJ120" s="14"/>
      <c r="HK120" s="14"/>
      <c r="HL120" s="14"/>
      <c r="HM120" s="14"/>
      <c r="HN120" s="14"/>
      <c r="HO120" s="14"/>
      <c r="HP120" s="14"/>
      <c r="HQ120" s="14"/>
      <c r="HR120" s="14"/>
      <c r="HS120" s="14"/>
      <c r="HT120" s="14"/>
      <c r="HU120" s="14"/>
      <c r="HV120" s="14"/>
      <c r="HW120" s="14"/>
      <c r="HX120" s="14"/>
      <c r="HY120" s="14"/>
      <c r="HZ120" s="14"/>
      <c r="IA120" s="14"/>
      <c r="IB120" s="14"/>
      <c r="IC120" s="14"/>
      <c r="ID120" s="14"/>
      <c r="IE120" s="14"/>
      <c r="IF120" s="14"/>
      <c r="IG120" s="14"/>
      <c r="IH120" s="14"/>
      <c r="II120" s="14"/>
      <c r="IJ120" s="14"/>
      <c r="IK120" s="14"/>
      <c r="IL120" s="14"/>
      <c r="IM120" s="14"/>
      <c r="IN120" s="14"/>
      <c r="IO120" s="14"/>
      <c r="IP120" s="14"/>
      <c r="IQ120" s="14"/>
      <c r="IR120" s="14"/>
      <c r="IS120" s="14"/>
      <c r="IT120" s="14"/>
      <c r="IU120" s="14"/>
      <c r="IV120" s="14"/>
      <c r="IW120" s="14"/>
      <c r="IX120" s="14"/>
      <c r="IY120" s="14"/>
      <c r="IZ120" s="14"/>
      <c r="JA120" s="14"/>
      <c r="JB120" s="14"/>
      <c r="JC120" s="14"/>
      <c r="JD120" s="14"/>
      <c r="JE120" s="14"/>
      <c r="JF120" s="14"/>
      <c r="JG120" s="14"/>
    </row>
    <row r="121" spans="1:267" s="152" customFormat="1" ht="18" hidden="1" customHeight="1" outlineLevel="2" x14ac:dyDescent="0.25">
      <c r="A121" s="146">
        <v>102</v>
      </c>
      <c r="B121" s="366" t="str">
        <f>IFERROR(IF(INDEX(inputsgrp_gn,MATCH(Logic!$A121,inputsgrp_no,0))&lt;&gt;"",INDEX(inputsgrp_gn,MATCH(Logic!$A121,inputsgrp_no,0)),""),"")</f>
        <v/>
      </c>
      <c r="C121" s="367"/>
      <c r="D121" s="148" t="str">
        <f>IFERROR(IF(INDEX(inputsgrp_ada,MATCH(Logic!$A121,inputsgrp_no,0))&lt;&gt;"",INDEX(inputsgrp_ada,MATCH(Logic!$A121,inputsgrp_no,0)),""),"")</f>
        <v/>
      </c>
      <c r="E121" s="149" t="str">
        <f>IFERROR(IF(INDEX(inputsgrp_urinal,MATCH(Logic!$A121,inputsgrp_no,0))&lt;&gt;"",INDEX(inputsgrp_urinal,MATCH(Logic!$A121,inputsgrp_no,0)),""),"")</f>
        <v/>
      </c>
      <c r="F121" s="150" t="str">
        <f>IFERROR(IF(INDEX(inputsgrp_an,MATCH(Logic!$A121,inputsgrp_no,0))&lt;&gt;"",INDEX(inputsgrp_an,MATCH(Logic!$A121,inputsgrp_no,0)),""),"")</f>
        <v/>
      </c>
      <c r="G121" s="150" t="str">
        <f>IFERROR(IF(INDEX(inputsgrp_otefte,MATCH(Logic!$A121,inputsgrp_no,0))&lt;&gt;"",INDEX(inputsgrp_otefte,MATCH(Logic!$A121,inputsgrp_no,0)),""),"")</f>
        <v/>
      </c>
      <c r="H121" s="151" t="str">
        <f>IF($G121&lt;&gt;"",IFERROR(IF('Inputs Fixture Fittings'!$D121&lt;&gt;"Default",'Inputs Fixture Fittings'!$E121*$G121,0.5*$G121),0),"")</f>
        <v/>
      </c>
      <c r="I121" s="151" t="str">
        <f>IF($G121&lt;&gt;"",IFERROR(IF('Inputs Fixture Fittings'!$D121&lt;&gt;"Default",'Inputs Fixture Fittings'!$F121*$G121,0.5*$G121),0),"")</f>
        <v/>
      </c>
      <c r="J121" s="150" t="str">
        <f>IFERROR(IF(INDEX(inputsgrp_otv,MATCH(Logic!$A121,inputsgrp_no,0))&lt;&gt;"",INDEX(inputsgrp_otv,MATCH(Logic!$A121,inputsgrp_no,0)),""),"")</f>
        <v/>
      </c>
      <c r="K121" s="151" t="str">
        <f>IF($J121&lt;&gt;"",IFERROR(IF('Inputs Fixture Fittings'!$D121&lt;&gt;"Default",'Inputs Fixture Fittings'!$E121*$J121,0.5*$J121),0),"")</f>
        <v/>
      </c>
      <c r="L121" s="151" t="str">
        <f>IF($J121&lt;&gt;"",IFERROR(IF('Inputs Fixture Fittings'!$D121&lt;&gt;"Default",'Inputs Fixture Fittings'!$F121*$J121,0.5*$J121),0),"")</f>
        <v/>
      </c>
      <c r="M121" s="150" t="str">
        <f>IFERROR(IF(INDEX(inputsgrp_otrc,MATCH(Logic!$A121,inputsgrp_no,0))&lt;&gt;"",INDEX(inputsgrp_otrc,MATCH(Logic!$A121,inputsgrp_no,0)),""),"")</f>
        <v/>
      </c>
      <c r="N121" s="151" t="str">
        <f>IF($M121&lt;&gt;"",IFERROR(IF('Inputs Fixture Fittings'!$D121&lt;&gt;"Default",'Inputs Fixture Fittings'!$E121*$M121,0.5*$M121),0),"")</f>
        <v/>
      </c>
      <c r="O121" s="151" t="str">
        <f>IF($M121&lt;&gt;"",IFERROR(IF('Inputs Fixture Fittings'!$D121&lt;&gt;"Default",'Inputs Fixture Fittings'!$F121*$M121,0.5*$M121),0),"")</f>
        <v/>
      </c>
      <c r="P121" s="150" t="str">
        <f>IFERROR(IF(INDEX(inputsgrp_otstud,MATCH(Logic!$A121,inputsgrp_no,0))&lt;&gt;"",INDEX(inputsgrp_otstud,MATCH(Logic!$A121,inputsgrp_no,0)),""),"")</f>
        <v/>
      </c>
      <c r="Q121" s="151" t="str">
        <f>IF($P121&lt;&gt;"",IFERROR(IF('Inputs Fixture Fittings'!$D121&lt;&gt;"Default",'Inputs Fixture Fittings'!$E121*$P121,0.5*$P121),0),"")</f>
        <v/>
      </c>
      <c r="R121" s="151" t="str">
        <f>IF($P121&lt;&gt;"",IFERROR(IF('Inputs Fixture Fittings'!$D121&lt;&gt;"Default",'Inputs Fixture Fittings'!$F121*$P121,0.5*$P121),0),"")</f>
        <v/>
      </c>
      <c r="S121" s="150" t="str">
        <f>IFERROR(IF(INDEX(inputsgrp_otres,MATCH(Logic!$A121,inputsgrp_no,0))&lt;&gt;"",INDEX(inputsgrp_otres,MATCH(Logic!$A121,inputsgrp_no,0)),""),"")</f>
        <v/>
      </c>
      <c r="T121" s="151" t="str">
        <f>IF($S121&lt;&gt;"",IFERROR(IF('Inputs Fixture Fittings'!$D121&lt;&gt;"Default",'Inputs Fixture Fittings'!$E121*$S121,0.5*$S121),0),"")</f>
        <v/>
      </c>
      <c r="U121" s="151" t="str">
        <f>IF($S121&lt;&gt;"",IFERROR(IF('Inputs Fixture Fittings'!$D121&lt;&gt;"Default",'Inputs Fixture Fittings'!$F121*$S121,0.5*$S121),0),"")</f>
        <v/>
      </c>
      <c r="V121" s="150" t="str">
        <f>IFERROR(IF(INDEX(inputsgrp_otot,MATCH(Logic!$A121,inputsgrp_no,0))&lt;&gt;"",INDEX(inputsgrp_otot,MATCH(Logic!$A121,inputsgrp_no,0)),""),"")</f>
        <v/>
      </c>
      <c r="W121" s="151" t="str">
        <f>IF($V121&lt;&gt;"",IFERROR(IF('Inputs Fixture Fittings'!$D121&lt;&gt;"Default",'Inputs Fixture Fittings'!$E121*$V121,0.5*$V121),0),"")</f>
        <v/>
      </c>
      <c r="X121" s="151" t="str">
        <f>IF($V121&lt;&gt;"",IFERROR(IF('Inputs Fixture Fittings'!$D121&lt;&gt;"Default",'Inputs Fixture Fittings'!$F121*$V121,0.5*$V121),0),"")</f>
        <v/>
      </c>
      <c r="Y121" s="153"/>
      <c r="Z121" s="138"/>
      <c r="AA121" s="138"/>
      <c r="AB121" s="138"/>
      <c r="AC121" s="138"/>
      <c r="AD121" s="138"/>
      <c r="AE121" s="138"/>
      <c r="AF121" s="138"/>
      <c r="AG121" s="138"/>
      <c r="AH121" s="138"/>
      <c r="AI121" s="138"/>
      <c r="AJ121" s="138"/>
      <c r="AK121" s="138"/>
      <c r="AL121" s="138"/>
      <c r="AM121" s="138"/>
      <c r="AN121" s="138"/>
      <c r="AO121" s="138"/>
      <c r="AP121" s="138"/>
      <c r="AQ121" s="138"/>
      <c r="AR121" s="138"/>
      <c r="AS121" s="138"/>
      <c r="AT121" s="138"/>
      <c r="AU121" s="138"/>
      <c r="AV121" s="138"/>
      <c r="AW121" s="138"/>
      <c r="AX121" s="138"/>
      <c r="AY121" s="138"/>
      <c r="AZ121" s="138"/>
      <c r="BA121" s="138"/>
      <c r="BB121" s="138"/>
      <c r="BC121" s="138"/>
      <c r="BD121" s="138"/>
      <c r="BE121" s="138"/>
      <c r="BF121" s="138"/>
      <c r="BG121" s="138"/>
      <c r="BH121" s="138"/>
      <c r="BI121" s="138"/>
      <c r="BJ121" s="138"/>
      <c r="BK121" s="138"/>
      <c r="BL121" s="138"/>
      <c r="BM121" s="138"/>
      <c r="BN121" s="138"/>
      <c r="BO121" s="138"/>
      <c r="BP121" s="138"/>
      <c r="BQ121" s="138"/>
      <c r="BR121" s="138"/>
      <c r="BS121" s="138"/>
      <c r="BT121" s="138"/>
      <c r="BU121" s="138"/>
      <c r="BV121" s="138"/>
      <c r="BW121" s="138"/>
      <c r="BX121" s="138"/>
      <c r="BY121" s="138"/>
      <c r="BZ121" s="138"/>
      <c r="CA121" s="14"/>
      <c r="CB121" s="14"/>
      <c r="CC121" s="14"/>
      <c r="CD121" s="14"/>
      <c r="CE121" s="14"/>
      <c r="CF121" s="14"/>
      <c r="CG121" s="14"/>
      <c r="CH121" s="14"/>
      <c r="CI121" s="14"/>
      <c r="CJ121" s="14"/>
      <c r="CK121" s="14"/>
      <c r="CL121" s="14"/>
      <c r="CM121" s="14"/>
      <c r="CN121" s="14"/>
      <c r="CO121" s="14"/>
      <c r="CP121" s="14"/>
      <c r="CQ121" s="14"/>
      <c r="CR121" s="14"/>
      <c r="CS121" s="14"/>
      <c r="CT121" s="14"/>
      <c r="CU121" s="14"/>
      <c r="CV121" s="14"/>
      <c r="CW121" s="14"/>
      <c r="CX121" s="14"/>
      <c r="CY121" s="14"/>
      <c r="CZ121" s="14"/>
      <c r="DA121" s="14"/>
      <c r="DB121" s="14"/>
      <c r="DC121" s="14"/>
      <c r="DD121" s="14"/>
      <c r="DE121" s="14"/>
      <c r="DF121" s="14"/>
      <c r="DG121" s="14"/>
      <c r="DH121" s="14"/>
      <c r="DI121" s="14"/>
      <c r="DJ121" s="14"/>
      <c r="DK121" s="14"/>
      <c r="DL121" s="14"/>
      <c r="DM121" s="14"/>
      <c r="DN121" s="14"/>
      <c r="DO121" s="14"/>
      <c r="DP121" s="14"/>
      <c r="DQ121" s="14"/>
      <c r="DR121" s="14"/>
      <c r="DS121" s="14"/>
      <c r="DT121" s="14"/>
      <c r="DU121" s="14"/>
      <c r="DV121" s="14"/>
      <c r="DW121" s="14"/>
      <c r="DX121" s="14"/>
      <c r="DY121" s="14"/>
      <c r="DZ121" s="14"/>
      <c r="EA121" s="14"/>
      <c r="EB121" s="14"/>
      <c r="EC121" s="14"/>
      <c r="ED121" s="14"/>
      <c r="EE121" s="14"/>
      <c r="EF121" s="14"/>
      <c r="EG121" s="14"/>
      <c r="EH121" s="14"/>
      <c r="EI121" s="14"/>
      <c r="EJ121" s="14"/>
      <c r="EK121" s="14"/>
      <c r="EL121" s="14"/>
      <c r="EM121" s="14"/>
      <c r="EN121" s="14"/>
      <c r="EO121" s="14"/>
      <c r="EP121" s="14"/>
      <c r="EQ121" s="14"/>
      <c r="ER121" s="14"/>
      <c r="ES121" s="14"/>
      <c r="ET121" s="14"/>
      <c r="EU121" s="14"/>
      <c r="EV121" s="14"/>
      <c r="EW121" s="14"/>
      <c r="EX121" s="14"/>
      <c r="EY121" s="14"/>
      <c r="EZ121" s="14"/>
      <c r="FA121" s="14"/>
      <c r="FB121" s="14"/>
      <c r="FC121" s="14"/>
      <c r="FD121" s="14"/>
      <c r="FE121" s="14"/>
      <c r="FF121" s="14"/>
      <c r="FG121" s="14"/>
      <c r="FH121" s="14"/>
      <c r="FI121" s="14"/>
      <c r="FJ121" s="14"/>
      <c r="FK121" s="14"/>
      <c r="FL121" s="14"/>
      <c r="FM121" s="14"/>
      <c r="FN121" s="14"/>
      <c r="FO121" s="14"/>
      <c r="FP121" s="14"/>
      <c r="FQ121" s="14"/>
      <c r="FR121" s="14"/>
      <c r="FS121" s="14"/>
      <c r="FT121" s="14"/>
      <c r="FU121" s="14"/>
      <c r="FV121" s="14"/>
      <c r="FW121" s="14"/>
      <c r="FX121" s="14"/>
      <c r="FY121" s="14"/>
      <c r="FZ121" s="14"/>
      <c r="GA121" s="14"/>
      <c r="GB121" s="14"/>
      <c r="GC121" s="14"/>
      <c r="GD121" s="14"/>
      <c r="GE121" s="14"/>
      <c r="GF121" s="14"/>
      <c r="GG121" s="14"/>
      <c r="GH121" s="14"/>
      <c r="GI121" s="14"/>
      <c r="GJ121" s="14"/>
      <c r="GK121" s="14"/>
      <c r="GL121" s="14"/>
      <c r="GM121" s="14"/>
      <c r="GN121" s="14"/>
      <c r="GO121" s="14"/>
      <c r="GP121" s="14"/>
      <c r="GQ121" s="14"/>
      <c r="GR121" s="14"/>
      <c r="GS121" s="14"/>
      <c r="GT121" s="14"/>
      <c r="GU121" s="14"/>
      <c r="GV121" s="14"/>
      <c r="GW121" s="14"/>
      <c r="GX121" s="14"/>
      <c r="GY121" s="14"/>
      <c r="GZ121" s="14"/>
      <c r="HA121" s="14"/>
      <c r="HB121" s="14"/>
      <c r="HC121" s="14"/>
      <c r="HD121" s="14"/>
      <c r="HE121" s="14"/>
      <c r="HF121" s="14"/>
      <c r="HG121" s="14"/>
      <c r="HH121" s="14"/>
      <c r="HI121" s="14"/>
      <c r="HJ121" s="14"/>
      <c r="HK121" s="14"/>
      <c r="HL121" s="14"/>
      <c r="HM121" s="14"/>
      <c r="HN121" s="14"/>
      <c r="HO121" s="14"/>
      <c r="HP121" s="14"/>
      <c r="HQ121" s="14"/>
      <c r="HR121" s="14"/>
      <c r="HS121" s="14"/>
      <c r="HT121" s="14"/>
      <c r="HU121" s="14"/>
      <c r="HV121" s="14"/>
      <c r="HW121" s="14"/>
      <c r="HX121" s="14"/>
      <c r="HY121" s="14"/>
      <c r="HZ121" s="14"/>
      <c r="IA121" s="14"/>
      <c r="IB121" s="14"/>
      <c r="IC121" s="14"/>
      <c r="ID121" s="14"/>
      <c r="IE121" s="14"/>
      <c r="IF121" s="14"/>
      <c r="IG121" s="14"/>
      <c r="IH121" s="14"/>
      <c r="II121" s="14"/>
      <c r="IJ121" s="14"/>
      <c r="IK121" s="14"/>
      <c r="IL121" s="14"/>
      <c r="IM121" s="14"/>
      <c r="IN121" s="14"/>
      <c r="IO121" s="14"/>
      <c r="IP121" s="14"/>
      <c r="IQ121" s="14"/>
      <c r="IR121" s="14"/>
      <c r="IS121" s="14"/>
      <c r="IT121" s="14"/>
      <c r="IU121" s="14"/>
      <c r="IV121" s="14"/>
      <c r="IW121" s="14"/>
      <c r="IX121" s="14"/>
      <c r="IY121" s="14"/>
      <c r="IZ121" s="14"/>
      <c r="JA121" s="14"/>
      <c r="JB121" s="14"/>
      <c r="JC121" s="14"/>
      <c r="JD121" s="14"/>
      <c r="JE121" s="14"/>
      <c r="JF121" s="14"/>
      <c r="JG121" s="14"/>
    </row>
    <row r="122" spans="1:267" s="152" customFormat="1" ht="18" hidden="1" customHeight="1" outlineLevel="2" x14ac:dyDescent="0.25">
      <c r="A122" s="146">
        <v>103</v>
      </c>
      <c r="B122" s="366" t="str">
        <f>IFERROR(IF(INDEX(inputsgrp_gn,MATCH(Logic!$A122,inputsgrp_no,0))&lt;&gt;"",INDEX(inputsgrp_gn,MATCH(Logic!$A122,inputsgrp_no,0)),""),"")</f>
        <v/>
      </c>
      <c r="C122" s="367"/>
      <c r="D122" s="148" t="str">
        <f>IFERROR(IF(INDEX(inputsgrp_ada,MATCH(Logic!$A122,inputsgrp_no,0))&lt;&gt;"",INDEX(inputsgrp_ada,MATCH(Logic!$A122,inputsgrp_no,0)),""),"")</f>
        <v/>
      </c>
      <c r="E122" s="149" t="str">
        <f>IFERROR(IF(INDEX(inputsgrp_urinal,MATCH(Logic!$A122,inputsgrp_no,0))&lt;&gt;"",INDEX(inputsgrp_urinal,MATCH(Logic!$A122,inputsgrp_no,0)),""),"")</f>
        <v/>
      </c>
      <c r="F122" s="150" t="str">
        <f>IFERROR(IF(INDEX(inputsgrp_an,MATCH(Logic!$A122,inputsgrp_no,0))&lt;&gt;"",INDEX(inputsgrp_an,MATCH(Logic!$A122,inputsgrp_no,0)),""),"")</f>
        <v/>
      </c>
      <c r="G122" s="150" t="str">
        <f>IFERROR(IF(INDEX(inputsgrp_otefte,MATCH(Logic!$A122,inputsgrp_no,0))&lt;&gt;"",INDEX(inputsgrp_otefte,MATCH(Logic!$A122,inputsgrp_no,0)),""),"")</f>
        <v/>
      </c>
      <c r="H122" s="151" t="str">
        <f>IF($G122&lt;&gt;"",IFERROR(IF('Inputs Fixture Fittings'!$D122&lt;&gt;"Default",'Inputs Fixture Fittings'!$E122*$G122,0.5*$G122),0),"")</f>
        <v/>
      </c>
      <c r="I122" s="151" t="str">
        <f>IF($G122&lt;&gt;"",IFERROR(IF('Inputs Fixture Fittings'!$D122&lt;&gt;"Default",'Inputs Fixture Fittings'!$F122*$G122,0.5*$G122),0),"")</f>
        <v/>
      </c>
      <c r="J122" s="150" t="str">
        <f>IFERROR(IF(INDEX(inputsgrp_otv,MATCH(Logic!$A122,inputsgrp_no,0))&lt;&gt;"",INDEX(inputsgrp_otv,MATCH(Logic!$A122,inputsgrp_no,0)),""),"")</f>
        <v/>
      </c>
      <c r="K122" s="151" t="str">
        <f>IF($J122&lt;&gt;"",IFERROR(IF('Inputs Fixture Fittings'!$D122&lt;&gt;"Default",'Inputs Fixture Fittings'!$E122*$J122,0.5*$J122),0),"")</f>
        <v/>
      </c>
      <c r="L122" s="151" t="str">
        <f>IF($J122&lt;&gt;"",IFERROR(IF('Inputs Fixture Fittings'!$D122&lt;&gt;"Default",'Inputs Fixture Fittings'!$F122*$J122,0.5*$J122),0),"")</f>
        <v/>
      </c>
      <c r="M122" s="150" t="str">
        <f>IFERROR(IF(INDEX(inputsgrp_otrc,MATCH(Logic!$A122,inputsgrp_no,0))&lt;&gt;"",INDEX(inputsgrp_otrc,MATCH(Logic!$A122,inputsgrp_no,0)),""),"")</f>
        <v/>
      </c>
      <c r="N122" s="151" t="str">
        <f>IF($M122&lt;&gt;"",IFERROR(IF('Inputs Fixture Fittings'!$D122&lt;&gt;"Default",'Inputs Fixture Fittings'!$E122*$M122,0.5*$M122),0),"")</f>
        <v/>
      </c>
      <c r="O122" s="151" t="str">
        <f>IF($M122&lt;&gt;"",IFERROR(IF('Inputs Fixture Fittings'!$D122&lt;&gt;"Default",'Inputs Fixture Fittings'!$F122*$M122,0.5*$M122),0),"")</f>
        <v/>
      </c>
      <c r="P122" s="150" t="str">
        <f>IFERROR(IF(INDEX(inputsgrp_otstud,MATCH(Logic!$A122,inputsgrp_no,0))&lt;&gt;"",INDEX(inputsgrp_otstud,MATCH(Logic!$A122,inputsgrp_no,0)),""),"")</f>
        <v/>
      </c>
      <c r="Q122" s="151" t="str">
        <f>IF($P122&lt;&gt;"",IFERROR(IF('Inputs Fixture Fittings'!$D122&lt;&gt;"Default",'Inputs Fixture Fittings'!$E122*$P122,0.5*$P122),0),"")</f>
        <v/>
      </c>
      <c r="R122" s="151" t="str">
        <f>IF($P122&lt;&gt;"",IFERROR(IF('Inputs Fixture Fittings'!$D122&lt;&gt;"Default",'Inputs Fixture Fittings'!$F122*$P122,0.5*$P122),0),"")</f>
        <v/>
      </c>
      <c r="S122" s="150" t="str">
        <f>IFERROR(IF(INDEX(inputsgrp_otres,MATCH(Logic!$A122,inputsgrp_no,0))&lt;&gt;"",INDEX(inputsgrp_otres,MATCH(Logic!$A122,inputsgrp_no,0)),""),"")</f>
        <v/>
      </c>
      <c r="T122" s="151" t="str">
        <f>IF($S122&lt;&gt;"",IFERROR(IF('Inputs Fixture Fittings'!$D122&lt;&gt;"Default",'Inputs Fixture Fittings'!$E122*$S122,0.5*$S122),0),"")</f>
        <v/>
      </c>
      <c r="U122" s="151" t="str">
        <f>IF($S122&lt;&gt;"",IFERROR(IF('Inputs Fixture Fittings'!$D122&lt;&gt;"Default",'Inputs Fixture Fittings'!$F122*$S122,0.5*$S122),0),"")</f>
        <v/>
      </c>
      <c r="V122" s="150" t="str">
        <f>IFERROR(IF(INDEX(inputsgrp_otot,MATCH(Logic!$A122,inputsgrp_no,0))&lt;&gt;"",INDEX(inputsgrp_otot,MATCH(Logic!$A122,inputsgrp_no,0)),""),"")</f>
        <v/>
      </c>
      <c r="W122" s="151" t="str">
        <f>IF($V122&lt;&gt;"",IFERROR(IF('Inputs Fixture Fittings'!$D122&lt;&gt;"Default",'Inputs Fixture Fittings'!$E122*$V122,0.5*$V122),0),"")</f>
        <v/>
      </c>
      <c r="X122" s="151" t="str">
        <f>IF($V122&lt;&gt;"",IFERROR(IF('Inputs Fixture Fittings'!$D122&lt;&gt;"Default",'Inputs Fixture Fittings'!$F122*$V122,0.5*$V122),0),"")</f>
        <v/>
      </c>
      <c r="Y122" s="153"/>
      <c r="Z122" s="138"/>
      <c r="AA122" s="138"/>
      <c r="AB122" s="138"/>
      <c r="AC122" s="138"/>
      <c r="AD122" s="138"/>
      <c r="AE122" s="138"/>
      <c r="AF122" s="138"/>
      <c r="AG122" s="138"/>
      <c r="AH122" s="138"/>
      <c r="AI122" s="138"/>
      <c r="AJ122" s="138"/>
      <c r="AK122" s="138"/>
      <c r="AL122" s="138"/>
      <c r="AM122" s="138"/>
      <c r="AN122" s="138"/>
      <c r="AO122" s="138"/>
      <c r="AP122" s="138"/>
      <c r="AQ122" s="138"/>
      <c r="AR122" s="138"/>
      <c r="AS122" s="138"/>
      <c r="AT122" s="138"/>
      <c r="AU122" s="138"/>
      <c r="AV122" s="138"/>
      <c r="AW122" s="138"/>
      <c r="AX122" s="138"/>
      <c r="AY122" s="138"/>
      <c r="AZ122" s="138"/>
      <c r="BA122" s="138"/>
      <c r="BB122" s="138"/>
      <c r="BC122" s="138"/>
      <c r="BD122" s="138"/>
      <c r="BE122" s="138"/>
      <c r="BF122" s="138"/>
      <c r="BG122" s="138"/>
      <c r="BH122" s="138"/>
      <c r="BI122" s="138"/>
      <c r="BJ122" s="138"/>
      <c r="BK122" s="138"/>
      <c r="BL122" s="138"/>
      <c r="BM122" s="138"/>
      <c r="BN122" s="138"/>
      <c r="BO122" s="138"/>
      <c r="BP122" s="138"/>
      <c r="BQ122" s="138"/>
      <c r="BR122" s="138"/>
      <c r="BS122" s="138"/>
      <c r="BT122" s="138"/>
      <c r="BU122" s="138"/>
      <c r="BV122" s="138"/>
      <c r="BW122" s="138"/>
      <c r="BX122" s="138"/>
      <c r="BY122" s="138"/>
      <c r="BZ122" s="138"/>
      <c r="CA122" s="14"/>
      <c r="CB122" s="14"/>
      <c r="CC122" s="14"/>
      <c r="CD122" s="14"/>
      <c r="CE122" s="14"/>
      <c r="CF122" s="14"/>
      <c r="CG122" s="14"/>
      <c r="CH122" s="14"/>
      <c r="CI122" s="14"/>
      <c r="CJ122" s="14"/>
      <c r="CK122" s="14"/>
      <c r="CL122" s="14"/>
      <c r="CM122" s="14"/>
      <c r="CN122" s="14"/>
      <c r="CO122" s="14"/>
      <c r="CP122" s="14"/>
      <c r="CQ122" s="14"/>
      <c r="CR122" s="14"/>
      <c r="CS122" s="14"/>
      <c r="CT122" s="14"/>
      <c r="CU122" s="14"/>
      <c r="CV122" s="14"/>
      <c r="CW122" s="14"/>
      <c r="CX122" s="14"/>
      <c r="CY122" s="14"/>
      <c r="CZ122" s="14"/>
      <c r="DA122" s="14"/>
      <c r="DB122" s="14"/>
      <c r="DC122" s="14"/>
      <c r="DD122" s="14"/>
      <c r="DE122" s="14"/>
      <c r="DF122" s="14"/>
      <c r="DG122" s="14"/>
      <c r="DH122" s="14"/>
      <c r="DI122" s="14"/>
      <c r="DJ122" s="14"/>
      <c r="DK122" s="14"/>
      <c r="DL122" s="14"/>
      <c r="DM122" s="14"/>
      <c r="DN122" s="14"/>
      <c r="DO122" s="14"/>
      <c r="DP122" s="14"/>
      <c r="DQ122" s="14"/>
      <c r="DR122" s="14"/>
      <c r="DS122" s="14"/>
      <c r="DT122" s="14"/>
      <c r="DU122" s="14"/>
      <c r="DV122" s="14"/>
      <c r="DW122" s="14"/>
      <c r="DX122" s="14"/>
      <c r="DY122" s="14"/>
      <c r="DZ122" s="14"/>
      <c r="EA122" s="14"/>
      <c r="EB122" s="14"/>
      <c r="EC122" s="14"/>
      <c r="ED122" s="14"/>
      <c r="EE122" s="14"/>
      <c r="EF122" s="14"/>
      <c r="EG122" s="14"/>
      <c r="EH122" s="14"/>
      <c r="EI122" s="14"/>
      <c r="EJ122" s="14"/>
      <c r="EK122" s="14"/>
      <c r="EL122" s="14"/>
      <c r="EM122" s="14"/>
      <c r="EN122" s="14"/>
      <c r="EO122" s="14"/>
      <c r="EP122" s="14"/>
      <c r="EQ122" s="14"/>
      <c r="ER122" s="14"/>
      <c r="ES122" s="14"/>
      <c r="ET122" s="14"/>
      <c r="EU122" s="14"/>
      <c r="EV122" s="14"/>
      <c r="EW122" s="14"/>
      <c r="EX122" s="14"/>
      <c r="EY122" s="14"/>
      <c r="EZ122" s="14"/>
      <c r="FA122" s="14"/>
      <c r="FB122" s="14"/>
      <c r="FC122" s="14"/>
      <c r="FD122" s="14"/>
      <c r="FE122" s="14"/>
      <c r="FF122" s="14"/>
      <c r="FG122" s="14"/>
      <c r="FH122" s="14"/>
      <c r="FI122" s="14"/>
      <c r="FJ122" s="14"/>
      <c r="FK122" s="14"/>
      <c r="FL122" s="14"/>
      <c r="FM122" s="14"/>
      <c r="FN122" s="14"/>
      <c r="FO122" s="14"/>
      <c r="FP122" s="14"/>
      <c r="FQ122" s="14"/>
      <c r="FR122" s="14"/>
      <c r="FS122" s="14"/>
      <c r="FT122" s="14"/>
      <c r="FU122" s="14"/>
      <c r="FV122" s="14"/>
      <c r="FW122" s="14"/>
      <c r="FX122" s="14"/>
      <c r="FY122" s="14"/>
      <c r="FZ122" s="14"/>
      <c r="GA122" s="14"/>
      <c r="GB122" s="14"/>
      <c r="GC122" s="14"/>
      <c r="GD122" s="14"/>
      <c r="GE122" s="14"/>
      <c r="GF122" s="14"/>
      <c r="GG122" s="14"/>
      <c r="GH122" s="14"/>
      <c r="GI122" s="14"/>
      <c r="GJ122" s="14"/>
      <c r="GK122" s="14"/>
      <c r="GL122" s="14"/>
      <c r="GM122" s="14"/>
      <c r="GN122" s="14"/>
      <c r="GO122" s="14"/>
      <c r="GP122" s="14"/>
      <c r="GQ122" s="14"/>
      <c r="GR122" s="14"/>
      <c r="GS122" s="14"/>
      <c r="GT122" s="14"/>
      <c r="GU122" s="14"/>
      <c r="GV122" s="14"/>
      <c r="GW122" s="14"/>
      <c r="GX122" s="14"/>
      <c r="GY122" s="14"/>
      <c r="GZ122" s="14"/>
      <c r="HA122" s="14"/>
      <c r="HB122" s="14"/>
      <c r="HC122" s="14"/>
      <c r="HD122" s="14"/>
      <c r="HE122" s="14"/>
      <c r="HF122" s="14"/>
      <c r="HG122" s="14"/>
      <c r="HH122" s="14"/>
      <c r="HI122" s="14"/>
      <c r="HJ122" s="14"/>
      <c r="HK122" s="14"/>
      <c r="HL122" s="14"/>
      <c r="HM122" s="14"/>
      <c r="HN122" s="14"/>
      <c r="HO122" s="14"/>
      <c r="HP122" s="14"/>
      <c r="HQ122" s="14"/>
      <c r="HR122" s="14"/>
      <c r="HS122" s="14"/>
      <c r="HT122" s="14"/>
      <c r="HU122" s="14"/>
      <c r="HV122" s="14"/>
      <c r="HW122" s="14"/>
      <c r="HX122" s="14"/>
      <c r="HY122" s="14"/>
      <c r="HZ122" s="14"/>
      <c r="IA122" s="14"/>
      <c r="IB122" s="14"/>
      <c r="IC122" s="14"/>
      <c r="ID122" s="14"/>
      <c r="IE122" s="14"/>
      <c r="IF122" s="14"/>
      <c r="IG122" s="14"/>
      <c r="IH122" s="14"/>
      <c r="II122" s="14"/>
      <c r="IJ122" s="14"/>
      <c r="IK122" s="14"/>
      <c r="IL122" s="14"/>
      <c r="IM122" s="14"/>
      <c r="IN122" s="14"/>
      <c r="IO122" s="14"/>
      <c r="IP122" s="14"/>
      <c r="IQ122" s="14"/>
      <c r="IR122" s="14"/>
      <c r="IS122" s="14"/>
      <c r="IT122" s="14"/>
      <c r="IU122" s="14"/>
      <c r="IV122" s="14"/>
      <c r="IW122" s="14"/>
      <c r="IX122" s="14"/>
      <c r="IY122" s="14"/>
      <c r="IZ122" s="14"/>
      <c r="JA122" s="14"/>
      <c r="JB122" s="14"/>
      <c r="JC122" s="14"/>
      <c r="JD122" s="14"/>
      <c r="JE122" s="14"/>
      <c r="JF122" s="14"/>
      <c r="JG122" s="14"/>
    </row>
    <row r="123" spans="1:267" s="152" customFormat="1" ht="18" hidden="1" customHeight="1" outlineLevel="2" x14ac:dyDescent="0.25">
      <c r="A123" s="146">
        <v>104</v>
      </c>
      <c r="B123" s="366" t="str">
        <f>IFERROR(IF(INDEX(inputsgrp_gn,MATCH(Logic!$A123,inputsgrp_no,0))&lt;&gt;"",INDEX(inputsgrp_gn,MATCH(Logic!$A123,inputsgrp_no,0)),""),"")</f>
        <v/>
      </c>
      <c r="C123" s="367"/>
      <c r="D123" s="148" t="str">
        <f>IFERROR(IF(INDEX(inputsgrp_ada,MATCH(Logic!$A123,inputsgrp_no,0))&lt;&gt;"",INDEX(inputsgrp_ada,MATCH(Logic!$A123,inputsgrp_no,0)),""),"")</f>
        <v/>
      </c>
      <c r="E123" s="149" t="str">
        <f>IFERROR(IF(INDEX(inputsgrp_urinal,MATCH(Logic!$A123,inputsgrp_no,0))&lt;&gt;"",INDEX(inputsgrp_urinal,MATCH(Logic!$A123,inputsgrp_no,0)),""),"")</f>
        <v/>
      </c>
      <c r="F123" s="150" t="str">
        <f>IFERROR(IF(INDEX(inputsgrp_an,MATCH(Logic!$A123,inputsgrp_no,0))&lt;&gt;"",INDEX(inputsgrp_an,MATCH(Logic!$A123,inputsgrp_no,0)),""),"")</f>
        <v/>
      </c>
      <c r="G123" s="150" t="str">
        <f>IFERROR(IF(INDEX(inputsgrp_otefte,MATCH(Logic!$A123,inputsgrp_no,0))&lt;&gt;"",INDEX(inputsgrp_otefte,MATCH(Logic!$A123,inputsgrp_no,0)),""),"")</f>
        <v/>
      </c>
      <c r="H123" s="151" t="str">
        <f>IF($G123&lt;&gt;"",IFERROR(IF('Inputs Fixture Fittings'!$D123&lt;&gt;"Default",'Inputs Fixture Fittings'!$E123*$G123,0.5*$G123),0),"")</f>
        <v/>
      </c>
      <c r="I123" s="151" t="str">
        <f>IF($G123&lt;&gt;"",IFERROR(IF('Inputs Fixture Fittings'!$D123&lt;&gt;"Default",'Inputs Fixture Fittings'!$F123*$G123,0.5*$G123),0),"")</f>
        <v/>
      </c>
      <c r="J123" s="150" t="str">
        <f>IFERROR(IF(INDEX(inputsgrp_otv,MATCH(Logic!$A123,inputsgrp_no,0))&lt;&gt;"",INDEX(inputsgrp_otv,MATCH(Logic!$A123,inputsgrp_no,0)),""),"")</f>
        <v/>
      </c>
      <c r="K123" s="151" t="str">
        <f>IF($J123&lt;&gt;"",IFERROR(IF('Inputs Fixture Fittings'!$D123&lt;&gt;"Default",'Inputs Fixture Fittings'!$E123*$J123,0.5*$J123),0),"")</f>
        <v/>
      </c>
      <c r="L123" s="151" t="str">
        <f>IF($J123&lt;&gt;"",IFERROR(IF('Inputs Fixture Fittings'!$D123&lt;&gt;"Default",'Inputs Fixture Fittings'!$F123*$J123,0.5*$J123),0),"")</f>
        <v/>
      </c>
      <c r="M123" s="150" t="str">
        <f>IFERROR(IF(INDEX(inputsgrp_otrc,MATCH(Logic!$A123,inputsgrp_no,0))&lt;&gt;"",INDEX(inputsgrp_otrc,MATCH(Logic!$A123,inputsgrp_no,0)),""),"")</f>
        <v/>
      </c>
      <c r="N123" s="151" t="str">
        <f>IF($M123&lt;&gt;"",IFERROR(IF('Inputs Fixture Fittings'!$D123&lt;&gt;"Default",'Inputs Fixture Fittings'!$E123*$M123,0.5*$M123),0),"")</f>
        <v/>
      </c>
      <c r="O123" s="151" t="str">
        <f>IF($M123&lt;&gt;"",IFERROR(IF('Inputs Fixture Fittings'!$D123&lt;&gt;"Default",'Inputs Fixture Fittings'!$F123*$M123,0.5*$M123),0),"")</f>
        <v/>
      </c>
      <c r="P123" s="150" t="str">
        <f>IFERROR(IF(INDEX(inputsgrp_otstud,MATCH(Logic!$A123,inputsgrp_no,0))&lt;&gt;"",INDEX(inputsgrp_otstud,MATCH(Logic!$A123,inputsgrp_no,0)),""),"")</f>
        <v/>
      </c>
      <c r="Q123" s="151" t="str">
        <f>IF($P123&lt;&gt;"",IFERROR(IF('Inputs Fixture Fittings'!$D123&lt;&gt;"Default",'Inputs Fixture Fittings'!$E123*$P123,0.5*$P123),0),"")</f>
        <v/>
      </c>
      <c r="R123" s="151" t="str">
        <f>IF($P123&lt;&gt;"",IFERROR(IF('Inputs Fixture Fittings'!$D123&lt;&gt;"Default",'Inputs Fixture Fittings'!$F123*$P123,0.5*$P123),0),"")</f>
        <v/>
      </c>
      <c r="S123" s="150" t="str">
        <f>IFERROR(IF(INDEX(inputsgrp_otres,MATCH(Logic!$A123,inputsgrp_no,0))&lt;&gt;"",INDEX(inputsgrp_otres,MATCH(Logic!$A123,inputsgrp_no,0)),""),"")</f>
        <v/>
      </c>
      <c r="T123" s="151" t="str">
        <f>IF($S123&lt;&gt;"",IFERROR(IF('Inputs Fixture Fittings'!$D123&lt;&gt;"Default",'Inputs Fixture Fittings'!$E123*$S123,0.5*$S123),0),"")</f>
        <v/>
      </c>
      <c r="U123" s="151" t="str">
        <f>IF($S123&lt;&gt;"",IFERROR(IF('Inputs Fixture Fittings'!$D123&lt;&gt;"Default",'Inputs Fixture Fittings'!$F123*$S123,0.5*$S123),0),"")</f>
        <v/>
      </c>
      <c r="V123" s="150" t="str">
        <f>IFERROR(IF(INDEX(inputsgrp_otot,MATCH(Logic!$A123,inputsgrp_no,0))&lt;&gt;"",INDEX(inputsgrp_otot,MATCH(Logic!$A123,inputsgrp_no,0)),""),"")</f>
        <v/>
      </c>
      <c r="W123" s="151" t="str">
        <f>IF($V123&lt;&gt;"",IFERROR(IF('Inputs Fixture Fittings'!$D123&lt;&gt;"Default",'Inputs Fixture Fittings'!$E123*$V123,0.5*$V123),0),"")</f>
        <v/>
      </c>
      <c r="X123" s="151" t="str">
        <f>IF($V123&lt;&gt;"",IFERROR(IF('Inputs Fixture Fittings'!$D123&lt;&gt;"Default",'Inputs Fixture Fittings'!$F123*$V123,0.5*$V123),0),"")</f>
        <v/>
      </c>
      <c r="Y123" s="153"/>
      <c r="Z123" s="138"/>
      <c r="AA123" s="138"/>
      <c r="AB123" s="138"/>
      <c r="AC123" s="138"/>
      <c r="AD123" s="138"/>
      <c r="AE123" s="138"/>
      <c r="AF123" s="138"/>
      <c r="AG123" s="138"/>
      <c r="AH123" s="138"/>
      <c r="AI123" s="138"/>
      <c r="AJ123" s="138"/>
      <c r="AK123" s="138"/>
      <c r="AL123" s="138"/>
      <c r="AM123" s="138"/>
      <c r="AN123" s="138"/>
      <c r="AO123" s="138"/>
      <c r="AP123" s="138"/>
      <c r="AQ123" s="138"/>
      <c r="AR123" s="138"/>
      <c r="AS123" s="138"/>
      <c r="AT123" s="138"/>
      <c r="AU123" s="138"/>
      <c r="AV123" s="138"/>
      <c r="AW123" s="138"/>
      <c r="AX123" s="138"/>
      <c r="AY123" s="138"/>
      <c r="AZ123" s="138"/>
      <c r="BA123" s="138"/>
      <c r="BB123" s="138"/>
      <c r="BC123" s="138"/>
      <c r="BD123" s="138"/>
      <c r="BE123" s="138"/>
      <c r="BF123" s="138"/>
      <c r="BG123" s="138"/>
      <c r="BH123" s="138"/>
      <c r="BI123" s="138"/>
      <c r="BJ123" s="138"/>
      <c r="BK123" s="138"/>
      <c r="BL123" s="138"/>
      <c r="BM123" s="138"/>
      <c r="BN123" s="138"/>
      <c r="BO123" s="138"/>
      <c r="BP123" s="138"/>
      <c r="BQ123" s="138"/>
      <c r="BR123" s="138"/>
      <c r="BS123" s="138"/>
      <c r="BT123" s="138"/>
      <c r="BU123" s="138"/>
      <c r="BV123" s="138"/>
      <c r="BW123" s="138"/>
      <c r="BX123" s="138"/>
      <c r="BY123" s="138"/>
      <c r="BZ123" s="138"/>
      <c r="CA123" s="14"/>
      <c r="CB123" s="14"/>
      <c r="CC123" s="14"/>
      <c r="CD123" s="14"/>
      <c r="CE123" s="14"/>
      <c r="CF123" s="14"/>
      <c r="CG123" s="14"/>
      <c r="CH123" s="14"/>
      <c r="CI123" s="14"/>
      <c r="CJ123" s="14"/>
      <c r="CK123" s="14"/>
      <c r="CL123" s="14"/>
      <c r="CM123" s="14"/>
      <c r="CN123" s="14"/>
      <c r="CO123" s="14"/>
      <c r="CP123" s="14"/>
      <c r="CQ123" s="14"/>
      <c r="CR123" s="14"/>
      <c r="CS123" s="14"/>
      <c r="CT123" s="14"/>
      <c r="CU123" s="14"/>
      <c r="CV123" s="14"/>
      <c r="CW123" s="14"/>
      <c r="CX123" s="14"/>
      <c r="CY123" s="14"/>
      <c r="CZ123" s="14"/>
      <c r="DA123" s="14"/>
      <c r="DB123" s="14"/>
      <c r="DC123" s="14"/>
      <c r="DD123" s="14"/>
      <c r="DE123" s="14"/>
      <c r="DF123" s="14"/>
      <c r="DG123" s="14"/>
      <c r="DH123" s="14"/>
      <c r="DI123" s="14"/>
      <c r="DJ123" s="14"/>
      <c r="DK123" s="14"/>
      <c r="DL123" s="14"/>
      <c r="DM123" s="14"/>
      <c r="DN123" s="14"/>
      <c r="DO123" s="14"/>
      <c r="DP123" s="14"/>
      <c r="DQ123" s="14"/>
      <c r="DR123" s="14"/>
      <c r="DS123" s="14"/>
      <c r="DT123" s="14"/>
      <c r="DU123" s="14"/>
      <c r="DV123" s="14"/>
      <c r="DW123" s="14"/>
      <c r="DX123" s="14"/>
      <c r="DY123" s="14"/>
      <c r="DZ123" s="14"/>
      <c r="EA123" s="14"/>
      <c r="EB123" s="14"/>
      <c r="EC123" s="14"/>
      <c r="ED123" s="14"/>
      <c r="EE123" s="14"/>
      <c r="EF123" s="14"/>
      <c r="EG123" s="14"/>
      <c r="EH123" s="14"/>
      <c r="EI123" s="14"/>
      <c r="EJ123" s="14"/>
      <c r="EK123" s="14"/>
      <c r="EL123" s="14"/>
      <c r="EM123" s="14"/>
      <c r="EN123" s="14"/>
      <c r="EO123" s="14"/>
      <c r="EP123" s="14"/>
      <c r="EQ123" s="14"/>
      <c r="ER123" s="14"/>
      <c r="ES123" s="14"/>
      <c r="ET123" s="14"/>
      <c r="EU123" s="14"/>
      <c r="EV123" s="14"/>
      <c r="EW123" s="14"/>
      <c r="EX123" s="14"/>
      <c r="EY123" s="14"/>
      <c r="EZ123" s="14"/>
      <c r="FA123" s="14"/>
      <c r="FB123" s="14"/>
      <c r="FC123" s="14"/>
      <c r="FD123" s="14"/>
      <c r="FE123" s="14"/>
      <c r="FF123" s="14"/>
      <c r="FG123" s="14"/>
      <c r="FH123" s="14"/>
      <c r="FI123" s="14"/>
      <c r="FJ123" s="14"/>
      <c r="FK123" s="14"/>
      <c r="FL123" s="14"/>
      <c r="FM123" s="14"/>
      <c r="FN123" s="14"/>
      <c r="FO123" s="14"/>
      <c r="FP123" s="14"/>
      <c r="FQ123" s="14"/>
      <c r="FR123" s="14"/>
      <c r="FS123" s="14"/>
      <c r="FT123" s="14"/>
      <c r="FU123" s="14"/>
      <c r="FV123" s="14"/>
      <c r="FW123" s="14"/>
      <c r="FX123" s="14"/>
      <c r="FY123" s="14"/>
      <c r="FZ123" s="14"/>
      <c r="GA123" s="14"/>
      <c r="GB123" s="14"/>
      <c r="GC123" s="14"/>
      <c r="GD123" s="14"/>
      <c r="GE123" s="14"/>
      <c r="GF123" s="14"/>
      <c r="GG123" s="14"/>
      <c r="GH123" s="14"/>
      <c r="GI123" s="14"/>
      <c r="GJ123" s="14"/>
      <c r="GK123" s="14"/>
      <c r="GL123" s="14"/>
      <c r="GM123" s="14"/>
      <c r="GN123" s="14"/>
      <c r="GO123" s="14"/>
      <c r="GP123" s="14"/>
      <c r="GQ123" s="14"/>
      <c r="GR123" s="14"/>
      <c r="GS123" s="14"/>
      <c r="GT123" s="14"/>
      <c r="GU123" s="14"/>
      <c r="GV123" s="14"/>
      <c r="GW123" s="14"/>
      <c r="GX123" s="14"/>
      <c r="GY123" s="14"/>
      <c r="GZ123" s="14"/>
      <c r="HA123" s="14"/>
      <c r="HB123" s="14"/>
      <c r="HC123" s="14"/>
      <c r="HD123" s="14"/>
      <c r="HE123" s="14"/>
      <c r="HF123" s="14"/>
      <c r="HG123" s="14"/>
      <c r="HH123" s="14"/>
      <c r="HI123" s="14"/>
      <c r="HJ123" s="14"/>
      <c r="HK123" s="14"/>
      <c r="HL123" s="14"/>
      <c r="HM123" s="14"/>
      <c r="HN123" s="14"/>
      <c r="HO123" s="14"/>
      <c r="HP123" s="14"/>
      <c r="HQ123" s="14"/>
      <c r="HR123" s="14"/>
      <c r="HS123" s="14"/>
      <c r="HT123" s="14"/>
      <c r="HU123" s="14"/>
      <c r="HV123" s="14"/>
      <c r="HW123" s="14"/>
      <c r="HX123" s="14"/>
      <c r="HY123" s="14"/>
      <c r="HZ123" s="14"/>
      <c r="IA123" s="14"/>
      <c r="IB123" s="14"/>
      <c r="IC123" s="14"/>
      <c r="ID123" s="14"/>
      <c r="IE123" s="14"/>
      <c r="IF123" s="14"/>
      <c r="IG123" s="14"/>
      <c r="IH123" s="14"/>
      <c r="II123" s="14"/>
      <c r="IJ123" s="14"/>
      <c r="IK123" s="14"/>
      <c r="IL123" s="14"/>
      <c r="IM123" s="14"/>
      <c r="IN123" s="14"/>
      <c r="IO123" s="14"/>
      <c r="IP123" s="14"/>
      <c r="IQ123" s="14"/>
      <c r="IR123" s="14"/>
      <c r="IS123" s="14"/>
      <c r="IT123" s="14"/>
      <c r="IU123" s="14"/>
      <c r="IV123" s="14"/>
      <c r="IW123" s="14"/>
      <c r="IX123" s="14"/>
      <c r="IY123" s="14"/>
      <c r="IZ123" s="14"/>
      <c r="JA123" s="14"/>
      <c r="JB123" s="14"/>
      <c r="JC123" s="14"/>
      <c r="JD123" s="14"/>
      <c r="JE123" s="14"/>
      <c r="JF123" s="14"/>
      <c r="JG123" s="14"/>
    </row>
    <row r="124" spans="1:267" s="152" customFormat="1" ht="18" hidden="1" customHeight="1" outlineLevel="2" x14ac:dyDescent="0.25">
      <c r="A124" s="146">
        <v>105</v>
      </c>
      <c r="B124" s="366" t="str">
        <f>IFERROR(IF(INDEX(inputsgrp_gn,MATCH(Logic!$A124,inputsgrp_no,0))&lt;&gt;"",INDEX(inputsgrp_gn,MATCH(Logic!$A124,inputsgrp_no,0)),""),"")</f>
        <v/>
      </c>
      <c r="C124" s="367"/>
      <c r="D124" s="148" t="str">
        <f>IFERROR(IF(INDEX(inputsgrp_ada,MATCH(Logic!$A124,inputsgrp_no,0))&lt;&gt;"",INDEX(inputsgrp_ada,MATCH(Logic!$A124,inputsgrp_no,0)),""),"")</f>
        <v/>
      </c>
      <c r="E124" s="149" t="str">
        <f>IFERROR(IF(INDEX(inputsgrp_urinal,MATCH(Logic!$A124,inputsgrp_no,0))&lt;&gt;"",INDEX(inputsgrp_urinal,MATCH(Logic!$A124,inputsgrp_no,0)),""),"")</f>
        <v/>
      </c>
      <c r="F124" s="150" t="str">
        <f>IFERROR(IF(INDEX(inputsgrp_an,MATCH(Logic!$A124,inputsgrp_no,0))&lt;&gt;"",INDEX(inputsgrp_an,MATCH(Logic!$A124,inputsgrp_no,0)),""),"")</f>
        <v/>
      </c>
      <c r="G124" s="150" t="str">
        <f>IFERROR(IF(INDEX(inputsgrp_otefte,MATCH(Logic!$A124,inputsgrp_no,0))&lt;&gt;"",INDEX(inputsgrp_otefte,MATCH(Logic!$A124,inputsgrp_no,0)),""),"")</f>
        <v/>
      </c>
      <c r="H124" s="151" t="str">
        <f>IF($G124&lt;&gt;"",IFERROR(IF('Inputs Fixture Fittings'!$D124&lt;&gt;"Default",'Inputs Fixture Fittings'!$E124*$G124,0.5*$G124),0),"")</f>
        <v/>
      </c>
      <c r="I124" s="151" t="str">
        <f>IF($G124&lt;&gt;"",IFERROR(IF('Inputs Fixture Fittings'!$D124&lt;&gt;"Default",'Inputs Fixture Fittings'!$F124*$G124,0.5*$G124),0),"")</f>
        <v/>
      </c>
      <c r="J124" s="150" t="str">
        <f>IFERROR(IF(INDEX(inputsgrp_otv,MATCH(Logic!$A124,inputsgrp_no,0))&lt;&gt;"",INDEX(inputsgrp_otv,MATCH(Logic!$A124,inputsgrp_no,0)),""),"")</f>
        <v/>
      </c>
      <c r="K124" s="151" t="str">
        <f>IF($J124&lt;&gt;"",IFERROR(IF('Inputs Fixture Fittings'!$D124&lt;&gt;"Default",'Inputs Fixture Fittings'!$E124*$J124,0.5*$J124),0),"")</f>
        <v/>
      </c>
      <c r="L124" s="151" t="str">
        <f>IF($J124&lt;&gt;"",IFERROR(IF('Inputs Fixture Fittings'!$D124&lt;&gt;"Default",'Inputs Fixture Fittings'!$F124*$J124,0.5*$J124),0),"")</f>
        <v/>
      </c>
      <c r="M124" s="150" t="str">
        <f>IFERROR(IF(INDEX(inputsgrp_otrc,MATCH(Logic!$A124,inputsgrp_no,0))&lt;&gt;"",INDEX(inputsgrp_otrc,MATCH(Logic!$A124,inputsgrp_no,0)),""),"")</f>
        <v/>
      </c>
      <c r="N124" s="151" t="str">
        <f>IF($M124&lt;&gt;"",IFERROR(IF('Inputs Fixture Fittings'!$D124&lt;&gt;"Default",'Inputs Fixture Fittings'!$E124*$M124,0.5*$M124),0),"")</f>
        <v/>
      </c>
      <c r="O124" s="151" t="str">
        <f>IF($M124&lt;&gt;"",IFERROR(IF('Inputs Fixture Fittings'!$D124&lt;&gt;"Default",'Inputs Fixture Fittings'!$F124*$M124,0.5*$M124),0),"")</f>
        <v/>
      </c>
      <c r="P124" s="150" t="str">
        <f>IFERROR(IF(INDEX(inputsgrp_otstud,MATCH(Logic!$A124,inputsgrp_no,0))&lt;&gt;"",INDEX(inputsgrp_otstud,MATCH(Logic!$A124,inputsgrp_no,0)),""),"")</f>
        <v/>
      </c>
      <c r="Q124" s="151" t="str">
        <f>IF($P124&lt;&gt;"",IFERROR(IF('Inputs Fixture Fittings'!$D124&lt;&gt;"Default",'Inputs Fixture Fittings'!$E124*$P124,0.5*$P124),0),"")</f>
        <v/>
      </c>
      <c r="R124" s="151" t="str">
        <f>IF($P124&lt;&gt;"",IFERROR(IF('Inputs Fixture Fittings'!$D124&lt;&gt;"Default",'Inputs Fixture Fittings'!$F124*$P124,0.5*$P124),0),"")</f>
        <v/>
      </c>
      <c r="S124" s="150" t="str">
        <f>IFERROR(IF(INDEX(inputsgrp_otres,MATCH(Logic!$A124,inputsgrp_no,0))&lt;&gt;"",INDEX(inputsgrp_otres,MATCH(Logic!$A124,inputsgrp_no,0)),""),"")</f>
        <v/>
      </c>
      <c r="T124" s="151" t="str">
        <f>IF($S124&lt;&gt;"",IFERROR(IF('Inputs Fixture Fittings'!$D124&lt;&gt;"Default",'Inputs Fixture Fittings'!$E124*$S124,0.5*$S124),0),"")</f>
        <v/>
      </c>
      <c r="U124" s="151" t="str">
        <f>IF($S124&lt;&gt;"",IFERROR(IF('Inputs Fixture Fittings'!$D124&lt;&gt;"Default",'Inputs Fixture Fittings'!$F124*$S124,0.5*$S124),0),"")</f>
        <v/>
      </c>
      <c r="V124" s="150" t="str">
        <f>IFERROR(IF(INDEX(inputsgrp_otot,MATCH(Logic!$A124,inputsgrp_no,0))&lt;&gt;"",INDEX(inputsgrp_otot,MATCH(Logic!$A124,inputsgrp_no,0)),""),"")</f>
        <v/>
      </c>
      <c r="W124" s="151" t="str">
        <f>IF($V124&lt;&gt;"",IFERROR(IF('Inputs Fixture Fittings'!$D124&lt;&gt;"Default",'Inputs Fixture Fittings'!$E124*$V124,0.5*$V124),0),"")</f>
        <v/>
      </c>
      <c r="X124" s="151" t="str">
        <f>IF($V124&lt;&gt;"",IFERROR(IF('Inputs Fixture Fittings'!$D124&lt;&gt;"Default",'Inputs Fixture Fittings'!$F124*$V124,0.5*$V124),0),"")</f>
        <v/>
      </c>
      <c r="Y124" s="153"/>
      <c r="Z124" s="138"/>
      <c r="AA124" s="138"/>
      <c r="AB124" s="138"/>
      <c r="AC124" s="138"/>
      <c r="AD124" s="138"/>
      <c r="AE124" s="138"/>
      <c r="AF124" s="138"/>
      <c r="AG124" s="138"/>
      <c r="AH124" s="138"/>
      <c r="AI124" s="138"/>
      <c r="AJ124" s="138"/>
      <c r="AK124" s="138"/>
      <c r="AL124" s="138"/>
      <c r="AM124" s="138"/>
      <c r="AN124" s="138"/>
      <c r="AO124" s="138"/>
      <c r="AP124" s="138"/>
      <c r="AQ124" s="138"/>
      <c r="AR124" s="138"/>
      <c r="AS124" s="138"/>
      <c r="AT124" s="138"/>
      <c r="AU124" s="138"/>
      <c r="AV124" s="138"/>
      <c r="AW124" s="138"/>
      <c r="AX124" s="138"/>
      <c r="AY124" s="138"/>
      <c r="AZ124" s="138"/>
      <c r="BA124" s="138"/>
      <c r="BB124" s="138"/>
      <c r="BC124" s="138"/>
      <c r="BD124" s="138"/>
      <c r="BE124" s="138"/>
      <c r="BF124" s="138"/>
      <c r="BG124" s="138"/>
      <c r="BH124" s="138"/>
      <c r="BI124" s="138"/>
      <c r="BJ124" s="138"/>
      <c r="BK124" s="138"/>
      <c r="BL124" s="138"/>
      <c r="BM124" s="138"/>
      <c r="BN124" s="138"/>
      <c r="BO124" s="138"/>
      <c r="BP124" s="138"/>
      <c r="BQ124" s="138"/>
      <c r="BR124" s="138"/>
      <c r="BS124" s="138"/>
      <c r="BT124" s="138"/>
      <c r="BU124" s="138"/>
      <c r="BV124" s="138"/>
      <c r="BW124" s="138"/>
      <c r="BX124" s="138"/>
      <c r="BY124" s="138"/>
      <c r="BZ124" s="138"/>
      <c r="CA124" s="14"/>
      <c r="CB124" s="14"/>
      <c r="CC124" s="14"/>
      <c r="CD124" s="14"/>
      <c r="CE124" s="14"/>
      <c r="CF124" s="14"/>
      <c r="CG124" s="14"/>
      <c r="CH124" s="14"/>
      <c r="CI124" s="14"/>
      <c r="CJ124" s="14"/>
      <c r="CK124" s="14"/>
      <c r="CL124" s="14"/>
      <c r="CM124" s="14"/>
      <c r="CN124" s="14"/>
      <c r="CO124" s="14"/>
      <c r="CP124" s="14"/>
      <c r="CQ124" s="14"/>
      <c r="CR124" s="14"/>
      <c r="CS124" s="14"/>
      <c r="CT124" s="14"/>
      <c r="CU124" s="14"/>
      <c r="CV124" s="14"/>
      <c r="CW124" s="14"/>
      <c r="CX124" s="14"/>
      <c r="CY124" s="14"/>
      <c r="CZ124" s="14"/>
      <c r="DA124" s="14"/>
      <c r="DB124" s="14"/>
      <c r="DC124" s="14"/>
      <c r="DD124" s="14"/>
      <c r="DE124" s="14"/>
      <c r="DF124" s="14"/>
      <c r="DG124" s="14"/>
      <c r="DH124" s="14"/>
      <c r="DI124" s="14"/>
      <c r="DJ124" s="14"/>
      <c r="DK124" s="14"/>
      <c r="DL124" s="14"/>
      <c r="DM124" s="14"/>
      <c r="DN124" s="14"/>
      <c r="DO124" s="14"/>
      <c r="DP124" s="14"/>
      <c r="DQ124" s="14"/>
      <c r="DR124" s="14"/>
      <c r="DS124" s="14"/>
      <c r="DT124" s="14"/>
      <c r="DU124" s="14"/>
      <c r="DV124" s="14"/>
      <c r="DW124" s="14"/>
      <c r="DX124" s="14"/>
      <c r="DY124" s="14"/>
      <c r="DZ124" s="14"/>
      <c r="EA124" s="14"/>
      <c r="EB124" s="14"/>
      <c r="EC124" s="14"/>
      <c r="ED124" s="14"/>
      <c r="EE124" s="14"/>
      <c r="EF124" s="14"/>
      <c r="EG124" s="14"/>
      <c r="EH124" s="14"/>
      <c r="EI124" s="14"/>
      <c r="EJ124" s="14"/>
      <c r="EK124" s="14"/>
      <c r="EL124" s="14"/>
      <c r="EM124" s="14"/>
      <c r="EN124" s="14"/>
      <c r="EO124" s="14"/>
      <c r="EP124" s="14"/>
      <c r="EQ124" s="14"/>
      <c r="ER124" s="14"/>
      <c r="ES124" s="14"/>
      <c r="ET124" s="14"/>
      <c r="EU124" s="14"/>
      <c r="EV124" s="14"/>
      <c r="EW124" s="14"/>
      <c r="EX124" s="14"/>
      <c r="EY124" s="14"/>
      <c r="EZ124" s="14"/>
      <c r="FA124" s="14"/>
      <c r="FB124" s="14"/>
      <c r="FC124" s="14"/>
      <c r="FD124" s="14"/>
      <c r="FE124" s="14"/>
      <c r="FF124" s="14"/>
      <c r="FG124" s="14"/>
      <c r="FH124" s="14"/>
      <c r="FI124" s="14"/>
      <c r="FJ124" s="14"/>
      <c r="FK124" s="14"/>
      <c r="FL124" s="14"/>
      <c r="FM124" s="14"/>
      <c r="FN124" s="14"/>
      <c r="FO124" s="14"/>
      <c r="FP124" s="14"/>
      <c r="FQ124" s="14"/>
      <c r="FR124" s="14"/>
      <c r="FS124" s="14"/>
      <c r="FT124" s="14"/>
      <c r="FU124" s="14"/>
      <c r="FV124" s="14"/>
      <c r="FW124" s="14"/>
      <c r="FX124" s="14"/>
      <c r="FY124" s="14"/>
      <c r="FZ124" s="14"/>
      <c r="GA124" s="14"/>
      <c r="GB124" s="14"/>
      <c r="GC124" s="14"/>
      <c r="GD124" s="14"/>
      <c r="GE124" s="14"/>
      <c r="GF124" s="14"/>
      <c r="GG124" s="14"/>
      <c r="GH124" s="14"/>
      <c r="GI124" s="14"/>
      <c r="GJ124" s="14"/>
      <c r="GK124" s="14"/>
      <c r="GL124" s="14"/>
      <c r="GM124" s="14"/>
      <c r="GN124" s="14"/>
      <c r="GO124" s="14"/>
      <c r="GP124" s="14"/>
      <c r="GQ124" s="14"/>
      <c r="GR124" s="14"/>
      <c r="GS124" s="14"/>
      <c r="GT124" s="14"/>
      <c r="GU124" s="14"/>
      <c r="GV124" s="14"/>
      <c r="GW124" s="14"/>
      <c r="GX124" s="14"/>
      <c r="GY124" s="14"/>
      <c r="GZ124" s="14"/>
      <c r="HA124" s="14"/>
      <c r="HB124" s="14"/>
      <c r="HC124" s="14"/>
      <c r="HD124" s="14"/>
      <c r="HE124" s="14"/>
      <c r="HF124" s="14"/>
      <c r="HG124" s="14"/>
      <c r="HH124" s="14"/>
      <c r="HI124" s="14"/>
      <c r="HJ124" s="14"/>
      <c r="HK124" s="14"/>
      <c r="HL124" s="14"/>
      <c r="HM124" s="14"/>
      <c r="HN124" s="14"/>
      <c r="HO124" s="14"/>
      <c r="HP124" s="14"/>
      <c r="HQ124" s="14"/>
      <c r="HR124" s="14"/>
      <c r="HS124" s="14"/>
      <c r="HT124" s="14"/>
      <c r="HU124" s="14"/>
      <c r="HV124" s="14"/>
      <c r="HW124" s="14"/>
      <c r="HX124" s="14"/>
      <c r="HY124" s="14"/>
      <c r="HZ124" s="14"/>
      <c r="IA124" s="14"/>
      <c r="IB124" s="14"/>
      <c r="IC124" s="14"/>
      <c r="ID124" s="14"/>
      <c r="IE124" s="14"/>
      <c r="IF124" s="14"/>
      <c r="IG124" s="14"/>
      <c r="IH124" s="14"/>
      <c r="II124" s="14"/>
      <c r="IJ124" s="14"/>
      <c r="IK124" s="14"/>
      <c r="IL124" s="14"/>
      <c r="IM124" s="14"/>
      <c r="IN124" s="14"/>
      <c r="IO124" s="14"/>
      <c r="IP124" s="14"/>
      <c r="IQ124" s="14"/>
      <c r="IR124" s="14"/>
      <c r="IS124" s="14"/>
      <c r="IT124" s="14"/>
      <c r="IU124" s="14"/>
      <c r="IV124" s="14"/>
      <c r="IW124" s="14"/>
      <c r="IX124" s="14"/>
      <c r="IY124" s="14"/>
      <c r="IZ124" s="14"/>
      <c r="JA124" s="14"/>
      <c r="JB124" s="14"/>
      <c r="JC124" s="14"/>
      <c r="JD124" s="14"/>
      <c r="JE124" s="14"/>
      <c r="JF124" s="14"/>
      <c r="JG124" s="14"/>
    </row>
    <row r="125" spans="1:267" s="152" customFormat="1" ht="18" hidden="1" customHeight="1" outlineLevel="2" x14ac:dyDescent="0.25">
      <c r="A125" s="146">
        <v>106</v>
      </c>
      <c r="B125" s="366" t="str">
        <f>IFERROR(IF(INDEX(inputsgrp_gn,MATCH(Logic!$A125,inputsgrp_no,0))&lt;&gt;"",INDEX(inputsgrp_gn,MATCH(Logic!$A125,inputsgrp_no,0)),""),"")</f>
        <v/>
      </c>
      <c r="C125" s="367"/>
      <c r="D125" s="148" t="str">
        <f>IFERROR(IF(INDEX(inputsgrp_ada,MATCH(Logic!$A125,inputsgrp_no,0))&lt;&gt;"",INDEX(inputsgrp_ada,MATCH(Logic!$A125,inputsgrp_no,0)),""),"")</f>
        <v/>
      </c>
      <c r="E125" s="149" t="str">
        <f>IFERROR(IF(INDEX(inputsgrp_urinal,MATCH(Logic!$A125,inputsgrp_no,0))&lt;&gt;"",INDEX(inputsgrp_urinal,MATCH(Logic!$A125,inputsgrp_no,0)),""),"")</f>
        <v/>
      </c>
      <c r="F125" s="150" t="str">
        <f>IFERROR(IF(INDEX(inputsgrp_an,MATCH(Logic!$A125,inputsgrp_no,0))&lt;&gt;"",INDEX(inputsgrp_an,MATCH(Logic!$A125,inputsgrp_no,0)),""),"")</f>
        <v/>
      </c>
      <c r="G125" s="150" t="str">
        <f>IFERROR(IF(INDEX(inputsgrp_otefte,MATCH(Logic!$A125,inputsgrp_no,0))&lt;&gt;"",INDEX(inputsgrp_otefte,MATCH(Logic!$A125,inputsgrp_no,0)),""),"")</f>
        <v/>
      </c>
      <c r="H125" s="151" t="str">
        <f>IF($G125&lt;&gt;"",IFERROR(IF('Inputs Fixture Fittings'!$D125&lt;&gt;"Default",'Inputs Fixture Fittings'!$E125*$G125,0.5*$G125),0),"")</f>
        <v/>
      </c>
      <c r="I125" s="151" t="str">
        <f>IF($G125&lt;&gt;"",IFERROR(IF('Inputs Fixture Fittings'!$D125&lt;&gt;"Default",'Inputs Fixture Fittings'!$F125*$G125,0.5*$G125),0),"")</f>
        <v/>
      </c>
      <c r="J125" s="150" t="str">
        <f>IFERROR(IF(INDEX(inputsgrp_otv,MATCH(Logic!$A125,inputsgrp_no,0))&lt;&gt;"",INDEX(inputsgrp_otv,MATCH(Logic!$A125,inputsgrp_no,0)),""),"")</f>
        <v/>
      </c>
      <c r="K125" s="151" t="str">
        <f>IF($J125&lt;&gt;"",IFERROR(IF('Inputs Fixture Fittings'!$D125&lt;&gt;"Default",'Inputs Fixture Fittings'!$E125*$J125,0.5*$J125),0),"")</f>
        <v/>
      </c>
      <c r="L125" s="151" t="str">
        <f>IF($J125&lt;&gt;"",IFERROR(IF('Inputs Fixture Fittings'!$D125&lt;&gt;"Default",'Inputs Fixture Fittings'!$F125*$J125,0.5*$J125),0),"")</f>
        <v/>
      </c>
      <c r="M125" s="150" t="str">
        <f>IFERROR(IF(INDEX(inputsgrp_otrc,MATCH(Logic!$A125,inputsgrp_no,0))&lt;&gt;"",INDEX(inputsgrp_otrc,MATCH(Logic!$A125,inputsgrp_no,0)),""),"")</f>
        <v/>
      </c>
      <c r="N125" s="151" t="str">
        <f>IF($M125&lt;&gt;"",IFERROR(IF('Inputs Fixture Fittings'!$D125&lt;&gt;"Default",'Inputs Fixture Fittings'!$E125*$M125,0.5*$M125),0),"")</f>
        <v/>
      </c>
      <c r="O125" s="151" t="str">
        <f>IF($M125&lt;&gt;"",IFERROR(IF('Inputs Fixture Fittings'!$D125&lt;&gt;"Default",'Inputs Fixture Fittings'!$F125*$M125,0.5*$M125),0),"")</f>
        <v/>
      </c>
      <c r="P125" s="150" t="str">
        <f>IFERROR(IF(INDEX(inputsgrp_otstud,MATCH(Logic!$A125,inputsgrp_no,0))&lt;&gt;"",INDEX(inputsgrp_otstud,MATCH(Logic!$A125,inputsgrp_no,0)),""),"")</f>
        <v/>
      </c>
      <c r="Q125" s="151" t="str">
        <f>IF($P125&lt;&gt;"",IFERROR(IF('Inputs Fixture Fittings'!$D125&lt;&gt;"Default",'Inputs Fixture Fittings'!$E125*$P125,0.5*$P125),0),"")</f>
        <v/>
      </c>
      <c r="R125" s="151" t="str">
        <f>IF($P125&lt;&gt;"",IFERROR(IF('Inputs Fixture Fittings'!$D125&lt;&gt;"Default",'Inputs Fixture Fittings'!$F125*$P125,0.5*$P125),0),"")</f>
        <v/>
      </c>
      <c r="S125" s="150" t="str">
        <f>IFERROR(IF(INDEX(inputsgrp_otres,MATCH(Logic!$A125,inputsgrp_no,0))&lt;&gt;"",INDEX(inputsgrp_otres,MATCH(Logic!$A125,inputsgrp_no,0)),""),"")</f>
        <v/>
      </c>
      <c r="T125" s="151" t="str">
        <f>IF($S125&lt;&gt;"",IFERROR(IF('Inputs Fixture Fittings'!$D125&lt;&gt;"Default",'Inputs Fixture Fittings'!$E125*$S125,0.5*$S125),0),"")</f>
        <v/>
      </c>
      <c r="U125" s="151" t="str">
        <f>IF($S125&lt;&gt;"",IFERROR(IF('Inputs Fixture Fittings'!$D125&lt;&gt;"Default",'Inputs Fixture Fittings'!$F125*$S125,0.5*$S125),0),"")</f>
        <v/>
      </c>
      <c r="V125" s="150" t="str">
        <f>IFERROR(IF(INDEX(inputsgrp_otot,MATCH(Logic!$A125,inputsgrp_no,0))&lt;&gt;"",INDEX(inputsgrp_otot,MATCH(Logic!$A125,inputsgrp_no,0)),""),"")</f>
        <v/>
      </c>
      <c r="W125" s="151" t="str">
        <f>IF($V125&lt;&gt;"",IFERROR(IF('Inputs Fixture Fittings'!$D125&lt;&gt;"Default",'Inputs Fixture Fittings'!$E125*$V125,0.5*$V125),0),"")</f>
        <v/>
      </c>
      <c r="X125" s="151" t="str">
        <f>IF($V125&lt;&gt;"",IFERROR(IF('Inputs Fixture Fittings'!$D125&lt;&gt;"Default",'Inputs Fixture Fittings'!$F125*$V125,0.5*$V125),0),"")</f>
        <v/>
      </c>
      <c r="Y125" s="153"/>
      <c r="Z125" s="138"/>
      <c r="AA125" s="138"/>
      <c r="AB125" s="138"/>
      <c r="AC125" s="138"/>
      <c r="AD125" s="138"/>
      <c r="AE125" s="138"/>
      <c r="AF125" s="138"/>
      <c r="AG125" s="138"/>
      <c r="AH125" s="138"/>
      <c r="AI125" s="138"/>
      <c r="AJ125" s="138"/>
      <c r="AK125" s="138"/>
      <c r="AL125" s="138"/>
      <c r="AM125" s="138"/>
      <c r="AN125" s="138"/>
      <c r="AO125" s="138"/>
      <c r="AP125" s="138"/>
      <c r="AQ125" s="138"/>
      <c r="AR125" s="138"/>
      <c r="AS125" s="138"/>
      <c r="AT125" s="138"/>
      <c r="AU125" s="138"/>
      <c r="AV125" s="138"/>
      <c r="AW125" s="138"/>
      <c r="AX125" s="138"/>
      <c r="AY125" s="138"/>
      <c r="AZ125" s="138"/>
      <c r="BA125" s="138"/>
      <c r="BB125" s="138"/>
      <c r="BC125" s="138"/>
      <c r="BD125" s="138"/>
      <c r="BE125" s="138"/>
      <c r="BF125" s="138"/>
      <c r="BG125" s="138"/>
      <c r="BH125" s="138"/>
      <c r="BI125" s="138"/>
      <c r="BJ125" s="138"/>
      <c r="BK125" s="138"/>
      <c r="BL125" s="138"/>
      <c r="BM125" s="138"/>
      <c r="BN125" s="138"/>
      <c r="BO125" s="138"/>
      <c r="BP125" s="138"/>
      <c r="BQ125" s="138"/>
      <c r="BR125" s="138"/>
      <c r="BS125" s="138"/>
      <c r="BT125" s="138"/>
      <c r="BU125" s="138"/>
      <c r="BV125" s="138"/>
      <c r="BW125" s="138"/>
      <c r="BX125" s="138"/>
      <c r="BY125" s="138"/>
      <c r="BZ125" s="138"/>
      <c r="CA125" s="14"/>
      <c r="CB125" s="14"/>
      <c r="CC125" s="14"/>
      <c r="CD125" s="14"/>
      <c r="CE125" s="14"/>
      <c r="CF125" s="14"/>
      <c r="CG125" s="14"/>
      <c r="CH125" s="14"/>
      <c r="CI125" s="14"/>
      <c r="CJ125" s="14"/>
      <c r="CK125" s="14"/>
      <c r="CL125" s="14"/>
      <c r="CM125" s="14"/>
      <c r="CN125" s="14"/>
      <c r="CO125" s="14"/>
      <c r="CP125" s="14"/>
      <c r="CQ125" s="14"/>
      <c r="CR125" s="14"/>
      <c r="CS125" s="14"/>
      <c r="CT125" s="14"/>
      <c r="CU125" s="14"/>
      <c r="CV125" s="14"/>
      <c r="CW125" s="14"/>
      <c r="CX125" s="14"/>
      <c r="CY125" s="14"/>
      <c r="CZ125" s="14"/>
      <c r="DA125" s="14"/>
      <c r="DB125" s="14"/>
      <c r="DC125" s="14"/>
      <c r="DD125" s="14"/>
      <c r="DE125" s="14"/>
      <c r="DF125" s="14"/>
      <c r="DG125" s="14"/>
      <c r="DH125" s="14"/>
      <c r="DI125" s="14"/>
      <c r="DJ125" s="14"/>
      <c r="DK125" s="14"/>
      <c r="DL125" s="14"/>
      <c r="DM125" s="14"/>
      <c r="DN125" s="14"/>
      <c r="DO125" s="14"/>
      <c r="DP125" s="14"/>
      <c r="DQ125" s="14"/>
      <c r="DR125" s="14"/>
      <c r="DS125" s="14"/>
      <c r="DT125" s="14"/>
      <c r="DU125" s="14"/>
      <c r="DV125" s="14"/>
      <c r="DW125" s="14"/>
      <c r="DX125" s="14"/>
      <c r="DY125" s="14"/>
      <c r="DZ125" s="14"/>
      <c r="EA125" s="14"/>
      <c r="EB125" s="14"/>
      <c r="EC125" s="14"/>
      <c r="ED125" s="14"/>
      <c r="EE125" s="14"/>
      <c r="EF125" s="14"/>
      <c r="EG125" s="14"/>
      <c r="EH125" s="14"/>
      <c r="EI125" s="14"/>
      <c r="EJ125" s="14"/>
      <c r="EK125" s="14"/>
      <c r="EL125" s="14"/>
      <c r="EM125" s="14"/>
      <c r="EN125" s="14"/>
      <c r="EO125" s="14"/>
      <c r="EP125" s="14"/>
      <c r="EQ125" s="14"/>
      <c r="ER125" s="14"/>
      <c r="ES125" s="14"/>
      <c r="ET125" s="14"/>
      <c r="EU125" s="14"/>
      <c r="EV125" s="14"/>
      <c r="EW125" s="14"/>
      <c r="EX125" s="14"/>
      <c r="EY125" s="14"/>
      <c r="EZ125" s="14"/>
      <c r="FA125" s="14"/>
      <c r="FB125" s="14"/>
      <c r="FC125" s="14"/>
      <c r="FD125" s="14"/>
      <c r="FE125" s="14"/>
      <c r="FF125" s="14"/>
      <c r="FG125" s="14"/>
      <c r="FH125" s="14"/>
      <c r="FI125" s="14"/>
      <c r="FJ125" s="14"/>
      <c r="FK125" s="14"/>
      <c r="FL125" s="14"/>
      <c r="FM125" s="14"/>
      <c r="FN125" s="14"/>
      <c r="FO125" s="14"/>
      <c r="FP125" s="14"/>
      <c r="FQ125" s="14"/>
      <c r="FR125" s="14"/>
      <c r="FS125" s="14"/>
      <c r="FT125" s="14"/>
      <c r="FU125" s="14"/>
      <c r="FV125" s="14"/>
      <c r="FW125" s="14"/>
      <c r="FX125" s="14"/>
      <c r="FY125" s="14"/>
      <c r="FZ125" s="14"/>
      <c r="GA125" s="14"/>
      <c r="GB125" s="14"/>
      <c r="GC125" s="14"/>
      <c r="GD125" s="14"/>
      <c r="GE125" s="14"/>
      <c r="GF125" s="14"/>
      <c r="GG125" s="14"/>
      <c r="GH125" s="14"/>
      <c r="GI125" s="14"/>
      <c r="GJ125" s="14"/>
      <c r="GK125" s="14"/>
      <c r="GL125" s="14"/>
      <c r="GM125" s="14"/>
      <c r="GN125" s="14"/>
      <c r="GO125" s="14"/>
      <c r="GP125" s="14"/>
      <c r="GQ125" s="14"/>
      <c r="GR125" s="14"/>
      <c r="GS125" s="14"/>
      <c r="GT125" s="14"/>
      <c r="GU125" s="14"/>
      <c r="GV125" s="14"/>
      <c r="GW125" s="14"/>
      <c r="GX125" s="14"/>
      <c r="GY125" s="14"/>
      <c r="GZ125" s="14"/>
      <c r="HA125" s="14"/>
      <c r="HB125" s="14"/>
      <c r="HC125" s="14"/>
      <c r="HD125" s="14"/>
      <c r="HE125" s="14"/>
      <c r="HF125" s="14"/>
      <c r="HG125" s="14"/>
      <c r="HH125" s="14"/>
      <c r="HI125" s="14"/>
      <c r="HJ125" s="14"/>
      <c r="HK125" s="14"/>
      <c r="HL125" s="14"/>
      <c r="HM125" s="14"/>
      <c r="HN125" s="14"/>
      <c r="HO125" s="14"/>
      <c r="HP125" s="14"/>
      <c r="HQ125" s="14"/>
      <c r="HR125" s="14"/>
      <c r="HS125" s="14"/>
      <c r="HT125" s="14"/>
      <c r="HU125" s="14"/>
      <c r="HV125" s="14"/>
      <c r="HW125" s="14"/>
      <c r="HX125" s="14"/>
      <c r="HY125" s="14"/>
      <c r="HZ125" s="14"/>
      <c r="IA125" s="14"/>
      <c r="IB125" s="14"/>
      <c r="IC125" s="14"/>
      <c r="ID125" s="14"/>
      <c r="IE125" s="14"/>
      <c r="IF125" s="14"/>
      <c r="IG125" s="14"/>
      <c r="IH125" s="14"/>
      <c r="II125" s="14"/>
      <c r="IJ125" s="14"/>
      <c r="IK125" s="14"/>
      <c r="IL125" s="14"/>
      <c r="IM125" s="14"/>
      <c r="IN125" s="14"/>
      <c r="IO125" s="14"/>
      <c r="IP125" s="14"/>
      <c r="IQ125" s="14"/>
      <c r="IR125" s="14"/>
      <c r="IS125" s="14"/>
      <c r="IT125" s="14"/>
      <c r="IU125" s="14"/>
      <c r="IV125" s="14"/>
      <c r="IW125" s="14"/>
      <c r="IX125" s="14"/>
      <c r="IY125" s="14"/>
      <c r="IZ125" s="14"/>
      <c r="JA125" s="14"/>
      <c r="JB125" s="14"/>
      <c r="JC125" s="14"/>
      <c r="JD125" s="14"/>
      <c r="JE125" s="14"/>
      <c r="JF125" s="14"/>
      <c r="JG125" s="14"/>
    </row>
    <row r="126" spans="1:267" s="152" customFormat="1" ht="18" hidden="1" customHeight="1" outlineLevel="2" x14ac:dyDescent="0.25">
      <c r="A126" s="146">
        <v>107</v>
      </c>
      <c r="B126" s="366" t="str">
        <f>IFERROR(IF(INDEX(inputsgrp_gn,MATCH(Logic!$A126,inputsgrp_no,0))&lt;&gt;"",INDEX(inputsgrp_gn,MATCH(Logic!$A126,inputsgrp_no,0)),""),"")</f>
        <v/>
      </c>
      <c r="C126" s="367"/>
      <c r="D126" s="148" t="str">
        <f>IFERROR(IF(INDEX(inputsgrp_ada,MATCH(Logic!$A126,inputsgrp_no,0))&lt;&gt;"",INDEX(inputsgrp_ada,MATCH(Logic!$A126,inputsgrp_no,0)),""),"")</f>
        <v/>
      </c>
      <c r="E126" s="149" t="str">
        <f>IFERROR(IF(INDEX(inputsgrp_urinal,MATCH(Logic!$A126,inputsgrp_no,0))&lt;&gt;"",INDEX(inputsgrp_urinal,MATCH(Logic!$A126,inputsgrp_no,0)),""),"")</f>
        <v/>
      </c>
      <c r="F126" s="150" t="str">
        <f>IFERROR(IF(INDEX(inputsgrp_an,MATCH(Logic!$A126,inputsgrp_no,0))&lt;&gt;"",INDEX(inputsgrp_an,MATCH(Logic!$A126,inputsgrp_no,0)),""),"")</f>
        <v/>
      </c>
      <c r="G126" s="150" t="str">
        <f>IFERROR(IF(INDEX(inputsgrp_otefte,MATCH(Logic!$A126,inputsgrp_no,0))&lt;&gt;"",INDEX(inputsgrp_otefte,MATCH(Logic!$A126,inputsgrp_no,0)),""),"")</f>
        <v/>
      </c>
      <c r="H126" s="151" t="str">
        <f>IF($G126&lt;&gt;"",IFERROR(IF('Inputs Fixture Fittings'!$D126&lt;&gt;"Default",'Inputs Fixture Fittings'!$E126*$G126,0.5*$G126),0),"")</f>
        <v/>
      </c>
      <c r="I126" s="151" t="str">
        <f>IF($G126&lt;&gt;"",IFERROR(IF('Inputs Fixture Fittings'!$D126&lt;&gt;"Default",'Inputs Fixture Fittings'!$F126*$G126,0.5*$G126),0),"")</f>
        <v/>
      </c>
      <c r="J126" s="150" t="str">
        <f>IFERROR(IF(INDEX(inputsgrp_otv,MATCH(Logic!$A126,inputsgrp_no,0))&lt;&gt;"",INDEX(inputsgrp_otv,MATCH(Logic!$A126,inputsgrp_no,0)),""),"")</f>
        <v/>
      </c>
      <c r="K126" s="151" t="str">
        <f>IF($J126&lt;&gt;"",IFERROR(IF('Inputs Fixture Fittings'!$D126&lt;&gt;"Default",'Inputs Fixture Fittings'!$E126*$J126,0.5*$J126),0),"")</f>
        <v/>
      </c>
      <c r="L126" s="151" t="str">
        <f>IF($J126&lt;&gt;"",IFERROR(IF('Inputs Fixture Fittings'!$D126&lt;&gt;"Default",'Inputs Fixture Fittings'!$F126*$J126,0.5*$J126),0),"")</f>
        <v/>
      </c>
      <c r="M126" s="150" t="str">
        <f>IFERROR(IF(INDEX(inputsgrp_otrc,MATCH(Logic!$A126,inputsgrp_no,0))&lt;&gt;"",INDEX(inputsgrp_otrc,MATCH(Logic!$A126,inputsgrp_no,0)),""),"")</f>
        <v/>
      </c>
      <c r="N126" s="151" t="str">
        <f>IF($M126&lt;&gt;"",IFERROR(IF('Inputs Fixture Fittings'!$D126&lt;&gt;"Default",'Inputs Fixture Fittings'!$E126*$M126,0.5*$M126),0),"")</f>
        <v/>
      </c>
      <c r="O126" s="151" t="str">
        <f>IF($M126&lt;&gt;"",IFERROR(IF('Inputs Fixture Fittings'!$D126&lt;&gt;"Default",'Inputs Fixture Fittings'!$F126*$M126,0.5*$M126),0),"")</f>
        <v/>
      </c>
      <c r="P126" s="150" t="str">
        <f>IFERROR(IF(INDEX(inputsgrp_otstud,MATCH(Logic!$A126,inputsgrp_no,0))&lt;&gt;"",INDEX(inputsgrp_otstud,MATCH(Logic!$A126,inputsgrp_no,0)),""),"")</f>
        <v/>
      </c>
      <c r="Q126" s="151" t="str">
        <f>IF($P126&lt;&gt;"",IFERROR(IF('Inputs Fixture Fittings'!$D126&lt;&gt;"Default",'Inputs Fixture Fittings'!$E126*$P126,0.5*$P126),0),"")</f>
        <v/>
      </c>
      <c r="R126" s="151" t="str">
        <f>IF($P126&lt;&gt;"",IFERROR(IF('Inputs Fixture Fittings'!$D126&lt;&gt;"Default",'Inputs Fixture Fittings'!$F126*$P126,0.5*$P126),0),"")</f>
        <v/>
      </c>
      <c r="S126" s="150" t="str">
        <f>IFERROR(IF(INDEX(inputsgrp_otres,MATCH(Logic!$A126,inputsgrp_no,0))&lt;&gt;"",INDEX(inputsgrp_otres,MATCH(Logic!$A126,inputsgrp_no,0)),""),"")</f>
        <v/>
      </c>
      <c r="T126" s="151" t="str">
        <f>IF($S126&lt;&gt;"",IFERROR(IF('Inputs Fixture Fittings'!$D126&lt;&gt;"Default",'Inputs Fixture Fittings'!$E126*$S126,0.5*$S126),0),"")</f>
        <v/>
      </c>
      <c r="U126" s="151" t="str">
        <f>IF($S126&lt;&gt;"",IFERROR(IF('Inputs Fixture Fittings'!$D126&lt;&gt;"Default",'Inputs Fixture Fittings'!$F126*$S126,0.5*$S126),0),"")</f>
        <v/>
      </c>
      <c r="V126" s="150" t="str">
        <f>IFERROR(IF(INDEX(inputsgrp_otot,MATCH(Logic!$A126,inputsgrp_no,0))&lt;&gt;"",INDEX(inputsgrp_otot,MATCH(Logic!$A126,inputsgrp_no,0)),""),"")</f>
        <v/>
      </c>
      <c r="W126" s="151" t="str">
        <f>IF($V126&lt;&gt;"",IFERROR(IF('Inputs Fixture Fittings'!$D126&lt;&gt;"Default",'Inputs Fixture Fittings'!$E126*$V126,0.5*$V126),0),"")</f>
        <v/>
      </c>
      <c r="X126" s="151" t="str">
        <f>IF($V126&lt;&gt;"",IFERROR(IF('Inputs Fixture Fittings'!$D126&lt;&gt;"Default",'Inputs Fixture Fittings'!$F126*$V126,0.5*$V126),0),"")</f>
        <v/>
      </c>
      <c r="Y126" s="153"/>
      <c r="Z126" s="138"/>
      <c r="AA126" s="138"/>
      <c r="AB126" s="138"/>
      <c r="AC126" s="138"/>
      <c r="AD126" s="138"/>
      <c r="AE126" s="138"/>
      <c r="AF126" s="138"/>
      <c r="AG126" s="138"/>
      <c r="AH126" s="138"/>
      <c r="AI126" s="138"/>
      <c r="AJ126" s="138"/>
      <c r="AK126" s="138"/>
      <c r="AL126" s="138"/>
      <c r="AM126" s="138"/>
      <c r="AN126" s="138"/>
      <c r="AO126" s="138"/>
      <c r="AP126" s="138"/>
      <c r="AQ126" s="138"/>
      <c r="AR126" s="138"/>
      <c r="AS126" s="138"/>
      <c r="AT126" s="138"/>
      <c r="AU126" s="138"/>
      <c r="AV126" s="138"/>
      <c r="AW126" s="138"/>
      <c r="AX126" s="138"/>
      <c r="AY126" s="138"/>
      <c r="AZ126" s="138"/>
      <c r="BA126" s="138"/>
      <c r="BB126" s="138"/>
      <c r="BC126" s="138"/>
      <c r="BD126" s="138"/>
      <c r="BE126" s="138"/>
      <c r="BF126" s="138"/>
      <c r="BG126" s="138"/>
      <c r="BH126" s="138"/>
      <c r="BI126" s="138"/>
      <c r="BJ126" s="138"/>
      <c r="BK126" s="138"/>
      <c r="BL126" s="138"/>
      <c r="BM126" s="138"/>
      <c r="BN126" s="138"/>
      <c r="BO126" s="138"/>
      <c r="BP126" s="138"/>
      <c r="BQ126" s="138"/>
      <c r="BR126" s="138"/>
      <c r="BS126" s="138"/>
      <c r="BT126" s="138"/>
      <c r="BU126" s="138"/>
      <c r="BV126" s="138"/>
      <c r="BW126" s="138"/>
      <c r="BX126" s="138"/>
      <c r="BY126" s="138"/>
      <c r="BZ126" s="138"/>
      <c r="CA126" s="14"/>
      <c r="CB126" s="14"/>
      <c r="CC126" s="14"/>
      <c r="CD126" s="14"/>
      <c r="CE126" s="14"/>
      <c r="CF126" s="14"/>
      <c r="CG126" s="14"/>
      <c r="CH126" s="14"/>
      <c r="CI126" s="14"/>
      <c r="CJ126" s="14"/>
      <c r="CK126" s="14"/>
      <c r="CL126" s="14"/>
      <c r="CM126" s="14"/>
      <c r="CN126" s="14"/>
      <c r="CO126" s="14"/>
      <c r="CP126" s="14"/>
      <c r="CQ126" s="14"/>
      <c r="CR126" s="14"/>
      <c r="CS126" s="14"/>
      <c r="CT126" s="14"/>
      <c r="CU126" s="14"/>
      <c r="CV126" s="14"/>
      <c r="CW126" s="14"/>
      <c r="CX126" s="14"/>
      <c r="CY126" s="14"/>
      <c r="CZ126" s="14"/>
      <c r="DA126" s="14"/>
      <c r="DB126" s="14"/>
      <c r="DC126" s="14"/>
      <c r="DD126" s="14"/>
      <c r="DE126" s="14"/>
      <c r="DF126" s="14"/>
      <c r="DG126" s="14"/>
      <c r="DH126" s="14"/>
      <c r="DI126" s="14"/>
      <c r="DJ126" s="14"/>
      <c r="DK126" s="14"/>
      <c r="DL126" s="14"/>
      <c r="DM126" s="14"/>
      <c r="DN126" s="14"/>
      <c r="DO126" s="14"/>
      <c r="DP126" s="14"/>
      <c r="DQ126" s="14"/>
      <c r="DR126" s="14"/>
      <c r="DS126" s="14"/>
      <c r="DT126" s="14"/>
      <c r="DU126" s="14"/>
      <c r="DV126" s="14"/>
      <c r="DW126" s="14"/>
      <c r="DX126" s="14"/>
      <c r="DY126" s="14"/>
      <c r="DZ126" s="14"/>
      <c r="EA126" s="14"/>
      <c r="EB126" s="14"/>
      <c r="EC126" s="14"/>
      <c r="ED126" s="14"/>
      <c r="EE126" s="14"/>
      <c r="EF126" s="14"/>
      <c r="EG126" s="14"/>
      <c r="EH126" s="14"/>
      <c r="EI126" s="14"/>
      <c r="EJ126" s="14"/>
      <c r="EK126" s="14"/>
      <c r="EL126" s="14"/>
      <c r="EM126" s="14"/>
      <c r="EN126" s="14"/>
      <c r="EO126" s="14"/>
      <c r="EP126" s="14"/>
      <c r="EQ126" s="14"/>
      <c r="ER126" s="14"/>
      <c r="ES126" s="14"/>
      <c r="ET126" s="14"/>
      <c r="EU126" s="14"/>
      <c r="EV126" s="14"/>
      <c r="EW126" s="14"/>
      <c r="EX126" s="14"/>
      <c r="EY126" s="14"/>
      <c r="EZ126" s="14"/>
      <c r="FA126" s="14"/>
      <c r="FB126" s="14"/>
      <c r="FC126" s="14"/>
      <c r="FD126" s="14"/>
      <c r="FE126" s="14"/>
      <c r="FF126" s="14"/>
      <c r="FG126" s="14"/>
      <c r="FH126" s="14"/>
      <c r="FI126" s="14"/>
      <c r="FJ126" s="14"/>
      <c r="FK126" s="14"/>
      <c r="FL126" s="14"/>
      <c r="FM126" s="14"/>
      <c r="FN126" s="14"/>
      <c r="FO126" s="14"/>
      <c r="FP126" s="14"/>
      <c r="FQ126" s="14"/>
      <c r="FR126" s="14"/>
      <c r="FS126" s="14"/>
      <c r="FT126" s="14"/>
      <c r="FU126" s="14"/>
      <c r="FV126" s="14"/>
      <c r="FW126" s="14"/>
      <c r="FX126" s="14"/>
      <c r="FY126" s="14"/>
      <c r="FZ126" s="14"/>
      <c r="GA126" s="14"/>
      <c r="GB126" s="14"/>
      <c r="GC126" s="14"/>
      <c r="GD126" s="14"/>
      <c r="GE126" s="14"/>
      <c r="GF126" s="14"/>
      <c r="GG126" s="14"/>
      <c r="GH126" s="14"/>
      <c r="GI126" s="14"/>
      <c r="GJ126" s="14"/>
      <c r="GK126" s="14"/>
      <c r="GL126" s="14"/>
      <c r="GM126" s="14"/>
      <c r="GN126" s="14"/>
      <c r="GO126" s="14"/>
      <c r="GP126" s="14"/>
      <c r="GQ126" s="14"/>
      <c r="GR126" s="14"/>
      <c r="GS126" s="14"/>
      <c r="GT126" s="14"/>
      <c r="GU126" s="14"/>
      <c r="GV126" s="14"/>
      <c r="GW126" s="14"/>
      <c r="GX126" s="14"/>
      <c r="GY126" s="14"/>
      <c r="GZ126" s="14"/>
      <c r="HA126" s="14"/>
      <c r="HB126" s="14"/>
      <c r="HC126" s="14"/>
      <c r="HD126" s="14"/>
      <c r="HE126" s="14"/>
      <c r="HF126" s="14"/>
      <c r="HG126" s="14"/>
      <c r="HH126" s="14"/>
      <c r="HI126" s="14"/>
      <c r="HJ126" s="14"/>
      <c r="HK126" s="14"/>
      <c r="HL126" s="14"/>
      <c r="HM126" s="14"/>
      <c r="HN126" s="14"/>
      <c r="HO126" s="14"/>
      <c r="HP126" s="14"/>
      <c r="HQ126" s="14"/>
      <c r="HR126" s="14"/>
      <c r="HS126" s="14"/>
      <c r="HT126" s="14"/>
      <c r="HU126" s="14"/>
      <c r="HV126" s="14"/>
      <c r="HW126" s="14"/>
      <c r="HX126" s="14"/>
      <c r="HY126" s="14"/>
      <c r="HZ126" s="14"/>
      <c r="IA126" s="14"/>
      <c r="IB126" s="14"/>
      <c r="IC126" s="14"/>
      <c r="ID126" s="14"/>
      <c r="IE126" s="14"/>
      <c r="IF126" s="14"/>
      <c r="IG126" s="14"/>
      <c r="IH126" s="14"/>
      <c r="II126" s="14"/>
      <c r="IJ126" s="14"/>
      <c r="IK126" s="14"/>
      <c r="IL126" s="14"/>
      <c r="IM126" s="14"/>
      <c r="IN126" s="14"/>
      <c r="IO126" s="14"/>
      <c r="IP126" s="14"/>
      <c r="IQ126" s="14"/>
      <c r="IR126" s="14"/>
      <c r="IS126" s="14"/>
      <c r="IT126" s="14"/>
      <c r="IU126" s="14"/>
      <c r="IV126" s="14"/>
      <c r="IW126" s="14"/>
      <c r="IX126" s="14"/>
      <c r="IY126" s="14"/>
      <c r="IZ126" s="14"/>
      <c r="JA126" s="14"/>
      <c r="JB126" s="14"/>
      <c r="JC126" s="14"/>
      <c r="JD126" s="14"/>
      <c r="JE126" s="14"/>
      <c r="JF126" s="14"/>
      <c r="JG126" s="14"/>
    </row>
    <row r="127" spans="1:267" s="152" customFormat="1" ht="18" hidden="1" customHeight="1" outlineLevel="2" x14ac:dyDescent="0.25">
      <c r="A127" s="146">
        <v>108</v>
      </c>
      <c r="B127" s="366" t="str">
        <f>IFERROR(IF(INDEX(inputsgrp_gn,MATCH(Logic!$A127,inputsgrp_no,0))&lt;&gt;"",INDEX(inputsgrp_gn,MATCH(Logic!$A127,inputsgrp_no,0)),""),"")</f>
        <v/>
      </c>
      <c r="C127" s="367"/>
      <c r="D127" s="148" t="str">
        <f>IFERROR(IF(INDEX(inputsgrp_ada,MATCH(Logic!$A127,inputsgrp_no,0))&lt;&gt;"",INDEX(inputsgrp_ada,MATCH(Logic!$A127,inputsgrp_no,0)),""),"")</f>
        <v/>
      </c>
      <c r="E127" s="149" t="str">
        <f>IFERROR(IF(INDEX(inputsgrp_urinal,MATCH(Logic!$A127,inputsgrp_no,0))&lt;&gt;"",INDEX(inputsgrp_urinal,MATCH(Logic!$A127,inputsgrp_no,0)),""),"")</f>
        <v/>
      </c>
      <c r="F127" s="150" t="str">
        <f>IFERROR(IF(INDEX(inputsgrp_an,MATCH(Logic!$A127,inputsgrp_no,0))&lt;&gt;"",INDEX(inputsgrp_an,MATCH(Logic!$A127,inputsgrp_no,0)),""),"")</f>
        <v/>
      </c>
      <c r="G127" s="150" t="str">
        <f>IFERROR(IF(INDEX(inputsgrp_otefte,MATCH(Logic!$A127,inputsgrp_no,0))&lt;&gt;"",INDEX(inputsgrp_otefte,MATCH(Logic!$A127,inputsgrp_no,0)),""),"")</f>
        <v/>
      </c>
      <c r="H127" s="151" t="str">
        <f>IF($G127&lt;&gt;"",IFERROR(IF('Inputs Fixture Fittings'!$D127&lt;&gt;"Default",'Inputs Fixture Fittings'!$E127*$G127,0.5*$G127),0),"")</f>
        <v/>
      </c>
      <c r="I127" s="151" t="str">
        <f>IF($G127&lt;&gt;"",IFERROR(IF('Inputs Fixture Fittings'!$D127&lt;&gt;"Default",'Inputs Fixture Fittings'!$F127*$G127,0.5*$G127),0),"")</f>
        <v/>
      </c>
      <c r="J127" s="150" t="str">
        <f>IFERROR(IF(INDEX(inputsgrp_otv,MATCH(Logic!$A127,inputsgrp_no,0))&lt;&gt;"",INDEX(inputsgrp_otv,MATCH(Logic!$A127,inputsgrp_no,0)),""),"")</f>
        <v/>
      </c>
      <c r="K127" s="151" t="str">
        <f>IF($J127&lt;&gt;"",IFERROR(IF('Inputs Fixture Fittings'!$D127&lt;&gt;"Default",'Inputs Fixture Fittings'!$E127*$J127,0.5*$J127),0),"")</f>
        <v/>
      </c>
      <c r="L127" s="151" t="str">
        <f>IF($J127&lt;&gt;"",IFERROR(IF('Inputs Fixture Fittings'!$D127&lt;&gt;"Default",'Inputs Fixture Fittings'!$F127*$J127,0.5*$J127),0),"")</f>
        <v/>
      </c>
      <c r="M127" s="150" t="str">
        <f>IFERROR(IF(INDEX(inputsgrp_otrc,MATCH(Logic!$A127,inputsgrp_no,0))&lt;&gt;"",INDEX(inputsgrp_otrc,MATCH(Logic!$A127,inputsgrp_no,0)),""),"")</f>
        <v/>
      </c>
      <c r="N127" s="151" t="str">
        <f>IF($M127&lt;&gt;"",IFERROR(IF('Inputs Fixture Fittings'!$D127&lt;&gt;"Default",'Inputs Fixture Fittings'!$E127*$M127,0.5*$M127),0),"")</f>
        <v/>
      </c>
      <c r="O127" s="151" t="str">
        <f>IF($M127&lt;&gt;"",IFERROR(IF('Inputs Fixture Fittings'!$D127&lt;&gt;"Default",'Inputs Fixture Fittings'!$F127*$M127,0.5*$M127),0),"")</f>
        <v/>
      </c>
      <c r="P127" s="150" t="str">
        <f>IFERROR(IF(INDEX(inputsgrp_otstud,MATCH(Logic!$A127,inputsgrp_no,0))&lt;&gt;"",INDEX(inputsgrp_otstud,MATCH(Logic!$A127,inputsgrp_no,0)),""),"")</f>
        <v/>
      </c>
      <c r="Q127" s="151" t="str">
        <f>IF($P127&lt;&gt;"",IFERROR(IF('Inputs Fixture Fittings'!$D127&lt;&gt;"Default",'Inputs Fixture Fittings'!$E127*$P127,0.5*$P127),0),"")</f>
        <v/>
      </c>
      <c r="R127" s="151" t="str">
        <f>IF($P127&lt;&gt;"",IFERROR(IF('Inputs Fixture Fittings'!$D127&lt;&gt;"Default",'Inputs Fixture Fittings'!$F127*$P127,0.5*$P127),0),"")</f>
        <v/>
      </c>
      <c r="S127" s="150" t="str">
        <f>IFERROR(IF(INDEX(inputsgrp_otres,MATCH(Logic!$A127,inputsgrp_no,0))&lt;&gt;"",INDEX(inputsgrp_otres,MATCH(Logic!$A127,inputsgrp_no,0)),""),"")</f>
        <v/>
      </c>
      <c r="T127" s="151" t="str">
        <f>IF($S127&lt;&gt;"",IFERROR(IF('Inputs Fixture Fittings'!$D127&lt;&gt;"Default",'Inputs Fixture Fittings'!$E127*$S127,0.5*$S127),0),"")</f>
        <v/>
      </c>
      <c r="U127" s="151" t="str">
        <f>IF($S127&lt;&gt;"",IFERROR(IF('Inputs Fixture Fittings'!$D127&lt;&gt;"Default",'Inputs Fixture Fittings'!$F127*$S127,0.5*$S127),0),"")</f>
        <v/>
      </c>
      <c r="V127" s="150" t="str">
        <f>IFERROR(IF(INDEX(inputsgrp_otot,MATCH(Logic!$A127,inputsgrp_no,0))&lt;&gt;"",INDEX(inputsgrp_otot,MATCH(Logic!$A127,inputsgrp_no,0)),""),"")</f>
        <v/>
      </c>
      <c r="W127" s="151" t="str">
        <f>IF($V127&lt;&gt;"",IFERROR(IF('Inputs Fixture Fittings'!$D127&lt;&gt;"Default",'Inputs Fixture Fittings'!$E127*$V127,0.5*$V127),0),"")</f>
        <v/>
      </c>
      <c r="X127" s="151" t="str">
        <f>IF($V127&lt;&gt;"",IFERROR(IF('Inputs Fixture Fittings'!$D127&lt;&gt;"Default",'Inputs Fixture Fittings'!$F127*$V127,0.5*$V127),0),"")</f>
        <v/>
      </c>
      <c r="Y127" s="153"/>
      <c r="Z127" s="138"/>
      <c r="AA127" s="138"/>
      <c r="AB127" s="138"/>
      <c r="AC127" s="138"/>
      <c r="AD127" s="138"/>
      <c r="AE127" s="138"/>
      <c r="AF127" s="138"/>
      <c r="AG127" s="138"/>
      <c r="AH127" s="138"/>
      <c r="AI127" s="138"/>
      <c r="AJ127" s="138"/>
      <c r="AK127" s="138"/>
      <c r="AL127" s="138"/>
      <c r="AM127" s="138"/>
      <c r="AN127" s="138"/>
      <c r="AO127" s="138"/>
      <c r="AP127" s="138"/>
      <c r="AQ127" s="138"/>
      <c r="AR127" s="138"/>
      <c r="AS127" s="138"/>
      <c r="AT127" s="138"/>
      <c r="AU127" s="138"/>
      <c r="AV127" s="138"/>
      <c r="AW127" s="138"/>
      <c r="AX127" s="138"/>
      <c r="AY127" s="138"/>
      <c r="AZ127" s="138"/>
      <c r="BA127" s="138"/>
      <c r="BB127" s="138"/>
      <c r="BC127" s="138"/>
      <c r="BD127" s="138"/>
      <c r="BE127" s="138"/>
      <c r="BF127" s="138"/>
      <c r="BG127" s="138"/>
      <c r="BH127" s="138"/>
      <c r="BI127" s="138"/>
      <c r="BJ127" s="138"/>
      <c r="BK127" s="138"/>
      <c r="BL127" s="138"/>
      <c r="BM127" s="138"/>
      <c r="BN127" s="138"/>
      <c r="BO127" s="138"/>
      <c r="BP127" s="138"/>
      <c r="BQ127" s="138"/>
      <c r="BR127" s="138"/>
      <c r="BS127" s="138"/>
      <c r="BT127" s="138"/>
      <c r="BU127" s="138"/>
      <c r="BV127" s="138"/>
      <c r="BW127" s="138"/>
      <c r="BX127" s="138"/>
      <c r="BY127" s="138"/>
      <c r="BZ127" s="138"/>
      <c r="CA127" s="14"/>
      <c r="CB127" s="14"/>
      <c r="CC127" s="14"/>
      <c r="CD127" s="14"/>
      <c r="CE127" s="14"/>
      <c r="CF127" s="14"/>
      <c r="CG127" s="14"/>
      <c r="CH127" s="14"/>
      <c r="CI127" s="14"/>
      <c r="CJ127" s="14"/>
      <c r="CK127" s="14"/>
      <c r="CL127" s="14"/>
      <c r="CM127" s="14"/>
      <c r="CN127" s="14"/>
      <c r="CO127" s="14"/>
      <c r="CP127" s="14"/>
      <c r="CQ127" s="14"/>
      <c r="CR127" s="14"/>
      <c r="CS127" s="14"/>
      <c r="CT127" s="14"/>
      <c r="CU127" s="14"/>
      <c r="CV127" s="14"/>
      <c r="CW127" s="14"/>
      <c r="CX127" s="14"/>
      <c r="CY127" s="14"/>
      <c r="CZ127" s="14"/>
      <c r="DA127" s="14"/>
      <c r="DB127" s="14"/>
      <c r="DC127" s="14"/>
      <c r="DD127" s="14"/>
      <c r="DE127" s="14"/>
      <c r="DF127" s="14"/>
      <c r="DG127" s="14"/>
      <c r="DH127" s="14"/>
      <c r="DI127" s="14"/>
      <c r="DJ127" s="14"/>
      <c r="DK127" s="14"/>
      <c r="DL127" s="14"/>
      <c r="DM127" s="14"/>
      <c r="DN127" s="14"/>
      <c r="DO127" s="14"/>
      <c r="DP127" s="14"/>
      <c r="DQ127" s="14"/>
      <c r="DR127" s="14"/>
      <c r="DS127" s="14"/>
      <c r="DT127" s="14"/>
      <c r="DU127" s="14"/>
      <c r="DV127" s="14"/>
      <c r="DW127" s="14"/>
      <c r="DX127" s="14"/>
      <c r="DY127" s="14"/>
      <c r="DZ127" s="14"/>
      <c r="EA127" s="14"/>
      <c r="EB127" s="14"/>
      <c r="EC127" s="14"/>
      <c r="ED127" s="14"/>
      <c r="EE127" s="14"/>
      <c r="EF127" s="14"/>
      <c r="EG127" s="14"/>
      <c r="EH127" s="14"/>
      <c r="EI127" s="14"/>
      <c r="EJ127" s="14"/>
      <c r="EK127" s="14"/>
      <c r="EL127" s="14"/>
      <c r="EM127" s="14"/>
      <c r="EN127" s="14"/>
      <c r="EO127" s="14"/>
      <c r="EP127" s="14"/>
      <c r="EQ127" s="14"/>
      <c r="ER127" s="14"/>
      <c r="ES127" s="14"/>
      <c r="ET127" s="14"/>
      <c r="EU127" s="14"/>
      <c r="EV127" s="14"/>
      <c r="EW127" s="14"/>
      <c r="EX127" s="14"/>
      <c r="EY127" s="14"/>
      <c r="EZ127" s="14"/>
      <c r="FA127" s="14"/>
      <c r="FB127" s="14"/>
      <c r="FC127" s="14"/>
      <c r="FD127" s="14"/>
      <c r="FE127" s="14"/>
      <c r="FF127" s="14"/>
      <c r="FG127" s="14"/>
      <c r="FH127" s="14"/>
      <c r="FI127" s="14"/>
      <c r="FJ127" s="14"/>
      <c r="FK127" s="14"/>
      <c r="FL127" s="14"/>
      <c r="FM127" s="14"/>
      <c r="FN127" s="14"/>
      <c r="FO127" s="14"/>
      <c r="FP127" s="14"/>
      <c r="FQ127" s="14"/>
      <c r="FR127" s="14"/>
      <c r="FS127" s="14"/>
      <c r="FT127" s="14"/>
      <c r="FU127" s="14"/>
      <c r="FV127" s="14"/>
      <c r="FW127" s="14"/>
      <c r="FX127" s="14"/>
      <c r="FY127" s="14"/>
      <c r="FZ127" s="14"/>
      <c r="GA127" s="14"/>
      <c r="GB127" s="14"/>
      <c r="GC127" s="14"/>
      <c r="GD127" s="14"/>
      <c r="GE127" s="14"/>
      <c r="GF127" s="14"/>
      <c r="GG127" s="14"/>
      <c r="GH127" s="14"/>
      <c r="GI127" s="14"/>
      <c r="GJ127" s="14"/>
      <c r="GK127" s="14"/>
      <c r="GL127" s="14"/>
      <c r="GM127" s="14"/>
      <c r="GN127" s="14"/>
      <c r="GO127" s="14"/>
      <c r="GP127" s="14"/>
      <c r="GQ127" s="14"/>
      <c r="GR127" s="14"/>
      <c r="GS127" s="14"/>
      <c r="GT127" s="14"/>
      <c r="GU127" s="14"/>
      <c r="GV127" s="14"/>
      <c r="GW127" s="14"/>
      <c r="GX127" s="14"/>
      <c r="GY127" s="14"/>
      <c r="GZ127" s="14"/>
      <c r="HA127" s="14"/>
      <c r="HB127" s="14"/>
      <c r="HC127" s="14"/>
      <c r="HD127" s="14"/>
      <c r="HE127" s="14"/>
      <c r="HF127" s="14"/>
      <c r="HG127" s="14"/>
      <c r="HH127" s="14"/>
      <c r="HI127" s="14"/>
      <c r="HJ127" s="14"/>
      <c r="HK127" s="14"/>
      <c r="HL127" s="14"/>
      <c r="HM127" s="14"/>
      <c r="HN127" s="14"/>
      <c r="HO127" s="14"/>
      <c r="HP127" s="14"/>
      <c r="HQ127" s="14"/>
      <c r="HR127" s="14"/>
      <c r="HS127" s="14"/>
      <c r="HT127" s="14"/>
      <c r="HU127" s="14"/>
      <c r="HV127" s="14"/>
      <c r="HW127" s="14"/>
      <c r="HX127" s="14"/>
      <c r="HY127" s="14"/>
      <c r="HZ127" s="14"/>
      <c r="IA127" s="14"/>
      <c r="IB127" s="14"/>
      <c r="IC127" s="14"/>
      <c r="ID127" s="14"/>
      <c r="IE127" s="14"/>
      <c r="IF127" s="14"/>
      <c r="IG127" s="14"/>
      <c r="IH127" s="14"/>
      <c r="II127" s="14"/>
      <c r="IJ127" s="14"/>
      <c r="IK127" s="14"/>
      <c r="IL127" s="14"/>
      <c r="IM127" s="14"/>
      <c r="IN127" s="14"/>
      <c r="IO127" s="14"/>
      <c r="IP127" s="14"/>
      <c r="IQ127" s="14"/>
      <c r="IR127" s="14"/>
      <c r="IS127" s="14"/>
      <c r="IT127" s="14"/>
      <c r="IU127" s="14"/>
      <c r="IV127" s="14"/>
      <c r="IW127" s="14"/>
      <c r="IX127" s="14"/>
      <c r="IY127" s="14"/>
      <c r="IZ127" s="14"/>
      <c r="JA127" s="14"/>
      <c r="JB127" s="14"/>
      <c r="JC127" s="14"/>
      <c r="JD127" s="14"/>
      <c r="JE127" s="14"/>
      <c r="JF127" s="14"/>
      <c r="JG127" s="14"/>
    </row>
    <row r="128" spans="1:267" s="152" customFormat="1" ht="18" hidden="1" customHeight="1" outlineLevel="2" x14ac:dyDescent="0.25">
      <c r="A128" s="146">
        <v>109</v>
      </c>
      <c r="B128" s="366" t="str">
        <f>IFERROR(IF(INDEX(inputsgrp_gn,MATCH(Logic!$A128,inputsgrp_no,0))&lt;&gt;"",INDEX(inputsgrp_gn,MATCH(Logic!$A128,inputsgrp_no,0)),""),"")</f>
        <v/>
      </c>
      <c r="C128" s="367"/>
      <c r="D128" s="148" t="str">
        <f>IFERROR(IF(INDEX(inputsgrp_ada,MATCH(Logic!$A128,inputsgrp_no,0))&lt;&gt;"",INDEX(inputsgrp_ada,MATCH(Logic!$A128,inputsgrp_no,0)),""),"")</f>
        <v/>
      </c>
      <c r="E128" s="149" t="str">
        <f>IFERROR(IF(INDEX(inputsgrp_urinal,MATCH(Logic!$A128,inputsgrp_no,0))&lt;&gt;"",INDEX(inputsgrp_urinal,MATCH(Logic!$A128,inputsgrp_no,0)),""),"")</f>
        <v/>
      </c>
      <c r="F128" s="150" t="str">
        <f>IFERROR(IF(INDEX(inputsgrp_an,MATCH(Logic!$A128,inputsgrp_no,0))&lt;&gt;"",INDEX(inputsgrp_an,MATCH(Logic!$A128,inputsgrp_no,0)),""),"")</f>
        <v/>
      </c>
      <c r="G128" s="150" t="str">
        <f>IFERROR(IF(INDEX(inputsgrp_otefte,MATCH(Logic!$A128,inputsgrp_no,0))&lt;&gt;"",INDEX(inputsgrp_otefte,MATCH(Logic!$A128,inputsgrp_no,0)),""),"")</f>
        <v/>
      </c>
      <c r="H128" s="151" t="str">
        <f>IF($G128&lt;&gt;"",IFERROR(IF('Inputs Fixture Fittings'!$D128&lt;&gt;"Default",'Inputs Fixture Fittings'!$E128*$G128,0.5*$G128),0),"")</f>
        <v/>
      </c>
      <c r="I128" s="151" t="str">
        <f>IF($G128&lt;&gt;"",IFERROR(IF('Inputs Fixture Fittings'!$D128&lt;&gt;"Default",'Inputs Fixture Fittings'!$F128*$G128,0.5*$G128),0),"")</f>
        <v/>
      </c>
      <c r="J128" s="150" t="str">
        <f>IFERROR(IF(INDEX(inputsgrp_otv,MATCH(Logic!$A128,inputsgrp_no,0))&lt;&gt;"",INDEX(inputsgrp_otv,MATCH(Logic!$A128,inputsgrp_no,0)),""),"")</f>
        <v/>
      </c>
      <c r="K128" s="151" t="str">
        <f>IF($J128&lt;&gt;"",IFERROR(IF('Inputs Fixture Fittings'!$D128&lt;&gt;"Default",'Inputs Fixture Fittings'!$E128*$J128,0.5*$J128),0),"")</f>
        <v/>
      </c>
      <c r="L128" s="151" t="str">
        <f>IF($J128&lt;&gt;"",IFERROR(IF('Inputs Fixture Fittings'!$D128&lt;&gt;"Default",'Inputs Fixture Fittings'!$F128*$J128,0.5*$J128),0),"")</f>
        <v/>
      </c>
      <c r="M128" s="150" t="str">
        <f>IFERROR(IF(INDEX(inputsgrp_otrc,MATCH(Logic!$A128,inputsgrp_no,0))&lt;&gt;"",INDEX(inputsgrp_otrc,MATCH(Logic!$A128,inputsgrp_no,0)),""),"")</f>
        <v/>
      </c>
      <c r="N128" s="151" t="str">
        <f>IF($M128&lt;&gt;"",IFERROR(IF('Inputs Fixture Fittings'!$D128&lt;&gt;"Default",'Inputs Fixture Fittings'!$E128*$M128,0.5*$M128),0),"")</f>
        <v/>
      </c>
      <c r="O128" s="151" t="str">
        <f>IF($M128&lt;&gt;"",IFERROR(IF('Inputs Fixture Fittings'!$D128&lt;&gt;"Default",'Inputs Fixture Fittings'!$F128*$M128,0.5*$M128),0),"")</f>
        <v/>
      </c>
      <c r="P128" s="150" t="str">
        <f>IFERROR(IF(INDEX(inputsgrp_otstud,MATCH(Logic!$A128,inputsgrp_no,0))&lt;&gt;"",INDEX(inputsgrp_otstud,MATCH(Logic!$A128,inputsgrp_no,0)),""),"")</f>
        <v/>
      </c>
      <c r="Q128" s="151" t="str">
        <f>IF($P128&lt;&gt;"",IFERROR(IF('Inputs Fixture Fittings'!$D128&lt;&gt;"Default",'Inputs Fixture Fittings'!$E128*$P128,0.5*$P128),0),"")</f>
        <v/>
      </c>
      <c r="R128" s="151" t="str">
        <f>IF($P128&lt;&gt;"",IFERROR(IF('Inputs Fixture Fittings'!$D128&lt;&gt;"Default",'Inputs Fixture Fittings'!$F128*$P128,0.5*$P128),0),"")</f>
        <v/>
      </c>
      <c r="S128" s="150" t="str">
        <f>IFERROR(IF(INDEX(inputsgrp_otres,MATCH(Logic!$A128,inputsgrp_no,0))&lt;&gt;"",INDEX(inputsgrp_otres,MATCH(Logic!$A128,inputsgrp_no,0)),""),"")</f>
        <v/>
      </c>
      <c r="T128" s="151" t="str">
        <f>IF($S128&lt;&gt;"",IFERROR(IF('Inputs Fixture Fittings'!$D128&lt;&gt;"Default",'Inputs Fixture Fittings'!$E128*$S128,0.5*$S128),0),"")</f>
        <v/>
      </c>
      <c r="U128" s="151" t="str">
        <f>IF($S128&lt;&gt;"",IFERROR(IF('Inputs Fixture Fittings'!$D128&lt;&gt;"Default",'Inputs Fixture Fittings'!$F128*$S128,0.5*$S128),0),"")</f>
        <v/>
      </c>
      <c r="V128" s="150" t="str">
        <f>IFERROR(IF(INDEX(inputsgrp_otot,MATCH(Logic!$A128,inputsgrp_no,0))&lt;&gt;"",INDEX(inputsgrp_otot,MATCH(Logic!$A128,inputsgrp_no,0)),""),"")</f>
        <v/>
      </c>
      <c r="W128" s="151" t="str">
        <f>IF($V128&lt;&gt;"",IFERROR(IF('Inputs Fixture Fittings'!$D128&lt;&gt;"Default",'Inputs Fixture Fittings'!$E128*$V128,0.5*$V128),0),"")</f>
        <v/>
      </c>
      <c r="X128" s="151" t="str">
        <f>IF($V128&lt;&gt;"",IFERROR(IF('Inputs Fixture Fittings'!$D128&lt;&gt;"Default",'Inputs Fixture Fittings'!$F128*$V128,0.5*$V128),0),"")</f>
        <v/>
      </c>
      <c r="Y128" s="153"/>
      <c r="Z128" s="138"/>
      <c r="AA128" s="138"/>
      <c r="AB128" s="138"/>
      <c r="AC128" s="138"/>
      <c r="AD128" s="138"/>
      <c r="AE128" s="138"/>
      <c r="AF128" s="138"/>
      <c r="AG128" s="138"/>
      <c r="AH128" s="138"/>
      <c r="AI128" s="138"/>
      <c r="AJ128" s="138"/>
      <c r="AK128" s="138"/>
      <c r="AL128" s="138"/>
      <c r="AM128" s="138"/>
      <c r="AN128" s="138"/>
      <c r="AO128" s="138"/>
      <c r="AP128" s="138"/>
      <c r="AQ128" s="138"/>
      <c r="AR128" s="138"/>
      <c r="AS128" s="138"/>
      <c r="AT128" s="138"/>
      <c r="AU128" s="138"/>
      <c r="AV128" s="138"/>
      <c r="AW128" s="138"/>
      <c r="AX128" s="138"/>
      <c r="AY128" s="138"/>
      <c r="AZ128" s="138"/>
      <c r="BA128" s="138"/>
      <c r="BB128" s="138"/>
      <c r="BC128" s="138"/>
      <c r="BD128" s="138"/>
      <c r="BE128" s="138"/>
      <c r="BF128" s="138"/>
      <c r="BG128" s="138"/>
      <c r="BH128" s="138"/>
      <c r="BI128" s="138"/>
      <c r="BJ128" s="138"/>
      <c r="BK128" s="138"/>
      <c r="BL128" s="138"/>
      <c r="BM128" s="138"/>
      <c r="BN128" s="138"/>
      <c r="BO128" s="138"/>
      <c r="BP128" s="138"/>
      <c r="BQ128" s="138"/>
      <c r="BR128" s="138"/>
      <c r="BS128" s="138"/>
      <c r="BT128" s="138"/>
      <c r="BU128" s="138"/>
      <c r="BV128" s="138"/>
      <c r="BW128" s="138"/>
      <c r="BX128" s="138"/>
      <c r="BY128" s="138"/>
      <c r="BZ128" s="138"/>
      <c r="CA128" s="14"/>
      <c r="CB128" s="14"/>
      <c r="CC128" s="14"/>
      <c r="CD128" s="14"/>
      <c r="CE128" s="14"/>
      <c r="CF128" s="14"/>
      <c r="CG128" s="14"/>
      <c r="CH128" s="14"/>
      <c r="CI128" s="14"/>
      <c r="CJ128" s="14"/>
      <c r="CK128" s="14"/>
      <c r="CL128" s="14"/>
      <c r="CM128" s="14"/>
      <c r="CN128" s="14"/>
      <c r="CO128" s="14"/>
      <c r="CP128" s="14"/>
      <c r="CQ128" s="14"/>
      <c r="CR128" s="14"/>
      <c r="CS128" s="14"/>
      <c r="CT128" s="14"/>
      <c r="CU128" s="14"/>
      <c r="CV128" s="14"/>
      <c r="CW128" s="14"/>
      <c r="CX128" s="14"/>
      <c r="CY128" s="14"/>
      <c r="CZ128" s="14"/>
      <c r="DA128" s="14"/>
      <c r="DB128" s="14"/>
      <c r="DC128" s="14"/>
      <c r="DD128" s="14"/>
      <c r="DE128" s="14"/>
      <c r="DF128" s="14"/>
      <c r="DG128" s="14"/>
      <c r="DH128" s="14"/>
      <c r="DI128" s="14"/>
      <c r="DJ128" s="14"/>
      <c r="DK128" s="14"/>
      <c r="DL128" s="14"/>
      <c r="DM128" s="14"/>
      <c r="DN128" s="14"/>
      <c r="DO128" s="14"/>
      <c r="DP128" s="14"/>
      <c r="DQ128" s="14"/>
      <c r="DR128" s="14"/>
      <c r="DS128" s="14"/>
      <c r="DT128" s="14"/>
      <c r="DU128" s="14"/>
      <c r="DV128" s="14"/>
      <c r="DW128" s="14"/>
      <c r="DX128" s="14"/>
      <c r="DY128" s="14"/>
      <c r="DZ128" s="14"/>
      <c r="EA128" s="14"/>
      <c r="EB128" s="14"/>
      <c r="EC128" s="14"/>
      <c r="ED128" s="14"/>
      <c r="EE128" s="14"/>
      <c r="EF128" s="14"/>
      <c r="EG128" s="14"/>
      <c r="EH128" s="14"/>
      <c r="EI128" s="14"/>
      <c r="EJ128" s="14"/>
      <c r="EK128" s="14"/>
      <c r="EL128" s="14"/>
      <c r="EM128" s="14"/>
      <c r="EN128" s="14"/>
      <c r="EO128" s="14"/>
      <c r="EP128" s="14"/>
      <c r="EQ128" s="14"/>
      <c r="ER128" s="14"/>
      <c r="ES128" s="14"/>
      <c r="ET128" s="14"/>
      <c r="EU128" s="14"/>
      <c r="EV128" s="14"/>
      <c r="EW128" s="14"/>
      <c r="EX128" s="14"/>
      <c r="EY128" s="14"/>
      <c r="EZ128" s="14"/>
      <c r="FA128" s="14"/>
      <c r="FB128" s="14"/>
      <c r="FC128" s="14"/>
      <c r="FD128" s="14"/>
      <c r="FE128" s="14"/>
      <c r="FF128" s="14"/>
      <c r="FG128" s="14"/>
      <c r="FH128" s="14"/>
      <c r="FI128" s="14"/>
      <c r="FJ128" s="14"/>
      <c r="FK128" s="14"/>
      <c r="FL128" s="14"/>
      <c r="FM128" s="14"/>
      <c r="FN128" s="14"/>
      <c r="FO128" s="14"/>
      <c r="FP128" s="14"/>
      <c r="FQ128" s="14"/>
      <c r="FR128" s="14"/>
      <c r="FS128" s="14"/>
      <c r="FT128" s="14"/>
      <c r="FU128" s="14"/>
      <c r="FV128" s="14"/>
      <c r="FW128" s="14"/>
      <c r="FX128" s="14"/>
      <c r="FY128" s="14"/>
      <c r="FZ128" s="14"/>
      <c r="GA128" s="14"/>
      <c r="GB128" s="14"/>
      <c r="GC128" s="14"/>
      <c r="GD128" s="14"/>
      <c r="GE128" s="14"/>
      <c r="GF128" s="14"/>
      <c r="GG128" s="14"/>
      <c r="GH128" s="14"/>
      <c r="GI128" s="14"/>
      <c r="GJ128" s="14"/>
      <c r="GK128" s="14"/>
      <c r="GL128" s="14"/>
      <c r="GM128" s="14"/>
      <c r="GN128" s="14"/>
      <c r="GO128" s="14"/>
      <c r="GP128" s="14"/>
      <c r="GQ128" s="14"/>
      <c r="GR128" s="14"/>
      <c r="GS128" s="14"/>
      <c r="GT128" s="14"/>
      <c r="GU128" s="14"/>
      <c r="GV128" s="14"/>
      <c r="GW128" s="14"/>
      <c r="GX128" s="14"/>
      <c r="GY128" s="14"/>
      <c r="GZ128" s="14"/>
      <c r="HA128" s="14"/>
      <c r="HB128" s="14"/>
      <c r="HC128" s="14"/>
      <c r="HD128" s="14"/>
      <c r="HE128" s="14"/>
      <c r="HF128" s="14"/>
      <c r="HG128" s="14"/>
      <c r="HH128" s="14"/>
      <c r="HI128" s="14"/>
      <c r="HJ128" s="14"/>
      <c r="HK128" s="14"/>
      <c r="HL128" s="14"/>
      <c r="HM128" s="14"/>
      <c r="HN128" s="14"/>
      <c r="HO128" s="14"/>
      <c r="HP128" s="14"/>
      <c r="HQ128" s="14"/>
      <c r="HR128" s="14"/>
      <c r="HS128" s="14"/>
      <c r="HT128" s="14"/>
      <c r="HU128" s="14"/>
      <c r="HV128" s="14"/>
      <c r="HW128" s="14"/>
      <c r="HX128" s="14"/>
      <c r="HY128" s="14"/>
      <c r="HZ128" s="14"/>
      <c r="IA128" s="14"/>
      <c r="IB128" s="14"/>
      <c r="IC128" s="14"/>
      <c r="ID128" s="14"/>
      <c r="IE128" s="14"/>
      <c r="IF128" s="14"/>
      <c r="IG128" s="14"/>
      <c r="IH128" s="14"/>
      <c r="II128" s="14"/>
      <c r="IJ128" s="14"/>
      <c r="IK128" s="14"/>
      <c r="IL128" s="14"/>
      <c r="IM128" s="14"/>
      <c r="IN128" s="14"/>
      <c r="IO128" s="14"/>
      <c r="IP128" s="14"/>
      <c r="IQ128" s="14"/>
      <c r="IR128" s="14"/>
      <c r="IS128" s="14"/>
      <c r="IT128" s="14"/>
      <c r="IU128" s="14"/>
      <c r="IV128" s="14"/>
      <c r="IW128" s="14"/>
      <c r="IX128" s="14"/>
      <c r="IY128" s="14"/>
      <c r="IZ128" s="14"/>
      <c r="JA128" s="14"/>
      <c r="JB128" s="14"/>
      <c r="JC128" s="14"/>
      <c r="JD128" s="14"/>
      <c r="JE128" s="14"/>
      <c r="JF128" s="14"/>
      <c r="JG128" s="14"/>
    </row>
    <row r="129" spans="1:267" s="152" customFormat="1" ht="18" hidden="1" customHeight="1" outlineLevel="2" x14ac:dyDescent="0.25">
      <c r="A129" s="146">
        <v>110</v>
      </c>
      <c r="B129" s="366" t="str">
        <f>IFERROR(IF(INDEX(inputsgrp_gn,MATCH(Logic!$A129,inputsgrp_no,0))&lt;&gt;"",INDEX(inputsgrp_gn,MATCH(Logic!$A129,inputsgrp_no,0)),""),"")</f>
        <v/>
      </c>
      <c r="C129" s="367"/>
      <c r="D129" s="148" t="str">
        <f>IFERROR(IF(INDEX(inputsgrp_ada,MATCH(Logic!$A129,inputsgrp_no,0))&lt;&gt;"",INDEX(inputsgrp_ada,MATCH(Logic!$A129,inputsgrp_no,0)),""),"")</f>
        <v/>
      </c>
      <c r="E129" s="149" t="str">
        <f>IFERROR(IF(INDEX(inputsgrp_urinal,MATCH(Logic!$A129,inputsgrp_no,0))&lt;&gt;"",INDEX(inputsgrp_urinal,MATCH(Logic!$A129,inputsgrp_no,0)),""),"")</f>
        <v/>
      </c>
      <c r="F129" s="150" t="str">
        <f>IFERROR(IF(INDEX(inputsgrp_an,MATCH(Logic!$A129,inputsgrp_no,0))&lt;&gt;"",INDEX(inputsgrp_an,MATCH(Logic!$A129,inputsgrp_no,0)),""),"")</f>
        <v/>
      </c>
      <c r="G129" s="150" t="str">
        <f>IFERROR(IF(INDEX(inputsgrp_otefte,MATCH(Logic!$A129,inputsgrp_no,0))&lt;&gt;"",INDEX(inputsgrp_otefte,MATCH(Logic!$A129,inputsgrp_no,0)),""),"")</f>
        <v/>
      </c>
      <c r="H129" s="151" t="str">
        <f>IF($G129&lt;&gt;"",IFERROR(IF('Inputs Fixture Fittings'!$D129&lt;&gt;"Default",'Inputs Fixture Fittings'!$E129*$G129,0.5*$G129),0),"")</f>
        <v/>
      </c>
      <c r="I129" s="151" t="str">
        <f>IF($G129&lt;&gt;"",IFERROR(IF('Inputs Fixture Fittings'!$D129&lt;&gt;"Default",'Inputs Fixture Fittings'!$F129*$G129,0.5*$G129),0),"")</f>
        <v/>
      </c>
      <c r="J129" s="150" t="str">
        <f>IFERROR(IF(INDEX(inputsgrp_otv,MATCH(Logic!$A129,inputsgrp_no,0))&lt;&gt;"",INDEX(inputsgrp_otv,MATCH(Logic!$A129,inputsgrp_no,0)),""),"")</f>
        <v/>
      </c>
      <c r="K129" s="151" t="str">
        <f>IF($J129&lt;&gt;"",IFERROR(IF('Inputs Fixture Fittings'!$D129&lt;&gt;"Default",'Inputs Fixture Fittings'!$E129*$J129,0.5*$J129),0),"")</f>
        <v/>
      </c>
      <c r="L129" s="151" t="str">
        <f>IF($J129&lt;&gt;"",IFERROR(IF('Inputs Fixture Fittings'!$D129&lt;&gt;"Default",'Inputs Fixture Fittings'!$F129*$J129,0.5*$J129),0),"")</f>
        <v/>
      </c>
      <c r="M129" s="150" t="str">
        <f>IFERROR(IF(INDEX(inputsgrp_otrc,MATCH(Logic!$A129,inputsgrp_no,0))&lt;&gt;"",INDEX(inputsgrp_otrc,MATCH(Logic!$A129,inputsgrp_no,0)),""),"")</f>
        <v/>
      </c>
      <c r="N129" s="151" t="str">
        <f>IF($M129&lt;&gt;"",IFERROR(IF('Inputs Fixture Fittings'!$D129&lt;&gt;"Default",'Inputs Fixture Fittings'!$E129*$M129,0.5*$M129),0),"")</f>
        <v/>
      </c>
      <c r="O129" s="151" t="str">
        <f>IF($M129&lt;&gt;"",IFERROR(IF('Inputs Fixture Fittings'!$D129&lt;&gt;"Default",'Inputs Fixture Fittings'!$F129*$M129,0.5*$M129),0),"")</f>
        <v/>
      </c>
      <c r="P129" s="150" t="str">
        <f>IFERROR(IF(INDEX(inputsgrp_otstud,MATCH(Logic!$A129,inputsgrp_no,0))&lt;&gt;"",INDEX(inputsgrp_otstud,MATCH(Logic!$A129,inputsgrp_no,0)),""),"")</f>
        <v/>
      </c>
      <c r="Q129" s="151" t="str">
        <f>IF($P129&lt;&gt;"",IFERROR(IF('Inputs Fixture Fittings'!$D129&lt;&gt;"Default",'Inputs Fixture Fittings'!$E129*$P129,0.5*$P129),0),"")</f>
        <v/>
      </c>
      <c r="R129" s="151" t="str">
        <f>IF($P129&lt;&gt;"",IFERROR(IF('Inputs Fixture Fittings'!$D129&lt;&gt;"Default",'Inputs Fixture Fittings'!$F129*$P129,0.5*$P129),0),"")</f>
        <v/>
      </c>
      <c r="S129" s="150" t="str">
        <f>IFERROR(IF(INDEX(inputsgrp_otres,MATCH(Logic!$A129,inputsgrp_no,0))&lt;&gt;"",INDEX(inputsgrp_otres,MATCH(Logic!$A129,inputsgrp_no,0)),""),"")</f>
        <v/>
      </c>
      <c r="T129" s="151" t="str">
        <f>IF($S129&lt;&gt;"",IFERROR(IF('Inputs Fixture Fittings'!$D129&lt;&gt;"Default",'Inputs Fixture Fittings'!$E129*$S129,0.5*$S129),0),"")</f>
        <v/>
      </c>
      <c r="U129" s="151" t="str">
        <f>IF($S129&lt;&gt;"",IFERROR(IF('Inputs Fixture Fittings'!$D129&lt;&gt;"Default",'Inputs Fixture Fittings'!$F129*$S129,0.5*$S129),0),"")</f>
        <v/>
      </c>
      <c r="V129" s="150" t="str">
        <f>IFERROR(IF(INDEX(inputsgrp_otot,MATCH(Logic!$A129,inputsgrp_no,0))&lt;&gt;"",INDEX(inputsgrp_otot,MATCH(Logic!$A129,inputsgrp_no,0)),""),"")</f>
        <v/>
      </c>
      <c r="W129" s="151" t="str">
        <f>IF($V129&lt;&gt;"",IFERROR(IF('Inputs Fixture Fittings'!$D129&lt;&gt;"Default",'Inputs Fixture Fittings'!$E129*$V129,0.5*$V129),0),"")</f>
        <v/>
      </c>
      <c r="X129" s="151" t="str">
        <f>IF($V129&lt;&gt;"",IFERROR(IF('Inputs Fixture Fittings'!$D129&lt;&gt;"Default",'Inputs Fixture Fittings'!$F129*$V129,0.5*$V129),0),"")</f>
        <v/>
      </c>
      <c r="Y129" s="153"/>
      <c r="Z129" s="138"/>
      <c r="AA129" s="138"/>
      <c r="AB129" s="138"/>
      <c r="AC129" s="138"/>
      <c r="AD129" s="138"/>
      <c r="AE129" s="138"/>
      <c r="AF129" s="138"/>
      <c r="AG129" s="138"/>
      <c r="AH129" s="138"/>
      <c r="AI129" s="138"/>
      <c r="AJ129" s="138"/>
      <c r="AK129" s="138"/>
      <c r="AL129" s="138"/>
      <c r="AM129" s="138"/>
      <c r="AN129" s="138"/>
      <c r="AO129" s="138"/>
      <c r="AP129" s="138"/>
      <c r="AQ129" s="138"/>
      <c r="AR129" s="138"/>
      <c r="AS129" s="138"/>
      <c r="AT129" s="138"/>
      <c r="AU129" s="138"/>
      <c r="AV129" s="138"/>
      <c r="AW129" s="138"/>
      <c r="AX129" s="138"/>
      <c r="AY129" s="138"/>
      <c r="AZ129" s="138"/>
      <c r="BA129" s="138"/>
      <c r="BB129" s="138"/>
      <c r="BC129" s="138"/>
      <c r="BD129" s="138"/>
      <c r="BE129" s="138"/>
      <c r="BF129" s="138"/>
      <c r="BG129" s="138"/>
      <c r="BH129" s="138"/>
      <c r="BI129" s="138"/>
      <c r="BJ129" s="138"/>
      <c r="BK129" s="138"/>
      <c r="BL129" s="138"/>
      <c r="BM129" s="138"/>
      <c r="BN129" s="138"/>
      <c r="BO129" s="138"/>
      <c r="BP129" s="138"/>
      <c r="BQ129" s="138"/>
      <c r="BR129" s="138"/>
      <c r="BS129" s="138"/>
      <c r="BT129" s="138"/>
      <c r="BU129" s="138"/>
      <c r="BV129" s="138"/>
      <c r="BW129" s="138"/>
      <c r="BX129" s="138"/>
      <c r="BY129" s="138"/>
      <c r="BZ129" s="138"/>
      <c r="CA129" s="14"/>
      <c r="CB129" s="14"/>
      <c r="CC129" s="14"/>
      <c r="CD129" s="14"/>
      <c r="CE129" s="14"/>
      <c r="CF129" s="14"/>
      <c r="CG129" s="14"/>
      <c r="CH129" s="14"/>
      <c r="CI129" s="14"/>
      <c r="CJ129" s="14"/>
      <c r="CK129" s="14"/>
      <c r="CL129" s="14"/>
      <c r="CM129" s="14"/>
      <c r="CN129" s="14"/>
      <c r="CO129" s="14"/>
      <c r="CP129" s="14"/>
      <c r="CQ129" s="14"/>
      <c r="CR129" s="14"/>
      <c r="CS129" s="14"/>
      <c r="CT129" s="14"/>
      <c r="CU129" s="14"/>
      <c r="CV129" s="14"/>
      <c r="CW129" s="14"/>
      <c r="CX129" s="14"/>
      <c r="CY129" s="14"/>
      <c r="CZ129" s="14"/>
      <c r="DA129" s="14"/>
      <c r="DB129" s="14"/>
      <c r="DC129" s="14"/>
      <c r="DD129" s="14"/>
      <c r="DE129" s="14"/>
      <c r="DF129" s="14"/>
      <c r="DG129" s="14"/>
      <c r="DH129" s="14"/>
      <c r="DI129" s="14"/>
      <c r="DJ129" s="14"/>
      <c r="DK129" s="14"/>
      <c r="DL129" s="14"/>
      <c r="DM129" s="14"/>
      <c r="DN129" s="14"/>
      <c r="DO129" s="14"/>
      <c r="DP129" s="14"/>
      <c r="DQ129" s="14"/>
      <c r="DR129" s="14"/>
      <c r="DS129" s="14"/>
      <c r="DT129" s="14"/>
      <c r="DU129" s="14"/>
      <c r="DV129" s="14"/>
      <c r="DW129" s="14"/>
      <c r="DX129" s="14"/>
      <c r="DY129" s="14"/>
      <c r="DZ129" s="14"/>
      <c r="EA129" s="14"/>
      <c r="EB129" s="14"/>
      <c r="EC129" s="14"/>
      <c r="ED129" s="14"/>
      <c r="EE129" s="14"/>
      <c r="EF129" s="14"/>
      <c r="EG129" s="14"/>
      <c r="EH129" s="14"/>
      <c r="EI129" s="14"/>
      <c r="EJ129" s="14"/>
      <c r="EK129" s="14"/>
      <c r="EL129" s="14"/>
      <c r="EM129" s="14"/>
      <c r="EN129" s="14"/>
      <c r="EO129" s="14"/>
      <c r="EP129" s="14"/>
      <c r="EQ129" s="14"/>
      <c r="ER129" s="14"/>
      <c r="ES129" s="14"/>
      <c r="ET129" s="14"/>
      <c r="EU129" s="14"/>
      <c r="EV129" s="14"/>
      <c r="EW129" s="14"/>
      <c r="EX129" s="14"/>
      <c r="EY129" s="14"/>
      <c r="EZ129" s="14"/>
      <c r="FA129" s="14"/>
      <c r="FB129" s="14"/>
      <c r="FC129" s="14"/>
      <c r="FD129" s="14"/>
      <c r="FE129" s="14"/>
      <c r="FF129" s="14"/>
      <c r="FG129" s="14"/>
      <c r="FH129" s="14"/>
      <c r="FI129" s="14"/>
      <c r="FJ129" s="14"/>
      <c r="FK129" s="14"/>
      <c r="FL129" s="14"/>
      <c r="FM129" s="14"/>
      <c r="FN129" s="14"/>
      <c r="FO129" s="14"/>
      <c r="FP129" s="14"/>
      <c r="FQ129" s="14"/>
      <c r="FR129" s="14"/>
      <c r="FS129" s="14"/>
      <c r="FT129" s="14"/>
      <c r="FU129" s="14"/>
      <c r="FV129" s="14"/>
      <c r="FW129" s="14"/>
      <c r="FX129" s="14"/>
      <c r="FY129" s="14"/>
      <c r="FZ129" s="14"/>
      <c r="GA129" s="14"/>
      <c r="GB129" s="14"/>
      <c r="GC129" s="14"/>
      <c r="GD129" s="14"/>
      <c r="GE129" s="14"/>
      <c r="GF129" s="14"/>
      <c r="GG129" s="14"/>
      <c r="GH129" s="14"/>
      <c r="GI129" s="14"/>
      <c r="GJ129" s="14"/>
      <c r="GK129" s="14"/>
      <c r="GL129" s="14"/>
      <c r="GM129" s="14"/>
      <c r="GN129" s="14"/>
      <c r="GO129" s="14"/>
      <c r="GP129" s="14"/>
      <c r="GQ129" s="14"/>
      <c r="GR129" s="14"/>
      <c r="GS129" s="14"/>
      <c r="GT129" s="14"/>
      <c r="GU129" s="14"/>
      <c r="GV129" s="14"/>
      <c r="GW129" s="14"/>
      <c r="GX129" s="14"/>
      <c r="GY129" s="14"/>
      <c r="GZ129" s="14"/>
      <c r="HA129" s="14"/>
      <c r="HB129" s="14"/>
      <c r="HC129" s="14"/>
      <c r="HD129" s="14"/>
      <c r="HE129" s="14"/>
      <c r="HF129" s="14"/>
      <c r="HG129" s="14"/>
      <c r="HH129" s="14"/>
      <c r="HI129" s="14"/>
      <c r="HJ129" s="14"/>
      <c r="HK129" s="14"/>
      <c r="HL129" s="14"/>
      <c r="HM129" s="14"/>
      <c r="HN129" s="14"/>
      <c r="HO129" s="14"/>
      <c r="HP129" s="14"/>
      <c r="HQ129" s="14"/>
      <c r="HR129" s="14"/>
      <c r="HS129" s="14"/>
      <c r="HT129" s="14"/>
      <c r="HU129" s="14"/>
      <c r="HV129" s="14"/>
      <c r="HW129" s="14"/>
      <c r="HX129" s="14"/>
      <c r="HY129" s="14"/>
      <c r="HZ129" s="14"/>
      <c r="IA129" s="14"/>
      <c r="IB129" s="14"/>
      <c r="IC129" s="14"/>
      <c r="ID129" s="14"/>
      <c r="IE129" s="14"/>
      <c r="IF129" s="14"/>
      <c r="IG129" s="14"/>
      <c r="IH129" s="14"/>
      <c r="II129" s="14"/>
      <c r="IJ129" s="14"/>
      <c r="IK129" s="14"/>
      <c r="IL129" s="14"/>
      <c r="IM129" s="14"/>
      <c r="IN129" s="14"/>
      <c r="IO129" s="14"/>
      <c r="IP129" s="14"/>
      <c r="IQ129" s="14"/>
      <c r="IR129" s="14"/>
      <c r="IS129" s="14"/>
      <c r="IT129" s="14"/>
      <c r="IU129" s="14"/>
      <c r="IV129" s="14"/>
      <c r="IW129" s="14"/>
      <c r="IX129" s="14"/>
      <c r="IY129" s="14"/>
      <c r="IZ129" s="14"/>
      <c r="JA129" s="14"/>
      <c r="JB129" s="14"/>
      <c r="JC129" s="14"/>
      <c r="JD129" s="14"/>
      <c r="JE129" s="14"/>
      <c r="JF129" s="14"/>
      <c r="JG129" s="14"/>
    </row>
    <row r="130" spans="1:267" s="152" customFormat="1" ht="15" hidden="1" customHeight="1" outlineLevel="1" collapsed="1" x14ac:dyDescent="0.25">
      <c r="A130" s="146"/>
      <c r="B130" s="350"/>
      <c r="C130" s="351"/>
      <c r="D130" s="314"/>
      <c r="E130" s="314"/>
      <c r="F130" s="314"/>
      <c r="G130" s="314"/>
      <c r="H130" s="314"/>
      <c r="I130" s="314"/>
      <c r="J130" s="314"/>
      <c r="K130" s="314"/>
      <c r="L130" s="314"/>
      <c r="M130" s="314"/>
      <c r="N130" s="314"/>
      <c r="O130" s="314"/>
      <c r="P130" s="314"/>
      <c r="Q130" s="314"/>
      <c r="R130" s="314"/>
      <c r="S130" s="314"/>
      <c r="T130" s="314"/>
      <c r="U130" s="314"/>
      <c r="V130" s="314"/>
      <c r="W130" s="314"/>
      <c r="X130" s="318"/>
      <c r="Y130" s="153"/>
      <c r="Z130" s="138"/>
      <c r="AA130" s="138"/>
      <c r="AB130" s="138"/>
      <c r="AC130" s="138"/>
      <c r="AD130" s="138"/>
      <c r="AE130" s="138"/>
      <c r="AF130" s="138"/>
      <c r="AG130" s="138"/>
      <c r="AH130" s="138"/>
      <c r="AI130" s="138"/>
      <c r="AJ130" s="138"/>
      <c r="AK130" s="138"/>
      <c r="AL130" s="138"/>
      <c r="AM130" s="138"/>
      <c r="AN130" s="138"/>
      <c r="AO130" s="138"/>
      <c r="AP130" s="138"/>
      <c r="AQ130" s="138"/>
      <c r="AR130" s="138"/>
      <c r="AS130" s="138"/>
      <c r="AT130" s="138"/>
      <c r="AU130" s="138"/>
      <c r="AV130" s="138"/>
      <c r="AW130" s="138"/>
      <c r="AX130" s="138"/>
      <c r="AY130" s="138"/>
      <c r="AZ130" s="138"/>
      <c r="BA130" s="138"/>
      <c r="BB130" s="138"/>
      <c r="BC130" s="138"/>
      <c r="BD130" s="138"/>
      <c r="BE130" s="138"/>
      <c r="BF130" s="138"/>
      <c r="BG130" s="138"/>
      <c r="BH130" s="138"/>
      <c r="BI130" s="138"/>
      <c r="BJ130" s="138"/>
      <c r="BK130" s="138"/>
      <c r="BL130" s="138"/>
      <c r="BM130" s="138"/>
      <c r="BN130" s="138"/>
      <c r="BO130" s="138"/>
      <c r="BP130" s="138"/>
      <c r="BQ130" s="138"/>
      <c r="BR130" s="138"/>
      <c r="BS130" s="138"/>
      <c r="BT130" s="138"/>
      <c r="BU130" s="138"/>
      <c r="BV130" s="138"/>
      <c r="BW130" s="138"/>
      <c r="BX130" s="138"/>
      <c r="BY130" s="138"/>
      <c r="BZ130" s="138"/>
      <c r="CA130" s="14"/>
      <c r="CB130" s="14"/>
      <c r="CC130" s="14"/>
      <c r="CD130" s="14"/>
      <c r="CE130" s="14"/>
      <c r="CF130" s="14"/>
      <c r="CG130" s="14"/>
      <c r="CH130" s="14"/>
      <c r="CI130" s="14"/>
      <c r="CJ130" s="14"/>
      <c r="CK130" s="14"/>
      <c r="CL130" s="14"/>
      <c r="CM130" s="14"/>
      <c r="CN130" s="14"/>
      <c r="CO130" s="14"/>
      <c r="CP130" s="14"/>
      <c r="CQ130" s="14"/>
      <c r="CR130" s="14"/>
      <c r="CS130" s="14"/>
      <c r="CT130" s="14"/>
      <c r="CU130" s="14"/>
      <c r="CV130" s="14"/>
      <c r="CW130" s="14"/>
      <c r="CX130" s="14"/>
      <c r="CY130" s="14"/>
      <c r="CZ130" s="14"/>
      <c r="DA130" s="14"/>
      <c r="DB130" s="14"/>
      <c r="DC130" s="14"/>
      <c r="DD130" s="14"/>
      <c r="DE130" s="14"/>
      <c r="DF130" s="14"/>
      <c r="DG130" s="14"/>
      <c r="DH130" s="14"/>
      <c r="DI130" s="14"/>
      <c r="DJ130" s="14"/>
      <c r="DK130" s="14"/>
      <c r="DL130" s="14"/>
      <c r="DM130" s="14"/>
      <c r="DN130" s="14"/>
      <c r="DO130" s="14"/>
      <c r="DP130" s="14"/>
      <c r="DQ130" s="14"/>
      <c r="DR130" s="14"/>
      <c r="DS130" s="14"/>
      <c r="DT130" s="14"/>
      <c r="DU130" s="14"/>
      <c r="DV130" s="14"/>
      <c r="DW130" s="14"/>
      <c r="DX130" s="14"/>
      <c r="DY130" s="14"/>
      <c r="DZ130" s="14"/>
      <c r="EA130" s="14"/>
      <c r="EB130" s="14"/>
      <c r="EC130" s="14"/>
      <c r="ED130" s="14"/>
      <c r="EE130" s="14"/>
      <c r="EF130" s="14"/>
      <c r="EG130" s="14"/>
      <c r="EH130" s="14"/>
      <c r="EI130" s="14"/>
      <c r="EJ130" s="14"/>
      <c r="EK130" s="14"/>
      <c r="EL130" s="14"/>
      <c r="EM130" s="14"/>
      <c r="EN130" s="14"/>
      <c r="EO130" s="14"/>
      <c r="EP130" s="14"/>
      <c r="EQ130" s="14"/>
      <c r="ER130" s="14"/>
      <c r="ES130" s="14"/>
      <c r="ET130" s="14"/>
      <c r="EU130" s="14"/>
      <c r="EV130" s="14"/>
      <c r="EW130" s="14"/>
      <c r="EX130" s="14"/>
      <c r="EY130" s="14"/>
      <c r="EZ130" s="14"/>
      <c r="FA130" s="14"/>
      <c r="FB130" s="14"/>
      <c r="FC130" s="14"/>
      <c r="FD130" s="14"/>
      <c r="FE130" s="14"/>
      <c r="FF130" s="14"/>
      <c r="FG130" s="14"/>
      <c r="FH130" s="14"/>
      <c r="FI130" s="14"/>
      <c r="FJ130" s="14"/>
      <c r="FK130" s="14"/>
      <c r="FL130" s="14"/>
      <c r="FM130" s="14"/>
      <c r="FN130" s="14"/>
      <c r="FO130" s="14"/>
      <c r="FP130" s="14"/>
      <c r="FQ130" s="14"/>
      <c r="FR130" s="14"/>
      <c r="FS130" s="14"/>
      <c r="FT130" s="14"/>
      <c r="FU130" s="14"/>
      <c r="FV130" s="14"/>
      <c r="FW130" s="14"/>
      <c r="FX130" s="14"/>
      <c r="FY130" s="14"/>
      <c r="FZ130" s="14"/>
      <c r="GA130" s="14"/>
      <c r="GB130" s="14"/>
      <c r="GC130" s="14"/>
      <c r="GD130" s="14"/>
      <c r="GE130" s="14"/>
      <c r="GF130" s="14"/>
      <c r="GG130" s="14"/>
      <c r="GH130" s="14"/>
      <c r="GI130" s="14"/>
      <c r="GJ130" s="14"/>
      <c r="GK130" s="14"/>
      <c r="GL130" s="14"/>
      <c r="GM130" s="14"/>
      <c r="GN130" s="14"/>
      <c r="GO130" s="14"/>
      <c r="GP130" s="14"/>
      <c r="GQ130" s="14"/>
      <c r="GR130" s="14"/>
      <c r="GS130" s="14"/>
      <c r="GT130" s="14"/>
      <c r="GU130" s="14"/>
      <c r="GV130" s="14"/>
      <c r="GW130" s="14"/>
      <c r="GX130" s="14"/>
      <c r="GY130" s="14"/>
      <c r="GZ130" s="14"/>
      <c r="HA130" s="14"/>
      <c r="HB130" s="14"/>
      <c r="HC130" s="14"/>
      <c r="HD130" s="14"/>
      <c r="HE130" s="14"/>
      <c r="HF130" s="14"/>
      <c r="HG130" s="14"/>
      <c r="HH130" s="14"/>
      <c r="HI130" s="14"/>
      <c r="HJ130" s="14"/>
      <c r="HK130" s="14"/>
      <c r="HL130" s="14"/>
      <c r="HM130" s="14"/>
      <c r="HN130" s="14"/>
      <c r="HO130" s="14"/>
      <c r="HP130" s="14"/>
      <c r="HQ130" s="14"/>
      <c r="HR130" s="14"/>
      <c r="HS130" s="14"/>
      <c r="HT130" s="14"/>
      <c r="HU130" s="14"/>
      <c r="HV130" s="14"/>
      <c r="HW130" s="14"/>
      <c r="HX130" s="14"/>
      <c r="HY130" s="14"/>
      <c r="HZ130" s="14"/>
      <c r="IA130" s="14"/>
      <c r="IB130" s="14"/>
      <c r="IC130" s="14"/>
      <c r="ID130" s="14"/>
      <c r="IE130" s="14"/>
      <c r="IF130" s="14"/>
      <c r="IG130" s="14"/>
      <c r="IH130" s="14"/>
      <c r="II130" s="14"/>
      <c r="IJ130" s="14"/>
      <c r="IK130" s="14"/>
      <c r="IL130" s="14"/>
      <c r="IM130" s="14"/>
      <c r="IN130" s="14"/>
      <c r="IO130" s="14"/>
      <c r="IP130" s="14"/>
      <c r="IQ130" s="14"/>
      <c r="IR130" s="14"/>
      <c r="IS130" s="14"/>
      <c r="IT130" s="14"/>
      <c r="IU130" s="14"/>
      <c r="IV130" s="14"/>
      <c r="IW130" s="14"/>
      <c r="IX130" s="14"/>
      <c r="IY130" s="14"/>
      <c r="IZ130" s="14"/>
      <c r="JA130" s="14"/>
      <c r="JB130" s="14"/>
      <c r="JC130" s="14"/>
      <c r="JD130" s="14"/>
      <c r="JE130" s="14"/>
      <c r="JF130" s="14"/>
      <c r="JG130" s="14"/>
    </row>
    <row r="131" spans="1:267" ht="17.399999999999999" customHeight="1" collapsed="1" x14ac:dyDescent="0.25">
      <c r="A131" s="139"/>
      <c r="B131" s="138"/>
      <c r="C131" s="138"/>
      <c r="D131" s="138"/>
      <c r="E131" s="138"/>
      <c r="F131" s="138"/>
      <c r="G131" s="138"/>
      <c r="H131" s="138"/>
      <c r="I131" s="138"/>
      <c r="J131" s="138"/>
      <c r="K131" s="138"/>
      <c r="L131" s="138"/>
      <c r="M131" s="138"/>
      <c r="N131" s="138"/>
      <c r="O131" s="138"/>
      <c r="P131" s="138"/>
      <c r="Q131" s="138"/>
      <c r="R131" s="138"/>
      <c r="S131" s="138"/>
      <c r="T131" s="138"/>
      <c r="U131" s="138"/>
      <c r="V131" s="138"/>
      <c r="W131" s="138"/>
      <c r="X131" s="138"/>
      <c r="Y131" s="138"/>
      <c r="Z131" s="138"/>
      <c r="AA131" s="138"/>
      <c r="AB131" s="138"/>
      <c r="AC131" s="138"/>
      <c r="AD131" s="138"/>
      <c r="AE131" s="138"/>
      <c r="AF131" s="138"/>
      <c r="AG131" s="138"/>
      <c r="AH131" s="138"/>
      <c r="AI131" s="138"/>
      <c r="AJ131" s="138"/>
      <c r="AK131" s="138"/>
      <c r="AL131" s="138"/>
      <c r="AM131" s="138"/>
      <c r="AN131" s="138"/>
      <c r="AO131" s="138"/>
      <c r="AP131" s="138"/>
      <c r="AQ131" s="138"/>
      <c r="AR131" s="138"/>
      <c r="AS131" s="138"/>
      <c r="AT131" s="138"/>
      <c r="AU131" s="138"/>
      <c r="AV131" s="138"/>
      <c r="AW131" s="138"/>
      <c r="AX131" s="138"/>
      <c r="AY131" s="138"/>
      <c r="AZ131" s="138"/>
      <c r="BA131" s="138"/>
      <c r="BB131" s="138"/>
      <c r="BC131" s="138"/>
      <c r="BD131" s="138"/>
      <c r="BE131" s="138"/>
      <c r="BF131" s="138"/>
      <c r="BG131" s="138"/>
      <c r="BH131" s="138"/>
      <c r="BI131" s="138"/>
      <c r="BJ131" s="138"/>
      <c r="BK131" s="138"/>
      <c r="BL131" s="138"/>
      <c r="BM131" s="138"/>
      <c r="BN131" s="138"/>
      <c r="BO131" s="138"/>
      <c r="BP131" s="138"/>
      <c r="BQ131" s="138"/>
      <c r="BR131" s="138"/>
      <c r="BS131" s="138"/>
      <c r="BT131" s="138"/>
      <c r="BU131" s="138"/>
      <c r="BV131" s="138"/>
      <c r="BW131" s="138"/>
      <c r="BX131" s="138"/>
      <c r="BY131" s="138"/>
      <c r="BZ131" s="138"/>
    </row>
    <row r="132" spans="1:267" ht="17.399999999999999" customHeight="1" x14ac:dyDescent="0.25">
      <c r="A132" s="139"/>
      <c r="B132" s="138"/>
      <c r="C132" s="138"/>
      <c r="D132" s="138"/>
      <c r="E132" s="138"/>
      <c r="F132" s="138"/>
      <c r="G132" s="138"/>
      <c r="H132" s="138"/>
      <c r="I132" s="138"/>
      <c r="J132" s="138"/>
      <c r="K132" s="138"/>
      <c r="L132" s="138"/>
      <c r="M132" s="157"/>
      <c r="N132" s="138"/>
      <c r="O132" s="138"/>
      <c r="P132" s="138"/>
      <c r="Q132" s="138"/>
      <c r="R132" s="138"/>
      <c r="S132" s="138"/>
      <c r="T132" s="138"/>
      <c r="U132" s="138"/>
      <c r="V132" s="138"/>
      <c r="W132" s="138"/>
      <c r="X132" s="138"/>
      <c r="Y132" s="138"/>
      <c r="Z132" s="138"/>
      <c r="AA132" s="138"/>
      <c r="AB132" s="140"/>
      <c r="AC132" s="140"/>
      <c r="AD132" s="138"/>
      <c r="AE132" s="138"/>
      <c r="AF132" s="138"/>
      <c r="AG132" s="138"/>
      <c r="AH132" s="138"/>
      <c r="AI132" s="138"/>
      <c r="AJ132" s="138"/>
      <c r="AK132" s="138"/>
      <c r="AL132" s="138"/>
      <c r="AM132" s="138"/>
      <c r="AN132" s="138"/>
      <c r="AO132" s="138"/>
      <c r="AP132" s="138"/>
      <c r="AQ132" s="138"/>
      <c r="AR132" s="138"/>
      <c r="AS132" s="138"/>
      <c r="AT132" s="138"/>
      <c r="AU132" s="138"/>
      <c r="AV132" s="138"/>
      <c r="AW132" s="138"/>
      <c r="AX132" s="138"/>
      <c r="AY132" s="138"/>
      <c r="AZ132" s="138"/>
      <c r="BA132" s="138"/>
      <c r="BB132" s="138"/>
      <c r="BC132" s="138"/>
      <c r="BD132" s="138"/>
      <c r="BE132" s="138"/>
      <c r="BF132" s="138"/>
      <c r="BG132" s="138"/>
      <c r="BH132" s="138"/>
      <c r="BI132" s="138"/>
      <c r="BJ132" s="138"/>
      <c r="BK132" s="138"/>
      <c r="BL132" s="138"/>
      <c r="BM132" s="138"/>
      <c r="BN132" s="138"/>
      <c r="BO132" s="138"/>
      <c r="BP132" s="138"/>
      <c r="BQ132" s="138"/>
      <c r="BR132" s="138"/>
      <c r="BS132" s="138"/>
      <c r="BT132" s="138"/>
      <c r="BU132" s="138"/>
      <c r="BV132" s="138"/>
      <c r="BW132" s="138"/>
      <c r="BX132" s="138"/>
      <c r="BY132" s="138"/>
      <c r="BZ132" s="138"/>
    </row>
    <row r="133" spans="1:267" ht="18" customHeight="1" x14ac:dyDescent="0.25">
      <c r="A133" s="73"/>
      <c r="B133" s="68" t="s">
        <v>215</v>
      </c>
      <c r="C133" s="69"/>
      <c r="D133" s="69"/>
      <c r="E133" s="69"/>
      <c r="F133" s="69"/>
      <c r="G133" s="69"/>
      <c r="H133" s="69"/>
      <c r="I133" s="69"/>
      <c r="J133" s="70"/>
      <c r="K133" s="69"/>
      <c r="L133" s="69"/>
      <c r="M133" s="69"/>
      <c r="N133" s="69"/>
      <c r="O133" s="69"/>
      <c r="P133" s="69"/>
      <c r="Q133" s="69"/>
      <c r="R133" s="69"/>
      <c r="S133" s="69"/>
      <c r="T133" s="69"/>
      <c r="U133" s="69"/>
      <c r="V133" s="69"/>
      <c r="W133" s="69"/>
      <c r="X133" s="69"/>
      <c r="Y133" s="69"/>
      <c r="Z133" s="69"/>
      <c r="AA133" s="69"/>
      <c r="AB133" s="69"/>
      <c r="AC133" s="69"/>
      <c r="AD133" s="69"/>
      <c r="AE133" s="69"/>
      <c r="AF133" s="69"/>
      <c r="AG133" s="69"/>
      <c r="AH133" s="69"/>
      <c r="AI133" s="69"/>
      <c r="AJ133" s="69"/>
      <c r="AK133" s="69"/>
      <c r="AL133" s="69"/>
      <c r="AM133" s="69"/>
      <c r="AN133" s="69"/>
      <c r="AO133" s="69"/>
      <c r="AP133" s="69"/>
      <c r="AQ133" s="69"/>
      <c r="AR133" s="69"/>
      <c r="AS133" s="69"/>
      <c r="AT133" s="69"/>
      <c r="AU133" s="69"/>
      <c r="AV133" s="70"/>
      <c r="AW133" s="140"/>
      <c r="AX133" s="138"/>
      <c r="AY133" s="138"/>
      <c r="AZ133" s="138"/>
      <c r="BA133" s="138"/>
      <c r="BB133" s="138"/>
      <c r="BC133" s="138"/>
      <c r="BD133" s="138"/>
      <c r="BE133" s="138"/>
      <c r="BF133" s="138"/>
      <c r="BG133" s="138"/>
      <c r="BH133" s="138"/>
      <c r="BI133" s="138"/>
      <c r="BJ133" s="138"/>
      <c r="BK133" s="138"/>
      <c r="BL133" s="138"/>
      <c r="BM133" s="138"/>
      <c r="BN133" s="138"/>
      <c r="BO133" s="138"/>
      <c r="BP133" s="138"/>
      <c r="BQ133" s="138"/>
      <c r="BR133" s="138"/>
      <c r="BS133" s="138"/>
      <c r="BT133" s="138"/>
      <c r="BU133" s="138"/>
      <c r="BV133" s="138"/>
      <c r="BW133" s="138"/>
      <c r="BX133" s="138"/>
      <c r="BY133" s="138"/>
      <c r="BZ133" s="138"/>
    </row>
    <row r="134" spans="1:267" ht="18" customHeight="1" x14ac:dyDescent="0.25">
      <c r="A134" s="139"/>
      <c r="B134" s="138"/>
      <c r="C134" s="138"/>
      <c r="D134" s="138"/>
      <c r="E134" s="138"/>
      <c r="F134" s="138"/>
      <c r="G134" s="138"/>
      <c r="H134" s="138"/>
      <c r="I134" s="138"/>
      <c r="J134" s="138"/>
      <c r="K134" s="138"/>
      <c r="L134" s="138"/>
      <c r="M134" s="158" t="s">
        <v>216</v>
      </c>
      <c r="N134" s="138"/>
      <c r="O134" s="158"/>
      <c r="P134" s="158"/>
      <c r="Q134" s="158"/>
      <c r="R134" s="138"/>
      <c r="S134" s="138"/>
      <c r="T134" s="138"/>
      <c r="U134" s="138"/>
      <c r="V134" s="138"/>
      <c r="W134" s="158"/>
      <c r="X134" s="138"/>
      <c r="Y134" s="138"/>
      <c r="Z134" s="138"/>
      <c r="AA134" s="138"/>
      <c r="AB134" s="138"/>
      <c r="AC134" s="140"/>
      <c r="AD134" s="140"/>
      <c r="AE134" s="138"/>
      <c r="AF134" s="138"/>
      <c r="AG134" s="138"/>
      <c r="AH134" s="138"/>
      <c r="AI134" s="138"/>
      <c r="AJ134" s="138"/>
      <c r="AK134" s="138"/>
      <c r="AL134" s="138"/>
      <c r="AM134" s="138"/>
      <c r="AN134" s="138"/>
      <c r="AO134" s="138"/>
      <c r="AP134" s="138"/>
      <c r="AQ134" s="138"/>
      <c r="AR134" s="138"/>
      <c r="AS134" s="138"/>
      <c r="AT134" s="138"/>
      <c r="AU134" s="138"/>
      <c r="AV134" s="138"/>
      <c r="AW134" s="138"/>
      <c r="AX134" s="138"/>
      <c r="AY134" s="138"/>
      <c r="AZ134" s="138"/>
      <c r="BA134" s="138"/>
      <c r="BB134" s="138"/>
      <c r="BC134" s="138"/>
      <c r="BD134" s="138"/>
      <c r="BE134" s="138"/>
      <c r="BF134" s="138"/>
      <c r="BG134" s="138"/>
      <c r="BH134" s="138"/>
      <c r="BI134" s="138"/>
      <c r="BJ134" s="138"/>
      <c r="BK134" s="138"/>
      <c r="BL134" s="138"/>
      <c r="BM134" s="138"/>
      <c r="BN134" s="138"/>
      <c r="BO134" s="138"/>
      <c r="BP134" s="138"/>
      <c r="BQ134" s="138"/>
      <c r="BR134" s="138"/>
      <c r="BS134" s="138"/>
      <c r="BT134" s="138"/>
      <c r="BU134" s="138"/>
      <c r="BV134" s="138"/>
      <c r="BW134" s="138"/>
      <c r="BX134" s="138"/>
      <c r="BY134" s="138"/>
      <c r="BZ134" s="138"/>
    </row>
    <row r="135" spans="1:267" s="326" customFormat="1" ht="17.7" customHeight="1" x14ac:dyDescent="0.25">
      <c r="A135" s="323"/>
      <c r="B135" s="324" t="s">
        <v>166</v>
      </c>
      <c r="C135" s="324"/>
      <c r="D135" s="325"/>
      <c r="E135" s="325"/>
      <c r="F135" s="325"/>
      <c r="G135" s="325"/>
      <c r="H135" s="325"/>
      <c r="I135" s="325"/>
      <c r="J135" s="325"/>
      <c r="K135" s="325"/>
      <c r="L135" s="325"/>
      <c r="M135" s="325"/>
      <c r="N135" s="325"/>
      <c r="O135" s="325"/>
      <c r="P135" s="325"/>
      <c r="Q135" s="325"/>
      <c r="R135" s="325"/>
      <c r="S135" s="325"/>
      <c r="T135" s="325"/>
      <c r="U135" s="325"/>
      <c r="V135" s="325"/>
      <c r="W135" s="325"/>
      <c r="X135" s="325"/>
      <c r="Y135" s="138"/>
      <c r="Z135" s="138"/>
      <c r="AA135" s="138"/>
      <c r="AB135" s="138"/>
      <c r="AC135" s="138"/>
      <c r="AD135" s="138"/>
      <c r="AE135" s="138"/>
      <c r="AF135" s="138"/>
      <c r="AG135" s="138"/>
      <c r="AH135" s="138"/>
      <c r="AI135" s="138"/>
      <c r="AJ135" s="138"/>
      <c r="AK135" s="138"/>
      <c r="AL135" s="138"/>
      <c r="AM135" s="138"/>
      <c r="AN135" s="138"/>
      <c r="AO135" s="138"/>
      <c r="AP135" s="138"/>
      <c r="AQ135" s="138"/>
      <c r="AR135" s="138"/>
      <c r="AS135" s="138"/>
      <c r="AT135" s="138"/>
      <c r="AU135" s="138"/>
      <c r="AV135" s="138"/>
      <c r="AW135" s="138"/>
      <c r="AX135" s="138"/>
      <c r="AY135" s="138"/>
      <c r="AZ135" s="138"/>
      <c r="BA135" s="138"/>
      <c r="BB135" s="138"/>
      <c r="BC135" s="138"/>
      <c r="BD135" s="138"/>
      <c r="BE135" s="138"/>
      <c r="BF135" s="138"/>
      <c r="BG135" s="138"/>
      <c r="BH135" s="138"/>
      <c r="BI135" s="138"/>
      <c r="BJ135" s="138"/>
      <c r="BK135" s="138"/>
      <c r="BL135" s="138"/>
      <c r="BM135" s="138"/>
      <c r="BN135" s="138"/>
      <c r="BO135" s="138"/>
      <c r="BP135" s="138"/>
      <c r="BQ135" s="138"/>
      <c r="BR135" s="138"/>
      <c r="BS135" s="138"/>
      <c r="BT135" s="138"/>
      <c r="BU135" s="138"/>
      <c r="BV135" s="138"/>
      <c r="BW135" s="138"/>
      <c r="BX135" s="138"/>
      <c r="BY135" s="138"/>
      <c r="BZ135" s="138"/>
    </row>
    <row r="136" spans="1:267" s="145" customFormat="1" ht="18" customHeight="1" x14ac:dyDescent="0.25">
      <c r="A136" s="73"/>
      <c r="B136" s="352" t="s">
        <v>167</v>
      </c>
      <c r="C136" s="352"/>
      <c r="D136" s="352" t="s">
        <v>184</v>
      </c>
      <c r="E136" s="352"/>
      <c r="F136" s="352"/>
      <c r="G136" s="352"/>
      <c r="H136" s="352"/>
      <c r="I136" s="371" t="s">
        <v>185</v>
      </c>
      <c r="J136" s="372"/>
      <c r="K136" s="371" t="s">
        <v>186</v>
      </c>
      <c r="L136" s="372"/>
      <c r="M136" s="154" t="s">
        <v>187</v>
      </c>
      <c r="N136" s="172"/>
      <c r="O136" s="172"/>
      <c r="P136" s="172"/>
      <c r="Q136" s="172"/>
      <c r="R136" s="172"/>
      <c r="S136" s="172"/>
      <c r="T136" s="172"/>
      <c r="U136" s="172"/>
      <c r="V136" s="172"/>
      <c r="W136" s="172"/>
      <c r="X136" s="172"/>
      <c r="Y136" s="172"/>
      <c r="Z136" s="172"/>
      <c r="AA136" s="172"/>
      <c r="AB136" s="172"/>
      <c r="AC136" s="172"/>
      <c r="AD136" s="172"/>
      <c r="AE136" s="172"/>
      <c r="AF136" s="172"/>
      <c r="AG136" s="172"/>
      <c r="AH136" s="172"/>
      <c r="AI136" s="172"/>
      <c r="AJ136" s="172"/>
      <c r="AK136" s="173"/>
      <c r="AL136" s="371" t="s">
        <v>188</v>
      </c>
      <c r="AM136" s="372"/>
      <c r="AN136" s="371" t="s">
        <v>189</v>
      </c>
      <c r="AO136" s="375"/>
      <c r="AP136" s="375"/>
      <c r="AQ136" s="372"/>
      <c r="AR136" s="371" t="s">
        <v>190</v>
      </c>
      <c r="AS136" s="375"/>
      <c r="AT136" s="375"/>
      <c r="AU136" s="375"/>
      <c r="AV136" s="372"/>
      <c r="AW136" s="143"/>
      <c r="AX136" s="143"/>
      <c r="AY136" s="144"/>
      <c r="AZ136" s="144"/>
      <c r="BA136" s="144"/>
      <c r="BB136" s="138"/>
      <c r="BC136" s="138"/>
      <c r="BD136" s="138"/>
      <c r="BE136" s="138"/>
      <c r="BF136" s="138"/>
      <c r="BG136" s="138"/>
      <c r="BH136" s="138"/>
      <c r="BI136" s="138"/>
      <c r="BJ136" s="138"/>
      <c r="BK136" s="138"/>
      <c r="BL136" s="138"/>
      <c r="BM136" s="138"/>
      <c r="BN136" s="138"/>
      <c r="BO136" s="138"/>
      <c r="BP136" s="138"/>
      <c r="BQ136" s="138"/>
      <c r="BR136" s="138"/>
      <c r="BS136" s="138"/>
      <c r="BT136" s="138"/>
      <c r="BU136" s="138"/>
      <c r="BV136" s="138"/>
      <c r="BW136" s="138"/>
      <c r="BX136" s="138"/>
      <c r="BY136" s="138"/>
      <c r="BZ136" s="138"/>
    </row>
    <row r="137" spans="1:267" s="145" customFormat="1" ht="18" customHeight="1" x14ac:dyDescent="0.25">
      <c r="A137" s="73"/>
      <c r="B137" s="352"/>
      <c r="C137" s="352"/>
      <c r="D137" s="352"/>
      <c r="E137" s="352"/>
      <c r="F137" s="352"/>
      <c r="G137" s="352"/>
      <c r="H137" s="352"/>
      <c r="I137" s="373"/>
      <c r="J137" s="374"/>
      <c r="K137" s="373"/>
      <c r="L137" s="374"/>
      <c r="M137" s="154" t="s">
        <v>217</v>
      </c>
      <c r="N137" s="345" t="s">
        <v>197</v>
      </c>
      <c r="O137" s="346"/>
      <c r="P137" s="346"/>
      <c r="Q137" s="347"/>
      <c r="R137" s="345" t="s">
        <v>198</v>
      </c>
      <c r="S137" s="346"/>
      <c r="T137" s="346"/>
      <c r="U137" s="347"/>
      <c r="V137" s="345" t="s">
        <v>178</v>
      </c>
      <c r="W137" s="346"/>
      <c r="X137" s="346"/>
      <c r="Y137" s="347"/>
      <c r="Z137" s="345" t="s">
        <v>199</v>
      </c>
      <c r="AA137" s="346"/>
      <c r="AB137" s="346"/>
      <c r="AC137" s="347"/>
      <c r="AD137" s="345" t="s">
        <v>180</v>
      </c>
      <c r="AE137" s="346"/>
      <c r="AF137" s="346"/>
      <c r="AG137" s="347"/>
      <c r="AH137" s="345" t="s">
        <v>218</v>
      </c>
      <c r="AI137" s="346"/>
      <c r="AJ137" s="346"/>
      <c r="AK137" s="347"/>
      <c r="AL137" s="373"/>
      <c r="AM137" s="374"/>
      <c r="AN137" s="373"/>
      <c r="AO137" s="376"/>
      <c r="AP137" s="376"/>
      <c r="AQ137" s="374"/>
      <c r="AR137" s="373"/>
      <c r="AS137" s="376"/>
      <c r="AT137" s="376"/>
      <c r="AU137" s="376"/>
      <c r="AV137" s="374"/>
      <c r="AW137" s="143"/>
      <c r="AX137" s="143"/>
      <c r="AY137" s="144"/>
      <c r="AZ137" s="144"/>
      <c r="BA137" s="144"/>
      <c r="BB137" s="138"/>
      <c r="BC137" s="138"/>
      <c r="BD137" s="138"/>
      <c r="BE137" s="138"/>
      <c r="BF137" s="138"/>
      <c r="BG137" s="138"/>
      <c r="BH137" s="138"/>
      <c r="BI137" s="138"/>
      <c r="BJ137" s="138"/>
      <c r="BK137" s="138"/>
      <c r="BL137" s="138"/>
      <c r="BM137" s="138"/>
      <c r="BN137" s="138"/>
      <c r="BO137" s="138"/>
      <c r="BP137" s="138"/>
      <c r="BQ137" s="138"/>
      <c r="BR137" s="138"/>
      <c r="BS137" s="138"/>
      <c r="BT137" s="138"/>
      <c r="BU137" s="138"/>
      <c r="BV137" s="138"/>
      <c r="BW137" s="138"/>
      <c r="BX137" s="138"/>
      <c r="BY137" s="138"/>
      <c r="BZ137" s="138"/>
    </row>
    <row r="138" spans="1:267" s="145" customFormat="1" ht="60" customHeight="1" x14ac:dyDescent="0.25">
      <c r="A138" s="73"/>
      <c r="B138" s="352"/>
      <c r="C138" s="352"/>
      <c r="D138" s="66" t="s">
        <v>219</v>
      </c>
      <c r="E138" s="352" t="s">
        <v>193</v>
      </c>
      <c r="F138" s="352"/>
      <c r="G138" s="352" t="s">
        <v>194</v>
      </c>
      <c r="H138" s="352"/>
      <c r="I138" s="159" t="str">
        <f>CONCATENATE("Baseline Flush  
Rate (",IF(inputspi_units&lt;&gt;"",INDEX(data_unitfwr,MATCH(inputspi_units,data_unittyp,0)),"unit"),")")</f>
        <v>Baseline Flush  
Rate (unit)</v>
      </c>
      <c r="J138" s="159" t="str">
        <f>CONCATENATE("Design Flush  
Rate (",IF(inputspi_units&lt;&gt;"",INDEX(data_unitfwr,MATCH(inputspi_units,data_unittyp,0)),"unit"),")")</f>
        <v>Design Flush  
Rate (unit)</v>
      </c>
      <c r="K138" s="142" t="s">
        <v>195</v>
      </c>
      <c r="L138" s="142" t="s">
        <v>196</v>
      </c>
      <c r="M138" s="303" t="s">
        <v>170</v>
      </c>
      <c r="N138" s="66" t="s">
        <v>212</v>
      </c>
      <c r="O138" s="66" t="s">
        <v>213</v>
      </c>
      <c r="P138" s="66" t="s">
        <v>214</v>
      </c>
      <c r="Q138" s="66" t="s">
        <v>187</v>
      </c>
      <c r="R138" s="66" t="s">
        <v>212</v>
      </c>
      <c r="S138" s="66" t="s">
        <v>213</v>
      </c>
      <c r="T138" s="66" t="s">
        <v>214</v>
      </c>
      <c r="U138" s="66" t="s">
        <v>187</v>
      </c>
      <c r="V138" s="66" t="s">
        <v>212</v>
      </c>
      <c r="W138" s="66" t="s">
        <v>213</v>
      </c>
      <c r="X138" s="66" t="s">
        <v>214</v>
      </c>
      <c r="Y138" s="66" t="s">
        <v>187</v>
      </c>
      <c r="Z138" s="66" t="s">
        <v>212</v>
      </c>
      <c r="AA138" s="66" t="s">
        <v>213</v>
      </c>
      <c r="AB138" s="66" t="s">
        <v>214</v>
      </c>
      <c r="AC138" s="66" t="s">
        <v>187</v>
      </c>
      <c r="AD138" s="66" t="s">
        <v>212</v>
      </c>
      <c r="AE138" s="66" t="s">
        <v>213</v>
      </c>
      <c r="AF138" s="66" t="s">
        <v>214</v>
      </c>
      <c r="AG138" s="66" t="s">
        <v>187</v>
      </c>
      <c r="AH138" s="66" t="s">
        <v>212</v>
      </c>
      <c r="AI138" s="66" t="s">
        <v>213</v>
      </c>
      <c r="AJ138" s="66" t="s">
        <v>214</v>
      </c>
      <c r="AK138" s="66" t="s">
        <v>187</v>
      </c>
      <c r="AL138" s="66" t="s">
        <v>201</v>
      </c>
      <c r="AM138" s="159" t="s">
        <v>202</v>
      </c>
      <c r="AN138" s="159" t="str">
        <f>CONCATENATE("Baseline (",IF(inputspi_units&lt;&gt;"",INDEX(data_unitvol,MATCH(inputspi_units,data_unittyp,0)),"unit"),")")</f>
        <v>Baseline (unit)</v>
      </c>
      <c r="AO138" s="159" t="str">
        <f>CONCATENATE("Design without Alternative Water (",IF(inputspi_units&lt;&gt;"",INDEX(data_unitvol,MATCH(inputspi_units,data_unittyp,0)),"unit"),")")</f>
        <v>Design without Alternative Water (unit)</v>
      </c>
      <c r="AP138" s="159" t="str">
        <f>CONCATENATE("Design Alternative Water (",IF(inputspi_units&lt;&gt;"",INDEX(data_unitvol,MATCH(inputspi_units,data_unittyp,0)),"unit"),")")</f>
        <v>Design Alternative Water (unit)</v>
      </c>
      <c r="AQ138" s="159" t="str">
        <f>CONCATENATE("Design with Alternative Water (",IF(inputspi_units&lt;&gt;"",INDEX(data_unitvol,MATCH(inputspi_units,data_unittyp,0)),"unit"),")")</f>
        <v>Design with Alternative Water (unit)</v>
      </c>
      <c r="AR138" s="159" t="s">
        <v>171</v>
      </c>
      <c r="AS138" s="159" t="str">
        <f>CONCATENATE("Baseline (",IF(inputspi_units&lt;&gt;"",INDEX(data_unitvol,MATCH(inputspi_units,data_unittyp,0)),"unit"),")")</f>
        <v>Baseline (unit)</v>
      </c>
      <c r="AT138" s="159" t="str">
        <f>CONCATENATE("Design without Alternative Water (",IF(inputspi_units&lt;&gt;"",INDEX(data_unitvol,MATCH(inputspi_units,data_unittyp,0)),"unit"),")")</f>
        <v>Design without Alternative Water (unit)</v>
      </c>
      <c r="AU138" s="159" t="str">
        <f>CONCATENATE("Design Alternative Water (",IF(inputspi_units&lt;&gt;"",INDEX(data_unitvol,MATCH(inputspi_units,data_unittyp,0)),"unit"),")")</f>
        <v>Design Alternative Water (unit)</v>
      </c>
      <c r="AV138" s="159" t="str">
        <f>CONCATENATE("Design with Alternative Water (",IF(inputspi_units&lt;&gt;"",INDEX(data_unitvol,MATCH(inputspi_units,data_unittyp,0)),"unit"),")")</f>
        <v>Design with Alternative Water (unit)</v>
      </c>
      <c r="AW138" s="143"/>
      <c r="AX138" s="144"/>
      <c r="AY138" s="144"/>
      <c r="AZ138" s="144"/>
      <c r="BA138" s="144"/>
      <c r="BB138" s="138"/>
      <c r="BC138" s="138"/>
      <c r="BD138" s="138"/>
      <c r="BE138" s="138"/>
      <c r="BF138" s="138"/>
      <c r="BG138" s="138"/>
      <c r="BH138" s="138"/>
      <c r="BI138" s="138"/>
      <c r="BJ138" s="138"/>
      <c r="BK138" s="138"/>
      <c r="BL138" s="138"/>
      <c r="BM138" s="138"/>
      <c r="BN138" s="138"/>
      <c r="BO138" s="138"/>
      <c r="BP138" s="138"/>
      <c r="BQ138" s="138"/>
      <c r="BR138" s="138"/>
      <c r="BS138" s="138"/>
      <c r="BT138" s="138"/>
      <c r="BU138" s="138"/>
      <c r="BV138" s="138"/>
      <c r="BW138" s="138"/>
      <c r="BX138" s="138"/>
      <c r="BY138" s="138"/>
      <c r="BZ138" s="138"/>
    </row>
    <row r="139" spans="1:267" s="152" customFormat="1" ht="18" customHeight="1" x14ac:dyDescent="0.25">
      <c r="A139" s="146">
        <v>1</v>
      </c>
      <c r="B139" s="366" t="str">
        <f>IFERROR(IF(INDEX(inputsflush_gn,MATCH(Logic!$A139,inputsflush_no,0))&lt;&gt;"",INDEX(inputsflush_gn,MATCH(Logic!$A139,inputsflush_no,0)),""),"")</f>
        <v/>
      </c>
      <c r="C139" s="367"/>
      <c r="D139" s="58" t="str">
        <f>IFERROR(IF(INDEX(inputsflush_id,MATCH(Logic!$A139,inputsflush_no,0))&lt;&gt;"",INDEX(inputsflush_id,MATCH(Logic!$A139,inputsflush_no,0)),""),"")</f>
        <v/>
      </c>
      <c r="E139" s="370" t="str">
        <f>IFERROR(IF(INDEX(inputsflush_fam,MATCH(Logic!$A139,inputsflush_no,0))&lt;&gt;"",INDEX(inputsflush_fam,MATCH(Logic!$A139,inputsflush_no,0)),""),"")</f>
        <v/>
      </c>
      <c r="F139" s="370"/>
      <c r="G139" s="370" t="str">
        <f>IFERROR(IF(INDEX(inputsflush_typ,MATCH(Logic!$A139,inputsflush_no,0))&lt;&gt;"",INDEX(inputsflush_typ,MATCH(Logic!$A139,inputsflush_no,0)),""),"")</f>
        <v/>
      </c>
      <c r="H139" s="370"/>
      <c r="I139" s="160" t="str">
        <f t="shared" ref="I139:I204" si="0">IF($E139&lt;&gt;"", IF(inputspi_units="IP UNITS", INDEX(data_maxipr, MATCH($E139,data_ffiffft, 0)), IF(inputspi_units="SI UNITS", INDEX(data_maxsir, MATCH($E139, data_ffiffft, 0)), "")), "")</f>
        <v/>
      </c>
      <c r="J139" s="161" t="str">
        <f>IFERROR(IF(INDEX(inputsflush_dfr,MATCH(Logic!$A139,inputsflush_no,0))&lt;&gt;"",INDEX(inputsflush_dfr,MATCH(Logic!$A139,inputsflush_no,0)),""),"")</f>
        <v/>
      </c>
      <c r="K139" s="332" t="str">
        <f>IFERROR(IF(INDEX(inputsflush_paw,MATCH(Logic!$A139,inputsflush_no,0))&lt;&gt;"",INDEX(inputsflush_paw,MATCH(Logic!$A139,inputsflush_no,0)),""),"")</f>
        <v/>
      </c>
      <c r="L139" s="304" t="str">
        <f>IFERROR(IF(INDEX(inputsflush_prcocc,MATCH(Logic!$A139,inputsflush_no,0))&lt;&gt;"",INDEX(inputsflush_prcocc,MATCH(Logic!$A139,inputsflush_no,0)),""),"")</f>
        <v/>
      </c>
      <c r="M139" s="174" t="str">
        <f t="shared" ref="M139:M202" si="1">IFERROR(IF($B139&lt;&gt;"",IF(INDEX(logic_003mlprc,MATCH($B139,logic_002grp,0))&lt;&gt;"",INDEX(logic_003mlprc,MATCH($B139,logic_002grp,0)),0),""),0)</f>
        <v/>
      </c>
      <c r="N139" s="162" t="str">
        <f t="shared" ref="N139:N202" si="2">IFERROR(IF($B139&lt;&gt;"",IF($B139&lt;&gt;"",INDEX(logic_005pempt,MATCH($B139,logic_002grp,0)),0),""),0)</f>
        <v/>
      </c>
      <c r="O139" s="160" t="str">
        <f t="shared" ref="O139:O202" si="3">IFERROR(IF($B139&lt;&gt;"",INDEX(logic_006pempm,MATCH($B139,logic_002grp,0)),""),0)</f>
        <v/>
      </c>
      <c r="P139" s="160" t="str">
        <f t="shared" ref="P139:P202" si="4">IFERROR(IF($B139&lt;&gt;"",INDEX(logic_007pempf,MATCH($B139,logic_002grp,0)),""),0)</f>
        <v/>
      </c>
      <c r="Q139" s="160" t="str">
        <f>IF($B139&lt;&gt;"",IFERROR(IF($N139&gt;0,IF($E139="Toilet (male)",1+(2*(1-$M139)),IF($E139="Toilet (female)",Database!J$55,IF($E139="Urinal",2*$M139,0))),0),"Check Inputs"),"")</f>
        <v/>
      </c>
      <c r="R139" s="162" t="str">
        <f t="shared" ref="R139:R202" si="5">IFERROR(IF($B139&lt;&gt;"",IF($B139&lt;&gt;"",INDEX(logic_008pvst,MATCH($B139,logic_002grp,0)),0),""),0)</f>
        <v/>
      </c>
      <c r="S139" s="160" t="str">
        <f t="shared" ref="S139:S202" si="6">IFERROR(IF($B139&lt;&gt;"",INDEX(logic_009pvsm,MATCH($B139,logic_002grp,0)),""),0)</f>
        <v/>
      </c>
      <c r="T139" s="160" t="str">
        <f t="shared" ref="T139:T202" si="7">IFERROR(IF($B139&lt;&gt;"",INDEX(logic_010pvsf,MATCH($B139,logic_002grp,0)),""),0)</f>
        <v/>
      </c>
      <c r="U139" s="160" t="str">
        <f>IF($B139&lt;&gt;"",IFERROR(IF($R139&gt;0,IF($E139="Toilet (male)",0.1+(0.4*(1-$M139)),IF($E139="Toilet (female)",Database!K$55,IF($E139="Urinal",0.4*$M139,0))),0),"Check Inputs"),"")</f>
        <v/>
      </c>
      <c r="V139" s="162" t="str">
        <f t="shared" ref="V139:V202" si="8">IFERROR(IF($B139&lt;&gt;"",IF($B139&lt;&gt;"",INDEX(logic_011prct,MATCH($B139,logic_002grp,0)),0),""),0)</f>
        <v/>
      </c>
      <c r="W139" s="160" t="str">
        <f t="shared" ref="W139:W202" si="9">IFERROR(IF($B139&lt;&gt;"",INDEX(logic_012prcm,MATCH($B139,logic_002grp,0)),""),0)</f>
        <v/>
      </c>
      <c r="X139" s="160" t="str">
        <f t="shared" ref="X139:X202" si="10">IFERROR(IF($B139&lt;&gt;"",INDEX(logic_013prcf,MATCH($B139,logic_002grp,0)),""),0)</f>
        <v/>
      </c>
      <c r="Y139" s="162" t="str">
        <f>IF($B139&lt;&gt;"",IFERROR(IF($V139&gt;0,IF($E139="Toilet (male)",0.1+(0.1*(1-$M139)),IF($E139="Toilet (female)",Database!L$55,IF($E139="Urinal",0.1*$M139,0))),0),"Check Inputs"),"")</f>
        <v/>
      </c>
      <c r="Z139" s="162" t="str">
        <f t="shared" ref="Z139:Z202" si="11">IFERROR(IF($B139&lt;&gt;"",IF($B139&lt;&gt;"",INDEX(logic_014pstt,MATCH($B139,logic_002grp,0)),0),""),0)</f>
        <v/>
      </c>
      <c r="AA139" s="160" t="str">
        <f t="shared" ref="AA139:AA202" si="12">IFERROR(IF($B139&lt;&gt;"",INDEX(logic_015pstm,MATCH($B139,logic_002grp,0)),""),0)</f>
        <v/>
      </c>
      <c r="AB139" s="160" t="str">
        <f t="shared" ref="AB139:AB202" si="13">IFERROR(IF($B139&lt;&gt;"",INDEX(logic_016pstf,MATCH($B139,logic_002grp,0)),""),0)</f>
        <v/>
      </c>
      <c r="AC139" s="162" t="str">
        <f>IF($B139&lt;&gt;"",IFERROR(IF($Z139&gt;0,IF($E139="Toilet (male)",1+(2*(1-$M139)),IF($E139="Toilet (female)",Database!M$55,IF($E139="Urinal",2*$M139,0))),0),"Check Inputs"),"")</f>
        <v/>
      </c>
      <c r="AD139" s="162" t="str">
        <f t="shared" ref="AD139:AD202" si="14">IFERROR(IF($B139&lt;&gt;"",IF($B139&lt;&gt;"",INDEX(logic_017prst,MATCH($B139,logic_002grp,0)),0),""),0)</f>
        <v/>
      </c>
      <c r="AE139" s="160" t="str">
        <f t="shared" ref="AE139:AE202" si="15">IFERROR(IF($B139&lt;&gt;"",INDEX(logic_018prsm,MATCH($B139,logic_002grp,0)),""),0)</f>
        <v/>
      </c>
      <c r="AF139" s="160" t="str">
        <f t="shared" ref="AF139:AF202" si="16">IFERROR(IF($B139&lt;&gt;"",INDEX(logic_019prsf,MATCH($B139,logic_002grp,0)),""),0)</f>
        <v/>
      </c>
      <c r="AG139" s="162" t="str">
        <f>IF($B139&lt;&gt;"",IFERROR(IF($AD139&gt;0,IF($E139="Toilet (male)",Database!$N$54,IF($E139="Toilet (female)",Database!$N$55,IF($E139="Urinal",Database!$N$56,0))),0),"Check Inputs"),"")</f>
        <v/>
      </c>
      <c r="AH139" s="162" t="str">
        <f t="shared" ref="AH139:AH202" si="17">IFERROR(IF($B139&lt;&gt;"",IF($B139&lt;&gt;"",INDEX(logic_020pot,MATCH($B139,logic_002grp,0)),0),""),0)</f>
        <v/>
      </c>
      <c r="AI139" s="160" t="str">
        <f t="shared" ref="AI139:AI202" si="18">IFERROR(IF($B139&lt;&gt;"",INDEX(logic_021pom,MATCH($B139,logic_002grp,0)),""),0)</f>
        <v/>
      </c>
      <c r="AJ139" s="160" t="str">
        <f t="shared" ref="AJ139:AJ202" si="19">IFERROR(IF($B139&lt;&gt;"",INDEX(logic_022pof,MATCH($B139,logic_002grp,0)),""),0)</f>
        <v/>
      </c>
      <c r="AK139" s="161" t="str">
        <f>IFERROR(IF(INDEX(inputsflush_updot,MATCH(Logic!$A139,inputsflush_no,0))&lt;&gt;"",INDEX(inputsflush_updot,MATCH(Logic!$A139,inputsflush_no,0)),""),"")</f>
        <v/>
      </c>
      <c r="AL139" s="160" t="str">
        <f>IF($B139&lt;&gt;"",IFERROR(
 IF(LOWER(TRIM($E139))="toilet (female)",
   SUM(
     N(IFERROR(VALUE($P139),$P139))*N(IFERROR(VALUE($Q139),$Q139)) +
     N(IFERROR(VALUE($T139),$T139))*N(IFERROR(VALUE($U139),$U139)) +
     N(IFERROR(VALUE($X139),$X139))*N(IFERROR(VALUE($Y139),$Y139)) +
     N(IFERROR(VALUE($AB139),$AB139))*N(IFERROR(VALUE($AC139),$AC139)) +
     N(IFERROR(VALUE($AF139),$AF139))*N(IFERROR(VALUE($AG139),$AG139)) +
     N(IFERROR(VALUE($AJ139),$AJ139))*N(IFERROR(VALUE($AK139),$AK139))
   ),
   SUM(
     N(IFERROR(VALUE($O139),$O139))*N(IFERROR(VALUE($Q139),$Q139)) +
     N(IFERROR(VALUE($S139),$S139))*N(IFERROR(VALUE($U139),$U139)) +
     N(IFERROR(VALUE($W139),$W139))*N(IFERROR(VALUE($Y139),$Y139)) +
     N(IFERROR(VALUE($AA139),$AA139))*N(IFERROR(VALUE($AC139),$AC139)) +
     N(IFERROR(VALUE($AE139),$AE139))*N(IFERROR(VALUE($AG139),$AG139)) +
     N(IFERROR(VALUE($AI139),$AI139))*N(IFERROR(VALUE($AK139),$AK139))
   )
 ),""),
"")</f>
        <v/>
      </c>
      <c r="AM139" s="161" t="str">
        <f>IFERROR(IF(INDEX(inputsflush_tduot,MATCH(Logic!$A139,inputsflush_no,0))&lt;&gt;"",INDEX(inputsflush_tduot,MATCH(Logic!$A139,inputsflush_no,0)),""),"")</f>
        <v/>
      </c>
      <c r="AN139" s="166" t="str">
        <f>IF($B139&lt;&gt;"",
  IF(N($AM139)&gt;0,
    N($AM139)*N(I139)*N($L139),
    N($AL139)*N(I139)*N($L139)
  ),
"")</f>
        <v/>
      </c>
      <c r="AO139" s="166" t="str">
        <f>IF($B139&lt;&gt;"",
  IF(N($AM139)&gt;0,
    N($AM139)*N(J139)*N($L139),
    N($AL139)*N(J139)*N($L139)
  ),
"")</f>
        <v/>
      </c>
      <c r="AP139" s="162" t="str">
        <f>IF($B139&lt;&gt;"",
  IF(N($AM139)&gt;0,
    N($AM139)*N(J139)*N(K139)*N($L139),
    N($AL139)*N(J139)*N(K139)*N($L139)
  ),
"")</f>
        <v/>
      </c>
      <c r="AQ139" s="306" t="str">
        <f>IFERROR(IF($B139&lt;&gt;"",AO139-AP139,""),"")</f>
        <v/>
      </c>
      <c r="AR139" s="160" t="str">
        <f t="shared" ref="AR139:AR202" si="20">IF($B139&lt;&gt;"",IFERROR(IF(INDEX(logic_004ado,MATCH($B139,logic_002grp,0))&lt;&gt;"",INDEX(logic_004ado,MATCH($B139,logic_002grp,0)),0),0),"")</f>
        <v/>
      </c>
      <c r="AS139" s="160" t="str">
        <f>IFERROR($AR139*AN139,"")</f>
        <v/>
      </c>
      <c r="AT139" s="160" t="str">
        <f>IFERROR($AR139*AO139,"")</f>
        <v/>
      </c>
      <c r="AU139" s="160" t="str">
        <f>IFERROR($AR139*AP139,"")</f>
        <v/>
      </c>
      <c r="AV139" s="160" t="str">
        <f>IFERROR($AR139*AQ139,"")</f>
        <v/>
      </c>
      <c r="AW139" s="140"/>
      <c r="AX139" s="138"/>
      <c r="AY139" s="138"/>
      <c r="AZ139" s="138"/>
      <c r="BA139" s="138"/>
      <c r="BB139" s="138"/>
      <c r="BC139" s="138"/>
      <c r="BD139" s="138"/>
      <c r="BE139" s="138"/>
      <c r="BF139" s="138"/>
      <c r="BG139" s="138"/>
      <c r="BH139" s="138"/>
      <c r="BI139" s="138"/>
      <c r="BJ139" s="138"/>
      <c r="BK139" s="138"/>
      <c r="BL139" s="138"/>
      <c r="BM139" s="138"/>
      <c r="BN139" s="138"/>
      <c r="BO139" s="138"/>
      <c r="BP139" s="138"/>
      <c r="BQ139" s="138"/>
      <c r="BR139" s="138"/>
      <c r="BS139" s="138"/>
      <c r="BT139" s="138"/>
      <c r="BU139" s="138"/>
      <c r="BV139" s="138"/>
      <c r="BW139" s="138"/>
      <c r="BX139" s="138"/>
      <c r="BY139" s="138"/>
      <c r="BZ139" s="138"/>
      <c r="CA139" s="14"/>
      <c r="CB139" s="14"/>
      <c r="CC139" s="14"/>
      <c r="CD139" s="14"/>
      <c r="CE139" s="14"/>
      <c r="CF139" s="14"/>
      <c r="CG139" s="14"/>
      <c r="CH139" s="14"/>
      <c r="CI139" s="14"/>
      <c r="CJ139" s="14"/>
      <c r="CK139" s="14"/>
      <c r="CL139" s="14"/>
      <c r="CM139" s="14"/>
      <c r="CN139" s="14"/>
      <c r="CO139" s="14"/>
      <c r="CP139" s="14"/>
      <c r="CQ139" s="14"/>
      <c r="CR139" s="14"/>
      <c r="CS139" s="14"/>
      <c r="CT139" s="14"/>
      <c r="CU139" s="14"/>
      <c r="CV139" s="14"/>
      <c r="CW139" s="14"/>
      <c r="CX139" s="14"/>
      <c r="CY139" s="14"/>
      <c r="CZ139" s="14"/>
      <c r="DA139" s="14"/>
      <c r="DB139" s="14"/>
      <c r="DC139" s="14"/>
      <c r="DD139" s="14"/>
      <c r="DE139" s="14"/>
      <c r="DF139" s="14"/>
      <c r="DG139" s="14"/>
      <c r="DH139" s="14"/>
      <c r="DI139" s="14"/>
      <c r="DJ139" s="14"/>
      <c r="DK139" s="14"/>
      <c r="DL139" s="14"/>
      <c r="DM139" s="14"/>
      <c r="DN139" s="14"/>
      <c r="DO139" s="14"/>
      <c r="DP139" s="14"/>
      <c r="DQ139" s="14"/>
      <c r="DR139" s="14"/>
      <c r="DS139" s="14"/>
      <c r="DT139" s="14"/>
      <c r="DU139" s="14"/>
      <c r="DV139" s="14"/>
      <c r="DW139" s="14"/>
      <c r="DX139" s="14"/>
      <c r="DY139" s="14"/>
      <c r="DZ139" s="14"/>
      <c r="EA139" s="14"/>
      <c r="EB139" s="14"/>
      <c r="EC139" s="14"/>
      <c r="ED139" s="14"/>
      <c r="EE139" s="14"/>
      <c r="EF139" s="14"/>
      <c r="EG139" s="14"/>
      <c r="EH139" s="14"/>
      <c r="EI139" s="14"/>
      <c r="EJ139" s="14"/>
      <c r="EK139" s="14"/>
      <c r="EL139" s="14"/>
      <c r="EM139" s="14"/>
      <c r="EN139" s="14"/>
      <c r="EO139" s="14"/>
      <c r="EP139" s="14"/>
      <c r="EQ139" s="14"/>
      <c r="ER139" s="14"/>
      <c r="ES139" s="14"/>
      <c r="ET139" s="14"/>
      <c r="EU139" s="14"/>
      <c r="EV139" s="14"/>
      <c r="EW139" s="14"/>
      <c r="EX139" s="14"/>
      <c r="EY139" s="14"/>
      <c r="EZ139" s="14"/>
      <c r="FA139" s="14"/>
      <c r="FB139" s="14"/>
      <c r="FC139" s="14"/>
      <c r="FD139" s="14"/>
      <c r="FE139" s="14"/>
      <c r="FF139" s="14"/>
      <c r="FG139" s="14"/>
      <c r="FH139" s="14"/>
      <c r="FI139" s="14"/>
      <c r="FJ139" s="14"/>
      <c r="FK139" s="14"/>
      <c r="FL139" s="14"/>
      <c r="FM139" s="14"/>
      <c r="FN139" s="14"/>
      <c r="FO139" s="14"/>
      <c r="FP139" s="14"/>
      <c r="FQ139" s="14"/>
      <c r="FR139" s="14"/>
      <c r="FS139" s="14"/>
      <c r="FT139" s="14"/>
      <c r="FU139" s="14"/>
      <c r="FV139" s="14"/>
      <c r="FW139" s="14"/>
      <c r="FX139" s="14"/>
      <c r="FY139" s="14"/>
      <c r="FZ139" s="14"/>
      <c r="GA139" s="14"/>
      <c r="GB139" s="14"/>
      <c r="GC139" s="14"/>
      <c r="GD139" s="14"/>
      <c r="GE139" s="14"/>
      <c r="GF139" s="14"/>
      <c r="GG139" s="14"/>
      <c r="GH139" s="14"/>
      <c r="GI139" s="14"/>
      <c r="GJ139" s="14"/>
      <c r="GK139" s="14"/>
      <c r="GL139" s="14"/>
      <c r="GM139" s="14"/>
      <c r="GN139" s="14"/>
      <c r="GO139" s="14"/>
      <c r="GP139" s="14"/>
      <c r="GQ139" s="14"/>
      <c r="GR139" s="14"/>
      <c r="GS139" s="14"/>
      <c r="GT139" s="14"/>
      <c r="GU139" s="14"/>
      <c r="GV139" s="14"/>
      <c r="GW139" s="14"/>
      <c r="GX139" s="14"/>
      <c r="GY139" s="14"/>
      <c r="GZ139" s="14"/>
      <c r="HA139" s="14"/>
      <c r="HB139" s="14"/>
      <c r="HC139" s="14"/>
      <c r="HD139" s="14"/>
      <c r="HE139" s="14"/>
      <c r="HF139" s="14"/>
      <c r="HG139" s="14"/>
      <c r="HH139" s="14"/>
      <c r="HI139" s="14"/>
      <c r="HJ139" s="14"/>
      <c r="HK139" s="14"/>
      <c r="HL139" s="14"/>
      <c r="HM139" s="14"/>
      <c r="HN139" s="14"/>
      <c r="HO139" s="14"/>
      <c r="HP139" s="14"/>
      <c r="HQ139" s="14"/>
      <c r="HR139" s="14"/>
      <c r="HS139" s="14"/>
      <c r="HT139" s="14"/>
      <c r="HU139" s="14"/>
      <c r="HV139" s="14"/>
      <c r="HW139" s="14"/>
      <c r="HX139" s="14"/>
      <c r="HY139" s="14"/>
      <c r="HZ139" s="14"/>
      <c r="IA139" s="14"/>
      <c r="IB139" s="14"/>
      <c r="IC139" s="14"/>
      <c r="ID139" s="14"/>
      <c r="IE139" s="14"/>
      <c r="IF139" s="14"/>
      <c r="IG139" s="14"/>
      <c r="IH139" s="14"/>
      <c r="II139" s="14"/>
      <c r="IJ139" s="14"/>
      <c r="IK139" s="14"/>
      <c r="IL139" s="14"/>
      <c r="IM139" s="14"/>
      <c r="IN139" s="14"/>
      <c r="IO139" s="14"/>
      <c r="IP139" s="14"/>
      <c r="IQ139" s="14"/>
      <c r="IR139" s="14"/>
      <c r="IS139" s="14"/>
      <c r="IT139" s="14"/>
      <c r="IU139" s="14"/>
      <c r="IV139" s="14"/>
      <c r="IW139" s="14"/>
      <c r="IX139" s="14"/>
      <c r="IY139" s="14"/>
      <c r="IZ139" s="14"/>
      <c r="JA139" s="14"/>
      <c r="JB139" s="14"/>
      <c r="JC139" s="14"/>
      <c r="JD139" s="14"/>
      <c r="JE139" s="14"/>
      <c r="JF139" s="14"/>
      <c r="JG139" s="14"/>
    </row>
    <row r="140" spans="1:267" s="152" customFormat="1" ht="18" customHeight="1" x14ac:dyDescent="0.25">
      <c r="A140" s="146">
        <v>2</v>
      </c>
      <c r="B140" s="366" t="str">
        <f>IFERROR(IF(INDEX(inputsflush_gn,MATCH(Logic!$A140,inputsflush_no,0))&lt;&gt;"",INDEX(inputsflush_gn,MATCH(Logic!$A140,inputsflush_no,0)),""),"")</f>
        <v/>
      </c>
      <c r="C140" s="367"/>
      <c r="D140" s="58" t="str">
        <f>IFERROR(IF(INDEX(inputsflush_id,MATCH(Logic!$A140,inputsflush_no,0))&lt;&gt;"",INDEX(inputsflush_id,MATCH(Logic!$A140,inputsflush_no,0)),""),"")</f>
        <v/>
      </c>
      <c r="E140" s="370" t="str">
        <f>IFERROR(IF(INDEX(inputsflush_fam,MATCH(Logic!$A140,inputsflush_no,0))&lt;&gt;"",INDEX(inputsflush_fam,MATCH(Logic!$A140,inputsflush_no,0)),""),"")</f>
        <v/>
      </c>
      <c r="F140" s="370"/>
      <c r="G140" s="370" t="str">
        <f>IFERROR(IF(INDEX(inputsflush_typ,MATCH(Logic!$A140,inputsflush_no,0))&lt;&gt;"",INDEX(inputsflush_typ,MATCH(Logic!$A140,inputsflush_no,0)),""),"")</f>
        <v/>
      </c>
      <c r="H140" s="370"/>
      <c r="I140" s="160" t="str">
        <f t="shared" si="0"/>
        <v/>
      </c>
      <c r="J140" s="161" t="str">
        <f>IFERROR(IF(INDEX(inputsflush_dfr,MATCH(Logic!$A140,inputsflush_no,0))&lt;&gt;"",INDEX(inputsflush_dfr,MATCH(Logic!$A140,inputsflush_no,0)),""),"")</f>
        <v/>
      </c>
      <c r="K140" s="332" t="str">
        <f>IFERROR(IF(INDEX(inputsflush_paw,MATCH(Logic!$A140,inputsflush_no,0))&lt;&gt;"",INDEX(inputsflush_paw,MATCH(Logic!$A140,inputsflush_no,0)),""),"")</f>
        <v/>
      </c>
      <c r="L140" s="304" t="str">
        <f>IFERROR(IF(INDEX(inputsflush_prcocc,MATCH(Logic!$A140,inputsflush_no,0))&lt;&gt;"",INDEX(inputsflush_prcocc,MATCH(Logic!$A140,inputsflush_no,0)),""),"")</f>
        <v/>
      </c>
      <c r="M140" s="174" t="str">
        <f t="shared" si="1"/>
        <v/>
      </c>
      <c r="N140" s="162" t="str">
        <f t="shared" si="2"/>
        <v/>
      </c>
      <c r="O140" s="160" t="str">
        <f t="shared" si="3"/>
        <v/>
      </c>
      <c r="P140" s="160" t="str">
        <f t="shared" si="4"/>
        <v/>
      </c>
      <c r="Q140" s="160" t="str">
        <f>IF($B140&lt;&gt;"",IFERROR(IF($N140&gt;0,IF($E140="Toilet (male)",1+(2*(1-$M140)),IF($E140="Toilet (female)",Database!J$55,IF($E140="Urinal",2*$M140,0))),0),"Check Inputs"),"")</f>
        <v/>
      </c>
      <c r="R140" s="162" t="str">
        <f t="shared" si="5"/>
        <v/>
      </c>
      <c r="S140" s="160" t="str">
        <f t="shared" si="6"/>
        <v/>
      </c>
      <c r="T140" s="160" t="str">
        <f t="shared" si="7"/>
        <v/>
      </c>
      <c r="U140" s="160" t="str">
        <f>IF($B140&lt;&gt;"",IFERROR(IF($R140&gt;0,IF($E140="Toilet (male)",0.1+(0.4*(1-$M140)),IF($E140="Toilet (female)",Database!K$55,IF($E140="Urinal",0.4*$M140,0))),0),"Check Inputs"),"")</f>
        <v/>
      </c>
      <c r="V140" s="162" t="str">
        <f t="shared" si="8"/>
        <v/>
      </c>
      <c r="W140" s="160" t="str">
        <f t="shared" si="9"/>
        <v/>
      </c>
      <c r="X140" s="160" t="str">
        <f t="shared" si="10"/>
        <v/>
      </c>
      <c r="Y140" s="162" t="str">
        <f>IF($B140&lt;&gt;"",IFERROR(IF($V140&gt;0,IF($E140="Toilet (male)",0.1+(0.1*(1-$M140)),IF($E140="Toilet (female)",Database!L$55,IF($E140="Urinal",0.1*$M140,0))),0),"Check Inputs"),"")</f>
        <v/>
      </c>
      <c r="Z140" s="162" t="str">
        <f t="shared" si="11"/>
        <v/>
      </c>
      <c r="AA140" s="160" t="str">
        <f t="shared" si="12"/>
        <v/>
      </c>
      <c r="AB140" s="160" t="str">
        <f t="shared" si="13"/>
        <v/>
      </c>
      <c r="AC140" s="162" t="str">
        <f>IF($B140&lt;&gt;"",IFERROR(IF($Z140&gt;0,IF($E140="Toilet (male)",1+(2*(1-$M140)),IF($E140="Toilet (female)",Database!M$55,IF($E140="Urinal",2*$M140,0))),0),"Check Inputs"),"")</f>
        <v/>
      </c>
      <c r="AD140" s="162" t="str">
        <f t="shared" si="14"/>
        <v/>
      </c>
      <c r="AE140" s="160" t="str">
        <f t="shared" si="15"/>
        <v/>
      </c>
      <c r="AF140" s="160" t="str">
        <f t="shared" si="16"/>
        <v/>
      </c>
      <c r="AG140" s="162" t="str">
        <f>IF($B140&lt;&gt;"",IFERROR(IF($AD140&gt;0,IF($E140="Toilet (male)",Database!$N$54,IF($E140="Toilet (female)",Database!$N$55,IF($E140="Urinal",Database!$N$56,0))),0),"Check Inputs"),"")</f>
        <v/>
      </c>
      <c r="AH140" s="162" t="str">
        <f t="shared" si="17"/>
        <v/>
      </c>
      <c r="AI140" s="160" t="str">
        <f t="shared" si="18"/>
        <v/>
      </c>
      <c r="AJ140" s="160" t="str">
        <f t="shared" si="19"/>
        <v/>
      </c>
      <c r="AK140" s="161" t="str">
        <f>IFERROR(IF(INDEX(inputsflush_updot,MATCH(Logic!$A140,inputsflush_no,0))&lt;&gt;"",INDEX(inputsflush_updot,MATCH(Logic!$A140,inputsflush_no,0)),""),"")</f>
        <v/>
      </c>
      <c r="AL140" s="160" t="str">
        <f t="shared" ref="AL140:AL203" si="21">IF($B140&lt;&gt;"",IFERROR(
 IF(LOWER(TRIM($E140))="toilet (female)",
   SUM(
     N(IFERROR(VALUE($P140),$P140))*N(IFERROR(VALUE($Q140),$Q140)) +
     N(IFERROR(VALUE($T140),$T140))*N(IFERROR(VALUE($U140),$U140)) +
     N(IFERROR(VALUE($X140),$X140))*N(IFERROR(VALUE($Y140),$Y140)) +
     N(IFERROR(VALUE($AB140),$AB140))*N(IFERROR(VALUE($AC140),$AC140)) +
     N(IFERROR(VALUE($AF140),$AF140))*N(IFERROR(VALUE($AG140),$AG140)) +
     N(IFERROR(VALUE($AJ140),$AJ140))*N(IFERROR(VALUE($AK140),$AK140))
   ),
   SUM(
     N(IFERROR(VALUE($O140),$O140))*N(IFERROR(VALUE($Q140),$Q140)) +
     N(IFERROR(VALUE($S140),$S140))*N(IFERROR(VALUE($U140),$U140)) +
     N(IFERROR(VALUE($W140),$W140))*N(IFERROR(VALUE($Y140),$Y140)) +
     N(IFERROR(VALUE($AA140),$AA140))*N(IFERROR(VALUE($AC140),$AC140)) +
     N(IFERROR(VALUE($AE140),$AE140))*N(IFERROR(VALUE($AG140),$AG140)) +
     N(IFERROR(VALUE($AI140),$AI140))*N(IFERROR(VALUE($AK140),$AK140))
   )
 ),""),
"")</f>
        <v/>
      </c>
      <c r="AM140" s="161" t="str">
        <f>IFERROR(IF(INDEX(inputsflush_tduot,MATCH(Logic!$A140,inputsflush_no,0))&lt;&gt;"",INDEX(inputsflush_tduot,MATCH(Logic!$A140,inputsflush_no,0)),""),"")</f>
        <v/>
      </c>
      <c r="AN140" s="166" t="str">
        <f t="shared" ref="AN140:AN203" si="22">IF($B140&lt;&gt;"",
  IF(N($AM140)&gt;0,
    N($AM140)*N(I140)*N($L140),
    N($AL140)*N(I140)*N($L140)
  ),
"")</f>
        <v/>
      </c>
      <c r="AO140" s="166" t="str">
        <f t="shared" ref="AO140:AO203" si="23">IF($B140&lt;&gt;"",
  IF(N($AM140)&gt;0,
    N($AM140)*N(J140)*N($L140),
    N($AL140)*N(J140)*N($L140)
  ),
"")</f>
        <v/>
      </c>
      <c r="AP140" s="162" t="str">
        <f t="shared" ref="AP140:AP203" si="24">IF($B140&lt;&gt;"",
  IF(N($AM140)&gt;0,
    N($AM140)*N(J140)*N(K140)*N($L140),
    N($AL140)*N(J140)*N(K140)*N($L140)
  ),
"")</f>
        <v/>
      </c>
      <c r="AQ140" s="306" t="str">
        <f t="shared" ref="AQ140:AQ203" si="25">IFERROR(IF($B140&lt;&gt;"",AO140-AP140,""),"")</f>
        <v/>
      </c>
      <c r="AR140" s="160" t="str">
        <f t="shared" si="20"/>
        <v/>
      </c>
      <c r="AS140" s="160" t="str">
        <f t="shared" ref="AS140:AS203" si="26">IFERROR($AR140*AN140,"")</f>
        <v/>
      </c>
      <c r="AT140" s="160" t="str">
        <f t="shared" ref="AT140:AT203" si="27">IFERROR($AR140*AO140,"")</f>
        <v/>
      </c>
      <c r="AU140" s="160" t="str">
        <f t="shared" ref="AU140:AU203" si="28">IFERROR($AR140*AP140,"")</f>
        <v/>
      </c>
      <c r="AV140" s="160" t="str">
        <f t="shared" ref="AV140:AV203" si="29">IFERROR($AR140*AQ140,"")</f>
        <v/>
      </c>
      <c r="AW140" s="140"/>
      <c r="AX140" s="138"/>
      <c r="AY140" s="138"/>
      <c r="AZ140" s="138"/>
      <c r="BA140" s="138"/>
      <c r="BB140" s="138"/>
      <c r="BC140" s="138"/>
      <c r="BD140" s="138"/>
      <c r="BE140" s="138"/>
      <c r="BF140" s="138"/>
      <c r="BG140" s="138"/>
      <c r="BH140" s="138"/>
      <c r="BI140" s="138"/>
      <c r="BJ140" s="138"/>
      <c r="BK140" s="138"/>
      <c r="BL140" s="138"/>
      <c r="BM140" s="138"/>
      <c r="BN140" s="138"/>
      <c r="BO140" s="138"/>
      <c r="BP140" s="138"/>
      <c r="BQ140" s="138"/>
      <c r="BR140" s="138"/>
      <c r="BS140" s="138"/>
      <c r="BT140" s="138"/>
      <c r="BU140" s="138"/>
      <c r="BV140" s="138"/>
      <c r="BW140" s="138"/>
      <c r="BX140" s="138"/>
      <c r="BY140" s="138"/>
      <c r="BZ140" s="138"/>
      <c r="CA140" s="14"/>
      <c r="CB140" s="14"/>
      <c r="CC140" s="14"/>
      <c r="CD140" s="14"/>
      <c r="CE140" s="14"/>
      <c r="CF140" s="14"/>
      <c r="CG140" s="14"/>
      <c r="CH140" s="14"/>
      <c r="CI140" s="14"/>
      <c r="CJ140" s="14"/>
      <c r="CK140" s="14"/>
      <c r="CL140" s="14"/>
      <c r="CM140" s="14"/>
      <c r="CN140" s="14"/>
      <c r="CO140" s="14"/>
      <c r="CP140" s="14"/>
      <c r="CQ140" s="14"/>
      <c r="CR140" s="14"/>
      <c r="CS140" s="14"/>
      <c r="CT140" s="14"/>
      <c r="CU140" s="14"/>
      <c r="CV140" s="14"/>
      <c r="CW140" s="14"/>
      <c r="CX140" s="14"/>
      <c r="CY140" s="14"/>
      <c r="CZ140" s="14"/>
      <c r="DA140" s="14"/>
      <c r="DB140" s="14"/>
      <c r="DC140" s="14"/>
      <c r="DD140" s="14"/>
      <c r="DE140" s="14"/>
      <c r="DF140" s="14"/>
      <c r="DG140" s="14"/>
      <c r="DH140" s="14"/>
      <c r="DI140" s="14"/>
      <c r="DJ140" s="14"/>
      <c r="DK140" s="14"/>
      <c r="DL140" s="14"/>
      <c r="DM140" s="14"/>
      <c r="DN140" s="14"/>
      <c r="DO140" s="14"/>
      <c r="DP140" s="14"/>
      <c r="DQ140" s="14"/>
      <c r="DR140" s="14"/>
      <c r="DS140" s="14"/>
      <c r="DT140" s="14"/>
      <c r="DU140" s="14"/>
      <c r="DV140" s="14"/>
      <c r="DW140" s="14"/>
      <c r="DX140" s="14"/>
      <c r="DY140" s="14"/>
      <c r="DZ140" s="14"/>
      <c r="EA140" s="14"/>
      <c r="EB140" s="14"/>
      <c r="EC140" s="14"/>
      <c r="ED140" s="14"/>
      <c r="EE140" s="14"/>
      <c r="EF140" s="14"/>
      <c r="EG140" s="14"/>
      <c r="EH140" s="14"/>
      <c r="EI140" s="14"/>
      <c r="EJ140" s="14"/>
      <c r="EK140" s="14"/>
      <c r="EL140" s="14"/>
      <c r="EM140" s="14"/>
      <c r="EN140" s="14"/>
      <c r="EO140" s="14"/>
      <c r="EP140" s="14"/>
      <c r="EQ140" s="14"/>
      <c r="ER140" s="14"/>
      <c r="ES140" s="14"/>
      <c r="ET140" s="14"/>
      <c r="EU140" s="14"/>
      <c r="EV140" s="14"/>
      <c r="EW140" s="14"/>
      <c r="EX140" s="14"/>
      <c r="EY140" s="14"/>
      <c r="EZ140" s="14"/>
      <c r="FA140" s="14"/>
      <c r="FB140" s="14"/>
      <c r="FC140" s="14"/>
      <c r="FD140" s="14"/>
      <c r="FE140" s="14"/>
      <c r="FF140" s="14"/>
      <c r="FG140" s="14"/>
      <c r="FH140" s="14"/>
      <c r="FI140" s="14"/>
      <c r="FJ140" s="14"/>
      <c r="FK140" s="14"/>
      <c r="FL140" s="14"/>
      <c r="FM140" s="14"/>
      <c r="FN140" s="14"/>
      <c r="FO140" s="14"/>
      <c r="FP140" s="14"/>
      <c r="FQ140" s="14"/>
      <c r="FR140" s="14"/>
      <c r="FS140" s="14"/>
      <c r="FT140" s="14"/>
      <c r="FU140" s="14"/>
      <c r="FV140" s="14"/>
      <c r="FW140" s="14"/>
      <c r="FX140" s="14"/>
      <c r="FY140" s="14"/>
      <c r="FZ140" s="14"/>
      <c r="GA140" s="14"/>
      <c r="GB140" s="14"/>
      <c r="GC140" s="14"/>
      <c r="GD140" s="14"/>
      <c r="GE140" s="14"/>
      <c r="GF140" s="14"/>
      <c r="GG140" s="14"/>
      <c r="GH140" s="14"/>
      <c r="GI140" s="14"/>
      <c r="GJ140" s="14"/>
      <c r="GK140" s="14"/>
      <c r="GL140" s="14"/>
      <c r="GM140" s="14"/>
      <c r="GN140" s="14"/>
      <c r="GO140" s="14"/>
      <c r="GP140" s="14"/>
      <c r="GQ140" s="14"/>
      <c r="GR140" s="14"/>
      <c r="GS140" s="14"/>
      <c r="GT140" s="14"/>
      <c r="GU140" s="14"/>
      <c r="GV140" s="14"/>
      <c r="GW140" s="14"/>
      <c r="GX140" s="14"/>
      <c r="GY140" s="14"/>
      <c r="GZ140" s="14"/>
      <c r="HA140" s="14"/>
      <c r="HB140" s="14"/>
      <c r="HC140" s="14"/>
      <c r="HD140" s="14"/>
      <c r="HE140" s="14"/>
      <c r="HF140" s="14"/>
      <c r="HG140" s="14"/>
      <c r="HH140" s="14"/>
      <c r="HI140" s="14"/>
      <c r="HJ140" s="14"/>
      <c r="HK140" s="14"/>
      <c r="HL140" s="14"/>
      <c r="HM140" s="14"/>
      <c r="HN140" s="14"/>
      <c r="HO140" s="14"/>
      <c r="HP140" s="14"/>
      <c r="HQ140" s="14"/>
      <c r="HR140" s="14"/>
      <c r="HS140" s="14"/>
      <c r="HT140" s="14"/>
      <c r="HU140" s="14"/>
      <c r="HV140" s="14"/>
      <c r="HW140" s="14"/>
      <c r="HX140" s="14"/>
      <c r="HY140" s="14"/>
      <c r="HZ140" s="14"/>
      <c r="IA140" s="14"/>
      <c r="IB140" s="14"/>
      <c r="IC140" s="14"/>
      <c r="ID140" s="14"/>
      <c r="IE140" s="14"/>
      <c r="IF140" s="14"/>
      <c r="IG140" s="14"/>
      <c r="IH140" s="14"/>
      <c r="II140" s="14"/>
      <c r="IJ140" s="14"/>
      <c r="IK140" s="14"/>
      <c r="IL140" s="14"/>
      <c r="IM140" s="14"/>
      <c r="IN140" s="14"/>
      <c r="IO140" s="14"/>
      <c r="IP140" s="14"/>
      <c r="IQ140" s="14"/>
      <c r="IR140" s="14"/>
      <c r="IS140" s="14"/>
      <c r="IT140" s="14"/>
      <c r="IU140" s="14"/>
      <c r="IV140" s="14"/>
      <c r="IW140" s="14"/>
      <c r="IX140" s="14"/>
      <c r="IY140" s="14"/>
      <c r="IZ140" s="14"/>
      <c r="JA140" s="14"/>
      <c r="JB140" s="14"/>
      <c r="JC140" s="14"/>
      <c r="JD140" s="14"/>
      <c r="JE140" s="14"/>
      <c r="JF140" s="14"/>
      <c r="JG140" s="14"/>
    </row>
    <row r="141" spans="1:267" s="152" customFormat="1" ht="18" customHeight="1" x14ac:dyDescent="0.25">
      <c r="A141" s="146">
        <v>3</v>
      </c>
      <c r="B141" s="366" t="str">
        <f>IFERROR(IF(INDEX(inputsflush_gn,MATCH(Logic!$A141,inputsflush_no,0))&lt;&gt;"",INDEX(inputsflush_gn,MATCH(Logic!$A141,inputsflush_no,0)),""),"")</f>
        <v/>
      </c>
      <c r="C141" s="367"/>
      <c r="D141" s="58" t="str">
        <f>IFERROR(IF(INDEX(inputsflush_id,MATCH(Logic!$A141,inputsflush_no,0))&lt;&gt;"",INDEX(inputsflush_id,MATCH(Logic!$A141,inputsflush_no,0)),""),"")</f>
        <v/>
      </c>
      <c r="E141" s="370" t="str">
        <f>IFERROR(IF(INDEX(inputsflush_fam,MATCH(Logic!$A141,inputsflush_no,0))&lt;&gt;"",INDEX(inputsflush_fam,MATCH(Logic!$A141,inputsflush_no,0)),""),"")</f>
        <v/>
      </c>
      <c r="F141" s="370"/>
      <c r="G141" s="370" t="str">
        <f>IFERROR(IF(INDEX(inputsflush_typ,MATCH(Logic!$A141,inputsflush_no,0))&lt;&gt;"",INDEX(inputsflush_typ,MATCH(Logic!$A141,inputsflush_no,0)),""),"")</f>
        <v/>
      </c>
      <c r="H141" s="370"/>
      <c r="I141" s="160" t="str">
        <f t="shared" si="0"/>
        <v/>
      </c>
      <c r="J141" s="161" t="str">
        <f>IFERROR(IF(INDEX(inputsflush_dfr,MATCH(Logic!$A141,inputsflush_no,0))&lt;&gt;"",INDEX(inputsflush_dfr,MATCH(Logic!$A141,inputsflush_no,0)),""),"")</f>
        <v/>
      </c>
      <c r="K141" s="332" t="str">
        <f>IFERROR(IF(INDEX(inputsflush_paw,MATCH(Logic!$A141,inputsflush_no,0))&lt;&gt;"",INDEX(inputsflush_paw,MATCH(Logic!$A141,inputsflush_no,0)),""),"")</f>
        <v/>
      </c>
      <c r="L141" s="304" t="str">
        <f>IFERROR(IF(INDEX(inputsflush_prcocc,MATCH(Logic!$A141,inputsflush_no,0))&lt;&gt;"",INDEX(inputsflush_prcocc,MATCH(Logic!$A141,inputsflush_no,0)),""),"")</f>
        <v/>
      </c>
      <c r="M141" s="174" t="str">
        <f t="shared" si="1"/>
        <v/>
      </c>
      <c r="N141" s="162" t="str">
        <f t="shared" si="2"/>
        <v/>
      </c>
      <c r="O141" s="160" t="str">
        <f t="shared" si="3"/>
        <v/>
      </c>
      <c r="P141" s="160" t="str">
        <f t="shared" si="4"/>
        <v/>
      </c>
      <c r="Q141" s="160" t="str">
        <f>IF($B141&lt;&gt;"",IFERROR(IF($N141&gt;0,IF($E141="Toilet (male)",1+(2*(1-$M141)),IF($E141="Toilet (female)",Database!J$55,IF($E141="Urinal",2*$M141,0))),0),"Check Inputs"),"")</f>
        <v/>
      </c>
      <c r="R141" s="162" t="str">
        <f t="shared" si="5"/>
        <v/>
      </c>
      <c r="S141" s="160" t="str">
        <f t="shared" si="6"/>
        <v/>
      </c>
      <c r="T141" s="160" t="str">
        <f t="shared" si="7"/>
        <v/>
      </c>
      <c r="U141" s="160" t="str">
        <f>IF($B141&lt;&gt;"",IFERROR(IF($R141&gt;0,IF($E141="Toilet (male)",0.1+(0.4*(1-$M141)),IF($E141="Toilet (female)",Database!K$55,IF($E141="Urinal",0.4*$M141,0))),0),"Check Inputs"),"")</f>
        <v/>
      </c>
      <c r="V141" s="162" t="str">
        <f t="shared" si="8"/>
        <v/>
      </c>
      <c r="W141" s="160" t="str">
        <f t="shared" si="9"/>
        <v/>
      </c>
      <c r="X141" s="160" t="str">
        <f t="shared" si="10"/>
        <v/>
      </c>
      <c r="Y141" s="162" t="str">
        <f>IF($B141&lt;&gt;"",IFERROR(IF($V141&gt;0,IF($E141="Toilet (male)",0.1+(0.1*(1-$M141)),IF($E141="Toilet (female)",Database!L$55,IF($E141="Urinal",0.1*$M141,0))),0),"Check Inputs"),"")</f>
        <v/>
      </c>
      <c r="Z141" s="162" t="str">
        <f t="shared" si="11"/>
        <v/>
      </c>
      <c r="AA141" s="160" t="str">
        <f t="shared" si="12"/>
        <v/>
      </c>
      <c r="AB141" s="160" t="str">
        <f t="shared" si="13"/>
        <v/>
      </c>
      <c r="AC141" s="162" t="str">
        <f>IF($B141&lt;&gt;"",IFERROR(IF($Z141&gt;0,IF($E141="Toilet (male)",1+(2*(1-$M141)),IF($E141="Toilet (female)",Database!M$55,IF($E141="Urinal",2*$M141,0))),0),"Check Inputs"),"")</f>
        <v/>
      </c>
      <c r="AD141" s="162" t="str">
        <f t="shared" si="14"/>
        <v/>
      </c>
      <c r="AE141" s="160" t="str">
        <f t="shared" si="15"/>
        <v/>
      </c>
      <c r="AF141" s="160" t="str">
        <f t="shared" si="16"/>
        <v/>
      </c>
      <c r="AG141" s="162" t="str">
        <f>IF($B141&lt;&gt;"",IFERROR(IF($AD141&gt;0,IF($E141="Toilet (male)",Database!$N$54,IF($E141="Toilet (female)",Database!$N$55,IF($E141="Urinal",Database!$N$56,0))),0),"Check Inputs"),"")</f>
        <v/>
      </c>
      <c r="AH141" s="162" t="str">
        <f t="shared" si="17"/>
        <v/>
      </c>
      <c r="AI141" s="160" t="str">
        <f t="shared" si="18"/>
        <v/>
      </c>
      <c r="AJ141" s="160" t="str">
        <f t="shared" si="19"/>
        <v/>
      </c>
      <c r="AK141" s="161" t="str">
        <f>IFERROR(IF(INDEX(inputsflush_updot,MATCH(Logic!$A141,inputsflush_no,0))&lt;&gt;"",INDEX(inputsflush_updot,MATCH(Logic!$A141,inputsflush_no,0)),""),"")</f>
        <v/>
      </c>
      <c r="AL141" s="160" t="str">
        <f t="shared" si="21"/>
        <v/>
      </c>
      <c r="AM141" s="161" t="str">
        <f>IFERROR(IF(INDEX(inputsflush_tduot,MATCH(Logic!$A141,inputsflush_no,0))&lt;&gt;"",INDEX(inputsflush_tduot,MATCH(Logic!$A141,inputsflush_no,0)),""),"")</f>
        <v/>
      </c>
      <c r="AN141" s="166" t="str">
        <f t="shared" si="22"/>
        <v/>
      </c>
      <c r="AO141" s="166" t="str">
        <f t="shared" si="23"/>
        <v/>
      </c>
      <c r="AP141" s="162" t="str">
        <f t="shared" si="24"/>
        <v/>
      </c>
      <c r="AQ141" s="306" t="str">
        <f t="shared" si="25"/>
        <v/>
      </c>
      <c r="AR141" s="160" t="str">
        <f t="shared" si="20"/>
        <v/>
      </c>
      <c r="AS141" s="160" t="str">
        <f t="shared" si="26"/>
        <v/>
      </c>
      <c r="AT141" s="160" t="str">
        <f t="shared" si="27"/>
        <v/>
      </c>
      <c r="AU141" s="160" t="str">
        <f t="shared" si="28"/>
        <v/>
      </c>
      <c r="AV141" s="160" t="str">
        <f t="shared" si="29"/>
        <v/>
      </c>
      <c r="AW141" s="140"/>
      <c r="AX141" s="138"/>
      <c r="AY141" s="138"/>
      <c r="AZ141" s="138"/>
      <c r="BA141" s="138"/>
      <c r="BB141" s="138"/>
      <c r="BC141" s="138"/>
      <c r="BD141" s="138"/>
      <c r="BE141" s="138"/>
      <c r="BF141" s="138"/>
      <c r="BG141" s="138"/>
      <c r="BH141" s="138"/>
      <c r="BI141" s="138"/>
      <c r="BJ141" s="138"/>
      <c r="BK141" s="138"/>
      <c r="BL141" s="138"/>
      <c r="BM141" s="138"/>
      <c r="BN141" s="138"/>
      <c r="BO141" s="138"/>
      <c r="BP141" s="138"/>
      <c r="BQ141" s="138"/>
      <c r="BR141" s="138"/>
      <c r="BS141" s="138"/>
      <c r="BT141" s="138"/>
      <c r="BU141" s="138"/>
      <c r="BV141" s="138"/>
      <c r="BW141" s="138"/>
      <c r="BX141" s="138"/>
      <c r="BY141" s="138"/>
      <c r="BZ141" s="138"/>
      <c r="CA141" s="14"/>
      <c r="CB141" s="14"/>
      <c r="CC141" s="14"/>
      <c r="CD141" s="14"/>
      <c r="CE141" s="14"/>
      <c r="CF141" s="14"/>
      <c r="CG141" s="14"/>
      <c r="CH141" s="14"/>
      <c r="CI141" s="14"/>
      <c r="CJ141" s="14"/>
      <c r="CK141" s="14"/>
      <c r="CL141" s="14"/>
      <c r="CM141" s="14"/>
      <c r="CN141" s="14"/>
      <c r="CO141" s="14"/>
      <c r="CP141" s="14"/>
      <c r="CQ141" s="14"/>
      <c r="CR141" s="14"/>
      <c r="CS141" s="14"/>
      <c r="CT141" s="14"/>
      <c r="CU141" s="14"/>
      <c r="CV141" s="14"/>
      <c r="CW141" s="14"/>
      <c r="CX141" s="14"/>
      <c r="CY141" s="14"/>
      <c r="CZ141" s="14"/>
      <c r="DA141" s="14"/>
      <c r="DB141" s="14"/>
      <c r="DC141" s="14"/>
      <c r="DD141" s="14"/>
      <c r="DE141" s="14"/>
      <c r="DF141" s="14"/>
      <c r="DG141" s="14"/>
      <c r="DH141" s="14"/>
      <c r="DI141" s="14"/>
      <c r="DJ141" s="14"/>
      <c r="DK141" s="14"/>
      <c r="DL141" s="14"/>
      <c r="DM141" s="14"/>
      <c r="DN141" s="14"/>
      <c r="DO141" s="14"/>
      <c r="DP141" s="14"/>
      <c r="DQ141" s="14"/>
      <c r="DR141" s="14"/>
      <c r="DS141" s="14"/>
      <c r="DT141" s="14"/>
      <c r="DU141" s="14"/>
      <c r="DV141" s="14"/>
      <c r="DW141" s="14"/>
      <c r="DX141" s="14"/>
      <c r="DY141" s="14"/>
      <c r="DZ141" s="14"/>
      <c r="EA141" s="14"/>
      <c r="EB141" s="14"/>
      <c r="EC141" s="14"/>
      <c r="ED141" s="14"/>
      <c r="EE141" s="14"/>
      <c r="EF141" s="14"/>
      <c r="EG141" s="14"/>
      <c r="EH141" s="14"/>
      <c r="EI141" s="14"/>
      <c r="EJ141" s="14"/>
      <c r="EK141" s="14"/>
      <c r="EL141" s="14"/>
      <c r="EM141" s="14"/>
      <c r="EN141" s="14"/>
      <c r="EO141" s="14"/>
      <c r="EP141" s="14"/>
      <c r="EQ141" s="14"/>
      <c r="ER141" s="14"/>
      <c r="ES141" s="14"/>
      <c r="ET141" s="14"/>
      <c r="EU141" s="14"/>
      <c r="EV141" s="14"/>
      <c r="EW141" s="14"/>
      <c r="EX141" s="14"/>
      <c r="EY141" s="14"/>
      <c r="EZ141" s="14"/>
      <c r="FA141" s="14"/>
      <c r="FB141" s="14"/>
      <c r="FC141" s="14"/>
      <c r="FD141" s="14"/>
      <c r="FE141" s="14"/>
      <c r="FF141" s="14"/>
      <c r="FG141" s="14"/>
      <c r="FH141" s="14"/>
      <c r="FI141" s="14"/>
      <c r="FJ141" s="14"/>
      <c r="FK141" s="14"/>
      <c r="FL141" s="14"/>
      <c r="FM141" s="14"/>
      <c r="FN141" s="14"/>
      <c r="FO141" s="14"/>
      <c r="FP141" s="14"/>
      <c r="FQ141" s="14"/>
      <c r="FR141" s="14"/>
      <c r="FS141" s="14"/>
      <c r="FT141" s="14"/>
      <c r="FU141" s="14"/>
      <c r="FV141" s="14"/>
      <c r="FW141" s="14"/>
      <c r="FX141" s="14"/>
      <c r="FY141" s="14"/>
      <c r="FZ141" s="14"/>
      <c r="GA141" s="14"/>
      <c r="GB141" s="14"/>
      <c r="GC141" s="14"/>
      <c r="GD141" s="14"/>
      <c r="GE141" s="14"/>
      <c r="GF141" s="14"/>
      <c r="GG141" s="14"/>
      <c r="GH141" s="14"/>
      <c r="GI141" s="14"/>
      <c r="GJ141" s="14"/>
      <c r="GK141" s="14"/>
      <c r="GL141" s="14"/>
      <c r="GM141" s="14"/>
      <c r="GN141" s="14"/>
      <c r="GO141" s="14"/>
      <c r="GP141" s="14"/>
      <c r="GQ141" s="14"/>
      <c r="GR141" s="14"/>
      <c r="GS141" s="14"/>
      <c r="GT141" s="14"/>
      <c r="GU141" s="14"/>
      <c r="GV141" s="14"/>
      <c r="GW141" s="14"/>
      <c r="GX141" s="14"/>
      <c r="GY141" s="14"/>
      <c r="GZ141" s="14"/>
      <c r="HA141" s="14"/>
      <c r="HB141" s="14"/>
      <c r="HC141" s="14"/>
      <c r="HD141" s="14"/>
      <c r="HE141" s="14"/>
      <c r="HF141" s="14"/>
      <c r="HG141" s="14"/>
      <c r="HH141" s="14"/>
      <c r="HI141" s="14"/>
      <c r="HJ141" s="14"/>
      <c r="HK141" s="14"/>
      <c r="HL141" s="14"/>
      <c r="HM141" s="14"/>
      <c r="HN141" s="14"/>
      <c r="HO141" s="14"/>
      <c r="HP141" s="14"/>
      <c r="HQ141" s="14"/>
      <c r="HR141" s="14"/>
      <c r="HS141" s="14"/>
      <c r="HT141" s="14"/>
      <c r="HU141" s="14"/>
      <c r="HV141" s="14"/>
      <c r="HW141" s="14"/>
      <c r="HX141" s="14"/>
      <c r="HY141" s="14"/>
      <c r="HZ141" s="14"/>
      <c r="IA141" s="14"/>
      <c r="IB141" s="14"/>
      <c r="IC141" s="14"/>
      <c r="ID141" s="14"/>
      <c r="IE141" s="14"/>
      <c r="IF141" s="14"/>
      <c r="IG141" s="14"/>
      <c r="IH141" s="14"/>
      <c r="II141" s="14"/>
      <c r="IJ141" s="14"/>
      <c r="IK141" s="14"/>
      <c r="IL141" s="14"/>
      <c r="IM141" s="14"/>
      <c r="IN141" s="14"/>
      <c r="IO141" s="14"/>
      <c r="IP141" s="14"/>
      <c r="IQ141" s="14"/>
      <c r="IR141" s="14"/>
      <c r="IS141" s="14"/>
      <c r="IT141" s="14"/>
      <c r="IU141" s="14"/>
      <c r="IV141" s="14"/>
      <c r="IW141" s="14"/>
      <c r="IX141" s="14"/>
      <c r="IY141" s="14"/>
      <c r="IZ141" s="14"/>
      <c r="JA141" s="14"/>
      <c r="JB141" s="14"/>
      <c r="JC141" s="14"/>
      <c r="JD141" s="14"/>
      <c r="JE141" s="14"/>
      <c r="JF141" s="14"/>
      <c r="JG141" s="14"/>
    </row>
    <row r="142" spans="1:267" s="152" customFormat="1" ht="18" customHeight="1" x14ac:dyDescent="0.25">
      <c r="A142" s="146">
        <v>4</v>
      </c>
      <c r="B142" s="366" t="str">
        <f>IFERROR(IF(INDEX(inputsflush_gn,MATCH(Logic!$A142,inputsflush_no,0))&lt;&gt;"",INDEX(inputsflush_gn,MATCH(Logic!$A142,inputsflush_no,0)),""),"")</f>
        <v/>
      </c>
      <c r="C142" s="367"/>
      <c r="D142" s="58" t="str">
        <f>IFERROR(IF(INDEX(inputsflush_id,MATCH(Logic!$A142,inputsflush_no,0))&lt;&gt;"",INDEX(inputsflush_id,MATCH(Logic!$A142,inputsflush_no,0)),""),"")</f>
        <v/>
      </c>
      <c r="E142" s="370" t="str">
        <f>IFERROR(IF(INDEX(inputsflush_fam,MATCH(Logic!$A142,inputsflush_no,0))&lt;&gt;"",INDEX(inputsflush_fam,MATCH(Logic!$A142,inputsflush_no,0)),""),"")</f>
        <v/>
      </c>
      <c r="F142" s="370"/>
      <c r="G142" s="370" t="str">
        <f>IFERROR(IF(INDEX(inputsflush_typ,MATCH(Logic!$A142,inputsflush_no,0))&lt;&gt;"",INDEX(inputsflush_typ,MATCH(Logic!$A142,inputsflush_no,0)),""),"")</f>
        <v/>
      </c>
      <c r="H142" s="370"/>
      <c r="I142" s="160" t="str">
        <f t="shared" si="0"/>
        <v/>
      </c>
      <c r="J142" s="161" t="str">
        <f>IFERROR(IF(INDEX(inputsflush_dfr,MATCH(Logic!$A142,inputsflush_no,0))&lt;&gt;"",INDEX(inputsflush_dfr,MATCH(Logic!$A142,inputsflush_no,0)),""),"")</f>
        <v/>
      </c>
      <c r="K142" s="332" t="str">
        <f>IFERROR(IF(INDEX(inputsflush_paw,MATCH(Logic!$A142,inputsflush_no,0))&lt;&gt;"",INDEX(inputsflush_paw,MATCH(Logic!$A142,inputsflush_no,0)),""),"")</f>
        <v/>
      </c>
      <c r="L142" s="304" t="str">
        <f>IFERROR(IF(INDEX(inputsflush_prcocc,MATCH(Logic!$A142,inputsflush_no,0))&lt;&gt;"",INDEX(inputsflush_prcocc,MATCH(Logic!$A142,inputsflush_no,0)),""),"")</f>
        <v/>
      </c>
      <c r="M142" s="174" t="str">
        <f t="shared" si="1"/>
        <v/>
      </c>
      <c r="N142" s="162" t="str">
        <f t="shared" si="2"/>
        <v/>
      </c>
      <c r="O142" s="160" t="str">
        <f t="shared" si="3"/>
        <v/>
      </c>
      <c r="P142" s="160" t="str">
        <f t="shared" si="4"/>
        <v/>
      </c>
      <c r="Q142" s="160" t="str">
        <f>IF($B142&lt;&gt;"",IFERROR(IF($N142&gt;0,IF($E142="Toilet (male)",1+(2*(1-$M142)),IF($E142="Toilet (female)",Database!J$55,IF($E142="Urinal",2*$M142,0))),0),"Check Inputs"),"")</f>
        <v/>
      </c>
      <c r="R142" s="162" t="str">
        <f t="shared" si="5"/>
        <v/>
      </c>
      <c r="S142" s="160" t="str">
        <f t="shared" si="6"/>
        <v/>
      </c>
      <c r="T142" s="160" t="str">
        <f t="shared" si="7"/>
        <v/>
      </c>
      <c r="U142" s="160" t="str">
        <f>IF($B142&lt;&gt;"",IFERROR(IF($R142&gt;0,IF($E142="Toilet (male)",0.1+(0.4*(1-$M142)),IF($E142="Toilet (female)",Database!K$55,IF($E142="Urinal",0.4*$M142,0))),0),"Check Inputs"),"")</f>
        <v/>
      </c>
      <c r="V142" s="162" t="str">
        <f t="shared" si="8"/>
        <v/>
      </c>
      <c r="W142" s="160" t="str">
        <f t="shared" si="9"/>
        <v/>
      </c>
      <c r="X142" s="160" t="str">
        <f t="shared" si="10"/>
        <v/>
      </c>
      <c r="Y142" s="162" t="str">
        <f>IF($B142&lt;&gt;"",IFERROR(IF($V142&gt;0,IF($E142="Toilet (male)",0.1+(0.1*(1-$M142)),IF($E142="Toilet (female)",Database!L$55,IF($E142="Urinal",0.1*$M142,0))),0),"Check Inputs"),"")</f>
        <v/>
      </c>
      <c r="Z142" s="162" t="str">
        <f t="shared" si="11"/>
        <v/>
      </c>
      <c r="AA142" s="160" t="str">
        <f t="shared" si="12"/>
        <v/>
      </c>
      <c r="AB142" s="160" t="str">
        <f t="shared" si="13"/>
        <v/>
      </c>
      <c r="AC142" s="162" t="str">
        <f>IF($B142&lt;&gt;"",IFERROR(IF($Z142&gt;0,IF($E142="Toilet (male)",1+(2*(1-$M142)),IF($E142="Toilet (female)",Database!M$55,IF($E142="Urinal",2*$M142,0))),0),"Check Inputs"),"")</f>
        <v/>
      </c>
      <c r="AD142" s="162" t="str">
        <f t="shared" si="14"/>
        <v/>
      </c>
      <c r="AE142" s="160" t="str">
        <f t="shared" si="15"/>
        <v/>
      </c>
      <c r="AF142" s="160" t="str">
        <f t="shared" si="16"/>
        <v/>
      </c>
      <c r="AG142" s="162" t="str">
        <f>IF($B142&lt;&gt;"",IFERROR(IF($AD142&gt;0,IF($E142="Toilet (male)",Database!$N$54,IF($E142="Toilet (female)",Database!$N$55,IF($E142="Urinal",Database!$N$56,0))),0),"Check Inputs"),"")</f>
        <v/>
      </c>
      <c r="AH142" s="162" t="str">
        <f t="shared" si="17"/>
        <v/>
      </c>
      <c r="AI142" s="160" t="str">
        <f t="shared" si="18"/>
        <v/>
      </c>
      <c r="AJ142" s="160" t="str">
        <f t="shared" si="19"/>
        <v/>
      </c>
      <c r="AK142" s="161" t="str">
        <f>IFERROR(IF(INDEX(inputsflush_updot,MATCH(Logic!$A142,inputsflush_no,0))&lt;&gt;"",INDEX(inputsflush_updot,MATCH(Logic!$A142,inputsflush_no,0)),""),"")</f>
        <v/>
      </c>
      <c r="AL142" s="160" t="str">
        <f t="shared" si="21"/>
        <v/>
      </c>
      <c r="AM142" s="161" t="str">
        <f>IFERROR(IF(INDEX(inputsflush_tduot,MATCH(Logic!$A142,inputsflush_no,0))&lt;&gt;"",INDEX(inputsflush_tduot,MATCH(Logic!$A142,inputsflush_no,0)),""),"")</f>
        <v/>
      </c>
      <c r="AN142" s="166" t="str">
        <f t="shared" si="22"/>
        <v/>
      </c>
      <c r="AO142" s="166" t="str">
        <f t="shared" si="23"/>
        <v/>
      </c>
      <c r="AP142" s="162" t="str">
        <f t="shared" si="24"/>
        <v/>
      </c>
      <c r="AQ142" s="306" t="str">
        <f t="shared" si="25"/>
        <v/>
      </c>
      <c r="AR142" s="160" t="str">
        <f t="shared" si="20"/>
        <v/>
      </c>
      <c r="AS142" s="160" t="str">
        <f t="shared" si="26"/>
        <v/>
      </c>
      <c r="AT142" s="160" t="str">
        <f t="shared" si="27"/>
        <v/>
      </c>
      <c r="AU142" s="160" t="str">
        <f t="shared" si="28"/>
        <v/>
      </c>
      <c r="AV142" s="160" t="str">
        <f t="shared" si="29"/>
        <v/>
      </c>
      <c r="AW142" s="140"/>
      <c r="AX142" s="138"/>
      <c r="AY142" s="138"/>
      <c r="AZ142" s="138"/>
      <c r="BA142" s="138"/>
      <c r="BB142" s="138"/>
      <c r="BC142" s="138"/>
      <c r="BD142" s="138"/>
      <c r="BE142" s="138"/>
      <c r="BF142" s="138"/>
      <c r="BG142" s="138"/>
      <c r="BH142" s="138"/>
      <c r="BI142" s="138"/>
      <c r="BJ142" s="138"/>
      <c r="BK142" s="138"/>
      <c r="BL142" s="138"/>
      <c r="BM142" s="138"/>
      <c r="BN142" s="138"/>
      <c r="BO142" s="138"/>
      <c r="BP142" s="138"/>
      <c r="BQ142" s="138"/>
      <c r="BR142" s="138"/>
      <c r="BS142" s="138"/>
      <c r="BT142" s="138"/>
      <c r="BU142" s="138"/>
      <c r="BV142" s="138"/>
      <c r="BW142" s="138"/>
      <c r="BX142" s="138"/>
      <c r="BY142" s="138"/>
      <c r="BZ142" s="138"/>
      <c r="CA142" s="14"/>
      <c r="CB142" s="14"/>
      <c r="CC142" s="14"/>
      <c r="CD142" s="14"/>
      <c r="CE142" s="14"/>
      <c r="CF142" s="14"/>
      <c r="CG142" s="14"/>
      <c r="CH142" s="14"/>
      <c r="CI142" s="14"/>
      <c r="CJ142" s="14"/>
      <c r="CK142" s="14"/>
      <c r="CL142" s="14"/>
      <c r="CM142" s="14"/>
      <c r="CN142" s="14"/>
      <c r="CO142" s="14"/>
      <c r="CP142" s="14"/>
      <c r="CQ142" s="14"/>
      <c r="CR142" s="14"/>
      <c r="CS142" s="14"/>
      <c r="CT142" s="14"/>
      <c r="CU142" s="14"/>
      <c r="CV142" s="14"/>
      <c r="CW142" s="14"/>
      <c r="CX142" s="14"/>
      <c r="CY142" s="14"/>
      <c r="CZ142" s="14"/>
      <c r="DA142" s="14"/>
      <c r="DB142" s="14"/>
      <c r="DC142" s="14"/>
      <c r="DD142" s="14"/>
      <c r="DE142" s="14"/>
      <c r="DF142" s="14"/>
      <c r="DG142" s="14"/>
      <c r="DH142" s="14"/>
      <c r="DI142" s="14"/>
      <c r="DJ142" s="14"/>
      <c r="DK142" s="14"/>
      <c r="DL142" s="14"/>
      <c r="DM142" s="14"/>
      <c r="DN142" s="14"/>
      <c r="DO142" s="14"/>
      <c r="DP142" s="14"/>
      <c r="DQ142" s="14"/>
      <c r="DR142" s="14"/>
      <c r="DS142" s="14"/>
      <c r="DT142" s="14"/>
      <c r="DU142" s="14"/>
      <c r="DV142" s="14"/>
      <c r="DW142" s="14"/>
      <c r="DX142" s="14"/>
      <c r="DY142" s="14"/>
      <c r="DZ142" s="14"/>
      <c r="EA142" s="14"/>
      <c r="EB142" s="14"/>
      <c r="EC142" s="14"/>
      <c r="ED142" s="14"/>
      <c r="EE142" s="14"/>
      <c r="EF142" s="14"/>
      <c r="EG142" s="14"/>
      <c r="EH142" s="14"/>
      <c r="EI142" s="14"/>
      <c r="EJ142" s="14"/>
      <c r="EK142" s="14"/>
      <c r="EL142" s="14"/>
      <c r="EM142" s="14"/>
      <c r="EN142" s="14"/>
      <c r="EO142" s="14"/>
      <c r="EP142" s="14"/>
      <c r="EQ142" s="14"/>
      <c r="ER142" s="14"/>
      <c r="ES142" s="14"/>
      <c r="ET142" s="14"/>
      <c r="EU142" s="14"/>
      <c r="EV142" s="14"/>
      <c r="EW142" s="14"/>
      <c r="EX142" s="14"/>
      <c r="EY142" s="14"/>
      <c r="EZ142" s="14"/>
      <c r="FA142" s="14"/>
      <c r="FB142" s="14"/>
      <c r="FC142" s="14"/>
      <c r="FD142" s="14"/>
      <c r="FE142" s="14"/>
      <c r="FF142" s="14"/>
      <c r="FG142" s="14"/>
      <c r="FH142" s="14"/>
      <c r="FI142" s="14"/>
      <c r="FJ142" s="14"/>
      <c r="FK142" s="14"/>
      <c r="FL142" s="14"/>
      <c r="FM142" s="14"/>
      <c r="FN142" s="14"/>
      <c r="FO142" s="14"/>
      <c r="FP142" s="14"/>
      <c r="FQ142" s="14"/>
      <c r="FR142" s="14"/>
      <c r="FS142" s="14"/>
      <c r="FT142" s="14"/>
      <c r="FU142" s="14"/>
      <c r="FV142" s="14"/>
      <c r="FW142" s="14"/>
      <c r="FX142" s="14"/>
      <c r="FY142" s="14"/>
      <c r="FZ142" s="14"/>
      <c r="GA142" s="14"/>
      <c r="GB142" s="14"/>
      <c r="GC142" s="14"/>
      <c r="GD142" s="14"/>
      <c r="GE142" s="14"/>
      <c r="GF142" s="14"/>
      <c r="GG142" s="14"/>
      <c r="GH142" s="14"/>
      <c r="GI142" s="14"/>
      <c r="GJ142" s="14"/>
      <c r="GK142" s="14"/>
      <c r="GL142" s="14"/>
      <c r="GM142" s="14"/>
      <c r="GN142" s="14"/>
      <c r="GO142" s="14"/>
      <c r="GP142" s="14"/>
      <c r="GQ142" s="14"/>
      <c r="GR142" s="14"/>
      <c r="GS142" s="14"/>
      <c r="GT142" s="14"/>
      <c r="GU142" s="14"/>
      <c r="GV142" s="14"/>
      <c r="GW142" s="14"/>
      <c r="GX142" s="14"/>
      <c r="GY142" s="14"/>
      <c r="GZ142" s="14"/>
      <c r="HA142" s="14"/>
      <c r="HB142" s="14"/>
      <c r="HC142" s="14"/>
      <c r="HD142" s="14"/>
      <c r="HE142" s="14"/>
      <c r="HF142" s="14"/>
      <c r="HG142" s="14"/>
      <c r="HH142" s="14"/>
      <c r="HI142" s="14"/>
      <c r="HJ142" s="14"/>
      <c r="HK142" s="14"/>
      <c r="HL142" s="14"/>
      <c r="HM142" s="14"/>
      <c r="HN142" s="14"/>
      <c r="HO142" s="14"/>
      <c r="HP142" s="14"/>
      <c r="HQ142" s="14"/>
      <c r="HR142" s="14"/>
      <c r="HS142" s="14"/>
      <c r="HT142" s="14"/>
      <c r="HU142" s="14"/>
      <c r="HV142" s="14"/>
      <c r="HW142" s="14"/>
      <c r="HX142" s="14"/>
      <c r="HY142" s="14"/>
      <c r="HZ142" s="14"/>
      <c r="IA142" s="14"/>
      <c r="IB142" s="14"/>
      <c r="IC142" s="14"/>
      <c r="ID142" s="14"/>
      <c r="IE142" s="14"/>
      <c r="IF142" s="14"/>
      <c r="IG142" s="14"/>
      <c r="IH142" s="14"/>
      <c r="II142" s="14"/>
      <c r="IJ142" s="14"/>
      <c r="IK142" s="14"/>
      <c r="IL142" s="14"/>
      <c r="IM142" s="14"/>
      <c r="IN142" s="14"/>
      <c r="IO142" s="14"/>
      <c r="IP142" s="14"/>
      <c r="IQ142" s="14"/>
      <c r="IR142" s="14"/>
      <c r="IS142" s="14"/>
      <c r="IT142" s="14"/>
      <c r="IU142" s="14"/>
      <c r="IV142" s="14"/>
      <c r="IW142" s="14"/>
      <c r="IX142" s="14"/>
      <c r="IY142" s="14"/>
      <c r="IZ142" s="14"/>
      <c r="JA142" s="14"/>
      <c r="JB142" s="14"/>
      <c r="JC142" s="14"/>
      <c r="JD142" s="14"/>
      <c r="JE142" s="14"/>
      <c r="JF142" s="14"/>
      <c r="JG142" s="14"/>
    </row>
    <row r="143" spans="1:267" s="152" customFormat="1" ht="18" customHeight="1" x14ac:dyDescent="0.25">
      <c r="A143" s="146">
        <v>5</v>
      </c>
      <c r="B143" s="366" t="str">
        <f>IFERROR(IF(INDEX(inputsflush_gn,MATCH(Logic!$A143,inputsflush_no,0))&lt;&gt;"",INDEX(inputsflush_gn,MATCH(Logic!$A143,inputsflush_no,0)),""),"")</f>
        <v/>
      </c>
      <c r="C143" s="367"/>
      <c r="D143" s="58" t="str">
        <f>IFERROR(IF(INDEX(inputsflush_id,MATCH(Logic!$A143,inputsflush_no,0))&lt;&gt;"",INDEX(inputsflush_id,MATCH(Logic!$A143,inputsflush_no,0)),""),"")</f>
        <v/>
      </c>
      <c r="E143" s="370" t="str">
        <f>IFERROR(IF(INDEX(inputsflush_fam,MATCH(Logic!$A143,inputsflush_no,0))&lt;&gt;"",INDEX(inputsflush_fam,MATCH(Logic!$A143,inputsflush_no,0)),""),"")</f>
        <v/>
      </c>
      <c r="F143" s="370"/>
      <c r="G143" s="370" t="str">
        <f>IFERROR(IF(INDEX(inputsflush_typ,MATCH(Logic!$A143,inputsflush_no,0))&lt;&gt;"",INDEX(inputsflush_typ,MATCH(Logic!$A143,inputsflush_no,0)),""),"")</f>
        <v/>
      </c>
      <c r="H143" s="370"/>
      <c r="I143" s="160" t="str">
        <f t="shared" si="0"/>
        <v/>
      </c>
      <c r="J143" s="161" t="str">
        <f>IFERROR(IF(INDEX(inputsflush_dfr,MATCH(Logic!$A143,inputsflush_no,0))&lt;&gt;"",INDEX(inputsflush_dfr,MATCH(Logic!$A143,inputsflush_no,0)),""),"")</f>
        <v/>
      </c>
      <c r="K143" s="332" t="str">
        <f>IFERROR(IF(INDEX(inputsflush_paw,MATCH(Logic!$A143,inputsflush_no,0))&lt;&gt;"",INDEX(inputsflush_paw,MATCH(Logic!$A143,inputsflush_no,0)),""),"")</f>
        <v/>
      </c>
      <c r="L143" s="304" t="str">
        <f>IFERROR(IF(INDEX(inputsflush_prcocc,MATCH(Logic!$A143,inputsflush_no,0))&lt;&gt;"",INDEX(inputsflush_prcocc,MATCH(Logic!$A143,inputsflush_no,0)),""),"")</f>
        <v/>
      </c>
      <c r="M143" s="174" t="str">
        <f t="shared" si="1"/>
        <v/>
      </c>
      <c r="N143" s="162" t="str">
        <f t="shared" si="2"/>
        <v/>
      </c>
      <c r="O143" s="160" t="str">
        <f t="shared" si="3"/>
        <v/>
      </c>
      <c r="P143" s="160" t="str">
        <f t="shared" si="4"/>
        <v/>
      </c>
      <c r="Q143" s="160" t="str">
        <f>IF($B143&lt;&gt;"",IFERROR(IF($N143&gt;0,IF($E143="Toilet (male)",1+(2*(1-$M143)),IF($E143="Toilet (female)",Database!J$55,IF($E143="Urinal",2*$M143,0))),0),"Check Inputs"),"")</f>
        <v/>
      </c>
      <c r="R143" s="162" t="str">
        <f t="shared" si="5"/>
        <v/>
      </c>
      <c r="S143" s="160" t="str">
        <f t="shared" si="6"/>
        <v/>
      </c>
      <c r="T143" s="160" t="str">
        <f t="shared" si="7"/>
        <v/>
      </c>
      <c r="U143" s="160" t="str">
        <f>IF($B143&lt;&gt;"",IFERROR(IF($R143&gt;0,IF($E143="Toilet (male)",0.1+(0.4*(1-$M143)),IF($E143="Toilet (female)",Database!K$55,IF($E143="Urinal",0.4*$M143,0))),0),"Check Inputs"),"")</f>
        <v/>
      </c>
      <c r="V143" s="162" t="str">
        <f t="shared" si="8"/>
        <v/>
      </c>
      <c r="W143" s="160" t="str">
        <f t="shared" si="9"/>
        <v/>
      </c>
      <c r="X143" s="160" t="str">
        <f t="shared" si="10"/>
        <v/>
      </c>
      <c r="Y143" s="162" t="str">
        <f>IF($B143&lt;&gt;"",IFERROR(IF($V143&gt;0,IF($E143="Toilet (male)",0.1+(0.1*(1-$M143)),IF($E143="Toilet (female)",Database!L$55,IF($E143="Urinal",0.1*$M143,0))),0),"Check Inputs"),"")</f>
        <v/>
      </c>
      <c r="Z143" s="162" t="str">
        <f t="shared" si="11"/>
        <v/>
      </c>
      <c r="AA143" s="160" t="str">
        <f t="shared" si="12"/>
        <v/>
      </c>
      <c r="AB143" s="160" t="str">
        <f t="shared" si="13"/>
        <v/>
      </c>
      <c r="AC143" s="162" t="str">
        <f>IF($B143&lt;&gt;"",IFERROR(IF($Z143&gt;0,IF($E143="Toilet (male)",1+(2*(1-$M143)),IF($E143="Toilet (female)",Database!M$55,IF($E143="Urinal",2*$M143,0))),0),"Check Inputs"),"")</f>
        <v/>
      </c>
      <c r="AD143" s="162" t="str">
        <f t="shared" si="14"/>
        <v/>
      </c>
      <c r="AE143" s="160" t="str">
        <f t="shared" si="15"/>
        <v/>
      </c>
      <c r="AF143" s="160" t="str">
        <f t="shared" si="16"/>
        <v/>
      </c>
      <c r="AG143" s="162" t="str">
        <f>IF($B143&lt;&gt;"",IFERROR(IF($AD143&gt;0,IF($E143="Toilet (male)",Database!$N$54,IF($E143="Toilet (female)",Database!$N$55,IF($E143="Urinal",Database!$N$56,0))),0),"Check Inputs"),"")</f>
        <v/>
      </c>
      <c r="AH143" s="162" t="str">
        <f t="shared" si="17"/>
        <v/>
      </c>
      <c r="AI143" s="160" t="str">
        <f t="shared" si="18"/>
        <v/>
      </c>
      <c r="AJ143" s="160" t="str">
        <f t="shared" si="19"/>
        <v/>
      </c>
      <c r="AK143" s="161" t="str">
        <f>IFERROR(IF(INDEX(inputsflush_updot,MATCH(Logic!$A143,inputsflush_no,0))&lt;&gt;"",INDEX(inputsflush_updot,MATCH(Logic!$A143,inputsflush_no,0)),""),"")</f>
        <v/>
      </c>
      <c r="AL143" s="160" t="str">
        <f t="shared" si="21"/>
        <v/>
      </c>
      <c r="AM143" s="161" t="str">
        <f>IFERROR(IF(INDEX(inputsflush_tduot,MATCH(Logic!$A143,inputsflush_no,0))&lt;&gt;"",INDEX(inputsflush_tduot,MATCH(Logic!$A143,inputsflush_no,0)),""),"")</f>
        <v/>
      </c>
      <c r="AN143" s="166" t="str">
        <f t="shared" si="22"/>
        <v/>
      </c>
      <c r="AO143" s="166" t="str">
        <f t="shared" si="23"/>
        <v/>
      </c>
      <c r="AP143" s="162" t="str">
        <f t="shared" si="24"/>
        <v/>
      </c>
      <c r="AQ143" s="306" t="str">
        <f t="shared" si="25"/>
        <v/>
      </c>
      <c r="AR143" s="160" t="str">
        <f t="shared" si="20"/>
        <v/>
      </c>
      <c r="AS143" s="160" t="str">
        <f t="shared" si="26"/>
        <v/>
      </c>
      <c r="AT143" s="160" t="str">
        <f t="shared" si="27"/>
        <v/>
      </c>
      <c r="AU143" s="160" t="str">
        <f t="shared" si="28"/>
        <v/>
      </c>
      <c r="AV143" s="160" t="str">
        <f t="shared" si="29"/>
        <v/>
      </c>
      <c r="AW143" s="140"/>
      <c r="AX143" s="138"/>
      <c r="AY143" s="138"/>
      <c r="AZ143" s="138"/>
      <c r="BA143" s="138"/>
      <c r="BB143" s="138"/>
      <c r="BC143" s="138"/>
      <c r="BD143" s="138"/>
      <c r="BE143" s="138"/>
      <c r="BF143" s="138"/>
      <c r="BG143" s="138"/>
      <c r="BH143" s="138"/>
      <c r="BI143" s="138"/>
      <c r="BJ143" s="138"/>
      <c r="BK143" s="138"/>
      <c r="BL143" s="138"/>
      <c r="BM143" s="138"/>
      <c r="BN143" s="138"/>
      <c r="BO143" s="138"/>
      <c r="BP143" s="138"/>
      <c r="BQ143" s="138"/>
      <c r="BR143" s="138"/>
      <c r="BS143" s="138"/>
      <c r="BT143" s="138"/>
      <c r="BU143" s="138"/>
      <c r="BV143" s="138"/>
      <c r="BW143" s="138"/>
      <c r="BX143" s="138"/>
      <c r="BY143" s="138"/>
      <c r="BZ143" s="138"/>
      <c r="CA143" s="14"/>
      <c r="CB143" s="14"/>
      <c r="CC143" s="14"/>
      <c r="CD143" s="14"/>
      <c r="CE143" s="14"/>
      <c r="CF143" s="14"/>
      <c r="CG143" s="14"/>
      <c r="CH143" s="14"/>
      <c r="CI143" s="14"/>
      <c r="CJ143" s="14"/>
      <c r="CK143" s="14"/>
      <c r="CL143" s="14"/>
      <c r="CM143" s="14"/>
      <c r="CN143" s="14"/>
      <c r="CO143" s="14"/>
      <c r="CP143" s="14"/>
      <c r="CQ143" s="14"/>
      <c r="CR143" s="14"/>
      <c r="CS143" s="14"/>
      <c r="CT143" s="14"/>
      <c r="CU143" s="14"/>
      <c r="CV143" s="14"/>
      <c r="CW143" s="14"/>
      <c r="CX143" s="14"/>
      <c r="CY143" s="14"/>
      <c r="CZ143" s="14"/>
      <c r="DA143" s="14"/>
      <c r="DB143" s="14"/>
      <c r="DC143" s="14"/>
      <c r="DD143" s="14"/>
      <c r="DE143" s="14"/>
      <c r="DF143" s="14"/>
      <c r="DG143" s="14"/>
      <c r="DH143" s="14"/>
      <c r="DI143" s="14"/>
      <c r="DJ143" s="14"/>
      <c r="DK143" s="14"/>
      <c r="DL143" s="14"/>
      <c r="DM143" s="14"/>
      <c r="DN143" s="14"/>
      <c r="DO143" s="14"/>
      <c r="DP143" s="14"/>
      <c r="DQ143" s="14"/>
      <c r="DR143" s="14"/>
      <c r="DS143" s="14"/>
      <c r="DT143" s="14"/>
      <c r="DU143" s="14"/>
      <c r="DV143" s="14"/>
      <c r="DW143" s="14"/>
      <c r="DX143" s="14"/>
      <c r="DY143" s="14"/>
      <c r="DZ143" s="14"/>
      <c r="EA143" s="14"/>
      <c r="EB143" s="14"/>
      <c r="EC143" s="14"/>
      <c r="ED143" s="14"/>
      <c r="EE143" s="14"/>
      <c r="EF143" s="14"/>
      <c r="EG143" s="14"/>
      <c r="EH143" s="14"/>
      <c r="EI143" s="14"/>
      <c r="EJ143" s="14"/>
      <c r="EK143" s="14"/>
      <c r="EL143" s="14"/>
      <c r="EM143" s="14"/>
      <c r="EN143" s="14"/>
      <c r="EO143" s="14"/>
      <c r="EP143" s="14"/>
      <c r="EQ143" s="14"/>
      <c r="ER143" s="14"/>
      <c r="ES143" s="14"/>
      <c r="ET143" s="14"/>
      <c r="EU143" s="14"/>
      <c r="EV143" s="14"/>
      <c r="EW143" s="14"/>
      <c r="EX143" s="14"/>
      <c r="EY143" s="14"/>
      <c r="EZ143" s="14"/>
      <c r="FA143" s="14"/>
      <c r="FB143" s="14"/>
      <c r="FC143" s="14"/>
      <c r="FD143" s="14"/>
      <c r="FE143" s="14"/>
      <c r="FF143" s="14"/>
      <c r="FG143" s="14"/>
      <c r="FH143" s="14"/>
      <c r="FI143" s="14"/>
      <c r="FJ143" s="14"/>
      <c r="FK143" s="14"/>
      <c r="FL143" s="14"/>
      <c r="FM143" s="14"/>
      <c r="FN143" s="14"/>
      <c r="FO143" s="14"/>
      <c r="FP143" s="14"/>
      <c r="FQ143" s="14"/>
      <c r="FR143" s="14"/>
      <c r="FS143" s="14"/>
      <c r="FT143" s="14"/>
      <c r="FU143" s="14"/>
      <c r="FV143" s="14"/>
      <c r="FW143" s="14"/>
      <c r="FX143" s="14"/>
      <c r="FY143" s="14"/>
      <c r="FZ143" s="14"/>
      <c r="GA143" s="14"/>
      <c r="GB143" s="14"/>
      <c r="GC143" s="14"/>
      <c r="GD143" s="14"/>
      <c r="GE143" s="14"/>
      <c r="GF143" s="14"/>
      <c r="GG143" s="14"/>
      <c r="GH143" s="14"/>
      <c r="GI143" s="14"/>
      <c r="GJ143" s="14"/>
      <c r="GK143" s="14"/>
      <c r="GL143" s="14"/>
      <c r="GM143" s="14"/>
      <c r="GN143" s="14"/>
      <c r="GO143" s="14"/>
      <c r="GP143" s="14"/>
      <c r="GQ143" s="14"/>
      <c r="GR143" s="14"/>
      <c r="GS143" s="14"/>
      <c r="GT143" s="14"/>
      <c r="GU143" s="14"/>
      <c r="GV143" s="14"/>
      <c r="GW143" s="14"/>
      <c r="GX143" s="14"/>
      <c r="GY143" s="14"/>
      <c r="GZ143" s="14"/>
      <c r="HA143" s="14"/>
      <c r="HB143" s="14"/>
      <c r="HC143" s="14"/>
      <c r="HD143" s="14"/>
      <c r="HE143" s="14"/>
      <c r="HF143" s="14"/>
      <c r="HG143" s="14"/>
      <c r="HH143" s="14"/>
      <c r="HI143" s="14"/>
      <c r="HJ143" s="14"/>
      <c r="HK143" s="14"/>
      <c r="HL143" s="14"/>
      <c r="HM143" s="14"/>
      <c r="HN143" s="14"/>
      <c r="HO143" s="14"/>
      <c r="HP143" s="14"/>
      <c r="HQ143" s="14"/>
      <c r="HR143" s="14"/>
      <c r="HS143" s="14"/>
      <c r="HT143" s="14"/>
      <c r="HU143" s="14"/>
      <c r="HV143" s="14"/>
      <c r="HW143" s="14"/>
      <c r="HX143" s="14"/>
      <c r="HY143" s="14"/>
      <c r="HZ143" s="14"/>
      <c r="IA143" s="14"/>
      <c r="IB143" s="14"/>
      <c r="IC143" s="14"/>
      <c r="ID143" s="14"/>
      <c r="IE143" s="14"/>
      <c r="IF143" s="14"/>
      <c r="IG143" s="14"/>
      <c r="IH143" s="14"/>
      <c r="II143" s="14"/>
      <c r="IJ143" s="14"/>
      <c r="IK143" s="14"/>
      <c r="IL143" s="14"/>
      <c r="IM143" s="14"/>
      <c r="IN143" s="14"/>
      <c r="IO143" s="14"/>
      <c r="IP143" s="14"/>
      <c r="IQ143" s="14"/>
      <c r="IR143" s="14"/>
      <c r="IS143" s="14"/>
      <c r="IT143" s="14"/>
      <c r="IU143" s="14"/>
      <c r="IV143" s="14"/>
      <c r="IW143" s="14"/>
      <c r="IX143" s="14"/>
      <c r="IY143" s="14"/>
      <c r="IZ143" s="14"/>
      <c r="JA143" s="14"/>
      <c r="JB143" s="14"/>
      <c r="JC143" s="14"/>
      <c r="JD143" s="14"/>
      <c r="JE143" s="14"/>
      <c r="JF143" s="14"/>
      <c r="JG143" s="14"/>
    </row>
    <row r="144" spans="1:267" s="152" customFormat="1" ht="18" customHeight="1" x14ac:dyDescent="0.25">
      <c r="A144" s="146">
        <v>6</v>
      </c>
      <c r="B144" s="366" t="str">
        <f>IFERROR(IF(INDEX(inputsflush_gn,MATCH(Logic!$A144,inputsflush_no,0))&lt;&gt;"",INDEX(inputsflush_gn,MATCH(Logic!$A144,inputsflush_no,0)),""),"")</f>
        <v/>
      </c>
      <c r="C144" s="367"/>
      <c r="D144" s="58" t="str">
        <f>IFERROR(IF(INDEX(inputsflush_id,MATCH(Logic!$A144,inputsflush_no,0))&lt;&gt;"",INDEX(inputsflush_id,MATCH(Logic!$A144,inputsflush_no,0)),""),"")</f>
        <v/>
      </c>
      <c r="E144" s="370" t="str">
        <f>IFERROR(IF(INDEX(inputsflush_fam,MATCH(Logic!$A144,inputsflush_no,0))&lt;&gt;"",INDEX(inputsflush_fam,MATCH(Logic!$A144,inputsflush_no,0)),""),"")</f>
        <v/>
      </c>
      <c r="F144" s="370"/>
      <c r="G144" s="370" t="str">
        <f>IFERROR(IF(INDEX(inputsflush_typ,MATCH(Logic!$A144,inputsflush_no,0))&lt;&gt;"",INDEX(inputsflush_typ,MATCH(Logic!$A144,inputsflush_no,0)),""),"")</f>
        <v/>
      </c>
      <c r="H144" s="370"/>
      <c r="I144" s="160" t="str">
        <f t="shared" si="0"/>
        <v/>
      </c>
      <c r="J144" s="161" t="str">
        <f>IFERROR(IF(INDEX(inputsflush_dfr,MATCH(Logic!$A144,inputsflush_no,0))&lt;&gt;"",INDEX(inputsflush_dfr,MATCH(Logic!$A144,inputsflush_no,0)),""),"")</f>
        <v/>
      </c>
      <c r="K144" s="332" t="str">
        <f>IFERROR(IF(INDEX(inputsflush_paw,MATCH(Logic!$A144,inputsflush_no,0))&lt;&gt;"",INDEX(inputsflush_paw,MATCH(Logic!$A144,inputsflush_no,0)),""),"")</f>
        <v/>
      </c>
      <c r="L144" s="304" t="str">
        <f>IFERROR(IF(INDEX(inputsflush_prcocc,MATCH(Logic!$A144,inputsflush_no,0))&lt;&gt;"",INDEX(inputsflush_prcocc,MATCH(Logic!$A144,inputsflush_no,0)),""),"")</f>
        <v/>
      </c>
      <c r="M144" s="174" t="str">
        <f t="shared" si="1"/>
        <v/>
      </c>
      <c r="N144" s="162" t="str">
        <f t="shared" si="2"/>
        <v/>
      </c>
      <c r="O144" s="160" t="str">
        <f t="shared" si="3"/>
        <v/>
      </c>
      <c r="P144" s="160" t="str">
        <f t="shared" si="4"/>
        <v/>
      </c>
      <c r="Q144" s="160" t="str">
        <f>IF($B144&lt;&gt;"",IFERROR(IF($N144&gt;0,IF($E144="Toilet (male)",1+(2*(1-$M144)),IF($E144="Toilet (female)",Database!J$55,IF($E144="Urinal",2*$M144,0))),0),"Check Inputs"),"")</f>
        <v/>
      </c>
      <c r="R144" s="162" t="str">
        <f t="shared" si="5"/>
        <v/>
      </c>
      <c r="S144" s="160" t="str">
        <f t="shared" si="6"/>
        <v/>
      </c>
      <c r="T144" s="160" t="str">
        <f t="shared" si="7"/>
        <v/>
      </c>
      <c r="U144" s="160" t="str">
        <f>IF($B144&lt;&gt;"",IFERROR(IF($R144&gt;0,IF($E144="Toilet (male)",0.1+(0.4*(1-$M144)),IF($E144="Toilet (female)",Database!K$55,IF($E144="Urinal",0.4*$M144,0))),0),"Check Inputs"),"")</f>
        <v/>
      </c>
      <c r="V144" s="162" t="str">
        <f t="shared" si="8"/>
        <v/>
      </c>
      <c r="W144" s="160" t="str">
        <f t="shared" si="9"/>
        <v/>
      </c>
      <c r="X144" s="160" t="str">
        <f t="shared" si="10"/>
        <v/>
      </c>
      <c r="Y144" s="162" t="str">
        <f>IF($B144&lt;&gt;"",IFERROR(IF($V144&gt;0,IF($E144="Toilet (male)",0.1+(0.1*(1-$M144)),IF($E144="Toilet (female)",Database!L$55,IF($E144="Urinal",0.1*$M144,0))),0),"Check Inputs"),"")</f>
        <v/>
      </c>
      <c r="Z144" s="162" t="str">
        <f t="shared" si="11"/>
        <v/>
      </c>
      <c r="AA144" s="160" t="str">
        <f t="shared" si="12"/>
        <v/>
      </c>
      <c r="AB144" s="160" t="str">
        <f t="shared" si="13"/>
        <v/>
      </c>
      <c r="AC144" s="162" t="str">
        <f>IF($B144&lt;&gt;"",IFERROR(IF($Z144&gt;0,IF($E144="Toilet (male)",1+(2*(1-$M144)),IF($E144="Toilet (female)",Database!M$55,IF($E144="Urinal",2*$M144,0))),0),"Check Inputs"),"")</f>
        <v/>
      </c>
      <c r="AD144" s="162" t="str">
        <f t="shared" si="14"/>
        <v/>
      </c>
      <c r="AE144" s="160" t="str">
        <f t="shared" si="15"/>
        <v/>
      </c>
      <c r="AF144" s="160" t="str">
        <f t="shared" si="16"/>
        <v/>
      </c>
      <c r="AG144" s="162" t="str">
        <f>IF($B144&lt;&gt;"",IFERROR(IF($AD144&gt;0,IF($E144="Toilet (male)",Database!$N$54,IF($E144="Toilet (female)",Database!$N$55,IF($E144="Urinal",Database!$N$56,0))),0),"Check Inputs"),"")</f>
        <v/>
      </c>
      <c r="AH144" s="162" t="str">
        <f t="shared" si="17"/>
        <v/>
      </c>
      <c r="AI144" s="160" t="str">
        <f t="shared" si="18"/>
        <v/>
      </c>
      <c r="AJ144" s="160" t="str">
        <f t="shared" si="19"/>
        <v/>
      </c>
      <c r="AK144" s="161" t="str">
        <f>IFERROR(IF(INDEX(inputsflush_updot,MATCH(Logic!$A144,inputsflush_no,0))&lt;&gt;"",INDEX(inputsflush_updot,MATCH(Logic!$A144,inputsflush_no,0)),""),"")</f>
        <v/>
      </c>
      <c r="AL144" s="160" t="str">
        <f t="shared" si="21"/>
        <v/>
      </c>
      <c r="AM144" s="161" t="str">
        <f>IFERROR(IF(INDEX(inputsflush_tduot,MATCH(Logic!$A144,inputsflush_no,0))&lt;&gt;"",INDEX(inputsflush_tduot,MATCH(Logic!$A144,inputsflush_no,0)),""),"")</f>
        <v/>
      </c>
      <c r="AN144" s="166" t="str">
        <f t="shared" si="22"/>
        <v/>
      </c>
      <c r="AO144" s="166" t="str">
        <f t="shared" si="23"/>
        <v/>
      </c>
      <c r="AP144" s="162" t="str">
        <f t="shared" si="24"/>
        <v/>
      </c>
      <c r="AQ144" s="306" t="str">
        <f t="shared" si="25"/>
        <v/>
      </c>
      <c r="AR144" s="160" t="str">
        <f t="shared" si="20"/>
        <v/>
      </c>
      <c r="AS144" s="160" t="str">
        <f t="shared" si="26"/>
        <v/>
      </c>
      <c r="AT144" s="160" t="str">
        <f t="shared" si="27"/>
        <v/>
      </c>
      <c r="AU144" s="160" t="str">
        <f t="shared" si="28"/>
        <v/>
      </c>
      <c r="AV144" s="160" t="str">
        <f t="shared" si="29"/>
        <v/>
      </c>
      <c r="AW144" s="140"/>
      <c r="AX144" s="138"/>
      <c r="AY144" s="138"/>
      <c r="AZ144" s="138"/>
      <c r="BA144" s="138"/>
      <c r="BB144" s="138"/>
      <c r="BC144" s="138"/>
      <c r="BD144" s="138"/>
      <c r="BE144" s="138"/>
      <c r="BF144" s="138"/>
      <c r="BG144" s="138"/>
      <c r="BH144" s="138"/>
      <c r="BI144" s="138"/>
      <c r="BJ144" s="138"/>
      <c r="BK144" s="138"/>
      <c r="BL144" s="138"/>
      <c r="BM144" s="138"/>
      <c r="BN144" s="138"/>
      <c r="BO144" s="138"/>
      <c r="BP144" s="138"/>
      <c r="BQ144" s="138"/>
      <c r="BR144" s="138"/>
      <c r="BS144" s="138"/>
      <c r="BT144" s="138"/>
      <c r="BU144" s="138"/>
      <c r="BV144" s="138"/>
      <c r="BW144" s="138"/>
      <c r="BX144" s="138"/>
      <c r="BY144" s="138"/>
      <c r="BZ144" s="138"/>
      <c r="CA144" s="14"/>
      <c r="CB144" s="14"/>
      <c r="CC144" s="14"/>
      <c r="CD144" s="14"/>
      <c r="CE144" s="14"/>
      <c r="CF144" s="14"/>
      <c r="CG144" s="14"/>
      <c r="CH144" s="14"/>
      <c r="CI144" s="14"/>
      <c r="CJ144" s="14"/>
      <c r="CK144" s="14"/>
      <c r="CL144" s="14"/>
      <c r="CM144" s="14"/>
      <c r="CN144" s="14"/>
      <c r="CO144" s="14"/>
      <c r="CP144" s="14"/>
      <c r="CQ144" s="14"/>
      <c r="CR144" s="14"/>
      <c r="CS144" s="14"/>
      <c r="CT144" s="14"/>
      <c r="CU144" s="14"/>
      <c r="CV144" s="14"/>
      <c r="CW144" s="14"/>
      <c r="CX144" s="14"/>
      <c r="CY144" s="14"/>
      <c r="CZ144" s="14"/>
      <c r="DA144" s="14"/>
      <c r="DB144" s="14"/>
      <c r="DC144" s="14"/>
      <c r="DD144" s="14"/>
      <c r="DE144" s="14"/>
      <c r="DF144" s="14"/>
      <c r="DG144" s="14"/>
      <c r="DH144" s="14"/>
      <c r="DI144" s="14"/>
      <c r="DJ144" s="14"/>
      <c r="DK144" s="14"/>
      <c r="DL144" s="14"/>
      <c r="DM144" s="14"/>
      <c r="DN144" s="14"/>
      <c r="DO144" s="14"/>
      <c r="DP144" s="14"/>
      <c r="DQ144" s="14"/>
      <c r="DR144" s="14"/>
      <c r="DS144" s="14"/>
      <c r="DT144" s="14"/>
      <c r="DU144" s="14"/>
      <c r="DV144" s="14"/>
      <c r="DW144" s="14"/>
      <c r="DX144" s="14"/>
      <c r="DY144" s="14"/>
      <c r="DZ144" s="14"/>
      <c r="EA144" s="14"/>
      <c r="EB144" s="14"/>
      <c r="EC144" s="14"/>
      <c r="ED144" s="14"/>
      <c r="EE144" s="14"/>
      <c r="EF144" s="14"/>
      <c r="EG144" s="14"/>
      <c r="EH144" s="14"/>
      <c r="EI144" s="14"/>
      <c r="EJ144" s="14"/>
      <c r="EK144" s="14"/>
      <c r="EL144" s="14"/>
      <c r="EM144" s="14"/>
      <c r="EN144" s="14"/>
      <c r="EO144" s="14"/>
      <c r="EP144" s="14"/>
      <c r="EQ144" s="14"/>
      <c r="ER144" s="14"/>
      <c r="ES144" s="14"/>
      <c r="ET144" s="14"/>
      <c r="EU144" s="14"/>
      <c r="EV144" s="14"/>
      <c r="EW144" s="14"/>
      <c r="EX144" s="14"/>
      <c r="EY144" s="14"/>
      <c r="EZ144" s="14"/>
      <c r="FA144" s="14"/>
      <c r="FB144" s="14"/>
      <c r="FC144" s="14"/>
      <c r="FD144" s="14"/>
      <c r="FE144" s="14"/>
      <c r="FF144" s="14"/>
      <c r="FG144" s="14"/>
      <c r="FH144" s="14"/>
      <c r="FI144" s="14"/>
      <c r="FJ144" s="14"/>
      <c r="FK144" s="14"/>
      <c r="FL144" s="14"/>
      <c r="FM144" s="14"/>
      <c r="FN144" s="14"/>
      <c r="FO144" s="14"/>
      <c r="FP144" s="14"/>
      <c r="FQ144" s="14"/>
      <c r="FR144" s="14"/>
      <c r="FS144" s="14"/>
      <c r="FT144" s="14"/>
      <c r="FU144" s="14"/>
      <c r="FV144" s="14"/>
      <c r="FW144" s="14"/>
      <c r="FX144" s="14"/>
      <c r="FY144" s="14"/>
      <c r="FZ144" s="14"/>
      <c r="GA144" s="14"/>
      <c r="GB144" s="14"/>
      <c r="GC144" s="14"/>
      <c r="GD144" s="14"/>
      <c r="GE144" s="14"/>
      <c r="GF144" s="14"/>
      <c r="GG144" s="14"/>
      <c r="GH144" s="14"/>
      <c r="GI144" s="14"/>
      <c r="GJ144" s="14"/>
      <c r="GK144" s="14"/>
      <c r="GL144" s="14"/>
      <c r="GM144" s="14"/>
      <c r="GN144" s="14"/>
      <c r="GO144" s="14"/>
      <c r="GP144" s="14"/>
      <c r="GQ144" s="14"/>
      <c r="GR144" s="14"/>
      <c r="GS144" s="14"/>
      <c r="GT144" s="14"/>
      <c r="GU144" s="14"/>
      <c r="GV144" s="14"/>
      <c r="GW144" s="14"/>
      <c r="GX144" s="14"/>
      <c r="GY144" s="14"/>
      <c r="GZ144" s="14"/>
      <c r="HA144" s="14"/>
      <c r="HB144" s="14"/>
      <c r="HC144" s="14"/>
      <c r="HD144" s="14"/>
      <c r="HE144" s="14"/>
      <c r="HF144" s="14"/>
      <c r="HG144" s="14"/>
      <c r="HH144" s="14"/>
      <c r="HI144" s="14"/>
      <c r="HJ144" s="14"/>
      <c r="HK144" s="14"/>
      <c r="HL144" s="14"/>
      <c r="HM144" s="14"/>
      <c r="HN144" s="14"/>
      <c r="HO144" s="14"/>
      <c r="HP144" s="14"/>
      <c r="HQ144" s="14"/>
      <c r="HR144" s="14"/>
      <c r="HS144" s="14"/>
      <c r="HT144" s="14"/>
      <c r="HU144" s="14"/>
      <c r="HV144" s="14"/>
      <c r="HW144" s="14"/>
      <c r="HX144" s="14"/>
      <c r="HY144" s="14"/>
      <c r="HZ144" s="14"/>
      <c r="IA144" s="14"/>
      <c r="IB144" s="14"/>
      <c r="IC144" s="14"/>
      <c r="ID144" s="14"/>
      <c r="IE144" s="14"/>
      <c r="IF144" s="14"/>
      <c r="IG144" s="14"/>
      <c r="IH144" s="14"/>
      <c r="II144" s="14"/>
      <c r="IJ144" s="14"/>
      <c r="IK144" s="14"/>
      <c r="IL144" s="14"/>
      <c r="IM144" s="14"/>
      <c r="IN144" s="14"/>
      <c r="IO144" s="14"/>
      <c r="IP144" s="14"/>
      <c r="IQ144" s="14"/>
      <c r="IR144" s="14"/>
      <c r="IS144" s="14"/>
      <c r="IT144" s="14"/>
      <c r="IU144" s="14"/>
      <c r="IV144" s="14"/>
      <c r="IW144" s="14"/>
      <c r="IX144" s="14"/>
      <c r="IY144" s="14"/>
      <c r="IZ144" s="14"/>
      <c r="JA144" s="14"/>
      <c r="JB144" s="14"/>
      <c r="JC144" s="14"/>
      <c r="JD144" s="14"/>
      <c r="JE144" s="14"/>
      <c r="JF144" s="14"/>
      <c r="JG144" s="14"/>
    </row>
    <row r="145" spans="1:78" s="152" customFormat="1" ht="18" customHeight="1" x14ac:dyDescent="0.25">
      <c r="A145" s="146">
        <v>7</v>
      </c>
      <c r="B145" s="366" t="str">
        <f>IFERROR(IF(INDEX(inputsflush_gn,MATCH(Logic!$A145,inputsflush_no,0))&lt;&gt;"",INDEX(inputsflush_gn,MATCH(Logic!$A145,inputsflush_no,0)),""),"")</f>
        <v/>
      </c>
      <c r="C145" s="367"/>
      <c r="D145" s="58" t="str">
        <f>IFERROR(IF(INDEX(inputsflush_id,MATCH(Logic!$A145,inputsflush_no,0))&lt;&gt;"",INDEX(inputsflush_id,MATCH(Logic!$A145,inputsflush_no,0)),""),"")</f>
        <v/>
      </c>
      <c r="E145" s="370" t="str">
        <f>IFERROR(IF(INDEX(inputsflush_fam,MATCH(Logic!$A145,inputsflush_no,0))&lt;&gt;"",INDEX(inputsflush_fam,MATCH(Logic!$A145,inputsflush_no,0)),""),"")</f>
        <v/>
      </c>
      <c r="F145" s="370"/>
      <c r="G145" s="370" t="str">
        <f>IFERROR(IF(INDEX(inputsflush_typ,MATCH(Logic!$A145,inputsflush_no,0))&lt;&gt;"",INDEX(inputsflush_typ,MATCH(Logic!$A145,inputsflush_no,0)),""),"")</f>
        <v/>
      </c>
      <c r="H145" s="370"/>
      <c r="I145" s="160" t="str">
        <f t="shared" si="0"/>
        <v/>
      </c>
      <c r="J145" s="161" t="str">
        <f>IFERROR(IF(INDEX(inputsflush_dfr,MATCH(Logic!$A145,inputsflush_no,0))&lt;&gt;"",INDEX(inputsflush_dfr,MATCH(Logic!$A145,inputsflush_no,0)),""),"")</f>
        <v/>
      </c>
      <c r="K145" s="332" t="str">
        <f>IFERROR(IF(INDEX(inputsflush_paw,MATCH(Logic!$A145,inputsflush_no,0))&lt;&gt;"",INDEX(inputsflush_paw,MATCH(Logic!$A145,inputsflush_no,0)),""),"")</f>
        <v/>
      </c>
      <c r="L145" s="304" t="str">
        <f>IFERROR(IF(INDEX(inputsflush_prcocc,MATCH(Logic!$A145,inputsflush_no,0))&lt;&gt;"",INDEX(inputsflush_prcocc,MATCH(Logic!$A145,inputsflush_no,0)),""),"")</f>
        <v/>
      </c>
      <c r="M145" s="174" t="str">
        <f t="shared" si="1"/>
        <v/>
      </c>
      <c r="N145" s="162" t="str">
        <f t="shared" si="2"/>
        <v/>
      </c>
      <c r="O145" s="160" t="str">
        <f t="shared" si="3"/>
        <v/>
      </c>
      <c r="P145" s="160" t="str">
        <f t="shared" si="4"/>
        <v/>
      </c>
      <c r="Q145" s="160" t="str">
        <f>IF($B145&lt;&gt;"",IFERROR(IF($N145&gt;0,IF($E145="Toilet (male)",1+(2*(1-$M145)),IF($E145="Toilet (female)",Database!J$55,IF($E145="Urinal",2*$M145,0))),0),"Check Inputs"),"")</f>
        <v/>
      </c>
      <c r="R145" s="162" t="str">
        <f t="shared" si="5"/>
        <v/>
      </c>
      <c r="S145" s="160" t="str">
        <f t="shared" si="6"/>
        <v/>
      </c>
      <c r="T145" s="160" t="str">
        <f t="shared" si="7"/>
        <v/>
      </c>
      <c r="U145" s="160" t="str">
        <f>IF($B145&lt;&gt;"",IFERROR(IF($R145&gt;0,IF($E145="Toilet (male)",0.1+(0.4*(1-$M145)),IF($E145="Toilet (female)",Database!K$55,IF($E145="Urinal",0.4*$M145,0))),0),"Check Inputs"),"")</f>
        <v/>
      </c>
      <c r="V145" s="162" t="str">
        <f t="shared" si="8"/>
        <v/>
      </c>
      <c r="W145" s="160" t="str">
        <f t="shared" si="9"/>
        <v/>
      </c>
      <c r="X145" s="160" t="str">
        <f t="shared" si="10"/>
        <v/>
      </c>
      <c r="Y145" s="162" t="str">
        <f>IF($B145&lt;&gt;"",IFERROR(IF($V145&gt;0,IF($E145="Toilet (male)",0.1+(0.1*(1-$M145)),IF($E145="Toilet (female)",Database!L$55,IF($E145="Urinal",0.1*$M145,0))),0),"Check Inputs"),"")</f>
        <v/>
      </c>
      <c r="Z145" s="162" t="str">
        <f t="shared" si="11"/>
        <v/>
      </c>
      <c r="AA145" s="160" t="str">
        <f t="shared" si="12"/>
        <v/>
      </c>
      <c r="AB145" s="160" t="str">
        <f t="shared" si="13"/>
        <v/>
      </c>
      <c r="AC145" s="162" t="str">
        <f>IF($B145&lt;&gt;"",IFERROR(IF($Z145&gt;0,IF($E145="Toilet (male)",1+(2*(1-$M145)),IF($E145="Toilet (female)",Database!M$55,IF($E145="Urinal",2*$M145,0))),0),"Check Inputs"),"")</f>
        <v/>
      </c>
      <c r="AD145" s="162" t="str">
        <f t="shared" si="14"/>
        <v/>
      </c>
      <c r="AE145" s="160" t="str">
        <f t="shared" si="15"/>
        <v/>
      </c>
      <c r="AF145" s="160" t="str">
        <f t="shared" si="16"/>
        <v/>
      </c>
      <c r="AG145" s="162" t="str">
        <f>IF($B145&lt;&gt;"",IFERROR(IF($AD145&gt;0,IF($E145="Toilet (male)",Database!$N$54,IF($E145="Toilet (female)",Database!$N$55,IF($E145="Urinal",Database!$N$56,0))),0),"Check Inputs"),"")</f>
        <v/>
      </c>
      <c r="AH145" s="162" t="str">
        <f t="shared" si="17"/>
        <v/>
      </c>
      <c r="AI145" s="160" t="str">
        <f t="shared" si="18"/>
        <v/>
      </c>
      <c r="AJ145" s="160" t="str">
        <f t="shared" si="19"/>
        <v/>
      </c>
      <c r="AK145" s="161" t="str">
        <f>IFERROR(IF(INDEX(inputsflush_updot,MATCH(Logic!$A145,inputsflush_no,0))&lt;&gt;"",INDEX(inputsflush_updot,MATCH(Logic!$A145,inputsflush_no,0)),""),"")</f>
        <v/>
      </c>
      <c r="AL145" s="160" t="str">
        <f t="shared" si="21"/>
        <v/>
      </c>
      <c r="AM145" s="161" t="str">
        <f>IFERROR(IF(INDEX(inputsflush_tduot,MATCH(Logic!$A145,inputsflush_no,0))&lt;&gt;"",INDEX(inputsflush_tduot,MATCH(Logic!$A145,inputsflush_no,0)),""),"")</f>
        <v/>
      </c>
      <c r="AN145" s="166" t="str">
        <f t="shared" si="22"/>
        <v/>
      </c>
      <c r="AO145" s="166" t="str">
        <f t="shared" si="23"/>
        <v/>
      </c>
      <c r="AP145" s="162" t="str">
        <f t="shared" si="24"/>
        <v/>
      </c>
      <c r="AQ145" s="306" t="str">
        <f t="shared" si="25"/>
        <v/>
      </c>
      <c r="AR145" s="160" t="str">
        <f t="shared" si="20"/>
        <v/>
      </c>
      <c r="AS145" s="160" t="str">
        <f t="shared" si="26"/>
        <v/>
      </c>
      <c r="AT145" s="160" t="str">
        <f t="shared" si="27"/>
        <v/>
      </c>
      <c r="AU145" s="160" t="str">
        <f t="shared" si="28"/>
        <v/>
      </c>
      <c r="AV145" s="160" t="str">
        <f t="shared" si="29"/>
        <v/>
      </c>
      <c r="AW145" s="140"/>
      <c r="AX145" s="138"/>
      <c r="AY145" s="138"/>
      <c r="AZ145" s="138"/>
      <c r="BA145" s="138"/>
      <c r="BB145" s="138"/>
      <c r="BC145" s="138"/>
      <c r="BD145" s="138"/>
      <c r="BE145" s="138"/>
      <c r="BF145" s="138"/>
      <c r="BG145" s="138"/>
      <c r="BH145" s="138"/>
      <c r="BI145" s="138"/>
      <c r="BJ145" s="138"/>
      <c r="BK145" s="138"/>
      <c r="BL145" s="138"/>
      <c r="BM145" s="138"/>
      <c r="BN145" s="138"/>
      <c r="BO145" s="138"/>
      <c r="BP145" s="138"/>
      <c r="BQ145" s="138"/>
      <c r="BR145" s="138"/>
      <c r="BS145" s="138"/>
      <c r="BT145" s="138"/>
      <c r="BU145" s="138"/>
      <c r="BV145" s="138"/>
      <c r="BW145" s="138"/>
      <c r="BX145" s="138"/>
      <c r="BY145" s="138"/>
      <c r="BZ145" s="138"/>
    </row>
    <row r="146" spans="1:78" s="152" customFormat="1" ht="18" customHeight="1" x14ac:dyDescent="0.25">
      <c r="A146" s="146">
        <v>8</v>
      </c>
      <c r="B146" s="366" t="str">
        <f>IFERROR(IF(INDEX(inputsflush_gn,MATCH(Logic!$A146,inputsflush_no,0))&lt;&gt;"",INDEX(inputsflush_gn,MATCH(Logic!$A146,inputsflush_no,0)),""),"")</f>
        <v/>
      </c>
      <c r="C146" s="367"/>
      <c r="D146" s="58" t="str">
        <f>IFERROR(IF(INDEX(inputsflush_id,MATCH(Logic!$A146,inputsflush_no,0))&lt;&gt;"",INDEX(inputsflush_id,MATCH(Logic!$A146,inputsflush_no,0)),""),"")</f>
        <v/>
      </c>
      <c r="E146" s="370" t="str">
        <f>IFERROR(IF(INDEX(inputsflush_fam,MATCH(Logic!$A146,inputsflush_no,0))&lt;&gt;"",INDEX(inputsflush_fam,MATCH(Logic!$A146,inputsflush_no,0)),""),"")</f>
        <v/>
      </c>
      <c r="F146" s="370"/>
      <c r="G146" s="370" t="str">
        <f>IFERROR(IF(INDEX(inputsflush_typ,MATCH(Logic!$A146,inputsflush_no,0))&lt;&gt;"",INDEX(inputsflush_typ,MATCH(Logic!$A146,inputsflush_no,0)),""),"")</f>
        <v/>
      </c>
      <c r="H146" s="370"/>
      <c r="I146" s="160" t="str">
        <f t="shared" si="0"/>
        <v/>
      </c>
      <c r="J146" s="161" t="str">
        <f>IFERROR(IF(INDEX(inputsflush_dfr,MATCH(Logic!$A146,inputsflush_no,0))&lt;&gt;"",INDEX(inputsflush_dfr,MATCH(Logic!$A146,inputsflush_no,0)),""),"")</f>
        <v/>
      </c>
      <c r="K146" s="332" t="str">
        <f>IFERROR(IF(INDEX(inputsflush_paw,MATCH(Logic!$A146,inputsflush_no,0))&lt;&gt;"",INDEX(inputsflush_paw,MATCH(Logic!$A146,inputsflush_no,0)),""),"")</f>
        <v/>
      </c>
      <c r="L146" s="304" t="str">
        <f>IFERROR(IF(INDEX(inputsflush_prcocc,MATCH(Logic!$A146,inputsflush_no,0))&lt;&gt;"",INDEX(inputsflush_prcocc,MATCH(Logic!$A146,inputsflush_no,0)),""),"")</f>
        <v/>
      </c>
      <c r="M146" s="174" t="str">
        <f t="shared" si="1"/>
        <v/>
      </c>
      <c r="N146" s="162" t="str">
        <f t="shared" si="2"/>
        <v/>
      </c>
      <c r="O146" s="160" t="str">
        <f t="shared" si="3"/>
        <v/>
      </c>
      <c r="P146" s="160" t="str">
        <f t="shared" si="4"/>
        <v/>
      </c>
      <c r="Q146" s="160" t="str">
        <f>IF($B146&lt;&gt;"",IFERROR(IF($N146&gt;0,IF($E146="Toilet (male)",1+(2*(1-$M146)),IF($E146="Toilet (female)",Database!J$55,IF($E146="Urinal",2*$M146,0))),0),"Check Inputs"),"")</f>
        <v/>
      </c>
      <c r="R146" s="162" t="str">
        <f t="shared" si="5"/>
        <v/>
      </c>
      <c r="S146" s="160" t="str">
        <f t="shared" si="6"/>
        <v/>
      </c>
      <c r="T146" s="160" t="str">
        <f t="shared" si="7"/>
        <v/>
      </c>
      <c r="U146" s="160" t="str">
        <f>IF($B146&lt;&gt;"",IFERROR(IF($R146&gt;0,IF($E146="Toilet (male)",0.1+(0.4*(1-$M146)),IF($E146="Toilet (female)",Database!K$55,IF($E146="Urinal",0.4*$M146,0))),0),"Check Inputs"),"")</f>
        <v/>
      </c>
      <c r="V146" s="162" t="str">
        <f t="shared" si="8"/>
        <v/>
      </c>
      <c r="W146" s="160" t="str">
        <f t="shared" si="9"/>
        <v/>
      </c>
      <c r="X146" s="160" t="str">
        <f t="shared" si="10"/>
        <v/>
      </c>
      <c r="Y146" s="162" t="str">
        <f>IF($B146&lt;&gt;"",IFERROR(IF($V146&gt;0,IF($E146="Toilet (male)",0.1+(0.1*(1-$M146)),IF($E146="Toilet (female)",Database!L$55,IF($E146="Urinal",0.1*$M146,0))),0),"Check Inputs"),"")</f>
        <v/>
      </c>
      <c r="Z146" s="162" t="str">
        <f t="shared" si="11"/>
        <v/>
      </c>
      <c r="AA146" s="160" t="str">
        <f t="shared" si="12"/>
        <v/>
      </c>
      <c r="AB146" s="160" t="str">
        <f t="shared" si="13"/>
        <v/>
      </c>
      <c r="AC146" s="162" t="str">
        <f>IF($B146&lt;&gt;"",IFERROR(IF($Z146&gt;0,IF($E146="Toilet (male)",1+(2*(1-$M146)),IF($E146="Toilet (female)",Database!M$55,IF($E146="Urinal",2*$M146,0))),0),"Check Inputs"),"")</f>
        <v/>
      </c>
      <c r="AD146" s="162" t="str">
        <f t="shared" si="14"/>
        <v/>
      </c>
      <c r="AE146" s="160" t="str">
        <f t="shared" si="15"/>
        <v/>
      </c>
      <c r="AF146" s="160" t="str">
        <f t="shared" si="16"/>
        <v/>
      </c>
      <c r="AG146" s="162" t="str">
        <f>IF($B146&lt;&gt;"",IFERROR(IF($AD146&gt;0,IF($E146="Toilet (male)",Database!$N$54,IF($E146="Toilet (female)",Database!$N$55,IF($E146="Urinal",Database!$N$56,0))),0),"Check Inputs"),"")</f>
        <v/>
      </c>
      <c r="AH146" s="162" t="str">
        <f t="shared" si="17"/>
        <v/>
      </c>
      <c r="AI146" s="160" t="str">
        <f t="shared" si="18"/>
        <v/>
      </c>
      <c r="AJ146" s="160" t="str">
        <f t="shared" si="19"/>
        <v/>
      </c>
      <c r="AK146" s="161" t="str">
        <f>IFERROR(IF(INDEX(inputsflush_updot,MATCH(Logic!$A146,inputsflush_no,0))&lt;&gt;"",INDEX(inputsflush_updot,MATCH(Logic!$A146,inputsflush_no,0)),""),"")</f>
        <v/>
      </c>
      <c r="AL146" s="160" t="str">
        <f t="shared" si="21"/>
        <v/>
      </c>
      <c r="AM146" s="161" t="str">
        <f>IFERROR(IF(INDEX(inputsflush_tduot,MATCH(Logic!$A146,inputsflush_no,0))&lt;&gt;"",INDEX(inputsflush_tduot,MATCH(Logic!$A146,inputsflush_no,0)),""),"")</f>
        <v/>
      </c>
      <c r="AN146" s="166" t="str">
        <f t="shared" si="22"/>
        <v/>
      </c>
      <c r="AO146" s="166" t="str">
        <f t="shared" si="23"/>
        <v/>
      </c>
      <c r="AP146" s="162" t="str">
        <f t="shared" si="24"/>
        <v/>
      </c>
      <c r="AQ146" s="306" t="str">
        <f t="shared" si="25"/>
        <v/>
      </c>
      <c r="AR146" s="160" t="str">
        <f t="shared" si="20"/>
        <v/>
      </c>
      <c r="AS146" s="160" t="str">
        <f t="shared" si="26"/>
        <v/>
      </c>
      <c r="AT146" s="160" t="str">
        <f t="shared" si="27"/>
        <v/>
      </c>
      <c r="AU146" s="160" t="str">
        <f t="shared" si="28"/>
        <v/>
      </c>
      <c r="AV146" s="160" t="str">
        <f t="shared" si="29"/>
        <v/>
      </c>
      <c r="AW146" s="140"/>
      <c r="AX146" s="138"/>
      <c r="AY146" s="138"/>
      <c r="AZ146" s="138"/>
      <c r="BA146" s="138"/>
      <c r="BB146" s="138"/>
      <c r="BC146" s="138"/>
      <c r="BD146" s="138"/>
      <c r="BE146" s="138"/>
      <c r="BF146" s="138"/>
      <c r="BG146" s="138"/>
      <c r="BH146" s="138"/>
      <c r="BI146" s="138"/>
      <c r="BJ146" s="138"/>
      <c r="BK146" s="138"/>
      <c r="BL146" s="138"/>
      <c r="BM146" s="138"/>
      <c r="BN146" s="138"/>
      <c r="BO146" s="138"/>
      <c r="BP146" s="138"/>
      <c r="BQ146" s="138"/>
      <c r="BR146" s="138"/>
      <c r="BS146" s="138"/>
      <c r="BT146" s="138"/>
      <c r="BU146" s="138"/>
      <c r="BV146" s="138"/>
      <c r="BW146" s="138"/>
      <c r="BX146" s="138"/>
      <c r="BY146" s="138"/>
      <c r="BZ146" s="138"/>
    </row>
    <row r="147" spans="1:78" s="152" customFormat="1" ht="18" customHeight="1" x14ac:dyDescent="0.25">
      <c r="A147" s="146">
        <v>9</v>
      </c>
      <c r="B147" s="366" t="str">
        <f>IFERROR(IF(INDEX(inputsflush_gn,MATCH(Logic!$A147,inputsflush_no,0))&lt;&gt;"",INDEX(inputsflush_gn,MATCH(Logic!$A147,inputsflush_no,0)),""),"")</f>
        <v/>
      </c>
      <c r="C147" s="367"/>
      <c r="D147" s="58" t="str">
        <f>IFERROR(IF(INDEX(inputsflush_id,MATCH(Logic!$A147,inputsflush_no,0))&lt;&gt;"",INDEX(inputsflush_id,MATCH(Logic!$A147,inputsflush_no,0)),""),"")</f>
        <v/>
      </c>
      <c r="E147" s="370" t="str">
        <f>IFERROR(IF(INDEX(inputsflush_fam,MATCH(Logic!$A147,inputsflush_no,0))&lt;&gt;"",INDEX(inputsflush_fam,MATCH(Logic!$A147,inputsflush_no,0)),""),"")</f>
        <v/>
      </c>
      <c r="F147" s="370"/>
      <c r="G147" s="370" t="str">
        <f>IFERROR(IF(INDEX(inputsflush_typ,MATCH(Logic!$A147,inputsflush_no,0))&lt;&gt;"",INDEX(inputsflush_typ,MATCH(Logic!$A147,inputsflush_no,0)),""),"")</f>
        <v/>
      </c>
      <c r="H147" s="370"/>
      <c r="I147" s="160" t="str">
        <f t="shared" si="0"/>
        <v/>
      </c>
      <c r="J147" s="161" t="str">
        <f>IFERROR(IF(INDEX(inputsflush_dfr,MATCH(Logic!$A147,inputsflush_no,0))&lt;&gt;"",INDEX(inputsflush_dfr,MATCH(Logic!$A147,inputsflush_no,0)),""),"")</f>
        <v/>
      </c>
      <c r="K147" s="332" t="str">
        <f>IFERROR(IF(INDEX(inputsflush_paw,MATCH(Logic!$A147,inputsflush_no,0))&lt;&gt;"",INDEX(inputsflush_paw,MATCH(Logic!$A147,inputsflush_no,0)),""),"")</f>
        <v/>
      </c>
      <c r="L147" s="304" t="str">
        <f>IFERROR(IF(INDEX(inputsflush_prcocc,MATCH(Logic!$A147,inputsflush_no,0))&lt;&gt;"",INDEX(inputsflush_prcocc,MATCH(Logic!$A147,inputsflush_no,0)),""),"")</f>
        <v/>
      </c>
      <c r="M147" s="174" t="str">
        <f t="shared" si="1"/>
        <v/>
      </c>
      <c r="N147" s="162" t="str">
        <f t="shared" si="2"/>
        <v/>
      </c>
      <c r="O147" s="160" t="str">
        <f t="shared" si="3"/>
        <v/>
      </c>
      <c r="P147" s="160" t="str">
        <f t="shared" si="4"/>
        <v/>
      </c>
      <c r="Q147" s="160" t="str">
        <f>IF($B147&lt;&gt;"",IFERROR(IF($N147&gt;0,IF($E147="Toilet (male)",1+(2*(1-$M147)),IF($E147="Toilet (female)",Database!J$55,IF($E147="Urinal",2*$M147,0))),0),"Check Inputs"),"")</f>
        <v/>
      </c>
      <c r="R147" s="162" t="str">
        <f t="shared" si="5"/>
        <v/>
      </c>
      <c r="S147" s="160" t="str">
        <f t="shared" si="6"/>
        <v/>
      </c>
      <c r="T147" s="160" t="str">
        <f t="shared" si="7"/>
        <v/>
      </c>
      <c r="U147" s="160" t="str">
        <f>IF($B147&lt;&gt;"",IFERROR(IF($R147&gt;0,IF($E147="Toilet (male)",0.1+(0.4*(1-$M147)),IF($E147="Toilet (female)",Database!K$55,IF($E147="Urinal",0.4*$M147,0))),0),"Check Inputs"),"")</f>
        <v/>
      </c>
      <c r="V147" s="162" t="str">
        <f t="shared" si="8"/>
        <v/>
      </c>
      <c r="W147" s="160" t="str">
        <f t="shared" si="9"/>
        <v/>
      </c>
      <c r="X147" s="160" t="str">
        <f t="shared" si="10"/>
        <v/>
      </c>
      <c r="Y147" s="162" t="str">
        <f>IF($B147&lt;&gt;"",IFERROR(IF($V147&gt;0,IF($E147="Toilet (male)",0.1+(0.1*(1-$M147)),IF($E147="Toilet (female)",Database!L$55,IF($E147="Urinal",0.1*$M147,0))),0),"Check Inputs"),"")</f>
        <v/>
      </c>
      <c r="Z147" s="162" t="str">
        <f t="shared" si="11"/>
        <v/>
      </c>
      <c r="AA147" s="160" t="str">
        <f t="shared" si="12"/>
        <v/>
      </c>
      <c r="AB147" s="160" t="str">
        <f t="shared" si="13"/>
        <v/>
      </c>
      <c r="AC147" s="162" t="str">
        <f>IF($B147&lt;&gt;"",IFERROR(IF($Z147&gt;0,IF($E147="Toilet (male)",1+(2*(1-$M147)),IF($E147="Toilet (female)",Database!M$55,IF($E147="Urinal",2*$M147,0))),0),"Check Inputs"),"")</f>
        <v/>
      </c>
      <c r="AD147" s="162" t="str">
        <f t="shared" si="14"/>
        <v/>
      </c>
      <c r="AE147" s="160" t="str">
        <f t="shared" si="15"/>
        <v/>
      </c>
      <c r="AF147" s="160" t="str">
        <f t="shared" si="16"/>
        <v/>
      </c>
      <c r="AG147" s="162" t="str">
        <f>IF($B147&lt;&gt;"",IFERROR(IF($AD147&gt;0,IF($E147="Toilet (male)",Database!$N$54,IF($E147="Toilet (female)",Database!$N$55,IF($E147="Urinal",Database!$N$56,0))),0),"Check Inputs"),"")</f>
        <v/>
      </c>
      <c r="AH147" s="162" t="str">
        <f t="shared" si="17"/>
        <v/>
      </c>
      <c r="AI147" s="160" t="str">
        <f t="shared" si="18"/>
        <v/>
      </c>
      <c r="AJ147" s="160" t="str">
        <f t="shared" si="19"/>
        <v/>
      </c>
      <c r="AK147" s="161" t="str">
        <f>IFERROR(IF(INDEX(inputsflush_updot,MATCH(Logic!$A147,inputsflush_no,0))&lt;&gt;"",INDEX(inputsflush_updot,MATCH(Logic!$A147,inputsflush_no,0)),""),"")</f>
        <v/>
      </c>
      <c r="AL147" s="160" t="str">
        <f t="shared" si="21"/>
        <v/>
      </c>
      <c r="AM147" s="161" t="str">
        <f>IFERROR(IF(INDEX(inputsflush_tduot,MATCH(Logic!$A147,inputsflush_no,0))&lt;&gt;"",INDEX(inputsflush_tduot,MATCH(Logic!$A147,inputsflush_no,0)),""),"")</f>
        <v/>
      </c>
      <c r="AN147" s="166" t="str">
        <f t="shared" si="22"/>
        <v/>
      </c>
      <c r="AO147" s="166" t="str">
        <f t="shared" si="23"/>
        <v/>
      </c>
      <c r="AP147" s="162" t="str">
        <f t="shared" si="24"/>
        <v/>
      </c>
      <c r="AQ147" s="306" t="str">
        <f t="shared" si="25"/>
        <v/>
      </c>
      <c r="AR147" s="160" t="str">
        <f t="shared" si="20"/>
        <v/>
      </c>
      <c r="AS147" s="160" t="str">
        <f t="shared" si="26"/>
        <v/>
      </c>
      <c r="AT147" s="160" t="str">
        <f t="shared" si="27"/>
        <v/>
      </c>
      <c r="AU147" s="160" t="str">
        <f t="shared" si="28"/>
        <v/>
      </c>
      <c r="AV147" s="160" t="str">
        <f t="shared" si="29"/>
        <v/>
      </c>
      <c r="AW147" s="140"/>
      <c r="AX147" s="138"/>
      <c r="AY147" s="138"/>
      <c r="AZ147" s="138"/>
      <c r="BA147" s="138"/>
      <c r="BB147" s="138"/>
      <c r="BC147" s="138"/>
      <c r="BD147" s="138"/>
      <c r="BE147" s="138"/>
      <c r="BF147" s="138"/>
      <c r="BG147" s="138"/>
      <c r="BH147" s="138"/>
      <c r="BI147" s="138"/>
      <c r="BJ147" s="138"/>
      <c r="BK147" s="138"/>
      <c r="BL147" s="138"/>
      <c r="BM147" s="138"/>
      <c r="BN147" s="138"/>
      <c r="BO147" s="138"/>
      <c r="BP147" s="138"/>
      <c r="BQ147" s="138"/>
      <c r="BR147" s="138"/>
      <c r="BS147" s="138"/>
      <c r="BT147" s="138"/>
      <c r="BU147" s="138"/>
      <c r="BV147" s="138"/>
      <c r="BW147" s="138"/>
      <c r="BX147" s="138"/>
      <c r="BY147" s="138"/>
      <c r="BZ147" s="138"/>
    </row>
    <row r="148" spans="1:78" s="152" customFormat="1" ht="18" customHeight="1" x14ac:dyDescent="0.25">
      <c r="A148" s="146">
        <v>10</v>
      </c>
      <c r="B148" s="366" t="str">
        <f>IFERROR(IF(INDEX(inputsflush_gn,MATCH(Logic!$A148,inputsflush_no,0))&lt;&gt;"",INDEX(inputsflush_gn,MATCH(Logic!$A148,inputsflush_no,0)),""),"")</f>
        <v/>
      </c>
      <c r="C148" s="367"/>
      <c r="D148" s="58" t="str">
        <f>IFERROR(IF(INDEX(inputsflush_id,MATCH(Logic!$A148,inputsflush_no,0))&lt;&gt;"",INDEX(inputsflush_id,MATCH(Logic!$A148,inputsflush_no,0)),""),"")</f>
        <v/>
      </c>
      <c r="E148" s="370" t="str">
        <f>IFERROR(IF(INDEX(inputsflush_fam,MATCH(Logic!$A148,inputsflush_no,0))&lt;&gt;"",INDEX(inputsflush_fam,MATCH(Logic!$A148,inputsflush_no,0)),""),"")</f>
        <v/>
      </c>
      <c r="F148" s="370"/>
      <c r="G148" s="370" t="str">
        <f>IFERROR(IF(INDEX(inputsflush_typ,MATCH(Logic!$A148,inputsflush_no,0))&lt;&gt;"",INDEX(inputsflush_typ,MATCH(Logic!$A148,inputsflush_no,0)),""),"")</f>
        <v/>
      </c>
      <c r="H148" s="370"/>
      <c r="I148" s="160" t="str">
        <f t="shared" si="0"/>
        <v/>
      </c>
      <c r="J148" s="161" t="str">
        <f>IFERROR(IF(INDEX(inputsflush_dfr,MATCH(Logic!$A148,inputsflush_no,0))&lt;&gt;"",INDEX(inputsflush_dfr,MATCH(Logic!$A148,inputsflush_no,0)),""),"")</f>
        <v/>
      </c>
      <c r="K148" s="332" t="str">
        <f>IFERROR(IF(INDEX(inputsflush_paw,MATCH(Logic!$A148,inputsflush_no,0))&lt;&gt;"",INDEX(inputsflush_paw,MATCH(Logic!$A148,inputsflush_no,0)),""),"")</f>
        <v/>
      </c>
      <c r="L148" s="304" t="str">
        <f>IFERROR(IF(INDEX(inputsflush_prcocc,MATCH(Logic!$A148,inputsflush_no,0))&lt;&gt;"",INDEX(inputsflush_prcocc,MATCH(Logic!$A148,inputsflush_no,0)),""),"")</f>
        <v/>
      </c>
      <c r="M148" s="174" t="str">
        <f t="shared" si="1"/>
        <v/>
      </c>
      <c r="N148" s="162" t="str">
        <f t="shared" si="2"/>
        <v/>
      </c>
      <c r="O148" s="160" t="str">
        <f t="shared" si="3"/>
        <v/>
      </c>
      <c r="P148" s="160" t="str">
        <f t="shared" si="4"/>
        <v/>
      </c>
      <c r="Q148" s="160" t="str">
        <f>IF($B148&lt;&gt;"",IFERROR(IF($N148&gt;0,IF($E148="Toilet (male)",1+(2*(1-$M148)),IF($E148="Toilet (female)",Database!J$55,IF($E148="Urinal",2*$M148,0))),0),"Check Inputs"),"")</f>
        <v/>
      </c>
      <c r="R148" s="162" t="str">
        <f t="shared" si="5"/>
        <v/>
      </c>
      <c r="S148" s="160" t="str">
        <f t="shared" si="6"/>
        <v/>
      </c>
      <c r="T148" s="160" t="str">
        <f t="shared" si="7"/>
        <v/>
      </c>
      <c r="U148" s="160" t="str">
        <f>IF($B148&lt;&gt;"",IFERROR(IF($R148&gt;0,IF($E148="Toilet (male)",0.1+(0.4*(1-$M148)),IF($E148="Toilet (female)",Database!K$55,IF($E148="Urinal",0.4*$M148,0))),0),"Check Inputs"),"")</f>
        <v/>
      </c>
      <c r="V148" s="162" t="str">
        <f t="shared" si="8"/>
        <v/>
      </c>
      <c r="W148" s="160" t="str">
        <f t="shared" si="9"/>
        <v/>
      </c>
      <c r="X148" s="160" t="str">
        <f t="shared" si="10"/>
        <v/>
      </c>
      <c r="Y148" s="162" t="str">
        <f>IF($B148&lt;&gt;"",IFERROR(IF($V148&gt;0,IF($E148="Toilet (male)",0.1+(0.1*(1-$M148)),IF($E148="Toilet (female)",Database!L$55,IF($E148="Urinal",0.1*$M148,0))),0),"Check Inputs"),"")</f>
        <v/>
      </c>
      <c r="Z148" s="162" t="str">
        <f t="shared" si="11"/>
        <v/>
      </c>
      <c r="AA148" s="160" t="str">
        <f t="shared" si="12"/>
        <v/>
      </c>
      <c r="AB148" s="160" t="str">
        <f t="shared" si="13"/>
        <v/>
      </c>
      <c r="AC148" s="162" t="str">
        <f>IF($B148&lt;&gt;"",IFERROR(IF($Z148&gt;0,IF($E148="Toilet (male)",1+(2*(1-$M148)),IF($E148="Toilet (female)",Database!M$55,IF($E148="Urinal",2*$M148,0))),0),"Check Inputs"),"")</f>
        <v/>
      </c>
      <c r="AD148" s="162" t="str">
        <f t="shared" si="14"/>
        <v/>
      </c>
      <c r="AE148" s="160" t="str">
        <f t="shared" si="15"/>
        <v/>
      </c>
      <c r="AF148" s="160" t="str">
        <f t="shared" si="16"/>
        <v/>
      </c>
      <c r="AG148" s="162" t="str">
        <f>IF($B148&lt;&gt;"",IFERROR(IF($AD148&gt;0,IF($E148="Toilet (male)",Database!$N$54,IF($E148="Toilet (female)",Database!$N$55,IF($E148="Urinal",Database!$N$56,0))),0),"Check Inputs"),"")</f>
        <v/>
      </c>
      <c r="AH148" s="162" t="str">
        <f t="shared" si="17"/>
        <v/>
      </c>
      <c r="AI148" s="160" t="str">
        <f t="shared" si="18"/>
        <v/>
      </c>
      <c r="AJ148" s="160" t="str">
        <f t="shared" si="19"/>
        <v/>
      </c>
      <c r="AK148" s="161" t="str">
        <f>IFERROR(IF(INDEX(inputsflush_updot,MATCH(Logic!$A148,inputsflush_no,0))&lt;&gt;"",INDEX(inputsflush_updot,MATCH(Logic!$A148,inputsflush_no,0)),""),"")</f>
        <v/>
      </c>
      <c r="AL148" s="160" t="str">
        <f t="shared" si="21"/>
        <v/>
      </c>
      <c r="AM148" s="161" t="str">
        <f>IFERROR(IF(INDEX(inputsflush_tduot,MATCH(Logic!$A148,inputsflush_no,0))&lt;&gt;"",INDEX(inputsflush_tduot,MATCH(Logic!$A148,inputsflush_no,0)),""),"")</f>
        <v/>
      </c>
      <c r="AN148" s="166" t="str">
        <f t="shared" si="22"/>
        <v/>
      </c>
      <c r="AO148" s="166" t="str">
        <f t="shared" si="23"/>
        <v/>
      </c>
      <c r="AP148" s="162" t="str">
        <f t="shared" si="24"/>
        <v/>
      </c>
      <c r="AQ148" s="306" t="str">
        <f t="shared" si="25"/>
        <v/>
      </c>
      <c r="AR148" s="160" t="str">
        <f t="shared" si="20"/>
        <v/>
      </c>
      <c r="AS148" s="160" t="str">
        <f t="shared" si="26"/>
        <v/>
      </c>
      <c r="AT148" s="160" t="str">
        <f t="shared" si="27"/>
        <v/>
      </c>
      <c r="AU148" s="160" t="str">
        <f t="shared" si="28"/>
        <v/>
      </c>
      <c r="AV148" s="160" t="str">
        <f t="shared" si="29"/>
        <v/>
      </c>
      <c r="AW148" s="140"/>
      <c r="AX148" s="138"/>
      <c r="AY148" s="138"/>
      <c r="AZ148" s="138"/>
      <c r="BA148" s="138"/>
      <c r="BB148" s="138"/>
      <c r="BC148" s="138"/>
      <c r="BD148" s="138"/>
      <c r="BE148" s="138"/>
      <c r="BF148" s="138"/>
      <c r="BG148" s="138"/>
      <c r="BH148" s="138"/>
      <c r="BI148" s="138"/>
      <c r="BJ148" s="138"/>
      <c r="BK148" s="138"/>
      <c r="BL148" s="138"/>
      <c r="BM148" s="138"/>
      <c r="BN148" s="138"/>
      <c r="BO148" s="138"/>
      <c r="BP148" s="138"/>
      <c r="BQ148" s="138"/>
      <c r="BR148" s="138"/>
      <c r="BS148" s="138"/>
      <c r="BT148" s="138"/>
      <c r="BU148" s="138"/>
      <c r="BV148" s="138"/>
      <c r="BW148" s="138"/>
      <c r="BX148" s="138"/>
      <c r="BY148" s="138"/>
      <c r="BZ148" s="138"/>
    </row>
    <row r="149" spans="1:78" s="152" customFormat="1" ht="18" hidden="1" customHeight="1" outlineLevel="1" x14ac:dyDescent="0.25">
      <c r="A149" s="146">
        <v>11</v>
      </c>
      <c r="B149" s="366" t="str">
        <f>IFERROR(IF(INDEX(inputsflush_gn,MATCH(Logic!$A149,inputsflush_no,0))&lt;&gt;"",INDEX(inputsflush_gn,MATCH(Logic!$A149,inputsflush_no,0)),""),"")</f>
        <v/>
      </c>
      <c r="C149" s="367"/>
      <c r="D149" s="58" t="str">
        <f>IFERROR(IF(INDEX(inputsflush_id,MATCH(Logic!$A149,inputsflush_no,0))&lt;&gt;"",INDEX(inputsflush_id,MATCH(Logic!$A149,inputsflush_no,0)),""),"")</f>
        <v/>
      </c>
      <c r="E149" s="370" t="str">
        <f>IFERROR(IF(INDEX(inputsflush_fam,MATCH(Logic!$A149,inputsflush_no,0))&lt;&gt;"",INDEX(inputsflush_fam,MATCH(Logic!$A149,inputsflush_no,0)),""),"")</f>
        <v/>
      </c>
      <c r="F149" s="370"/>
      <c r="G149" s="370" t="str">
        <f>IFERROR(IF(INDEX(inputsflush_typ,MATCH(Logic!$A149,inputsflush_no,0))&lt;&gt;"",INDEX(inputsflush_typ,MATCH(Logic!$A149,inputsflush_no,0)),""),"")</f>
        <v/>
      </c>
      <c r="H149" s="370"/>
      <c r="I149" s="160" t="str">
        <f t="shared" si="0"/>
        <v/>
      </c>
      <c r="J149" s="161" t="str">
        <f>IFERROR(IF(INDEX(inputsflush_dfr,MATCH(Logic!$A149,inputsflush_no,0))&lt;&gt;"",INDEX(inputsflush_dfr,MATCH(Logic!$A149,inputsflush_no,0)),""),"")</f>
        <v/>
      </c>
      <c r="K149" s="332" t="str">
        <f>IFERROR(IF(INDEX(inputsflush_paw,MATCH(Logic!$A149,inputsflush_no,0))&lt;&gt;"",INDEX(inputsflush_paw,MATCH(Logic!$A149,inputsflush_no,0)),""),"")</f>
        <v/>
      </c>
      <c r="L149" s="304" t="str">
        <f>IFERROR(IF(INDEX(inputsflush_prcocc,MATCH(Logic!$A149,inputsflush_no,0))&lt;&gt;"",INDEX(inputsflush_prcocc,MATCH(Logic!$A149,inputsflush_no,0)),""),"")</f>
        <v/>
      </c>
      <c r="M149" s="174" t="str">
        <f t="shared" si="1"/>
        <v/>
      </c>
      <c r="N149" s="162" t="str">
        <f t="shared" si="2"/>
        <v/>
      </c>
      <c r="O149" s="160" t="str">
        <f t="shared" si="3"/>
        <v/>
      </c>
      <c r="P149" s="160" t="str">
        <f t="shared" si="4"/>
        <v/>
      </c>
      <c r="Q149" s="160" t="str">
        <f>IF($B149&lt;&gt;"",IFERROR(IF($N149&gt;0,IF($E149="Toilet (male)",1+(2*(1-$M149)),IF($E149="Toilet (female)",Database!J$55,IF($E149="Urinal",2*$M149,0))),0),"Check Inputs"),"")</f>
        <v/>
      </c>
      <c r="R149" s="162" t="str">
        <f t="shared" si="5"/>
        <v/>
      </c>
      <c r="S149" s="160" t="str">
        <f t="shared" si="6"/>
        <v/>
      </c>
      <c r="T149" s="160" t="str">
        <f t="shared" si="7"/>
        <v/>
      </c>
      <c r="U149" s="160" t="str">
        <f>IF($B149&lt;&gt;"",IFERROR(IF($R149&gt;0,IF($E149="Toilet (male)",0.1+(0.4*(1-$M149)),IF($E149="Toilet (female)",Database!K$55,IF($E149="Urinal",0.4*$M149,0))),0),"Check Inputs"),"")</f>
        <v/>
      </c>
      <c r="V149" s="162" t="str">
        <f t="shared" si="8"/>
        <v/>
      </c>
      <c r="W149" s="160" t="str">
        <f t="shared" si="9"/>
        <v/>
      </c>
      <c r="X149" s="160" t="str">
        <f t="shared" si="10"/>
        <v/>
      </c>
      <c r="Y149" s="162" t="str">
        <f>IF($B149&lt;&gt;"",IFERROR(IF($V149&gt;0,IF($E149="Toilet (male)",0.1+(0.1*(1-$M149)),IF($E149="Toilet (female)",Database!L$55,IF($E149="Urinal",0.1*$M149,0))),0),"Check Inputs"),"")</f>
        <v/>
      </c>
      <c r="Z149" s="162" t="str">
        <f t="shared" si="11"/>
        <v/>
      </c>
      <c r="AA149" s="160" t="str">
        <f t="shared" si="12"/>
        <v/>
      </c>
      <c r="AB149" s="160" t="str">
        <f t="shared" si="13"/>
        <v/>
      </c>
      <c r="AC149" s="162" t="str">
        <f>IF($B149&lt;&gt;"",IFERROR(IF($Z149&gt;0,IF($E149="Toilet (male)",1+(2*(1-$M149)),IF($E149="Toilet (female)",Database!M$55,IF($E149="Urinal",2*$M149,0))),0),"Check Inputs"),"")</f>
        <v/>
      </c>
      <c r="AD149" s="162" t="str">
        <f t="shared" si="14"/>
        <v/>
      </c>
      <c r="AE149" s="160" t="str">
        <f t="shared" si="15"/>
        <v/>
      </c>
      <c r="AF149" s="160" t="str">
        <f t="shared" si="16"/>
        <v/>
      </c>
      <c r="AG149" s="162" t="str">
        <f>IF($B149&lt;&gt;"",IFERROR(IF($AD149&gt;0,IF($E149="Toilet (male)",Database!$N$54,IF($E149="Toilet (female)",Database!$N$55,IF($E149="Urinal",Database!$N$56,0))),0),"Check Inputs"),"")</f>
        <v/>
      </c>
      <c r="AH149" s="162" t="str">
        <f t="shared" si="17"/>
        <v/>
      </c>
      <c r="AI149" s="160" t="str">
        <f t="shared" si="18"/>
        <v/>
      </c>
      <c r="AJ149" s="160" t="str">
        <f t="shared" si="19"/>
        <v/>
      </c>
      <c r="AK149" s="161" t="str">
        <f>IFERROR(IF(INDEX(inputsflush_updot,MATCH(Logic!$A149,inputsflush_no,0))&lt;&gt;"",INDEX(inputsflush_updot,MATCH(Logic!$A149,inputsflush_no,0)),""),"")</f>
        <v/>
      </c>
      <c r="AL149" s="160" t="str">
        <f t="shared" si="21"/>
        <v/>
      </c>
      <c r="AM149" s="161" t="str">
        <f>IFERROR(IF(INDEX(inputsflush_tduot,MATCH(Logic!$A149,inputsflush_no,0))&lt;&gt;"",INDEX(inputsflush_tduot,MATCH(Logic!$A149,inputsflush_no,0)),""),"")</f>
        <v/>
      </c>
      <c r="AN149" s="166" t="str">
        <f t="shared" si="22"/>
        <v/>
      </c>
      <c r="AO149" s="166" t="str">
        <f t="shared" si="23"/>
        <v/>
      </c>
      <c r="AP149" s="162" t="str">
        <f t="shared" si="24"/>
        <v/>
      </c>
      <c r="AQ149" s="306" t="str">
        <f t="shared" si="25"/>
        <v/>
      </c>
      <c r="AR149" s="160" t="str">
        <f t="shared" si="20"/>
        <v/>
      </c>
      <c r="AS149" s="160" t="str">
        <f t="shared" si="26"/>
        <v/>
      </c>
      <c r="AT149" s="160" t="str">
        <f t="shared" si="27"/>
        <v/>
      </c>
      <c r="AU149" s="160" t="str">
        <f t="shared" si="28"/>
        <v/>
      </c>
      <c r="AV149" s="160" t="str">
        <f t="shared" si="29"/>
        <v/>
      </c>
      <c r="AW149" s="140"/>
      <c r="AX149" s="138"/>
      <c r="AY149" s="138"/>
      <c r="AZ149" s="138"/>
      <c r="BA149" s="138"/>
      <c r="BB149" s="138"/>
      <c r="BC149" s="138"/>
      <c r="BD149" s="138"/>
      <c r="BE149" s="138"/>
      <c r="BF149" s="138"/>
      <c r="BG149" s="138"/>
      <c r="BH149" s="138"/>
      <c r="BI149" s="138"/>
      <c r="BJ149" s="138"/>
      <c r="BK149" s="138"/>
      <c r="BL149" s="138"/>
      <c r="BM149" s="138"/>
      <c r="BN149" s="138"/>
      <c r="BO149" s="138"/>
      <c r="BP149" s="138"/>
      <c r="BQ149" s="138"/>
      <c r="BR149" s="138"/>
      <c r="BS149" s="138"/>
      <c r="BT149" s="138"/>
      <c r="BU149" s="138"/>
      <c r="BV149" s="138"/>
      <c r="BW149" s="138"/>
      <c r="BX149" s="138"/>
      <c r="BY149" s="138"/>
      <c r="BZ149" s="138"/>
    </row>
    <row r="150" spans="1:78" s="152" customFormat="1" ht="18" hidden="1" customHeight="1" outlineLevel="1" x14ac:dyDescent="0.25">
      <c r="A150" s="146">
        <v>12</v>
      </c>
      <c r="B150" s="366" t="str">
        <f>IFERROR(IF(INDEX(inputsflush_gn,MATCH(Logic!$A150,inputsflush_no,0))&lt;&gt;"",INDEX(inputsflush_gn,MATCH(Logic!$A150,inputsflush_no,0)),""),"")</f>
        <v/>
      </c>
      <c r="C150" s="367"/>
      <c r="D150" s="58" t="str">
        <f>IFERROR(IF(INDEX(inputsflush_id,MATCH(Logic!$A150,inputsflush_no,0))&lt;&gt;"",INDEX(inputsflush_id,MATCH(Logic!$A150,inputsflush_no,0)),""),"")</f>
        <v/>
      </c>
      <c r="E150" s="370" t="str">
        <f>IFERROR(IF(INDEX(inputsflush_fam,MATCH(Logic!$A150,inputsflush_no,0))&lt;&gt;"",INDEX(inputsflush_fam,MATCH(Logic!$A150,inputsflush_no,0)),""),"")</f>
        <v/>
      </c>
      <c r="F150" s="370"/>
      <c r="G150" s="370" t="str">
        <f>IFERROR(IF(INDEX(inputsflush_typ,MATCH(Logic!$A150,inputsflush_no,0))&lt;&gt;"",INDEX(inputsflush_typ,MATCH(Logic!$A150,inputsflush_no,0)),""),"")</f>
        <v/>
      </c>
      <c r="H150" s="370"/>
      <c r="I150" s="160" t="str">
        <f t="shared" si="0"/>
        <v/>
      </c>
      <c r="J150" s="161" t="str">
        <f>IFERROR(IF(INDEX(inputsflush_dfr,MATCH(Logic!$A150,inputsflush_no,0))&lt;&gt;"",INDEX(inputsflush_dfr,MATCH(Logic!$A150,inputsflush_no,0)),""),"")</f>
        <v/>
      </c>
      <c r="K150" s="332" t="str">
        <f>IFERROR(IF(INDEX(inputsflush_paw,MATCH(Logic!$A150,inputsflush_no,0))&lt;&gt;"",INDEX(inputsflush_paw,MATCH(Logic!$A150,inputsflush_no,0)),""),"")</f>
        <v/>
      </c>
      <c r="L150" s="304" t="str">
        <f>IFERROR(IF(INDEX(inputsflush_prcocc,MATCH(Logic!$A150,inputsflush_no,0))&lt;&gt;"",INDEX(inputsflush_prcocc,MATCH(Logic!$A150,inputsflush_no,0)),""),"")</f>
        <v/>
      </c>
      <c r="M150" s="174" t="str">
        <f t="shared" si="1"/>
        <v/>
      </c>
      <c r="N150" s="162" t="str">
        <f t="shared" si="2"/>
        <v/>
      </c>
      <c r="O150" s="160" t="str">
        <f t="shared" si="3"/>
        <v/>
      </c>
      <c r="P150" s="160" t="str">
        <f t="shared" si="4"/>
        <v/>
      </c>
      <c r="Q150" s="160" t="str">
        <f>IF($B150&lt;&gt;"",IFERROR(IF($N150&gt;0,IF($E150="Toilet (male)",1+(2*(1-$M150)),IF($E150="Toilet (female)",Database!J$55,IF($E150="Urinal",2*$M150,0))),0),"Check Inputs"),"")</f>
        <v/>
      </c>
      <c r="R150" s="162" t="str">
        <f t="shared" si="5"/>
        <v/>
      </c>
      <c r="S150" s="160" t="str">
        <f t="shared" si="6"/>
        <v/>
      </c>
      <c r="T150" s="160" t="str">
        <f t="shared" si="7"/>
        <v/>
      </c>
      <c r="U150" s="160" t="str">
        <f>IF($B150&lt;&gt;"",IFERROR(IF($R150&gt;0,IF($E150="Toilet (male)",0.1+(0.4*(1-$M150)),IF($E150="Toilet (female)",Database!K$55,IF($E150="Urinal",0.4*$M150,0))),0),"Check Inputs"),"")</f>
        <v/>
      </c>
      <c r="V150" s="162" t="str">
        <f t="shared" si="8"/>
        <v/>
      </c>
      <c r="W150" s="160" t="str">
        <f t="shared" si="9"/>
        <v/>
      </c>
      <c r="X150" s="160" t="str">
        <f t="shared" si="10"/>
        <v/>
      </c>
      <c r="Y150" s="162" t="str">
        <f>IF($B150&lt;&gt;"",IFERROR(IF($V150&gt;0,IF($E150="Toilet (male)",0.1+(0.1*(1-$M150)),IF($E150="Toilet (female)",Database!L$55,IF($E150="Urinal",0.1*$M150,0))),0),"Check Inputs"),"")</f>
        <v/>
      </c>
      <c r="Z150" s="162" t="str">
        <f t="shared" si="11"/>
        <v/>
      </c>
      <c r="AA150" s="160" t="str">
        <f t="shared" si="12"/>
        <v/>
      </c>
      <c r="AB150" s="160" t="str">
        <f t="shared" si="13"/>
        <v/>
      </c>
      <c r="AC150" s="162" t="str">
        <f>IF($B150&lt;&gt;"",IFERROR(IF($Z150&gt;0,IF($E150="Toilet (male)",1+(2*(1-$M150)),IF($E150="Toilet (female)",Database!M$55,IF($E150="Urinal",2*$M150,0))),0),"Check Inputs"),"")</f>
        <v/>
      </c>
      <c r="AD150" s="162" t="str">
        <f t="shared" si="14"/>
        <v/>
      </c>
      <c r="AE150" s="160" t="str">
        <f t="shared" si="15"/>
        <v/>
      </c>
      <c r="AF150" s="160" t="str">
        <f t="shared" si="16"/>
        <v/>
      </c>
      <c r="AG150" s="162" t="str">
        <f>IF($B150&lt;&gt;"",IFERROR(IF($AD150&gt;0,IF($E150="Toilet (male)",Database!$N$54,IF($E150="Toilet (female)",Database!$N$55,IF($E150="Urinal",Database!$N$56,0))),0),"Check Inputs"),"")</f>
        <v/>
      </c>
      <c r="AH150" s="162" t="str">
        <f t="shared" si="17"/>
        <v/>
      </c>
      <c r="AI150" s="160" t="str">
        <f t="shared" si="18"/>
        <v/>
      </c>
      <c r="AJ150" s="160" t="str">
        <f t="shared" si="19"/>
        <v/>
      </c>
      <c r="AK150" s="161" t="str">
        <f>IFERROR(IF(INDEX(inputsflush_updot,MATCH(Logic!$A150,inputsflush_no,0))&lt;&gt;"",INDEX(inputsflush_updot,MATCH(Logic!$A150,inputsflush_no,0)),""),"")</f>
        <v/>
      </c>
      <c r="AL150" s="160" t="str">
        <f t="shared" si="21"/>
        <v/>
      </c>
      <c r="AM150" s="161" t="str">
        <f>IFERROR(IF(INDEX(inputsflush_tduot,MATCH(Logic!$A150,inputsflush_no,0))&lt;&gt;"",INDEX(inputsflush_tduot,MATCH(Logic!$A150,inputsflush_no,0)),""),"")</f>
        <v/>
      </c>
      <c r="AN150" s="166" t="str">
        <f t="shared" si="22"/>
        <v/>
      </c>
      <c r="AO150" s="166" t="str">
        <f t="shared" si="23"/>
        <v/>
      </c>
      <c r="AP150" s="162" t="str">
        <f t="shared" si="24"/>
        <v/>
      </c>
      <c r="AQ150" s="306" t="str">
        <f t="shared" si="25"/>
        <v/>
      </c>
      <c r="AR150" s="160" t="str">
        <f t="shared" si="20"/>
        <v/>
      </c>
      <c r="AS150" s="160" t="str">
        <f t="shared" si="26"/>
        <v/>
      </c>
      <c r="AT150" s="160" t="str">
        <f t="shared" si="27"/>
        <v/>
      </c>
      <c r="AU150" s="160" t="str">
        <f t="shared" si="28"/>
        <v/>
      </c>
      <c r="AV150" s="160" t="str">
        <f t="shared" si="29"/>
        <v/>
      </c>
      <c r="AW150" s="140"/>
      <c r="AX150" s="138"/>
      <c r="AY150" s="138"/>
      <c r="AZ150" s="138"/>
      <c r="BA150" s="138"/>
      <c r="BB150" s="138"/>
      <c r="BC150" s="138"/>
      <c r="BD150" s="138"/>
      <c r="BE150" s="138"/>
      <c r="BF150" s="138"/>
      <c r="BG150" s="138"/>
      <c r="BH150" s="138"/>
      <c r="BI150" s="138"/>
      <c r="BJ150" s="138"/>
      <c r="BK150" s="138"/>
      <c r="BL150" s="138"/>
      <c r="BM150" s="138"/>
      <c r="BN150" s="138"/>
      <c r="BO150" s="138"/>
      <c r="BP150" s="138"/>
      <c r="BQ150" s="138"/>
      <c r="BR150" s="138"/>
      <c r="BS150" s="138"/>
      <c r="BT150" s="138"/>
      <c r="BU150" s="138"/>
      <c r="BV150" s="138"/>
      <c r="BW150" s="138"/>
      <c r="BX150" s="138"/>
      <c r="BY150" s="138"/>
      <c r="BZ150" s="138"/>
    </row>
    <row r="151" spans="1:78" s="152" customFormat="1" ht="18" hidden="1" customHeight="1" outlineLevel="1" x14ac:dyDescent="0.25">
      <c r="A151" s="146">
        <v>13</v>
      </c>
      <c r="B151" s="366" t="str">
        <f>IFERROR(IF(INDEX(inputsflush_gn,MATCH(Logic!$A151,inputsflush_no,0))&lt;&gt;"",INDEX(inputsflush_gn,MATCH(Logic!$A151,inputsflush_no,0)),""),"")</f>
        <v/>
      </c>
      <c r="C151" s="367"/>
      <c r="D151" s="58" t="str">
        <f>IFERROR(IF(INDEX(inputsflush_id,MATCH(Logic!$A151,inputsflush_no,0))&lt;&gt;"",INDEX(inputsflush_id,MATCH(Logic!$A151,inputsflush_no,0)),""),"")</f>
        <v/>
      </c>
      <c r="E151" s="370" t="str">
        <f>IFERROR(IF(INDEX(inputsflush_fam,MATCH(Logic!$A151,inputsflush_no,0))&lt;&gt;"",INDEX(inputsflush_fam,MATCH(Logic!$A151,inputsflush_no,0)),""),"")</f>
        <v/>
      </c>
      <c r="F151" s="370"/>
      <c r="G151" s="370" t="str">
        <f>IFERROR(IF(INDEX(inputsflush_typ,MATCH(Logic!$A151,inputsflush_no,0))&lt;&gt;"",INDEX(inputsflush_typ,MATCH(Logic!$A151,inputsflush_no,0)),""),"")</f>
        <v/>
      </c>
      <c r="H151" s="370"/>
      <c r="I151" s="160" t="str">
        <f t="shared" si="0"/>
        <v/>
      </c>
      <c r="J151" s="161" t="str">
        <f>IFERROR(IF(INDEX(inputsflush_dfr,MATCH(Logic!$A151,inputsflush_no,0))&lt;&gt;"",INDEX(inputsflush_dfr,MATCH(Logic!$A151,inputsflush_no,0)),""),"")</f>
        <v/>
      </c>
      <c r="K151" s="332" t="str">
        <f>IFERROR(IF(INDEX(inputsflush_paw,MATCH(Logic!$A151,inputsflush_no,0))&lt;&gt;"",INDEX(inputsflush_paw,MATCH(Logic!$A151,inputsflush_no,0)),""),"")</f>
        <v/>
      </c>
      <c r="L151" s="304" t="str">
        <f>IFERROR(IF(INDEX(inputsflush_prcocc,MATCH(Logic!$A151,inputsflush_no,0))&lt;&gt;"",INDEX(inputsflush_prcocc,MATCH(Logic!$A151,inputsflush_no,0)),""),"")</f>
        <v/>
      </c>
      <c r="M151" s="174" t="str">
        <f t="shared" si="1"/>
        <v/>
      </c>
      <c r="N151" s="162" t="str">
        <f t="shared" si="2"/>
        <v/>
      </c>
      <c r="O151" s="160" t="str">
        <f t="shared" si="3"/>
        <v/>
      </c>
      <c r="P151" s="160" t="str">
        <f t="shared" si="4"/>
        <v/>
      </c>
      <c r="Q151" s="160" t="str">
        <f>IF($B151&lt;&gt;"",IFERROR(IF($N151&gt;0,IF($E151="Toilet (male)",1+(2*(1-$M151)),IF($E151="Toilet (female)",Database!J$55,IF($E151="Urinal",2*$M151,0))),0),"Check Inputs"),"")</f>
        <v/>
      </c>
      <c r="R151" s="162" t="str">
        <f t="shared" si="5"/>
        <v/>
      </c>
      <c r="S151" s="160" t="str">
        <f t="shared" si="6"/>
        <v/>
      </c>
      <c r="T151" s="160" t="str">
        <f t="shared" si="7"/>
        <v/>
      </c>
      <c r="U151" s="160" t="str">
        <f>IF($B151&lt;&gt;"",IFERROR(IF($R151&gt;0,IF($E151="Toilet (male)",0.1+(0.4*(1-$M151)),IF($E151="Toilet (female)",Database!K$55,IF($E151="Urinal",0.4*$M151,0))),0),"Check Inputs"),"")</f>
        <v/>
      </c>
      <c r="V151" s="162" t="str">
        <f t="shared" si="8"/>
        <v/>
      </c>
      <c r="W151" s="160" t="str">
        <f t="shared" si="9"/>
        <v/>
      </c>
      <c r="X151" s="160" t="str">
        <f t="shared" si="10"/>
        <v/>
      </c>
      <c r="Y151" s="162" t="str">
        <f>IF($B151&lt;&gt;"",IFERROR(IF($V151&gt;0,IF($E151="Toilet (male)",0.1+(0.1*(1-$M151)),IF($E151="Toilet (female)",Database!L$55,IF($E151="Urinal",0.1*$M151,0))),0),"Check Inputs"),"")</f>
        <v/>
      </c>
      <c r="Z151" s="162" t="str">
        <f t="shared" si="11"/>
        <v/>
      </c>
      <c r="AA151" s="160" t="str">
        <f t="shared" si="12"/>
        <v/>
      </c>
      <c r="AB151" s="160" t="str">
        <f t="shared" si="13"/>
        <v/>
      </c>
      <c r="AC151" s="162" t="str">
        <f>IF($B151&lt;&gt;"",IFERROR(IF($Z151&gt;0,IF($E151="Toilet (male)",1+(2*(1-$M151)),IF($E151="Toilet (female)",Database!M$55,IF($E151="Urinal",2*$M151,0))),0),"Check Inputs"),"")</f>
        <v/>
      </c>
      <c r="AD151" s="162" t="str">
        <f t="shared" si="14"/>
        <v/>
      </c>
      <c r="AE151" s="160" t="str">
        <f t="shared" si="15"/>
        <v/>
      </c>
      <c r="AF151" s="160" t="str">
        <f t="shared" si="16"/>
        <v/>
      </c>
      <c r="AG151" s="162" t="str">
        <f>IF($B151&lt;&gt;"",IFERROR(IF($AD151&gt;0,IF($E151="Toilet (male)",Database!$N$54,IF($E151="Toilet (female)",Database!$N$55,IF($E151="Urinal",Database!$N$56,0))),0),"Check Inputs"),"")</f>
        <v/>
      </c>
      <c r="AH151" s="162" t="str">
        <f t="shared" si="17"/>
        <v/>
      </c>
      <c r="AI151" s="160" t="str">
        <f t="shared" si="18"/>
        <v/>
      </c>
      <c r="AJ151" s="160" t="str">
        <f t="shared" si="19"/>
        <v/>
      </c>
      <c r="AK151" s="161" t="str">
        <f>IFERROR(IF(INDEX(inputsflush_updot,MATCH(Logic!$A151,inputsflush_no,0))&lt;&gt;"",INDEX(inputsflush_updot,MATCH(Logic!$A151,inputsflush_no,0)),""),"")</f>
        <v/>
      </c>
      <c r="AL151" s="160" t="str">
        <f t="shared" si="21"/>
        <v/>
      </c>
      <c r="AM151" s="161" t="str">
        <f>IFERROR(IF(INDEX(inputsflush_tduot,MATCH(Logic!$A151,inputsflush_no,0))&lt;&gt;"",INDEX(inputsflush_tduot,MATCH(Logic!$A151,inputsflush_no,0)),""),"")</f>
        <v/>
      </c>
      <c r="AN151" s="166" t="str">
        <f t="shared" si="22"/>
        <v/>
      </c>
      <c r="AO151" s="166" t="str">
        <f t="shared" si="23"/>
        <v/>
      </c>
      <c r="AP151" s="162" t="str">
        <f t="shared" si="24"/>
        <v/>
      </c>
      <c r="AQ151" s="306" t="str">
        <f t="shared" si="25"/>
        <v/>
      </c>
      <c r="AR151" s="160" t="str">
        <f t="shared" si="20"/>
        <v/>
      </c>
      <c r="AS151" s="160" t="str">
        <f t="shared" si="26"/>
        <v/>
      </c>
      <c r="AT151" s="160" t="str">
        <f t="shared" si="27"/>
        <v/>
      </c>
      <c r="AU151" s="160" t="str">
        <f t="shared" si="28"/>
        <v/>
      </c>
      <c r="AV151" s="160" t="str">
        <f t="shared" si="29"/>
        <v/>
      </c>
      <c r="AW151" s="140"/>
      <c r="AX151" s="138"/>
      <c r="AY151" s="138"/>
      <c r="AZ151" s="138"/>
      <c r="BA151" s="138"/>
      <c r="BB151" s="138"/>
      <c r="BC151" s="138"/>
      <c r="BD151" s="138"/>
      <c r="BE151" s="138"/>
      <c r="BF151" s="138"/>
      <c r="BG151" s="138"/>
      <c r="BH151" s="138"/>
      <c r="BI151" s="138"/>
      <c r="BJ151" s="138"/>
      <c r="BK151" s="138"/>
      <c r="BL151" s="138"/>
      <c r="BM151" s="138"/>
      <c r="BN151" s="138"/>
      <c r="BO151" s="138"/>
      <c r="BP151" s="138"/>
      <c r="BQ151" s="138"/>
      <c r="BR151" s="138"/>
      <c r="BS151" s="138"/>
      <c r="BT151" s="138"/>
      <c r="BU151" s="138"/>
      <c r="BV151" s="138"/>
      <c r="BW151" s="138"/>
      <c r="BX151" s="138"/>
      <c r="BY151" s="138"/>
      <c r="BZ151" s="138"/>
    </row>
    <row r="152" spans="1:78" s="152" customFormat="1" ht="18" hidden="1" customHeight="1" outlineLevel="1" x14ac:dyDescent="0.25">
      <c r="A152" s="146">
        <v>14</v>
      </c>
      <c r="B152" s="366" t="str">
        <f>IFERROR(IF(INDEX(inputsflush_gn,MATCH(Logic!$A152,inputsflush_no,0))&lt;&gt;"",INDEX(inputsflush_gn,MATCH(Logic!$A152,inputsflush_no,0)),""),"")</f>
        <v/>
      </c>
      <c r="C152" s="367"/>
      <c r="D152" s="58" t="str">
        <f>IFERROR(IF(INDEX(inputsflush_id,MATCH(Logic!$A152,inputsflush_no,0))&lt;&gt;"",INDEX(inputsflush_id,MATCH(Logic!$A152,inputsflush_no,0)),""),"")</f>
        <v/>
      </c>
      <c r="E152" s="370" t="str">
        <f>IFERROR(IF(INDEX(inputsflush_fam,MATCH(Logic!$A152,inputsflush_no,0))&lt;&gt;"",INDEX(inputsflush_fam,MATCH(Logic!$A152,inputsflush_no,0)),""),"")</f>
        <v/>
      </c>
      <c r="F152" s="370"/>
      <c r="G152" s="370" t="str">
        <f>IFERROR(IF(INDEX(inputsflush_typ,MATCH(Logic!$A152,inputsflush_no,0))&lt;&gt;"",INDEX(inputsflush_typ,MATCH(Logic!$A152,inputsflush_no,0)),""),"")</f>
        <v/>
      </c>
      <c r="H152" s="370"/>
      <c r="I152" s="160" t="str">
        <f t="shared" si="0"/>
        <v/>
      </c>
      <c r="J152" s="161" t="str">
        <f>IFERROR(IF(INDEX(inputsflush_dfr,MATCH(Logic!$A152,inputsflush_no,0))&lt;&gt;"",INDEX(inputsflush_dfr,MATCH(Logic!$A152,inputsflush_no,0)),""),"")</f>
        <v/>
      </c>
      <c r="K152" s="332" t="str">
        <f>IFERROR(IF(INDEX(inputsflush_paw,MATCH(Logic!$A152,inputsflush_no,0))&lt;&gt;"",INDEX(inputsflush_paw,MATCH(Logic!$A152,inputsflush_no,0)),""),"")</f>
        <v/>
      </c>
      <c r="L152" s="304" t="str">
        <f>IFERROR(IF(INDEX(inputsflush_prcocc,MATCH(Logic!$A152,inputsflush_no,0))&lt;&gt;"",INDEX(inputsflush_prcocc,MATCH(Logic!$A152,inputsflush_no,0)),""),"")</f>
        <v/>
      </c>
      <c r="M152" s="174" t="str">
        <f t="shared" si="1"/>
        <v/>
      </c>
      <c r="N152" s="162" t="str">
        <f t="shared" si="2"/>
        <v/>
      </c>
      <c r="O152" s="160" t="str">
        <f t="shared" si="3"/>
        <v/>
      </c>
      <c r="P152" s="160" t="str">
        <f t="shared" si="4"/>
        <v/>
      </c>
      <c r="Q152" s="160" t="str">
        <f>IF($B152&lt;&gt;"",IFERROR(IF($N152&gt;0,IF($E152="Toilet (male)",1+(2*(1-$M152)),IF($E152="Toilet (female)",Database!J$55,IF($E152="Urinal",2*$M152,0))),0),"Check Inputs"),"")</f>
        <v/>
      </c>
      <c r="R152" s="162" t="str">
        <f t="shared" si="5"/>
        <v/>
      </c>
      <c r="S152" s="160" t="str">
        <f t="shared" si="6"/>
        <v/>
      </c>
      <c r="T152" s="160" t="str">
        <f t="shared" si="7"/>
        <v/>
      </c>
      <c r="U152" s="160" t="str">
        <f>IF($B152&lt;&gt;"",IFERROR(IF($R152&gt;0,IF($E152="Toilet (male)",0.1+(0.4*(1-$M152)),IF($E152="Toilet (female)",Database!K$55,IF($E152="Urinal",0.4*$M152,0))),0),"Check Inputs"),"")</f>
        <v/>
      </c>
      <c r="V152" s="162" t="str">
        <f t="shared" si="8"/>
        <v/>
      </c>
      <c r="W152" s="160" t="str">
        <f t="shared" si="9"/>
        <v/>
      </c>
      <c r="X152" s="160" t="str">
        <f t="shared" si="10"/>
        <v/>
      </c>
      <c r="Y152" s="162" t="str">
        <f>IF($B152&lt;&gt;"",IFERROR(IF($V152&gt;0,IF($E152="Toilet (male)",0.1+(0.1*(1-$M152)),IF($E152="Toilet (female)",Database!L$55,IF($E152="Urinal",0.1*$M152,0))),0),"Check Inputs"),"")</f>
        <v/>
      </c>
      <c r="Z152" s="162" t="str">
        <f t="shared" si="11"/>
        <v/>
      </c>
      <c r="AA152" s="160" t="str">
        <f t="shared" si="12"/>
        <v/>
      </c>
      <c r="AB152" s="160" t="str">
        <f t="shared" si="13"/>
        <v/>
      </c>
      <c r="AC152" s="162" t="str">
        <f>IF($B152&lt;&gt;"",IFERROR(IF($Z152&gt;0,IF($E152="Toilet (male)",1+(2*(1-$M152)),IF($E152="Toilet (female)",Database!M$55,IF($E152="Urinal",2*$M152,0))),0),"Check Inputs"),"")</f>
        <v/>
      </c>
      <c r="AD152" s="162" t="str">
        <f t="shared" si="14"/>
        <v/>
      </c>
      <c r="AE152" s="160" t="str">
        <f t="shared" si="15"/>
        <v/>
      </c>
      <c r="AF152" s="160" t="str">
        <f t="shared" si="16"/>
        <v/>
      </c>
      <c r="AG152" s="162" t="str">
        <f>IF($B152&lt;&gt;"",IFERROR(IF($AD152&gt;0,IF($E152="Toilet (male)",Database!$N$54,IF($E152="Toilet (female)",Database!$N$55,IF($E152="Urinal",Database!$N$56,0))),0),"Check Inputs"),"")</f>
        <v/>
      </c>
      <c r="AH152" s="162" t="str">
        <f t="shared" si="17"/>
        <v/>
      </c>
      <c r="AI152" s="160" t="str">
        <f t="shared" si="18"/>
        <v/>
      </c>
      <c r="AJ152" s="160" t="str">
        <f t="shared" si="19"/>
        <v/>
      </c>
      <c r="AK152" s="161" t="str">
        <f>IFERROR(IF(INDEX(inputsflush_updot,MATCH(Logic!$A152,inputsflush_no,0))&lt;&gt;"",INDEX(inputsflush_updot,MATCH(Logic!$A152,inputsflush_no,0)),""),"")</f>
        <v/>
      </c>
      <c r="AL152" s="160" t="str">
        <f t="shared" si="21"/>
        <v/>
      </c>
      <c r="AM152" s="161" t="str">
        <f>IFERROR(IF(INDEX(inputsflush_tduot,MATCH(Logic!$A152,inputsflush_no,0))&lt;&gt;"",INDEX(inputsflush_tduot,MATCH(Logic!$A152,inputsflush_no,0)),""),"")</f>
        <v/>
      </c>
      <c r="AN152" s="166" t="str">
        <f t="shared" si="22"/>
        <v/>
      </c>
      <c r="AO152" s="166" t="str">
        <f t="shared" si="23"/>
        <v/>
      </c>
      <c r="AP152" s="162" t="str">
        <f t="shared" si="24"/>
        <v/>
      </c>
      <c r="AQ152" s="306" t="str">
        <f t="shared" si="25"/>
        <v/>
      </c>
      <c r="AR152" s="160" t="str">
        <f t="shared" si="20"/>
        <v/>
      </c>
      <c r="AS152" s="160" t="str">
        <f t="shared" si="26"/>
        <v/>
      </c>
      <c r="AT152" s="160" t="str">
        <f t="shared" si="27"/>
        <v/>
      </c>
      <c r="AU152" s="160" t="str">
        <f t="shared" si="28"/>
        <v/>
      </c>
      <c r="AV152" s="160" t="str">
        <f t="shared" si="29"/>
        <v/>
      </c>
      <c r="AW152" s="140"/>
      <c r="AX152" s="138"/>
      <c r="AY152" s="138"/>
      <c r="AZ152" s="138"/>
      <c r="BA152" s="138"/>
      <c r="BB152" s="138"/>
      <c r="BC152" s="138"/>
      <c r="BD152" s="138"/>
      <c r="BE152" s="138"/>
      <c r="BF152" s="138"/>
      <c r="BG152" s="138"/>
      <c r="BH152" s="138"/>
      <c r="BI152" s="138"/>
      <c r="BJ152" s="138"/>
      <c r="BK152" s="138"/>
      <c r="BL152" s="138"/>
      <c r="BM152" s="138"/>
      <c r="BN152" s="138"/>
      <c r="BO152" s="138"/>
      <c r="BP152" s="138"/>
      <c r="BQ152" s="138"/>
      <c r="BR152" s="138"/>
      <c r="BS152" s="138"/>
      <c r="BT152" s="138"/>
      <c r="BU152" s="138"/>
      <c r="BV152" s="138"/>
      <c r="BW152" s="138"/>
      <c r="BX152" s="138"/>
      <c r="BY152" s="138"/>
      <c r="BZ152" s="138"/>
    </row>
    <row r="153" spans="1:78" s="152" customFormat="1" ht="18" hidden="1" customHeight="1" outlineLevel="1" x14ac:dyDescent="0.25">
      <c r="A153" s="146">
        <v>15</v>
      </c>
      <c r="B153" s="366" t="str">
        <f>IFERROR(IF(INDEX(inputsflush_gn,MATCH(Logic!$A153,inputsflush_no,0))&lt;&gt;"",INDEX(inputsflush_gn,MATCH(Logic!$A153,inputsflush_no,0)),""),"")</f>
        <v/>
      </c>
      <c r="C153" s="367"/>
      <c r="D153" s="58" t="str">
        <f>IFERROR(IF(INDEX(inputsflush_id,MATCH(Logic!$A153,inputsflush_no,0))&lt;&gt;"",INDEX(inputsflush_id,MATCH(Logic!$A153,inputsflush_no,0)),""),"")</f>
        <v/>
      </c>
      <c r="E153" s="370" t="str">
        <f>IFERROR(IF(INDEX(inputsflush_fam,MATCH(Logic!$A153,inputsflush_no,0))&lt;&gt;"",INDEX(inputsflush_fam,MATCH(Logic!$A153,inputsflush_no,0)),""),"")</f>
        <v/>
      </c>
      <c r="F153" s="370"/>
      <c r="G153" s="370" t="str">
        <f>IFERROR(IF(INDEX(inputsflush_typ,MATCH(Logic!$A153,inputsflush_no,0))&lt;&gt;"",INDEX(inputsflush_typ,MATCH(Logic!$A153,inputsflush_no,0)),""),"")</f>
        <v/>
      </c>
      <c r="H153" s="370"/>
      <c r="I153" s="160" t="str">
        <f t="shared" si="0"/>
        <v/>
      </c>
      <c r="J153" s="161" t="str">
        <f>IFERROR(IF(INDEX(inputsflush_dfr,MATCH(Logic!$A153,inputsflush_no,0))&lt;&gt;"",INDEX(inputsflush_dfr,MATCH(Logic!$A153,inputsflush_no,0)),""),"")</f>
        <v/>
      </c>
      <c r="K153" s="332" t="str">
        <f>IFERROR(IF(INDEX(inputsflush_paw,MATCH(Logic!$A153,inputsflush_no,0))&lt;&gt;"",INDEX(inputsflush_paw,MATCH(Logic!$A153,inputsflush_no,0)),""),"")</f>
        <v/>
      </c>
      <c r="L153" s="304" t="str">
        <f>IFERROR(IF(INDEX(inputsflush_prcocc,MATCH(Logic!$A153,inputsflush_no,0))&lt;&gt;"",INDEX(inputsflush_prcocc,MATCH(Logic!$A153,inputsflush_no,0)),""),"")</f>
        <v/>
      </c>
      <c r="M153" s="174" t="str">
        <f t="shared" si="1"/>
        <v/>
      </c>
      <c r="N153" s="162" t="str">
        <f t="shared" si="2"/>
        <v/>
      </c>
      <c r="O153" s="160" t="str">
        <f t="shared" si="3"/>
        <v/>
      </c>
      <c r="P153" s="160" t="str">
        <f t="shared" si="4"/>
        <v/>
      </c>
      <c r="Q153" s="160" t="str">
        <f>IF($B153&lt;&gt;"",IFERROR(IF($N153&gt;0,IF($E153="Toilet (male)",1+(2*(1-$M153)),IF($E153="Toilet (female)",Database!J$55,IF($E153="Urinal",2*$M153,0))),0),"Check Inputs"),"")</f>
        <v/>
      </c>
      <c r="R153" s="162" t="str">
        <f t="shared" si="5"/>
        <v/>
      </c>
      <c r="S153" s="160" t="str">
        <f t="shared" si="6"/>
        <v/>
      </c>
      <c r="T153" s="160" t="str">
        <f t="shared" si="7"/>
        <v/>
      </c>
      <c r="U153" s="160" t="str">
        <f>IF($B153&lt;&gt;"",IFERROR(IF($R153&gt;0,IF($E153="Toilet (male)",0.1+(0.4*(1-$M153)),IF($E153="Toilet (female)",Database!K$55,IF($E153="Urinal",0.4*$M153,0))),0),"Check Inputs"),"")</f>
        <v/>
      </c>
      <c r="V153" s="162" t="str">
        <f t="shared" si="8"/>
        <v/>
      </c>
      <c r="W153" s="160" t="str">
        <f t="shared" si="9"/>
        <v/>
      </c>
      <c r="X153" s="160" t="str">
        <f t="shared" si="10"/>
        <v/>
      </c>
      <c r="Y153" s="162" t="str">
        <f>IF($B153&lt;&gt;"",IFERROR(IF($V153&gt;0,IF($E153="Toilet (male)",0.1+(0.1*(1-$M153)),IF($E153="Toilet (female)",Database!L$55,IF($E153="Urinal",0.1*$M153,0))),0),"Check Inputs"),"")</f>
        <v/>
      </c>
      <c r="Z153" s="162" t="str">
        <f t="shared" si="11"/>
        <v/>
      </c>
      <c r="AA153" s="160" t="str">
        <f t="shared" si="12"/>
        <v/>
      </c>
      <c r="AB153" s="160" t="str">
        <f t="shared" si="13"/>
        <v/>
      </c>
      <c r="AC153" s="162" t="str">
        <f>IF($B153&lt;&gt;"",IFERROR(IF($Z153&gt;0,IF($E153="Toilet (male)",1+(2*(1-$M153)),IF($E153="Toilet (female)",Database!M$55,IF($E153="Urinal",2*$M153,0))),0),"Check Inputs"),"")</f>
        <v/>
      </c>
      <c r="AD153" s="162" t="str">
        <f t="shared" si="14"/>
        <v/>
      </c>
      <c r="AE153" s="160" t="str">
        <f t="shared" si="15"/>
        <v/>
      </c>
      <c r="AF153" s="160" t="str">
        <f t="shared" si="16"/>
        <v/>
      </c>
      <c r="AG153" s="162" t="str">
        <f>IF($B153&lt;&gt;"",IFERROR(IF($AD153&gt;0,IF($E153="Toilet (male)",Database!$N$54,IF($E153="Toilet (female)",Database!$N$55,IF($E153="Urinal",Database!$N$56,0))),0),"Check Inputs"),"")</f>
        <v/>
      </c>
      <c r="AH153" s="162" t="str">
        <f t="shared" si="17"/>
        <v/>
      </c>
      <c r="AI153" s="160" t="str">
        <f t="shared" si="18"/>
        <v/>
      </c>
      <c r="AJ153" s="160" t="str">
        <f t="shared" si="19"/>
        <v/>
      </c>
      <c r="AK153" s="161" t="str">
        <f>IFERROR(IF(INDEX(inputsflush_updot,MATCH(Logic!$A153,inputsflush_no,0))&lt;&gt;"",INDEX(inputsflush_updot,MATCH(Logic!$A153,inputsflush_no,0)),""),"")</f>
        <v/>
      </c>
      <c r="AL153" s="160" t="str">
        <f t="shared" si="21"/>
        <v/>
      </c>
      <c r="AM153" s="161" t="str">
        <f>IFERROR(IF(INDEX(inputsflush_tduot,MATCH(Logic!$A153,inputsflush_no,0))&lt;&gt;"",INDEX(inputsflush_tduot,MATCH(Logic!$A153,inputsflush_no,0)),""),"")</f>
        <v/>
      </c>
      <c r="AN153" s="166" t="str">
        <f t="shared" si="22"/>
        <v/>
      </c>
      <c r="AO153" s="166" t="str">
        <f t="shared" si="23"/>
        <v/>
      </c>
      <c r="AP153" s="162" t="str">
        <f t="shared" si="24"/>
        <v/>
      </c>
      <c r="AQ153" s="306" t="str">
        <f t="shared" si="25"/>
        <v/>
      </c>
      <c r="AR153" s="160" t="str">
        <f t="shared" si="20"/>
        <v/>
      </c>
      <c r="AS153" s="160" t="str">
        <f t="shared" si="26"/>
        <v/>
      </c>
      <c r="AT153" s="160" t="str">
        <f t="shared" si="27"/>
        <v/>
      </c>
      <c r="AU153" s="160" t="str">
        <f t="shared" si="28"/>
        <v/>
      </c>
      <c r="AV153" s="160" t="str">
        <f t="shared" si="29"/>
        <v/>
      </c>
      <c r="AW153" s="140"/>
      <c r="AX153" s="138"/>
      <c r="AY153" s="138"/>
      <c r="AZ153" s="138"/>
      <c r="BA153" s="138"/>
      <c r="BB153" s="138"/>
      <c r="BC153" s="138"/>
      <c r="BD153" s="138"/>
      <c r="BE153" s="138"/>
      <c r="BF153" s="138"/>
      <c r="BG153" s="138"/>
      <c r="BH153" s="138"/>
      <c r="BI153" s="138"/>
      <c r="BJ153" s="138"/>
      <c r="BK153" s="138"/>
      <c r="BL153" s="138"/>
      <c r="BM153" s="138"/>
      <c r="BN153" s="138"/>
      <c r="BO153" s="138"/>
      <c r="BP153" s="138"/>
      <c r="BQ153" s="138"/>
      <c r="BR153" s="138"/>
      <c r="BS153" s="138"/>
      <c r="BT153" s="138"/>
      <c r="BU153" s="138"/>
      <c r="BV153" s="138"/>
      <c r="BW153" s="138"/>
      <c r="BX153" s="138"/>
      <c r="BY153" s="138"/>
      <c r="BZ153" s="138"/>
    </row>
    <row r="154" spans="1:78" s="152" customFormat="1" ht="18" hidden="1" customHeight="1" outlineLevel="1" x14ac:dyDescent="0.25">
      <c r="A154" s="146">
        <v>16</v>
      </c>
      <c r="B154" s="366" t="str">
        <f>IFERROR(IF(INDEX(inputsflush_gn,MATCH(Logic!$A154,inputsflush_no,0))&lt;&gt;"",INDEX(inputsflush_gn,MATCH(Logic!$A154,inputsflush_no,0)),""),"")</f>
        <v/>
      </c>
      <c r="C154" s="367"/>
      <c r="D154" s="58" t="str">
        <f>IFERROR(IF(INDEX(inputsflush_id,MATCH(Logic!$A154,inputsflush_no,0))&lt;&gt;"",INDEX(inputsflush_id,MATCH(Logic!$A154,inputsflush_no,0)),""),"")</f>
        <v/>
      </c>
      <c r="E154" s="370" t="str">
        <f>IFERROR(IF(INDEX(inputsflush_fam,MATCH(Logic!$A154,inputsflush_no,0))&lt;&gt;"",INDEX(inputsflush_fam,MATCH(Logic!$A154,inputsflush_no,0)),""),"")</f>
        <v/>
      </c>
      <c r="F154" s="370"/>
      <c r="G154" s="370" t="str">
        <f>IFERROR(IF(INDEX(inputsflush_typ,MATCH(Logic!$A154,inputsflush_no,0))&lt;&gt;"",INDEX(inputsflush_typ,MATCH(Logic!$A154,inputsflush_no,0)),""),"")</f>
        <v/>
      </c>
      <c r="H154" s="370"/>
      <c r="I154" s="160" t="str">
        <f t="shared" si="0"/>
        <v/>
      </c>
      <c r="J154" s="161" t="str">
        <f>IFERROR(IF(INDEX(inputsflush_dfr,MATCH(Logic!$A154,inputsflush_no,0))&lt;&gt;"",INDEX(inputsflush_dfr,MATCH(Logic!$A154,inputsflush_no,0)),""),"")</f>
        <v/>
      </c>
      <c r="K154" s="332" t="str">
        <f>IFERROR(IF(INDEX(inputsflush_paw,MATCH(Logic!$A154,inputsflush_no,0))&lt;&gt;"",INDEX(inputsflush_paw,MATCH(Logic!$A154,inputsflush_no,0)),""),"")</f>
        <v/>
      </c>
      <c r="L154" s="304" t="str">
        <f>IFERROR(IF(INDEX(inputsflush_prcocc,MATCH(Logic!$A154,inputsflush_no,0))&lt;&gt;"",INDEX(inputsflush_prcocc,MATCH(Logic!$A154,inputsflush_no,0)),""),"")</f>
        <v/>
      </c>
      <c r="M154" s="174" t="str">
        <f t="shared" si="1"/>
        <v/>
      </c>
      <c r="N154" s="162" t="str">
        <f t="shared" si="2"/>
        <v/>
      </c>
      <c r="O154" s="160" t="str">
        <f t="shared" si="3"/>
        <v/>
      </c>
      <c r="P154" s="160" t="str">
        <f t="shared" si="4"/>
        <v/>
      </c>
      <c r="Q154" s="160" t="str">
        <f>IF($B154&lt;&gt;"",IFERROR(IF($N154&gt;0,IF($E154="Toilet (male)",1+(2*(1-$M154)),IF($E154="Toilet (female)",Database!J$55,IF($E154="Urinal",2*$M154,0))),0),"Check Inputs"),"")</f>
        <v/>
      </c>
      <c r="R154" s="162" t="str">
        <f t="shared" si="5"/>
        <v/>
      </c>
      <c r="S154" s="160" t="str">
        <f t="shared" si="6"/>
        <v/>
      </c>
      <c r="T154" s="160" t="str">
        <f t="shared" si="7"/>
        <v/>
      </c>
      <c r="U154" s="160" t="str">
        <f>IF($B154&lt;&gt;"",IFERROR(IF($R154&gt;0,IF($E154="Toilet (male)",0.1+(0.4*(1-$M154)),IF($E154="Toilet (female)",Database!K$55,IF($E154="Urinal",0.4*$M154,0))),0),"Check Inputs"),"")</f>
        <v/>
      </c>
      <c r="V154" s="162" t="str">
        <f t="shared" si="8"/>
        <v/>
      </c>
      <c r="W154" s="160" t="str">
        <f t="shared" si="9"/>
        <v/>
      </c>
      <c r="X154" s="160" t="str">
        <f t="shared" si="10"/>
        <v/>
      </c>
      <c r="Y154" s="162" t="str">
        <f>IF($B154&lt;&gt;"",IFERROR(IF($V154&gt;0,IF($E154="Toilet (male)",0.1+(0.1*(1-$M154)),IF($E154="Toilet (female)",Database!L$55,IF($E154="Urinal",0.1*$M154,0))),0),"Check Inputs"),"")</f>
        <v/>
      </c>
      <c r="Z154" s="162" t="str">
        <f t="shared" si="11"/>
        <v/>
      </c>
      <c r="AA154" s="160" t="str">
        <f t="shared" si="12"/>
        <v/>
      </c>
      <c r="AB154" s="160" t="str">
        <f t="shared" si="13"/>
        <v/>
      </c>
      <c r="AC154" s="162" t="str">
        <f>IF($B154&lt;&gt;"",IFERROR(IF($Z154&gt;0,IF($E154="Toilet (male)",1+(2*(1-$M154)),IF($E154="Toilet (female)",Database!M$55,IF($E154="Urinal",2*$M154,0))),0),"Check Inputs"),"")</f>
        <v/>
      </c>
      <c r="AD154" s="162" t="str">
        <f t="shared" si="14"/>
        <v/>
      </c>
      <c r="AE154" s="160" t="str">
        <f t="shared" si="15"/>
        <v/>
      </c>
      <c r="AF154" s="160" t="str">
        <f t="shared" si="16"/>
        <v/>
      </c>
      <c r="AG154" s="162" t="str">
        <f>IF($B154&lt;&gt;"",IFERROR(IF($AD154&gt;0,IF($E154="Toilet (male)",Database!$N$54,IF($E154="Toilet (female)",Database!$N$55,IF($E154="Urinal",Database!$N$56,0))),0),"Check Inputs"),"")</f>
        <v/>
      </c>
      <c r="AH154" s="162" t="str">
        <f t="shared" si="17"/>
        <v/>
      </c>
      <c r="AI154" s="160" t="str">
        <f t="shared" si="18"/>
        <v/>
      </c>
      <c r="AJ154" s="160" t="str">
        <f t="shared" si="19"/>
        <v/>
      </c>
      <c r="AK154" s="161" t="str">
        <f>IFERROR(IF(INDEX(inputsflush_updot,MATCH(Logic!$A154,inputsflush_no,0))&lt;&gt;"",INDEX(inputsflush_updot,MATCH(Logic!$A154,inputsflush_no,0)),""),"")</f>
        <v/>
      </c>
      <c r="AL154" s="160" t="str">
        <f t="shared" si="21"/>
        <v/>
      </c>
      <c r="AM154" s="161" t="str">
        <f>IFERROR(IF(INDEX(inputsflush_tduot,MATCH(Logic!$A154,inputsflush_no,0))&lt;&gt;"",INDEX(inputsflush_tduot,MATCH(Logic!$A154,inputsflush_no,0)),""),"")</f>
        <v/>
      </c>
      <c r="AN154" s="166" t="str">
        <f t="shared" si="22"/>
        <v/>
      </c>
      <c r="AO154" s="166" t="str">
        <f t="shared" si="23"/>
        <v/>
      </c>
      <c r="AP154" s="162" t="str">
        <f t="shared" si="24"/>
        <v/>
      </c>
      <c r="AQ154" s="306" t="str">
        <f t="shared" si="25"/>
        <v/>
      </c>
      <c r="AR154" s="160" t="str">
        <f t="shared" si="20"/>
        <v/>
      </c>
      <c r="AS154" s="160" t="str">
        <f t="shared" si="26"/>
        <v/>
      </c>
      <c r="AT154" s="160" t="str">
        <f t="shared" si="27"/>
        <v/>
      </c>
      <c r="AU154" s="160" t="str">
        <f t="shared" si="28"/>
        <v/>
      </c>
      <c r="AV154" s="160" t="str">
        <f t="shared" si="29"/>
        <v/>
      </c>
      <c r="AW154" s="140"/>
      <c r="AX154" s="138"/>
      <c r="AY154" s="138"/>
      <c r="AZ154" s="138"/>
      <c r="BA154" s="138"/>
      <c r="BB154" s="138"/>
      <c r="BC154" s="138"/>
      <c r="BD154" s="138"/>
      <c r="BE154" s="138"/>
      <c r="BF154" s="138"/>
      <c r="BG154" s="138"/>
      <c r="BH154" s="138"/>
      <c r="BI154" s="138"/>
      <c r="BJ154" s="138"/>
      <c r="BK154" s="138"/>
      <c r="BL154" s="138"/>
      <c r="BM154" s="138"/>
      <c r="BN154" s="138"/>
      <c r="BO154" s="138"/>
      <c r="BP154" s="138"/>
      <c r="BQ154" s="138"/>
      <c r="BR154" s="138"/>
      <c r="BS154" s="138"/>
      <c r="BT154" s="138"/>
      <c r="BU154" s="138"/>
      <c r="BV154" s="138"/>
      <c r="BW154" s="138"/>
      <c r="BX154" s="138"/>
      <c r="BY154" s="138"/>
      <c r="BZ154" s="138"/>
    </row>
    <row r="155" spans="1:78" s="152" customFormat="1" ht="18" hidden="1" customHeight="1" outlineLevel="1" x14ac:dyDescent="0.25">
      <c r="A155" s="146">
        <v>17</v>
      </c>
      <c r="B155" s="366" t="str">
        <f>IFERROR(IF(INDEX(inputsflush_gn,MATCH(Logic!$A155,inputsflush_no,0))&lt;&gt;"",INDEX(inputsflush_gn,MATCH(Logic!$A155,inputsflush_no,0)),""),"")</f>
        <v/>
      </c>
      <c r="C155" s="367"/>
      <c r="D155" s="58" t="str">
        <f>IFERROR(IF(INDEX(inputsflush_id,MATCH(Logic!$A155,inputsflush_no,0))&lt;&gt;"",INDEX(inputsflush_id,MATCH(Logic!$A155,inputsflush_no,0)),""),"")</f>
        <v/>
      </c>
      <c r="E155" s="370" t="str">
        <f>IFERROR(IF(INDEX(inputsflush_fam,MATCH(Logic!$A155,inputsflush_no,0))&lt;&gt;"",INDEX(inputsflush_fam,MATCH(Logic!$A155,inputsflush_no,0)),""),"")</f>
        <v/>
      </c>
      <c r="F155" s="370"/>
      <c r="G155" s="370" t="str">
        <f>IFERROR(IF(INDEX(inputsflush_typ,MATCH(Logic!$A155,inputsflush_no,0))&lt;&gt;"",INDEX(inputsflush_typ,MATCH(Logic!$A155,inputsflush_no,0)),""),"")</f>
        <v/>
      </c>
      <c r="H155" s="370"/>
      <c r="I155" s="160" t="str">
        <f t="shared" si="0"/>
        <v/>
      </c>
      <c r="J155" s="161" t="str">
        <f>IFERROR(IF(INDEX(inputsflush_dfr,MATCH(Logic!$A155,inputsflush_no,0))&lt;&gt;"",INDEX(inputsflush_dfr,MATCH(Logic!$A155,inputsflush_no,0)),""),"")</f>
        <v/>
      </c>
      <c r="K155" s="332" t="str">
        <f>IFERROR(IF(INDEX(inputsflush_paw,MATCH(Logic!$A155,inputsflush_no,0))&lt;&gt;"",INDEX(inputsflush_paw,MATCH(Logic!$A155,inputsflush_no,0)),""),"")</f>
        <v/>
      </c>
      <c r="L155" s="304" t="str">
        <f>IFERROR(IF(INDEX(inputsflush_prcocc,MATCH(Logic!$A155,inputsflush_no,0))&lt;&gt;"",INDEX(inputsflush_prcocc,MATCH(Logic!$A155,inputsflush_no,0)),""),"")</f>
        <v/>
      </c>
      <c r="M155" s="174" t="str">
        <f t="shared" si="1"/>
        <v/>
      </c>
      <c r="N155" s="162" t="str">
        <f t="shared" si="2"/>
        <v/>
      </c>
      <c r="O155" s="160" t="str">
        <f t="shared" si="3"/>
        <v/>
      </c>
      <c r="P155" s="160" t="str">
        <f t="shared" si="4"/>
        <v/>
      </c>
      <c r="Q155" s="160" t="str">
        <f>IF($B155&lt;&gt;"",IFERROR(IF($N155&gt;0,IF($E155="Toilet (male)",1+(2*(1-$M155)),IF($E155="Toilet (female)",Database!J$55,IF($E155="Urinal",2*$M155,0))),0),"Check Inputs"),"")</f>
        <v/>
      </c>
      <c r="R155" s="162" t="str">
        <f t="shared" si="5"/>
        <v/>
      </c>
      <c r="S155" s="160" t="str">
        <f t="shared" si="6"/>
        <v/>
      </c>
      <c r="T155" s="160" t="str">
        <f t="shared" si="7"/>
        <v/>
      </c>
      <c r="U155" s="160" t="str">
        <f>IF($B155&lt;&gt;"",IFERROR(IF($R155&gt;0,IF($E155="Toilet (male)",0.1+(0.4*(1-$M155)),IF($E155="Toilet (female)",Database!K$55,IF($E155="Urinal",0.4*$M155,0))),0),"Check Inputs"),"")</f>
        <v/>
      </c>
      <c r="V155" s="162" t="str">
        <f t="shared" si="8"/>
        <v/>
      </c>
      <c r="W155" s="160" t="str">
        <f t="shared" si="9"/>
        <v/>
      </c>
      <c r="X155" s="160" t="str">
        <f t="shared" si="10"/>
        <v/>
      </c>
      <c r="Y155" s="162" t="str">
        <f>IF($B155&lt;&gt;"",IFERROR(IF($V155&gt;0,IF($E155="Toilet (male)",0.1+(0.1*(1-$M155)),IF($E155="Toilet (female)",Database!L$55,IF($E155="Urinal",0.1*$M155,0))),0),"Check Inputs"),"")</f>
        <v/>
      </c>
      <c r="Z155" s="162" t="str">
        <f t="shared" si="11"/>
        <v/>
      </c>
      <c r="AA155" s="160" t="str">
        <f t="shared" si="12"/>
        <v/>
      </c>
      <c r="AB155" s="160" t="str">
        <f t="shared" si="13"/>
        <v/>
      </c>
      <c r="AC155" s="162" t="str">
        <f>IF($B155&lt;&gt;"",IFERROR(IF($Z155&gt;0,IF($E155="Toilet (male)",1+(2*(1-$M155)),IF($E155="Toilet (female)",Database!M$55,IF($E155="Urinal",2*$M155,0))),0),"Check Inputs"),"")</f>
        <v/>
      </c>
      <c r="AD155" s="162" t="str">
        <f t="shared" si="14"/>
        <v/>
      </c>
      <c r="AE155" s="160" t="str">
        <f t="shared" si="15"/>
        <v/>
      </c>
      <c r="AF155" s="160" t="str">
        <f t="shared" si="16"/>
        <v/>
      </c>
      <c r="AG155" s="162" t="str">
        <f>IF($B155&lt;&gt;"",IFERROR(IF($AD155&gt;0,IF($E155="Toilet (male)",Database!$N$54,IF($E155="Toilet (female)",Database!$N$55,IF($E155="Urinal",Database!$N$56,0))),0),"Check Inputs"),"")</f>
        <v/>
      </c>
      <c r="AH155" s="162" t="str">
        <f t="shared" si="17"/>
        <v/>
      </c>
      <c r="AI155" s="160" t="str">
        <f t="shared" si="18"/>
        <v/>
      </c>
      <c r="AJ155" s="160" t="str">
        <f t="shared" si="19"/>
        <v/>
      </c>
      <c r="AK155" s="161" t="str">
        <f>IFERROR(IF(INDEX(inputsflush_updot,MATCH(Logic!$A155,inputsflush_no,0))&lt;&gt;"",INDEX(inputsflush_updot,MATCH(Logic!$A155,inputsflush_no,0)),""),"")</f>
        <v/>
      </c>
      <c r="AL155" s="160" t="str">
        <f t="shared" si="21"/>
        <v/>
      </c>
      <c r="AM155" s="161" t="str">
        <f>IFERROR(IF(INDEX(inputsflush_tduot,MATCH(Logic!$A155,inputsflush_no,0))&lt;&gt;"",INDEX(inputsflush_tduot,MATCH(Logic!$A155,inputsflush_no,0)),""),"")</f>
        <v/>
      </c>
      <c r="AN155" s="166" t="str">
        <f t="shared" si="22"/>
        <v/>
      </c>
      <c r="AO155" s="166" t="str">
        <f t="shared" si="23"/>
        <v/>
      </c>
      <c r="AP155" s="162" t="str">
        <f t="shared" si="24"/>
        <v/>
      </c>
      <c r="AQ155" s="306" t="str">
        <f t="shared" si="25"/>
        <v/>
      </c>
      <c r="AR155" s="160" t="str">
        <f t="shared" si="20"/>
        <v/>
      </c>
      <c r="AS155" s="160" t="str">
        <f t="shared" si="26"/>
        <v/>
      </c>
      <c r="AT155" s="160" t="str">
        <f t="shared" si="27"/>
        <v/>
      </c>
      <c r="AU155" s="160" t="str">
        <f t="shared" si="28"/>
        <v/>
      </c>
      <c r="AV155" s="160" t="str">
        <f t="shared" si="29"/>
        <v/>
      </c>
      <c r="AW155" s="140"/>
      <c r="AX155" s="138"/>
      <c r="AY155" s="138"/>
      <c r="AZ155" s="138"/>
      <c r="BA155" s="138"/>
      <c r="BB155" s="138"/>
      <c r="BC155" s="138"/>
      <c r="BD155" s="138"/>
      <c r="BE155" s="138"/>
      <c r="BF155" s="138"/>
      <c r="BG155" s="138"/>
      <c r="BH155" s="138"/>
      <c r="BI155" s="138"/>
      <c r="BJ155" s="138"/>
      <c r="BK155" s="138"/>
      <c r="BL155" s="138"/>
      <c r="BM155" s="138"/>
      <c r="BN155" s="138"/>
      <c r="BO155" s="138"/>
      <c r="BP155" s="138"/>
      <c r="BQ155" s="138"/>
      <c r="BR155" s="138"/>
      <c r="BS155" s="138"/>
      <c r="BT155" s="138"/>
      <c r="BU155" s="138"/>
      <c r="BV155" s="138"/>
      <c r="BW155" s="138"/>
      <c r="BX155" s="138"/>
      <c r="BY155" s="138"/>
      <c r="BZ155" s="138"/>
    </row>
    <row r="156" spans="1:78" s="152" customFormat="1" ht="18" hidden="1" customHeight="1" outlineLevel="1" x14ac:dyDescent="0.25">
      <c r="A156" s="146">
        <v>18</v>
      </c>
      <c r="B156" s="366" t="str">
        <f>IFERROR(IF(INDEX(inputsflush_gn,MATCH(Logic!$A156,inputsflush_no,0))&lt;&gt;"",INDEX(inputsflush_gn,MATCH(Logic!$A156,inputsflush_no,0)),""),"")</f>
        <v/>
      </c>
      <c r="C156" s="367"/>
      <c r="D156" s="58" t="str">
        <f>IFERROR(IF(INDEX(inputsflush_id,MATCH(Logic!$A156,inputsflush_no,0))&lt;&gt;"",INDEX(inputsflush_id,MATCH(Logic!$A156,inputsflush_no,0)),""),"")</f>
        <v/>
      </c>
      <c r="E156" s="370" t="str">
        <f>IFERROR(IF(INDEX(inputsflush_fam,MATCH(Logic!$A156,inputsflush_no,0))&lt;&gt;"",INDEX(inputsflush_fam,MATCH(Logic!$A156,inputsflush_no,0)),""),"")</f>
        <v/>
      </c>
      <c r="F156" s="370"/>
      <c r="G156" s="370" t="str">
        <f>IFERROR(IF(INDEX(inputsflush_typ,MATCH(Logic!$A156,inputsflush_no,0))&lt;&gt;"",INDEX(inputsflush_typ,MATCH(Logic!$A156,inputsflush_no,0)),""),"")</f>
        <v/>
      </c>
      <c r="H156" s="370"/>
      <c r="I156" s="160" t="str">
        <f t="shared" si="0"/>
        <v/>
      </c>
      <c r="J156" s="161" t="str">
        <f>IFERROR(IF(INDEX(inputsflush_dfr,MATCH(Logic!$A156,inputsflush_no,0))&lt;&gt;"",INDEX(inputsflush_dfr,MATCH(Logic!$A156,inputsflush_no,0)),""),"")</f>
        <v/>
      </c>
      <c r="K156" s="332" t="str">
        <f>IFERROR(IF(INDEX(inputsflush_paw,MATCH(Logic!$A156,inputsflush_no,0))&lt;&gt;"",INDEX(inputsflush_paw,MATCH(Logic!$A156,inputsflush_no,0)),""),"")</f>
        <v/>
      </c>
      <c r="L156" s="304" t="str">
        <f>IFERROR(IF(INDEX(inputsflush_prcocc,MATCH(Logic!$A156,inputsflush_no,0))&lt;&gt;"",INDEX(inputsflush_prcocc,MATCH(Logic!$A156,inputsflush_no,0)),""),"")</f>
        <v/>
      </c>
      <c r="M156" s="174" t="str">
        <f t="shared" si="1"/>
        <v/>
      </c>
      <c r="N156" s="162" t="str">
        <f t="shared" si="2"/>
        <v/>
      </c>
      <c r="O156" s="160" t="str">
        <f t="shared" si="3"/>
        <v/>
      </c>
      <c r="P156" s="160" t="str">
        <f t="shared" si="4"/>
        <v/>
      </c>
      <c r="Q156" s="160" t="str">
        <f>IF($B156&lt;&gt;"",IFERROR(IF($N156&gt;0,IF($E156="Toilet (male)",1+(2*(1-$M156)),IF($E156="Toilet (female)",Database!J$55,IF($E156="Urinal",2*$M156,0))),0),"Check Inputs"),"")</f>
        <v/>
      </c>
      <c r="R156" s="162" t="str">
        <f t="shared" si="5"/>
        <v/>
      </c>
      <c r="S156" s="160" t="str">
        <f t="shared" si="6"/>
        <v/>
      </c>
      <c r="T156" s="160" t="str">
        <f t="shared" si="7"/>
        <v/>
      </c>
      <c r="U156" s="160" t="str">
        <f>IF($B156&lt;&gt;"",IFERROR(IF($R156&gt;0,IF($E156="Toilet (male)",0.1+(0.4*(1-$M156)),IF($E156="Toilet (female)",Database!K$55,IF($E156="Urinal",0.4*$M156,0))),0),"Check Inputs"),"")</f>
        <v/>
      </c>
      <c r="V156" s="162" t="str">
        <f t="shared" si="8"/>
        <v/>
      </c>
      <c r="W156" s="160" t="str">
        <f t="shared" si="9"/>
        <v/>
      </c>
      <c r="X156" s="160" t="str">
        <f t="shared" si="10"/>
        <v/>
      </c>
      <c r="Y156" s="162" t="str">
        <f>IF($B156&lt;&gt;"",IFERROR(IF($V156&gt;0,IF($E156="Toilet (male)",0.1+(0.1*(1-$M156)),IF($E156="Toilet (female)",Database!L$55,IF($E156="Urinal",0.1*$M156,0))),0),"Check Inputs"),"")</f>
        <v/>
      </c>
      <c r="Z156" s="162" t="str">
        <f t="shared" si="11"/>
        <v/>
      </c>
      <c r="AA156" s="160" t="str">
        <f t="shared" si="12"/>
        <v/>
      </c>
      <c r="AB156" s="160" t="str">
        <f t="shared" si="13"/>
        <v/>
      </c>
      <c r="AC156" s="162" t="str">
        <f>IF($B156&lt;&gt;"",IFERROR(IF($Z156&gt;0,IF($E156="Toilet (male)",1+(2*(1-$M156)),IF($E156="Toilet (female)",Database!M$55,IF($E156="Urinal",2*$M156,0))),0),"Check Inputs"),"")</f>
        <v/>
      </c>
      <c r="AD156" s="162" t="str">
        <f t="shared" si="14"/>
        <v/>
      </c>
      <c r="AE156" s="160" t="str">
        <f t="shared" si="15"/>
        <v/>
      </c>
      <c r="AF156" s="160" t="str">
        <f t="shared" si="16"/>
        <v/>
      </c>
      <c r="AG156" s="162" t="str">
        <f>IF($B156&lt;&gt;"",IFERROR(IF($AD156&gt;0,IF($E156="Toilet (male)",Database!$N$54,IF($E156="Toilet (female)",Database!$N$55,IF($E156="Urinal",Database!$N$56,0))),0),"Check Inputs"),"")</f>
        <v/>
      </c>
      <c r="AH156" s="162" t="str">
        <f t="shared" si="17"/>
        <v/>
      </c>
      <c r="AI156" s="160" t="str">
        <f t="shared" si="18"/>
        <v/>
      </c>
      <c r="AJ156" s="160" t="str">
        <f t="shared" si="19"/>
        <v/>
      </c>
      <c r="AK156" s="161" t="str">
        <f>IFERROR(IF(INDEX(inputsflush_updot,MATCH(Logic!$A156,inputsflush_no,0))&lt;&gt;"",INDEX(inputsflush_updot,MATCH(Logic!$A156,inputsflush_no,0)),""),"")</f>
        <v/>
      </c>
      <c r="AL156" s="160" t="str">
        <f t="shared" si="21"/>
        <v/>
      </c>
      <c r="AM156" s="161" t="str">
        <f>IFERROR(IF(INDEX(inputsflush_tduot,MATCH(Logic!$A156,inputsflush_no,0))&lt;&gt;"",INDEX(inputsflush_tduot,MATCH(Logic!$A156,inputsflush_no,0)),""),"")</f>
        <v/>
      </c>
      <c r="AN156" s="166" t="str">
        <f t="shared" si="22"/>
        <v/>
      </c>
      <c r="AO156" s="166" t="str">
        <f t="shared" si="23"/>
        <v/>
      </c>
      <c r="AP156" s="162" t="str">
        <f t="shared" si="24"/>
        <v/>
      </c>
      <c r="AQ156" s="306" t="str">
        <f t="shared" si="25"/>
        <v/>
      </c>
      <c r="AR156" s="160" t="str">
        <f t="shared" si="20"/>
        <v/>
      </c>
      <c r="AS156" s="160" t="str">
        <f t="shared" si="26"/>
        <v/>
      </c>
      <c r="AT156" s="160" t="str">
        <f t="shared" si="27"/>
        <v/>
      </c>
      <c r="AU156" s="160" t="str">
        <f t="shared" si="28"/>
        <v/>
      </c>
      <c r="AV156" s="160" t="str">
        <f t="shared" si="29"/>
        <v/>
      </c>
      <c r="AW156" s="140"/>
      <c r="AX156" s="138"/>
      <c r="AY156" s="138"/>
      <c r="AZ156" s="138"/>
      <c r="BA156" s="138"/>
      <c r="BB156" s="138"/>
      <c r="BC156" s="138"/>
      <c r="BD156" s="138"/>
      <c r="BE156" s="138"/>
      <c r="BF156" s="138"/>
      <c r="BG156" s="138"/>
      <c r="BH156" s="138"/>
      <c r="BI156" s="138"/>
      <c r="BJ156" s="138"/>
      <c r="BK156" s="138"/>
      <c r="BL156" s="138"/>
      <c r="BM156" s="138"/>
      <c r="BN156" s="138"/>
      <c r="BO156" s="138"/>
      <c r="BP156" s="138"/>
      <c r="BQ156" s="138"/>
      <c r="BR156" s="138"/>
      <c r="BS156" s="138"/>
      <c r="BT156" s="138"/>
      <c r="BU156" s="138"/>
      <c r="BV156" s="138"/>
      <c r="BW156" s="138"/>
      <c r="BX156" s="138"/>
      <c r="BY156" s="138"/>
      <c r="BZ156" s="138"/>
    </row>
    <row r="157" spans="1:78" s="152" customFormat="1" ht="18" hidden="1" customHeight="1" outlineLevel="1" x14ac:dyDescent="0.25">
      <c r="A157" s="146">
        <v>19</v>
      </c>
      <c r="B157" s="366" t="str">
        <f>IFERROR(IF(INDEX(inputsflush_gn,MATCH(Logic!$A157,inputsflush_no,0))&lt;&gt;"",INDEX(inputsflush_gn,MATCH(Logic!$A157,inputsflush_no,0)),""),"")</f>
        <v/>
      </c>
      <c r="C157" s="367"/>
      <c r="D157" s="58" t="str">
        <f>IFERROR(IF(INDEX(inputsflush_id,MATCH(Logic!$A157,inputsflush_no,0))&lt;&gt;"",INDEX(inputsflush_id,MATCH(Logic!$A157,inputsflush_no,0)),""),"")</f>
        <v/>
      </c>
      <c r="E157" s="370" t="str">
        <f>IFERROR(IF(INDEX(inputsflush_fam,MATCH(Logic!$A157,inputsflush_no,0))&lt;&gt;"",INDEX(inputsflush_fam,MATCH(Logic!$A157,inputsflush_no,0)),""),"")</f>
        <v/>
      </c>
      <c r="F157" s="370"/>
      <c r="G157" s="370" t="str">
        <f>IFERROR(IF(INDEX(inputsflush_typ,MATCH(Logic!$A157,inputsflush_no,0))&lt;&gt;"",INDEX(inputsflush_typ,MATCH(Logic!$A157,inputsflush_no,0)),""),"")</f>
        <v/>
      </c>
      <c r="H157" s="370"/>
      <c r="I157" s="160" t="str">
        <f t="shared" si="0"/>
        <v/>
      </c>
      <c r="J157" s="161" t="str">
        <f>IFERROR(IF(INDEX(inputsflush_dfr,MATCH(Logic!$A157,inputsflush_no,0))&lt;&gt;"",INDEX(inputsflush_dfr,MATCH(Logic!$A157,inputsflush_no,0)),""),"")</f>
        <v/>
      </c>
      <c r="K157" s="332" t="str">
        <f>IFERROR(IF(INDEX(inputsflush_paw,MATCH(Logic!$A157,inputsflush_no,0))&lt;&gt;"",INDEX(inputsflush_paw,MATCH(Logic!$A157,inputsflush_no,0)),""),"")</f>
        <v/>
      </c>
      <c r="L157" s="304" t="str">
        <f>IFERROR(IF(INDEX(inputsflush_prcocc,MATCH(Logic!$A157,inputsflush_no,0))&lt;&gt;"",INDEX(inputsflush_prcocc,MATCH(Logic!$A157,inputsflush_no,0)),""),"")</f>
        <v/>
      </c>
      <c r="M157" s="174" t="str">
        <f t="shared" si="1"/>
        <v/>
      </c>
      <c r="N157" s="162" t="str">
        <f t="shared" si="2"/>
        <v/>
      </c>
      <c r="O157" s="160" t="str">
        <f t="shared" si="3"/>
        <v/>
      </c>
      <c r="P157" s="160" t="str">
        <f t="shared" si="4"/>
        <v/>
      </c>
      <c r="Q157" s="160" t="str">
        <f>IF($B157&lt;&gt;"",IFERROR(IF($N157&gt;0,IF($E157="Toilet (male)",1+(2*(1-$M157)),IF($E157="Toilet (female)",Database!J$55,IF($E157="Urinal",2*$M157,0))),0),"Check Inputs"),"")</f>
        <v/>
      </c>
      <c r="R157" s="162" t="str">
        <f t="shared" si="5"/>
        <v/>
      </c>
      <c r="S157" s="160" t="str">
        <f t="shared" si="6"/>
        <v/>
      </c>
      <c r="T157" s="160" t="str">
        <f t="shared" si="7"/>
        <v/>
      </c>
      <c r="U157" s="160" t="str">
        <f>IF($B157&lt;&gt;"",IFERROR(IF($R157&gt;0,IF($E157="Toilet (male)",0.1+(0.4*(1-$M157)),IF($E157="Toilet (female)",Database!K$55,IF($E157="Urinal",0.4*$M157,0))),0),"Check Inputs"),"")</f>
        <v/>
      </c>
      <c r="V157" s="162" t="str">
        <f t="shared" si="8"/>
        <v/>
      </c>
      <c r="W157" s="160" t="str">
        <f t="shared" si="9"/>
        <v/>
      </c>
      <c r="X157" s="160" t="str">
        <f t="shared" si="10"/>
        <v/>
      </c>
      <c r="Y157" s="162" t="str">
        <f>IF($B157&lt;&gt;"",IFERROR(IF($V157&gt;0,IF($E157="Toilet (male)",0.1+(0.1*(1-$M157)),IF($E157="Toilet (female)",Database!L$55,IF($E157="Urinal",0.1*$M157,0))),0),"Check Inputs"),"")</f>
        <v/>
      </c>
      <c r="Z157" s="162" t="str">
        <f t="shared" si="11"/>
        <v/>
      </c>
      <c r="AA157" s="160" t="str">
        <f t="shared" si="12"/>
        <v/>
      </c>
      <c r="AB157" s="160" t="str">
        <f t="shared" si="13"/>
        <v/>
      </c>
      <c r="AC157" s="162" t="str">
        <f>IF($B157&lt;&gt;"",IFERROR(IF($Z157&gt;0,IF($E157="Toilet (male)",1+(2*(1-$M157)),IF($E157="Toilet (female)",Database!M$55,IF($E157="Urinal",2*$M157,0))),0),"Check Inputs"),"")</f>
        <v/>
      </c>
      <c r="AD157" s="162" t="str">
        <f t="shared" si="14"/>
        <v/>
      </c>
      <c r="AE157" s="160" t="str">
        <f t="shared" si="15"/>
        <v/>
      </c>
      <c r="AF157" s="160" t="str">
        <f t="shared" si="16"/>
        <v/>
      </c>
      <c r="AG157" s="162" t="str">
        <f>IF($B157&lt;&gt;"",IFERROR(IF($AD157&gt;0,IF($E157="Toilet (male)",Database!$N$54,IF($E157="Toilet (female)",Database!$N$55,IF($E157="Urinal",Database!$N$56,0))),0),"Check Inputs"),"")</f>
        <v/>
      </c>
      <c r="AH157" s="162" t="str">
        <f t="shared" si="17"/>
        <v/>
      </c>
      <c r="AI157" s="160" t="str">
        <f t="shared" si="18"/>
        <v/>
      </c>
      <c r="AJ157" s="160" t="str">
        <f t="shared" si="19"/>
        <v/>
      </c>
      <c r="AK157" s="161" t="str">
        <f>IFERROR(IF(INDEX(inputsflush_updot,MATCH(Logic!$A157,inputsflush_no,0))&lt;&gt;"",INDEX(inputsflush_updot,MATCH(Logic!$A157,inputsflush_no,0)),""),"")</f>
        <v/>
      </c>
      <c r="AL157" s="160" t="str">
        <f t="shared" si="21"/>
        <v/>
      </c>
      <c r="AM157" s="161" t="str">
        <f>IFERROR(IF(INDEX(inputsflush_tduot,MATCH(Logic!$A157,inputsflush_no,0))&lt;&gt;"",INDEX(inputsflush_tduot,MATCH(Logic!$A157,inputsflush_no,0)),""),"")</f>
        <v/>
      </c>
      <c r="AN157" s="166" t="str">
        <f t="shared" si="22"/>
        <v/>
      </c>
      <c r="AO157" s="166" t="str">
        <f t="shared" si="23"/>
        <v/>
      </c>
      <c r="AP157" s="162" t="str">
        <f t="shared" si="24"/>
        <v/>
      </c>
      <c r="AQ157" s="306" t="str">
        <f t="shared" si="25"/>
        <v/>
      </c>
      <c r="AR157" s="160" t="str">
        <f t="shared" si="20"/>
        <v/>
      </c>
      <c r="AS157" s="160" t="str">
        <f t="shared" si="26"/>
        <v/>
      </c>
      <c r="AT157" s="160" t="str">
        <f t="shared" si="27"/>
        <v/>
      </c>
      <c r="AU157" s="160" t="str">
        <f t="shared" si="28"/>
        <v/>
      </c>
      <c r="AV157" s="160" t="str">
        <f t="shared" si="29"/>
        <v/>
      </c>
      <c r="AW157" s="140"/>
      <c r="AX157" s="138"/>
      <c r="AY157" s="138"/>
      <c r="AZ157" s="138"/>
      <c r="BA157" s="138"/>
      <c r="BB157" s="138"/>
      <c r="BC157" s="138"/>
      <c r="BD157" s="138"/>
      <c r="BE157" s="138"/>
      <c r="BF157" s="138"/>
      <c r="BG157" s="138"/>
      <c r="BH157" s="138"/>
      <c r="BI157" s="138"/>
      <c r="BJ157" s="138"/>
      <c r="BK157" s="138"/>
      <c r="BL157" s="138"/>
      <c r="BM157" s="138"/>
      <c r="BN157" s="138"/>
      <c r="BO157" s="138"/>
      <c r="BP157" s="138"/>
      <c r="BQ157" s="138"/>
      <c r="BR157" s="138"/>
      <c r="BS157" s="138"/>
      <c r="BT157" s="138"/>
      <c r="BU157" s="138"/>
      <c r="BV157" s="138"/>
      <c r="BW157" s="138"/>
      <c r="BX157" s="138"/>
      <c r="BY157" s="138"/>
      <c r="BZ157" s="138"/>
    </row>
    <row r="158" spans="1:78" s="152" customFormat="1" ht="18" hidden="1" customHeight="1" outlineLevel="1" x14ac:dyDescent="0.25">
      <c r="A158" s="146">
        <v>20</v>
      </c>
      <c r="B158" s="366" t="str">
        <f>IFERROR(IF(INDEX(inputsflush_gn,MATCH(Logic!$A158,inputsflush_no,0))&lt;&gt;"",INDEX(inputsflush_gn,MATCH(Logic!$A158,inputsflush_no,0)),""),"")</f>
        <v/>
      </c>
      <c r="C158" s="367"/>
      <c r="D158" s="58" t="str">
        <f>IFERROR(IF(INDEX(inputsflush_id,MATCH(Logic!$A158,inputsflush_no,0))&lt;&gt;"",INDEX(inputsflush_id,MATCH(Logic!$A158,inputsflush_no,0)),""),"")</f>
        <v/>
      </c>
      <c r="E158" s="370" t="str">
        <f>IFERROR(IF(INDEX(inputsflush_fam,MATCH(Logic!$A158,inputsflush_no,0))&lt;&gt;"",INDEX(inputsflush_fam,MATCH(Logic!$A158,inputsflush_no,0)),""),"")</f>
        <v/>
      </c>
      <c r="F158" s="370"/>
      <c r="G158" s="370" t="str">
        <f>IFERROR(IF(INDEX(inputsflush_typ,MATCH(Logic!$A158,inputsflush_no,0))&lt;&gt;"",INDEX(inputsflush_typ,MATCH(Logic!$A158,inputsflush_no,0)),""),"")</f>
        <v/>
      </c>
      <c r="H158" s="370"/>
      <c r="I158" s="160" t="str">
        <f t="shared" si="0"/>
        <v/>
      </c>
      <c r="J158" s="161" t="str">
        <f>IFERROR(IF(INDEX(inputsflush_dfr,MATCH(Logic!$A158,inputsflush_no,0))&lt;&gt;"",INDEX(inputsflush_dfr,MATCH(Logic!$A158,inputsflush_no,0)),""),"")</f>
        <v/>
      </c>
      <c r="K158" s="332" t="str">
        <f>IFERROR(IF(INDEX(inputsflush_paw,MATCH(Logic!$A158,inputsflush_no,0))&lt;&gt;"",INDEX(inputsflush_paw,MATCH(Logic!$A158,inputsflush_no,0)),""),"")</f>
        <v/>
      </c>
      <c r="L158" s="304" t="str">
        <f>IFERROR(IF(INDEX(inputsflush_prcocc,MATCH(Logic!$A158,inputsflush_no,0))&lt;&gt;"",INDEX(inputsflush_prcocc,MATCH(Logic!$A158,inputsflush_no,0)),""),"")</f>
        <v/>
      </c>
      <c r="M158" s="174" t="str">
        <f t="shared" si="1"/>
        <v/>
      </c>
      <c r="N158" s="162" t="str">
        <f t="shared" si="2"/>
        <v/>
      </c>
      <c r="O158" s="160" t="str">
        <f t="shared" si="3"/>
        <v/>
      </c>
      <c r="P158" s="160" t="str">
        <f t="shared" si="4"/>
        <v/>
      </c>
      <c r="Q158" s="160" t="str">
        <f>IF($B158&lt;&gt;"",IFERROR(IF($N158&gt;0,IF($E158="Toilet (male)",1+(2*(1-$M158)),IF($E158="Toilet (female)",Database!J$55,IF($E158="Urinal",2*$M158,0))),0),"Check Inputs"),"")</f>
        <v/>
      </c>
      <c r="R158" s="162" t="str">
        <f t="shared" si="5"/>
        <v/>
      </c>
      <c r="S158" s="160" t="str">
        <f t="shared" si="6"/>
        <v/>
      </c>
      <c r="T158" s="160" t="str">
        <f t="shared" si="7"/>
        <v/>
      </c>
      <c r="U158" s="160" t="str">
        <f>IF($B158&lt;&gt;"",IFERROR(IF($R158&gt;0,IF($E158="Toilet (male)",0.1+(0.4*(1-$M158)),IF($E158="Toilet (female)",Database!K$55,IF($E158="Urinal",0.4*$M158,0))),0),"Check Inputs"),"")</f>
        <v/>
      </c>
      <c r="V158" s="162" t="str">
        <f t="shared" si="8"/>
        <v/>
      </c>
      <c r="W158" s="160" t="str">
        <f t="shared" si="9"/>
        <v/>
      </c>
      <c r="X158" s="160" t="str">
        <f t="shared" si="10"/>
        <v/>
      </c>
      <c r="Y158" s="162" t="str">
        <f>IF($B158&lt;&gt;"",IFERROR(IF($V158&gt;0,IF($E158="Toilet (male)",0.1+(0.1*(1-$M158)),IF($E158="Toilet (female)",Database!L$55,IF($E158="Urinal",0.1*$M158,0))),0),"Check Inputs"),"")</f>
        <v/>
      </c>
      <c r="Z158" s="162" t="str">
        <f t="shared" si="11"/>
        <v/>
      </c>
      <c r="AA158" s="160" t="str">
        <f t="shared" si="12"/>
        <v/>
      </c>
      <c r="AB158" s="160" t="str">
        <f t="shared" si="13"/>
        <v/>
      </c>
      <c r="AC158" s="162" t="str">
        <f>IF($B158&lt;&gt;"",IFERROR(IF($Z158&gt;0,IF($E158="Toilet (male)",1+(2*(1-$M158)),IF($E158="Toilet (female)",Database!M$55,IF($E158="Urinal",2*$M158,0))),0),"Check Inputs"),"")</f>
        <v/>
      </c>
      <c r="AD158" s="162" t="str">
        <f t="shared" si="14"/>
        <v/>
      </c>
      <c r="AE158" s="160" t="str">
        <f t="shared" si="15"/>
        <v/>
      </c>
      <c r="AF158" s="160" t="str">
        <f t="shared" si="16"/>
        <v/>
      </c>
      <c r="AG158" s="162" t="str">
        <f>IF($B158&lt;&gt;"",IFERROR(IF($AD158&gt;0,IF($E158="Toilet (male)",Database!$N$54,IF($E158="Toilet (female)",Database!$N$55,IF($E158="Urinal",Database!$N$56,0))),0),"Check Inputs"),"")</f>
        <v/>
      </c>
      <c r="AH158" s="162" t="str">
        <f t="shared" si="17"/>
        <v/>
      </c>
      <c r="AI158" s="160" t="str">
        <f t="shared" si="18"/>
        <v/>
      </c>
      <c r="AJ158" s="160" t="str">
        <f t="shared" si="19"/>
        <v/>
      </c>
      <c r="AK158" s="161" t="str">
        <f>IFERROR(IF(INDEX(inputsflush_updot,MATCH(Logic!$A158,inputsflush_no,0))&lt;&gt;"",INDEX(inputsflush_updot,MATCH(Logic!$A158,inputsflush_no,0)),""),"")</f>
        <v/>
      </c>
      <c r="AL158" s="160" t="str">
        <f t="shared" si="21"/>
        <v/>
      </c>
      <c r="AM158" s="161" t="str">
        <f>IFERROR(IF(INDEX(inputsflush_tduot,MATCH(Logic!$A158,inputsflush_no,0))&lt;&gt;"",INDEX(inputsflush_tduot,MATCH(Logic!$A158,inputsflush_no,0)),""),"")</f>
        <v/>
      </c>
      <c r="AN158" s="166" t="str">
        <f t="shared" si="22"/>
        <v/>
      </c>
      <c r="AO158" s="166" t="str">
        <f t="shared" si="23"/>
        <v/>
      </c>
      <c r="AP158" s="162" t="str">
        <f t="shared" si="24"/>
        <v/>
      </c>
      <c r="AQ158" s="306" t="str">
        <f t="shared" si="25"/>
        <v/>
      </c>
      <c r="AR158" s="160" t="str">
        <f t="shared" si="20"/>
        <v/>
      </c>
      <c r="AS158" s="160" t="str">
        <f t="shared" si="26"/>
        <v/>
      </c>
      <c r="AT158" s="160" t="str">
        <f t="shared" si="27"/>
        <v/>
      </c>
      <c r="AU158" s="160" t="str">
        <f t="shared" si="28"/>
        <v/>
      </c>
      <c r="AV158" s="160" t="str">
        <f t="shared" si="29"/>
        <v/>
      </c>
      <c r="AW158" s="140"/>
      <c r="AX158" s="138"/>
      <c r="AY158" s="138"/>
      <c r="AZ158" s="138"/>
      <c r="BA158" s="138"/>
      <c r="BB158" s="138"/>
      <c r="BC158" s="138"/>
      <c r="BD158" s="138"/>
      <c r="BE158" s="138"/>
      <c r="BF158" s="138"/>
      <c r="BG158" s="138"/>
      <c r="BH158" s="138"/>
      <c r="BI158" s="138"/>
      <c r="BJ158" s="138"/>
      <c r="BK158" s="138"/>
      <c r="BL158" s="138"/>
      <c r="BM158" s="138"/>
      <c r="BN158" s="138"/>
      <c r="BO158" s="138"/>
      <c r="BP158" s="138"/>
      <c r="BQ158" s="138"/>
      <c r="BR158" s="138"/>
      <c r="BS158" s="138"/>
      <c r="BT158" s="138"/>
      <c r="BU158" s="138"/>
      <c r="BV158" s="138"/>
      <c r="BW158" s="138"/>
      <c r="BX158" s="138"/>
      <c r="BY158" s="138"/>
      <c r="BZ158" s="138"/>
    </row>
    <row r="159" spans="1:78" s="152" customFormat="1" ht="18" hidden="1" customHeight="1" outlineLevel="1" x14ac:dyDescent="0.25">
      <c r="A159" s="146">
        <v>21</v>
      </c>
      <c r="B159" s="366" t="str">
        <f>IFERROR(IF(INDEX(inputsflush_gn,MATCH(Logic!$A159,inputsflush_no,0))&lt;&gt;"",INDEX(inputsflush_gn,MATCH(Logic!$A159,inputsflush_no,0)),""),"")</f>
        <v/>
      </c>
      <c r="C159" s="367"/>
      <c r="D159" s="58" t="str">
        <f>IFERROR(IF(INDEX(inputsflush_id,MATCH(Logic!$A159,inputsflush_no,0))&lt;&gt;"",INDEX(inputsflush_id,MATCH(Logic!$A159,inputsflush_no,0)),""),"")</f>
        <v/>
      </c>
      <c r="E159" s="370" t="str">
        <f>IFERROR(IF(INDEX(inputsflush_fam,MATCH(Logic!$A159,inputsflush_no,0))&lt;&gt;"",INDEX(inputsflush_fam,MATCH(Logic!$A159,inputsflush_no,0)),""),"")</f>
        <v/>
      </c>
      <c r="F159" s="370"/>
      <c r="G159" s="370" t="str">
        <f>IFERROR(IF(INDEX(inputsflush_typ,MATCH(Logic!$A159,inputsflush_no,0))&lt;&gt;"",INDEX(inputsflush_typ,MATCH(Logic!$A159,inputsflush_no,0)),""),"")</f>
        <v/>
      </c>
      <c r="H159" s="370"/>
      <c r="I159" s="160" t="str">
        <f t="shared" si="0"/>
        <v/>
      </c>
      <c r="J159" s="161" t="str">
        <f>IFERROR(IF(INDEX(inputsflush_dfr,MATCH(Logic!$A159,inputsflush_no,0))&lt;&gt;"",INDEX(inputsflush_dfr,MATCH(Logic!$A159,inputsflush_no,0)),""),"")</f>
        <v/>
      </c>
      <c r="K159" s="332" t="str">
        <f>IFERROR(IF(INDEX(inputsflush_paw,MATCH(Logic!$A159,inputsflush_no,0))&lt;&gt;"",INDEX(inputsflush_paw,MATCH(Logic!$A159,inputsflush_no,0)),""),"")</f>
        <v/>
      </c>
      <c r="L159" s="304" t="str">
        <f>IFERROR(IF(INDEX(inputsflush_prcocc,MATCH(Logic!$A159,inputsflush_no,0))&lt;&gt;"",INDEX(inputsflush_prcocc,MATCH(Logic!$A159,inputsflush_no,0)),""),"")</f>
        <v/>
      </c>
      <c r="M159" s="174" t="str">
        <f t="shared" si="1"/>
        <v/>
      </c>
      <c r="N159" s="162" t="str">
        <f t="shared" si="2"/>
        <v/>
      </c>
      <c r="O159" s="160" t="str">
        <f t="shared" si="3"/>
        <v/>
      </c>
      <c r="P159" s="160" t="str">
        <f t="shared" si="4"/>
        <v/>
      </c>
      <c r="Q159" s="160" t="str">
        <f>IF($B159&lt;&gt;"",IFERROR(IF($N159&gt;0,IF($E159="Toilet (male)",1+(2*(1-$M159)),IF($E159="Toilet (female)",Database!J$55,IF($E159="Urinal",2*$M159,0))),0),"Check Inputs"),"")</f>
        <v/>
      </c>
      <c r="R159" s="162" t="str">
        <f t="shared" si="5"/>
        <v/>
      </c>
      <c r="S159" s="160" t="str">
        <f t="shared" si="6"/>
        <v/>
      </c>
      <c r="T159" s="160" t="str">
        <f t="shared" si="7"/>
        <v/>
      </c>
      <c r="U159" s="160" t="str">
        <f>IF($B159&lt;&gt;"",IFERROR(IF($R159&gt;0,IF($E159="Toilet (male)",0.1+(0.4*(1-$M159)),IF($E159="Toilet (female)",Database!K$55,IF($E159="Urinal",0.4*$M159,0))),0),"Check Inputs"),"")</f>
        <v/>
      </c>
      <c r="V159" s="162" t="str">
        <f t="shared" si="8"/>
        <v/>
      </c>
      <c r="W159" s="160" t="str">
        <f t="shared" si="9"/>
        <v/>
      </c>
      <c r="X159" s="160" t="str">
        <f t="shared" si="10"/>
        <v/>
      </c>
      <c r="Y159" s="162" t="str">
        <f>IF($B159&lt;&gt;"",IFERROR(IF($V159&gt;0,IF($E159="Toilet (male)",0.1+(0.1*(1-$M159)),IF($E159="Toilet (female)",Database!L$55,IF($E159="Urinal",0.1*$M159,0))),0),"Check Inputs"),"")</f>
        <v/>
      </c>
      <c r="Z159" s="162" t="str">
        <f t="shared" si="11"/>
        <v/>
      </c>
      <c r="AA159" s="160" t="str">
        <f t="shared" si="12"/>
        <v/>
      </c>
      <c r="AB159" s="160" t="str">
        <f t="shared" si="13"/>
        <v/>
      </c>
      <c r="AC159" s="162" t="str">
        <f>IF($B159&lt;&gt;"",IFERROR(IF($Z159&gt;0,IF($E159="Toilet (male)",1+(2*(1-$M159)),IF($E159="Toilet (female)",Database!M$55,IF($E159="Urinal",2*$M159,0))),0),"Check Inputs"),"")</f>
        <v/>
      </c>
      <c r="AD159" s="162" t="str">
        <f t="shared" si="14"/>
        <v/>
      </c>
      <c r="AE159" s="160" t="str">
        <f t="shared" si="15"/>
        <v/>
      </c>
      <c r="AF159" s="160" t="str">
        <f t="shared" si="16"/>
        <v/>
      </c>
      <c r="AG159" s="162" t="str">
        <f>IF($B159&lt;&gt;"",IFERROR(IF($AD159&gt;0,IF($E159="Toilet (male)",Database!$N$54,IF($E159="Toilet (female)",Database!$N$55,IF($E159="Urinal",Database!$N$56,0))),0),"Check Inputs"),"")</f>
        <v/>
      </c>
      <c r="AH159" s="162" t="str">
        <f t="shared" si="17"/>
        <v/>
      </c>
      <c r="AI159" s="160" t="str">
        <f t="shared" si="18"/>
        <v/>
      </c>
      <c r="AJ159" s="160" t="str">
        <f t="shared" si="19"/>
        <v/>
      </c>
      <c r="AK159" s="161" t="str">
        <f>IFERROR(IF(INDEX(inputsflush_updot,MATCH(Logic!$A159,inputsflush_no,0))&lt;&gt;"",INDEX(inputsflush_updot,MATCH(Logic!$A159,inputsflush_no,0)),""),"")</f>
        <v/>
      </c>
      <c r="AL159" s="160" t="str">
        <f t="shared" si="21"/>
        <v/>
      </c>
      <c r="AM159" s="161" t="str">
        <f>IFERROR(IF(INDEX(inputsflush_tduot,MATCH(Logic!$A159,inputsflush_no,0))&lt;&gt;"",INDEX(inputsflush_tduot,MATCH(Logic!$A159,inputsflush_no,0)),""),"")</f>
        <v/>
      </c>
      <c r="AN159" s="166" t="str">
        <f t="shared" si="22"/>
        <v/>
      </c>
      <c r="AO159" s="166" t="str">
        <f t="shared" si="23"/>
        <v/>
      </c>
      <c r="AP159" s="162" t="str">
        <f t="shared" si="24"/>
        <v/>
      </c>
      <c r="AQ159" s="306" t="str">
        <f t="shared" si="25"/>
        <v/>
      </c>
      <c r="AR159" s="160" t="str">
        <f t="shared" si="20"/>
        <v/>
      </c>
      <c r="AS159" s="160" t="str">
        <f t="shared" si="26"/>
        <v/>
      </c>
      <c r="AT159" s="160" t="str">
        <f t="shared" si="27"/>
        <v/>
      </c>
      <c r="AU159" s="160" t="str">
        <f t="shared" si="28"/>
        <v/>
      </c>
      <c r="AV159" s="160" t="str">
        <f t="shared" si="29"/>
        <v/>
      </c>
      <c r="AW159" s="153"/>
      <c r="AX159" s="138"/>
      <c r="AY159" s="138"/>
      <c r="AZ159" s="138"/>
      <c r="BA159" s="138"/>
      <c r="BB159" s="138"/>
      <c r="BC159" s="138"/>
      <c r="BD159" s="138"/>
      <c r="BE159" s="138"/>
      <c r="BF159" s="138"/>
      <c r="BG159" s="138"/>
      <c r="BH159" s="138"/>
      <c r="BI159" s="138"/>
      <c r="BJ159" s="138"/>
      <c r="BK159" s="138"/>
      <c r="BL159" s="138"/>
      <c r="BM159" s="138"/>
      <c r="BN159" s="138"/>
      <c r="BO159" s="138"/>
      <c r="BP159" s="138"/>
      <c r="BQ159" s="138"/>
      <c r="BR159" s="138"/>
      <c r="BS159" s="138"/>
      <c r="BT159" s="138"/>
      <c r="BU159" s="138"/>
      <c r="BV159" s="138"/>
      <c r="BW159" s="138"/>
      <c r="BX159" s="138"/>
      <c r="BY159" s="138"/>
      <c r="BZ159" s="138"/>
    </row>
    <row r="160" spans="1:78" s="152" customFormat="1" ht="18" hidden="1" customHeight="1" outlineLevel="1" x14ac:dyDescent="0.25">
      <c r="A160" s="146">
        <v>22</v>
      </c>
      <c r="B160" s="366" t="str">
        <f>IFERROR(IF(INDEX(inputsflush_gn,MATCH(Logic!$A160,inputsflush_no,0))&lt;&gt;"",INDEX(inputsflush_gn,MATCH(Logic!$A160,inputsflush_no,0)),""),"")</f>
        <v/>
      </c>
      <c r="C160" s="367"/>
      <c r="D160" s="58" t="str">
        <f>IFERROR(IF(INDEX(inputsflush_id,MATCH(Logic!$A160,inputsflush_no,0))&lt;&gt;"",INDEX(inputsflush_id,MATCH(Logic!$A160,inputsflush_no,0)),""),"")</f>
        <v/>
      </c>
      <c r="E160" s="370" t="str">
        <f>IFERROR(IF(INDEX(inputsflush_fam,MATCH(Logic!$A160,inputsflush_no,0))&lt;&gt;"",INDEX(inputsflush_fam,MATCH(Logic!$A160,inputsflush_no,0)),""),"")</f>
        <v/>
      </c>
      <c r="F160" s="370"/>
      <c r="G160" s="370" t="str">
        <f>IFERROR(IF(INDEX(inputsflush_typ,MATCH(Logic!$A160,inputsflush_no,0))&lt;&gt;"",INDEX(inputsflush_typ,MATCH(Logic!$A160,inputsflush_no,0)),""),"")</f>
        <v/>
      </c>
      <c r="H160" s="370"/>
      <c r="I160" s="160" t="str">
        <f t="shared" si="0"/>
        <v/>
      </c>
      <c r="J160" s="161" t="str">
        <f>IFERROR(IF(INDEX(inputsflush_dfr,MATCH(Logic!$A160,inputsflush_no,0))&lt;&gt;"",INDEX(inputsflush_dfr,MATCH(Logic!$A160,inputsflush_no,0)),""),"")</f>
        <v/>
      </c>
      <c r="K160" s="332" t="str">
        <f>IFERROR(IF(INDEX(inputsflush_paw,MATCH(Logic!$A160,inputsflush_no,0))&lt;&gt;"",INDEX(inputsflush_paw,MATCH(Logic!$A160,inputsflush_no,0)),""),"")</f>
        <v/>
      </c>
      <c r="L160" s="304" t="str">
        <f>IFERROR(IF(INDEX(inputsflush_prcocc,MATCH(Logic!$A160,inputsflush_no,0))&lt;&gt;"",INDEX(inputsflush_prcocc,MATCH(Logic!$A160,inputsflush_no,0)),""),"")</f>
        <v/>
      </c>
      <c r="M160" s="174" t="str">
        <f t="shared" si="1"/>
        <v/>
      </c>
      <c r="N160" s="162" t="str">
        <f t="shared" si="2"/>
        <v/>
      </c>
      <c r="O160" s="160" t="str">
        <f t="shared" si="3"/>
        <v/>
      </c>
      <c r="P160" s="160" t="str">
        <f t="shared" si="4"/>
        <v/>
      </c>
      <c r="Q160" s="160" t="str">
        <f>IF($B160&lt;&gt;"",IFERROR(IF($N160&gt;0,IF($E160="Toilet (male)",1+(2*(1-$M160)),IF($E160="Toilet (female)",Database!J$55,IF($E160="Urinal",2*$M160,0))),0),"Check Inputs"),"")</f>
        <v/>
      </c>
      <c r="R160" s="162" t="str">
        <f t="shared" si="5"/>
        <v/>
      </c>
      <c r="S160" s="160" t="str">
        <f t="shared" si="6"/>
        <v/>
      </c>
      <c r="T160" s="160" t="str">
        <f t="shared" si="7"/>
        <v/>
      </c>
      <c r="U160" s="160" t="str">
        <f>IF($B160&lt;&gt;"",IFERROR(IF($R160&gt;0,IF($E160="Toilet (male)",0.1+(0.4*(1-$M160)),IF($E160="Toilet (female)",Database!K$55,IF($E160="Urinal",0.4*$M160,0))),0),"Check Inputs"),"")</f>
        <v/>
      </c>
      <c r="V160" s="162" t="str">
        <f t="shared" si="8"/>
        <v/>
      </c>
      <c r="W160" s="160" t="str">
        <f t="shared" si="9"/>
        <v/>
      </c>
      <c r="X160" s="160" t="str">
        <f t="shared" si="10"/>
        <v/>
      </c>
      <c r="Y160" s="162" t="str">
        <f>IF($B160&lt;&gt;"",IFERROR(IF($V160&gt;0,IF($E160="Toilet (male)",0.1+(0.1*(1-$M160)),IF($E160="Toilet (female)",Database!L$55,IF($E160="Urinal",0.1*$M160,0))),0),"Check Inputs"),"")</f>
        <v/>
      </c>
      <c r="Z160" s="162" t="str">
        <f t="shared" si="11"/>
        <v/>
      </c>
      <c r="AA160" s="160" t="str">
        <f t="shared" si="12"/>
        <v/>
      </c>
      <c r="AB160" s="160" t="str">
        <f t="shared" si="13"/>
        <v/>
      </c>
      <c r="AC160" s="162" t="str">
        <f>IF($B160&lt;&gt;"",IFERROR(IF($Z160&gt;0,IF($E160="Toilet (male)",1+(2*(1-$M160)),IF($E160="Toilet (female)",Database!M$55,IF($E160="Urinal",2*$M160,0))),0),"Check Inputs"),"")</f>
        <v/>
      </c>
      <c r="AD160" s="162" t="str">
        <f t="shared" si="14"/>
        <v/>
      </c>
      <c r="AE160" s="160" t="str">
        <f t="shared" si="15"/>
        <v/>
      </c>
      <c r="AF160" s="160" t="str">
        <f t="shared" si="16"/>
        <v/>
      </c>
      <c r="AG160" s="162" t="str">
        <f>IF($B160&lt;&gt;"",IFERROR(IF($AD160&gt;0,IF($E160="Toilet (male)",Database!$N$54,IF($E160="Toilet (female)",Database!$N$55,IF($E160="Urinal",Database!$N$56,0))),0),"Check Inputs"),"")</f>
        <v/>
      </c>
      <c r="AH160" s="162" t="str">
        <f t="shared" si="17"/>
        <v/>
      </c>
      <c r="AI160" s="160" t="str">
        <f t="shared" si="18"/>
        <v/>
      </c>
      <c r="AJ160" s="160" t="str">
        <f t="shared" si="19"/>
        <v/>
      </c>
      <c r="AK160" s="161" t="str">
        <f>IFERROR(IF(INDEX(inputsflush_updot,MATCH(Logic!$A160,inputsflush_no,0))&lt;&gt;"",INDEX(inputsflush_updot,MATCH(Logic!$A160,inputsflush_no,0)),""),"")</f>
        <v/>
      </c>
      <c r="AL160" s="160" t="str">
        <f t="shared" si="21"/>
        <v/>
      </c>
      <c r="AM160" s="161" t="str">
        <f>IFERROR(IF(INDEX(inputsflush_tduot,MATCH(Logic!$A160,inputsflush_no,0))&lt;&gt;"",INDEX(inputsflush_tduot,MATCH(Logic!$A160,inputsflush_no,0)),""),"")</f>
        <v/>
      </c>
      <c r="AN160" s="166" t="str">
        <f t="shared" si="22"/>
        <v/>
      </c>
      <c r="AO160" s="166" t="str">
        <f t="shared" si="23"/>
        <v/>
      </c>
      <c r="AP160" s="162" t="str">
        <f t="shared" si="24"/>
        <v/>
      </c>
      <c r="AQ160" s="306" t="str">
        <f t="shared" si="25"/>
        <v/>
      </c>
      <c r="AR160" s="160" t="str">
        <f t="shared" si="20"/>
        <v/>
      </c>
      <c r="AS160" s="160" t="str">
        <f t="shared" si="26"/>
        <v/>
      </c>
      <c r="AT160" s="160" t="str">
        <f t="shared" si="27"/>
        <v/>
      </c>
      <c r="AU160" s="160" t="str">
        <f t="shared" si="28"/>
        <v/>
      </c>
      <c r="AV160" s="160" t="str">
        <f t="shared" si="29"/>
        <v/>
      </c>
      <c r="AW160" s="153"/>
      <c r="AX160" s="138"/>
      <c r="AY160" s="138"/>
      <c r="AZ160" s="138"/>
      <c r="BA160" s="138"/>
      <c r="BB160" s="138"/>
      <c r="BC160" s="138"/>
      <c r="BD160" s="138"/>
      <c r="BE160" s="138"/>
      <c r="BF160" s="138"/>
      <c r="BG160" s="138"/>
      <c r="BH160" s="138"/>
      <c r="BI160" s="138"/>
      <c r="BJ160" s="138"/>
      <c r="BK160" s="138"/>
      <c r="BL160" s="138"/>
      <c r="BM160" s="138"/>
      <c r="BN160" s="138"/>
      <c r="BO160" s="138"/>
      <c r="BP160" s="138"/>
      <c r="BQ160" s="138"/>
      <c r="BR160" s="138"/>
      <c r="BS160" s="138"/>
      <c r="BT160" s="138"/>
      <c r="BU160" s="138"/>
      <c r="BV160" s="138"/>
      <c r="BW160" s="138"/>
      <c r="BX160" s="138"/>
      <c r="BY160" s="138"/>
      <c r="BZ160" s="138"/>
    </row>
    <row r="161" spans="1:78" s="152" customFormat="1" ht="18" hidden="1" customHeight="1" outlineLevel="1" x14ac:dyDescent="0.25">
      <c r="A161" s="146">
        <v>23</v>
      </c>
      <c r="B161" s="366" t="str">
        <f>IFERROR(IF(INDEX(inputsflush_gn,MATCH(Logic!$A161,inputsflush_no,0))&lt;&gt;"",INDEX(inputsflush_gn,MATCH(Logic!$A161,inputsflush_no,0)),""),"")</f>
        <v/>
      </c>
      <c r="C161" s="367"/>
      <c r="D161" s="58" t="str">
        <f>IFERROR(IF(INDEX(inputsflush_id,MATCH(Logic!$A161,inputsflush_no,0))&lt;&gt;"",INDEX(inputsflush_id,MATCH(Logic!$A161,inputsflush_no,0)),""),"")</f>
        <v/>
      </c>
      <c r="E161" s="370" t="str">
        <f>IFERROR(IF(INDEX(inputsflush_fam,MATCH(Logic!$A161,inputsflush_no,0))&lt;&gt;"",INDEX(inputsflush_fam,MATCH(Logic!$A161,inputsflush_no,0)),""),"")</f>
        <v/>
      </c>
      <c r="F161" s="370"/>
      <c r="G161" s="370" t="str">
        <f>IFERROR(IF(INDEX(inputsflush_typ,MATCH(Logic!$A161,inputsflush_no,0))&lt;&gt;"",INDEX(inputsflush_typ,MATCH(Logic!$A161,inputsflush_no,0)),""),"")</f>
        <v/>
      </c>
      <c r="H161" s="370"/>
      <c r="I161" s="160" t="str">
        <f t="shared" si="0"/>
        <v/>
      </c>
      <c r="J161" s="161" t="str">
        <f>IFERROR(IF(INDEX(inputsflush_dfr,MATCH(Logic!$A161,inputsflush_no,0))&lt;&gt;"",INDEX(inputsflush_dfr,MATCH(Logic!$A161,inputsflush_no,0)),""),"")</f>
        <v/>
      </c>
      <c r="K161" s="332" t="str">
        <f>IFERROR(IF(INDEX(inputsflush_paw,MATCH(Logic!$A161,inputsflush_no,0))&lt;&gt;"",INDEX(inputsflush_paw,MATCH(Logic!$A161,inputsflush_no,0)),""),"")</f>
        <v/>
      </c>
      <c r="L161" s="304" t="str">
        <f>IFERROR(IF(INDEX(inputsflush_prcocc,MATCH(Logic!$A161,inputsflush_no,0))&lt;&gt;"",INDEX(inputsflush_prcocc,MATCH(Logic!$A161,inputsflush_no,0)),""),"")</f>
        <v/>
      </c>
      <c r="M161" s="174" t="str">
        <f t="shared" si="1"/>
        <v/>
      </c>
      <c r="N161" s="162" t="str">
        <f t="shared" si="2"/>
        <v/>
      </c>
      <c r="O161" s="160" t="str">
        <f t="shared" si="3"/>
        <v/>
      </c>
      <c r="P161" s="160" t="str">
        <f t="shared" si="4"/>
        <v/>
      </c>
      <c r="Q161" s="160" t="str">
        <f>IF($B161&lt;&gt;"",IFERROR(IF($N161&gt;0,IF($E161="Toilet (male)",1+(2*(1-$M161)),IF($E161="Toilet (female)",Database!J$55,IF($E161="Urinal",2*$M161,0))),0),"Check Inputs"),"")</f>
        <v/>
      </c>
      <c r="R161" s="162" t="str">
        <f t="shared" si="5"/>
        <v/>
      </c>
      <c r="S161" s="160" t="str">
        <f t="shared" si="6"/>
        <v/>
      </c>
      <c r="T161" s="160" t="str">
        <f t="shared" si="7"/>
        <v/>
      </c>
      <c r="U161" s="160" t="str">
        <f>IF($B161&lt;&gt;"",IFERROR(IF($R161&gt;0,IF($E161="Toilet (male)",0.1+(0.4*(1-$M161)),IF($E161="Toilet (female)",Database!K$55,IF($E161="Urinal",0.4*$M161,0))),0),"Check Inputs"),"")</f>
        <v/>
      </c>
      <c r="V161" s="162" t="str">
        <f t="shared" si="8"/>
        <v/>
      </c>
      <c r="W161" s="160" t="str">
        <f t="shared" si="9"/>
        <v/>
      </c>
      <c r="X161" s="160" t="str">
        <f t="shared" si="10"/>
        <v/>
      </c>
      <c r="Y161" s="162" t="str">
        <f>IF($B161&lt;&gt;"",IFERROR(IF($V161&gt;0,IF($E161="Toilet (male)",0.1+(0.1*(1-$M161)),IF($E161="Toilet (female)",Database!L$55,IF($E161="Urinal",0.1*$M161,0))),0),"Check Inputs"),"")</f>
        <v/>
      </c>
      <c r="Z161" s="162" t="str">
        <f t="shared" si="11"/>
        <v/>
      </c>
      <c r="AA161" s="160" t="str">
        <f t="shared" si="12"/>
        <v/>
      </c>
      <c r="AB161" s="160" t="str">
        <f t="shared" si="13"/>
        <v/>
      </c>
      <c r="AC161" s="162" t="str">
        <f>IF($B161&lt;&gt;"",IFERROR(IF($Z161&gt;0,IF($E161="Toilet (male)",1+(2*(1-$M161)),IF($E161="Toilet (female)",Database!M$55,IF($E161="Urinal",2*$M161,0))),0),"Check Inputs"),"")</f>
        <v/>
      </c>
      <c r="AD161" s="162" t="str">
        <f t="shared" si="14"/>
        <v/>
      </c>
      <c r="AE161" s="160" t="str">
        <f t="shared" si="15"/>
        <v/>
      </c>
      <c r="AF161" s="160" t="str">
        <f t="shared" si="16"/>
        <v/>
      </c>
      <c r="AG161" s="162" t="str">
        <f>IF($B161&lt;&gt;"",IFERROR(IF($AD161&gt;0,IF($E161="Toilet (male)",Database!$N$54,IF($E161="Toilet (female)",Database!$N$55,IF($E161="Urinal",Database!$N$56,0))),0),"Check Inputs"),"")</f>
        <v/>
      </c>
      <c r="AH161" s="162" t="str">
        <f t="shared" si="17"/>
        <v/>
      </c>
      <c r="AI161" s="160" t="str">
        <f t="shared" si="18"/>
        <v/>
      </c>
      <c r="AJ161" s="160" t="str">
        <f t="shared" si="19"/>
        <v/>
      </c>
      <c r="AK161" s="161" t="str">
        <f>IFERROR(IF(INDEX(inputsflush_updot,MATCH(Logic!$A161,inputsflush_no,0))&lt;&gt;"",INDEX(inputsflush_updot,MATCH(Logic!$A161,inputsflush_no,0)),""),"")</f>
        <v/>
      </c>
      <c r="AL161" s="160" t="str">
        <f t="shared" si="21"/>
        <v/>
      </c>
      <c r="AM161" s="161" t="str">
        <f>IFERROR(IF(INDEX(inputsflush_tduot,MATCH(Logic!$A161,inputsflush_no,0))&lt;&gt;"",INDEX(inputsflush_tduot,MATCH(Logic!$A161,inputsflush_no,0)),""),"")</f>
        <v/>
      </c>
      <c r="AN161" s="166" t="str">
        <f t="shared" si="22"/>
        <v/>
      </c>
      <c r="AO161" s="166" t="str">
        <f t="shared" si="23"/>
        <v/>
      </c>
      <c r="AP161" s="162" t="str">
        <f t="shared" si="24"/>
        <v/>
      </c>
      <c r="AQ161" s="306" t="str">
        <f t="shared" si="25"/>
        <v/>
      </c>
      <c r="AR161" s="160" t="str">
        <f t="shared" si="20"/>
        <v/>
      </c>
      <c r="AS161" s="160" t="str">
        <f t="shared" si="26"/>
        <v/>
      </c>
      <c r="AT161" s="160" t="str">
        <f t="shared" si="27"/>
        <v/>
      </c>
      <c r="AU161" s="160" t="str">
        <f t="shared" si="28"/>
        <v/>
      </c>
      <c r="AV161" s="160" t="str">
        <f t="shared" si="29"/>
        <v/>
      </c>
      <c r="AW161" s="153"/>
      <c r="AX161" s="138"/>
      <c r="AY161" s="138"/>
      <c r="AZ161" s="138"/>
      <c r="BA161" s="138"/>
      <c r="BB161" s="138"/>
      <c r="BC161" s="138"/>
      <c r="BD161" s="138"/>
      <c r="BE161" s="138"/>
      <c r="BF161" s="138"/>
      <c r="BG161" s="138"/>
      <c r="BH161" s="138"/>
      <c r="BI161" s="138"/>
      <c r="BJ161" s="138"/>
      <c r="BK161" s="138"/>
      <c r="BL161" s="138"/>
      <c r="BM161" s="138"/>
      <c r="BN161" s="138"/>
      <c r="BO161" s="138"/>
      <c r="BP161" s="138"/>
      <c r="BQ161" s="138"/>
      <c r="BR161" s="138"/>
      <c r="BS161" s="138"/>
      <c r="BT161" s="138"/>
      <c r="BU161" s="138"/>
      <c r="BV161" s="138"/>
      <c r="BW161" s="138"/>
      <c r="BX161" s="138"/>
      <c r="BY161" s="138"/>
      <c r="BZ161" s="138"/>
    </row>
    <row r="162" spans="1:78" s="152" customFormat="1" ht="18" hidden="1" customHeight="1" outlineLevel="1" x14ac:dyDescent="0.25">
      <c r="A162" s="146">
        <v>24</v>
      </c>
      <c r="B162" s="366" t="str">
        <f>IFERROR(IF(INDEX(inputsflush_gn,MATCH(Logic!$A162,inputsflush_no,0))&lt;&gt;"",INDEX(inputsflush_gn,MATCH(Logic!$A162,inputsflush_no,0)),""),"")</f>
        <v/>
      </c>
      <c r="C162" s="367"/>
      <c r="D162" s="58" t="str">
        <f>IFERROR(IF(INDEX(inputsflush_id,MATCH(Logic!$A162,inputsflush_no,0))&lt;&gt;"",INDEX(inputsflush_id,MATCH(Logic!$A162,inputsflush_no,0)),""),"")</f>
        <v/>
      </c>
      <c r="E162" s="370" t="str">
        <f>IFERROR(IF(INDEX(inputsflush_fam,MATCH(Logic!$A162,inputsflush_no,0))&lt;&gt;"",INDEX(inputsflush_fam,MATCH(Logic!$A162,inputsflush_no,0)),""),"")</f>
        <v/>
      </c>
      <c r="F162" s="370"/>
      <c r="G162" s="370" t="str">
        <f>IFERROR(IF(INDEX(inputsflush_typ,MATCH(Logic!$A162,inputsflush_no,0))&lt;&gt;"",INDEX(inputsflush_typ,MATCH(Logic!$A162,inputsflush_no,0)),""),"")</f>
        <v/>
      </c>
      <c r="H162" s="370"/>
      <c r="I162" s="160" t="str">
        <f t="shared" si="0"/>
        <v/>
      </c>
      <c r="J162" s="161" t="str">
        <f>IFERROR(IF(INDEX(inputsflush_dfr,MATCH(Logic!$A162,inputsflush_no,0))&lt;&gt;"",INDEX(inputsflush_dfr,MATCH(Logic!$A162,inputsflush_no,0)),""),"")</f>
        <v/>
      </c>
      <c r="K162" s="332" t="str">
        <f>IFERROR(IF(INDEX(inputsflush_paw,MATCH(Logic!$A162,inputsflush_no,0))&lt;&gt;"",INDEX(inputsflush_paw,MATCH(Logic!$A162,inputsflush_no,0)),""),"")</f>
        <v/>
      </c>
      <c r="L162" s="304" t="str">
        <f>IFERROR(IF(INDEX(inputsflush_prcocc,MATCH(Logic!$A162,inputsflush_no,0))&lt;&gt;"",INDEX(inputsflush_prcocc,MATCH(Logic!$A162,inputsflush_no,0)),""),"")</f>
        <v/>
      </c>
      <c r="M162" s="174" t="str">
        <f t="shared" si="1"/>
        <v/>
      </c>
      <c r="N162" s="162" t="str">
        <f t="shared" si="2"/>
        <v/>
      </c>
      <c r="O162" s="160" t="str">
        <f t="shared" si="3"/>
        <v/>
      </c>
      <c r="P162" s="160" t="str">
        <f t="shared" si="4"/>
        <v/>
      </c>
      <c r="Q162" s="160" t="str">
        <f>IF($B162&lt;&gt;"",IFERROR(IF($N162&gt;0,IF($E162="Toilet (male)",1+(2*(1-$M162)),IF($E162="Toilet (female)",Database!J$55,IF($E162="Urinal",2*$M162,0))),0),"Check Inputs"),"")</f>
        <v/>
      </c>
      <c r="R162" s="162" t="str">
        <f t="shared" si="5"/>
        <v/>
      </c>
      <c r="S162" s="160" t="str">
        <f t="shared" si="6"/>
        <v/>
      </c>
      <c r="T162" s="160" t="str">
        <f t="shared" si="7"/>
        <v/>
      </c>
      <c r="U162" s="160" t="str">
        <f>IF($B162&lt;&gt;"",IFERROR(IF($R162&gt;0,IF($E162="Toilet (male)",0.1+(0.4*(1-$M162)),IF($E162="Toilet (female)",Database!K$55,IF($E162="Urinal",0.4*$M162,0))),0),"Check Inputs"),"")</f>
        <v/>
      </c>
      <c r="V162" s="162" t="str">
        <f t="shared" si="8"/>
        <v/>
      </c>
      <c r="W162" s="160" t="str">
        <f t="shared" si="9"/>
        <v/>
      </c>
      <c r="X162" s="160" t="str">
        <f t="shared" si="10"/>
        <v/>
      </c>
      <c r="Y162" s="162" t="str">
        <f>IF($B162&lt;&gt;"",IFERROR(IF($V162&gt;0,IF($E162="Toilet (male)",0.1+(0.1*(1-$M162)),IF($E162="Toilet (female)",Database!L$55,IF($E162="Urinal",0.1*$M162,0))),0),"Check Inputs"),"")</f>
        <v/>
      </c>
      <c r="Z162" s="162" t="str">
        <f t="shared" si="11"/>
        <v/>
      </c>
      <c r="AA162" s="160" t="str">
        <f t="shared" si="12"/>
        <v/>
      </c>
      <c r="AB162" s="160" t="str">
        <f t="shared" si="13"/>
        <v/>
      </c>
      <c r="AC162" s="162" t="str">
        <f>IF($B162&lt;&gt;"",IFERROR(IF($Z162&gt;0,IF($E162="Toilet (male)",1+(2*(1-$M162)),IF($E162="Toilet (female)",Database!M$55,IF($E162="Urinal",2*$M162,0))),0),"Check Inputs"),"")</f>
        <v/>
      </c>
      <c r="AD162" s="162" t="str">
        <f t="shared" si="14"/>
        <v/>
      </c>
      <c r="AE162" s="160" t="str">
        <f t="shared" si="15"/>
        <v/>
      </c>
      <c r="AF162" s="160" t="str">
        <f t="shared" si="16"/>
        <v/>
      </c>
      <c r="AG162" s="162" t="str">
        <f>IF($B162&lt;&gt;"",IFERROR(IF($AD162&gt;0,IF($E162="Toilet (male)",Database!$N$54,IF($E162="Toilet (female)",Database!$N$55,IF($E162="Urinal",Database!$N$56,0))),0),"Check Inputs"),"")</f>
        <v/>
      </c>
      <c r="AH162" s="162" t="str">
        <f t="shared" si="17"/>
        <v/>
      </c>
      <c r="AI162" s="160" t="str">
        <f t="shared" si="18"/>
        <v/>
      </c>
      <c r="AJ162" s="160" t="str">
        <f t="shared" si="19"/>
        <v/>
      </c>
      <c r="AK162" s="161" t="str">
        <f>IFERROR(IF(INDEX(inputsflush_updot,MATCH(Logic!$A162,inputsflush_no,0))&lt;&gt;"",INDEX(inputsflush_updot,MATCH(Logic!$A162,inputsflush_no,0)),""),"")</f>
        <v/>
      </c>
      <c r="AL162" s="160" t="str">
        <f t="shared" si="21"/>
        <v/>
      </c>
      <c r="AM162" s="161" t="str">
        <f>IFERROR(IF(INDEX(inputsflush_tduot,MATCH(Logic!$A162,inputsflush_no,0))&lt;&gt;"",INDEX(inputsflush_tduot,MATCH(Logic!$A162,inputsflush_no,0)),""),"")</f>
        <v/>
      </c>
      <c r="AN162" s="166" t="str">
        <f t="shared" si="22"/>
        <v/>
      </c>
      <c r="AO162" s="166" t="str">
        <f t="shared" si="23"/>
        <v/>
      </c>
      <c r="AP162" s="162" t="str">
        <f t="shared" si="24"/>
        <v/>
      </c>
      <c r="AQ162" s="306" t="str">
        <f t="shared" si="25"/>
        <v/>
      </c>
      <c r="AR162" s="160" t="str">
        <f t="shared" si="20"/>
        <v/>
      </c>
      <c r="AS162" s="160" t="str">
        <f t="shared" si="26"/>
        <v/>
      </c>
      <c r="AT162" s="160" t="str">
        <f t="shared" si="27"/>
        <v/>
      </c>
      <c r="AU162" s="160" t="str">
        <f t="shared" si="28"/>
        <v/>
      </c>
      <c r="AV162" s="160" t="str">
        <f t="shared" si="29"/>
        <v/>
      </c>
      <c r="AW162" s="153"/>
      <c r="AX162" s="138"/>
      <c r="AY162" s="138"/>
      <c r="AZ162" s="138"/>
      <c r="BA162" s="138"/>
      <c r="BB162" s="138"/>
      <c r="BC162" s="138"/>
      <c r="BD162" s="138"/>
      <c r="BE162" s="138"/>
      <c r="BF162" s="138"/>
      <c r="BG162" s="138"/>
      <c r="BH162" s="138"/>
      <c r="BI162" s="138"/>
      <c r="BJ162" s="138"/>
      <c r="BK162" s="138"/>
      <c r="BL162" s="138"/>
      <c r="BM162" s="138"/>
      <c r="BN162" s="138"/>
      <c r="BO162" s="138"/>
      <c r="BP162" s="138"/>
      <c r="BQ162" s="138"/>
      <c r="BR162" s="138"/>
      <c r="BS162" s="138"/>
      <c r="BT162" s="138"/>
      <c r="BU162" s="138"/>
      <c r="BV162" s="138"/>
      <c r="BW162" s="138"/>
      <c r="BX162" s="138"/>
      <c r="BY162" s="138"/>
      <c r="BZ162" s="138"/>
    </row>
    <row r="163" spans="1:78" s="152" customFormat="1" ht="18" hidden="1" customHeight="1" outlineLevel="1" x14ac:dyDescent="0.25">
      <c r="A163" s="146">
        <v>25</v>
      </c>
      <c r="B163" s="366" t="str">
        <f>IFERROR(IF(INDEX(inputsflush_gn,MATCH(Logic!$A163,inputsflush_no,0))&lt;&gt;"",INDEX(inputsflush_gn,MATCH(Logic!$A163,inputsflush_no,0)),""),"")</f>
        <v/>
      </c>
      <c r="C163" s="367"/>
      <c r="D163" s="58" t="str">
        <f>IFERROR(IF(INDEX(inputsflush_id,MATCH(Logic!$A163,inputsflush_no,0))&lt;&gt;"",INDEX(inputsflush_id,MATCH(Logic!$A163,inputsflush_no,0)),""),"")</f>
        <v/>
      </c>
      <c r="E163" s="370" t="str">
        <f>IFERROR(IF(INDEX(inputsflush_fam,MATCH(Logic!$A163,inputsflush_no,0))&lt;&gt;"",INDEX(inputsflush_fam,MATCH(Logic!$A163,inputsflush_no,0)),""),"")</f>
        <v/>
      </c>
      <c r="F163" s="370"/>
      <c r="G163" s="370" t="str">
        <f>IFERROR(IF(INDEX(inputsflush_typ,MATCH(Logic!$A163,inputsflush_no,0))&lt;&gt;"",INDEX(inputsflush_typ,MATCH(Logic!$A163,inputsflush_no,0)),""),"")</f>
        <v/>
      </c>
      <c r="H163" s="370"/>
      <c r="I163" s="160" t="str">
        <f t="shared" si="0"/>
        <v/>
      </c>
      <c r="J163" s="161" t="str">
        <f>IFERROR(IF(INDEX(inputsflush_dfr,MATCH(Logic!$A163,inputsflush_no,0))&lt;&gt;"",INDEX(inputsflush_dfr,MATCH(Logic!$A163,inputsflush_no,0)),""),"")</f>
        <v/>
      </c>
      <c r="K163" s="332" t="str">
        <f>IFERROR(IF(INDEX(inputsflush_paw,MATCH(Logic!$A163,inputsflush_no,0))&lt;&gt;"",INDEX(inputsflush_paw,MATCH(Logic!$A163,inputsflush_no,0)),""),"")</f>
        <v/>
      </c>
      <c r="L163" s="304" t="str">
        <f>IFERROR(IF(INDEX(inputsflush_prcocc,MATCH(Logic!$A163,inputsflush_no,0))&lt;&gt;"",INDEX(inputsflush_prcocc,MATCH(Logic!$A163,inputsflush_no,0)),""),"")</f>
        <v/>
      </c>
      <c r="M163" s="174" t="str">
        <f t="shared" si="1"/>
        <v/>
      </c>
      <c r="N163" s="162" t="str">
        <f t="shared" si="2"/>
        <v/>
      </c>
      <c r="O163" s="160" t="str">
        <f t="shared" si="3"/>
        <v/>
      </c>
      <c r="P163" s="160" t="str">
        <f t="shared" si="4"/>
        <v/>
      </c>
      <c r="Q163" s="160" t="str">
        <f>IF($B163&lt;&gt;"",IFERROR(IF($N163&gt;0,IF($E163="Toilet (male)",1+(2*(1-$M163)),IF($E163="Toilet (female)",Database!J$55,IF($E163="Urinal",2*$M163,0))),0),"Check Inputs"),"")</f>
        <v/>
      </c>
      <c r="R163" s="162" t="str">
        <f t="shared" si="5"/>
        <v/>
      </c>
      <c r="S163" s="160" t="str">
        <f t="shared" si="6"/>
        <v/>
      </c>
      <c r="T163" s="160" t="str">
        <f t="shared" si="7"/>
        <v/>
      </c>
      <c r="U163" s="160" t="str">
        <f>IF($B163&lt;&gt;"",IFERROR(IF($R163&gt;0,IF($E163="Toilet (male)",0.1+(0.4*(1-$M163)),IF($E163="Toilet (female)",Database!K$55,IF($E163="Urinal",0.4*$M163,0))),0),"Check Inputs"),"")</f>
        <v/>
      </c>
      <c r="V163" s="162" t="str">
        <f t="shared" si="8"/>
        <v/>
      </c>
      <c r="W163" s="160" t="str">
        <f t="shared" si="9"/>
        <v/>
      </c>
      <c r="X163" s="160" t="str">
        <f t="shared" si="10"/>
        <v/>
      </c>
      <c r="Y163" s="162" t="str">
        <f>IF($B163&lt;&gt;"",IFERROR(IF($V163&gt;0,IF($E163="Toilet (male)",0.1+(0.1*(1-$M163)),IF($E163="Toilet (female)",Database!L$55,IF($E163="Urinal",0.1*$M163,0))),0),"Check Inputs"),"")</f>
        <v/>
      </c>
      <c r="Z163" s="162" t="str">
        <f t="shared" si="11"/>
        <v/>
      </c>
      <c r="AA163" s="160" t="str">
        <f t="shared" si="12"/>
        <v/>
      </c>
      <c r="AB163" s="160" t="str">
        <f t="shared" si="13"/>
        <v/>
      </c>
      <c r="AC163" s="162" t="str">
        <f>IF($B163&lt;&gt;"",IFERROR(IF($Z163&gt;0,IF($E163="Toilet (male)",1+(2*(1-$M163)),IF($E163="Toilet (female)",Database!M$55,IF($E163="Urinal",2*$M163,0))),0),"Check Inputs"),"")</f>
        <v/>
      </c>
      <c r="AD163" s="162" t="str">
        <f t="shared" si="14"/>
        <v/>
      </c>
      <c r="AE163" s="160" t="str">
        <f t="shared" si="15"/>
        <v/>
      </c>
      <c r="AF163" s="160" t="str">
        <f t="shared" si="16"/>
        <v/>
      </c>
      <c r="AG163" s="162" t="str">
        <f>IF($B163&lt;&gt;"",IFERROR(IF($AD163&gt;0,IF($E163="Toilet (male)",Database!$N$54,IF($E163="Toilet (female)",Database!$N$55,IF($E163="Urinal",Database!$N$56,0))),0),"Check Inputs"),"")</f>
        <v/>
      </c>
      <c r="AH163" s="162" t="str">
        <f t="shared" si="17"/>
        <v/>
      </c>
      <c r="AI163" s="160" t="str">
        <f t="shared" si="18"/>
        <v/>
      </c>
      <c r="AJ163" s="160" t="str">
        <f t="shared" si="19"/>
        <v/>
      </c>
      <c r="AK163" s="161" t="str">
        <f>IFERROR(IF(INDEX(inputsflush_updot,MATCH(Logic!$A163,inputsflush_no,0))&lt;&gt;"",INDEX(inputsflush_updot,MATCH(Logic!$A163,inputsflush_no,0)),""),"")</f>
        <v/>
      </c>
      <c r="AL163" s="160" t="str">
        <f t="shared" si="21"/>
        <v/>
      </c>
      <c r="AM163" s="161" t="str">
        <f>IFERROR(IF(INDEX(inputsflush_tduot,MATCH(Logic!$A163,inputsflush_no,0))&lt;&gt;"",INDEX(inputsflush_tduot,MATCH(Logic!$A163,inputsflush_no,0)),""),"")</f>
        <v/>
      </c>
      <c r="AN163" s="166" t="str">
        <f t="shared" si="22"/>
        <v/>
      </c>
      <c r="AO163" s="166" t="str">
        <f t="shared" si="23"/>
        <v/>
      </c>
      <c r="AP163" s="162" t="str">
        <f t="shared" si="24"/>
        <v/>
      </c>
      <c r="AQ163" s="306" t="str">
        <f t="shared" si="25"/>
        <v/>
      </c>
      <c r="AR163" s="160" t="str">
        <f t="shared" si="20"/>
        <v/>
      </c>
      <c r="AS163" s="160" t="str">
        <f t="shared" si="26"/>
        <v/>
      </c>
      <c r="AT163" s="160" t="str">
        <f t="shared" si="27"/>
        <v/>
      </c>
      <c r="AU163" s="160" t="str">
        <f t="shared" si="28"/>
        <v/>
      </c>
      <c r="AV163" s="160" t="str">
        <f t="shared" si="29"/>
        <v/>
      </c>
      <c r="AW163" s="153"/>
      <c r="AX163" s="138"/>
      <c r="AY163" s="138"/>
      <c r="AZ163" s="138"/>
      <c r="BA163" s="138"/>
      <c r="BB163" s="138"/>
      <c r="BC163" s="138"/>
      <c r="BD163" s="138"/>
      <c r="BE163" s="138"/>
      <c r="BF163" s="138"/>
      <c r="BG163" s="138"/>
      <c r="BH163" s="138"/>
      <c r="BI163" s="138"/>
      <c r="BJ163" s="138"/>
      <c r="BK163" s="138"/>
      <c r="BL163" s="138"/>
      <c r="BM163" s="138"/>
      <c r="BN163" s="138"/>
      <c r="BO163" s="138"/>
      <c r="BP163" s="138"/>
      <c r="BQ163" s="138"/>
      <c r="BR163" s="138"/>
      <c r="BS163" s="138"/>
      <c r="BT163" s="138"/>
      <c r="BU163" s="138"/>
      <c r="BV163" s="138"/>
      <c r="BW163" s="138"/>
      <c r="BX163" s="138"/>
      <c r="BY163" s="138"/>
      <c r="BZ163" s="138"/>
    </row>
    <row r="164" spans="1:78" s="152" customFormat="1" ht="18" hidden="1" customHeight="1" outlineLevel="1" x14ac:dyDescent="0.25">
      <c r="A164" s="146">
        <v>26</v>
      </c>
      <c r="B164" s="366" t="str">
        <f>IFERROR(IF(INDEX(inputsflush_gn,MATCH(Logic!$A164,inputsflush_no,0))&lt;&gt;"",INDEX(inputsflush_gn,MATCH(Logic!$A164,inputsflush_no,0)),""),"")</f>
        <v/>
      </c>
      <c r="C164" s="367"/>
      <c r="D164" s="58" t="str">
        <f>IFERROR(IF(INDEX(inputsflush_id,MATCH(Logic!$A164,inputsflush_no,0))&lt;&gt;"",INDEX(inputsflush_id,MATCH(Logic!$A164,inputsflush_no,0)),""),"")</f>
        <v/>
      </c>
      <c r="E164" s="370" t="str">
        <f>IFERROR(IF(INDEX(inputsflush_fam,MATCH(Logic!$A164,inputsflush_no,0))&lt;&gt;"",INDEX(inputsflush_fam,MATCH(Logic!$A164,inputsflush_no,0)),""),"")</f>
        <v/>
      </c>
      <c r="F164" s="370"/>
      <c r="G164" s="370" t="str">
        <f>IFERROR(IF(INDEX(inputsflush_typ,MATCH(Logic!$A164,inputsflush_no,0))&lt;&gt;"",INDEX(inputsflush_typ,MATCH(Logic!$A164,inputsflush_no,0)),""),"")</f>
        <v/>
      </c>
      <c r="H164" s="370"/>
      <c r="I164" s="160" t="str">
        <f t="shared" si="0"/>
        <v/>
      </c>
      <c r="J164" s="161" t="str">
        <f>IFERROR(IF(INDEX(inputsflush_dfr,MATCH(Logic!$A164,inputsflush_no,0))&lt;&gt;"",INDEX(inputsflush_dfr,MATCH(Logic!$A164,inputsflush_no,0)),""),"")</f>
        <v/>
      </c>
      <c r="K164" s="332" t="str">
        <f>IFERROR(IF(INDEX(inputsflush_paw,MATCH(Logic!$A164,inputsflush_no,0))&lt;&gt;"",INDEX(inputsflush_paw,MATCH(Logic!$A164,inputsflush_no,0)),""),"")</f>
        <v/>
      </c>
      <c r="L164" s="304" t="str">
        <f>IFERROR(IF(INDEX(inputsflush_prcocc,MATCH(Logic!$A164,inputsflush_no,0))&lt;&gt;"",INDEX(inputsflush_prcocc,MATCH(Logic!$A164,inputsflush_no,0)),""),"")</f>
        <v/>
      </c>
      <c r="M164" s="174" t="str">
        <f t="shared" si="1"/>
        <v/>
      </c>
      <c r="N164" s="162" t="str">
        <f t="shared" si="2"/>
        <v/>
      </c>
      <c r="O164" s="160" t="str">
        <f t="shared" si="3"/>
        <v/>
      </c>
      <c r="P164" s="160" t="str">
        <f t="shared" si="4"/>
        <v/>
      </c>
      <c r="Q164" s="160" t="str">
        <f>IF($B164&lt;&gt;"",IFERROR(IF($N164&gt;0,IF($E164="Toilet (male)",1+(2*(1-$M164)),IF($E164="Toilet (female)",Database!J$55,IF($E164="Urinal",2*$M164,0))),0),"Check Inputs"),"")</f>
        <v/>
      </c>
      <c r="R164" s="162" t="str">
        <f t="shared" si="5"/>
        <v/>
      </c>
      <c r="S164" s="160" t="str">
        <f t="shared" si="6"/>
        <v/>
      </c>
      <c r="T164" s="160" t="str">
        <f t="shared" si="7"/>
        <v/>
      </c>
      <c r="U164" s="160" t="str">
        <f>IF($B164&lt;&gt;"",IFERROR(IF($R164&gt;0,IF($E164="Toilet (male)",0.1+(0.4*(1-$M164)),IF($E164="Toilet (female)",Database!K$55,IF($E164="Urinal",0.4*$M164,0))),0),"Check Inputs"),"")</f>
        <v/>
      </c>
      <c r="V164" s="162" t="str">
        <f t="shared" si="8"/>
        <v/>
      </c>
      <c r="W164" s="160" t="str">
        <f t="shared" si="9"/>
        <v/>
      </c>
      <c r="X164" s="160" t="str">
        <f t="shared" si="10"/>
        <v/>
      </c>
      <c r="Y164" s="162" t="str">
        <f>IF($B164&lt;&gt;"",IFERROR(IF($V164&gt;0,IF($E164="Toilet (male)",0.1+(0.1*(1-$M164)),IF($E164="Toilet (female)",Database!L$55,IF($E164="Urinal",0.1*$M164,0))),0),"Check Inputs"),"")</f>
        <v/>
      </c>
      <c r="Z164" s="162" t="str">
        <f t="shared" si="11"/>
        <v/>
      </c>
      <c r="AA164" s="160" t="str">
        <f t="shared" si="12"/>
        <v/>
      </c>
      <c r="AB164" s="160" t="str">
        <f t="shared" si="13"/>
        <v/>
      </c>
      <c r="AC164" s="162" t="str">
        <f>IF($B164&lt;&gt;"",IFERROR(IF($Z164&gt;0,IF($E164="Toilet (male)",1+(2*(1-$M164)),IF($E164="Toilet (female)",Database!M$55,IF($E164="Urinal",2*$M164,0))),0),"Check Inputs"),"")</f>
        <v/>
      </c>
      <c r="AD164" s="162" t="str">
        <f t="shared" si="14"/>
        <v/>
      </c>
      <c r="AE164" s="160" t="str">
        <f t="shared" si="15"/>
        <v/>
      </c>
      <c r="AF164" s="160" t="str">
        <f t="shared" si="16"/>
        <v/>
      </c>
      <c r="AG164" s="162" t="str">
        <f>IF($B164&lt;&gt;"",IFERROR(IF($AD164&gt;0,IF($E164="Toilet (male)",Database!$N$54,IF($E164="Toilet (female)",Database!$N$55,IF($E164="Urinal",Database!$N$56,0))),0),"Check Inputs"),"")</f>
        <v/>
      </c>
      <c r="AH164" s="162" t="str">
        <f t="shared" si="17"/>
        <v/>
      </c>
      <c r="AI164" s="160" t="str">
        <f t="shared" si="18"/>
        <v/>
      </c>
      <c r="AJ164" s="160" t="str">
        <f t="shared" si="19"/>
        <v/>
      </c>
      <c r="AK164" s="161" t="str">
        <f>IFERROR(IF(INDEX(inputsflush_updot,MATCH(Logic!$A164,inputsflush_no,0))&lt;&gt;"",INDEX(inputsflush_updot,MATCH(Logic!$A164,inputsflush_no,0)),""),"")</f>
        <v/>
      </c>
      <c r="AL164" s="160" t="str">
        <f t="shared" si="21"/>
        <v/>
      </c>
      <c r="AM164" s="161" t="str">
        <f>IFERROR(IF(INDEX(inputsflush_tduot,MATCH(Logic!$A164,inputsflush_no,0))&lt;&gt;"",INDEX(inputsflush_tduot,MATCH(Logic!$A164,inputsflush_no,0)),""),"")</f>
        <v/>
      </c>
      <c r="AN164" s="166" t="str">
        <f t="shared" si="22"/>
        <v/>
      </c>
      <c r="AO164" s="166" t="str">
        <f t="shared" si="23"/>
        <v/>
      </c>
      <c r="AP164" s="162" t="str">
        <f t="shared" si="24"/>
        <v/>
      </c>
      <c r="AQ164" s="306" t="str">
        <f t="shared" si="25"/>
        <v/>
      </c>
      <c r="AR164" s="160" t="str">
        <f t="shared" si="20"/>
        <v/>
      </c>
      <c r="AS164" s="160" t="str">
        <f t="shared" si="26"/>
        <v/>
      </c>
      <c r="AT164" s="160" t="str">
        <f t="shared" si="27"/>
        <v/>
      </c>
      <c r="AU164" s="160" t="str">
        <f t="shared" si="28"/>
        <v/>
      </c>
      <c r="AV164" s="160" t="str">
        <f t="shared" si="29"/>
        <v/>
      </c>
      <c r="AW164" s="153"/>
      <c r="AX164" s="138"/>
      <c r="AY164" s="138"/>
      <c r="AZ164" s="138"/>
      <c r="BA164" s="138"/>
      <c r="BB164" s="138"/>
      <c r="BC164" s="138"/>
      <c r="BD164" s="138"/>
      <c r="BE164" s="138"/>
      <c r="BF164" s="138"/>
      <c r="BG164" s="138"/>
      <c r="BH164" s="138"/>
      <c r="BI164" s="138"/>
      <c r="BJ164" s="138"/>
      <c r="BK164" s="138"/>
      <c r="BL164" s="138"/>
      <c r="BM164" s="138"/>
      <c r="BN164" s="138"/>
      <c r="BO164" s="138"/>
      <c r="BP164" s="138"/>
      <c r="BQ164" s="138"/>
      <c r="BR164" s="138"/>
      <c r="BS164" s="138"/>
      <c r="BT164" s="138"/>
      <c r="BU164" s="138"/>
      <c r="BV164" s="138"/>
      <c r="BW164" s="138"/>
      <c r="BX164" s="138"/>
      <c r="BY164" s="138"/>
      <c r="BZ164" s="138"/>
    </row>
    <row r="165" spans="1:78" s="152" customFormat="1" ht="18" hidden="1" customHeight="1" outlineLevel="1" x14ac:dyDescent="0.25">
      <c r="A165" s="146">
        <v>27</v>
      </c>
      <c r="B165" s="366" t="str">
        <f>IFERROR(IF(INDEX(inputsflush_gn,MATCH(Logic!$A165,inputsflush_no,0))&lt;&gt;"",INDEX(inputsflush_gn,MATCH(Logic!$A165,inputsflush_no,0)),""),"")</f>
        <v/>
      </c>
      <c r="C165" s="367"/>
      <c r="D165" s="58" t="str">
        <f>IFERROR(IF(INDEX(inputsflush_id,MATCH(Logic!$A165,inputsflush_no,0))&lt;&gt;"",INDEX(inputsflush_id,MATCH(Logic!$A165,inputsflush_no,0)),""),"")</f>
        <v/>
      </c>
      <c r="E165" s="370" t="str">
        <f>IFERROR(IF(INDEX(inputsflush_fam,MATCH(Logic!$A165,inputsflush_no,0))&lt;&gt;"",INDEX(inputsflush_fam,MATCH(Logic!$A165,inputsflush_no,0)),""),"")</f>
        <v/>
      </c>
      <c r="F165" s="370"/>
      <c r="G165" s="370" t="str">
        <f>IFERROR(IF(INDEX(inputsflush_typ,MATCH(Logic!$A165,inputsflush_no,0))&lt;&gt;"",INDEX(inputsflush_typ,MATCH(Logic!$A165,inputsflush_no,0)),""),"")</f>
        <v/>
      </c>
      <c r="H165" s="370"/>
      <c r="I165" s="160" t="str">
        <f t="shared" si="0"/>
        <v/>
      </c>
      <c r="J165" s="161" t="str">
        <f>IFERROR(IF(INDEX(inputsflush_dfr,MATCH(Logic!$A165,inputsflush_no,0))&lt;&gt;"",INDEX(inputsflush_dfr,MATCH(Logic!$A165,inputsflush_no,0)),""),"")</f>
        <v/>
      </c>
      <c r="K165" s="332" t="str">
        <f>IFERROR(IF(INDEX(inputsflush_paw,MATCH(Logic!$A165,inputsflush_no,0))&lt;&gt;"",INDEX(inputsflush_paw,MATCH(Logic!$A165,inputsflush_no,0)),""),"")</f>
        <v/>
      </c>
      <c r="L165" s="304" t="str">
        <f>IFERROR(IF(INDEX(inputsflush_prcocc,MATCH(Logic!$A165,inputsflush_no,0))&lt;&gt;"",INDEX(inputsflush_prcocc,MATCH(Logic!$A165,inputsflush_no,0)),""),"")</f>
        <v/>
      </c>
      <c r="M165" s="174" t="str">
        <f t="shared" si="1"/>
        <v/>
      </c>
      <c r="N165" s="162" t="str">
        <f t="shared" si="2"/>
        <v/>
      </c>
      <c r="O165" s="160" t="str">
        <f t="shared" si="3"/>
        <v/>
      </c>
      <c r="P165" s="160" t="str">
        <f t="shared" si="4"/>
        <v/>
      </c>
      <c r="Q165" s="160" t="str">
        <f>IF($B165&lt;&gt;"",IFERROR(IF($N165&gt;0,IF($E165="Toilet (male)",1+(2*(1-$M165)),IF($E165="Toilet (female)",Database!J$55,IF($E165="Urinal",2*$M165,0))),0),"Check Inputs"),"")</f>
        <v/>
      </c>
      <c r="R165" s="162" t="str">
        <f t="shared" si="5"/>
        <v/>
      </c>
      <c r="S165" s="160" t="str">
        <f t="shared" si="6"/>
        <v/>
      </c>
      <c r="T165" s="160" t="str">
        <f t="shared" si="7"/>
        <v/>
      </c>
      <c r="U165" s="160" t="str">
        <f>IF($B165&lt;&gt;"",IFERROR(IF($R165&gt;0,IF($E165="Toilet (male)",0.1+(0.4*(1-$M165)),IF($E165="Toilet (female)",Database!K$55,IF($E165="Urinal",0.4*$M165,0))),0),"Check Inputs"),"")</f>
        <v/>
      </c>
      <c r="V165" s="162" t="str">
        <f t="shared" si="8"/>
        <v/>
      </c>
      <c r="W165" s="160" t="str">
        <f t="shared" si="9"/>
        <v/>
      </c>
      <c r="X165" s="160" t="str">
        <f t="shared" si="10"/>
        <v/>
      </c>
      <c r="Y165" s="162" t="str">
        <f>IF($B165&lt;&gt;"",IFERROR(IF($V165&gt;0,IF($E165="Toilet (male)",0.1+(0.1*(1-$M165)),IF($E165="Toilet (female)",Database!L$55,IF($E165="Urinal",0.1*$M165,0))),0),"Check Inputs"),"")</f>
        <v/>
      </c>
      <c r="Z165" s="162" t="str">
        <f t="shared" si="11"/>
        <v/>
      </c>
      <c r="AA165" s="160" t="str">
        <f t="shared" si="12"/>
        <v/>
      </c>
      <c r="AB165" s="160" t="str">
        <f t="shared" si="13"/>
        <v/>
      </c>
      <c r="AC165" s="162" t="str">
        <f>IF($B165&lt;&gt;"",IFERROR(IF($Z165&gt;0,IF($E165="Toilet (male)",1+(2*(1-$M165)),IF($E165="Toilet (female)",Database!M$55,IF($E165="Urinal",2*$M165,0))),0),"Check Inputs"),"")</f>
        <v/>
      </c>
      <c r="AD165" s="162" t="str">
        <f t="shared" si="14"/>
        <v/>
      </c>
      <c r="AE165" s="160" t="str">
        <f t="shared" si="15"/>
        <v/>
      </c>
      <c r="AF165" s="160" t="str">
        <f t="shared" si="16"/>
        <v/>
      </c>
      <c r="AG165" s="162" t="str">
        <f>IF($B165&lt;&gt;"",IFERROR(IF($AD165&gt;0,IF($E165="Toilet (male)",Database!$N$54,IF($E165="Toilet (female)",Database!$N$55,IF($E165="Urinal",Database!$N$56,0))),0),"Check Inputs"),"")</f>
        <v/>
      </c>
      <c r="AH165" s="162" t="str">
        <f t="shared" si="17"/>
        <v/>
      </c>
      <c r="AI165" s="160" t="str">
        <f t="shared" si="18"/>
        <v/>
      </c>
      <c r="AJ165" s="160" t="str">
        <f t="shared" si="19"/>
        <v/>
      </c>
      <c r="AK165" s="161" t="str">
        <f>IFERROR(IF(INDEX(inputsflush_updot,MATCH(Logic!$A165,inputsflush_no,0))&lt;&gt;"",INDEX(inputsflush_updot,MATCH(Logic!$A165,inputsflush_no,0)),""),"")</f>
        <v/>
      </c>
      <c r="AL165" s="160" t="str">
        <f t="shared" si="21"/>
        <v/>
      </c>
      <c r="AM165" s="161" t="str">
        <f>IFERROR(IF(INDEX(inputsflush_tduot,MATCH(Logic!$A165,inputsflush_no,0))&lt;&gt;"",INDEX(inputsflush_tduot,MATCH(Logic!$A165,inputsflush_no,0)),""),"")</f>
        <v/>
      </c>
      <c r="AN165" s="166" t="str">
        <f t="shared" si="22"/>
        <v/>
      </c>
      <c r="AO165" s="166" t="str">
        <f t="shared" si="23"/>
        <v/>
      </c>
      <c r="AP165" s="162" t="str">
        <f t="shared" si="24"/>
        <v/>
      </c>
      <c r="AQ165" s="306" t="str">
        <f t="shared" si="25"/>
        <v/>
      </c>
      <c r="AR165" s="160" t="str">
        <f t="shared" si="20"/>
        <v/>
      </c>
      <c r="AS165" s="160" t="str">
        <f t="shared" si="26"/>
        <v/>
      </c>
      <c r="AT165" s="160" t="str">
        <f t="shared" si="27"/>
        <v/>
      </c>
      <c r="AU165" s="160" t="str">
        <f t="shared" si="28"/>
        <v/>
      </c>
      <c r="AV165" s="160" t="str">
        <f t="shared" si="29"/>
        <v/>
      </c>
      <c r="AW165" s="153"/>
      <c r="AX165" s="138"/>
      <c r="AY165" s="138"/>
      <c r="AZ165" s="138"/>
      <c r="BA165" s="138"/>
      <c r="BB165" s="138"/>
      <c r="BC165" s="138"/>
      <c r="BD165" s="138"/>
      <c r="BE165" s="138"/>
      <c r="BF165" s="138"/>
      <c r="BG165" s="138"/>
      <c r="BH165" s="138"/>
      <c r="BI165" s="138"/>
      <c r="BJ165" s="138"/>
      <c r="BK165" s="138"/>
      <c r="BL165" s="138"/>
      <c r="BM165" s="138"/>
      <c r="BN165" s="138"/>
      <c r="BO165" s="138"/>
      <c r="BP165" s="138"/>
      <c r="BQ165" s="138"/>
      <c r="BR165" s="138"/>
      <c r="BS165" s="138"/>
      <c r="BT165" s="138"/>
      <c r="BU165" s="138"/>
      <c r="BV165" s="138"/>
      <c r="BW165" s="138"/>
      <c r="BX165" s="138"/>
      <c r="BY165" s="138"/>
      <c r="BZ165" s="138"/>
    </row>
    <row r="166" spans="1:78" s="152" customFormat="1" ht="18" hidden="1" customHeight="1" outlineLevel="1" x14ac:dyDescent="0.25">
      <c r="A166" s="146">
        <v>28</v>
      </c>
      <c r="B166" s="366" t="str">
        <f>IFERROR(IF(INDEX(inputsflush_gn,MATCH(Logic!$A166,inputsflush_no,0))&lt;&gt;"",INDEX(inputsflush_gn,MATCH(Logic!$A166,inputsflush_no,0)),""),"")</f>
        <v/>
      </c>
      <c r="C166" s="367"/>
      <c r="D166" s="58" t="str">
        <f>IFERROR(IF(INDEX(inputsflush_id,MATCH(Logic!$A166,inputsflush_no,0))&lt;&gt;"",INDEX(inputsflush_id,MATCH(Logic!$A166,inputsflush_no,0)),""),"")</f>
        <v/>
      </c>
      <c r="E166" s="370" t="str">
        <f>IFERROR(IF(INDEX(inputsflush_fam,MATCH(Logic!$A166,inputsflush_no,0))&lt;&gt;"",INDEX(inputsflush_fam,MATCH(Logic!$A166,inputsflush_no,0)),""),"")</f>
        <v/>
      </c>
      <c r="F166" s="370"/>
      <c r="G166" s="370" t="str">
        <f>IFERROR(IF(INDEX(inputsflush_typ,MATCH(Logic!$A166,inputsflush_no,0))&lt;&gt;"",INDEX(inputsflush_typ,MATCH(Logic!$A166,inputsflush_no,0)),""),"")</f>
        <v/>
      </c>
      <c r="H166" s="370"/>
      <c r="I166" s="160" t="str">
        <f t="shared" si="0"/>
        <v/>
      </c>
      <c r="J166" s="161" t="str">
        <f>IFERROR(IF(INDEX(inputsflush_dfr,MATCH(Logic!$A166,inputsflush_no,0))&lt;&gt;"",INDEX(inputsflush_dfr,MATCH(Logic!$A166,inputsflush_no,0)),""),"")</f>
        <v/>
      </c>
      <c r="K166" s="332" t="str">
        <f>IFERROR(IF(INDEX(inputsflush_paw,MATCH(Logic!$A166,inputsflush_no,0))&lt;&gt;"",INDEX(inputsflush_paw,MATCH(Logic!$A166,inputsflush_no,0)),""),"")</f>
        <v/>
      </c>
      <c r="L166" s="304" t="str">
        <f>IFERROR(IF(INDEX(inputsflush_prcocc,MATCH(Logic!$A166,inputsflush_no,0))&lt;&gt;"",INDEX(inputsflush_prcocc,MATCH(Logic!$A166,inputsflush_no,0)),""),"")</f>
        <v/>
      </c>
      <c r="M166" s="174" t="str">
        <f t="shared" si="1"/>
        <v/>
      </c>
      <c r="N166" s="162" t="str">
        <f t="shared" si="2"/>
        <v/>
      </c>
      <c r="O166" s="160" t="str">
        <f t="shared" si="3"/>
        <v/>
      </c>
      <c r="P166" s="160" t="str">
        <f t="shared" si="4"/>
        <v/>
      </c>
      <c r="Q166" s="160" t="str">
        <f>IF($B166&lt;&gt;"",IFERROR(IF($N166&gt;0,IF($E166="Toilet (male)",1+(2*(1-$M166)),IF($E166="Toilet (female)",Database!J$55,IF($E166="Urinal",2*$M166,0))),0),"Check Inputs"),"")</f>
        <v/>
      </c>
      <c r="R166" s="162" t="str">
        <f t="shared" si="5"/>
        <v/>
      </c>
      <c r="S166" s="160" t="str">
        <f t="shared" si="6"/>
        <v/>
      </c>
      <c r="T166" s="160" t="str">
        <f t="shared" si="7"/>
        <v/>
      </c>
      <c r="U166" s="160" t="str">
        <f>IF($B166&lt;&gt;"",IFERROR(IF($R166&gt;0,IF($E166="Toilet (male)",0.1+(0.4*(1-$M166)),IF($E166="Toilet (female)",Database!K$55,IF($E166="Urinal",0.4*$M166,0))),0),"Check Inputs"),"")</f>
        <v/>
      </c>
      <c r="V166" s="162" t="str">
        <f t="shared" si="8"/>
        <v/>
      </c>
      <c r="W166" s="160" t="str">
        <f t="shared" si="9"/>
        <v/>
      </c>
      <c r="X166" s="160" t="str">
        <f t="shared" si="10"/>
        <v/>
      </c>
      <c r="Y166" s="162" t="str">
        <f>IF($B166&lt;&gt;"",IFERROR(IF($V166&gt;0,IF($E166="Toilet (male)",0.1+(0.1*(1-$M166)),IF($E166="Toilet (female)",Database!L$55,IF($E166="Urinal",0.1*$M166,0))),0),"Check Inputs"),"")</f>
        <v/>
      </c>
      <c r="Z166" s="162" t="str">
        <f t="shared" si="11"/>
        <v/>
      </c>
      <c r="AA166" s="160" t="str">
        <f t="shared" si="12"/>
        <v/>
      </c>
      <c r="AB166" s="160" t="str">
        <f t="shared" si="13"/>
        <v/>
      </c>
      <c r="AC166" s="162" t="str">
        <f>IF($B166&lt;&gt;"",IFERROR(IF($Z166&gt;0,IF($E166="Toilet (male)",1+(2*(1-$M166)),IF($E166="Toilet (female)",Database!M$55,IF($E166="Urinal",2*$M166,0))),0),"Check Inputs"),"")</f>
        <v/>
      </c>
      <c r="AD166" s="162" t="str">
        <f t="shared" si="14"/>
        <v/>
      </c>
      <c r="AE166" s="160" t="str">
        <f t="shared" si="15"/>
        <v/>
      </c>
      <c r="AF166" s="160" t="str">
        <f t="shared" si="16"/>
        <v/>
      </c>
      <c r="AG166" s="162" t="str">
        <f>IF($B166&lt;&gt;"",IFERROR(IF($AD166&gt;0,IF($E166="Toilet (male)",Database!$N$54,IF($E166="Toilet (female)",Database!$N$55,IF($E166="Urinal",Database!$N$56,0))),0),"Check Inputs"),"")</f>
        <v/>
      </c>
      <c r="AH166" s="162" t="str">
        <f t="shared" si="17"/>
        <v/>
      </c>
      <c r="AI166" s="160" t="str">
        <f t="shared" si="18"/>
        <v/>
      </c>
      <c r="AJ166" s="160" t="str">
        <f t="shared" si="19"/>
        <v/>
      </c>
      <c r="AK166" s="161" t="str">
        <f>IFERROR(IF(INDEX(inputsflush_updot,MATCH(Logic!$A166,inputsflush_no,0))&lt;&gt;"",INDEX(inputsflush_updot,MATCH(Logic!$A166,inputsflush_no,0)),""),"")</f>
        <v/>
      </c>
      <c r="AL166" s="160" t="str">
        <f t="shared" si="21"/>
        <v/>
      </c>
      <c r="AM166" s="161" t="str">
        <f>IFERROR(IF(INDEX(inputsflush_tduot,MATCH(Logic!$A166,inputsflush_no,0))&lt;&gt;"",INDEX(inputsflush_tduot,MATCH(Logic!$A166,inputsflush_no,0)),""),"")</f>
        <v/>
      </c>
      <c r="AN166" s="166" t="str">
        <f t="shared" si="22"/>
        <v/>
      </c>
      <c r="AO166" s="166" t="str">
        <f t="shared" si="23"/>
        <v/>
      </c>
      <c r="AP166" s="162" t="str">
        <f t="shared" si="24"/>
        <v/>
      </c>
      <c r="AQ166" s="306" t="str">
        <f t="shared" si="25"/>
        <v/>
      </c>
      <c r="AR166" s="160" t="str">
        <f t="shared" si="20"/>
        <v/>
      </c>
      <c r="AS166" s="160" t="str">
        <f t="shared" si="26"/>
        <v/>
      </c>
      <c r="AT166" s="160" t="str">
        <f t="shared" si="27"/>
        <v/>
      </c>
      <c r="AU166" s="160" t="str">
        <f t="shared" si="28"/>
        <v/>
      </c>
      <c r="AV166" s="160" t="str">
        <f t="shared" si="29"/>
        <v/>
      </c>
      <c r="AW166" s="153"/>
      <c r="AX166" s="138"/>
      <c r="AY166" s="138"/>
      <c r="AZ166" s="138"/>
      <c r="BA166" s="138"/>
      <c r="BB166" s="138"/>
      <c r="BC166" s="138"/>
      <c r="BD166" s="138"/>
      <c r="BE166" s="138"/>
      <c r="BF166" s="138"/>
      <c r="BG166" s="138"/>
      <c r="BH166" s="138"/>
      <c r="BI166" s="138"/>
      <c r="BJ166" s="138"/>
      <c r="BK166" s="138"/>
      <c r="BL166" s="138"/>
      <c r="BM166" s="138"/>
      <c r="BN166" s="138"/>
      <c r="BO166" s="138"/>
      <c r="BP166" s="138"/>
      <c r="BQ166" s="138"/>
      <c r="BR166" s="138"/>
      <c r="BS166" s="138"/>
      <c r="BT166" s="138"/>
      <c r="BU166" s="138"/>
      <c r="BV166" s="138"/>
      <c r="BW166" s="138"/>
      <c r="BX166" s="138"/>
      <c r="BY166" s="138"/>
      <c r="BZ166" s="138"/>
    </row>
    <row r="167" spans="1:78" s="152" customFormat="1" ht="18" hidden="1" customHeight="1" outlineLevel="1" x14ac:dyDescent="0.25">
      <c r="A167" s="146">
        <v>29</v>
      </c>
      <c r="B167" s="366" t="str">
        <f>IFERROR(IF(INDEX(inputsflush_gn,MATCH(Logic!$A167,inputsflush_no,0))&lt;&gt;"",INDEX(inputsflush_gn,MATCH(Logic!$A167,inputsflush_no,0)),""),"")</f>
        <v/>
      </c>
      <c r="C167" s="367"/>
      <c r="D167" s="58" t="str">
        <f>IFERROR(IF(INDEX(inputsflush_id,MATCH(Logic!$A167,inputsflush_no,0))&lt;&gt;"",INDEX(inputsflush_id,MATCH(Logic!$A167,inputsflush_no,0)),""),"")</f>
        <v/>
      </c>
      <c r="E167" s="370" t="str">
        <f>IFERROR(IF(INDEX(inputsflush_fam,MATCH(Logic!$A167,inputsflush_no,0))&lt;&gt;"",INDEX(inputsflush_fam,MATCH(Logic!$A167,inputsflush_no,0)),""),"")</f>
        <v/>
      </c>
      <c r="F167" s="370"/>
      <c r="G167" s="370" t="str">
        <f>IFERROR(IF(INDEX(inputsflush_typ,MATCH(Logic!$A167,inputsflush_no,0))&lt;&gt;"",INDEX(inputsflush_typ,MATCH(Logic!$A167,inputsflush_no,0)),""),"")</f>
        <v/>
      </c>
      <c r="H167" s="370"/>
      <c r="I167" s="160" t="str">
        <f t="shared" si="0"/>
        <v/>
      </c>
      <c r="J167" s="161" t="str">
        <f>IFERROR(IF(INDEX(inputsflush_dfr,MATCH(Logic!$A167,inputsflush_no,0))&lt;&gt;"",INDEX(inputsflush_dfr,MATCH(Logic!$A167,inputsflush_no,0)),""),"")</f>
        <v/>
      </c>
      <c r="K167" s="332" t="str">
        <f>IFERROR(IF(INDEX(inputsflush_paw,MATCH(Logic!$A167,inputsflush_no,0))&lt;&gt;"",INDEX(inputsflush_paw,MATCH(Logic!$A167,inputsflush_no,0)),""),"")</f>
        <v/>
      </c>
      <c r="L167" s="304" t="str">
        <f>IFERROR(IF(INDEX(inputsflush_prcocc,MATCH(Logic!$A167,inputsflush_no,0))&lt;&gt;"",INDEX(inputsflush_prcocc,MATCH(Logic!$A167,inputsflush_no,0)),""),"")</f>
        <v/>
      </c>
      <c r="M167" s="174" t="str">
        <f t="shared" si="1"/>
        <v/>
      </c>
      <c r="N167" s="162" t="str">
        <f t="shared" si="2"/>
        <v/>
      </c>
      <c r="O167" s="160" t="str">
        <f t="shared" si="3"/>
        <v/>
      </c>
      <c r="P167" s="160" t="str">
        <f t="shared" si="4"/>
        <v/>
      </c>
      <c r="Q167" s="160" t="str">
        <f>IF($B167&lt;&gt;"",IFERROR(IF($N167&gt;0,IF($E167="Toilet (male)",1+(2*(1-$M167)),IF($E167="Toilet (female)",Database!J$55,IF($E167="Urinal",2*$M167,0))),0),"Check Inputs"),"")</f>
        <v/>
      </c>
      <c r="R167" s="162" t="str">
        <f t="shared" si="5"/>
        <v/>
      </c>
      <c r="S167" s="160" t="str">
        <f t="shared" si="6"/>
        <v/>
      </c>
      <c r="T167" s="160" t="str">
        <f t="shared" si="7"/>
        <v/>
      </c>
      <c r="U167" s="160" t="str">
        <f>IF($B167&lt;&gt;"",IFERROR(IF($R167&gt;0,IF($E167="Toilet (male)",0.1+(0.4*(1-$M167)),IF($E167="Toilet (female)",Database!K$55,IF($E167="Urinal",0.4*$M167,0))),0),"Check Inputs"),"")</f>
        <v/>
      </c>
      <c r="V167" s="162" t="str">
        <f t="shared" si="8"/>
        <v/>
      </c>
      <c r="W167" s="160" t="str">
        <f t="shared" si="9"/>
        <v/>
      </c>
      <c r="X167" s="160" t="str">
        <f t="shared" si="10"/>
        <v/>
      </c>
      <c r="Y167" s="162" t="str">
        <f>IF($B167&lt;&gt;"",IFERROR(IF($V167&gt;0,IF($E167="Toilet (male)",0.1+(0.1*(1-$M167)),IF($E167="Toilet (female)",Database!L$55,IF($E167="Urinal",0.1*$M167,0))),0),"Check Inputs"),"")</f>
        <v/>
      </c>
      <c r="Z167" s="162" t="str">
        <f t="shared" si="11"/>
        <v/>
      </c>
      <c r="AA167" s="160" t="str">
        <f t="shared" si="12"/>
        <v/>
      </c>
      <c r="AB167" s="160" t="str">
        <f t="shared" si="13"/>
        <v/>
      </c>
      <c r="AC167" s="162" t="str">
        <f>IF($B167&lt;&gt;"",IFERROR(IF($Z167&gt;0,IF($E167="Toilet (male)",1+(2*(1-$M167)),IF($E167="Toilet (female)",Database!M$55,IF($E167="Urinal",2*$M167,0))),0),"Check Inputs"),"")</f>
        <v/>
      </c>
      <c r="AD167" s="162" t="str">
        <f t="shared" si="14"/>
        <v/>
      </c>
      <c r="AE167" s="160" t="str">
        <f t="shared" si="15"/>
        <v/>
      </c>
      <c r="AF167" s="160" t="str">
        <f t="shared" si="16"/>
        <v/>
      </c>
      <c r="AG167" s="162" t="str">
        <f>IF($B167&lt;&gt;"",IFERROR(IF($AD167&gt;0,IF($E167="Toilet (male)",Database!$N$54,IF($E167="Toilet (female)",Database!$N$55,IF($E167="Urinal",Database!$N$56,0))),0),"Check Inputs"),"")</f>
        <v/>
      </c>
      <c r="AH167" s="162" t="str">
        <f t="shared" si="17"/>
        <v/>
      </c>
      <c r="AI167" s="160" t="str">
        <f t="shared" si="18"/>
        <v/>
      </c>
      <c r="AJ167" s="160" t="str">
        <f t="shared" si="19"/>
        <v/>
      </c>
      <c r="AK167" s="161" t="str">
        <f>IFERROR(IF(INDEX(inputsflush_updot,MATCH(Logic!$A167,inputsflush_no,0))&lt;&gt;"",INDEX(inputsflush_updot,MATCH(Logic!$A167,inputsflush_no,0)),""),"")</f>
        <v/>
      </c>
      <c r="AL167" s="160" t="str">
        <f t="shared" si="21"/>
        <v/>
      </c>
      <c r="AM167" s="161" t="str">
        <f>IFERROR(IF(INDEX(inputsflush_tduot,MATCH(Logic!$A167,inputsflush_no,0))&lt;&gt;"",INDEX(inputsflush_tduot,MATCH(Logic!$A167,inputsflush_no,0)),""),"")</f>
        <v/>
      </c>
      <c r="AN167" s="166" t="str">
        <f t="shared" si="22"/>
        <v/>
      </c>
      <c r="AO167" s="166" t="str">
        <f t="shared" si="23"/>
        <v/>
      </c>
      <c r="AP167" s="162" t="str">
        <f t="shared" si="24"/>
        <v/>
      </c>
      <c r="AQ167" s="306" t="str">
        <f t="shared" si="25"/>
        <v/>
      </c>
      <c r="AR167" s="160" t="str">
        <f t="shared" si="20"/>
        <v/>
      </c>
      <c r="AS167" s="160" t="str">
        <f t="shared" si="26"/>
        <v/>
      </c>
      <c r="AT167" s="160" t="str">
        <f t="shared" si="27"/>
        <v/>
      </c>
      <c r="AU167" s="160" t="str">
        <f t="shared" si="28"/>
        <v/>
      </c>
      <c r="AV167" s="160" t="str">
        <f t="shared" si="29"/>
        <v/>
      </c>
      <c r="AW167" s="153"/>
      <c r="AX167" s="138"/>
      <c r="AY167" s="138"/>
      <c r="AZ167" s="138"/>
      <c r="BA167" s="138"/>
      <c r="BB167" s="138"/>
      <c r="BC167" s="138"/>
      <c r="BD167" s="138"/>
      <c r="BE167" s="138"/>
      <c r="BF167" s="138"/>
      <c r="BG167" s="138"/>
      <c r="BH167" s="138"/>
      <c r="BI167" s="138"/>
      <c r="BJ167" s="138"/>
      <c r="BK167" s="138"/>
      <c r="BL167" s="138"/>
      <c r="BM167" s="138"/>
      <c r="BN167" s="138"/>
      <c r="BO167" s="138"/>
      <c r="BP167" s="138"/>
      <c r="BQ167" s="138"/>
      <c r="BR167" s="138"/>
      <c r="BS167" s="138"/>
      <c r="BT167" s="138"/>
      <c r="BU167" s="138"/>
      <c r="BV167" s="138"/>
      <c r="BW167" s="138"/>
      <c r="BX167" s="138"/>
      <c r="BY167" s="138"/>
      <c r="BZ167" s="138"/>
    </row>
    <row r="168" spans="1:78" s="152" customFormat="1" ht="18" hidden="1" customHeight="1" outlineLevel="1" x14ac:dyDescent="0.25">
      <c r="A168" s="146">
        <v>30</v>
      </c>
      <c r="B168" s="366" t="str">
        <f>IFERROR(IF(INDEX(inputsflush_gn,MATCH(Logic!$A168,inputsflush_no,0))&lt;&gt;"",INDEX(inputsflush_gn,MATCH(Logic!$A168,inputsflush_no,0)),""),"")</f>
        <v/>
      </c>
      <c r="C168" s="367"/>
      <c r="D168" s="58" t="str">
        <f>IFERROR(IF(INDEX(inputsflush_id,MATCH(Logic!$A168,inputsflush_no,0))&lt;&gt;"",INDEX(inputsflush_id,MATCH(Logic!$A168,inputsflush_no,0)),""),"")</f>
        <v/>
      </c>
      <c r="E168" s="370" t="str">
        <f>IFERROR(IF(INDEX(inputsflush_fam,MATCH(Logic!$A168,inputsflush_no,0))&lt;&gt;"",INDEX(inputsflush_fam,MATCH(Logic!$A168,inputsflush_no,0)),""),"")</f>
        <v/>
      </c>
      <c r="F168" s="370"/>
      <c r="G168" s="370" t="str">
        <f>IFERROR(IF(INDEX(inputsflush_typ,MATCH(Logic!$A168,inputsflush_no,0))&lt;&gt;"",INDEX(inputsflush_typ,MATCH(Logic!$A168,inputsflush_no,0)),""),"")</f>
        <v/>
      </c>
      <c r="H168" s="370"/>
      <c r="I168" s="160" t="str">
        <f t="shared" si="0"/>
        <v/>
      </c>
      <c r="J168" s="161" t="str">
        <f>IFERROR(IF(INDEX(inputsflush_dfr,MATCH(Logic!$A168,inputsflush_no,0))&lt;&gt;"",INDEX(inputsflush_dfr,MATCH(Logic!$A168,inputsflush_no,0)),""),"")</f>
        <v/>
      </c>
      <c r="K168" s="332" t="str">
        <f>IFERROR(IF(INDEX(inputsflush_paw,MATCH(Logic!$A168,inputsflush_no,0))&lt;&gt;"",INDEX(inputsflush_paw,MATCH(Logic!$A168,inputsflush_no,0)),""),"")</f>
        <v/>
      </c>
      <c r="L168" s="304" t="str">
        <f>IFERROR(IF(INDEX(inputsflush_prcocc,MATCH(Logic!$A168,inputsflush_no,0))&lt;&gt;"",INDEX(inputsflush_prcocc,MATCH(Logic!$A168,inputsflush_no,0)),""),"")</f>
        <v/>
      </c>
      <c r="M168" s="174" t="str">
        <f t="shared" si="1"/>
        <v/>
      </c>
      <c r="N168" s="162" t="str">
        <f t="shared" si="2"/>
        <v/>
      </c>
      <c r="O168" s="160" t="str">
        <f t="shared" si="3"/>
        <v/>
      </c>
      <c r="P168" s="160" t="str">
        <f t="shared" si="4"/>
        <v/>
      </c>
      <c r="Q168" s="160" t="str">
        <f>IF($B168&lt;&gt;"",IFERROR(IF($N168&gt;0,IF($E168="Toilet (male)",1+(2*(1-$M168)),IF($E168="Toilet (female)",Database!J$55,IF($E168="Urinal",2*$M168,0))),0),"Check Inputs"),"")</f>
        <v/>
      </c>
      <c r="R168" s="162" t="str">
        <f t="shared" si="5"/>
        <v/>
      </c>
      <c r="S168" s="160" t="str">
        <f t="shared" si="6"/>
        <v/>
      </c>
      <c r="T168" s="160" t="str">
        <f t="shared" si="7"/>
        <v/>
      </c>
      <c r="U168" s="160" t="str">
        <f>IF($B168&lt;&gt;"",IFERROR(IF($R168&gt;0,IF($E168="Toilet (male)",0.1+(0.4*(1-$M168)),IF($E168="Toilet (female)",Database!K$55,IF($E168="Urinal",0.4*$M168,0))),0),"Check Inputs"),"")</f>
        <v/>
      </c>
      <c r="V168" s="162" t="str">
        <f t="shared" si="8"/>
        <v/>
      </c>
      <c r="W168" s="160" t="str">
        <f t="shared" si="9"/>
        <v/>
      </c>
      <c r="X168" s="160" t="str">
        <f t="shared" si="10"/>
        <v/>
      </c>
      <c r="Y168" s="162" t="str">
        <f>IF($B168&lt;&gt;"",IFERROR(IF($V168&gt;0,IF($E168="Toilet (male)",0.1+(0.1*(1-$M168)),IF($E168="Toilet (female)",Database!L$55,IF($E168="Urinal",0.1*$M168,0))),0),"Check Inputs"),"")</f>
        <v/>
      </c>
      <c r="Z168" s="162" t="str">
        <f t="shared" si="11"/>
        <v/>
      </c>
      <c r="AA168" s="160" t="str">
        <f t="shared" si="12"/>
        <v/>
      </c>
      <c r="AB168" s="160" t="str">
        <f t="shared" si="13"/>
        <v/>
      </c>
      <c r="AC168" s="162" t="str">
        <f>IF($B168&lt;&gt;"",IFERROR(IF($Z168&gt;0,IF($E168="Toilet (male)",1+(2*(1-$M168)),IF($E168="Toilet (female)",Database!M$55,IF($E168="Urinal",2*$M168,0))),0),"Check Inputs"),"")</f>
        <v/>
      </c>
      <c r="AD168" s="162" t="str">
        <f t="shared" si="14"/>
        <v/>
      </c>
      <c r="AE168" s="160" t="str">
        <f t="shared" si="15"/>
        <v/>
      </c>
      <c r="AF168" s="160" t="str">
        <f t="shared" si="16"/>
        <v/>
      </c>
      <c r="AG168" s="162" t="str">
        <f>IF($B168&lt;&gt;"",IFERROR(IF($AD168&gt;0,IF($E168="Toilet (male)",Database!$N$54,IF($E168="Toilet (female)",Database!$N$55,IF($E168="Urinal",Database!$N$56,0))),0),"Check Inputs"),"")</f>
        <v/>
      </c>
      <c r="AH168" s="162" t="str">
        <f t="shared" si="17"/>
        <v/>
      </c>
      <c r="AI168" s="160" t="str">
        <f t="shared" si="18"/>
        <v/>
      </c>
      <c r="AJ168" s="160" t="str">
        <f t="shared" si="19"/>
        <v/>
      </c>
      <c r="AK168" s="161" t="str">
        <f>IFERROR(IF(INDEX(inputsflush_updot,MATCH(Logic!$A168,inputsflush_no,0))&lt;&gt;"",INDEX(inputsflush_updot,MATCH(Logic!$A168,inputsflush_no,0)),""),"")</f>
        <v/>
      </c>
      <c r="AL168" s="160" t="str">
        <f t="shared" si="21"/>
        <v/>
      </c>
      <c r="AM168" s="161" t="str">
        <f>IFERROR(IF(INDEX(inputsflush_tduot,MATCH(Logic!$A168,inputsflush_no,0))&lt;&gt;"",INDEX(inputsflush_tduot,MATCH(Logic!$A168,inputsflush_no,0)),""),"")</f>
        <v/>
      </c>
      <c r="AN168" s="166" t="str">
        <f t="shared" si="22"/>
        <v/>
      </c>
      <c r="AO168" s="166" t="str">
        <f t="shared" si="23"/>
        <v/>
      </c>
      <c r="AP168" s="162" t="str">
        <f t="shared" si="24"/>
        <v/>
      </c>
      <c r="AQ168" s="306" t="str">
        <f t="shared" si="25"/>
        <v/>
      </c>
      <c r="AR168" s="160" t="str">
        <f t="shared" si="20"/>
        <v/>
      </c>
      <c r="AS168" s="160" t="str">
        <f t="shared" si="26"/>
        <v/>
      </c>
      <c r="AT168" s="160" t="str">
        <f t="shared" si="27"/>
        <v/>
      </c>
      <c r="AU168" s="160" t="str">
        <f t="shared" si="28"/>
        <v/>
      </c>
      <c r="AV168" s="160" t="str">
        <f t="shared" si="29"/>
        <v/>
      </c>
      <c r="AW168" s="153"/>
      <c r="AX168" s="138"/>
      <c r="AY168" s="138"/>
      <c r="AZ168" s="138"/>
      <c r="BA168" s="138"/>
      <c r="BB168" s="138"/>
      <c r="BC168" s="138"/>
      <c r="BD168" s="138"/>
      <c r="BE168" s="138"/>
      <c r="BF168" s="138"/>
      <c r="BG168" s="138"/>
      <c r="BH168" s="138"/>
      <c r="BI168" s="138"/>
      <c r="BJ168" s="138"/>
      <c r="BK168" s="138"/>
      <c r="BL168" s="138"/>
      <c r="BM168" s="138"/>
      <c r="BN168" s="138"/>
      <c r="BO168" s="138"/>
      <c r="BP168" s="138"/>
      <c r="BQ168" s="138"/>
      <c r="BR168" s="138"/>
      <c r="BS168" s="138"/>
      <c r="BT168" s="138"/>
      <c r="BU168" s="138"/>
      <c r="BV168" s="138"/>
      <c r="BW168" s="138"/>
      <c r="BX168" s="138"/>
      <c r="BY168" s="138"/>
      <c r="BZ168" s="138"/>
    </row>
    <row r="169" spans="1:78" s="152" customFormat="1" ht="15" hidden="1" customHeight="1" outlineLevel="1" x14ac:dyDescent="0.25">
      <c r="A169" s="146"/>
      <c r="B169" s="350"/>
      <c r="C169" s="351"/>
      <c r="D169" s="315"/>
      <c r="E169" s="315"/>
      <c r="F169" s="315"/>
      <c r="G169" s="315"/>
      <c r="H169" s="315"/>
      <c r="I169" s="315"/>
      <c r="J169" s="331"/>
      <c r="K169" s="305"/>
      <c r="L169" s="305"/>
      <c r="M169" s="315"/>
      <c r="N169" s="315"/>
      <c r="O169" s="315"/>
      <c r="P169" s="315"/>
      <c r="Q169" s="315"/>
      <c r="R169" s="316"/>
      <c r="S169" s="315"/>
      <c r="T169" s="316"/>
      <c r="U169" s="315"/>
      <c r="V169" s="315"/>
      <c r="W169" s="315"/>
      <c r="X169" s="314"/>
      <c r="Y169" s="361"/>
      <c r="Z169" s="361"/>
      <c r="AA169" s="351"/>
      <c r="AB169" s="351"/>
      <c r="AC169" s="315"/>
      <c r="AD169" s="316"/>
      <c r="AE169" s="317"/>
      <c r="AF169" s="317"/>
      <c r="AG169" s="315"/>
      <c r="AH169" s="315"/>
      <c r="AI169" s="315"/>
      <c r="AJ169" s="315"/>
      <c r="AK169" s="316"/>
      <c r="AL169" s="315"/>
      <c r="AM169" s="316"/>
      <c r="AN169" s="315"/>
      <c r="AO169" s="316"/>
      <c r="AP169" s="315"/>
      <c r="AQ169" s="316"/>
      <c r="AR169" s="315"/>
      <c r="AS169" s="315"/>
      <c r="AT169" s="315"/>
      <c r="AU169" s="315"/>
      <c r="AV169" s="318"/>
      <c r="AW169" s="153" t="s">
        <v>182</v>
      </c>
      <c r="AX169" s="138"/>
      <c r="AY169" s="138"/>
      <c r="AZ169" s="138"/>
      <c r="BA169" s="138"/>
      <c r="BB169" s="138"/>
      <c r="BC169" s="138"/>
      <c r="BD169" s="138"/>
      <c r="BE169" s="138"/>
      <c r="BF169" s="138"/>
      <c r="BG169" s="138"/>
      <c r="BH169" s="138"/>
      <c r="BI169" s="138"/>
      <c r="BJ169" s="138"/>
      <c r="BK169" s="138"/>
      <c r="BL169" s="138"/>
      <c r="BM169" s="138"/>
      <c r="BN169" s="138"/>
      <c r="BO169" s="138"/>
      <c r="BP169" s="138"/>
      <c r="BQ169" s="138"/>
      <c r="BR169" s="138"/>
      <c r="BS169" s="138"/>
      <c r="BT169" s="138"/>
      <c r="BU169" s="138"/>
      <c r="BV169" s="138"/>
      <c r="BW169" s="138"/>
      <c r="BX169" s="138"/>
      <c r="BY169" s="138"/>
      <c r="BZ169" s="138"/>
    </row>
    <row r="170" spans="1:78" s="152" customFormat="1" ht="18" hidden="1" customHeight="1" outlineLevel="2" x14ac:dyDescent="0.25">
      <c r="A170" s="146">
        <v>31</v>
      </c>
      <c r="B170" s="366" t="str">
        <f>IFERROR(IF(INDEX(inputsflush_gn,MATCH(Logic!$A170,inputsflush_no,0))&lt;&gt;"",INDEX(inputsflush_gn,MATCH(Logic!$A170,inputsflush_no,0)),""),"")</f>
        <v/>
      </c>
      <c r="C170" s="367"/>
      <c r="D170" s="58" t="str">
        <f>IFERROR(IF(INDEX(inputsflush_id,MATCH(Logic!$A170,inputsflush_no,0))&lt;&gt;"",INDEX(inputsflush_id,MATCH(Logic!$A170,inputsflush_no,0)),""),"")</f>
        <v/>
      </c>
      <c r="E170" s="370" t="str">
        <f>IFERROR(IF(INDEX(inputsflush_fam,MATCH(Logic!$A170,inputsflush_no,0))&lt;&gt;"",INDEX(inputsflush_fam,MATCH(Logic!$A170,inputsflush_no,0)),""),"")</f>
        <v/>
      </c>
      <c r="F170" s="370"/>
      <c r="G170" s="370" t="str">
        <f>IFERROR(IF(INDEX(inputsflush_typ,MATCH(Logic!$A170,inputsflush_no,0))&lt;&gt;"",INDEX(inputsflush_typ,MATCH(Logic!$A170,inputsflush_no,0)),""),"")</f>
        <v/>
      </c>
      <c r="H170" s="370"/>
      <c r="I170" s="160" t="str">
        <f t="shared" si="0"/>
        <v/>
      </c>
      <c r="J170" s="161" t="str">
        <f>IFERROR(IF(INDEX(inputsflush_dfr,MATCH(Logic!$A170,inputsflush_no,0))&lt;&gt;"",INDEX(inputsflush_dfr,MATCH(Logic!$A170,inputsflush_no,0)),""),"")</f>
        <v/>
      </c>
      <c r="K170" s="332" t="str">
        <f>IFERROR(IF(INDEX(inputsflush_paw,MATCH(Logic!$A170,inputsflush_no,0))&lt;&gt;"",INDEX(inputsflush_paw,MATCH(Logic!$A170,inputsflush_no,0)),""),"")</f>
        <v/>
      </c>
      <c r="L170" s="304" t="str">
        <f>IFERROR(IF(INDEX(inputsflush_prcocc,MATCH(Logic!$A170,inputsflush_no,0))&lt;&gt;"",INDEX(inputsflush_prcocc,MATCH(Logic!$A170,inputsflush_no,0)),""),"")</f>
        <v/>
      </c>
      <c r="M170" s="174" t="str">
        <f t="shared" si="1"/>
        <v/>
      </c>
      <c r="N170" s="162" t="str">
        <f t="shared" si="2"/>
        <v/>
      </c>
      <c r="O170" s="160" t="str">
        <f t="shared" si="3"/>
        <v/>
      </c>
      <c r="P170" s="160" t="str">
        <f t="shared" si="4"/>
        <v/>
      </c>
      <c r="Q170" s="160" t="str">
        <f>IF($B170&lt;&gt;"",IFERROR(IF($N170&gt;0,IF($E170="Toilet (male)",1+(2*(1-$M170)),IF($E170="Toilet (female)",Database!J$55,IF($E170="Urinal",2*$M170,0))),0),"Check Inputs"),"")</f>
        <v/>
      </c>
      <c r="R170" s="162" t="str">
        <f t="shared" si="5"/>
        <v/>
      </c>
      <c r="S170" s="160" t="str">
        <f t="shared" si="6"/>
        <v/>
      </c>
      <c r="T170" s="160" t="str">
        <f t="shared" si="7"/>
        <v/>
      </c>
      <c r="U170" s="160" t="str">
        <f>IF($B170&lt;&gt;"",IFERROR(IF($R170&gt;0,IF($E170="Toilet (male)",0.1+(0.4*(1-$M170)),IF($E170="Toilet (female)",Database!K$55,IF($E170="Urinal",0.4*$M170,0))),0),"Check Inputs"),"")</f>
        <v/>
      </c>
      <c r="V170" s="162" t="str">
        <f t="shared" si="8"/>
        <v/>
      </c>
      <c r="W170" s="160" t="str">
        <f t="shared" si="9"/>
        <v/>
      </c>
      <c r="X170" s="160" t="str">
        <f t="shared" si="10"/>
        <v/>
      </c>
      <c r="Y170" s="162" t="str">
        <f>IF($B170&lt;&gt;"",IFERROR(IF($V170&gt;0,IF($E170="Toilet (male)",0.1+(0.1*(1-$M170)),IF($E170="Toilet (female)",Database!L$55,IF($E170="Urinal",0.1*$M170,0))),0),"Check Inputs"),"")</f>
        <v/>
      </c>
      <c r="Z170" s="162" t="str">
        <f t="shared" si="11"/>
        <v/>
      </c>
      <c r="AA170" s="160" t="str">
        <f t="shared" si="12"/>
        <v/>
      </c>
      <c r="AB170" s="160" t="str">
        <f t="shared" si="13"/>
        <v/>
      </c>
      <c r="AC170" s="162" t="str">
        <f>IF($B170&lt;&gt;"",IFERROR(IF($Z170&gt;0,IF($E170="Toilet (male)",1+(2*(1-$M170)),IF($E170="Toilet (female)",Database!M$55,IF($E170="Urinal",2*$M170,0))),0),"Check Inputs"),"")</f>
        <v/>
      </c>
      <c r="AD170" s="162" t="str">
        <f t="shared" si="14"/>
        <v/>
      </c>
      <c r="AE170" s="160" t="str">
        <f t="shared" si="15"/>
        <v/>
      </c>
      <c r="AF170" s="160" t="str">
        <f t="shared" si="16"/>
        <v/>
      </c>
      <c r="AG170" s="162" t="str">
        <f>IF($B170&lt;&gt;"",IFERROR(IF($AD170&gt;0,IF($E170="Toilet (male)",Database!$N$54,IF($E170="Toilet (female)",Database!$N$55,IF($E170="Urinal",Database!$N$56,0))),0),"Check Inputs"),"")</f>
        <v/>
      </c>
      <c r="AH170" s="162" t="str">
        <f t="shared" si="17"/>
        <v/>
      </c>
      <c r="AI170" s="160" t="str">
        <f t="shared" si="18"/>
        <v/>
      </c>
      <c r="AJ170" s="160" t="str">
        <f t="shared" si="19"/>
        <v/>
      </c>
      <c r="AK170" s="161" t="str">
        <f>IFERROR(IF(INDEX(inputsflush_updot,MATCH(Logic!$A170,inputsflush_no,0))&lt;&gt;"",INDEX(inputsflush_updot,MATCH(Logic!$A170,inputsflush_no,0)),""),"")</f>
        <v/>
      </c>
      <c r="AL170" s="160" t="str">
        <f t="shared" si="21"/>
        <v/>
      </c>
      <c r="AM170" s="161" t="str">
        <f>IFERROR(IF(INDEX(inputsflush_tduot,MATCH(Logic!$A170,inputsflush_no,0))&lt;&gt;"",INDEX(inputsflush_tduot,MATCH(Logic!$A170,inputsflush_no,0)),""),"")</f>
        <v/>
      </c>
      <c r="AN170" s="166" t="str">
        <f t="shared" si="22"/>
        <v/>
      </c>
      <c r="AO170" s="166" t="str">
        <f t="shared" si="23"/>
        <v/>
      </c>
      <c r="AP170" s="162" t="str">
        <f t="shared" si="24"/>
        <v/>
      </c>
      <c r="AQ170" s="306" t="str">
        <f t="shared" si="25"/>
        <v/>
      </c>
      <c r="AR170" s="160" t="str">
        <f t="shared" si="20"/>
        <v/>
      </c>
      <c r="AS170" s="160" t="str">
        <f t="shared" si="26"/>
        <v/>
      </c>
      <c r="AT170" s="160" t="str">
        <f t="shared" si="27"/>
        <v/>
      </c>
      <c r="AU170" s="160" t="str">
        <f t="shared" si="28"/>
        <v/>
      </c>
      <c r="AV170" s="160" t="str">
        <f t="shared" si="29"/>
        <v/>
      </c>
      <c r="AW170" s="153"/>
      <c r="AX170" s="138"/>
      <c r="AY170" s="138"/>
      <c r="AZ170" s="138"/>
      <c r="BA170" s="138"/>
      <c r="BB170" s="138"/>
      <c r="BC170" s="138"/>
      <c r="BD170" s="138"/>
      <c r="BE170" s="138"/>
      <c r="BF170" s="138"/>
      <c r="BG170" s="138"/>
      <c r="BH170" s="138"/>
      <c r="BI170" s="138"/>
      <c r="BJ170" s="138"/>
      <c r="BK170" s="138"/>
      <c r="BL170" s="138"/>
      <c r="BM170" s="138"/>
      <c r="BN170" s="138"/>
      <c r="BO170" s="138"/>
      <c r="BP170" s="138"/>
      <c r="BQ170" s="138"/>
      <c r="BR170" s="138"/>
      <c r="BS170" s="138"/>
      <c r="BT170" s="138"/>
      <c r="BU170" s="138"/>
      <c r="BV170" s="138"/>
      <c r="BW170" s="138"/>
      <c r="BX170" s="138"/>
      <c r="BY170" s="138"/>
      <c r="BZ170" s="138"/>
    </row>
    <row r="171" spans="1:78" s="152" customFormat="1" ht="18" hidden="1" customHeight="1" outlineLevel="2" x14ac:dyDescent="0.25">
      <c r="A171" s="146">
        <v>32</v>
      </c>
      <c r="B171" s="366" t="str">
        <f>IFERROR(IF(INDEX(inputsflush_gn,MATCH(Logic!$A171,inputsflush_no,0))&lt;&gt;"",INDEX(inputsflush_gn,MATCH(Logic!$A171,inputsflush_no,0)),""),"")</f>
        <v/>
      </c>
      <c r="C171" s="367"/>
      <c r="D171" s="58" t="str">
        <f>IFERROR(IF(INDEX(inputsflush_id,MATCH(Logic!$A171,inputsflush_no,0))&lt;&gt;"",INDEX(inputsflush_id,MATCH(Logic!$A171,inputsflush_no,0)),""),"")</f>
        <v/>
      </c>
      <c r="E171" s="370" t="str">
        <f>IFERROR(IF(INDEX(inputsflush_fam,MATCH(Logic!$A171,inputsflush_no,0))&lt;&gt;"",INDEX(inputsflush_fam,MATCH(Logic!$A171,inputsflush_no,0)),""),"")</f>
        <v/>
      </c>
      <c r="F171" s="370"/>
      <c r="G171" s="370" t="str">
        <f>IFERROR(IF(INDEX(inputsflush_typ,MATCH(Logic!$A171,inputsflush_no,0))&lt;&gt;"",INDEX(inputsflush_typ,MATCH(Logic!$A171,inputsflush_no,0)),""),"")</f>
        <v/>
      </c>
      <c r="H171" s="370"/>
      <c r="I171" s="160" t="str">
        <f t="shared" si="0"/>
        <v/>
      </c>
      <c r="J171" s="161" t="str">
        <f>IFERROR(IF(INDEX(inputsflush_dfr,MATCH(Logic!$A171,inputsflush_no,0))&lt;&gt;"",INDEX(inputsflush_dfr,MATCH(Logic!$A171,inputsflush_no,0)),""),"")</f>
        <v/>
      </c>
      <c r="K171" s="332" t="str">
        <f>IFERROR(IF(INDEX(inputsflush_paw,MATCH(Logic!$A171,inputsflush_no,0))&lt;&gt;"",INDEX(inputsflush_paw,MATCH(Logic!$A171,inputsflush_no,0)),""),"")</f>
        <v/>
      </c>
      <c r="L171" s="304" t="str">
        <f>IFERROR(IF(INDEX(inputsflush_prcocc,MATCH(Logic!$A171,inputsflush_no,0))&lt;&gt;"",INDEX(inputsflush_prcocc,MATCH(Logic!$A171,inputsflush_no,0)),""),"")</f>
        <v/>
      </c>
      <c r="M171" s="174" t="str">
        <f t="shared" si="1"/>
        <v/>
      </c>
      <c r="N171" s="162" t="str">
        <f t="shared" si="2"/>
        <v/>
      </c>
      <c r="O171" s="160" t="str">
        <f t="shared" si="3"/>
        <v/>
      </c>
      <c r="P171" s="160" t="str">
        <f t="shared" si="4"/>
        <v/>
      </c>
      <c r="Q171" s="160" t="str">
        <f>IF($B171&lt;&gt;"",IFERROR(IF($N171&gt;0,IF($E171="Toilet (male)",1+(2*(1-$M171)),IF($E171="Toilet (female)",Database!J$55,IF($E171="Urinal",2*$M171,0))),0),"Check Inputs"),"")</f>
        <v/>
      </c>
      <c r="R171" s="162" t="str">
        <f t="shared" si="5"/>
        <v/>
      </c>
      <c r="S171" s="160" t="str">
        <f t="shared" si="6"/>
        <v/>
      </c>
      <c r="T171" s="160" t="str">
        <f t="shared" si="7"/>
        <v/>
      </c>
      <c r="U171" s="160" t="str">
        <f>IF($B171&lt;&gt;"",IFERROR(IF($R171&gt;0,IF($E171="Toilet (male)",0.1+(0.4*(1-$M171)),IF($E171="Toilet (female)",Database!K$55,IF($E171="Urinal",0.4*$M171,0))),0),"Check Inputs"),"")</f>
        <v/>
      </c>
      <c r="V171" s="162" t="str">
        <f t="shared" si="8"/>
        <v/>
      </c>
      <c r="W171" s="160" t="str">
        <f t="shared" si="9"/>
        <v/>
      </c>
      <c r="X171" s="160" t="str">
        <f t="shared" si="10"/>
        <v/>
      </c>
      <c r="Y171" s="162" t="str">
        <f>IF($B171&lt;&gt;"",IFERROR(IF($V171&gt;0,IF($E171="Toilet (male)",0.1+(0.1*(1-$M171)),IF($E171="Toilet (female)",Database!L$55,IF($E171="Urinal",0.1*$M171,0))),0),"Check Inputs"),"")</f>
        <v/>
      </c>
      <c r="Z171" s="162" t="str">
        <f t="shared" si="11"/>
        <v/>
      </c>
      <c r="AA171" s="160" t="str">
        <f t="shared" si="12"/>
        <v/>
      </c>
      <c r="AB171" s="160" t="str">
        <f t="shared" si="13"/>
        <v/>
      </c>
      <c r="AC171" s="162" t="str">
        <f>IF($B171&lt;&gt;"",IFERROR(IF($Z171&gt;0,IF($E171="Toilet (male)",1+(2*(1-$M171)),IF($E171="Toilet (female)",Database!M$55,IF($E171="Urinal",2*$M171,0))),0),"Check Inputs"),"")</f>
        <v/>
      </c>
      <c r="AD171" s="162" t="str">
        <f t="shared" si="14"/>
        <v/>
      </c>
      <c r="AE171" s="160" t="str">
        <f t="shared" si="15"/>
        <v/>
      </c>
      <c r="AF171" s="160" t="str">
        <f t="shared" si="16"/>
        <v/>
      </c>
      <c r="AG171" s="162" t="str">
        <f>IF($B171&lt;&gt;"",IFERROR(IF($AD171&gt;0,IF($E171="Toilet (male)",Database!$N$54,IF($E171="Toilet (female)",Database!$N$55,IF($E171="Urinal",Database!$N$56,0))),0),"Check Inputs"),"")</f>
        <v/>
      </c>
      <c r="AH171" s="162" t="str">
        <f t="shared" si="17"/>
        <v/>
      </c>
      <c r="AI171" s="160" t="str">
        <f t="shared" si="18"/>
        <v/>
      </c>
      <c r="AJ171" s="160" t="str">
        <f t="shared" si="19"/>
        <v/>
      </c>
      <c r="AK171" s="161" t="str">
        <f>IFERROR(IF(INDEX(inputsflush_updot,MATCH(Logic!$A171,inputsflush_no,0))&lt;&gt;"",INDEX(inputsflush_updot,MATCH(Logic!$A171,inputsflush_no,0)),""),"")</f>
        <v/>
      </c>
      <c r="AL171" s="160" t="str">
        <f t="shared" si="21"/>
        <v/>
      </c>
      <c r="AM171" s="161" t="str">
        <f>IFERROR(IF(INDEX(inputsflush_tduot,MATCH(Logic!$A171,inputsflush_no,0))&lt;&gt;"",INDEX(inputsflush_tduot,MATCH(Logic!$A171,inputsflush_no,0)),""),"")</f>
        <v/>
      </c>
      <c r="AN171" s="166" t="str">
        <f t="shared" si="22"/>
        <v/>
      </c>
      <c r="AO171" s="166" t="str">
        <f t="shared" si="23"/>
        <v/>
      </c>
      <c r="AP171" s="162" t="str">
        <f t="shared" si="24"/>
        <v/>
      </c>
      <c r="AQ171" s="306" t="str">
        <f t="shared" si="25"/>
        <v/>
      </c>
      <c r="AR171" s="160" t="str">
        <f t="shared" si="20"/>
        <v/>
      </c>
      <c r="AS171" s="160" t="str">
        <f t="shared" si="26"/>
        <v/>
      </c>
      <c r="AT171" s="160" t="str">
        <f t="shared" si="27"/>
        <v/>
      </c>
      <c r="AU171" s="160" t="str">
        <f t="shared" si="28"/>
        <v/>
      </c>
      <c r="AV171" s="160" t="str">
        <f t="shared" si="29"/>
        <v/>
      </c>
      <c r="AW171" s="153"/>
      <c r="AX171" s="138"/>
      <c r="AY171" s="138"/>
      <c r="AZ171" s="138"/>
      <c r="BA171" s="138"/>
      <c r="BB171" s="138"/>
      <c r="BC171" s="138"/>
      <c r="BD171" s="138"/>
      <c r="BE171" s="138"/>
      <c r="BF171" s="138"/>
      <c r="BG171" s="138"/>
      <c r="BH171" s="138"/>
      <c r="BI171" s="138"/>
      <c r="BJ171" s="138"/>
      <c r="BK171" s="138"/>
      <c r="BL171" s="138"/>
      <c r="BM171" s="138"/>
      <c r="BN171" s="138"/>
      <c r="BO171" s="138"/>
      <c r="BP171" s="138"/>
      <c r="BQ171" s="138"/>
      <c r="BR171" s="138"/>
      <c r="BS171" s="138"/>
      <c r="BT171" s="138"/>
      <c r="BU171" s="138"/>
      <c r="BV171" s="138"/>
      <c r="BW171" s="138"/>
      <c r="BX171" s="138"/>
      <c r="BY171" s="138"/>
      <c r="BZ171" s="138"/>
    </row>
    <row r="172" spans="1:78" s="152" customFormat="1" ht="18" hidden="1" customHeight="1" outlineLevel="2" x14ac:dyDescent="0.25">
      <c r="A172" s="146">
        <v>33</v>
      </c>
      <c r="B172" s="366" t="str">
        <f>IFERROR(IF(INDEX(inputsflush_gn,MATCH(Logic!$A172,inputsflush_no,0))&lt;&gt;"",INDEX(inputsflush_gn,MATCH(Logic!$A172,inputsflush_no,0)),""),"")</f>
        <v/>
      </c>
      <c r="C172" s="367"/>
      <c r="D172" s="58" t="str">
        <f>IFERROR(IF(INDEX(inputsflush_id,MATCH(Logic!$A172,inputsflush_no,0))&lt;&gt;"",INDEX(inputsflush_id,MATCH(Logic!$A172,inputsflush_no,0)),""),"")</f>
        <v/>
      </c>
      <c r="E172" s="370" t="str">
        <f>IFERROR(IF(INDEX(inputsflush_fam,MATCH(Logic!$A172,inputsflush_no,0))&lt;&gt;"",INDEX(inputsflush_fam,MATCH(Logic!$A172,inputsflush_no,0)),""),"")</f>
        <v/>
      </c>
      <c r="F172" s="370"/>
      <c r="G172" s="370" t="str">
        <f>IFERROR(IF(INDEX(inputsflush_typ,MATCH(Logic!$A172,inputsflush_no,0))&lt;&gt;"",INDEX(inputsflush_typ,MATCH(Logic!$A172,inputsflush_no,0)),""),"")</f>
        <v/>
      </c>
      <c r="H172" s="370"/>
      <c r="I172" s="160" t="str">
        <f t="shared" si="0"/>
        <v/>
      </c>
      <c r="J172" s="161" t="str">
        <f>IFERROR(IF(INDEX(inputsflush_dfr,MATCH(Logic!$A172,inputsflush_no,0))&lt;&gt;"",INDEX(inputsflush_dfr,MATCH(Logic!$A172,inputsflush_no,0)),""),"")</f>
        <v/>
      </c>
      <c r="K172" s="332" t="str">
        <f>IFERROR(IF(INDEX(inputsflush_paw,MATCH(Logic!$A172,inputsflush_no,0))&lt;&gt;"",INDEX(inputsflush_paw,MATCH(Logic!$A172,inputsflush_no,0)),""),"")</f>
        <v/>
      </c>
      <c r="L172" s="304" t="str">
        <f>IFERROR(IF(INDEX(inputsflush_prcocc,MATCH(Logic!$A172,inputsflush_no,0))&lt;&gt;"",INDEX(inputsflush_prcocc,MATCH(Logic!$A172,inputsflush_no,0)),""),"")</f>
        <v/>
      </c>
      <c r="M172" s="174" t="str">
        <f t="shared" si="1"/>
        <v/>
      </c>
      <c r="N172" s="162" t="str">
        <f t="shared" si="2"/>
        <v/>
      </c>
      <c r="O172" s="160" t="str">
        <f t="shared" si="3"/>
        <v/>
      </c>
      <c r="P172" s="160" t="str">
        <f t="shared" si="4"/>
        <v/>
      </c>
      <c r="Q172" s="160" t="str">
        <f>IF($B172&lt;&gt;"",IFERROR(IF($N172&gt;0,IF($E172="Toilet (male)",1+(2*(1-$M172)),IF($E172="Toilet (female)",Database!J$55,IF($E172="Urinal",2*$M172,0))),0),"Check Inputs"),"")</f>
        <v/>
      </c>
      <c r="R172" s="162" t="str">
        <f t="shared" si="5"/>
        <v/>
      </c>
      <c r="S172" s="160" t="str">
        <f t="shared" si="6"/>
        <v/>
      </c>
      <c r="T172" s="160" t="str">
        <f t="shared" si="7"/>
        <v/>
      </c>
      <c r="U172" s="160" t="str">
        <f>IF($B172&lt;&gt;"",IFERROR(IF($R172&gt;0,IF($E172="Toilet (male)",0.1+(0.4*(1-$M172)),IF($E172="Toilet (female)",Database!K$55,IF($E172="Urinal",0.4*$M172,0))),0),"Check Inputs"),"")</f>
        <v/>
      </c>
      <c r="V172" s="162" t="str">
        <f t="shared" si="8"/>
        <v/>
      </c>
      <c r="W172" s="160" t="str">
        <f t="shared" si="9"/>
        <v/>
      </c>
      <c r="X172" s="160" t="str">
        <f t="shared" si="10"/>
        <v/>
      </c>
      <c r="Y172" s="162" t="str">
        <f>IF($B172&lt;&gt;"",IFERROR(IF($V172&gt;0,IF($E172="Toilet (male)",0.1+(0.1*(1-$M172)),IF($E172="Toilet (female)",Database!L$55,IF($E172="Urinal",0.1*$M172,0))),0),"Check Inputs"),"")</f>
        <v/>
      </c>
      <c r="Z172" s="162" t="str">
        <f t="shared" si="11"/>
        <v/>
      </c>
      <c r="AA172" s="160" t="str">
        <f t="shared" si="12"/>
        <v/>
      </c>
      <c r="AB172" s="160" t="str">
        <f t="shared" si="13"/>
        <v/>
      </c>
      <c r="AC172" s="162" t="str">
        <f>IF($B172&lt;&gt;"",IFERROR(IF($Z172&gt;0,IF($E172="Toilet (male)",1+(2*(1-$M172)),IF($E172="Toilet (female)",Database!M$55,IF($E172="Urinal",2*$M172,0))),0),"Check Inputs"),"")</f>
        <v/>
      </c>
      <c r="AD172" s="162" t="str">
        <f t="shared" si="14"/>
        <v/>
      </c>
      <c r="AE172" s="160" t="str">
        <f t="shared" si="15"/>
        <v/>
      </c>
      <c r="AF172" s="160" t="str">
        <f t="shared" si="16"/>
        <v/>
      </c>
      <c r="AG172" s="162" t="str">
        <f>IF($B172&lt;&gt;"",IFERROR(IF($AD172&gt;0,IF($E172="Toilet (male)",Database!$N$54,IF($E172="Toilet (female)",Database!$N$55,IF($E172="Urinal",Database!$N$56,0))),0),"Check Inputs"),"")</f>
        <v/>
      </c>
      <c r="AH172" s="162" t="str">
        <f t="shared" si="17"/>
        <v/>
      </c>
      <c r="AI172" s="160" t="str">
        <f t="shared" si="18"/>
        <v/>
      </c>
      <c r="AJ172" s="160" t="str">
        <f t="shared" si="19"/>
        <v/>
      </c>
      <c r="AK172" s="161" t="str">
        <f>IFERROR(IF(INDEX(inputsflush_updot,MATCH(Logic!$A172,inputsflush_no,0))&lt;&gt;"",INDEX(inputsflush_updot,MATCH(Logic!$A172,inputsflush_no,0)),""),"")</f>
        <v/>
      </c>
      <c r="AL172" s="160" t="str">
        <f t="shared" si="21"/>
        <v/>
      </c>
      <c r="AM172" s="161" t="str">
        <f>IFERROR(IF(INDEX(inputsflush_tduot,MATCH(Logic!$A172,inputsflush_no,0))&lt;&gt;"",INDEX(inputsflush_tduot,MATCH(Logic!$A172,inputsflush_no,0)),""),"")</f>
        <v/>
      </c>
      <c r="AN172" s="166" t="str">
        <f t="shared" si="22"/>
        <v/>
      </c>
      <c r="AO172" s="166" t="str">
        <f t="shared" si="23"/>
        <v/>
      </c>
      <c r="AP172" s="162" t="str">
        <f t="shared" si="24"/>
        <v/>
      </c>
      <c r="AQ172" s="306" t="str">
        <f t="shared" si="25"/>
        <v/>
      </c>
      <c r="AR172" s="160" t="str">
        <f t="shared" si="20"/>
        <v/>
      </c>
      <c r="AS172" s="160" t="str">
        <f t="shared" si="26"/>
        <v/>
      </c>
      <c r="AT172" s="160" t="str">
        <f t="shared" si="27"/>
        <v/>
      </c>
      <c r="AU172" s="160" t="str">
        <f t="shared" si="28"/>
        <v/>
      </c>
      <c r="AV172" s="160" t="str">
        <f t="shared" si="29"/>
        <v/>
      </c>
      <c r="AW172" s="153"/>
      <c r="AX172" s="138"/>
      <c r="AY172" s="138"/>
      <c r="AZ172" s="138"/>
      <c r="BA172" s="138"/>
      <c r="BB172" s="138"/>
      <c r="BC172" s="138"/>
      <c r="BD172" s="138"/>
      <c r="BE172" s="138"/>
      <c r="BF172" s="138"/>
      <c r="BG172" s="138"/>
      <c r="BH172" s="138"/>
      <c r="BI172" s="138"/>
      <c r="BJ172" s="138"/>
      <c r="BK172" s="138"/>
      <c r="BL172" s="138"/>
      <c r="BM172" s="138"/>
      <c r="BN172" s="138"/>
      <c r="BO172" s="138"/>
      <c r="BP172" s="138"/>
      <c r="BQ172" s="138"/>
      <c r="BR172" s="138"/>
      <c r="BS172" s="138"/>
      <c r="BT172" s="138"/>
      <c r="BU172" s="138"/>
      <c r="BV172" s="138"/>
      <c r="BW172" s="138"/>
      <c r="BX172" s="138"/>
      <c r="BY172" s="138"/>
      <c r="BZ172" s="138"/>
    </row>
    <row r="173" spans="1:78" s="152" customFormat="1" ht="18" hidden="1" customHeight="1" outlineLevel="2" x14ac:dyDescent="0.25">
      <c r="A173" s="146">
        <v>34</v>
      </c>
      <c r="B173" s="366" t="str">
        <f>IFERROR(IF(INDEX(inputsflush_gn,MATCH(Logic!$A173,inputsflush_no,0))&lt;&gt;"",INDEX(inputsflush_gn,MATCH(Logic!$A173,inputsflush_no,0)),""),"")</f>
        <v/>
      </c>
      <c r="C173" s="367"/>
      <c r="D173" s="58" t="str">
        <f>IFERROR(IF(INDEX(inputsflush_id,MATCH(Logic!$A173,inputsflush_no,0))&lt;&gt;"",INDEX(inputsflush_id,MATCH(Logic!$A173,inputsflush_no,0)),""),"")</f>
        <v/>
      </c>
      <c r="E173" s="370" t="str">
        <f>IFERROR(IF(INDEX(inputsflush_fam,MATCH(Logic!$A173,inputsflush_no,0))&lt;&gt;"",INDEX(inputsflush_fam,MATCH(Logic!$A173,inputsflush_no,0)),""),"")</f>
        <v/>
      </c>
      <c r="F173" s="370"/>
      <c r="G173" s="370" t="str">
        <f>IFERROR(IF(INDEX(inputsflush_typ,MATCH(Logic!$A173,inputsflush_no,0))&lt;&gt;"",INDEX(inputsflush_typ,MATCH(Logic!$A173,inputsflush_no,0)),""),"")</f>
        <v/>
      </c>
      <c r="H173" s="370"/>
      <c r="I173" s="160" t="str">
        <f t="shared" si="0"/>
        <v/>
      </c>
      <c r="J173" s="161" t="str">
        <f>IFERROR(IF(INDEX(inputsflush_dfr,MATCH(Logic!$A173,inputsflush_no,0))&lt;&gt;"",INDEX(inputsflush_dfr,MATCH(Logic!$A173,inputsflush_no,0)),""),"")</f>
        <v/>
      </c>
      <c r="K173" s="332" t="str">
        <f>IFERROR(IF(INDEX(inputsflush_paw,MATCH(Logic!$A173,inputsflush_no,0))&lt;&gt;"",INDEX(inputsflush_paw,MATCH(Logic!$A173,inputsflush_no,0)),""),"")</f>
        <v/>
      </c>
      <c r="L173" s="304" t="str">
        <f>IFERROR(IF(INDEX(inputsflush_prcocc,MATCH(Logic!$A173,inputsflush_no,0))&lt;&gt;"",INDEX(inputsflush_prcocc,MATCH(Logic!$A173,inputsflush_no,0)),""),"")</f>
        <v/>
      </c>
      <c r="M173" s="174" t="str">
        <f t="shared" si="1"/>
        <v/>
      </c>
      <c r="N173" s="162" t="str">
        <f t="shared" si="2"/>
        <v/>
      </c>
      <c r="O173" s="160" t="str">
        <f t="shared" si="3"/>
        <v/>
      </c>
      <c r="P173" s="160" t="str">
        <f t="shared" si="4"/>
        <v/>
      </c>
      <c r="Q173" s="160" t="str">
        <f>IF($B173&lt;&gt;"",IFERROR(IF($N173&gt;0,IF($E173="Toilet (male)",1+(2*(1-$M173)),IF($E173="Toilet (female)",Database!J$55,IF($E173="Urinal",2*$M173,0))),0),"Check Inputs"),"")</f>
        <v/>
      </c>
      <c r="R173" s="162" t="str">
        <f t="shared" si="5"/>
        <v/>
      </c>
      <c r="S173" s="160" t="str">
        <f t="shared" si="6"/>
        <v/>
      </c>
      <c r="T173" s="160" t="str">
        <f t="shared" si="7"/>
        <v/>
      </c>
      <c r="U173" s="160" t="str">
        <f>IF($B173&lt;&gt;"",IFERROR(IF($R173&gt;0,IF($E173="Toilet (male)",0.1+(0.4*(1-$M173)),IF($E173="Toilet (female)",Database!K$55,IF($E173="Urinal",0.4*$M173,0))),0),"Check Inputs"),"")</f>
        <v/>
      </c>
      <c r="V173" s="162" t="str">
        <f t="shared" si="8"/>
        <v/>
      </c>
      <c r="W173" s="160" t="str">
        <f t="shared" si="9"/>
        <v/>
      </c>
      <c r="X173" s="160" t="str">
        <f t="shared" si="10"/>
        <v/>
      </c>
      <c r="Y173" s="162" t="str">
        <f>IF($B173&lt;&gt;"",IFERROR(IF($V173&gt;0,IF($E173="Toilet (male)",0.1+(0.1*(1-$M173)),IF($E173="Toilet (female)",Database!L$55,IF($E173="Urinal",0.1*$M173,0))),0),"Check Inputs"),"")</f>
        <v/>
      </c>
      <c r="Z173" s="162" t="str">
        <f t="shared" si="11"/>
        <v/>
      </c>
      <c r="AA173" s="160" t="str">
        <f t="shared" si="12"/>
        <v/>
      </c>
      <c r="AB173" s="160" t="str">
        <f t="shared" si="13"/>
        <v/>
      </c>
      <c r="AC173" s="162" t="str">
        <f>IF($B173&lt;&gt;"",IFERROR(IF($Z173&gt;0,IF($E173="Toilet (male)",1+(2*(1-$M173)),IF($E173="Toilet (female)",Database!M$55,IF($E173="Urinal",2*$M173,0))),0),"Check Inputs"),"")</f>
        <v/>
      </c>
      <c r="AD173" s="162" t="str">
        <f t="shared" si="14"/>
        <v/>
      </c>
      <c r="AE173" s="160" t="str">
        <f t="shared" si="15"/>
        <v/>
      </c>
      <c r="AF173" s="160" t="str">
        <f t="shared" si="16"/>
        <v/>
      </c>
      <c r="AG173" s="162" t="str">
        <f>IF($B173&lt;&gt;"",IFERROR(IF($AD173&gt;0,IF($E173="Toilet (male)",Database!$N$54,IF($E173="Toilet (female)",Database!$N$55,IF($E173="Urinal",Database!$N$56,0))),0),"Check Inputs"),"")</f>
        <v/>
      </c>
      <c r="AH173" s="162" t="str">
        <f t="shared" si="17"/>
        <v/>
      </c>
      <c r="AI173" s="160" t="str">
        <f t="shared" si="18"/>
        <v/>
      </c>
      <c r="AJ173" s="160" t="str">
        <f t="shared" si="19"/>
        <v/>
      </c>
      <c r="AK173" s="161" t="str">
        <f>IFERROR(IF(INDEX(inputsflush_updot,MATCH(Logic!$A173,inputsflush_no,0))&lt;&gt;"",INDEX(inputsflush_updot,MATCH(Logic!$A173,inputsflush_no,0)),""),"")</f>
        <v/>
      </c>
      <c r="AL173" s="160" t="str">
        <f t="shared" si="21"/>
        <v/>
      </c>
      <c r="AM173" s="161" t="str">
        <f>IFERROR(IF(INDEX(inputsflush_tduot,MATCH(Logic!$A173,inputsflush_no,0))&lt;&gt;"",INDEX(inputsflush_tduot,MATCH(Logic!$A173,inputsflush_no,0)),""),"")</f>
        <v/>
      </c>
      <c r="AN173" s="166" t="str">
        <f t="shared" si="22"/>
        <v/>
      </c>
      <c r="AO173" s="166" t="str">
        <f t="shared" si="23"/>
        <v/>
      </c>
      <c r="AP173" s="162" t="str">
        <f t="shared" si="24"/>
        <v/>
      </c>
      <c r="AQ173" s="306" t="str">
        <f t="shared" si="25"/>
        <v/>
      </c>
      <c r="AR173" s="160" t="str">
        <f t="shared" si="20"/>
        <v/>
      </c>
      <c r="AS173" s="160" t="str">
        <f t="shared" si="26"/>
        <v/>
      </c>
      <c r="AT173" s="160" t="str">
        <f t="shared" si="27"/>
        <v/>
      </c>
      <c r="AU173" s="160" t="str">
        <f t="shared" si="28"/>
        <v/>
      </c>
      <c r="AV173" s="160" t="str">
        <f t="shared" si="29"/>
        <v/>
      </c>
      <c r="AW173" s="153"/>
      <c r="AX173" s="138"/>
      <c r="AY173" s="138"/>
      <c r="AZ173" s="138"/>
      <c r="BA173" s="138"/>
      <c r="BB173" s="138"/>
      <c r="BC173" s="138"/>
      <c r="BD173" s="138"/>
      <c r="BE173" s="138"/>
      <c r="BF173" s="138"/>
      <c r="BG173" s="138"/>
      <c r="BH173" s="138"/>
      <c r="BI173" s="138"/>
      <c r="BJ173" s="138"/>
      <c r="BK173" s="138"/>
      <c r="BL173" s="138"/>
      <c r="BM173" s="138"/>
      <c r="BN173" s="138"/>
      <c r="BO173" s="138"/>
      <c r="BP173" s="138"/>
      <c r="BQ173" s="138"/>
      <c r="BR173" s="138"/>
      <c r="BS173" s="138"/>
      <c r="BT173" s="138"/>
      <c r="BU173" s="138"/>
      <c r="BV173" s="138"/>
      <c r="BW173" s="138"/>
      <c r="BX173" s="138"/>
      <c r="BY173" s="138"/>
      <c r="BZ173" s="138"/>
    </row>
    <row r="174" spans="1:78" s="152" customFormat="1" ht="18" hidden="1" customHeight="1" outlineLevel="2" x14ac:dyDescent="0.25">
      <c r="A174" s="146">
        <v>35</v>
      </c>
      <c r="B174" s="366" t="str">
        <f>IFERROR(IF(INDEX(inputsflush_gn,MATCH(Logic!$A174,inputsflush_no,0))&lt;&gt;"",INDEX(inputsflush_gn,MATCH(Logic!$A174,inputsflush_no,0)),""),"")</f>
        <v/>
      </c>
      <c r="C174" s="367"/>
      <c r="D174" s="58" t="str">
        <f>IFERROR(IF(INDEX(inputsflush_id,MATCH(Logic!$A174,inputsflush_no,0))&lt;&gt;"",INDEX(inputsflush_id,MATCH(Logic!$A174,inputsflush_no,0)),""),"")</f>
        <v/>
      </c>
      <c r="E174" s="370" t="str">
        <f>IFERROR(IF(INDEX(inputsflush_fam,MATCH(Logic!$A174,inputsflush_no,0))&lt;&gt;"",INDEX(inputsflush_fam,MATCH(Logic!$A174,inputsflush_no,0)),""),"")</f>
        <v/>
      </c>
      <c r="F174" s="370"/>
      <c r="G174" s="370" t="str">
        <f>IFERROR(IF(INDEX(inputsflush_typ,MATCH(Logic!$A174,inputsflush_no,0))&lt;&gt;"",INDEX(inputsflush_typ,MATCH(Logic!$A174,inputsflush_no,0)),""),"")</f>
        <v/>
      </c>
      <c r="H174" s="370"/>
      <c r="I174" s="160" t="str">
        <f t="shared" si="0"/>
        <v/>
      </c>
      <c r="J174" s="161" t="str">
        <f>IFERROR(IF(INDEX(inputsflush_dfr,MATCH(Logic!$A174,inputsflush_no,0))&lt;&gt;"",INDEX(inputsflush_dfr,MATCH(Logic!$A174,inputsflush_no,0)),""),"")</f>
        <v/>
      </c>
      <c r="K174" s="332" t="str">
        <f>IFERROR(IF(INDEX(inputsflush_paw,MATCH(Logic!$A174,inputsflush_no,0))&lt;&gt;"",INDEX(inputsflush_paw,MATCH(Logic!$A174,inputsflush_no,0)),""),"")</f>
        <v/>
      </c>
      <c r="L174" s="304" t="str">
        <f>IFERROR(IF(INDEX(inputsflush_prcocc,MATCH(Logic!$A174,inputsflush_no,0))&lt;&gt;"",INDEX(inputsflush_prcocc,MATCH(Logic!$A174,inputsflush_no,0)),""),"")</f>
        <v/>
      </c>
      <c r="M174" s="174" t="str">
        <f t="shared" si="1"/>
        <v/>
      </c>
      <c r="N174" s="162" t="str">
        <f t="shared" si="2"/>
        <v/>
      </c>
      <c r="O174" s="160" t="str">
        <f t="shared" si="3"/>
        <v/>
      </c>
      <c r="P174" s="160" t="str">
        <f t="shared" si="4"/>
        <v/>
      </c>
      <c r="Q174" s="160" t="str">
        <f>IF($B174&lt;&gt;"",IFERROR(IF($N174&gt;0,IF($E174="Toilet (male)",1+(2*(1-$M174)),IF($E174="Toilet (female)",Database!J$55,IF($E174="Urinal",2*$M174,0))),0),"Check Inputs"),"")</f>
        <v/>
      </c>
      <c r="R174" s="162" t="str">
        <f t="shared" si="5"/>
        <v/>
      </c>
      <c r="S174" s="160" t="str">
        <f t="shared" si="6"/>
        <v/>
      </c>
      <c r="T174" s="160" t="str">
        <f t="shared" si="7"/>
        <v/>
      </c>
      <c r="U174" s="160" t="str">
        <f>IF($B174&lt;&gt;"",IFERROR(IF($R174&gt;0,IF($E174="Toilet (male)",0.1+(0.4*(1-$M174)),IF($E174="Toilet (female)",Database!K$55,IF($E174="Urinal",0.4*$M174,0))),0),"Check Inputs"),"")</f>
        <v/>
      </c>
      <c r="V174" s="162" t="str">
        <f t="shared" si="8"/>
        <v/>
      </c>
      <c r="W174" s="160" t="str">
        <f t="shared" si="9"/>
        <v/>
      </c>
      <c r="X174" s="160" t="str">
        <f t="shared" si="10"/>
        <v/>
      </c>
      <c r="Y174" s="162" t="str">
        <f>IF($B174&lt;&gt;"",IFERROR(IF($V174&gt;0,IF($E174="Toilet (male)",0.1+(0.1*(1-$M174)),IF($E174="Toilet (female)",Database!L$55,IF($E174="Urinal",0.1*$M174,0))),0),"Check Inputs"),"")</f>
        <v/>
      </c>
      <c r="Z174" s="162" t="str">
        <f t="shared" si="11"/>
        <v/>
      </c>
      <c r="AA174" s="160" t="str">
        <f t="shared" si="12"/>
        <v/>
      </c>
      <c r="AB174" s="160" t="str">
        <f t="shared" si="13"/>
        <v/>
      </c>
      <c r="AC174" s="162" t="str">
        <f>IF($B174&lt;&gt;"",IFERROR(IF($Z174&gt;0,IF($E174="Toilet (male)",1+(2*(1-$M174)),IF($E174="Toilet (female)",Database!M$55,IF($E174="Urinal",2*$M174,0))),0),"Check Inputs"),"")</f>
        <v/>
      </c>
      <c r="AD174" s="162" t="str">
        <f t="shared" si="14"/>
        <v/>
      </c>
      <c r="AE174" s="160" t="str">
        <f t="shared" si="15"/>
        <v/>
      </c>
      <c r="AF174" s="160" t="str">
        <f t="shared" si="16"/>
        <v/>
      </c>
      <c r="AG174" s="162" t="str">
        <f>IF($B174&lt;&gt;"",IFERROR(IF($AD174&gt;0,IF($E174="Toilet (male)",Database!$N$54,IF($E174="Toilet (female)",Database!$N$55,IF($E174="Urinal",Database!$N$56,0))),0),"Check Inputs"),"")</f>
        <v/>
      </c>
      <c r="AH174" s="162" t="str">
        <f t="shared" si="17"/>
        <v/>
      </c>
      <c r="AI174" s="160" t="str">
        <f t="shared" si="18"/>
        <v/>
      </c>
      <c r="AJ174" s="160" t="str">
        <f t="shared" si="19"/>
        <v/>
      </c>
      <c r="AK174" s="161" t="str">
        <f>IFERROR(IF(INDEX(inputsflush_updot,MATCH(Logic!$A174,inputsflush_no,0))&lt;&gt;"",INDEX(inputsflush_updot,MATCH(Logic!$A174,inputsflush_no,0)),""),"")</f>
        <v/>
      </c>
      <c r="AL174" s="160" t="str">
        <f t="shared" si="21"/>
        <v/>
      </c>
      <c r="AM174" s="161" t="str">
        <f>IFERROR(IF(INDEX(inputsflush_tduot,MATCH(Logic!$A174,inputsflush_no,0))&lt;&gt;"",INDEX(inputsflush_tduot,MATCH(Logic!$A174,inputsflush_no,0)),""),"")</f>
        <v/>
      </c>
      <c r="AN174" s="166" t="str">
        <f t="shared" si="22"/>
        <v/>
      </c>
      <c r="AO174" s="166" t="str">
        <f t="shared" si="23"/>
        <v/>
      </c>
      <c r="AP174" s="162" t="str">
        <f t="shared" si="24"/>
        <v/>
      </c>
      <c r="AQ174" s="306" t="str">
        <f t="shared" si="25"/>
        <v/>
      </c>
      <c r="AR174" s="160" t="str">
        <f t="shared" si="20"/>
        <v/>
      </c>
      <c r="AS174" s="160" t="str">
        <f t="shared" si="26"/>
        <v/>
      </c>
      <c r="AT174" s="160" t="str">
        <f t="shared" si="27"/>
        <v/>
      </c>
      <c r="AU174" s="160" t="str">
        <f t="shared" si="28"/>
        <v/>
      </c>
      <c r="AV174" s="160" t="str">
        <f t="shared" si="29"/>
        <v/>
      </c>
      <c r="AW174" s="153"/>
      <c r="AX174" s="138"/>
      <c r="AY174" s="138"/>
      <c r="AZ174" s="138"/>
      <c r="BA174" s="138"/>
      <c r="BB174" s="138"/>
      <c r="BC174" s="138"/>
      <c r="BD174" s="138"/>
      <c r="BE174" s="138"/>
      <c r="BF174" s="138"/>
      <c r="BG174" s="138"/>
      <c r="BH174" s="138"/>
      <c r="BI174" s="138"/>
      <c r="BJ174" s="138"/>
      <c r="BK174" s="138"/>
      <c r="BL174" s="138"/>
      <c r="BM174" s="138"/>
      <c r="BN174" s="138"/>
      <c r="BO174" s="138"/>
      <c r="BP174" s="138"/>
      <c r="BQ174" s="138"/>
      <c r="BR174" s="138"/>
      <c r="BS174" s="138"/>
      <c r="BT174" s="138"/>
      <c r="BU174" s="138"/>
      <c r="BV174" s="138"/>
      <c r="BW174" s="138"/>
      <c r="BX174" s="138"/>
      <c r="BY174" s="138"/>
      <c r="BZ174" s="138"/>
    </row>
    <row r="175" spans="1:78" s="152" customFormat="1" ht="18" hidden="1" customHeight="1" outlineLevel="2" x14ac:dyDescent="0.25">
      <c r="A175" s="146">
        <v>36</v>
      </c>
      <c r="B175" s="366" t="str">
        <f>IFERROR(IF(INDEX(inputsflush_gn,MATCH(Logic!$A175,inputsflush_no,0))&lt;&gt;"",INDEX(inputsflush_gn,MATCH(Logic!$A175,inputsflush_no,0)),""),"")</f>
        <v/>
      </c>
      <c r="C175" s="367"/>
      <c r="D175" s="58" t="str">
        <f>IFERROR(IF(INDEX(inputsflush_id,MATCH(Logic!$A175,inputsflush_no,0))&lt;&gt;"",INDEX(inputsflush_id,MATCH(Logic!$A175,inputsflush_no,0)),""),"")</f>
        <v/>
      </c>
      <c r="E175" s="370" t="str">
        <f>IFERROR(IF(INDEX(inputsflush_fam,MATCH(Logic!$A175,inputsflush_no,0))&lt;&gt;"",INDEX(inputsflush_fam,MATCH(Logic!$A175,inputsflush_no,0)),""),"")</f>
        <v/>
      </c>
      <c r="F175" s="370"/>
      <c r="G175" s="370" t="str">
        <f>IFERROR(IF(INDEX(inputsflush_typ,MATCH(Logic!$A175,inputsflush_no,0))&lt;&gt;"",INDEX(inputsflush_typ,MATCH(Logic!$A175,inputsflush_no,0)),""),"")</f>
        <v/>
      </c>
      <c r="H175" s="370"/>
      <c r="I175" s="160" t="str">
        <f t="shared" si="0"/>
        <v/>
      </c>
      <c r="J175" s="161" t="str">
        <f>IFERROR(IF(INDEX(inputsflush_dfr,MATCH(Logic!$A175,inputsflush_no,0))&lt;&gt;"",INDEX(inputsflush_dfr,MATCH(Logic!$A175,inputsflush_no,0)),""),"")</f>
        <v/>
      </c>
      <c r="K175" s="332" t="str">
        <f>IFERROR(IF(INDEX(inputsflush_paw,MATCH(Logic!$A175,inputsflush_no,0))&lt;&gt;"",INDEX(inputsflush_paw,MATCH(Logic!$A175,inputsflush_no,0)),""),"")</f>
        <v/>
      </c>
      <c r="L175" s="304" t="str">
        <f>IFERROR(IF(INDEX(inputsflush_prcocc,MATCH(Logic!$A175,inputsflush_no,0))&lt;&gt;"",INDEX(inputsflush_prcocc,MATCH(Logic!$A175,inputsflush_no,0)),""),"")</f>
        <v/>
      </c>
      <c r="M175" s="174" t="str">
        <f t="shared" si="1"/>
        <v/>
      </c>
      <c r="N175" s="162" t="str">
        <f t="shared" si="2"/>
        <v/>
      </c>
      <c r="O175" s="160" t="str">
        <f t="shared" si="3"/>
        <v/>
      </c>
      <c r="P175" s="160" t="str">
        <f t="shared" si="4"/>
        <v/>
      </c>
      <c r="Q175" s="160" t="str">
        <f>IF($B175&lt;&gt;"",IFERROR(IF($N175&gt;0,IF($E175="Toilet (male)",1+(2*(1-$M175)),IF($E175="Toilet (female)",Database!J$55,IF($E175="Urinal",2*$M175,0))),0),"Check Inputs"),"")</f>
        <v/>
      </c>
      <c r="R175" s="162" t="str">
        <f t="shared" si="5"/>
        <v/>
      </c>
      <c r="S175" s="160" t="str">
        <f t="shared" si="6"/>
        <v/>
      </c>
      <c r="T175" s="160" t="str">
        <f t="shared" si="7"/>
        <v/>
      </c>
      <c r="U175" s="160" t="str">
        <f>IF($B175&lt;&gt;"",IFERROR(IF($R175&gt;0,IF($E175="Toilet (male)",0.1+(0.4*(1-$M175)),IF($E175="Toilet (female)",Database!K$55,IF($E175="Urinal",0.4*$M175,0))),0),"Check Inputs"),"")</f>
        <v/>
      </c>
      <c r="V175" s="162" t="str">
        <f t="shared" si="8"/>
        <v/>
      </c>
      <c r="W175" s="160" t="str">
        <f t="shared" si="9"/>
        <v/>
      </c>
      <c r="X175" s="160" t="str">
        <f t="shared" si="10"/>
        <v/>
      </c>
      <c r="Y175" s="162" t="str">
        <f>IF($B175&lt;&gt;"",IFERROR(IF($V175&gt;0,IF($E175="Toilet (male)",0.1+(0.1*(1-$M175)),IF($E175="Toilet (female)",Database!L$55,IF($E175="Urinal",0.1*$M175,0))),0),"Check Inputs"),"")</f>
        <v/>
      </c>
      <c r="Z175" s="162" t="str">
        <f t="shared" si="11"/>
        <v/>
      </c>
      <c r="AA175" s="160" t="str">
        <f t="shared" si="12"/>
        <v/>
      </c>
      <c r="AB175" s="160" t="str">
        <f t="shared" si="13"/>
        <v/>
      </c>
      <c r="AC175" s="162" t="str">
        <f>IF($B175&lt;&gt;"",IFERROR(IF($Z175&gt;0,IF($E175="Toilet (male)",1+(2*(1-$M175)),IF($E175="Toilet (female)",Database!M$55,IF($E175="Urinal",2*$M175,0))),0),"Check Inputs"),"")</f>
        <v/>
      </c>
      <c r="AD175" s="162" t="str">
        <f t="shared" si="14"/>
        <v/>
      </c>
      <c r="AE175" s="160" t="str">
        <f t="shared" si="15"/>
        <v/>
      </c>
      <c r="AF175" s="160" t="str">
        <f t="shared" si="16"/>
        <v/>
      </c>
      <c r="AG175" s="162" t="str">
        <f>IF($B175&lt;&gt;"",IFERROR(IF($AD175&gt;0,IF($E175="Toilet (male)",Database!$N$54,IF($E175="Toilet (female)",Database!$N$55,IF($E175="Urinal",Database!$N$56,0))),0),"Check Inputs"),"")</f>
        <v/>
      </c>
      <c r="AH175" s="162" t="str">
        <f t="shared" si="17"/>
        <v/>
      </c>
      <c r="AI175" s="160" t="str">
        <f t="shared" si="18"/>
        <v/>
      </c>
      <c r="AJ175" s="160" t="str">
        <f t="shared" si="19"/>
        <v/>
      </c>
      <c r="AK175" s="161" t="str">
        <f>IFERROR(IF(INDEX(inputsflush_updot,MATCH(Logic!$A175,inputsflush_no,0))&lt;&gt;"",INDEX(inputsflush_updot,MATCH(Logic!$A175,inputsflush_no,0)),""),"")</f>
        <v/>
      </c>
      <c r="AL175" s="160" t="str">
        <f t="shared" si="21"/>
        <v/>
      </c>
      <c r="AM175" s="161" t="str">
        <f>IFERROR(IF(INDEX(inputsflush_tduot,MATCH(Logic!$A175,inputsflush_no,0))&lt;&gt;"",INDEX(inputsflush_tduot,MATCH(Logic!$A175,inputsflush_no,0)),""),"")</f>
        <v/>
      </c>
      <c r="AN175" s="166" t="str">
        <f t="shared" si="22"/>
        <v/>
      </c>
      <c r="AO175" s="166" t="str">
        <f t="shared" si="23"/>
        <v/>
      </c>
      <c r="AP175" s="162" t="str">
        <f t="shared" si="24"/>
        <v/>
      </c>
      <c r="AQ175" s="306" t="str">
        <f t="shared" si="25"/>
        <v/>
      </c>
      <c r="AR175" s="160" t="str">
        <f t="shared" si="20"/>
        <v/>
      </c>
      <c r="AS175" s="160" t="str">
        <f t="shared" si="26"/>
        <v/>
      </c>
      <c r="AT175" s="160" t="str">
        <f t="shared" si="27"/>
        <v/>
      </c>
      <c r="AU175" s="160" t="str">
        <f t="shared" si="28"/>
        <v/>
      </c>
      <c r="AV175" s="160" t="str">
        <f t="shared" si="29"/>
        <v/>
      </c>
      <c r="AW175" s="153"/>
      <c r="AX175" s="138"/>
      <c r="AY175" s="138"/>
      <c r="AZ175" s="138"/>
      <c r="BA175" s="138"/>
      <c r="BB175" s="138"/>
      <c r="BC175" s="138"/>
      <c r="BD175" s="138"/>
      <c r="BE175" s="138"/>
      <c r="BF175" s="138"/>
      <c r="BG175" s="138"/>
      <c r="BH175" s="138"/>
      <c r="BI175" s="138"/>
      <c r="BJ175" s="138"/>
      <c r="BK175" s="138"/>
      <c r="BL175" s="138"/>
      <c r="BM175" s="138"/>
      <c r="BN175" s="138"/>
      <c r="BO175" s="138"/>
      <c r="BP175" s="138"/>
      <c r="BQ175" s="138"/>
      <c r="BR175" s="138"/>
      <c r="BS175" s="138"/>
      <c r="BT175" s="138"/>
      <c r="BU175" s="138"/>
      <c r="BV175" s="138"/>
      <c r="BW175" s="138"/>
      <c r="BX175" s="138"/>
      <c r="BY175" s="138"/>
      <c r="BZ175" s="138"/>
    </row>
    <row r="176" spans="1:78" s="152" customFormat="1" ht="18" hidden="1" customHeight="1" outlineLevel="2" x14ac:dyDescent="0.25">
      <c r="A176" s="146">
        <v>37</v>
      </c>
      <c r="B176" s="366" t="str">
        <f>IFERROR(IF(INDEX(inputsflush_gn,MATCH(Logic!$A176,inputsflush_no,0))&lt;&gt;"",INDEX(inputsflush_gn,MATCH(Logic!$A176,inputsflush_no,0)),""),"")</f>
        <v/>
      </c>
      <c r="C176" s="367"/>
      <c r="D176" s="58" t="str">
        <f>IFERROR(IF(INDEX(inputsflush_id,MATCH(Logic!$A176,inputsflush_no,0))&lt;&gt;"",INDEX(inputsflush_id,MATCH(Logic!$A176,inputsflush_no,0)),""),"")</f>
        <v/>
      </c>
      <c r="E176" s="370" t="str">
        <f>IFERROR(IF(INDEX(inputsflush_fam,MATCH(Logic!$A176,inputsflush_no,0))&lt;&gt;"",INDEX(inputsflush_fam,MATCH(Logic!$A176,inputsflush_no,0)),""),"")</f>
        <v/>
      </c>
      <c r="F176" s="370"/>
      <c r="G176" s="370" t="str">
        <f>IFERROR(IF(INDEX(inputsflush_typ,MATCH(Logic!$A176,inputsflush_no,0))&lt;&gt;"",INDEX(inputsflush_typ,MATCH(Logic!$A176,inputsflush_no,0)),""),"")</f>
        <v/>
      </c>
      <c r="H176" s="370"/>
      <c r="I176" s="160" t="str">
        <f t="shared" si="0"/>
        <v/>
      </c>
      <c r="J176" s="161" t="str">
        <f>IFERROR(IF(INDEX(inputsflush_dfr,MATCH(Logic!$A176,inputsflush_no,0))&lt;&gt;"",INDEX(inputsflush_dfr,MATCH(Logic!$A176,inputsflush_no,0)),""),"")</f>
        <v/>
      </c>
      <c r="K176" s="332" t="str">
        <f>IFERROR(IF(INDEX(inputsflush_paw,MATCH(Logic!$A176,inputsflush_no,0))&lt;&gt;"",INDEX(inputsflush_paw,MATCH(Logic!$A176,inputsflush_no,0)),""),"")</f>
        <v/>
      </c>
      <c r="L176" s="304" t="str">
        <f>IFERROR(IF(INDEX(inputsflush_prcocc,MATCH(Logic!$A176,inputsflush_no,0))&lt;&gt;"",INDEX(inputsflush_prcocc,MATCH(Logic!$A176,inputsflush_no,0)),""),"")</f>
        <v/>
      </c>
      <c r="M176" s="174" t="str">
        <f t="shared" si="1"/>
        <v/>
      </c>
      <c r="N176" s="162" t="str">
        <f t="shared" si="2"/>
        <v/>
      </c>
      <c r="O176" s="160" t="str">
        <f t="shared" si="3"/>
        <v/>
      </c>
      <c r="P176" s="160" t="str">
        <f t="shared" si="4"/>
        <v/>
      </c>
      <c r="Q176" s="160" t="str">
        <f>IF($B176&lt;&gt;"",IFERROR(IF($N176&gt;0,IF($E176="Toilet (male)",1+(2*(1-$M176)),IF($E176="Toilet (female)",Database!J$55,IF($E176="Urinal",2*$M176,0))),0),"Check Inputs"),"")</f>
        <v/>
      </c>
      <c r="R176" s="162" t="str">
        <f t="shared" si="5"/>
        <v/>
      </c>
      <c r="S176" s="160" t="str">
        <f t="shared" si="6"/>
        <v/>
      </c>
      <c r="T176" s="160" t="str">
        <f t="shared" si="7"/>
        <v/>
      </c>
      <c r="U176" s="160" t="str">
        <f>IF($B176&lt;&gt;"",IFERROR(IF($R176&gt;0,IF($E176="Toilet (male)",0.1+(0.4*(1-$M176)),IF($E176="Toilet (female)",Database!K$55,IF($E176="Urinal",0.4*$M176,0))),0),"Check Inputs"),"")</f>
        <v/>
      </c>
      <c r="V176" s="162" t="str">
        <f t="shared" si="8"/>
        <v/>
      </c>
      <c r="W176" s="160" t="str">
        <f t="shared" si="9"/>
        <v/>
      </c>
      <c r="X176" s="160" t="str">
        <f t="shared" si="10"/>
        <v/>
      </c>
      <c r="Y176" s="162" t="str">
        <f>IF($B176&lt;&gt;"",IFERROR(IF($V176&gt;0,IF($E176="Toilet (male)",0.1+(0.1*(1-$M176)),IF($E176="Toilet (female)",Database!L$55,IF($E176="Urinal",0.1*$M176,0))),0),"Check Inputs"),"")</f>
        <v/>
      </c>
      <c r="Z176" s="162" t="str">
        <f t="shared" si="11"/>
        <v/>
      </c>
      <c r="AA176" s="160" t="str">
        <f t="shared" si="12"/>
        <v/>
      </c>
      <c r="AB176" s="160" t="str">
        <f t="shared" si="13"/>
        <v/>
      </c>
      <c r="AC176" s="162" t="str">
        <f>IF($B176&lt;&gt;"",IFERROR(IF($Z176&gt;0,IF($E176="Toilet (male)",1+(2*(1-$M176)),IF($E176="Toilet (female)",Database!M$55,IF($E176="Urinal",2*$M176,0))),0),"Check Inputs"),"")</f>
        <v/>
      </c>
      <c r="AD176" s="162" t="str">
        <f t="shared" si="14"/>
        <v/>
      </c>
      <c r="AE176" s="160" t="str">
        <f t="shared" si="15"/>
        <v/>
      </c>
      <c r="AF176" s="160" t="str">
        <f t="shared" si="16"/>
        <v/>
      </c>
      <c r="AG176" s="162" t="str">
        <f>IF($B176&lt;&gt;"",IFERROR(IF($AD176&gt;0,IF($E176="Toilet (male)",Database!$N$54,IF($E176="Toilet (female)",Database!$N$55,IF($E176="Urinal",Database!$N$56,0))),0),"Check Inputs"),"")</f>
        <v/>
      </c>
      <c r="AH176" s="162" t="str">
        <f t="shared" si="17"/>
        <v/>
      </c>
      <c r="AI176" s="160" t="str">
        <f t="shared" si="18"/>
        <v/>
      </c>
      <c r="AJ176" s="160" t="str">
        <f t="shared" si="19"/>
        <v/>
      </c>
      <c r="AK176" s="161" t="str">
        <f>IFERROR(IF(INDEX(inputsflush_updot,MATCH(Logic!$A176,inputsflush_no,0))&lt;&gt;"",INDEX(inputsflush_updot,MATCH(Logic!$A176,inputsflush_no,0)),""),"")</f>
        <v/>
      </c>
      <c r="AL176" s="160" t="str">
        <f t="shared" si="21"/>
        <v/>
      </c>
      <c r="AM176" s="161" t="str">
        <f>IFERROR(IF(INDEX(inputsflush_tduot,MATCH(Logic!$A176,inputsflush_no,0))&lt;&gt;"",INDEX(inputsflush_tduot,MATCH(Logic!$A176,inputsflush_no,0)),""),"")</f>
        <v/>
      </c>
      <c r="AN176" s="166" t="str">
        <f t="shared" si="22"/>
        <v/>
      </c>
      <c r="AO176" s="166" t="str">
        <f t="shared" si="23"/>
        <v/>
      </c>
      <c r="AP176" s="162" t="str">
        <f t="shared" si="24"/>
        <v/>
      </c>
      <c r="AQ176" s="306" t="str">
        <f t="shared" si="25"/>
        <v/>
      </c>
      <c r="AR176" s="160" t="str">
        <f t="shared" si="20"/>
        <v/>
      </c>
      <c r="AS176" s="160" t="str">
        <f t="shared" si="26"/>
        <v/>
      </c>
      <c r="AT176" s="160" t="str">
        <f t="shared" si="27"/>
        <v/>
      </c>
      <c r="AU176" s="160" t="str">
        <f t="shared" si="28"/>
        <v/>
      </c>
      <c r="AV176" s="160" t="str">
        <f t="shared" si="29"/>
        <v/>
      </c>
      <c r="AW176" s="153"/>
      <c r="AX176" s="138"/>
      <c r="AY176" s="138"/>
      <c r="AZ176" s="138"/>
      <c r="BA176" s="138"/>
      <c r="BB176" s="138"/>
      <c r="BC176" s="138"/>
      <c r="BD176" s="138"/>
      <c r="BE176" s="138"/>
      <c r="BF176" s="138"/>
      <c r="BG176" s="138"/>
      <c r="BH176" s="138"/>
      <c r="BI176" s="138"/>
      <c r="BJ176" s="138"/>
      <c r="BK176" s="138"/>
      <c r="BL176" s="138"/>
      <c r="BM176" s="138"/>
      <c r="BN176" s="138"/>
      <c r="BO176" s="138"/>
      <c r="BP176" s="138"/>
      <c r="BQ176" s="138"/>
      <c r="BR176" s="138"/>
      <c r="BS176" s="138"/>
      <c r="BT176" s="138"/>
      <c r="BU176" s="138"/>
      <c r="BV176" s="138"/>
      <c r="BW176" s="138"/>
      <c r="BX176" s="138"/>
      <c r="BY176" s="138"/>
      <c r="BZ176" s="138"/>
    </row>
    <row r="177" spans="1:78" s="152" customFormat="1" ht="18" hidden="1" customHeight="1" outlineLevel="2" x14ac:dyDescent="0.25">
      <c r="A177" s="146">
        <v>38</v>
      </c>
      <c r="B177" s="366" t="str">
        <f>IFERROR(IF(INDEX(inputsflush_gn,MATCH(Logic!$A177,inputsflush_no,0))&lt;&gt;"",INDEX(inputsflush_gn,MATCH(Logic!$A177,inputsflush_no,0)),""),"")</f>
        <v/>
      </c>
      <c r="C177" s="367"/>
      <c r="D177" s="58" t="str">
        <f>IFERROR(IF(INDEX(inputsflush_id,MATCH(Logic!$A177,inputsflush_no,0))&lt;&gt;"",INDEX(inputsflush_id,MATCH(Logic!$A177,inputsflush_no,0)),""),"")</f>
        <v/>
      </c>
      <c r="E177" s="370" t="str">
        <f>IFERROR(IF(INDEX(inputsflush_fam,MATCH(Logic!$A177,inputsflush_no,0))&lt;&gt;"",INDEX(inputsflush_fam,MATCH(Logic!$A177,inputsflush_no,0)),""),"")</f>
        <v/>
      </c>
      <c r="F177" s="370"/>
      <c r="G177" s="370" t="str">
        <f>IFERROR(IF(INDEX(inputsflush_typ,MATCH(Logic!$A177,inputsflush_no,0))&lt;&gt;"",INDEX(inputsflush_typ,MATCH(Logic!$A177,inputsflush_no,0)),""),"")</f>
        <v/>
      </c>
      <c r="H177" s="370"/>
      <c r="I177" s="160" t="str">
        <f t="shared" si="0"/>
        <v/>
      </c>
      <c r="J177" s="161" t="str">
        <f>IFERROR(IF(INDEX(inputsflush_dfr,MATCH(Logic!$A177,inputsflush_no,0))&lt;&gt;"",INDEX(inputsflush_dfr,MATCH(Logic!$A177,inputsflush_no,0)),""),"")</f>
        <v/>
      </c>
      <c r="K177" s="332" t="str">
        <f>IFERROR(IF(INDEX(inputsflush_paw,MATCH(Logic!$A177,inputsflush_no,0))&lt;&gt;"",INDEX(inputsflush_paw,MATCH(Logic!$A177,inputsflush_no,0)),""),"")</f>
        <v/>
      </c>
      <c r="L177" s="304" t="str">
        <f>IFERROR(IF(INDEX(inputsflush_prcocc,MATCH(Logic!$A177,inputsflush_no,0))&lt;&gt;"",INDEX(inputsflush_prcocc,MATCH(Logic!$A177,inputsflush_no,0)),""),"")</f>
        <v/>
      </c>
      <c r="M177" s="174" t="str">
        <f t="shared" si="1"/>
        <v/>
      </c>
      <c r="N177" s="162" t="str">
        <f t="shared" si="2"/>
        <v/>
      </c>
      <c r="O177" s="160" t="str">
        <f t="shared" si="3"/>
        <v/>
      </c>
      <c r="P177" s="160" t="str">
        <f t="shared" si="4"/>
        <v/>
      </c>
      <c r="Q177" s="160" t="str">
        <f>IF($B177&lt;&gt;"",IFERROR(IF($N177&gt;0,IF($E177="Toilet (male)",1+(2*(1-$M177)),IF($E177="Toilet (female)",Database!J$55,IF($E177="Urinal",2*$M177,0))),0),"Check Inputs"),"")</f>
        <v/>
      </c>
      <c r="R177" s="162" t="str">
        <f t="shared" si="5"/>
        <v/>
      </c>
      <c r="S177" s="160" t="str">
        <f t="shared" si="6"/>
        <v/>
      </c>
      <c r="T177" s="160" t="str">
        <f t="shared" si="7"/>
        <v/>
      </c>
      <c r="U177" s="160" t="str">
        <f>IF($B177&lt;&gt;"",IFERROR(IF($R177&gt;0,IF($E177="Toilet (male)",0.1+(0.4*(1-$M177)),IF($E177="Toilet (female)",Database!K$55,IF($E177="Urinal",0.4*$M177,0))),0),"Check Inputs"),"")</f>
        <v/>
      </c>
      <c r="V177" s="162" t="str">
        <f t="shared" si="8"/>
        <v/>
      </c>
      <c r="W177" s="160" t="str">
        <f t="shared" si="9"/>
        <v/>
      </c>
      <c r="X177" s="160" t="str">
        <f t="shared" si="10"/>
        <v/>
      </c>
      <c r="Y177" s="162" t="str">
        <f>IF($B177&lt;&gt;"",IFERROR(IF($V177&gt;0,IF($E177="Toilet (male)",0.1+(0.1*(1-$M177)),IF($E177="Toilet (female)",Database!L$55,IF($E177="Urinal",0.1*$M177,0))),0),"Check Inputs"),"")</f>
        <v/>
      </c>
      <c r="Z177" s="162" t="str">
        <f t="shared" si="11"/>
        <v/>
      </c>
      <c r="AA177" s="160" t="str">
        <f t="shared" si="12"/>
        <v/>
      </c>
      <c r="AB177" s="160" t="str">
        <f t="shared" si="13"/>
        <v/>
      </c>
      <c r="AC177" s="162" t="str">
        <f>IF($B177&lt;&gt;"",IFERROR(IF($Z177&gt;0,IF($E177="Toilet (male)",1+(2*(1-$M177)),IF($E177="Toilet (female)",Database!M$55,IF($E177="Urinal",2*$M177,0))),0),"Check Inputs"),"")</f>
        <v/>
      </c>
      <c r="AD177" s="162" t="str">
        <f t="shared" si="14"/>
        <v/>
      </c>
      <c r="AE177" s="160" t="str">
        <f t="shared" si="15"/>
        <v/>
      </c>
      <c r="AF177" s="160" t="str">
        <f t="shared" si="16"/>
        <v/>
      </c>
      <c r="AG177" s="162" t="str">
        <f>IF($B177&lt;&gt;"",IFERROR(IF($AD177&gt;0,IF($E177="Toilet (male)",Database!$N$54,IF($E177="Toilet (female)",Database!$N$55,IF($E177="Urinal",Database!$N$56,0))),0),"Check Inputs"),"")</f>
        <v/>
      </c>
      <c r="AH177" s="162" t="str">
        <f t="shared" si="17"/>
        <v/>
      </c>
      <c r="AI177" s="160" t="str">
        <f t="shared" si="18"/>
        <v/>
      </c>
      <c r="AJ177" s="160" t="str">
        <f t="shared" si="19"/>
        <v/>
      </c>
      <c r="AK177" s="161" t="str">
        <f>IFERROR(IF(INDEX(inputsflush_updot,MATCH(Logic!$A177,inputsflush_no,0))&lt;&gt;"",INDEX(inputsflush_updot,MATCH(Logic!$A177,inputsflush_no,0)),""),"")</f>
        <v/>
      </c>
      <c r="AL177" s="160" t="str">
        <f t="shared" si="21"/>
        <v/>
      </c>
      <c r="AM177" s="161" t="str">
        <f>IFERROR(IF(INDEX(inputsflush_tduot,MATCH(Logic!$A177,inputsflush_no,0))&lt;&gt;"",INDEX(inputsflush_tduot,MATCH(Logic!$A177,inputsflush_no,0)),""),"")</f>
        <v/>
      </c>
      <c r="AN177" s="166" t="str">
        <f t="shared" si="22"/>
        <v/>
      </c>
      <c r="AO177" s="166" t="str">
        <f t="shared" si="23"/>
        <v/>
      </c>
      <c r="AP177" s="162" t="str">
        <f t="shared" si="24"/>
        <v/>
      </c>
      <c r="AQ177" s="306" t="str">
        <f t="shared" si="25"/>
        <v/>
      </c>
      <c r="AR177" s="160" t="str">
        <f t="shared" si="20"/>
        <v/>
      </c>
      <c r="AS177" s="160" t="str">
        <f t="shared" si="26"/>
        <v/>
      </c>
      <c r="AT177" s="160" t="str">
        <f t="shared" si="27"/>
        <v/>
      </c>
      <c r="AU177" s="160" t="str">
        <f t="shared" si="28"/>
        <v/>
      </c>
      <c r="AV177" s="160" t="str">
        <f t="shared" si="29"/>
        <v/>
      </c>
      <c r="AW177" s="153"/>
      <c r="AX177" s="138"/>
      <c r="AY177" s="138"/>
      <c r="AZ177" s="138"/>
      <c r="BA177" s="138"/>
      <c r="BB177" s="138"/>
      <c r="BC177" s="138"/>
      <c r="BD177" s="138"/>
      <c r="BE177" s="138"/>
      <c r="BF177" s="138"/>
      <c r="BG177" s="138"/>
      <c r="BH177" s="138"/>
      <c r="BI177" s="138"/>
      <c r="BJ177" s="138"/>
      <c r="BK177" s="138"/>
      <c r="BL177" s="138"/>
      <c r="BM177" s="138"/>
      <c r="BN177" s="138"/>
      <c r="BO177" s="138"/>
      <c r="BP177" s="138"/>
      <c r="BQ177" s="138"/>
      <c r="BR177" s="138"/>
      <c r="BS177" s="138"/>
      <c r="BT177" s="138"/>
      <c r="BU177" s="138"/>
      <c r="BV177" s="138"/>
      <c r="BW177" s="138"/>
      <c r="BX177" s="138"/>
      <c r="BY177" s="138"/>
      <c r="BZ177" s="138"/>
    </row>
    <row r="178" spans="1:78" s="152" customFormat="1" ht="18" hidden="1" customHeight="1" outlineLevel="2" x14ac:dyDescent="0.25">
      <c r="A178" s="146">
        <v>39</v>
      </c>
      <c r="B178" s="366" t="str">
        <f>IFERROR(IF(INDEX(inputsflush_gn,MATCH(Logic!$A178,inputsflush_no,0))&lt;&gt;"",INDEX(inputsflush_gn,MATCH(Logic!$A178,inputsflush_no,0)),""),"")</f>
        <v/>
      </c>
      <c r="C178" s="367"/>
      <c r="D178" s="58" t="str">
        <f>IFERROR(IF(INDEX(inputsflush_id,MATCH(Logic!$A178,inputsflush_no,0))&lt;&gt;"",INDEX(inputsflush_id,MATCH(Logic!$A178,inputsflush_no,0)),""),"")</f>
        <v/>
      </c>
      <c r="E178" s="370" t="str">
        <f>IFERROR(IF(INDEX(inputsflush_fam,MATCH(Logic!$A178,inputsflush_no,0))&lt;&gt;"",INDEX(inputsflush_fam,MATCH(Logic!$A178,inputsflush_no,0)),""),"")</f>
        <v/>
      </c>
      <c r="F178" s="370"/>
      <c r="G178" s="370" t="str">
        <f>IFERROR(IF(INDEX(inputsflush_typ,MATCH(Logic!$A178,inputsflush_no,0))&lt;&gt;"",INDEX(inputsflush_typ,MATCH(Logic!$A178,inputsflush_no,0)),""),"")</f>
        <v/>
      </c>
      <c r="H178" s="370"/>
      <c r="I178" s="160" t="str">
        <f t="shared" si="0"/>
        <v/>
      </c>
      <c r="J178" s="161" t="str">
        <f>IFERROR(IF(INDEX(inputsflush_dfr,MATCH(Logic!$A178,inputsflush_no,0))&lt;&gt;"",INDEX(inputsflush_dfr,MATCH(Logic!$A178,inputsflush_no,0)),""),"")</f>
        <v/>
      </c>
      <c r="K178" s="332" t="str">
        <f>IFERROR(IF(INDEX(inputsflush_paw,MATCH(Logic!$A178,inputsflush_no,0))&lt;&gt;"",INDEX(inputsflush_paw,MATCH(Logic!$A178,inputsflush_no,0)),""),"")</f>
        <v/>
      </c>
      <c r="L178" s="304" t="str">
        <f>IFERROR(IF(INDEX(inputsflush_prcocc,MATCH(Logic!$A178,inputsflush_no,0))&lt;&gt;"",INDEX(inputsflush_prcocc,MATCH(Logic!$A178,inputsflush_no,0)),""),"")</f>
        <v/>
      </c>
      <c r="M178" s="174" t="str">
        <f t="shared" si="1"/>
        <v/>
      </c>
      <c r="N178" s="162" t="str">
        <f t="shared" si="2"/>
        <v/>
      </c>
      <c r="O178" s="160" t="str">
        <f t="shared" si="3"/>
        <v/>
      </c>
      <c r="P178" s="160" t="str">
        <f t="shared" si="4"/>
        <v/>
      </c>
      <c r="Q178" s="160" t="str">
        <f>IF($B178&lt;&gt;"",IFERROR(IF($N178&gt;0,IF($E178="Toilet (male)",1+(2*(1-$M178)),IF($E178="Toilet (female)",Database!J$55,IF($E178="Urinal",2*$M178,0))),0),"Check Inputs"),"")</f>
        <v/>
      </c>
      <c r="R178" s="162" t="str">
        <f t="shared" si="5"/>
        <v/>
      </c>
      <c r="S178" s="160" t="str">
        <f t="shared" si="6"/>
        <v/>
      </c>
      <c r="T178" s="160" t="str">
        <f t="shared" si="7"/>
        <v/>
      </c>
      <c r="U178" s="160" t="str">
        <f>IF($B178&lt;&gt;"",IFERROR(IF($R178&gt;0,IF($E178="Toilet (male)",0.1+(0.4*(1-$M178)),IF($E178="Toilet (female)",Database!K$55,IF($E178="Urinal",0.4*$M178,0))),0),"Check Inputs"),"")</f>
        <v/>
      </c>
      <c r="V178" s="162" t="str">
        <f t="shared" si="8"/>
        <v/>
      </c>
      <c r="W178" s="160" t="str">
        <f t="shared" si="9"/>
        <v/>
      </c>
      <c r="X178" s="160" t="str">
        <f t="shared" si="10"/>
        <v/>
      </c>
      <c r="Y178" s="162" t="str">
        <f>IF($B178&lt;&gt;"",IFERROR(IF($V178&gt;0,IF($E178="Toilet (male)",0.1+(0.1*(1-$M178)),IF($E178="Toilet (female)",Database!L$55,IF($E178="Urinal",0.1*$M178,0))),0),"Check Inputs"),"")</f>
        <v/>
      </c>
      <c r="Z178" s="162" t="str">
        <f t="shared" si="11"/>
        <v/>
      </c>
      <c r="AA178" s="160" t="str">
        <f t="shared" si="12"/>
        <v/>
      </c>
      <c r="AB178" s="160" t="str">
        <f t="shared" si="13"/>
        <v/>
      </c>
      <c r="AC178" s="162" t="str">
        <f>IF($B178&lt;&gt;"",IFERROR(IF($Z178&gt;0,IF($E178="Toilet (male)",1+(2*(1-$M178)),IF($E178="Toilet (female)",Database!M$55,IF($E178="Urinal",2*$M178,0))),0),"Check Inputs"),"")</f>
        <v/>
      </c>
      <c r="AD178" s="162" t="str">
        <f t="shared" si="14"/>
        <v/>
      </c>
      <c r="AE178" s="160" t="str">
        <f t="shared" si="15"/>
        <v/>
      </c>
      <c r="AF178" s="160" t="str">
        <f t="shared" si="16"/>
        <v/>
      </c>
      <c r="AG178" s="162" t="str">
        <f>IF($B178&lt;&gt;"",IFERROR(IF($AD178&gt;0,IF($E178="Toilet (male)",Database!$N$54,IF($E178="Toilet (female)",Database!$N$55,IF($E178="Urinal",Database!$N$56,0))),0),"Check Inputs"),"")</f>
        <v/>
      </c>
      <c r="AH178" s="162" t="str">
        <f t="shared" si="17"/>
        <v/>
      </c>
      <c r="AI178" s="160" t="str">
        <f t="shared" si="18"/>
        <v/>
      </c>
      <c r="AJ178" s="160" t="str">
        <f t="shared" si="19"/>
        <v/>
      </c>
      <c r="AK178" s="161" t="str">
        <f>IFERROR(IF(INDEX(inputsflush_updot,MATCH(Logic!$A178,inputsflush_no,0))&lt;&gt;"",INDEX(inputsflush_updot,MATCH(Logic!$A178,inputsflush_no,0)),""),"")</f>
        <v/>
      </c>
      <c r="AL178" s="160" t="str">
        <f t="shared" si="21"/>
        <v/>
      </c>
      <c r="AM178" s="161" t="str">
        <f>IFERROR(IF(INDEX(inputsflush_tduot,MATCH(Logic!$A178,inputsflush_no,0))&lt;&gt;"",INDEX(inputsflush_tduot,MATCH(Logic!$A178,inputsflush_no,0)),""),"")</f>
        <v/>
      </c>
      <c r="AN178" s="166" t="str">
        <f t="shared" si="22"/>
        <v/>
      </c>
      <c r="AO178" s="166" t="str">
        <f t="shared" si="23"/>
        <v/>
      </c>
      <c r="AP178" s="162" t="str">
        <f t="shared" si="24"/>
        <v/>
      </c>
      <c r="AQ178" s="306" t="str">
        <f t="shared" si="25"/>
        <v/>
      </c>
      <c r="AR178" s="160" t="str">
        <f t="shared" si="20"/>
        <v/>
      </c>
      <c r="AS178" s="160" t="str">
        <f t="shared" si="26"/>
        <v/>
      </c>
      <c r="AT178" s="160" t="str">
        <f t="shared" si="27"/>
        <v/>
      </c>
      <c r="AU178" s="160" t="str">
        <f t="shared" si="28"/>
        <v/>
      </c>
      <c r="AV178" s="160" t="str">
        <f t="shared" si="29"/>
        <v/>
      </c>
      <c r="AW178" s="153"/>
      <c r="AX178" s="138"/>
      <c r="AY178" s="138"/>
      <c r="AZ178" s="138"/>
      <c r="BA178" s="138"/>
      <c r="BB178" s="138"/>
      <c r="BC178" s="138"/>
      <c r="BD178" s="138"/>
      <c r="BE178" s="138"/>
      <c r="BF178" s="138"/>
      <c r="BG178" s="138"/>
      <c r="BH178" s="138"/>
      <c r="BI178" s="138"/>
      <c r="BJ178" s="138"/>
      <c r="BK178" s="138"/>
      <c r="BL178" s="138"/>
      <c r="BM178" s="138"/>
      <c r="BN178" s="138"/>
      <c r="BO178" s="138"/>
      <c r="BP178" s="138"/>
      <c r="BQ178" s="138"/>
      <c r="BR178" s="138"/>
      <c r="BS178" s="138"/>
      <c r="BT178" s="138"/>
      <c r="BU178" s="138"/>
      <c r="BV178" s="138"/>
      <c r="BW178" s="138"/>
      <c r="BX178" s="138"/>
      <c r="BY178" s="138"/>
      <c r="BZ178" s="138"/>
    </row>
    <row r="179" spans="1:78" s="152" customFormat="1" ht="18" hidden="1" customHeight="1" outlineLevel="2" x14ac:dyDescent="0.25">
      <c r="A179" s="146">
        <v>40</v>
      </c>
      <c r="B179" s="366" t="str">
        <f>IFERROR(IF(INDEX(inputsflush_gn,MATCH(Logic!$A179,inputsflush_no,0))&lt;&gt;"",INDEX(inputsflush_gn,MATCH(Logic!$A179,inputsflush_no,0)),""),"")</f>
        <v/>
      </c>
      <c r="C179" s="367"/>
      <c r="D179" s="58" t="str">
        <f>IFERROR(IF(INDEX(inputsflush_id,MATCH(Logic!$A179,inputsflush_no,0))&lt;&gt;"",INDEX(inputsflush_id,MATCH(Logic!$A179,inputsflush_no,0)),""),"")</f>
        <v/>
      </c>
      <c r="E179" s="370" t="str">
        <f>IFERROR(IF(INDEX(inputsflush_fam,MATCH(Logic!$A179,inputsflush_no,0))&lt;&gt;"",INDEX(inputsflush_fam,MATCH(Logic!$A179,inputsflush_no,0)),""),"")</f>
        <v/>
      </c>
      <c r="F179" s="370"/>
      <c r="G179" s="370" t="str">
        <f>IFERROR(IF(INDEX(inputsflush_typ,MATCH(Logic!$A179,inputsflush_no,0))&lt;&gt;"",INDEX(inputsflush_typ,MATCH(Logic!$A179,inputsflush_no,0)),""),"")</f>
        <v/>
      </c>
      <c r="H179" s="370"/>
      <c r="I179" s="160" t="str">
        <f t="shared" si="0"/>
        <v/>
      </c>
      <c r="J179" s="161" t="str">
        <f>IFERROR(IF(INDEX(inputsflush_dfr,MATCH(Logic!$A179,inputsflush_no,0))&lt;&gt;"",INDEX(inputsflush_dfr,MATCH(Logic!$A179,inputsflush_no,0)),""),"")</f>
        <v/>
      </c>
      <c r="K179" s="332" t="str">
        <f>IFERROR(IF(INDEX(inputsflush_paw,MATCH(Logic!$A179,inputsflush_no,0))&lt;&gt;"",INDEX(inputsflush_paw,MATCH(Logic!$A179,inputsflush_no,0)),""),"")</f>
        <v/>
      </c>
      <c r="L179" s="304" t="str">
        <f>IFERROR(IF(INDEX(inputsflush_prcocc,MATCH(Logic!$A179,inputsflush_no,0))&lt;&gt;"",INDEX(inputsflush_prcocc,MATCH(Logic!$A179,inputsflush_no,0)),""),"")</f>
        <v/>
      </c>
      <c r="M179" s="174" t="str">
        <f t="shared" si="1"/>
        <v/>
      </c>
      <c r="N179" s="162" t="str">
        <f t="shared" si="2"/>
        <v/>
      </c>
      <c r="O179" s="160" t="str">
        <f t="shared" si="3"/>
        <v/>
      </c>
      <c r="P179" s="160" t="str">
        <f t="shared" si="4"/>
        <v/>
      </c>
      <c r="Q179" s="160" t="str">
        <f>IF($B179&lt;&gt;"",IFERROR(IF($N179&gt;0,IF($E179="Toilet (male)",1+(2*(1-$M179)),IF($E179="Toilet (female)",Database!J$55,IF($E179="Urinal",2*$M179,0))),0),"Check Inputs"),"")</f>
        <v/>
      </c>
      <c r="R179" s="162" t="str">
        <f t="shared" si="5"/>
        <v/>
      </c>
      <c r="S179" s="160" t="str">
        <f t="shared" si="6"/>
        <v/>
      </c>
      <c r="T179" s="160" t="str">
        <f t="shared" si="7"/>
        <v/>
      </c>
      <c r="U179" s="160" t="str">
        <f>IF($B179&lt;&gt;"",IFERROR(IF($R179&gt;0,IF($E179="Toilet (male)",0.1+(0.4*(1-$M179)),IF($E179="Toilet (female)",Database!K$55,IF($E179="Urinal",0.4*$M179,0))),0),"Check Inputs"),"")</f>
        <v/>
      </c>
      <c r="V179" s="162" t="str">
        <f t="shared" si="8"/>
        <v/>
      </c>
      <c r="W179" s="160" t="str">
        <f t="shared" si="9"/>
        <v/>
      </c>
      <c r="X179" s="160" t="str">
        <f t="shared" si="10"/>
        <v/>
      </c>
      <c r="Y179" s="162" t="str">
        <f>IF($B179&lt;&gt;"",IFERROR(IF($V179&gt;0,IF($E179="Toilet (male)",0.1+(0.1*(1-$M179)),IF($E179="Toilet (female)",Database!L$55,IF($E179="Urinal",0.1*$M179,0))),0),"Check Inputs"),"")</f>
        <v/>
      </c>
      <c r="Z179" s="162" t="str">
        <f t="shared" si="11"/>
        <v/>
      </c>
      <c r="AA179" s="160" t="str">
        <f t="shared" si="12"/>
        <v/>
      </c>
      <c r="AB179" s="160" t="str">
        <f t="shared" si="13"/>
        <v/>
      </c>
      <c r="AC179" s="162" t="str">
        <f>IF($B179&lt;&gt;"",IFERROR(IF($Z179&gt;0,IF($E179="Toilet (male)",1+(2*(1-$M179)),IF($E179="Toilet (female)",Database!M$55,IF($E179="Urinal",2*$M179,0))),0),"Check Inputs"),"")</f>
        <v/>
      </c>
      <c r="AD179" s="162" t="str">
        <f t="shared" si="14"/>
        <v/>
      </c>
      <c r="AE179" s="160" t="str">
        <f t="shared" si="15"/>
        <v/>
      </c>
      <c r="AF179" s="160" t="str">
        <f t="shared" si="16"/>
        <v/>
      </c>
      <c r="AG179" s="162" t="str">
        <f>IF($B179&lt;&gt;"",IFERROR(IF($AD179&gt;0,IF($E179="Toilet (male)",Database!$N$54,IF($E179="Toilet (female)",Database!$N$55,IF($E179="Urinal",Database!$N$56,0))),0),"Check Inputs"),"")</f>
        <v/>
      </c>
      <c r="AH179" s="162" t="str">
        <f t="shared" si="17"/>
        <v/>
      </c>
      <c r="AI179" s="160" t="str">
        <f t="shared" si="18"/>
        <v/>
      </c>
      <c r="AJ179" s="160" t="str">
        <f t="shared" si="19"/>
        <v/>
      </c>
      <c r="AK179" s="161" t="str">
        <f>IFERROR(IF(INDEX(inputsflush_updot,MATCH(Logic!$A179,inputsflush_no,0))&lt;&gt;"",INDEX(inputsflush_updot,MATCH(Logic!$A179,inputsflush_no,0)),""),"")</f>
        <v/>
      </c>
      <c r="AL179" s="160" t="str">
        <f t="shared" si="21"/>
        <v/>
      </c>
      <c r="AM179" s="161" t="str">
        <f>IFERROR(IF(INDEX(inputsflush_tduot,MATCH(Logic!$A179,inputsflush_no,0))&lt;&gt;"",INDEX(inputsflush_tduot,MATCH(Logic!$A179,inputsflush_no,0)),""),"")</f>
        <v/>
      </c>
      <c r="AN179" s="166" t="str">
        <f t="shared" si="22"/>
        <v/>
      </c>
      <c r="AO179" s="166" t="str">
        <f t="shared" si="23"/>
        <v/>
      </c>
      <c r="AP179" s="162" t="str">
        <f t="shared" si="24"/>
        <v/>
      </c>
      <c r="AQ179" s="306" t="str">
        <f t="shared" si="25"/>
        <v/>
      </c>
      <c r="AR179" s="160" t="str">
        <f t="shared" si="20"/>
        <v/>
      </c>
      <c r="AS179" s="160" t="str">
        <f t="shared" si="26"/>
        <v/>
      </c>
      <c r="AT179" s="160" t="str">
        <f t="shared" si="27"/>
        <v/>
      </c>
      <c r="AU179" s="160" t="str">
        <f t="shared" si="28"/>
        <v/>
      </c>
      <c r="AV179" s="160" t="str">
        <f t="shared" si="29"/>
        <v/>
      </c>
      <c r="AW179" s="153"/>
      <c r="AX179" s="138"/>
      <c r="AY179" s="138"/>
      <c r="AZ179" s="138"/>
      <c r="BA179" s="138"/>
      <c r="BB179" s="138"/>
      <c r="BC179" s="138"/>
      <c r="BD179" s="138"/>
      <c r="BE179" s="138"/>
      <c r="BF179" s="138"/>
      <c r="BG179" s="138"/>
      <c r="BH179" s="138"/>
      <c r="BI179" s="138"/>
      <c r="BJ179" s="138"/>
      <c r="BK179" s="138"/>
      <c r="BL179" s="138"/>
      <c r="BM179" s="138"/>
      <c r="BN179" s="138"/>
      <c r="BO179" s="138"/>
      <c r="BP179" s="138"/>
      <c r="BQ179" s="138"/>
      <c r="BR179" s="138"/>
      <c r="BS179" s="138"/>
      <c r="BT179" s="138"/>
      <c r="BU179" s="138"/>
      <c r="BV179" s="138"/>
      <c r="BW179" s="138"/>
      <c r="BX179" s="138"/>
      <c r="BY179" s="138"/>
      <c r="BZ179" s="138"/>
    </row>
    <row r="180" spans="1:78" s="152" customFormat="1" ht="18" hidden="1" customHeight="1" outlineLevel="2" x14ac:dyDescent="0.25">
      <c r="A180" s="146">
        <v>41</v>
      </c>
      <c r="B180" s="366" t="str">
        <f>IFERROR(IF(INDEX(inputsflush_gn,MATCH(Logic!$A180,inputsflush_no,0))&lt;&gt;"",INDEX(inputsflush_gn,MATCH(Logic!$A180,inputsflush_no,0)),""),"")</f>
        <v/>
      </c>
      <c r="C180" s="367"/>
      <c r="D180" s="58" t="str">
        <f>IFERROR(IF(INDEX(inputsflush_id,MATCH(Logic!$A180,inputsflush_no,0))&lt;&gt;"",INDEX(inputsflush_id,MATCH(Logic!$A180,inputsflush_no,0)),""),"")</f>
        <v/>
      </c>
      <c r="E180" s="370" t="str">
        <f>IFERROR(IF(INDEX(inputsflush_fam,MATCH(Logic!$A180,inputsflush_no,0))&lt;&gt;"",INDEX(inputsflush_fam,MATCH(Logic!$A180,inputsflush_no,0)),""),"")</f>
        <v/>
      </c>
      <c r="F180" s="370"/>
      <c r="G180" s="370" t="str">
        <f>IFERROR(IF(INDEX(inputsflush_typ,MATCH(Logic!$A180,inputsflush_no,0))&lt;&gt;"",INDEX(inputsflush_typ,MATCH(Logic!$A180,inputsflush_no,0)),""),"")</f>
        <v/>
      </c>
      <c r="H180" s="370"/>
      <c r="I180" s="160" t="str">
        <f t="shared" si="0"/>
        <v/>
      </c>
      <c r="J180" s="161" t="str">
        <f>IFERROR(IF(INDEX(inputsflush_dfr,MATCH(Logic!$A180,inputsflush_no,0))&lt;&gt;"",INDEX(inputsflush_dfr,MATCH(Logic!$A180,inputsflush_no,0)),""),"")</f>
        <v/>
      </c>
      <c r="K180" s="332" t="str">
        <f>IFERROR(IF(INDEX(inputsflush_paw,MATCH(Logic!$A180,inputsflush_no,0))&lt;&gt;"",INDEX(inputsflush_paw,MATCH(Logic!$A180,inputsflush_no,0)),""),"")</f>
        <v/>
      </c>
      <c r="L180" s="304" t="str">
        <f>IFERROR(IF(INDEX(inputsflush_prcocc,MATCH(Logic!$A180,inputsflush_no,0))&lt;&gt;"",INDEX(inputsflush_prcocc,MATCH(Logic!$A180,inputsflush_no,0)),""),"")</f>
        <v/>
      </c>
      <c r="M180" s="174" t="str">
        <f t="shared" si="1"/>
        <v/>
      </c>
      <c r="N180" s="162" t="str">
        <f t="shared" si="2"/>
        <v/>
      </c>
      <c r="O180" s="160" t="str">
        <f t="shared" si="3"/>
        <v/>
      </c>
      <c r="P180" s="160" t="str">
        <f t="shared" si="4"/>
        <v/>
      </c>
      <c r="Q180" s="160" t="str">
        <f>IF($B180&lt;&gt;"",IFERROR(IF($N180&gt;0,IF($E180="Toilet (male)",1+(2*(1-$M180)),IF($E180="Toilet (female)",Database!J$55,IF($E180="Urinal",2*$M180,0))),0),"Check Inputs"),"")</f>
        <v/>
      </c>
      <c r="R180" s="162" t="str">
        <f t="shared" si="5"/>
        <v/>
      </c>
      <c r="S180" s="160" t="str">
        <f t="shared" si="6"/>
        <v/>
      </c>
      <c r="T180" s="160" t="str">
        <f t="shared" si="7"/>
        <v/>
      </c>
      <c r="U180" s="160" t="str">
        <f>IF($B180&lt;&gt;"",IFERROR(IF($R180&gt;0,IF($E180="Toilet (male)",0.1+(0.4*(1-$M180)),IF($E180="Toilet (female)",Database!K$55,IF($E180="Urinal",0.4*$M180,0))),0),"Check Inputs"),"")</f>
        <v/>
      </c>
      <c r="V180" s="162" t="str">
        <f t="shared" si="8"/>
        <v/>
      </c>
      <c r="W180" s="160" t="str">
        <f t="shared" si="9"/>
        <v/>
      </c>
      <c r="X180" s="160" t="str">
        <f t="shared" si="10"/>
        <v/>
      </c>
      <c r="Y180" s="162" t="str">
        <f>IF($B180&lt;&gt;"",IFERROR(IF($V180&gt;0,IF($E180="Toilet (male)",0.1+(0.1*(1-$M180)),IF($E180="Toilet (female)",Database!L$55,IF($E180="Urinal",0.1*$M180,0))),0),"Check Inputs"),"")</f>
        <v/>
      </c>
      <c r="Z180" s="162" t="str">
        <f t="shared" si="11"/>
        <v/>
      </c>
      <c r="AA180" s="160" t="str">
        <f t="shared" si="12"/>
        <v/>
      </c>
      <c r="AB180" s="160" t="str">
        <f t="shared" si="13"/>
        <v/>
      </c>
      <c r="AC180" s="162" t="str">
        <f>IF($B180&lt;&gt;"",IFERROR(IF($Z180&gt;0,IF($E180="Toilet (male)",1+(2*(1-$M180)),IF($E180="Toilet (female)",Database!M$55,IF($E180="Urinal",2*$M180,0))),0),"Check Inputs"),"")</f>
        <v/>
      </c>
      <c r="AD180" s="162" t="str">
        <f t="shared" si="14"/>
        <v/>
      </c>
      <c r="AE180" s="160" t="str">
        <f t="shared" si="15"/>
        <v/>
      </c>
      <c r="AF180" s="160" t="str">
        <f t="shared" si="16"/>
        <v/>
      </c>
      <c r="AG180" s="162" t="str">
        <f>IF($B180&lt;&gt;"",IFERROR(IF($AD180&gt;0,IF($E180="Toilet (male)",Database!$N$54,IF($E180="Toilet (female)",Database!$N$55,IF($E180="Urinal",Database!$N$56,0))),0),"Check Inputs"),"")</f>
        <v/>
      </c>
      <c r="AH180" s="162" t="str">
        <f t="shared" si="17"/>
        <v/>
      </c>
      <c r="AI180" s="160" t="str">
        <f t="shared" si="18"/>
        <v/>
      </c>
      <c r="AJ180" s="160" t="str">
        <f t="shared" si="19"/>
        <v/>
      </c>
      <c r="AK180" s="161" t="str">
        <f>IFERROR(IF(INDEX(inputsflush_updot,MATCH(Logic!$A180,inputsflush_no,0))&lt;&gt;"",INDEX(inputsflush_updot,MATCH(Logic!$A180,inputsflush_no,0)),""),"")</f>
        <v/>
      </c>
      <c r="AL180" s="160" t="str">
        <f t="shared" si="21"/>
        <v/>
      </c>
      <c r="AM180" s="161" t="str">
        <f>IFERROR(IF(INDEX(inputsflush_tduot,MATCH(Logic!$A180,inputsflush_no,0))&lt;&gt;"",INDEX(inputsflush_tduot,MATCH(Logic!$A180,inputsflush_no,0)),""),"")</f>
        <v/>
      </c>
      <c r="AN180" s="166" t="str">
        <f t="shared" si="22"/>
        <v/>
      </c>
      <c r="AO180" s="166" t="str">
        <f t="shared" si="23"/>
        <v/>
      </c>
      <c r="AP180" s="162" t="str">
        <f t="shared" si="24"/>
        <v/>
      </c>
      <c r="AQ180" s="306" t="str">
        <f t="shared" si="25"/>
        <v/>
      </c>
      <c r="AR180" s="160" t="str">
        <f t="shared" si="20"/>
        <v/>
      </c>
      <c r="AS180" s="160" t="str">
        <f t="shared" si="26"/>
        <v/>
      </c>
      <c r="AT180" s="160" t="str">
        <f t="shared" si="27"/>
        <v/>
      </c>
      <c r="AU180" s="160" t="str">
        <f t="shared" si="28"/>
        <v/>
      </c>
      <c r="AV180" s="160" t="str">
        <f t="shared" si="29"/>
        <v/>
      </c>
      <c r="AW180" s="153"/>
      <c r="AX180" s="138"/>
      <c r="AY180" s="138"/>
      <c r="AZ180" s="138"/>
      <c r="BA180" s="138"/>
      <c r="BB180" s="138"/>
      <c r="BC180" s="138"/>
      <c r="BD180" s="138"/>
      <c r="BE180" s="138"/>
      <c r="BF180" s="138"/>
      <c r="BG180" s="138"/>
      <c r="BH180" s="138"/>
      <c r="BI180" s="138"/>
      <c r="BJ180" s="138"/>
      <c r="BK180" s="138"/>
      <c r="BL180" s="138"/>
      <c r="BM180" s="138"/>
      <c r="BN180" s="138"/>
      <c r="BO180" s="138"/>
      <c r="BP180" s="138"/>
      <c r="BQ180" s="138"/>
      <c r="BR180" s="138"/>
      <c r="BS180" s="138"/>
      <c r="BT180" s="138"/>
      <c r="BU180" s="138"/>
      <c r="BV180" s="138"/>
      <c r="BW180" s="138"/>
      <c r="BX180" s="138"/>
      <c r="BY180" s="138"/>
      <c r="BZ180" s="138"/>
    </row>
    <row r="181" spans="1:78" s="152" customFormat="1" ht="18" hidden="1" customHeight="1" outlineLevel="2" x14ac:dyDescent="0.25">
      <c r="A181" s="146">
        <v>42</v>
      </c>
      <c r="B181" s="366" t="str">
        <f>IFERROR(IF(INDEX(inputsflush_gn,MATCH(Logic!$A181,inputsflush_no,0))&lt;&gt;"",INDEX(inputsflush_gn,MATCH(Logic!$A181,inputsflush_no,0)),""),"")</f>
        <v/>
      </c>
      <c r="C181" s="367"/>
      <c r="D181" s="58" t="str">
        <f>IFERROR(IF(INDEX(inputsflush_id,MATCH(Logic!$A181,inputsflush_no,0))&lt;&gt;"",INDEX(inputsflush_id,MATCH(Logic!$A181,inputsflush_no,0)),""),"")</f>
        <v/>
      </c>
      <c r="E181" s="370" t="str">
        <f>IFERROR(IF(INDEX(inputsflush_fam,MATCH(Logic!$A181,inputsflush_no,0))&lt;&gt;"",INDEX(inputsflush_fam,MATCH(Logic!$A181,inputsflush_no,0)),""),"")</f>
        <v/>
      </c>
      <c r="F181" s="370"/>
      <c r="G181" s="370" t="str">
        <f>IFERROR(IF(INDEX(inputsflush_typ,MATCH(Logic!$A181,inputsflush_no,0))&lt;&gt;"",INDEX(inputsflush_typ,MATCH(Logic!$A181,inputsflush_no,0)),""),"")</f>
        <v/>
      </c>
      <c r="H181" s="370"/>
      <c r="I181" s="160" t="str">
        <f t="shared" si="0"/>
        <v/>
      </c>
      <c r="J181" s="161" t="str">
        <f>IFERROR(IF(INDEX(inputsflush_dfr,MATCH(Logic!$A181,inputsflush_no,0))&lt;&gt;"",INDEX(inputsflush_dfr,MATCH(Logic!$A181,inputsflush_no,0)),""),"")</f>
        <v/>
      </c>
      <c r="K181" s="332" t="str">
        <f>IFERROR(IF(INDEX(inputsflush_paw,MATCH(Logic!$A181,inputsflush_no,0))&lt;&gt;"",INDEX(inputsflush_paw,MATCH(Logic!$A181,inputsflush_no,0)),""),"")</f>
        <v/>
      </c>
      <c r="L181" s="304" t="str">
        <f>IFERROR(IF(INDEX(inputsflush_prcocc,MATCH(Logic!$A181,inputsflush_no,0))&lt;&gt;"",INDEX(inputsflush_prcocc,MATCH(Logic!$A181,inputsflush_no,0)),""),"")</f>
        <v/>
      </c>
      <c r="M181" s="174" t="str">
        <f t="shared" si="1"/>
        <v/>
      </c>
      <c r="N181" s="162" t="str">
        <f t="shared" si="2"/>
        <v/>
      </c>
      <c r="O181" s="160" t="str">
        <f t="shared" si="3"/>
        <v/>
      </c>
      <c r="P181" s="160" t="str">
        <f t="shared" si="4"/>
        <v/>
      </c>
      <c r="Q181" s="160" t="str">
        <f>IF($B181&lt;&gt;"",IFERROR(IF($N181&gt;0,IF($E181="Toilet (male)",1+(2*(1-$M181)),IF($E181="Toilet (female)",Database!J$55,IF($E181="Urinal",2*$M181,0))),0),"Check Inputs"),"")</f>
        <v/>
      </c>
      <c r="R181" s="162" t="str">
        <f t="shared" si="5"/>
        <v/>
      </c>
      <c r="S181" s="160" t="str">
        <f t="shared" si="6"/>
        <v/>
      </c>
      <c r="T181" s="160" t="str">
        <f t="shared" si="7"/>
        <v/>
      </c>
      <c r="U181" s="160" t="str">
        <f>IF($B181&lt;&gt;"",IFERROR(IF($R181&gt;0,IF($E181="Toilet (male)",0.1+(0.4*(1-$M181)),IF($E181="Toilet (female)",Database!K$55,IF($E181="Urinal",0.4*$M181,0))),0),"Check Inputs"),"")</f>
        <v/>
      </c>
      <c r="V181" s="162" t="str">
        <f t="shared" si="8"/>
        <v/>
      </c>
      <c r="W181" s="160" t="str">
        <f t="shared" si="9"/>
        <v/>
      </c>
      <c r="X181" s="160" t="str">
        <f t="shared" si="10"/>
        <v/>
      </c>
      <c r="Y181" s="162" t="str">
        <f>IF($B181&lt;&gt;"",IFERROR(IF($V181&gt;0,IF($E181="Toilet (male)",0.1+(0.1*(1-$M181)),IF($E181="Toilet (female)",Database!L$55,IF($E181="Urinal",0.1*$M181,0))),0),"Check Inputs"),"")</f>
        <v/>
      </c>
      <c r="Z181" s="162" t="str">
        <f t="shared" si="11"/>
        <v/>
      </c>
      <c r="AA181" s="160" t="str">
        <f t="shared" si="12"/>
        <v/>
      </c>
      <c r="AB181" s="160" t="str">
        <f t="shared" si="13"/>
        <v/>
      </c>
      <c r="AC181" s="162" t="str">
        <f>IF($B181&lt;&gt;"",IFERROR(IF($Z181&gt;0,IF($E181="Toilet (male)",1+(2*(1-$M181)),IF($E181="Toilet (female)",Database!M$55,IF($E181="Urinal",2*$M181,0))),0),"Check Inputs"),"")</f>
        <v/>
      </c>
      <c r="AD181" s="162" t="str">
        <f t="shared" si="14"/>
        <v/>
      </c>
      <c r="AE181" s="160" t="str">
        <f t="shared" si="15"/>
        <v/>
      </c>
      <c r="AF181" s="160" t="str">
        <f t="shared" si="16"/>
        <v/>
      </c>
      <c r="AG181" s="162" t="str">
        <f>IF($B181&lt;&gt;"",IFERROR(IF($AD181&gt;0,IF($E181="Toilet (male)",Database!$N$54,IF($E181="Toilet (female)",Database!$N$55,IF($E181="Urinal",Database!$N$56,0))),0),"Check Inputs"),"")</f>
        <v/>
      </c>
      <c r="AH181" s="162" t="str">
        <f t="shared" si="17"/>
        <v/>
      </c>
      <c r="AI181" s="160" t="str">
        <f t="shared" si="18"/>
        <v/>
      </c>
      <c r="AJ181" s="160" t="str">
        <f t="shared" si="19"/>
        <v/>
      </c>
      <c r="AK181" s="161" t="str">
        <f>IFERROR(IF(INDEX(inputsflush_updot,MATCH(Logic!$A181,inputsflush_no,0))&lt;&gt;"",INDEX(inputsflush_updot,MATCH(Logic!$A181,inputsflush_no,0)),""),"")</f>
        <v/>
      </c>
      <c r="AL181" s="160" t="str">
        <f t="shared" si="21"/>
        <v/>
      </c>
      <c r="AM181" s="161" t="str">
        <f>IFERROR(IF(INDEX(inputsflush_tduot,MATCH(Logic!$A181,inputsflush_no,0))&lt;&gt;"",INDEX(inputsflush_tduot,MATCH(Logic!$A181,inputsflush_no,0)),""),"")</f>
        <v/>
      </c>
      <c r="AN181" s="166" t="str">
        <f t="shared" si="22"/>
        <v/>
      </c>
      <c r="AO181" s="166" t="str">
        <f t="shared" si="23"/>
        <v/>
      </c>
      <c r="AP181" s="162" t="str">
        <f t="shared" si="24"/>
        <v/>
      </c>
      <c r="AQ181" s="306" t="str">
        <f t="shared" si="25"/>
        <v/>
      </c>
      <c r="AR181" s="160" t="str">
        <f t="shared" si="20"/>
        <v/>
      </c>
      <c r="AS181" s="160" t="str">
        <f t="shared" si="26"/>
        <v/>
      </c>
      <c r="AT181" s="160" t="str">
        <f t="shared" si="27"/>
        <v/>
      </c>
      <c r="AU181" s="160" t="str">
        <f t="shared" si="28"/>
        <v/>
      </c>
      <c r="AV181" s="160" t="str">
        <f t="shared" si="29"/>
        <v/>
      </c>
      <c r="AW181" s="153"/>
      <c r="AX181" s="138"/>
      <c r="AY181" s="138"/>
      <c r="AZ181" s="138"/>
      <c r="BA181" s="138"/>
      <c r="BB181" s="138"/>
      <c r="BC181" s="138"/>
      <c r="BD181" s="138"/>
      <c r="BE181" s="138"/>
      <c r="BF181" s="138"/>
      <c r="BG181" s="138"/>
      <c r="BH181" s="138"/>
      <c r="BI181" s="138"/>
      <c r="BJ181" s="138"/>
      <c r="BK181" s="138"/>
      <c r="BL181" s="138"/>
      <c r="BM181" s="138"/>
      <c r="BN181" s="138"/>
      <c r="BO181" s="138"/>
      <c r="BP181" s="138"/>
      <c r="BQ181" s="138"/>
      <c r="BR181" s="138"/>
      <c r="BS181" s="138"/>
      <c r="BT181" s="138"/>
      <c r="BU181" s="138"/>
      <c r="BV181" s="138"/>
      <c r="BW181" s="138"/>
      <c r="BX181" s="138"/>
      <c r="BY181" s="138"/>
      <c r="BZ181" s="138"/>
    </row>
    <row r="182" spans="1:78" s="152" customFormat="1" ht="18" hidden="1" customHeight="1" outlineLevel="2" x14ac:dyDescent="0.25">
      <c r="A182" s="146">
        <v>43</v>
      </c>
      <c r="B182" s="366" t="str">
        <f>IFERROR(IF(INDEX(inputsflush_gn,MATCH(Logic!$A182,inputsflush_no,0))&lt;&gt;"",INDEX(inputsflush_gn,MATCH(Logic!$A182,inputsflush_no,0)),""),"")</f>
        <v/>
      </c>
      <c r="C182" s="367"/>
      <c r="D182" s="58" t="str">
        <f>IFERROR(IF(INDEX(inputsflush_id,MATCH(Logic!$A182,inputsflush_no,0))&lt;&gt;"",INDEX(inputsflush_id,MATCH(Logic!$A182,inputsflush_no,0)),""),"")</f>
        <v/>
      </c>
      <c r="E182" s="370" t="str">
        <f>IFERROR(IF(INDEX(inputsflush_fam,MATCH(Logic!$A182,inputsflush_no,0))&lt;&gt;"",INDEX(inputsflush_fam,MATCH(Logic!$A182,inputsflush_no,0)),""),"")</f>
        <v/>
      </c>
      <c r="F182" s="370"/>
      <c r="G182" s="370" t="str">
        <f>IFERROR(IF(INDEX(inputsflush_typ,MATCH(Logic!$A182,inputsflush_no,0))&lt;&gt;"",INDEX(inputsflush_typ,MATCH(Logic!$A182,inputsflush_no,0)),""),"")</f>
        <v/>
      </c>
      <c r="H182" s="370"/>
      <c r="I182" s="160" t="str">
        <f t="shared" si="0"/>
        <v/>
      </c>
      <c r="J182" s="161" t="str">
        <f>IFERROR(IF(INDEX(inputsflush_dfr,MATCH(Logic!$A182,inputsflush_no,0))&lt;&gt;"",INDEX(inputsflush_dfr,MATCH(Logic!$A182,inputsflush_no,0)),""),"")</f>
        <v/>
      </c>
      <c r="K182" s="332" t="str">
        <f>IFERROR(IF(INDEX(inputsflush_paw,MATCH(Logic!$A182,inputsflush_no,0))&lt;&gt;"",INDEX(inputsflush_paw,MATCH(Logic!$A182,inputsflush_no,0)),""),"")</f>
        <v/>
      </c>
      <c r="L182" s="304" t="str">
        <f>IFERROR(IF(INDEX(inputsflush_prcocc,MATCH(Logic!$A182,inputsflush_no,0))&lt;&gt;"",INDEX(inputsflush_prcocc,MATCH(Logic!$A182,inputsflush_no,0)),""),"")</f>
        <v/>
      </c>
      <c r="M182" s="174" t="str">
        <f t="shared" si="1"/>
        <v/>
      </c>
      <c r="N182" s="162" t="str">
        <f t="shared" si="2"/>
        <v/>
      </c>
      <c r="O182" s="160" t="str">
        <f t="shared" si="3"/>
        <v/>
      </c>
      <c r="P182" s="160" t="str">
        <f t="shared" si="4"/>
        <v/>
      </c>
      <c r="Q182" s="160" t="str">
        <f>IF($B182&lt;&gt;"",IFERROR(IF($N182&gt;0,IF($E182="Toilet (male)",1+(2*(1-$M182)),IF($E182="Toilet (female)",Database!J$55,IF($E182="Urinal",2*$M182,0))),0),"Check Inputs"),"")</f>
        <v/>
      </c>
      <c r="R182" s="162" t="str">
        <f t="shared" si="5"/>
        <v/>
      </c>
      <c r="S182" s="160" t="str">
        <f t="shared" si="6"/>
        <v/>
      </c>
      <c r="T182" s="160" t="str">
        <f t="shared" si="7"/>
        <v/>
      </c>
      <c r="U182" s="160" t="str">
        <f>IF($B182&lt;&gt;"",IFERROR(IF($R182&gt;0,IF($E182="Toilet (male)",0.1+(0.4*(1-$M182)),IF($E182="Toilet (female)",Database!K$55,IF($E182="Urinal",0.4*$M182,0))),0),"Check Inputs"),"")</f>
        <v/>
      </c>
      <c r="V182" s="162" t="str">
        <f t="shared" si="8"/>
        <v/>
      </c>
      <c r="W182" s="160" t="str">
        <f t="shared" si="9"/>
        <v/>
      </c>
      <c r="X182" s="160" t="str">
        <f t="shared" si="10"/>
        <v/>
      </c>
      <c r="Y182" s="162" t="str">
        <f>IF($B182&lt;&gt;"",IFERROR(IF($V182&gt;0,IF($E182="Toilet (male)",0.1+(0.1*(1-$M182)),IF($E182="Toilet (female)",Database!L$55,IF($E182="Urinal",0.1*$M182,0))),0),"Check Inputs"),"")</f>
        <v/>
      </c>
      <c r="Z182" s="162" t="str">
        <f t="shared" si="11"/>
        <v/>
      </c>
      <c r="AA182" s="160" t="str">
        <f t="shared" si="12"/>
        <v/>
      </c>
      <c r="AB182" s="160" t="str">
        <f t="shared" si="13"/>
        <v/>
      </c>
      <c r="AC182" s="162" t="str">
        <f>IF($B182&lt;&gt;"",IFERROR(IF($Z182&gt;0,IF($E182="Toilet (male)",1+(2*(1-$M182)),IF($E182="Toilet (female)",Database!M$55,IF($E182="Urinal",2*$M182,0))),0),"Check Inputs"),"")</f>
        <v/>
      </c>
      <c r="AD182" s="162" t="str">
        <f t="shared" si="14"/>
        <v/>
      </c>
      <c r="AE182" s="160" t="str">
        <f t="shared" si="15"/>
        <v/>
      </c>
      <c r="AF182" s="160" t="str">
        <f t="shared" si="16"/>
        <v/>
      </c>
      <c r="AG182" s="162" t="str">
        <f>IF($B182&lt;&gt;"",IFERROR(IF($AD182&gt;0,IF($E182="Toilet (male)",Database!$N$54,IF($E182="Toilet (female)",Database!$N$55,IF($E182="Urinal",Database!$N$56,0))),0),"Check Inputs"),"")</f>
        <v/>
      </c>
      <c r="AH182" s="162" t="str">
        <f t="shared" si="17"/>
        <v/>
      </c>
      <c r="AI182" s="160" t="str">
        <f t="shared" si="18"/>
        <v/>
      </c>
      <c r="AJ182" s="160" t="str">
        <f t="shared" si="19"/>
        <v/>
      </c>
      <c r="AK182" s="161" t="str">
        <f>IFERROR(IF(INDEX(inputsflush_updot,MATCH(Logic!$A182,inputsflush_no,0))&lt;&gt;"",INDEX(inputsflush_updot,MATCH(Logic!$A182,inputsflush_no,0)),""),"")</f>
        <v/>
      </c>
      <c r="AL182" s="160" t="str">
        <f t="shared" si="21"/>
        <v/>
      </c>
      <c r="AM182" s="161" t="str">
        <f>IFERROR(IF(INDEX(inputsflush_tduot,MATCH(Logic!$A182,inputsflush_no,0))&lt;&gt;"",INDEX(inputsflush_tduot,MATCH(Logic!$A182,inputsflush_no,0)),""),"")</f>
        <v/>
      </c>
      <c r="AN182" s="166" t="str">
        <f t="shared" si="22"/>
        <v/>
      </c>
      <c r="AO182" s="166" t="str">
        <f t="shared" si="23"/>
        <v/>
      </c>
      <c r="AP182" s="162" t="str">
        <f t="shared" si="24"/>
        <v/>
      </c>
      <c r="AQ182" s="306" t="str">
        <f t="shared" si="25"/>
        <v/>
      </c>
      <c r="AR182" s="160" t="str">
        <f t="shared" si="20"/>
        <v/>
      </c>
      <c r="AS182" s="160" t="str">
        <f t="shared" si="26"/>
        <v/>
      </c>
      <c r="AT182" s="160" t="str">
        <f t="shared" si="27"/>
        <v/>
      </c>
      <c r="AU182" s="160" t="str">
        <f t="shared" si="28"/>
        <v/>
      </c>
      <c r="AV182" s="160" t="str">
        <f t="shared" si="29"/>
        <v/>
      </c>
      <c r="AW182" s="153"/>
      <c r="AX182" s="138"/>
      <c r="AY182" s="138"/>
      <c r="AZ182" s="138"/>
      <c r="BA182" s="138"/>
      <c r="BB182" s="138"/>
      <c r="BC182" s="138"/>
      <c r="BD182" s="138"/>
      <c r="BE182" s="138"/>
      <c r="BF182" s="138"/>
      <c r="BG182" s="138"/>
      <c r="BH182" s="138"/>
      <c r="BI182" s="138"/>
      <c r="BJ182" s="138"/>
      <c r="BK182" s="138"/>
      <c r="BL182" s="138"/>
      <c r="BM182" s="138"/>
      <c r="BN182" s="138"/>
      <c r="BO182" s="138"/>
      <c r="BP182" s="138"/>
      <c r="BQ182" s="138"/>
      <c r="BR182" s="138"/>
      <c r="BS182" s="138"/>
      <c r="BT182" s="138"/>
      <c r="BU182" s="138"/>
      <c r="BV182" s="138"/>
      <c r="BW182" s="138"/>
      <c r="BX182" s="138"/>
      <c r="BY182" s="138"/>
      <c r="BZ182" s="138"/>
    </row>
    <row r="183" spans="1:78" s="152" customFormat="1" ht="18" hidden="1" customHeight="1" outlineLevel="2" x14ac:dyDescent="0.25">
      <c r="A183" s="146">
        <v>44</v>
      </c>
      <c r="B183" s="366" t="str">
        <f>IFERROR(IF(INDEX(inputsflush_gn,MATCH(Logic!$A183,inputsflush_no,0))&lt;&gt;"",INDEX(inputsflush_gn,MATCH(Logic!$A183,inputsflush_no,0)),""),"")</f>
        <v/>
      </c>
      <c r="C183" s="367"/>
      <c r="D183" s="58" t="str">
        <f>IFERROR(IF(INDEX(inputsflush_id,MATCH(Logic!$A183,inputsflush_no,0))&lt;&gt;"",INDEX(inputsflush_id,MATCH(Logic!$A183,inputsflush_no,0)),""),"")</f>
        <v/>
      </c>
      <c r="E183" s="370" t="str">
        <f>IFERROR(IF(INDEX(inputsflush_fam,MATCH(Logic!$A183,inputsflush_no,0))&lt;&gt;"",INDEX(inputsflush_fam,MATCH(Logic!$A183,inputsflush_no,0)),""),"")</f>
        <v/>
      </c>
      <c r="F183" s="370"/>
      <c r="G183" s="370" t="str">
        <f>IFERROR(IF(INDEX(inputsflush_typ,MATCH(Logic!$A183,inputsflush_no,0))&lt;&gt;"",INDEX(inputsflush_typ,MATCH(Logic!$A183,inputsflush_no,0)),""),"")</f>
        <v/>
      </c>
      <c r="H183" s="370"/>
      <c r="I183" s="160" t="str">
        <f t="shared" si="0"/>
        <v/>
      </c>
      <c r="J183" s="161" t="str">
        <f>IFERROR(IF(INDEX(inputsflush_dfr,MATCH(Logic!$A183,inputsflush_no,0))&lt;&gt;"",INDEX(inputsflush_dfr,MATCH(Logic!$A183,inputsflush_no,0)),""),"")</f>
        <v/>
      </c>
      <c r="K183" s="332" t="str">
        <f>IFERROR(IF(INDEX(inputsflush_paw,MATCH(Logic!$A183,inputsflush_no,0))&lt;&gt;"",INDEX(inputsflush_paw,MATCH(Logic!$A183,inputsflush_no,0)),""),"")</f>
        <v/>
      </c>
      <c r="L183" s="304" t="str">
        <f>IFERROR(IF(INDEX(inputsflush_prcocc,MATCH(Logic!$A183,inputsflush_no,0))&lt;&gt;"",INDEX(inputsflush_prcocc,MATCH(Logic!$A183,inputsflush_no,0)),""),"")</f>
        <v/>
      </c>
      <c r="M183" s="174" t="str">
        <f t="shared" si="1"/>
        <v/>
      </c>
      <c r="N183" s="162" t="str">
        <f t="shared" si="2"/>
        <v/>
      </c>
      <c r="O183" s="160" t="str">
        <f t="shared" si="3"/>
        <v/>
      </c>
      <c r="P183" s="160" t="str">
        <f t="shared" si="4"/>
        <v/>
      </c>
      <c r="Q183" s="160" t="str">
        <f>IF($B183&lt;&gt;"",IFERROR(IF($N183&gt;0,IF($E183="Toilet (male)",1+(2*(1-$M183)),IF($E183="Toilet (female)",Database!J$55,IF($E183="Urinal",2*$M183,0))),0),"Check Inputs"),"")</f>
        <v/>
      </c>
      <c r="R183" s="162" t="str">
        <f t="shared" si="5"/>
        <v/>
      </c>
      <c r="S183" s="160" t="str">
        <f t="shared" si="6"/>
        <v/>
      </c>
      <c r="T183" s="160" t="str">
        <f t="shared" si="7"/>
        <v/>
      </c>
      <c r="U183" s="160" t="str">
        <f>IF($B183&lt;&gt;"",IFERROR(IF($R183&gt;0,IF($E183="Toilet (male)",0.1+(0.4*(1-$M183)),IF($E183="Toilet (female)",Database!K$55,IF($E183="Urinal",0.4*$M183,0))),0),"Check Inputs"),"")</f>
        <v/>
      </c>
      <c r="V183" s="162" t="str">
        <f t="shared" si="8"/>
        <v/>
      </c>
      <c r="W183" s="160" t="str">
        <f t="shared" si="9"/>
        <v/>
      </c>
      <c r="X183" s="160" t="str">
        <f t="shared" si="10"/>
        <v/>
      </c>
      <c r="Y183" s="162" t="str">
        <f>IF($B183&lt;&gt;"",IFERROR(IF($V183&gt;0,IF($E183="Toilet (male)",0.1+(0.1*(1-$M183)),IF($E183="Toilet (female)",Database!L$55,IF($E183="Urinal",0.1*$M183,0))),0),"Check Inputs"),"")</f>
        <v/>
      </c>
      <c r="Z183" s="162" t="str">
        <f t="shared" si="11"/>
        <v/>
      </c>
      <c r="AA183" s="160" t="str">
        <f t="shared" si="12"/>
        <v/>
      </c>
      <c r="AB183" s="160" t="str">
        <f t="shared" si="13"/>
        <v/>
      </c>
      <c r="AC183" s="162" t="str">
        <f>IF($B183&lt;&gt;"",IFERROR(IF($Z183&gt;0,IF($E183="Toilet (male)",1+(2*(1-$M183)),IF($E183="Toilet (female)",Database!M$55,IF($E183="Urinal",2*$M183,0))),0),"Check Inputs"),"")</f>
        <v/>
      </c>
      <c r="AD183" s="162" t="str">
        <f t="shared" si="14"/>
        <v/>
      </c>
      <c r="AE183" s="160" t="str">
        <f t="shared" si="15"/>
        <v/>
      </c>
      <c r="AF183" s="160" t="str">
        <f t="shared" si="16"/>
        <v/>
      </c>
      <c r="AG183" s="162" t="str">
        <f>IF($B183&lt;&gt;"",IFERROR(IF($AD183&gt;0,IF($E183="Toilet (male)",Database!$N$54,IF($E183="Toilet (female)",Database!$N$55,IF($E183="Urinal",Database!$N$56,0))),0),"Check Inputs"),"")</f>
        <v/>
      </c>
      <c r="AH183" s="162" t="str">
        <f t="shared" si="17"/>
        <v/>
      </c>
      <c r="AI183" s="160" t="str">
        <f t="shared" si="18"/>
        <v/>
      </c>
      <c r="AJ183" s="160" t="str">
        <f t="shared" si="19"/>
        <v/>
      </c>
      <c r="AK183" s="161" t="str">
        <f>IFERROR(IF(INDEX(inputsflush_updot,MATCH(Logic!$A183,inputsflush_no,0))&lt;&gt;"",INDEX(inputsflush_updot,MATCH(Logic!$A183,inputsflush_no,0)),""),"")</f>
        <v/>
      </c>
      <c r="AL183" s="160" t="str">
        <f t="shared" si="21"/>
        <v/>
      </c>
      <c r="AM183" s="161" t="str">
        <f>IFERROR(IF(INDEX(inputsflush_tduot,MATCH(Logic!$A183,inputsflush_no,0))&lt;&gt;"",INDEX(inputsflush_tduot,MATCH(Logic!$A183,inputsflush_no,0)),""),"")</f>
        <v/>
      </c>
      <c r="AN183" s="166" t="str">
        <f t="shared" si="22"/>
        <v/>
      </c>
      <c r="AO183" s="166" t="str">
        <f t="shared" si="23"/>
        <v/>
      </c>
      <c r="AP183" s="162" t="str">
        <f t="shared" si="24"/>
        <v/>
      </c>
      <c r="AQ183" s="306" t="str">
        <f t="shared" si="25"/>
        <v/>
      </c>
      <c r="AR183" s="160" t="str">
        <f t="shared" si="20"/>
        <v/>
      </c>
      <c r="AS183" s="160" t="str">
        <f t="shared" si="26"/>
        <v/>
      </c>
      <c r="AT183" s="160" t="str">
        <f t="shared" si="27"/>
        <v/>
      </c>
      <c r="AU183" s="160" t="str">
        <f t="shared" si="28"/>
        <v/>
      </c>
      <c r="AV183" s="160" t="str">
        <f t="shared" si="29"/>
        <v/>
      </c>
      <c r="AW183" s="153"/>
      <c r="AX183" s="138"/>
      <c r="AY183" s="138"/>
      <c r="AZ183" s="138"/>
      <c r="BA183" s="138"/>
      <c r="BB183" s="138"/>
      <c r="BC183" s="138"/>
      <c r="BD183" s="138"/>
      <c r="BE183" s="138"/>
      <c r="BF183" s="138"/>
      <c r="BG183" s="138"/>
      <c r="BH183" s="138"/>
      <c r="BI183" s="138"/>
      <c r="BJ183" s="138"/>
      <c r="BK183" s="138"/>
      <c r="BL183" s="138"/>
      <c r="BM183" s="138"/>
      <c r="BN183" s="138"/>
      <c r="BO183" s="138"/>
      <c r="BP183" s="138"/>
      <c r="BQ183" s="138"/>
      <c r="BR183" s="138"/>
      <c r="BS183" s="138"/>
      <c r="BT183" s="138"/>
      <c r="BU183" s="138"/>
      <c r="BV183" s="138"/>
      <c r="BW183" s="138"/>
      <c r="BX183" s="138"/>
      <c r="BY183" s="138"/>
      <c r="BZ183" s="138"/>
    </row>
    <row r="184" spans="1:78" s="152" customFormat="1" ht="18" hidden="1" customHeight="1" outlineLevel="2" x14ac:dyDescent="0.25">
      <c r="A184" s="146">
        <v>45</v>
      </c>
      <c r="B184" s="366" t="str">
        <f>IFERROR(IF(INDEX(inputsflush_gn,MATCH(Logic!$A184,inputsflush_no,0))&lt;&gt;"",INDEX(inputsflush_gn,MATCH(Logic!$A184,inputsflush_no,0)),""),"")</f>
        <v/>
      </c>
      <c r="C184" s="367"/>
      <c r="D184" s="58" t="str">
        <f>IFERROR(IF(INDEX(inputsflush_id,MATCH(Logic!$A184,inputsflush_no,0))&lt;&gt;"",INDEX(inputsflush_id,MATCH(Logic!$A184,inputsflush_no,0)),""),"")</f>
        <v/>
      </c>
      <c r="E184" s="370" t="str">
        <f>IFERROR(IF(INDEX(inputsflush_fam,MATCH(Logic!$A184,inputsflush_no,0))&lt;&gt;"",INDEX(inputsflush_fam,MATCH(Logic!$A184,inputsflush_no,0)),""),"")</f>
        <v/>
      </c>
      <c r="F184" s="370"/>
      <c r="G184" s="370" t="str">
        <f>IFERROR(IF(INDEX(inputsflush_typ,MATCH(Logic!$A184,inputsflush_no,0))&lt;&gt;"",INDEX(inputsflush_typ,MATCH(Logic!$A184,inputsflush_no,0)),""),"")</f>
        <v/>
      </c>
      <c r="H184" s="370"/>
      <c r="I184" s="160" t="str">
        <f t="shared" si="0"/>
        <v/>
      </c>
      <c r="J184" s="161" t="str">
        <f>IFERROR(IF(INDEX(inputsflush_dfr,MATCH(Logic!$A184,inputsflush_no,0))&lt;&gt;"",INDEX(inputsflush_dfr,MATCH(Logic!$A184,inputsflush_no,0)),""),"")</f>
        <v/>
      </c>
      <c r="K184" s="332" t="str">
        <f>IFERROR(IF(INDEX(inputsflush_paw,MATCH(Logic!$A184,inputsflush_no,0))&lt;&gt;"",INDEX(inputsflush_paw,MATCH(Logic!$A184,inputsflush_no,0)),""),"")</f>
        <v/>
      </c>
      <c r="L184" s="304" t="str">
        <f>IFERROR(IF(INDEX(inputsflush_prcocc,MATCH(Logic!$A184,inputsflush_no,0))&lt;&gt;"",INDEX(inputsflush_prcocc,MATCH(Logic!$A184,inputsflush_no,0)),""),"")</f>
        <v/>
      </c>
      <c r="M184" s="174" t="str">
        <f t="shared" si="1"/>
        <v/>
      </c>
      <c r="N184" s="162" t="str">
        <f t="shared" si="2"/>
        <v/>
      </c>
      <c r="O184" s="160" t="str">
        <f t="shared" si="3"/>
        <v/>
      </c>
      <c r="P184" s="160" t="str">
        <f t="shared" si="4"/>
        <v/>
      </c>
      <c r="Q184" s="160" t="str">
        <f>IF($B184&lt;&gt;"",IFERROR(IF($N184&gt;0,IF($E184="Toilet (male)",1+(2*(1-$M184)),IF($E184="Toilet (female)",Database!J$55,IF($E184="Urinal",2*$M184,0))),0),"Check Inputs"),"")</f>
        <v/>
      </c>
      <c r="R184" s="162" t="str">
        <f t="shared" si="5"/>
        <v/>
      </c>
      <c r="S184" s="160" t="str">
        <f t="shared" si="6"/>
        <v/>
      </c>
      <c r="T184" s="160" t="str">
        <f t="shared" si="7"/>
        <v/>
      </c>
      <c r="U184" s="160" t="str">
        <f>IF($B184&lt;&gt;"",IFERROR(IF($R184&gt;0,IF($E184="Toilet (male)",0.1+(0.4*(1-$M184)),IF($E184="Toilet (female)",Database!K$55,IF($E184="Urinal",0.4*$M184,0))),0),"Check Inputs"),"")</f>
        <v/>
      </c>
      <c r="V184" s="162" t="str">
        <f t="shared" si="8"/>
        <v/>
      </c>
      <c r="W184" s="160" t="str">
        <f t="shared" si="9"/>
        <v/>
      </c>
      <c r="X184" s="160" t="str">
        <f t="shared" si="10"/>
        <v/>
      </c>
      <c r="Y184" s="162" t="str">
        <f>IF($B184&lt;&gt;"",IFERROR(IF($V184&gt;0,IF($E184="Toilet (male)",0.1+(0.1*(1-$M184)),IF($E184="Toilet (female)",Database!L$55,IF($E184="Urinal",0.1*$M184,0))),0),"Check Inputs"),"")</f>
        <v/>
      </c>
      <c r="Z184" s="162" t="str">
        <f t="shared" si="11"/>
        <v/>
      </c>
      <c r="AA184" s="160" t="str">
        <f t="shared" si="12"/>
        <v/>
      </c>
      <c r="AB184" s="160" t="str">
        <f t="shared" si="13"/>
        <v/>
      </c>
      <c r="AC184" s="162" t="str">
        <f>IF($B184&lt;&gt;"",IFERROR(IF($Z184&gt;0,IF($E184="Toilet (male)",1+(2*(1-$M184)),IF($E184="Toilet (female)",Database!M$55,IF($E184="Urinal",2*$M184,0))),0),"Check Inputs"),"")</f>
        <v/>
      </c>
      <c r="AD184" s="162" t="str">
        <f t="shared" si="14"/>
        <v/>
      </c>
      <c r="AE184" s="160" t="str">
        <f t="shared" si="15"/>
        <v/>
      </c>
      <c r="AF184" s="160" t="str">
        <f t="shared" si="16"/>
        <v/>
      </c>
      <c r="AG184" s="162" t="str">
        <f>IF($B184&lt;&gt;"",IFERROR(IF($AD184&gt;0,IF($E184="Toilet (male)",Database!$N$54,IF($E184="Toilet (female)",Database!$N$55,IF($E184="Urinal",Database!$N$56,0))),0),"Check Inputs"),"")</f>
        <v/>
      </c>
      <c r="AH184" s="162" t="str">
        <f t="shared" si="17"/>
        <v/>
      </c>
      <c r="AI184" s="160" t="str">
        <f t="shared" si="18"/>
        <v/>
      </c>
      <c r="AJ184" s="160" t="str">
        <f t="shared" si="19"/>
        <v/>
      </c>
      <c r="AK184" s="161" t="str">
        <f>IFERROR(IF(INDEX(inputsflush_updot,MATCH(Logic!$A184,inputsflush_no,0))&lt;&gt;"",INDEX(inputsflush_updot,MATCH(Logic!$A184,inputsflush_no,0)),""),"")</f>
        <v/>
      </c>
      <c r="AL184" s="160" t="str">
        <f t="shared" si="21"/>
        <v/>
      </c>
      <c r="AM184" s="161" t="str">
        <f>IFERROR(IF(INDEX(inputsflush_tduot,MATCH(Logic!$A184,inputsflush_no,0))&lt;&gt;"",INDEX(inputsflush_tduot,MATCH(Logic!$A184,inputsflush_no,0)),""),"")</f>
        <v/>
      </c>
      <c r="AN184" s="166" t="str">
        <f t="shared" si="22"/>
        <v/>
      </c>
      <c r="AO184" s="166" t="str">
        <f t="shared" si="23"/>
        <v/>
      </c>
      <c r="AP184" s="162" t="str">
        <f t="shared" si="24"/>
        <v/>
      </c>
      <c r="AQ184" s="306" t="str">
        <f t="shared" si="25"/>
        <v/>
      </c>
      <c r="AR184" s="160" t="str">
        <f t="shared" si="20"/>
        <v/>
      </c>
      <c r="AS184" s="160" t="str">
        <f t="shared" si="26"/>
        <v/>
      </c>
      <c r="AT184" s="160" t="str">
        <f t="shared" si="27"/>
        <v/>
      </c>
      <c r="AU184" s="160" t="str">
        <f t="shared" si="28"/>
        <v/>
      </c>
      <c r="AV184" s="160" t="str">
        <f t="shared" si="29"/>
        <v/>
      </c>
      <c r="AW184" s="153"/>
      <c r="AX184" s="138"/>
      <c r="AY184" s="138"/>
      <c r="AZ184" s="138"/>
      <c r="BA184" s="138"/>
      <c r="BB184" s="138"/>
      <c r="BC184" s="138"/>
      <c r="BD184" s="138"/>
      <c r="BE184" s="138"/>
      <c r="BF184" s="138"/>
      <c r="BG184" s="138"/>
      <c r="BH184" s="138"/>
      <c r="BI184" s="138"/>
      <c r="BJ184" s="138"/>
      <c r="BK184" s="138"/>
      <c r="BL184" s="138"/>
      <c r="BM184" s="138"/>
      <c r="BN184" s="138"/>
      <c r="BO184" s="138"/>
      <c r="BP184" s="138"/>
      <c r="BQ184" s="138"/>
      <c r="BR184" s="138"/>
      <c r="BS184" s="138"/>
      <c r="BT184" s="138"/>
      <c r="BU184" s="138"/>
      <c r="BV184" s="138"/>
      <c r="BW184" s="138"/>
      <c r="BX184" s="138"/>
      <c r="BY184" s="138"/>
      <c r="BZ184" s="138"/>
    </row>
    <row r="185" spans="1:78" s="152" customFormat="1" ht="18" hidden="1" customHeight="1" outlineLevel="2" x14ac:dyDescent="0.25">
      <c r="A185" s="146">
        <v>46</v>
      </c>
      <c r="B185" s="366" t="str">
        <f>IFERROR(IF(INDEX(inputsflush_gn,MATCH(Logic!$A185,inputsflush_no,0))&lt;&gt;"",INDEX(inputsflush_gn,MATCH(Logic!$A185,inputsflush_no,0)),""),"")</f>
        <v/>
      </c>
      <c r="C185" s="367"/>
      <c r="D185" s="58" t="str">
        <f>IFERROR(IF(INDEX(inputsflush_id,MATCH(Logic!$A185,inputsflush_no,0))&lt;&gt;"",INDEX(inputsflush_id,MATCH(Logic!$A185,inputsflush_no,0)),""),"")</f>
        <v/>
      </c>
      <c r="E185" s="370" t="str">
        <f>IFERROR(IF(INDEX(inputsflush_fam,MATCH(Logic!$A185,inputsflush_no,0))&lt;&gt;"",INDEX(inputsflush_fam,MATCH(Logic!$A185,inputsflush_no,0)),""),"")</f>
        <v/>
      </c>
      <c r="F185" s="370"/>
      <c r="G185" s="370" t="str">
        <f>IFERROR(IF(INDEX(inputsflush_typ,MATCH(Logic!$A185,inputsflush_no,0))&lt;&gt;"",INDEX(inputsflush_typ,MATCH(Logic!$A185,inputsflush_no,0)),""),"")</f>
        <v/>
      </c>
      <c r="H185" s="370"/>
      <c r="I185" s="160" t="str">
        <f t="shared" si="0"/>
        <v/>
      </c>
      <c r="J185" s="161" t="str">
        <f>IFERROR(IF(INDEX(inputsflush_dfr,MATCH(Logic!$A185,inputsflush_no,0))&lt;&gt;"",INDEX(inputsflush_dfr,MATCH(Logic!$A185,inputsflush_no,0)),""),"")</f>
        <v/>
      </c>
      <c r="K185" s="332" t="str">
        <f>IFERROR(IF(INDEX(inputsflush_paw,MATCH(Logic!$A185,inputsflush_no,0))&lt;&gt;"",INDEX(inputsflush_paw,MATCH(Logic!$A185,inputsflush_no,0)),""),"")</f>
        <v/>
      </c>
      <c r="L185" s="304" t="str">
        <f>IFERROR(IF(INDEX(inputsflush_prcocc,MATCH(Logic!$A185,inputsflush_no,0))&lt;&gt;"",INDEX(inputsflush_prcocc,MATCH(Logic!$A185,inputsflush_no,0)),""),"")</f>
        <v/>
      </c>
      <c r="M185" s="174" t="str">
        <f t="shared" si="1"/>
        <v/>
      </c>
      <c r="N185" s="162" t="str">
        <f t="shared" si="2"/>
        <v/>
      </c>
      <c r="O185" s="160" t="str">
        <f t="shared" si="3"/>
        <v/>
      </c>
      <c r="P185" s="160" t="str">
        <f t="shared" si="4"/>
        <v/>
      </c>
      <c r="Q185" s="160" t="str">
        <f>IF($B185&lt;&gt;"",IFERROR(IF($N185&gt;0,IF($E185="Toilet (male)",1+(2*(1-$M185)),IF($E185="Toilet (female)",Database!J$55,IF($E185="Urinal",2*$M185,0))),0),"Check Inputs"),"")</f>
        <v/>
      </c>
      <c r="R185" s="162" t="str">
        <f t="shared" si="5"/>
        <v/>
      </c>
      <c r="S185" s="160" t="str">
        <f t="shared" si="6"/>
        <v/>
      </c>
      <c r="T185" s="160" t="str">
        <f t="shared" si="7"/>
        <v/>
      </c>
      <c r="U185" s="160" t="str">
        <f>IF($B185&lt;&gt;"",IFERROR(IF($R185&gt;0,IF($E185="Toilet (male)",0.1+(0.4*(1-$M185)),IF($E185="Toilet (female)",Database!K$55,IF($E185="Urinal",0.4*$M185,0))),0),"Check Inputs"),"")</f>
        <v/>
      </c>
      <c r="V185" s="162" t="str">
        <f t="shared" si="8"/>
        <v/>
      </c>
      <c r="W185" s="160" t="str">
        <f t="shared" si="9"/>
        <v/>
      </c>
      <c r="X185" s="160" t="str">
        <f t="shared" si="10"/>
        <v/>
      </c>
      <c r="Y185" s="162" t="str">
        <f>IF($B185&lt;&gt;"",IFERROR(IF($V185&gt;0,IF($E185="Toilet (male)",0.1+(0.1*(1-$M185)),IF($E185="Toilet (female)",Database!L$55,IF($E185="Urinal",0.1*$M185,0))),0),"Check Inputs"),"")</f>
        <v/>
      </c>
      <c r="Z185" s="162" t="str">
        <f t="shared" si="11"/>
        <v/>
      </c>
      <c r="AA185" s="160" t="str">
        <f t="shared" si="12"/>
        <v/>
      </c>
      <c r="AB185" s="160" t="str">
        <f t="shared" si="13"/>
        <v/>
      </c>
      <c r="AC185" s="162" t="str">
        <f>IF($B185&lt;&gt;"",IFERROR(IF($Z185&gt;0,IF($E185="Toilet (male)",1+(2*(1-$M185)),IF($E185="Toilet (female)",Database!M$55,IF($E185="Urinal",2*$M185,0))),0),"Check Inputs"),"")</f>
        <v/>
      </c>
      <c r="AD185" s="162" t="str">
        <f t="shared" si="14"/>
        <v/>
      </c>
      <c r="AE185" s="160" t="str">
        <f t="shared" si="15"/>
        <v/>
      </c>
      <c r="AF185" s="160" t="str">
        <f t="shared" si="16"/>
        <v/>
      </c>
      <c r="AG185" s="162" t="str">
        <f>IF($B185&lt;&gt;"",IFERROR(IF($AD185&gt;0,IF($E185="Toilet (male)",Database!$N$54,IF($E185="Toilet (female)",Database!$N$55,IF($E185="Urinal",Database!$N$56,0))),0),"Check Inputs"),"")</f>
        <v/>
      </c>
      <c r="AH185" s="162" t="str">
        <f t="shared" si="17"/>
        <v/>
      </c>
      <c r="AI185" s="160" t="str">
        <f t="shared" si="18"/>
        <v/>
      </c>
      <c r="AJ185" s="160" t="str">
        <f t="shared" si="19"/>
        <v/>
      </c>
      <c r="AK185" s="161" t="str">
        <f>IFERROR(IF(INDEX(inputsflush_updot,MATCH(Logic!$A185,inputsflush_no,0))&lt;&gt;"",INDEX(inputsflush_updot,MATCH(Logic!$A185,inputsflush_no,0)),""),"")</f>
        <v/>
      </c>
      <c r="AL185" s="160" t="str">
        <f t="shared" si="21"/>
        <v/>
      </c>
      <c r="AM185" s="161" t="str">
        <f>IFERROR(IF(INDEX(inputsflush_tduot,MATCH(Logic!$A185,inputsflush_no,0))&lt;&gt;"",INDEX(inputsflush_tduot,MATCH(Logic!$A185,inputsflush_no,0)),""),"")</f>
        <v/>
      </c>
      <c r="AN185" s="166" t="str">
        <f t="shared" si="22"/>
        <v/>
      </c>
      <c r="AO185" s="166" t="str">
        <f t="shared" si="23"/>
        <v/>
      </c>
      <c r="AP185" s="162" t="str">
        <f t="shared" si="24"/>
        <v/>
      </c>
      <c r="AQ185" s="306" t="str">
        <f t="shared" si="25"/>
        <v/>
      </c>
      <c r="AR185" s="160" t="str">
        <f t="shared" si="20"/>
        <v/>
      </c>
      <c r="AS185" s="160" t="str">
        <f t="shared" si="26"/>
        <v/>
      </c>
      <c r="AT185" s="160" t="str">
        <f t="shared" si="27"/>
        <v/>
      </c>
      <c r="AU185" s="160" t="str">
        <f t="shared" si="28"/>
        <v/>
      </c>
      <c r="AV185" s="160" t="str">
        <f t="shared" si="29"/>
        <v/>
      </c>
      <c r="AW185" s="153"/>
      <c r="AX185" s="138"/>
      <c r="AY185" s="138"/>
      <c r="AZ185" s="138"/>
      <c r="BA185" s="138"/>
      <c r="BB185" s="138"/>
      <c r="BC185" s="138"/>
      <c r="BD185" s="138"/>
      <c r="BE185" s="138"/>
      <c r="BF185" s="138"/>
      <c r="BG185" s="138"/>
      <c r="BH185" s="138"/>
      <c r="BI185" s="138"/>
      <c r="BJ185" s="138"/>
      <c r="BK185" s="138"/>
      <c r="BL185" s="138"/>
      <c r="BM185" s="138"/>
      <c r="BN185" s="138"/>
      <c r="BO185" s="138"/>
      <c r="BP185" s="138"/>
      <c r="BQ185" s="138"/>
      <c r="BR185" s="138"/>
      <c r="BS185" s="138"/>
      <c r="BT185" s="138"/>
      <c r="BU185" s="138"/>
      <c r="BV185" s="138"/>
      <c r="BW185" s="138"/>
      <c r="BX185" s="138"/>
      <c r="BY185" s="138"/>
      <c r="BZ185" s="138"/>
    </row>
    <row r="186" spans="1:78" s="152" customFormat="1" ht="18" hidden="1" customHeight="1" outlineLevel="2" x14ac:dyDescent="0.25">
      <c r="A186" s="146">
        <v>47</v>
      </c>
      <c r="B186" s="366" t="str">
        <f>IFERROR(IF(INDEX(inputsflush_gn,MATCH(Logic!$A186,inputsflush_no,0))&lt;&gt;"",INDEX(inputsflush_gn,MATCH(Logic!$A186,inputsflush_no,0)),""),"")</f>
        <v/>
      </c>
      <c r="C186" s="367"/>
      <c r="D186" s="58" t="str">
        <f>IFERROR(IF(INDEX(inputsflush_id,MATCH(Logic!$A186,inputsflush_no,0))&lt;&gt;"",INDEX(inputsflush_id,MATCH(Logic!$A186,inputsflush_no,0)),""),"")</f>
        <v/>
      </c>
      <c r="E186" s="370" t="str">
        <f>IFERROR(IF(INDEX(inputsflush_fam,MATCH(Logic!$A186,inputsflush_no,0))&lt;&gt;"",INDEX(inputsflush_fam,MATCH(Logic!$A186,inputsflush_no,0)),""),"")</f>
        <v/>
      </c>
      <c r="F186" s="370"/>
      <c r="G186" s="370" t="str">
        <f>IFERROR(IF(INDEX(inputsflush_typ,MATCH(Logic!$A186,inputsflush_no,0))&lt;&gt;"",INDEX(inputsflush_typ,MATCH(Logic!$A186,inputsflush_no,0)),""),"")</f>
        <v/>
      </c>
      <c r="H186" s="370"/>
      <c r="I186" s="160" t="str">
        <f t="shared" si="0"/>
        <v/>
      </c>
      <c r="J186" s="161" t="str">
        <f>IFERROR(IF(INDEX(inputsflush_dfr,MATCH(Logic!$A186,inputsflush_no,0))&lt;&gt;"",INDEX(inputsflush_dfr,MATCH(Logic!$A186,inputsflush_no,0)),""),"")</f>
        <v/>
      </c>
      <c r="K186" s="332" t="str">
        <f>IFERROR(IF(INDEX(inputsflush_paw,MATCH(Logic!$A186,inputsflush_no,0))&lt;&gt;"",INDEX(inputsflush_paw,MATCH(Logic!$A186,inputsflush_no,0)),""),"")</f>
        <v/>
      </c>
      <c r="L186" s="304" t="str">
        <f>IFERROR(IF(INDEX(inputsflush_prcocc,MATCH(Logic!$A186,inputsflush_no,0))&lt;&gt;"",INDEX(inputsflush_prcocc,MATCH(Logic!$A186,inputsflush_no,0)),""),"")</f>
        <v/>
      </c>
      <c r="M186" s="174" t="str">
        <f t="shared" si="1"/>
        <v/>
      </c>
      <c r="N186" s="162" t="str">
        <f t="shared" si="2"/>
        <v/>
      </c>
      <c r="O186" s="160" t="str">
        <f t="shared" si="3"/>
        <v/>
      </c>
      <c r="P186" s="160" t="str">
        <f t="shared" si="4"/>
        <v/>
      </c>
      <c r="Q186" s="160" t="str">
        <f>IF($B186&lt;&gt;"",IFERROR(IF($N186&gt;0,IF($E186="Toilet (male)",1+(2*(1-$M186)),IF($E186="Toilet (female)",Database!J$55,IF($E186="Urinal",2*$M186,0))),0),"Check Inputs"),"")</f>
        <v/>
      </c>
      <c r="R186" s="162" t="str">
        <f t="shared" si="5"/>
        <v/>
      </c>
      <c r="S186" s="160" t="str">
        <f t="shared" si="6"/>
        <v/>
      </c>
      <c r="T186" s="160" t="str">
        <f t="shared" si="7"/>
        <v/>
      </c>
      <c r="U186" s="160" t="str">
        <f>IF($B186&lt;&gt;"",IFERROR(IF($R186&gt;0,IF($E186="Toilet (male)",0.1+(0.4*(1-$M186)),IF($E186="Toilet (female)",Database!K$55,IF($E186="Urinal",0.4*$M186,0))),0),"Check Inputs"),"")</f>
        <v/>
      </c>
      <c r="V186" s="162" t="str">
        <f t="shared" si="8"/>
        <v/>
      </c>
      <c r="W186" s="160" t="str">
        <f t="shared" si="9"/>
        <v/>
      </c>
      <c r="X186" s="160" t="str">
        <f t="shared" si="10"/>
        <v/>
      </c>
      <c r="Y186" s="162" t="str">
        <f>IF($B186&lt;&gt;"",IFERROR(IF($V186&gt;0,IF($E186="Toilet (male)",0.1+(0.1*(1-$M186)),IF($E186="Toilet (female)",Database!L$55,IF($E186="Urinal",0.1*$M186,0))),0),"Check Inputs"),"")</f>
        <v/>
      </c>
      <c r="Z186" s="162" t="str">
        <f t="shared" si="11"/>
        <v/>
      </c>
      <c r="AA186" s="160" t="str">
        <f t="shared" si="12"/>
        <v/>
      </c>
      <c r="AB186" s="160" t="str">
        <f t="shared" si="13"/>
        <v/>
      </c>
      <c r="AC186" s="162" t="str">
        <f>IF($B186&lt;&gt;"",IFERROR(IF($Z186&gt;0,IF($E186="Toilet (male)",1+(2*(1-$M186)),IF($E186="Toilet (female)",Database!M$55,IF($E186="Urinal",2*$M186,0))),0),"Check Inputs"),"")</f>
        <v/>
      </c>
      <c r="AD186" s="162" t="str">
        <f t="shared" si="14"/>
        <v/>
      </c>
      <c r="AE186" s="160" t="str">
        <f t="shared" si="15"/>
        <v/>
      </c>
      <c r="AF186" s="160" t="str">
        <f t="shared" si="16"/>
        <v/>
      </c>
      <c r="AG186" s="162" t="str">
        <f>IF($B186&lt;&gt;"",IFERROR(IF($AD186&gt;0,IF($E186="Toilet (male)",Database!$N$54,IF($E186="Toilet (female)",Database!$N$55,IF($E186="Urinal",Database!$N$56,0))),0),"Check Inputs"),"")</f>
        <v/>
      </c>
      <c r="AH186" s="162" t="str">
        <f t="shared" si="17"/>
        <v/>
      </c>
      <c r="AI186" s="160" t="str">
        <f t="shared" si="18"/>
        <v/>
      </c>
      <c r="AJ186" s="160" t="str">
        <f t="shared" si="19"/>
        <v/>
      </c>
      <c r="AK186" s="161" t="str">
        <f>IFERROR(IF(INDEX(inputsflush_updot,MATCH(Logic!$A186,inputsflush_no,0))&lt;&gt;"",INDEX(inputsflush_updot,MATCH(Logic!$A186,inputsflush_no,0)),""),"")</f>
        <v/>
      </c>
      <c r="AL186" s="160" t="str">
        <f t="shared" si="21"/>
        <v/>
      </c>
      <c r="AM186" s="161" t="str">
        <f>IFERROR(IF(INDEX(inputsflush_tduot,MATCH(Logic!$A186,inputsflush_no,0))&lt;&gt;"",INDEX(inputsflush_tduot,MATCH(Logic!$A186,inputsflush_no,0)),""),"")</f>
        <v/>
      </c>
      <c r="AN186" s="166" t="str">
        <f t="shared" si="22"/>
        <v/>
      </c>
      <c r="AO186" s="166" t="str">
        <f t="shared" si="23"/>
        <v/>
      </c>
      <c r="AP186" s="162" t="str">
        <f t="shared" si="24"/>
        <v/>
      </c>
      <c r="AQ186" s="306" t="str">
        <f t="shared" si="25"/>
        <v/>
      </c>
      <c r="AR186" s="160" t="str">
        <f t="shared" si="20"/>
        <v/>
      </c>
      <c r="AS186" s="160" t="str">
        <f t="shared" si="26"/>
        <v/>
      </c>
      <c r="AT186" s="160" t="str">
        <f t="shared" si="27"/>
        <v/>
      </c>
      <c r="AU186" s="160" t="str">
        <f t="shared" si="28"/>
        <v/>
      </c>
      <c r="AV186" s="160" t="str">
        <f t="shared" si="29"/>
        <v/>
      </c>
      <c r="AW186" s="153"/>
      <c r="AX186" s="138"/>
      <c r="AY186" s="138"/>
      <c r="AZ186" s="138"/>
      <c r="BA186" s="138"/>
      <c r="BB186" s="138"/>
      <c r="BC186" s="138"/>
      <c r="BD186" s="138"/>
      <c r="BE186" s="138"/>
      <c r="BF186" s="138"/>
      <c r="BG186" s="138"/>
      <c r="BH186" s="138"/>
      <c r="BI186" s="138"/>
      <c r="BJ186" s="138"/>
      <c r="BK186" s="138"/>
      <c r="BL186" s="138"/>
      <c r="BM186" s="138"/>
      <c r="BN186" s="138"/>
      <c r="BO186" s="138"/>
      <c r="BP186" s="138"/>
      <c r="BQ186" s="138"/>
      <c r="BR186" s="138"/>
      <c r="BS186" s="138"/>
      <c r="BT186" s="138"/>
      <c r="BU186" s="138"/>
      <c r="BV186" s="138"/>
      <c r="BW186" s="138"/>
      <c r="BX186" s="138"/>
      <c r="BY186" s="138"/>
      <c r="BZ186" s="138"/>
    </row>
    <row r="187" spans="1:78" s="152" customFormat="1" ht="18" hidden="1" customHeight="1" outlineLevel="2" x14ac:dyDescent="0.25">
      <c r="A187" s="146">
        <v>48</v>
      </c>
      <c r="B187" s="366" t="str">
        <f>IFERROR(IF(INDEX(inputsflush_gn,MATCH(Logic!$A187,inputsflush_no,0))&lt;&gt;"",INDEX(inputsflush_gn,MATCH(Logic!$A187,inputsflush_no,0)),""),"")</f>
        <v/>
      </c>
      <c r="C187" s="367"/>
      <c r="D187" s="58" t="str">
        <f>IFERROR(IF(INDEX(inputsflush_id,MATCH(Logic!$A187,inputsflush_no,0))&lt;&gt;"",INDEX(inputsflush_id,MATCH(Logic!$A187,inputsflush_no,0)),""),"")</f>
        <v/>
      </c>
      <c r="E187" s="370" t="str">
        <f>IFERROR(IF(INDEX(inputsflush_fam,MATCH(Logic!$A187,inputsflush_no,0))&lt;&gt;"",INDEX(inputsflush_fam,MATCH(Logic!$A187,inputsflush_no,0)),""),"")</f>
        <v/>
      </c>
      <c r="F187" s="370"/>
      <c r="G187" s="370" t="str">
        <f>IFERROR(IF(INDEX(inputsflush_typ,MATCH(Logic!$A187,inputsflush_no,0))&lt;&gt;"",INDEX(inputsflush_typ,MATCH(Logic!$A187,inputsflush_no,0)),""),"")</f>
        <v/>
      </c>
      <c r="H187" s="370"/>
      <c r="I187" s="160" t="str">
        <f t="shared" si="0"/>
        <v/>
      </c>
      <c r="J187" s="161" t="str">
        <f>IFERROR(IF(INDEX(inputsflush_dfr,MATCH(Logic!$A187,inputsflush_no,0))&lt;&gt;"",INDEX(inputsflush_dfr,MATCH(Logic!$A187,inputsflush_no,0)),""),"")</f>
        <v/>
      </c>
      <c r="K187" s="332" t="str">
        <f>IFERROR(IF(INDEX(inputsflush_paw,MATCH(Logic!$A187,inputsflush_no,0))&lt;&gt;"",INDEX(inputsflush_paw,MATCH(Logic!$A187,inputsflush_no,0)),""),"")</f>
        <v/>
      </c>
      <c r="L187" s="304" t="str">
        <f>IFERROR(IF(INDEX(inputsflush_prcocc,MATCH(Logic!$A187,inputsflush_no,0))&lt;&gt;"",INDEX(inputsflush_prcocc,MATCH(Logic!$A187,inputsflush_no,0)),""),"")</f>
        <v/>
      </c>
      <c r="M187" s="174" t="str">
        <f t="shared" si="1"/>
        <v/>
      </c>
      <c r="N187" s="162" t="str">
        <f t="shared" si="2"/>
        <v/>
      </c>
      <c r="O187" s="160" t="str">
        <f t="shared" si="3"/>
        <v/>
      </c>
      <c r="P187" s="160" t="str">
        <f t="shared" si="4"/>
        <v/>
      </c>
      <c r="Q187" s="160" t="str">
        <f>IF($B187&lt;&gt;"",IFERROR(IF($N187&gt;0,IF($E187="Toilet (male)",1+(2*(1-$M187)),IF($E187="Toilet (female)",Database!J$55,IF($E187="Urinal",2*$M187,0))),0),"Check Inputs"),"")</f>
        <v/>
      </c>
      <c r="R187" s="162" t="str">
        <f t="shared" si="5"/>
        <v/>
      </c>
      <c r="S187" s="160" t="str">
        <f t="shared" si="6"/>
        <v/>
      </c>
      <c r="T187" s="160" t="str">
        <f t="shared" si="7"/>
        <v/>
      </c>
      <c r="U187" s="160" t="str">
        <f>IF($B187&lt;&gt;"",IFERROR(IF($R187&gt;0,IF($E187="Toilet (male)",0.1+(0.4*(1-$M187)),IF($E187="Toilet (female)",Database!K$55,IF($E187="Urinal",0.4*$M187,0))),0),"Check Inputs"),"")</f>
        <v/>
      </c>
      <c r="V187" s="162" t="str">
        <f t="shared" si="8"/>
        <v/>
      </c>
      <c r="W187" s="160" t="str">
        <f t="shared" si="9"/>
        <v/>
      </c>
      <c r="X187" s="160" t="str">
        <f t="shared" si="10"/>
        <v/>
      </c>
      <c r="Y187" s="162" t="str">
        <f>IF($B187&lt;&gt;"",IFERROR(IF($V187&gt;0,IF($E187="Toilet (male)",0.1+(0.1*(1-$M187)),IF($E187="Toilet (female)",Database!L$55,IF($E187="Urinal",0.1*$M187,0))),0),"Check Inputs"),"")</f>
        <v/>
      </c>
      <c r="Z187" s="162" t="str">
        <f t="shared" si="11"/>
        <v/>
      </c>
      <c r="AA187" s="160" t="str">
        <f t="shared" si="12"/>
        <v/>
      </c>
      <c r="AB187" s="160" t="str">
        <f t="shared" si="13"/>
        <v/>
      </c>
      <c r="AC187" s="162" t="str">
        <f>IF($B187&lt;&gt;"",IFERROR(IF($Z187&gt;0,IF($E187="Toilet (male)",1+(2*(1-$M187)),IF($E187="Toilet (female)",Database!M$55,IF($E187="Urinal",2*$M187,0))),0),"Check Inputs"),"")</f>
        <v/>
      </c>
      <c r="AD187" s="162" t="str">
        <f t="shared" si="14"/>
        <v/>
      </c>
      <c r="AE187" s="160" t="str">
        <f t="shared" si="15"/>
        <v/>
      </c>
      <c r="AF187" s="160" t="str">
        <f t="shared" si="16"/>
        <v/>
      </c>
      <c r="AG187" s="162" t="str">
        <f>IF($B187&lt;&gt;"",IFERROR(IF($AD187&gt;0,IF($E187="Toilet (male)",Database!$N$54,IF($E187="Toilet (female)",Database!$N$55,IF($E187="Urinal",Database!$N$56,0))),0),"Check Inputs"),"")</f>
        <v/>
      </c>
      <c r="AH187" s="162" t="str">
        <f t="shared" si="17"/>
        <v/>
      </c>
      <c r="AI187" s="160" t="str">
        <f t="shared" si="18"/>
        <v/>
      </c>
      <c r="AJ187" s="160" t="str">
        <f t="shared" si="19"/>
        <v/>
      </c>
      <c r="AK187" s="161" t="str">
        <f>IFERROR(IF(INDEX(inputsflush_updot,MATCH(Logic!$A187,inputsflush_no,0))&lt;&gt;"",INDEX(inputsflush_updot,MATCH(Logic!$A187,inputsflush_no,0)),""),"")</f>
        <v/>
      </c>
      <c r="AL187" s="160" t="str">
        <f t="shared" si="21"/>
        <v/>
      </c>
      <c r="AM187" s="161" t="str">
        <f>IFERROR(IF(INDEX(inputsflush_tduot,MATCH(Logic!$A187,inputsflush_no,0))&lt;&gt;"",INDEX(inputsflush_tduot,MATCH(Logic!$A187,inputsflush_no,0)),""),"")</f>
        <v/>
      </c>
      <c r="AN187" s="166" t="str">
        <f t="shared" si="22"/>
        <v/>
      </c>
      <c r="AO187" s="166" t="str">
        <f t="shared" si="23"/>
        <v/>
      </c>
      <c r="AP187" s="162" t="str">
        <f t="shared" si="24"/>
        <v/>
      </c>
      <c r="AQ187" s="306" t="str">
        <f t="shared" si="25"/>
        <v/>
      </c>
      <c r="AR187" s="160" t="str">
        <f t="shared" si="20"/>
        <v/>
      </c>
      <c r="AS187" s="160" t="str">
        <f t="shared" si="26"/>
        <v/>
      </c>
      <c r="AT187" s="160" t="str">
        <f t="shared" si="27"/>
        <v/>
      </c>
      <c r="AU187" s="160" t="str">
        <f t="shared" si="28"/>
        <v/>
      </c>
      <c r="AV187" s="160" t="str">
        <f t="shared" si="29"/>
        <v/>
      </c>
      <c r="AW187" s="153"/>
      <c r="AX187" s="138"/>
      <c r="AY187" s="138"/>
      <c r="AZ187" s="138"/>
      <c r="BA187" s="138"/>
      <c r="BB187" s="138"/>
      <c r="BC187" s="138"/>
      <c r="BD187" s="138"/>
      <c r="BE187" s="138"/>
      <c r="BF187" s="138"/>
      <c r="BG187" s="138"/>
      <c r="BH187" s="138"/>
      <c r="BI187" s="138"/>
      <c r="BJ187" s="138"/>
      <c r="BK187" s="138"/>
      <c r="BL187" s="138"/>
      <c r="BM187" s="138"/>
      <c r="BN187" s="138"/>
      <c r="BO187" s="138"/>
      <c r="BP187" s="138"/>
      <c r="BQ187" s="138"/>
      <c r="BR187" s="138"/>
      <c r="BS187" s="138"/>
      <c r="BT187" s="138"/>
      <c r="BU187" s="138"/>
      <c r="BV187" s="138"/>
      <c r="BW187" s="138"/>
      <c r="BX187" s="138"/>
      <c r="BY187" s="138"/>
      <c r="BZ187" s="138"/>
    </row>
    <row r="188" spans="1:78" s="152" customFormat="1" ht="18" hidden="1" customHeight="1" outlineLevel="2" x14ac:dyDescent="0.25">
      <c r="A188" s="146">
        <v>49</v>
      </c>
      <c r="B188" s="366" t="str">
        <f>IFERROR(IF(INDEX(inputsflush_gn,MATCH(Logic!$A188,inputsflush_no,0))&lt;&gt;"",INDEX(inputsflush_gn,MATCH(Logic!$A188,inputsflush_no,0)),""),"")</f>
        <v/>
      </c>
      <c r="C188" s="367"/>
      <c r="D188" s="58" t="str">
        <f>IFERROR(IF(INDEX(inputsflush_id,MATCH(Logic!$A188,inputsflush_no,0))&lt;&gt;"",INDEX(inputsflush_id,MATCH(Logic!$A188,inputsflush_no,0)),""),"")</f>
        <v/>
      </c>
      <c r="E188" s="370" t="str">
        <f>IFERROR(IF(INDEX(inputsflush_fam,MATCH(Logic!$A188,inputsflush_no,0))&lt;&gt;"",INDEX(inputsflush_fam,MATCH(Logic!$A188,inputsflush_no,0)),""),"")</f>
        <v/>
      </c>
      <c r="F188" s="370"/>
      <c r="G188" s="370" t="str">
        <f>IFERROR(IF(INDEX(inputsflush_typ,MATCH(Logic!$A188,inputsflush_no,0))&lt;&gt;"",INDEX(inputsflush_typ,MATCH(Logic!$A188,inputsflush_no,0)),""),"")</f>
        <v/>
      </c>
      <c r="H188" s="370"/>
      <c r="I188" s="160" t="str">
        <f t="shared" si="0"/>
        <v/>
      </c>
      <c r="J188" s="161" t="str">
        <f>IFERROR(IF(INDEX(inputsflush_dfr,MATCH(Logic!$A188,inputsflush_no,0))&lt;&gt;"",INDEX(inputsflush_dfr,MATCH(Logic!$A188,inputsflush_no,0)),""),"")</f>
        <v/>
      </c>
      <c r="K188" s="332" t="str">
        <f>IFERROR(IF(INDEX(inputsflush_paw,MATCH(Logic!$A188,inputsflush_no,0))&lt;&gt;"",INDEX(inputsflush_paw,MATCH(Logic!$A188,inputsflush_no,0)),""),"")</f>
        <v/>
      </c>
      <c r="L188" s="304" t="str">
        <f>IFERROR(IF(INDEX(inputsflush_prcocc,MATCH(Logic!$A188,inputsflush_no,0))&lt;&gt;"",INDEX(inputsflush_prcocc,MATCH(Logic!$A188,inputsflush_no,0)),""),"")</f>
        <v/>
      </c>
      <c r="M188" s="174" t="str">
        <f t="shared" si="1"/>
        <v/>
      </c>
      <c r="N188" s="162" t="str">
        <f t="shared" si="2"/>
        <v/>
      </c>
      <c r="O188" s="160" t="str">
        <f t="shared" si="3"/>
        <v/>
      </c>
      <c r="P188" s="160" t="str">
        <f t="shared" si="4"/>
        <v/>
      </c>
      <c r="Q188" s="160" t="str">
        <f>IF($B188&lt;&gt;"",IFERROR(IF($N188&gt;0,IF($E188="Toilet (male)",1+(2*(1-$M188)),IF($E188="Toilet (female)",Database!J$55,IF($E188="Urinal",2*$M188,0))),0),"Check Inputs"),"")</f>
        <v/>
      </c>
      <c r="R188" s="162" t="str">
        <f t="shared" si="5"/>
        <v/>
      </c>
      <c r="S188" s="160" t="str">
        <f t="shared" si="6"/>
        <v/>
      </c>
      <c r="T188" s="160" t="str">
        <f t="shared" si="7"/>
        <v/>
      </c>
      <c r="U188" s="160" t="str">
        <f>IF($B188&lt;&gt;"",IFERROR(IF($R188&gt;0,IF($E188="Toilet (male)",0.1+(0.4*(1-$M188)),IF($E188="Toilet (female)",Database!K$55,IF($E188="Urinal",0.4*$M188,0))),0),"Check Inputs"),"")</f>
        <v/>
      </c>
      <c r="V188" s="162" t="str">
        <f t="shared" si="8"/>
        <v/>
      </c>
      <c r="W188" s="160" t="str">
        <f t="shared" si="9"/>
        <v/>
      </c>
      <c r="X188" s="160" t="str">
        <f t="shared" si="10"/>
        <v/>
      </c>
      <c r="Y188" s="162" t="str">
        <f>IF($B188&lt;&gt;"",IFERROR(IF($V188&gt;0,IF($E188="Toilet (male)",0.1+(0.1*(1-$M188)),IF($E188="Toilet (female)",Database!L$55,IF($E188="Urinal",0.1*$M188,0))),0),"Check Inputs"),"")</f>
        <v/>
      </c>
      <c r="Z188" s="162" t="str">
        <f t="shared" si="11"/>
        <v/>
      </c>
      <c r="AA188" s="160" t="str">
        <f t="shared" si="12"/>
        <v/>
      </c>
      <c r="AB188" s="160" t="str">
        <f t="shared" si="13"/>
        <v/>
      </c>
      <c r="AC188" s="162" t="str">
        <f>IF($B188&lt;&gt;"",IFERROR(IF($Z188&gt;0,IF($E188="Toilet (male)",1+(2*(1-$M188)),IF($E188="Toilet (female)",Database!M$55,IF($E188="Urinal",2*$M188,0))),0),"Check Inputs"),"")</f>
        <v/>
      </c>
      <c r="AD188" s="162" t="str">
        <f t="shared" si="14"/>
        <v/>
      </c>
      <c r="AE188" s="160" t="str">
        <f t="shared" si="15"/>
        <v/>
      </c>
      <c r="AF188" s="160" t="str">
        <f t="shared" si="16"/>
        <v/>
      </c>
      <c r="AG188" s="162" t="str">
        <f>IF($B188&lt;&gt;"",IFERROR(IF($AD188&gt;0,IF($E188="Toilet (male)",Database!$N$54,IF($E188="Toilet (female)",Database!$N$55,IF($E188="Urinal",Database!$N$56,0))),0),"Check Inputs"),"")</f>
        <v/>
      </c>
      <c r="AH188" s="162" t="str">
        <f t="shared" si="17"/>
        <v/>
      </c>
      <c r="AI188" s="160" t="str">
        <f t="shared" si="18"/>
        <v/>
      </c>
      <c r="AJ188" s="160" t="str">
        <f t="shared" si="19"/>
        <v/>
      </c>
      <c r="AK188" s="161" t="str">
        <f>IFERROR(IF(INDEX(inputsflush_updot,MATCH(Logic!$A188,inputsflush_no,0))&lt;&gt;"",INDEX(inputsflush_updot,MATCH(Logic!$A188,inputsflush_no,0)),""),"")</f>
        <v/>
      </c>
      <c r="AL188" s="160" t="str">
        <f t="shared" si="21"/>
        <v/>
      </c>
      <c r="AM188" s="161" t="str">
        <f>IFERROR(IF(INDEX(inputsflush_tduot,MATCH(Logic!$A188,inputsflush_no,0))&lt;&gt;"",INDEX(inputsflush_tduot,MATCH(Logic!$A188,inputsflush_no,0)),""),"")</f>
        <v/>
      </c>
      <c r="AN188" s="166" t="str">
        <f t="shared" si="22"/>
        <v/>
      </c>
      <c r="AO188" s="166" t="str">
        <f t="shared" si="23"/>
        <v/>
      </c>
      <c r="AP188" s="162" t="str">
        <f t="shared" si="24"/>
        <v/>
      </c>
      <c r="AQ188" s="306" t="str">
        <f t="shared" si="25"/>
        <v/>
      </c>
      <c r="AR188" s="160" t="str">
        <f t="shared" si="20"/>
        <v/>
      </c>
      <c r="AS188" s="160" t="str">
        <f t="shared" si="26"/>
        <v/>
      </c>
      <c r="AT188" s="160" t="str">
        <f t="shared" si="27"/>
        <v/>
      </c>
      <c r="AU188" s="160" t="str">
        <f t="shared" si="28"/>
        <v/>
      </c>
      <c r="AV188" s="160" t="str">
        <f t="shared" si="29"/>
        <v/>
      </c>
      <c r="AW188" s="153"/>
      <c r="AX188" s="138"/>
      <c r="AY188" s="138"/>
      <c r="AZ188" s="138"/>
      <c r="BA188" s="138"/>
      <c r="BB188" s="138"/>
      <c r="BC188" s="138"/>
      <c r="BD188" s="138"/>
      <c r="BE188" s="138"/>
      <c r="BF188" s="138"/>
      <c r="BG188" s="138"/>
      <c r="BH188" s="138"/>
      <c r="BI188" s="138"/>
      <c r="BJ188" s="138"/>
      <c r="BK188" s="138"/>
      <c r="BL188" s="138"/>
      <c r="BM188" s="138"/>
      <c r="BN188" s="138"/>
      <c r="BO188" s="138"/>
      <c r="BP188" s="138"/>
      <c r="BQ188" s="138"/>
      <c r="BR188" s="138"/>
      <c r="BS188" s="138"/>
      <c r="BT188" s="138"/>
      <c r="BU188" s="138"/>
      <c r="BV188" s="138"/>
      <c r="BW188" s="138"/>
      <c r="BX188" s="138"/>
      <c r="BY188" s="138"/>
      <c r="BZ188" s="138"/>
    </row>
    <row r="189" spans="1:78" s="152" customFormat="1" ht="18" hidden="1" customHeight="1" outlineLevel="2" x14ac:dyDescent="0.25">
      <c r="A189" s="146">
        <v>50</v>
      </c>
      <c r="B189" s="366" t="str">
        <f>IFERROR(IF(INDEX(inputsflush_gn,MATCH(Logic!$A189,inputsflush_no,0))&lt;&gt;"",INDEX(inputsflush_gn,MATCH(Logic!$A189,inputsflush_no,0)),""),"")</f>
        <v/>
      </c>
      <c r="C189" s="367"/>
      <c r="D189" s="58" t="str">
        <f>IFERROR(IF(INDEX(inputsflush_id,MATCH(Logic!$A189,inputsflush_no,0))&lt;&gt;"",INDEX(inputsflush_id,MATCH(Logic!$A189,inputsflush_no,0)),""),"")</f>
        <v/>
      </c>
      <c r="E189" s="370" t="str">
        <f>IFERROR(IF(INDEX(inputsflush_fam,MATCH(Logic!$A189,inputsflush_no,0))&lt;&gt;"",INDEX(inputsflush_fam,MATCH(Logic!$A189,inputsflush_no,0)),""),"")</f>
        <v/>
      </c>
      <c r="F189" s="370"/>
      <c r="G189" s="370" t="str">
        <f>IFERROR(IF(INDEX(inputsflush_typ,MATCH(Logic!$A189,inputsflush_no,0))&lt;&gt;"",INDEX(inputsflush_typ,MATCH(Logic!$A189,inputsflush_no,0)),""),"")</f>
        <v/>
      </c>
      <c r="H189" s="370"/>
      <c r="I189" s="160" t="str">
        <f t="shared" si="0"/>
        <v/>
      </c>
      <c r="J189" s="161" t="str">
        <f>IFERROR(IF(INDEX(inputsflush_dfr,MATCH(Logic!$A189,inputsflush_no,0))&lt;&gt;"",INDEX(inputsflush_dfr,MATCH(Logic!$A189,inputsflush_no,0)),""),"")</f>
        <v/>
      </c>
      <c r="K189" s="332" t="str">
        <f>IFERROR(IF(INDEX(inputsflush_paw,MATCH(Logic!$A189,inputsflush_no,0))&lt;&gt;"",INDEX(inputsflush_paw,MATCH(Logic!$A189,inputsflush_no,0)),""),"")</f>
        <v/>
      </c>
      <c r="L189" s="304" t="str">
        <f>IFERROR(IF(INDEX(inputsflush_prcocc,MATCH(Logic!$A189,inputsflush_no,0))&lt;&gt;"",INDEX(inputsflush_prcocc,MATCH(Logic!$A189,inputsflush_no,0)),""),"")</f>
        <v/>
      </c>
      <c r="M189" s="174" t="str">
        <f t="shared" si="1"/>
        <v/>
      </c>
      <c r="N189" s="162" t="str">
        <f t="shared" si="2"/>
        <v/>
      </c>
      <c r="O189" s="160" t="str">
        <f t="shared" si="3"/>
        <v/>
      </c>
      <c r="P189" s="160" t="str">
        <f t="shared" si="4"/>
        <v/>
      </c>
      <c r="Q189" s="160" t="str">
        <f>IF($B189&lt;&gt;"",IFERROR(IF($N189&gt;0,IF($E189="Toilet (male)",1+(2*(1-$M189)),IF($E189="Toilet (female)",Database!J$55,IF($E189="Urinal",2*$M189,0))),0),"Check Inputs"),"")</f>
        <v/>
      </c>
      <c r="R189" s="162" t="str">
        <f t="shared" si="5"/>
        <v/>
      </c>
      <c r="S189" s="160" t="str">
        <f t="shared" si="6"/>
        <v/>
      </c>
      <c r="T189" s="160" t="str">
        <f t="shared" si="7"/>
        <v/>
      </c>
      <c r="U189" s="160" t="str">
        <f>IF($B189&lt;&gt;"",IFERROR(IF($R189&gt;0,IF($E189="Toilet (male)",0.1+(0.4*(1-$M189)),IF($E189="Toilet (female)",Database!K$55,IF($E189="Urinal",0.4*$M189,0))),0),"Check Inputs"),"")</f>
        <v/>
      </c>
      <c r="V189" s="162" t="str">
        <f t="shared" si="8"/>
        <v/>
      </c>
      <c r="W189" s="160" t="str">
        <f t="shared" si="9"/>
        <v/>
      </c>
      <c r="X189" s="160" t="str">
        <f t="shared" si="10"/>
        <v/>
      </c>
      <c r="Y189" s="162" t="str">
        <f>IF($B189&lt;&gt;"",IFERROR(IF($V189&gt;0,IF($E189="Toilet (male)",0.1+(0.1*(1-$M189)),IF($E189="Toilet (female)",Database!L$55,IF($E189="Urinal",0.1*$M189,0))),0),"Check Inputs"),"")</f>
        <v/>
      </c>
      <c r="Z189" s="162" t="str">
        <f t="shared" si="11"/>
        <v/>
      </c>
      <c r="AA189" s="160" t="str">
        <f t="shared" si="12"/>
        <v/>
      </c>
      <c r="AB189" s="160" t="str">
        <f t="shared" si="13"/>
        <v/>
      </c>
      <c r="AC189" s="162" t="str">
        <f>IF($B189&lt;&gt;"",IFERROR(IF($Z189&gt;0,IF($E189="Toilet (male)",1+(2*(1-$M189)),IF($E189="Toilet (female)",Database!M$55,IF($E189="Urinal",2*$M189,0))),0),"Check Inputs"),"")</f>
        <v/>
      </c>
      <c r="AD189" s="162" t="str">
        <f t="shared" si="14"/>
        <v/>
      </c>
      <c r="AE189" s="160" t="str">
        <f t="shared" si="15"/>
        <v/>
      </c>
      <c r="AF189" s="160" t="str">
        <f t="shared" si="16"/>
        <v/>
      </c>
      <c r="AG189" s="162" t="str">
        <f>IF($B189&lt;&gt;"",IFERROR(IF($AD189&gt;0,IF($E189="Toilet (male)",Database!$N$54,IF($E189="Toilet (female)",Database!$N$55,IF($E189="Urinal",Database!$N$56,0))),0),"Check Inputs"),"")</f>
        <v/>
      </c>
      <c r="AH189" s="162" t="str">
        <f t="shared" si="17"/>
        <v/>
      </c>
      <c r="AI189" s="160" t="str">
        <f t="shared" si="18"/>
        <v/>
      </c>
      <c r="AJ189" s="160" t="str">
        <f t="shared" si="19"/>
        <v/>
      </c>
      <c r="AK189" s="161" t="str">
        <f>IFERROR(IF(INDEX(inputsflush_updot,MATCH(Logic!$A189,inputsflush_no,0))&lt;&gt;"",INDEX(inputsflush_updot,MATCH(Logic!$A189,inputsflush_no,0)),""),"")</f>
        <v/>
      </c>
      <c r="AL189" s="160" t="str">
        <f t="shared" si="21"/>
        <v/>
      </c>
      <c r="AM189" s="161" t="str">
        <f>IFERROR(IF(INDEX(inputsflush_tduot,MATCH(Logic!$A189,inputsflush_no,0))&lt;&gt;"",INDEX(inputsflush_tduot,MATCH(Logic!$A189,inputsflush_no,0)),""),"")</f>
        <v/>
      </c>
      <c r="AN189" s="166" t="str">
        <f t="shared" si="22"/>
        <v/>
      </c>
      <c r="AO189" s="166" t="str">
        <f t="shared" si="23"/>
        <v/>
      </c>
      <c r="AP189" s="162" t="str">
        <f t="shared" si="24"/>
        <v/>
      </c>
      <c r="AQ189" s="306" t="str">
        <f t="shared" si="25"/>
        <v/>
      </c>
      <c r="AR189" s="160" t="str">
        <f t="shared" si="20"/>
        <v/>
      </c>
      <c r="AS189" s="160" t="str">
        <f t="shared" si="26"/>
        <v/>
      </c>
      <c r="AT189" s="160" t="str">
        <f t="shared" si="27"/>
        <v/>
      </c>
      <c r="AU189" s="160" t="str">
        <f t="shared" si="28"/>
        <v/>
      </c>
      <c r="AV189" s="160" t="str">
        <f t="shared" si="29"/>
        <v/>
      </c>
      <c r="AW189" s="153"/>
      <c r="AX189" s="138"/>
      <c r="AY189" s="138"/>
      <c r="AZ189" s="138"/>
      <c r="BA189" s="138"/>
      <c r="BB189" s="138"/>
      <c r="BC189" s="138"/>
      <c r="BD189" s="138"/>
      <c r="BE189" s="138"/>
      <c r="BF189" s="138"/>
      <c r="BG189" s="138"/>
      <c r="BH189" s="138"/>
      <c r="BI189" s="138"/>
      <c r="BJ189" s="138"/>
      <c r="BK189" s="138"/>
      <c r="BL189" s="138"/>
      <c r="BM189" s="138"/>
      <c r="BN189" s="138"/>
      <c r="BO189" s="138"/>
      <c r="BP189" s="138"/>
      <c r="BQ189" s="138"/>
      <c r="BR189" s="138"/>
      <c r="BS189" s="138"/>
      <c r="BT189" s="138"/>
      <c r="BU189" s="138"/>
      <c r="BV189" s="138"/>
      <c r="BW189" s="138"/>
      <c r="BX189" s="138"/>
      <c r="BY189" s="138"/>
      <c r="BZ189" s="138"/>
    </row>
    <row r="190" spans="1:78" s="152" customFormat="1" ht="15" hidden="1" customHeight="1" outlineLevel="1" collapsed="1" x14ac:dyDescent="0.25">
      <c r="A190" s="146"/>
      <c r="B190" s="350"/>
      <c r="C190" s="351"/>
      <c r="D190" s="315"/>
      <c r="E190" s="315"/>
      <c r="F190" s="315"/>
      <c r="G190" s="315"/>
      <c r="H190" s="315"/>
      <c r="I190" s="315"/>
      <c r="J190" s="331"/>
      <c r="K190" s="305"/>
      <c r="L190" s="305"/>
      <c r="M190" s="315"/>
      <c r="N190" s="315"/>
      <c r="O190" s="315"/>
      <c r="P190" s="315"/>
      <c r="Q190" s="315"/>
      <c r="R190" s="316"/>
      <c r="S190" s="315"/>
      <c r="T190" s="316"/>
      <c r="U190" s="315"/>
      <c r="V190" s="315"/>
      <c r="W190" s="315"/>
      <c r="X190" s="314"/>
      <c r="Y190" s="361"/>
      <c r="Z190" s="361"/>
      <c r="AA190" s="351"/>
      <c r="AB190" s="351"/>
      <c r="AC190" s="315"/>
      <c r="AD190" s="316"/>
      <c r="AE190" s="317"/>
      <c r="AF190" s="317"/>
      <c r="AG190" s="315"/>
      <c r="AH190" s="315"/>
      <c r="AI190" s="315"/>
      <c r="AJ190" s="315"/>
      <c r="AK190" s="316"/>
      <c r="AL190" s="315"/>
      <c r="AM190" s="316"/>
      <c r="AN190" s="315"/>
      <c r="AO190" s="316"/>
      <c r="AP190" s="315"/>
      <c r="AQ190" s="316"/>
      <c r="AR190" s="315"/>
      <c r="AS190" s="315"/>
      <c r="AT190" s="315"/>
      <c r="AU190" s="315"/>
      <c r="AV190" s="318"/>
      <c r="AW190" s="153" t="s">
        <v>182</v>
      </c>
      <c r="AX190" s="138"/>
      <c r="AY190" s="138"/>
      <c r="AZ190" s="138"/>
      <c r="BA190" s="138"/>
      <c r="BB190" s="138"/>
      <c r="BC190" s="138"/>
      <c r="BD190" s="138"/>
      <c r="BE190" s="138"/>
      <c r="BF190" s="138"/>
      <c r="BG190" s="138"/>
      <c r="BH190" s="138"/>
      <c r="BI190" s="138"/>
      <c r="BJ190" s="138"/>
      <c r="BK190" s="138"/>
      <c r="BL190" s="138"/>
      <c r="BM190" s="138"/>
      <c r="BN190" s="138"/>
      <c r="BO190" s="138"/>
      <c r="BP190" s="138"/>
      <c r="BQ190" s="138"/>
      <c r="BR190" s="138"/>
      <c r="BS190" s="138"/>
      <c r="BT190" s="138"/>
      <c r="BU190" s="138"/>
      <c r="BV190" s="138"/>
      <c r="BW190" s="138"/>
      <c r="BX190" s="138"/>
      <c r="BY190" s="138"/>
      <c r="BZ190" s="138"/>
    </row>
    <row r="191" spans="1:78" s="152" customFormat="1" ht="18" hidden="1" customHeight="1" outlineLevel="2" x14ac:dyDescent="0.25">
      <c r="A191" s="146">
        <v>51</v>
      </c>
      <c r="B191" s="366" t="str">
        <f>IFERROR(IF(INDEX(inputsflush_gn,MATCH(Logic!$A191,inputsflush_no,0))&lt;&gt;"",INDEX(inputsflush_gn,MATCH(Logic!$A191,inputsflush_no,0)),""),"")</f>
        <v/>
      </c>
      <c r="C191" s="367"/>
      <c r="D191" s="58" t="str">
        <f>IFERROR(IF(INDEX(inputsflush_id,MATCH(Logic!$A191,inputsflush_no,0))&lt;&gt;"",INDEX(inputsflush_id,MATCH(Logic!$A191,inputsflush_no,0)),""),"")</f>
        <v/>
      </c>
      <c r="E191" s="370" t="str">
        <f>IFERROR(IF(INDEX(inputsflush_fam,MATCH(Logic!$A191,inputsflush_no,0))&lt;&gt;"",INDEX(inputsflush_fam,MATCH(Logic!$A191,inputsflush_no,0)),""),"")</f>
        <v/>
      </c>
      <c r="F191" s="370"/>
      <c r="G191" s="370" t="str">
        <f>IFERROR(IF(INDEX(inputsflush_typ,MATCH(Logic!$A191,inputsflush_no,0))&lt;&gt;"",INDEX(inputsflush_typ,MATCH(Logic!$A191,inputsflush_no,0)),""),"")</f>
        <v/>
      </c>
      <c r="H191" s="370"/>
      <c r="I191" s="160" t="str">
        <f t="shared" si="0"/>
        <v/>
      </c>
      <c r="J191" s="161" t="str">
        <f>IFERROR(IF(INDEX(inputsflush_dfr,MATCH(Logic!$A191,inputsflush_no,0))&lt;&gt;"",INDEX(inputsflush_dfr,MATCH(Logic!$A191,inputsflush_no,0)),""),"")</f>
        <v/>
      </c>
      <c r="K191" s="332" t="str">
        <f>IFERROR(IF(INDEX(inputsflush_paw,MATCH(Logic!$A191,inputsflush_no,0))&lt;&gt;"",INDEX(inputsflush_paw,MATCH(Logic!$A191,inputsflush_no,0)),""),"")</f>
        <v/>
      </c>
      <c r="L191" s="304" t="str">
        <f>IFERROR(IF(INDEX(inputsflush_prcocc,MATCH(Logic!$A191,inputsflush_no,0))&lt;&gt;"",INDEX(inputsflush_prcocc,MATCH(Logic!$A191,inputsflush_no,0)),""),"")</f>
        <v/>
      </c>
      <c r="M191" s="174" t="str">
        <f t="shared" si="1"/>
        <v/>
      </c>
      <c r="N191" s="162" t="str">
        <f t="shared" si="2"/>
        <v/>
      </c>
      <c r="O191" s="160" t="str">
        <f t="shared" si="3"/>
        <v/>
      </c>
      <c r="P191" s="160" t="str">
        <f t="shared" si="4"/>
        <v/>
      </c>
      <c r="Q191" s="160" t="str">
        <f>IF($B191&lt;&gt;"",IFERROR(IF($N191&gt;0,IF($E191="Toilet (male)",1+(2*(1-$M191)),IF($E191="Toilet (female)",Database!J$55,IF($E191="Urinal",2*$M191,0))),0),"Check Inputs"),"")</f>
        <v/>
      </c>
      <c r="R191" s="162" t="str">
        <f t="shared" si="5"/>
        <v/>
      </c>
      <c r="S191" s="160" t="str">
        <f t="shared" si="6"/>
        <v/>
      </c>
      <c r="T191" s="160" t="str">
        <f t="shared" si="7"/>
        <v/>
      </c>
      <c r="U191" s="160" t="str">
        <f>IF($B191&lt;&gt;"",IFERROR(IF($R191&gt;0,IF($E191="Toilet (male)",0.1+(0.4*(1-$M191)),IF($E191="Toilet (female)",Database!K$55,IF($E191="Urinal",0.4*$M191,0))),0),"Check Inputs"),"")</f>
        <v/>
      </c>
      <c r="V191" s="162" t="str">
        <f t="shared" si="8"/>
        <v/>
      </c>
      <c r="W191" s="160" t="str">
        <f t="shared" si="9"/>
        <v/>
      </c>
      <c r="X191" s="160" t="str">
        <f t="shared" si="10"/>
        <v/>
      </c>
      <c r="Y191" s="162" t="str">
        <f>IF($B191&lt;&gt;"",IFERROR(IF($V191&gt;0,IF($E191="Toilet (male)",0.1+(0.1*(1-$M191)),IF($E191="Toilet (female)",Database!L$55,IF($E191="Urinal",0.1*$M191,0))),0),"Check Inputs"),"")</f>
        <v/>
      </c>
      <c r="Z191" s="162" t="str">
        <f t="shared" si="11"/>
        <v/>
      </c>
      <c r="AA191" s="160" t="str">
        <f t="shared" si="12"/>
        <v/>
      </c>
      <c r="AB191" s="160" t="str">
        <f t="shared" si="13"/>
        <v/>
      </c>
      <c r="AC191" s="162" t="str">
        <f>IF($B191&lt;&gt;"",IFERROR(IF($Z191&gt;0,IF($E191="Toilet (male)",1+(2*(1-$M191)),IF($E191="Toilet (female)",Database!M$55,IF($E191="Urinal",2*$M191,0))),0),"Check Inputs"),"")</f>
        <v/>
      </c>
      <c r="AD191" s="162" t="str">
        <f t="shared" si="14"/>
        <v/>
      </c>
      <c r="AE191" s="160" t="str">
        <f t="shared" si="15"/>
        <v/>
      </c>
      <c r="AF191" s="160" t="str">
        <f t="shared" si="16"/>
        <v/>
      </c>
      <c r="AG191" s="162" t="str">
        <f>IF($B191&lt;&gt;"",IFERROR(IF($AD191&gt;0,IF($E191="Toilet (male)",Database!$N$54,IF($E191="Toilet (female)",Database!$N$55,IF($E191="Urinal",Database!$N$56,0))),0),"Check Inputs"),"")</f>
        <v/>
      </c>
      <c r="AH191" s="162" t="str">
        <f t="shared" si="17"/>
        <v/>
      </c>
      <c r="AI191" s="160" t="str">
        <f t="shared" si="18"/>
        <v/>
      </c>
      <c r="AJ191" s="160" t="str">
        <f t="shared" si="19"/>
        <v/>
      </c>
      <c r="AK191" s="161" t="str">
        <f>IFERROR(IF(INDEX(inputsflush_updot,MATCH(Logic!$A191,inputsflush_no,0))&lt;&gt;"",INDEX(inputsflush_updot,MATCH(Logic!$A191,inputsflush_no,0)),""),"")</f>
        <v/>
      </c>
      <c r="AL191" s="160" t="str">
        <f t="shared" si="21"/>
        <v/>
      </c>
      <c r="AM191" s="161" t="str">
        <f>IFERROR(IF(INDEX(inputsflush_tduot,MATCH(Logic!$A191,inputsflush_no,0))&lt;&gt;"",INDEX(inputsflush_tduot,MATCH(Logic!$A191,inputsflush_no,0)),""),"")</f>
        <v/>
      </c>
      <c r="AN191" s="166" t="str">
        <f t="shared" si="22"/>
        <v/>
      </c>
      <c r="AO191" s="166" t="str">
        <f t="shared" si="23"/>
        <v/>
      </c>
      <c r="AP191" s="162" t="str">
        <f t="shared" si="24"/>
        <v/>
      </c>
      <c r="AQ191" s="306" t="str">
        <f t="shared" si="25"/>
        <v/>
      </c>
      <c r="AR191" s="160" t="str">
        <f t="shared" si="20"/>
        <v/>
      </c>
      <c r="AS191" s="160" t="str">
        <f t="shared" si="26"/>
        <v/>
      </c>
      <c r="AT191" s="160" t="str">
        <f t="shared" si="27"/>
        <v/>
      </c>
      <c r="AU191" s="160" t="str">
        <f t="shared" si="28"/>
        <v/>
      </c>
      <c r="AV191" s="160" t="str">
        <f t="shared" si="29"/>
        <v/>
      </c>
      <c r="AW191" s="153"/>
      <c r="AX191" s="138"/>
      <c r="AY191" s="138"/>
      <c r="AZ191" s="138"/>
      <c r="BA191" s="138"/>
      <c r="BB191" s="138"/>
      <c r="BC191" s="138"/>
      <c r="BD191" s="138"/>
      <c r="BE191" s="138"/>
      <c r="BF191" s="138"/>
      <c r="BG191" s="138"/>
      <c r="BH191" s="138"/>
      <c r="BI191" s="138"/>
      <c r="BJ191" s="138"/>
      <c r="BK191" s="138"/>
      <c r="BL191" s="138"/>
      <c r="BM191" s="138"/>
      <c r="BN191" s="138"/>
      <c r="BO191" s="138"/>
      <c r="BP191" s="138"/>
      <c r="BQ191" s="138"/>
      <c r="BR191" s="138"/>
      <c r="BS191" s="138"/>
      <c r="BT191" s="138"/>
      <c r="BU191" s="138"/>
      <c r="BV191" s="138"/>
      <c r="BW191" s="138"/>
      <c r="BX191" s="138"/>
      <c r="BY191" s="138"/>
      <c r="BZ191" s="138"/>
    </row>
    <row r="192" spans="1:78" s="152" customFormat="1" ht="18" hidden="1" customHeight="1" outlineLevel="2" x14ac:dyDescent="0.25">
      <c r="A192" s="146">
        <v>52</v>
      </c>
      <c r="B192" s="366" t="str">
        <f>IFERROR(IF(INDEX(inputsflush_gn,MATCH(Logic!$A192,inputsflush_no,0))&lt;&gt;"",INDEX(inputsflush_gn,MATCH(Logic!$A192,inputsflush_no,0)),""),"")</f>
        <v/>
      </c>
      <c r="C192" s="367"/>
      <c r="D192" s="58" t="str">
        <f>IFERROR(IF(INDEX(inputsflush_id,MATCH(Logic!$A192,inputsflush_no,0))&lt;&gt;"",INDEX(inputsflush_id,MATCH(Logic!$A192,inputsflush_no,0)),""),"")</f>
        <v/>
      </c>
      <c r="E192" s="370" t="str">
        <f>IFERROR(IF(INDEX(inputsflush_fam,MATCH(Logic!$A192,inputsflush_no,0))&lt;&gt;"",INDEX(inputsflush_fam,MATCH(Logic!$A192,inputsflush_no,0)),""),"")</f>
        <v/>
      </c>
      <c r="F192" s="370"/>
      <c r="G192" s="370" t="str">
        <f>IFERROR(IF(INDEX(inputsflush_typ,MATCH(Logic!$A192,inputsflush_no,0))&lt;&gt;"",INDEX(inputsflush_typ,MATCH(Logic!$A192,inputsflush_no,0)),""),"")</f>
        <v/>
      </c>
      <c r="H192" s="370"/>
      <c r="I192" s="160" t="str">
        <f t="shared" si="0"/>
        <v/>
      </c>
      <c r="J192" s="161" t="str">
        <f>IFERROR(IF(INDEX(inputsflush_dfr,MATCH(Logic!$A192,inputsflush_no,0))&lt;&gt;"",INDEX(inputsflush_dfr,MATCH(Logic!$A192,inputsflush_no,0)),""),"")</f>
        <v/>
      </c>
      <c r="K192" s="332" t="str">
        <f>IFERROR(IF(INDEX(inputsflush_paw,MATCH(Logic!$A192,inputsflush_no,0))&lt;&gt;"",INDEX(inputsflush_paw,MATCH(Logic!$A192,inputsflush_no,0)),""),"")</f>
        <v/>
      </c>
      <c r="L192" s="304" t="str">
        <f>IFERROR(IF(INDEX(inputsflush_prcocc,MATCH(Logic!$A192,inputsflush_no,0))&lt;&gt;"",INDEX(inputsflush_prcocc,MATCH(Logic!$A192,inputsflush_no,0)),""),"")</f>
        <v/>
      </c>
      <c r="M192" s="174" t="str">
        <f t="shared" si="1"/>
        <v/>
      </c>
      <c r="N192" s="162" t="str">
        <f t="shared" si="2"/>
        <v/>
      </c>
      <c r="O192" s="160" t="str">
        <f t="shared" si="3"/>
        <v/>
      </c>
      <c r="P192" s="160" t="str">
        <f t="shared" si="4"/>
        <v/>
      </c>
      <c r="Q192" s="160" t="str">
        <f>IF($B192&lt;&gt;"",IFERROR(IF($N192&gt;0,IF($E192="Toilet (male)",1+(2*(1-$M192)),IF($E192="Toilet (female)",Database!J$55,IF($E192="Urinal",2*$M192,0))),0),"Check Inputs"),"")</f>
        <v/>
      </c>
      <c r="R192" s="162" t="str">
        <f t="shared" si="5"/>
        <v/>
      </c>
      <c r="S192" s="160" t="str">
        <f t="shared" si="6"/>
        <v/>
      </c>
      <c r="T192" s="160" t="str">
        <f t="shared" si="7"/>
        <v/>
      </c>
      <c r="U192" s="160" t="str">
        <f>IF($B192&lt;&gt;"",IFERROR(IF($R192&gt;0,IF($E192="Toilet (male)",0.1+(0.4*(1-$M192)),IF($E192="Toilet (female)",Database!K$55,IF($E192="Urinal",0.4*$M192,0))),0),"Check Inputs"),"")</f>
        <v/>
      </c>
      <c r="V192" s="162" t="str">
        <f t="shared" si="8"/>
        <v/>
      </c>
      <c r="W192" s="160" t="str">
        <f t="shared" si="9"/>
        <v/>
      </c>
      <c r="X192" s="160" t="str">
        <f t="shared" si="10"/>
        <v/>
      </c>
      <c r="Y192" s="162" t="str">
        <f>IF($B192&lt;&gt;"",IFERROR(IF($V192&gt;0,IF($E192="Toilet (male)",0.1+(0.1*(1-$M192)),IF($E192="Toilet (female)",Database!L$55,IF($E192="Urinal",0.1*$M192,0))),0),"Check Inputs"),"")</f>
        <v/>
      </c>
      <c r="Z192" s="162" t="str">
        <f t="shared" si="11"/>
        <v/>
      </c>
      <c r="AA192" s="160" t="str">
        <f t="shared" si="12"/>
        <v/>
      </c>
      <c r="AB192" s="160" t="str">
        <f t="shared" si="13"/>
        <v/>
      </c>
      <c r="AC192" s="162" t="str">
        <f>IF($B192&lt;&gt;"",IFERROR(IF($Z192&gt;0,IF($E192="Toilet (male)",1+(2*(1-$M192)),IF($E192="Toilet (female)",Database!M$55,IF($E192="Urinal",2*$M192,0))),0),"Check Inputs"),"")</f>
        <v/>
      </c>
      <c r="AD192" s="162" t="str">
        <f t="shared" si="14"/>
        <v/>
      </c>
      <c r="AE192" s="160" t="str">
        <f t="shared" si="15"/>
        <v/>
      </c>
      <c r="AF192" s="160" t="str">
        <f t="shared" si="16"/>
        <v/>
      </c>
      <c r="AG192" s="162" t="str">
        <f>IF($B192&lt;&gt;"",IFERROR(IF($AD192&gt;0,IF($E192="Toilet (male)",Database!$N$54,IF($E192="Toilet (female)",Database!$N$55,IF($E192="Urinal",Database!$N$56,0))),0),"Check Inputs"),"")</f>
        <v/>
      </c>
      <c r="AH192" s="162" t="str">
        <f t="shared" si="17"/>
        <v/>
      </c>
      <c r="AI192" s="160" t="str">
        <f t="shared" si="18"/>
        <v/>
      </c>
      <c r="AJ192" s="160" t="str">
        <f t="shared" si="19"/>
        <v/>
      </c>
      <c r="AK192" s="161" t="str">
        <f>IFERROR(IF(INDEX(inputsflush_updot,MATCH(Logic!$A192,inputsflush_no,0))&lt;&gt;"",INDEX(inputsflush_updot,MATCH(Logic!$A192,inputsflush_no,0)),""),"")</f>
        <v/>
      </c>
      <c r="AL192" s="160" t="str">
        <f t="shared" si="21"/>
        <v/>
      </c>
      <c r="AM192" s="161" t="str">
        <f>IFERROR(IF(INDEX(inputsflush_tduot,MATCH(Logic!$A192,inputsflush_no,0))&lt;&gt;"",INDEX(inputsflush_tduot,MATCH(Logic!$A192,inputsflush_no,0)),""),"")</f>
        <v/>
      </c>
      <c r="AN192" s="166" t="str">
        <f t="shared" si="22"/>
        <v/>
      </c>
      <c r="AO192" s="166" t="str">
        <f t="shared" si="23"/>
        <v/>
      </c>
      <c r="AP192" s="162" t="str">
        <f t="shared" si="24"/>
        <v/>
      </c>
      <c r="AQ192" s="306" t="str">
        <f t="shared" si="25"/>
        <v/>
      </c>
      <c r="AR192" s="160" t="str">
        <f t="shared" si="20"/>
        <v/>
      </c>
      <c r="AS192" s="160" t="str">
        <f t="shared" si="26"/>
        <v/>
      </c>
      <c r="AT192" s="160" t="str">
        <f t="shared" si="27"/>
        <v/>
      </c>
      <c r="AU192" s="160" t="str">
        <f t="shared" si="28"/>
        <v/>
      </c>
      <c r="AV192" s="160" t="str">
        <f t="shared" si="29"/>
        <v/>
      </c>
      <c r="AW192" s="153"/>
      <c r="AX192" s="138"/>
      <c r="AY192" s="138"/>
      <c r="AZ192" s="138"/>
      <c r="BA192" s="138"/>
      <c r="BB192" s="138"/>
      <c r="BC192" s="138"/>
      <c r="BD192" s="138"/>
      <c r="BE192" s="138"/>
      <c r="BF192" s="138"/>
      <c r="BG192" s="138"/>
      <c r="BH192" s="138"/>
      <c r="BI192" s="138"/>
      <c r="BJ192" s="138"/>
      <c r="BK192" s="138"/>
      <c r="BL192" s="138"/>
      <c r="BM192" s="138"/>
      <c r="BN192" s="138"/>
      <c r="BO192" s="138"/>
      <c r="BP192" s="138"/>
      <c r="BQ192" s="138"/>
      <c r="BR192" s="138"/>
      <c r="BS192" s="138"/>
      <c r="BT192" s="138"/>
      <c r="BU192" s="138"/>
      <c r="BV192" s="138"/>
      <c r="BW192" s="138"/>
      <c r="BX192" s="138"/>
      <c r="BY192" s="138"/>
      <c r="BZ192" s="138"/>
    </row>
    <row r="193" spans="1:288" s="152" customFormat="1" ht="18" hidden="1" customHeight="1" outlineLevel="2" x14ac:dyDescent="0.25">
      <c r="A193" s="146">
        <v>53</v>
      </c>
      <c r="B193" s="366" t="str">
        <f>IFERROR(IF(INDEX(inputsflush_gn,MATCH(Logic!$A193,inputsflush_no,0))&lt;&gt;"",INDEX(inputsflush_gn,MATCH(Logic!$A193,inputsflush_no,0)),""),"")</f>
        <v/>
      </c>
      <c r="C193" s="367"/>
      <c r="D193" s="58" t="str">
        <f>IFERROR(IF(INDEX(inputsflush_id,MATCH(Logic!$A193,inputsflush_no,0))&lt;&gt;"",INDEX(inputsflush_id,MATCH(Logic!$A193,inputsflush_no,0)),""),"")</f>
        <v/>
      </c>
      <c r="E193" s="370" t="str">
        <f>IFERROR(IF(INDEX(inputsflush_fam,MATCH(Logic!$A193,inputsflush_no,0))&lt;&gt;"",INDEX(inputsflush_fam,MATCH(Logic!$A193,inputsflush_no,0)),""),"")</f>
        <v/>
      </c>
      <c r="F193" s="370"/>
      <c r="G193" s="370" t="str">
        <f>IFERROR(IF(INDEX(inputsflush_typ,MATCH(Logic!$A193,inputsflush_no,0))&lt;&gt;"",INDEX(inputsflush_typ,MATCH(Logic!$A193,inputsflush_no,0)),""),"")</f>
        <v/>
      </c>
      <c r="H193" s="370"/>
      <c r="I193" s="160" t="str">
        <f t="shared" si="0"/>
        <v/>
      </c>
      <c r="J193" s="161" t="str">
        <f>IFERROR(IF(INDEX(inputsflush_dfr,MATCH(Logic!$A193,inputsflush_no,0))&lt;&gt;"",INDEX(inputsflush_dfr,MATCH(Logic!$A193,inputsflush_no,0)),""),"")</f>
        <v/>
      </c>
      <c r="K193" s="332" t="str">
        <f>IFERROR(IF(INDEX(inputsflush_paw,MATCH(Logic!$A193,inputsflush_no,0))&lt;&gt;"",INDEX(inputsflush_paw,MATCH(Logic!$A193,inputsflush_no,0)),""),"")</f>
        <v/>
      </c>
      <c r="L193" s="304" t="str">
        <f>IFERROR(IF(INDEX(inputsflush_prcocc,MATCH(Logic!$A193,inputsflush_no,0))&lt;&gt;"",INDEX(inputsflush_prcocc,MATCH(Logic!$A193,inputsflush_no,0)),""),"")</f>
        <v/>
      </c>
      <c r="M193" s="174" t="str">
        <f t="shared" si="1"/>
        <v/>
      </c>
      <c r="N193" s="162" t="str">
        <f t="shared" si="2"/>
        <v/>
      </c>
      <c r="O193" s="160" t="str">
        <f t="shared" si="3"/>
        <v/>
      </c>
      <c r="P193" s="160" t="str">
        <f t="shared" si="4"/>
        <v/>
      </c>
      <c r="Q193" s="160" t="str">
        <f>IF($B193&lt;&gt;"",IFERROR(IF($N193&gt;0,IF($E193="Toilet (male)",1+(2*(1-$M193)),IF($E193="Toilet (female)",Database!J$55,IF($E193="Urinal",2*$M193,0))),0),"Check Inputs"),"")</f>
        <v/>
      </c>
      <c r="R193" s="162" t="str">
        <f t="shared" si="5"/>
        <v/>
      </c>
      <c r="S193" s="160" t="str">
        <f t="shared" si="6"/>
        <v/>
      </c>
      <c r="T193" s="160" t="str">
        <f t="shared" si="7"/>
        <v/>
      </c>
      <c r="U193" s="160" t="str">
        <f>IF($B193&lt;&gt;"",IFERROR(IF($R193&gt;0,IF($E193="Toilet (male)",0.1+(0.4*(1-$M193)),IF($E193="Toilet (female)",Database!K$55,IF($E193="Urinal",0.4*$M193,0))),0),"Check Inputs"),"")</f>
        <v/>
      </c>
      <c r="V193" s="162" t="str">
        <f t="shared" si="8"/>
        <v/>
      </c>
      <c r="W193" s="160" t="str">
        <f t="shared" si="9"/>
        <v/>
      </c>
      <c r="X193" s="160" t="str">
        <f t="shared" si="10"/>
        <v/>
      </c>
      <c r="Y193" s="162" t="str">
        <f>IF($B193&lt;&gt;"",IFERROR(IF($V193&gt;0,IF($E193="Toilet (male)",0.1+(0.1*(1-$M193)),IF($E193="Toilet (female)",Database!L$55,IF($E193="Urinal",0.1*$M193,0))),0),"Check Inputs"),"")</f>
        <v/>
      </c>
      <c r="Z193" s="162" t="str">
        <f t="shared" si="11"/>
        <v/>
      </c>
      <c r="AA193" s="160" t="str">
        <f t="shared" si="12"/>
        <v/>
      </c>
      <c r="AB193" s="160" t="str">
        <f t="shared" si="13"/>
        <v/>
      </c>
      <c r="AC193" s="162" t="str">
        <f>IF($B193&lt;&gt;"",IFERROR(IF($Z193&gt;0,IF($E193="Toilet (male)",1+(2*(1-$M193)),IF($E193="Toilet (female)",Database!M$55,IF($E193="Urinal",2*$M193,0))),0),"Check Inputs"),"")</f>
        <v/>
      </c>
      <c r="AD193" s="162" t="str">
        <f t="shared" si="14"/>
        <v/>
      </c>
      <c r="AE193" s="160" t="str">
        <f t="shared" si="15"/>
        <v/>
      </c>
      <c r="AF193" s="160" t="str">
        <f t="shared" si="16"/>
        <v/>
      </c>
      <c r="AG193" s="162" t="str">
        <f>IF($B193&lt;&gt;"",IFERROR(IF($AD193&gt;0,IF($E193="Toilet (male)",Database!$N$54,IF($E193="Toilet (female)",Database!$N$55,IF($E193="Urinal",Database!$N$56,0))),0),"Check Inputs"),"")</f>
        <v/>
      </c>
      <c r="AH193" s="162" t="str">
        <f t="shared" si="17"/>
        <v/>
      </c>
      <c r="AI193" s="160" t="str">
        <f t="shared" si="18"/>
        <v/>
      </c>
      <c r="AJ193" s="160" t="str">
        <f t="shared" si="19"/>
        <v/>
      </c>
      <c r="AK193" s="161" t="str">
        <f>IFERROR(IF(INDEX(inputsflush_updot,MATCH(Logic!$A193,inputsflush_no,0))&lt;&gt;"",INDEX(inputsflush_updot,MATCH(Logic!$A193,inputsflush_no,0)),""),"")</f>
        <v/>
      </c>
      <c r="AL193" s="160" t="str">
        <f t="shared" si="21"/>
        <v/>
      </c>
      <c r="AM193" s="161" t="str">
        <f>IFERROR(IF(INDEX(inputsflush_tduot,MATCH(Logic!$A193,inputsflush_no,0))&lt;&gt;"",INDEX(inputsflush_tduot,MATCH(Logic!$A193,inputsflush_no,0)),""),"")</f>
        <v/>
      </c>
      <c r="AN193" s="166" t="str">
        <f t="shared" si="22"/>
        <v/>
      </c>
      <c r="AO193" s="166" t="str">
        <f t="shared" si="23"/>
        <v/>
      </c>
      <c r="AP193" s="162" t="str">
        <f t="shared" si="24"/>
        <v/>
      </c>
      <c r="AQ193" s="306" t="str">
        <f t="shared" si="25"/>
        <v/>
      </c>
      <c r="AR193" s="160" t="str">
        <f t="shared" si="20"/>
        <v/>
      </c>
      <c r="AS193" s="160" t="str">
        <f t="shared" si="26"/>
        <v/>
      </c>
      <c r="AT193" s="160" t="str">
        <f t="shared" si="27"/>
        <v/>
      </c>
      <c r="AU193" s="160" t="str">
        <f t="shared" si="28"/>
        <v/>
      </c>
      <c r="AV193" s="160" t="str">
        <f t="shared" si="29"/>
        <v/>
      </c>
      <c r="AW193" s="153"/>
      <c r="AX193" s="138"/>
      <c r="AY193" s="138"/>
      <c r="AZ193" s="138"/>
      <c r="BA193" s="138"/>
      <c r="BB193" s="138"/>
      <c r="BC193" s="138"/>
      <c r="BD193" s="138"/>
      <c r="BE193" s="138"/>
      <c r="BF193" s="138"/>
      <c r="BG193" s="138"/>
      <c r="BH193" s="138"/>
      <c r="BI193" s="138"/>
      <c r="BJ193" s="138"/>
      <c r="BK193" s="138"/>
      <c r="BL193" s="138"/>
      <c r="BM193" s="138"/>
      <c r="BN193" s="138"/>
      <c r="BO193" s="138"/>
      <c r="BP193" s="138"/>
      <c r="BQ193" s="138"/>
      <c r="BR193" s="138"/>
      <c r="BS193" s="138"/>
      <c r="BT193" s="138"/>
      <c r="BU193" s="138"/>
      <c r="BV193" s="138"/>
      <c r="BW193" s="138"/>
      <c r="BX193" s="138"/>
      <c r="BY193" s="138"/>
      <c r="BZ193" s="138"/>
      <c r="CA193" s="14"/>
      <c r="CB193" s="14"/>
      <c r="CC193" s="14"/>
      <c r="CD193" s="14"/>
      <c r="CE193" s="14"/>
      <c r="CF193" s="14"/>
      <c r="CG193" s="14"/>
      <c r="CH193" s="14"/>
      <c r="CI193" s="14"/>
      <c r="CJ193" s="14"/>
      <c r="CK193" s="14"/>
      <c r="CL193" s="14"/>
      <c r="CM193" s="14"/>
      <c r="CN193" s="14"/>
      <c r="CO193" s="14"/>
      <c r="CP193" s="14"/>
      <c r="CQ193" s="14"/>
      <c r="CR193" s="14"/>
      <c r="CS193" s="14"/>
      <c r="CT193" s="14"/>
      <c r="CU193" s="14"/>
      <c r="CV193" s="14"/>
      <c r="CW193" s="14"/>
      <c r="CX193" s="14"/>
      <c r="CY193" s="14"/>
      <c r="CZ193" s="14"/>
      <c r="DA193" s="14"/>
      <c r="DB193" s="14"/>
      <c r="DC193" s="14"/>
      <c r="DD193" s="14"/>
      <c r="DE193" s="14"/>
      <c r="DF193" s="14"/>
      <c r="DG193" s="14"/>
      <c r="DH193" s="14"/>
      <c r="DI193" s="14"/>
      <c r="DJ193" s="14"/>
      <c r="DK193" s="14"/>
      <c r="DL193" s="14"/>
      <c r="DM193" s="14"/>
      <c r="DN193" s="14"/>
      <c r="DO193" s="14"/>
      <c r="DP193" s="14"/>
      <c r="DQ193" s="14"/>
      <c r="DR193" s="14"/>
      <c r="DS193" s="14"/>
      <c r="DT193" s="14"/>
      <c r="DU193" s="14"/>
      <c r="DV193" s="14"/>
      <c r="DW193" s="14"/>
      <c r="DX193" s="14"/>
      <c r="DY193" s="14"/>
      <c r="DZ193" s="14"/>
      <c r="EA193" s="14"/>
      <c r="EB193" s="14"/>
      <c r="EC193" s="14"/>
      <c r="ED193" s="14"/>
      <c r="EE193" s="14"/>
      <c r="EF193" s="14"/>
      <c r="EG193" s="14"/>
      <c r="EH193" s="14"/>
      <c r="EI193" s="14"/>
      <c r="EJ193" s="14"/>
      <c r="EK193" s="14"/>
      <c r="EL193" s="14"/>
      <c r="EM193" s="14"/>
      <c r="EN193" s="14"/>
      <c r="EO193" s="14"/>
      <c r="EP193" s="14"/>
      <c r="EQ193" s="14"/>
      <c r="ER193" s="14"/>
      <c r="ES193" s="14"/>
      <c r="ET193" s="14"/>
      <c r="EU193" s="14"/>
      <c r="EV193" s="14"/>
      <c r="EW193" s="14"/>
      <c r="EX193" s="14"/>
      <c r="EY193" s="14"/>
      <c r="EZ193" s="14"/>
      <c r="FA193" s="14"/>
      <c r="FB193" s="14"/>
      <c r="FC193" s="14"/>
      <c r="FD193" s="14"/>
      <c r="FE193" s="14"/>
      <c r="FF193" s="14"/>
      <c r="FG193" s="14"/>
      <c r="FH193" s="14"/>
      <c r="FI193" s="14"/>
      <c r="FJ193" s="14"/>
      <c r="FK193" s="14"/>
      <c r="FL193" s="14"/>
      <c r="FM193" s="14"/>
      <c r="FN193" s="14"/>
      <c r="FO193" s="14"/>
      <c r="FP193" s="14"/>
      <c r="FQ193" s="14"/>
      <c r="FR193" s="14"/>
      <c r="FS193" s="14"/>
      <c r="FT193" s="14"/>
      <c r="FU193" s="14"/>
      <c r="FV193" s="14"/>
      <c r="FW193" s="14"/>
      <c r="FX193" s="14"/>
      <c r="FY193" s="14"/>
      <c r="FZ193" s="14"/>
      <c r="GA193" s="14"/>
      <c r="GB193" s="14"/>
      <c r="GC193" s="14"/>
      <c r="GD193" s="14"/>
      <c r="GE193" s="14"/>
      <c r="GF193" s="14"/>
      <c r="GG193" s="14"/>
      <c r="GH193" s="14"/>
      <c r="GI193" s="14"/>
      <c r="GJ193" s="14"/>
      <c r="GK193" s="14"/>
      <c r="GL193" s="14"/>
      <c r="GM193" s="14"/>
      <c r="GN193" s="14"/>
      <c r="GO193" s="14"/>
      <c r="GP193" s="14"/>
      <c r="GQ193" s="14"/>
      <c r="GR193" s="14"/>
      <c r="GS193" s="14"/>
      <c r="GT193" s="14"/>
      <c r="GU193" s="14"/>
      <c r="GV193" s="14"/>
      <c r="GW193" s="14"/>
      <c r="GX193" s="14"/>
      <c r="GY193" s="14"/>
      <c r="GZ193" s="14"/>
      <c r="HA193" s="14"/>
      <c r="HB193" s="14"/>
      <c r="HC193" s="14"/>
      <c r="HD193" s="14"/>
      <c r="HE193" s="14"/>
      <c r="HF193" s="14"/>
      <c r="HG193" s="14"/>
      <c r="HH193" s="14"/>
      <c r="HI193" s="14"/>
      <c r="HJ193" s="14"/>
      <c r="HK193" s="14"/>
      <c r="HL193" s="14"/>
      <c r="HM193" s="14"/>
      <c r="HN193" s="14"/>
      <c r="HO193" s="14"/>
      <c r="HP193" s="14"/>
      <c r="HQ193" s="14"/>
      <c r="HR193" s="14"/>
      <c r="HS193" s="14"/>
      <c r="HT193" s="14"/>
      <c r="HU193" s="14"/>
      <c r="HV193" s="14"/>
      <c r="HW193" s="14"/>
      <c r="HX193" s="14"/>
      <c r="HY193" s="14"/>
      <c r="HZ193" s="14"/>
      <c r="IA193" s="14"/>
      <c r="IB193" s="14"/>
      <c r="IC193" s="14"/>
      <c r="ID193" s="14"/>
      <c r="IE193" s="14"/>
      <c r="IF193" s="14"/>
      <c r="IG193" s="14"/>
      <c r="IH193" s="14"/>
      <c r="II193" s="14"/>
      <c r="IJ193" s="14"/>
      <c r="IK193" s="14"/>
      <c r="IL193" s="14"/>
      <c r="IM193" s="14"/>
      <c r="IN193" s="14"/>
      <c r="IO193" s="14"/>
      <c r="IP193" s="14"/>
      <c r="IQ193" s="14"/>
      <c r="IR193" s="14"/>
      <c r="IS193" s="14"/>
      <c r="IT193" s="14"/>
      <c r="IU193" s="14"/>
      <c r="IV193" s="14"/>
      <c r="IW193" s="14"/>
      <c r="IX193" s="14"/>
      <c r="IY193" s="14"/>
      <c r="IZ193" s="14"/>
      <c r="JA193" s="14"/>
      <c r="JB193" s="14"/>
      <c r="JC193" s="14"/>
      <c r="JD193" s="14"/>
      <c r="JE193" s="14"/>
      <c r="JF193" s="14"/>
      <c r="JG193" s="14"/>
      <c r="JH193" s="14"/>
      <c r="JI193" s="14"/>
      <c r="JJ193" s="14"/>
      <c r="JK193" s="14"/>
      <c r="JL193" s="14"/>
      <c r="JM193" s="14"/>
      <c r="JN193" s="14"/>
      <c r="JO193" s="14"/>
      <c r="JP193" s="14"/>
      <c r="JQ193" s="14"/>
      <c r="JR193" s="14"/>
      <c r="JS193" s="14"/>
      <c r="JT193" s="14"/>
      <c r="JU193" s="14"/>
      <c r="JV193" s="14"/>
      <c r="JW193" s="14"/>
      <c r="JX193" s="14"/>
      <c r="JY193" s="14"/>
      <c r="JZ193" s="14"/>
      <c r="KA193" s="14"/>
      <c r="KB193" s="14"/>
    </row>
    <row r="194" spans="1:288" s="152" customFormat="1" ht="18" hidden="1" customHeight="1" outlineLevel="2" x14ac:dyDescent="0.25">
      <c r="A194" s="146">
        <v>54</v>
      </c>
      <c r="B194" s="366" t="str">
        <f>IFERROR(IF(INDEX(inputsflush_gn,MATCH(Logic!$A194,inputsflush_no,0))&lt;&gt;"",INDEX(inputsflush_gn,MATCH(Logic!$A194,inputsflush_no,0)),""),"")</f>
        <v/>
      </c>
      <c r="C194" s="367"/>
      <c r="D194" s="58" t="str">
        <f>IFERROR(IF(INDEX(inputsflush_id,MATCH(Logic!$A194,inputsflush_no,0))&lt;&gt;"",INDEX(inputsflush_id,MATCH(Logic!$A194,inputsflush_no,0)),""),"")</f>
        <v/>
      </c>
      <c r="E194" s="370" t="str">
        <f>IFERROR(IF(INDEX(inputsflush_fam,MATCH(Logic!$A194,inputsflush_no,0))&lt;&gt;"",INDEX(inputsflush_fam,MATCH(Logic!$A194,inputsflush_no,0)),""),"")</f>
        <v/>
      </c>
      <c r="F194" s="370"/>
      <c r="G194" s="370" t="str">
        <f>IFERROR(IF(INDEX(inputsflush_typ,MATCH(Logic!$A194,inputsflush_no,0))&lt;&gt;"",INDEX(inputsflush_typ,MATCH(Logic!$A194,inputsflush_no,0)),""),"")</f>
        <v/>
      </c>
      <c r="H194" s="370"/>
      <c r="I194" s="160" t="str">
        <f t="shared" si="0"/>
        <v/>
      </c>
      <c r="J194" s="161" t="str">
        <f>IFERROR(IF(INDEX(inputsflush_dfr,MATCH(Logic!$A194,inputsflush_no,0))&lt;&gt;"",INDEX(inputsflush_dfr,MATCH(Logic!$A194,inputsflush_no,0)),""),"")</f>
        <v/>
      </c>
      <c r="K194" s="332" t="str">
        <f>IFERROR(IF(INDEX(inputsflush_paw,MATCH(Logic!$A194,inputsflush_no,0))&lt;&gt;"",INDEX(inputsflush_paw,MATCH(Logic!$A194,inputsflush_no,0)),""),"")</f>
        <v/>
      </c>
      <c r="L194" s="304" t="str">
        <f>IFERROR(IF(INDEX(inputsflush_prcocc,MATCH(Logic!$A194,inputsflush_no,0))&lt;&gt;"",INDEX(inputsflush_prcocc,MATCH(Logic!$A194,inputsflush_no,0)),""),"")</f>
        <v/>
      </c>
      <c r="M194" s="174" t="str">
        <f t="shared" si="1"/>
        <v/>
      </c>
      <c r="N194" s="162" t="str">
        <f t="shared" si="2"/>
        <v/>
      </c>
      <c r="O194" s="160" t="str">
        <f t="shared" si="3"/>
        <v/>
      </c>
      <c r="P194" s="160" t="str">
        <f t="shared" si="4"/>
        <v/>
      </c>
      <c r="Q194" s="160" t="str">
        <f>IF($B194&lt;&gt;"",IFERROR(IF($N194&gt;0,IF($E194="Toilet (male)",1+(2*(1-$M194)),IF($E194="Toilet (female)",Database!J$55,IF($E194="Urinal",2*$M194,0))),0),"Check Inputs"),"")</f>
        <v/>
      </c>
      <c r="R194" s="162" t="str">
        <f t="shared" si="5"/>
        <v/>
      </c>
      <c r="S194" s="160" t="str">
        <f t="shared" si="6"/>
        <v/>
      </c>
      <c r="T194" s="160" t="str">
        <f t="shared" si="7"/>
        <v/>
      </c>
      <c r="U194" s="160" t="str">
        <f>IF($B194&lt;&gt;"",IFERROR(IF($R194&gt;0,IF($E194="Toilet (male)",0.1+(0.4*(1-$M194)),IF($E194="Toilet (female)",Database!K$55,IF($E194="Urinal",0.4*$M194,0))),0),"Check Inputs"),"")</f>
        <v/>
      </c>
      <c r="V194" s="162" t="str">
        <f t="shared" si="8"/>
        <v/>
      </c>
      <c r="W194" s="160" t="str">
        <f t="shared" si="9"/>
        <v/>
      </c>
      <c r="X194" s="160" t="str">
        <f t="shared" si="10"/>
        <v/>
      </c>
      <c r="Y194" s="162" t="str">
        <f>IF($B194&lt;&gt;"",IFERROR(IF($V194&gt;0,IF($E194="Toilet (male)",0.1+(0.1*(1-$M194)),IF($E194="Toilet (female)",Database!L$55,IF($E194="Urinal",0.1*$M194,0))),0),"Check Inputs"),"")</f>
        <v/>
      </c>
      <c r="Z194" s="162" t="str">
        <f t="shared" si="11"/>
        <v/>
      </c>
      <c r="AA194" s="160" t="str">
        <f t="shared" si="12"/>
        <v/>
      </c>
      <c r="AB194" s="160" t="str">
        <f t="shared" si="13"/>
        <v/>
      </c>
      <c r="AC194" s="162" t="str">
        <f>IF($B194&lt;&gt;"",IFERROR(IF($Z194&gt;0,IF($E194="Toilet (male)",1+(2*(1-$M194)),IF($E194="Toilet (female)",Database!M$55,IF($E194="Urinal",2*$M194,0))),0),"Check Inputs"),"")</f>
        <v/>
      </c>
      <c r="AD194" s="162" t="str">
        <f t="shared" si="14"/>
        <v/>
      </c>
      <c r="AE194" s="160" t="str">
        <f t="shared" si="15"/>
        <v/>
      </c>
      <c r="AF194" s="160" t="str">
        <f t="shared" si="16"/>
        <v/>
      </c>
      <c r="AG194" s="162" t="str">
        <f>IF($B194&lt;&gt;"",IFERROR(IF($AD194&gt;0,IF($E194="Toilet (male)",Database!$N$54,IF($E194="Toilet (female)",Database!$N$55,IF($E194="Urinal",Database!$N$56,0))),0),"Check Inputs"),"")</f>
        <v/>
      </c>
      <c r="AH194" s="162" t="str">
        <f t="shared" si="17"/>
        <v/>
      </c>
      <c r="AI194" s="160" t="str">
        <f t="shared" si="18"/>
        <v/>
      </c>
      <c r="AJ194" s="160" t="str">
        <f t="shared" si="19"/>
        <v/>
      </c>
      <c r="AK194" s="161" t="str">
        <f>IFERROR(IF(INDEX(inputsflush_updot,MATCH(Logic!$A194,inputsflush_no,0))&lt;&gt;"",INDEX(inputsflush_updot,MATCH(Logic!$A194,inputsflush_no,0)),""),"")</f>
        <v/>
      </c>
      <c r="AL194" s="160" t="str">
        <f t="shared" si="21"/>
        <v/>
      </c>
      <c r="AM194" s="161" t="str">
        <f>IFERROR(IF(INDEX(inputsflush_tduot,MATCH(Logic!$A194,inputsflush_no,0))&lt;&gt;"",INDEX(inputsflush_tduot,MATCH(Logic!$A194,inputsflush_no,0)),""),"")</f>
        <v/>
      </c>
      <c r="AN194" s="166" t="str">
        <f t="shared" si="22"/>
        <v/>
      </c>
      <c r="AO194" s="166" t="str">
        <f t="shared" si="23"/>
        <v/>
      </c>
      <c r="AP194" s="162" t="str">
        <f t="shared" si="24"/>
        <v/>
      </c>
      <c r="AQ194" s="306" t="str">
        <f t="shared" si="25"/>
        <v/>
      </c>
      <c r="AR194" s="160" t="str">
        <f t="shared" si="20"/>
        <v/>
      </c>
      <c r="AS194" s="160" t="str">
        <f t="shared" si="26"/>
        <v/>
      </c>
      <c r="AT194" s="160" t="str">
        <f t="shared" si="27"/>
        <v/>
      </c>
      <c r="AU194" s="160" t="str">
        <f t="shared" si="28"/>
        <v/>
      </c>
      <c r="AV194" s="160" t="str">
        <f t="shared" si="29"/>
        <v/>
      </c>
      <c r="AW194" s="153"/>
      <c r="AX194" s="138"/>
      <c r="AY194" s="138"/>
      <c r="AZ194" s="138"/>
      <c r="BA194" s="138"/>
      <c r="BB194" s="138"/>
      <c r="BC194" s="138"/>
      <c r="BD194" s="138"/>
      <c r="BE194" s="138"/>
      <c r="BF194" s="138"/>
      <c r="BG194" s="138"/>
      <c r="BH194" s="138"/>
      <c r="BI194" s="138"/>
      <c r="BJ194" s="138"/>
      <c r="BK194" s="138"/>
      <c r="BL194" s="138"/>
      <c r="BM194" s="138"/>
      <c r="BN194" s="138"/>
      <c r="BO194" s="138"/>
      <c r="BP194" s="138"/>
      <c r="BQ194" s="138"/>
      <c r="BR194" s="138"/>
      <c r="BS194" s="138"/>
      <c r="BT194" s="138"/>
      <c r="BU194" s="138"/>
      <c r="BV194" s="138"/>
      <c r="BW194" s="138"/>
      <c r="BX194" s="138"/>
      <c r="BY194" s="138"/>
      <c r="BZ194" s="138"/>
      <c r="CA194" s="14"/>
      <c r="CB194" s="14"/>
      <c r="CC194" s="14"/>
      <c r="CD194" s="14"/>
      <c r="CE194" s="14"/>
      <c r="CF194" s="14"/>
      <c r="CG194" s="14"/>
      <c r="CH194" s="14"/>
      <c r="CI194" s="14"/>
      <c r="CJ194" s="14"/>
      <c r="CK194" s="14"/>
      <c r="CL194" s="14"/>
      <c r="CM194" s="14"/>
      <c r="CN194" s="14"/>
      <c r="CO194" s="14"/>
      <c r="CP194" s="14"/>
      <c r="CQ194" s="14"/>
      <c r="CR194" s="14"/>
      <c r="CS194" s="14"/>
      <c r="CT194" s="14"/>
      <c r="CU194" s="14"/>
      <c r="CV194" s="14"/>
      <c r="CW194" s="14"/>
      <c r="CX194" s="14"/>
      <c r="CY194" s="14"/>
      <c r="CZ194" s="14"/>
      <c r="DA194" s="14"/>
      <c r="DB194" s="14"/>
      <c r="DC194" s="14"/>
      <c r="DD194" s="14"/>
      <c r="DE194" s="14"/>
      <c r="DF194" s="14"/>
      <c r="DG194" s="14"/>
      <c r="DH194" s="14"/>
      <c r="DI194" s="14"/>
      <c r="DJ194" s="14"/>
      <c r="DK194" s="14"/>
      <c r="DL194" s="14"/>
      <c r="DM194" s="14"/>
      <c r="DN194" s="14"/>
      <c r="DO194" s="14"/>
      <c r="DP194" s="14"/>
      <c r="DQ194" s="14"/>
      <c r="DR194" s="14"/>
      <c r="DS194" s="14"/>
      <c r="DT194" s="14"/>
      <c r="DU194" s="14"/>
      <c r="DV194" s="14"/>
      <c r="DW194" s="14"/>
      <c r="DX194" s="14"/>
      <c r="DY194" s="14"/>
      <c r="DZ194" s="14"/>
      <c r="EA194" s="14"/>
      <c r="EB194" s="14"/>
      <c r="EC194" s="14"/>
      <c r="ED194" s="14"/>
      <c r="EE194" s="14"/>
      <c r="EF194" s="14"/>
      <c r="EG194" s="14"/>
      <c r="EH194" s="14"/>
      <c r="EI194" s="14"/>
      <c r="EJ194" s="14"/>
      <c r="EK194" s="14"/>
      <c r="EL194" s="14"/>
      <c r="EM194" s="14"/>
      <c r="EN194" s="14"/>
      <c r="EO194" s="14"/>
      <c r="EP194" s="14"/>
      <c r="EQ194" s="14"/>
      <c r="ER194" s="14"/>
      <c r="ES194" s="14"/>
      <c r="ET194" s="14"/>
      <c r="EU194" s="14"/>
      <c r="EV194" s="14"/>
      <c r="EW194" s="14"/>
      <c r="EX194" s="14"/>
      <c r="EY194" s="14"/>
      <c r="EZ194" s="14"/>
      <c r="FA194" s="14"/>
      <c r="FB194" s="14"/>
      <c r="FC194" s="14"/>
      <c r="FD194" s="14"/>
      <c r="FE194" s="14"/>
      <c r="FF194" s="14"/>
      <c r="FG194" s="14"/>
      <c r="FH194" s="14"/>
      <c r="FI194" s="14"/>
      <c r="FJ194" s="14"/>
      <c r="FK194" s="14"/>
      <c r="FL194" s="14"/>
      <c r="FM194" s="14"/>
      <c r="FN194" s="14"/>
      <c r="FO194" s="14"/>
      <c r="FP194" s="14"/>
      <c r="FQ194" s="14"/>
      <c r="FR194" s="14"/>
      <c r="FS194" s="14"/>
      <c r="FT194" s="14"/>
      <c r="FU194" s="14"/>
      <c r="FV194" s="14"/>
      <c r="FW194" s="14"/>
      <c r="FX194" s="14"/>
      <c r="FY194" s="14"/>
      <c r="FZ194" s="14"/>
      <c r="GA194" s="14"/>
      <c r="GB194" s="14"/>
      <c r="GC194" s="14"/>
      <c r="GD194" s="14"/>
      <c r="GE194" s="14"/>
      <c r="GF194" s="14"/>
      <c r="GG194" s="14"/>
      <c r="GH194" s="14"/>
      <c r="GI194" s="14"/>
      <c r="GJ194" s="14"/>
      <c r="GK194" s="14"/>
      <c r="GL194" s="14"/>
      <c r="GM194" s="14"/>
      <c r="GN194" s="14"/>
      <c r="GO194" s="14"/>
      <c r="GP194" s="14"/>
      <c r="GQ194" s="14"/>
      <c r="GR194" s="14"/>
      <c r="GS194" s="14"/>
      <c r="GT194" s="14"/>
      <c r="GU194" s="14"/>
      <c r="GV194" s="14"/>
      <c r="GW194" s="14"/>
      <c r="GX194" s="14"/>
      <c r="GY194" s="14"/>
      <c r="GZ194" s="14"/>
      <c r="HA194" s="14"/>
      <c r="HB194" s="14"/>
      <c r="HC194" s="14"/>
      <c r="HD194" s="14"/>
      <c r="HE194" s="14"/>
      <c r="HF194" s="14"/>
      <c r="HG194" s="14"/>
      <c r="HH194" s="14"/>
      <c r="HI194" s="14"/>
      <c r="HJ194" s="14"/>
      <c r="HK194" s="14"/>
      <c r="HL194" s="14"/>
      <c r="HM194" s="14"/>
      <c r="HN194" s="14"/>
      <c r="HO194" s="14"/>
      <c r="HP194" s="14"/>
      <c r="HQ194" s="14"/>
      <c r="HR194" s="14"/>
      <c r="HS194" s="14"/>
      <c r="HT194" s="14"/>
      <c r="HU194" s="14"/>
      <c r="HV194" s="14"/>
      <c r="HW194" s="14"/>
      <c r="HX194" s="14"/>
      <c r="HY194" s="14"/>
      <c r="HZ194" s="14"/>
      <c r="IA194" s="14"/>
      <c r="IB194" s="14"/>
      <c r="IC194" s="14"/>
      <c r="ID194" s="14"/>
      <c r="IE194" s="14"/>
      <c r="IF194" s="14"/>
      <c r="IG194" s="14"/>
      <c r="IH194" s="14"/>
      <c r="II194" s="14"/>
      <c r="IJ194" s="14"/>
      <c r="IK194" s="14"/>
      <c r="IL194" s="14"/>
      <c r="IM194" s="14"/>
      <c r="IN194" s="14"/>
      <c r="IO194" s="14"/>
      <c r="IP194" s="14"/>
      <c r="IQ194" s="14"/>
      <c r="IR194" s="14"/>
      <c r="IS194" s="14"/>
      <c r="IT194" s="14"/>
      <c r="IU194" s="14"/>
      <c r="IV194" s="14"/>
      <c r="IW194" s="14"/>
      <c r="IX194" s="14"/>
      <c r="IY194" s="14"/>
      <c r="IZ194" s="14"/>
      <c r="JA194" s="14"/>
      <c r="JB194" s="14"/>
      <c r="JC194" s="14"/>
      <c r="JD194" s="14"/>
      <c r="JE194" s="14"/>
      <c r="JF194" s="14"/>
      <c r="JG194" s="14"/>
      <c r="JH194" s="14"/>
      <c r="JI194" s="14"/>
      <c r="JJ194" s="14"/>
      <c r="JK194" s="14"/>
      <c r="JL194" s="14"/>
      <c r="JM194" s="14"/>
      <c r="JN194" s="14"/>
      <c r="JO194" s="14"/>
      <c r="JP194" s="14"/>
      <c r="JQ194" s="14"/>
      <c r="JR194" s="14"/>
      <c r="JS194" s="14"/>
      <c r="JT194" s="14"/>
      <c r="JU194" s="14"/>
      <c r="JV194" s="14"/>
      <c r="JW194" s="14"/>
      <c r="JX194" s="14"/>
      <c r="JY194" s="14"/>
      <c r="JZ194" s="14"/>
      <c r="KA194" s="14"/>
      <c r="KB194" s="14"/>
    </row>
    <row r="195" spans="1:288" s="152" customFormat="1" ht="18" hidden="1" customHeight="1" outlineLevel="2" x14ac:dyDescent="0.25">
      <c r="A195" s="146">
        <v>55</v>
      </c>
      <c r="B195" s="366" t="str">
        <f>IFERROR(IF(INDEX(inputsflush_gn,MATCH(Logic!$A195,inputsflush_no,0))&lt;&gt;"",INDEX(inputsflush_gn,MATCH(Logic!$A195,inputsflush_no,0)),""),"")</f>
        <v/>
      </c>
      <c r="C195" s="367"/>
      <c r="D195" s="58" t="str">
        <f>IFERROR(IF(INDEX(inputsflush_id,MATCH(Logic!$A195,inputsflush_no,0))&lt;&gt;"",INDEX(inputsflush_id,MATCH(Logic!$A195,inputsflush_no,0)),""),"")</f>
        <v/>
      </c>
      <c r="E195" s="370" t="str">
        <f>IFERROR(IF(INDEX(inputsflush_fam,MATCH(Logic!$A195,inputsflush_no,0))&lt;&gt;"",INDEX(inputsflush_fam,MATCH(Logic!$A195,inputsflush_no,0)),""),"")</f>
        <v/>
      </c>
      <c r="F195" s="370"/>
      <c r="G195" s="370" t="str">
        <f>IFERROR(IF(INDEX(inputsflush_typ,MATCH(Logic!$A195,inputsflush_no,0))&lt;&gt;"",INDEX(inputsflush_typ,MATCH(Logic!$A195,inputsflush_no,0)),""),"")</f>
        <v/>
      </c>
      <c r="H195" s="370"/>
      <c r="I195" s="160" t="str">
        <f t="shared" si="0"/>
        <v/>
      </c>
      <c r="J195" s="161" t="str">
        <f>IFERROR(IF(INDEX(inputsflush_dfr,MATCH(Logic!$A195,inputsflush_no,0))&lt;&gt;"",INDEX(inputsflush_dfr,MATCH(Logic!$A195,inputsflush_no,0)),""),"")</f>
        <v/>
      </c>
      <c r="K195" s="332" t="str">
        <f>IFERROR(IF(INDEX(inputsflush_paw,MATCH(Logic!$A195,inputsflush_no,0))&lt;&gt;"",INDEX(inputsflush_paw,MATCH(Logic!$A195,inputsflush_no,0)),""),"")</f>
        <v/>
      </c>
      <c r="L195" s="304" t="str">
        <f>IFERROR(IF(INDEX(inputsflush_prcocc,MATCH(Logic!$A195,inputsflush_no,0))&lt;&gt;"",INDEX(inputsflush_prcocc,MATCH(Logic!$A195,inputsflush_no,0)),""),"")</f>
        <v/>
      </c>
      <c r="M195" s="174" t="str">
        <f t="shared" si="1"/>
        <v/>
      </c>
      <c r="N195" s="162" t="str">
        <f t="shared" si="2"/>
        <v/>
      </c>
      <c r="O195" s="160" t="str">
        <f t="shared" si="3"/>
        <v/>
      </c>
      <c r="P195" s="160" t="str">
        <f t="shared" si="4"/>
        <v/>
      </c>
      <c r="Q195" s="160" t="str">
        <f>IF($B195&lt;&gt;"",IFERROR(IF($N195&gt;0,IF($E195="Toilet (male)",1+(2*(1-$M195)),IF($E195="Toilet (female)",Database!J$55,IF($E195="Urinal",2*$M195,0))),0),"Check Inputs"),"")</f>
        <v/>
      </c>
      <c r="R195" s="162" t="str">
        <f t="shared" si="5"/>
        <v/>
      </c>
      <c r="S195" s="160" t="str">
        <f t="shared" si="6"/>
        <v/>
      </c>
      <c r="T195" s="160" t="str">
        <f t="shared" si="7"/>
        <v/>
      </c>
      <c r="U195" s="160" t="str">
        <f>IF($B195&lt;&gt;"",IFERROR(IF($R195&gt;0,IF($E195="Toilet (male)",0.1+(0.4*(1-$M195)),IF($E195="Toilet (female)",Database!K$55,IF($E195="Urinal",0.4*$M195,0))),0),"Check Inputs"),"")</f>
        <v/>
      </c>
      <c r="V195" s="162" t="str">
        <f t="shared" si="8"/>
        <v/>
      </c>
      <c r="W195" s="160" t="str">
        <f t="shared" si="9"/>
        <v/>
      </c>
      <c r="X195" s="160" t="str">
        <f t="shared" si="10"/>
        <v/>
      </c>
      <c r="Y195" s="162" t="str">
        <f>IF($B195&lt;&gt;"",IFERROR(IF($V195&gt;0,IF($E195="Toilet (male)",0.1+(0.1*(1-$M195)),IF($E195="Toilet (female)",Database!L$55,IF($E195="Urinal",0.1*$M195,0))),0),"Check Inputs"),"")</f>
        <v/>
      </c>
      <c r="Z195" s="162" t="str">
        <f t="shared" si="11"/>
        <v/>
      </c>
      <c r="AA195" s="160" t="str">
        <f t="shared" si="12"/>
        <v/>
      </c>
      <c r="AB195" s="160" t="str">
        <f t="shared" si="13"/>
        <v/>
      </c>
      <c r="AC195" s="162" t="str">
        <f>IF($B195&lt;&gt;"",IFERROR(IF($Z195&gt;0,IF($E195="Toilet (male)",1+(2*(1-$M195)),IF($E195="Toilet (female)",Database!M$55,IF($E195="Urinal",2*$M195,0))),0),"Check Inputs"),"")</f>
        <v/>
      </c>
      <c r="AD195" s="162" t="str">
        <f t="shared" si="14"/>
        <v/>
      </c>
      <c r="AE195" s="160" t="str">
        <f t="shared" si="15"/>
        <v/>
      </c>
      <c r="AF195" s="160" t="str">
        <f t="shared" si="16"/>
        <v/>
      </c>
      <c r="AG195" s="162" t="str">
        <f>IF($B195&lt;&gt;"",IFERROR(IF($AD195&gt;0,IF($E195="Toilet (male)",Database!$N$54,IF($E195="Toilet (female)",Database!$N$55,IF($E195="Urinal",Database!$N$56,0))),0),"Check Inputs"),"")</f>
        <v/>
      </c>
      <c r="AH195" s="162" t="str">
        <f t="shared" si="17"/>
        <v/>
      </c>
      <c r="AI195" s="160" t="str">
        <f t="shared" si="18"/>
        <v/>
      </c>
      <c r="AJ195" s="160" t="str">
        <f t="shared" si="19"/>
        <v/>
      </c>
      <c r="AK195" s="161" t="str">
        <f>IFERROR(IF(INDEX(inputsflush_updot,MATCH(Logic!$A195,inputsflush_no,0))&lt;&gt;"",INDEX(inputsflush_updot,MATCH(Logic!$A195,inputsflush_no,0)),""),"")</f>
        <v/>
      </c>
      <c r="AL195" s="160" t="str">
        <f t="shared" si="21"/>
        <v/>
      </c>
      <c r="AM195" s="161" t="str">
        <f>IFERROR(IF(INDEX(inputsflush_tduot,MATCH(Logic!$A195,inputsflush_no,0))&lt;&gt;"",INDEX(inputsflush_tduot,MATCH(Logic!$A195,inputsflush_no,0)),""),"")</f>
        <v/>
      </c>
      <c r="AN195" s="166" t="str">
        <f t="shared" si="22"/>
        <v/>
      </c>
      <c r="AO195" s="166" t="str">
        <f t="shared" si="23"/>
        <v/>
      </c>
      <c r="AP195" s="162" t="str">
        <f t="shared" si="24"/>
        <v/>
      </c>
      <c r="AQ195" s="306" t="str">
        <f t="shared" si="25"/>
        <v/>
      </c>
      <c r="AR195" s="160" t="str">
        <f t="shared" si="20"/>
        <v/>
      </c>
      <c r="AS195" s="160" t="str">
        <f t="shared" si="26"/>
        <v/>
      </c>
      <c r="AT195" s="160" t="str">
        <f t="shared" si="27"/>
        <v/>
      </c>
      <c r="AU195" s="160" t="str">
        <f t="shared" si="28"/>
        <v/>
      </c>
      <c r="AV195" s="160" t="str">
        <f t="shared" si="29"/>
        <v/>
      </c>
      <c r="AW195" s="153"/>
      <c r="AX195" s="138"/>
      <c r="AY195" s="138"/>
      <c r="AZ195" s="138"/>
      <c r="BA195" s="138"/>
      <c r="BB195" s="138"/>
      <c r="BC195" s="138"/>
      <c r="BD195" s="138"/>
      <c r="BE195" s="138"/>
      <c r="BF195" s="138"/>
      <c r="BG195" s="138"/>
      <c r="BH195" s="138"/>
      <c r="BI195" s="138"/>
      <c r="BJ195" s="138"/>
      <c r="BK195" s="138"/>
      <c r="BL195" s="138"/>
      <c r="BM195" s="138"/>
      <c r="BN195" s="138"/>
      <c r="BO195" s="138"/>
      <c r="BP195" s="138"/>
      <c r="BQ195" s="138"/>
      <c r="BR195" s="138"/>
      <c r="BS195" s="138"/>
      <c r="BT195" s="138"/>
      <c r="BU195" s="138"/>
      <c r="BV195" s="138"/>
      <c r="BW195" s="138"/>
      <c r="BX195" s="138"/>
      <c r="BY195" s="138"/>
      <c r="BZ195" s="138"/>
      <c r="CA195" s="14"/>
      <c r="CB195" s="14"/>
      <c r="CC195" s="14"/>
      <c r="CD195" s="14"/>
      <c r="CE195" s="14"/>
      <c r="CF195" s="14"/>
      <c r="CG195" s="14"/>
      <c r="CH195" s="14"/>
      <c r="CI195" s="14"/>
      <c r="CJ195" s="14"/>
      <c r="CK195" s="14"/>
      <c r="CL195" s="14"/>
      <c r="CM195" s="14"/>
      <c r="CN195" s="14"/>
      <c r="CO195" s="14"/>
      <c r="CP195" s="14"/>
      <c r="CQ195" s="14"/>
      <c r="CR195" s="14"/>
      <c r="CS195" s="14"/>
      <c r="CT195" s="14"/>
      <c r="CU195" s="14"/>
      <c r="CV195" s="14"/>
      <c r="CW195" s="14"/>
      <c r="CX195" s="14"/>
      <c r="CY195" s="14"/>
      <c r="CZ195" s="14"/>
      <c r="DA195" s="14"/>
      <c r="DB195" s="14"/>
      <c r="DC195" s="14"/>
      <c r="DD195" s="14"/>
      <c r="DE195" s="14"/>
      <c r="DF195" s="14"/>
      <c r="DG195" s="14"/>
      <c r="DH195" s="14"/>
      <c r="DI195" s="14"/>
      <c r="DJ195" s="14"/>
      <c r="DK195" s="14"/>
      <c r="DL195" s="14"/>
      <c r="DM195" s="14"/>
      <c r="DN195" s="14"/>
      <c r="DO195" s="14"/>
      <c r="DP195" s="14"/>
      <c r="DQ195" s="14"/>
      <c r="DR195" s="14"/>
      <c r="DS195" s="14"/>
      <c r="DT195" s="14"/>
      <c r="DU195" s="14"/>
      <c r="DV195" s="14"/>
      <c r="DW195" s="14"/>
      <c r="DX195" s="14"/>
      <c r="DY195" s="14"/>
      <c r="DZ195" s="14"/>
      <c r="EA195" s="14"/>
      <c r="EB195" s="14"/>
      <c r="EC195" s="14"/>
      <c r="ED195" s="14"/>
      <c r="EE195" s="14"/>
      <c r="EF195" s="14"/>
      <c r="EG195" s="14"/>
      <c r="EH195" s="14"/>
      <c r="EI195" s="14"/>
      <c r="EJ195" s="14"/>
      <c r="EK195" s="14"/>
      <c r="EL195" s="14"/>
      <c r="EM195" s="14"/>
      <c r="EN195" s="14"/>
      <c r="EO195" s="14"/>
      <c r="EP195" s="14"/>
      <c r="EQ195" s="14"/>
      <c r="ER195" s="14"/>
      <c r="ES195" s="14"/>
      <c r="ET195" s="14"/>
      <c r="EU195" s="14"/>
      <c r="EV195" s="14"/>
      <c r="EW195" s="14"/>
      <c r="EX195" s="14"/>
      <c r="EY195" s="14"/>
      <c r="EZ195" s="14"/>
      <c r="FA195" s="14"/>
      <c r="FB195" s="14"/>
      <c r="FC195" s="14"/>
      <c r="FD195" s="14"/>
      <c r="FE195" s="14"/>
      <c r="FF195" s="14"/>
      <c r="FG195" s="14"/>
      <c r="FH195" s="14"/>
      <c r="FI195" s="14"/>
      <c r="FJ195" s="14"/>
      <c r="FK195" s="14"/>
      <c r="FL195" s="14"/>
      <c r="FM195" s="14"/>
      <c r="FN195" s="14"/>
      <c r="FO195" s="14"/>
      <c r="FP195" s="14"/>
      <c r="FQ195" s="14"/>
      <c r="FR195" s="14"/>
      <c r="FS195" s="14"/>
      <c r="FT195" s="14"/>
      <c r="FU195" s="14"/>
      <c r="FV195" s="14"/>
      <c r="FW195" s="14"/>
      <c r="FX195" s="14"/>
      <c r="FY195" s="14"/>
      <c r="FZ195" s="14"/>
      <c r="GA195" s="14"/>
      <c r="GB195" s="14"/>
      <c r="GC195" s="14"/>
      <c r="GD195" s="14"/>
      <c r="GE195" s="14"/>
      <c r="GF195" s="14"/>
      <c r="GG195" s="14"/>
      <c r="GH195" s="14"/>
      <c r="GI195" s="14"/>
      <c r="GJ195" s="14"/>
      <c r="GK195" s="14"/>
      <c r="GL195" s="14"/>
      <c r="GM195" s="14"/>
      <c r="GN195" s="14"/>
      <c r="GO195" s="14"/>
      <c r="GP195" s="14"/>
      <c r="GQ195" s="14"/>
      <c r="GR195" s="14"/>
      <c r="GS195" s="14"/>
      <c r="GT195" s="14"/>
      <c r="GU195" s="14"/>
      <c r="GV195" s="14"/>
      <c r="GW195" s="14"/>
      <c r="GX195" s="14"/>
      <c r="GY195" s="14"/>
      <c r="GZ195" s="14"/>
      <c r="HA195" s="14"/>
      <c r="HB195" s="14"/>
      <c r="HC195" s="14"/>
      <c r="HD195" s="14"/>
      <c r="HE195" s="14"/>
      <c r="HF195" s="14"/>
      <c r="HG195" s="14"/>
      <c r="HH195" s="14"/>
      <c r="HI195" s="14"/>
      <c r="HJ195" s="14"/>
      <c r="HK195" s="14"/>
      <c r="HL195" s="14"/>
      <c r="HM195" s="14"/>
      <c r="HN195" s="14"/>
      <c r="HO195" s="14"/>
      <c r="HP195" s="14"/>
      <c r="HQ195" s="14"/>
      <c r="HR195" s="14"/>
      <c r="HS195" s="14"/>
      <c r="HT195" s="14"/>
      <c r="HU195" s="14"/>
      <c r="HV195" s="14"/>
      <c r="HW195" s="14"/>
      <c r="HX195" s="14"/>
      <c r="HY195" s="14"/>
      <c r="HZ195" s="14"/>
      <c r="IA195" s="14"/>
      <c r="IB195" s="14"/>
      <c r="IC195" s="14"/>
      <c r="ID195" s="14"/>
      <c r="IE195" s="14"/>
      <c r="IF195" s="14"/>
      <c r="IG195" s="14"/>
      <c r="IH195" s="14"/>
      <c r="II195" s="14"/>
      <c r="IJ195" s="14"/>
      <c r="IK195" s="14"/>
      <c r="IL195" s="14"/>
      <c r="IM195" s="14"/>
      <c r="IN195" s="14"/>
      <c r="IO195" s="14"/>
      <c r="IP195" s="14"/>
      <c r="IQ195" s="14"/>
      <c r="IR195" s="14"/>
      <c r="IS195" s="14"/>
      <c r="IT195" s="14"/>
      <c r="IU195" s="14"/>
      <c r="IV195" s="14"/>
      <c r="IW195" s="14"/>
      <c r="IX195" s="14"/>
      <c r="IY195" s="14"/>
      <c r="IZ195" s="14"/>
      <c r="JA195" s="14"/>
      <c r="JB195" s="14"/>
      <c r="JC195" s="14"/>
      <c r="JD195" s="14"/>
      <c r="JE195" s="14"/>
      <c r="JF195" s="14"/>
      <c r="JG195" s="14"/>
      <c r="JH195" s="14"/>
      <c r="JI195" s="14"/>
      <c r="JJ195" s="14"/>
      <c r="JK195" s="14"/>
      <c r="JL195" s="14"/>
      <c r="JM195" s="14"/>
      <c r="JN195" s="14"/>
      <c r="JO195" s="14"/>
      <c r="JP195" s="14"/>
      <c r="JQ195" s="14"/>
      <c r="JR195" s="14"/>
      <c r="JS195" s="14"/>
      <c r="JT195" s="14"/>
      <c r="JU195" s="14"/>
      <c r="JV195" s="14"/>
      <c r="JW195" s="14"/>
      <c r="JX195" s="14"/>
      <c r="JY195" s="14"/>
      <c r="JZ195" s="14"/>
      <c r="KA195" s="14"/>
      <c r="KB195" s="14"/>
    </row>
    <row r="196" spans="1:288" s="152" customFormat="1" ht="18" hidden="1" customHeight="1" outlineLevel="2" x14ac:dyDescent="0.25">
      <c r="A196" s="146">
        <v>56</v>
      </c>
      <c r="B196" s="366" t="str">
        <f>IFERROR(IF(INDEX(inputsflush_gn,MATCH(Logic!$A196,inputsflush_no,0))&lt;&gt;"",INDEX(inputsflush_gn,MATCH(Logic!$A196,inputsflush_no,0)),""),"")</f>
        <v/>
      </c>
      <c r="C196" s="367"/>
      <c r="D196" s="58" t="str">
        <f>IFERROR(IF(INDEX(inputsflush_id,MATCH(Logic!$A196,inputsflush_no,0))&lt;&gt;"",INDEX(inputsflush_id,MATCH(Logic!$A196,inputsflush_no,0)),""),"")</f>
        <v/>
      </c>
      <c r="E196" s="370" t="str">
        <f>IFERROR(IF(INDEX(inputsflush_fam,MATCH(Logic!$A196,inputsflush_no,0))&lt;&gt;"",INDEX(inputsflush_fam,MATCH(Logic!$A196,inputsflush_no,0)),""),"")</f>
        <v/>
      </c>
      <c r="F196" s="370"/>
      <c r="G196" s="370" t="str">
        <f>IFERROR(IF(INDEX(inputsflush_typ,MATCH(Logic!$A196,inputsflush_no,0))&lt;&gt;"",INDEX(inputsflush_typ,MATCH(Logic!$A196,inputsflush_no,0)),""),"")</f>
        <v/>
      </c>
      <c r="H196" s="370"/>
      <c r="I196" s="160" t="str">
        <f t="shared" si="0"/>
        <v/>
      </c>
      <c r="J196" s="161" t="str">
        <f>IFERROR(IF(INDEX(inputsflush_dfr,MATCH(Logic!$A196,inputsflush_no,0))&lt;&gt;"",INDEX(inputsflush_dfr,MATCH(Logic!$A196,inputsflush_no,0)),""),"")</f>
        <v/>
      </c>
      <c r="K196" s="332" t="str">
        <f>IFERROR(IF(INDEX(inputsflush_paw,MATCH(Logic!$A196,inputsflush_no,0))&lt;&gt;"",INDEX(inputsflush_paw,MATCH(Logic!$A196,inputsflush_no,0)),""),"")</f>
        <v/>
      </c>
      <c r="L196" s="304" t="str">
        <f>IFERROR(IF(INDEX(inputsflush_prcocc,MATCH(Logic!$A196,inputsflush_no,0))&lt;&gt;"",INDEX(inputsflush_prcocc,MATCH(Logic!$A196,inputsflush_no,0)),""),"")</f>
        <v/>
      </c>
      <c r="M196" s="174" t="str">
        <f t="shared" si="1"/>
        <v/>
      </c>
      <c r="N196" s="162" t="str">
        <f t="shared" si="2"/>
        <v/>
      </c>
      <c r="O196" s="160" t="str">
        <f t="shared" si="3"/>
        <v/>
      </c>
      <c r="P196" s="160" t="str">
        <f t="shared" si="4"/>
        <v/>
      </c>
      <c r="Q196" s="160" t="str">
        <f>IF($B196&lt;&gt;"",IFERROR(IF($N196&gt;0,IF($E196="Toilet (male)",1+(2*(1-$M196)),IF($E196="Toilet (female)",Database!J$55,IF($E196="Urinal",2*$M196,0))),0),"Check Inputs"),"")</f>
        <v/>
      </c>
      <c r="R196" s="162" t="str">
        <f t="shared" si="5"/>
        <v/>
      </c>
      <c r="S196" s="160" t="str">
        <f t="shared" si="6"/>
        <v/>
      </c>
      <c r="T196" s="160" t="str">
        <f t="shared" si="7"/>
        <v/>
      </c>
      <c r="U196" s="160" t="str">
        <f>IF($B196&lt;&gt;"",IFERROR(IF($R196&gt;0,IF($E196="Toilet (male)",0.1+(0.4*(1-$M196)),IF($E196="Toilet (female)",Database!K$55,IF($E196="Urinal",0.4*$M196,0))),0),"Check Inputs"),"")</f>
        <v/>
      </c>
      <c r="V196" s="162" t="str">
        <f t="shared" si="8"/>
        <v/>
      </c>
      <c r="W196" s="160" t="str">
        <f t="shared" si="9"/>
        <v/>
      </c>
      <c r="X196" s="160" t="str">
        <f t="shared" si="10"/>
        <v/>
      </c>
      <c r="Y196" s="162" t="str">
        <f>IF($B196&lt;&gt;"",IFERROR(IF($V196&gt;0,IF($E196="Toilet (male)",0.1+(0.1*(1-$M196)),IF($E196="Toilet (female)",Database!L$55,IF($E196="Urinal",0.1*$M196,0))),0),"Check Inputs"),"")</f>
        <v/>
      </c>
      <c r="Z196" s="162" t="str">
        <f t="shared" si="11"/>
        <v/>
      </c>
      <c r="AA196" s="160" t="str">
        <f t="shared" si="12"/>
        <v/>
      </c>
      <c r="AB196" s="160" t="str">
        <f t="shared" si="13"/>
        <v/>
      </c>
      <c r="AC196" s="162" t="str">
        <f>IF($B196&lt;&gt;"",IFERROR(IF($Z196&gt;0,IF($E196="Toilet (male)",1+(2*(1-$M196)),IF($E196="Toilet (female)",Database!M$55,IF($E196="Urinal",2*$M196,0))),0),"Check Inputs"),"")</f>
        <v/>
      </c>
      <c r="AD196" s="162" t="str">
        <f t="shared" si="14"/>
        <v/>
      </c>
      <c r="AE196" s="160" t="str">
        <f t="shared" si="15"/>
        <v/>
      </c>
      <c r="AF196" s="160" t="str">
        <f t="shared" si="16"/>
        <v/>
      </c>
      <c r="AG196" s="162" t="str">
        <f>IF($B196&lt;&gt;"",IFERROR(IF($AD196&gt;0,IF($E196="Toilet (male)",Database!$N$54,IF($E196="Toilet (female)",Database!$N$55,IF($E196="Urinal",Database!$N$56,0))),0),"Check Inputs"),"")</f>
        <v/>
      </c>
      <c r="AH196" s="162" t="str">
        <f t="shared" si="17"/>
        <v/>
      </c>
      <c r="AI196" s="160" t="str">
        <f t="shared" si="18"/>
        <v/>
      </c>
      <c r="AJ196" s="160" t="str">
        <f t="shared" si="19"/>
        <v/>
      </c>
      <c r="AK196" s="161" t="str">
        <f>IFERROR(IF(INDEX(inputsflush_updot,MATCH(Logic!$A196,inputsflush_no,0))&lt;&gt;"",INDEX(inputsflush_updot,MATCH(Logic!$A196,inputsflush_no,0)),""),"")</f>
        <v/>
      </c>
      <c r="AL196" s="160" t="str">
        <f t="shared" si="21"/>
        <v/>
      </c>
      <c r="AM196" s="161" t="str">
        <f>IFERROR(IF(INDEX(inputsflush_tduot,MATCH(Logic!$A196,inputsflush_no,0))&lt;&gt;"",INDEX(inputsflush_tduot,MATCH(Logic!$A196,inputsflush_no,0)),""),"")</f>
        <v/>
      </c>
      <c r="AN196" s="166" t="str">
        <f t="shared" si="22"/>
        <v/>
      </c>
      <c r="AO196" s="166" t="str">
        <f t="shared" si="23"/>
        <v/>
      </c>
      <c r="AP196" s="162" t="str">
        <f t="shared" si="24"/>
        <v/>
      </c>
      <c r="AQ196" s="306" t="str">
        <f t="shared" si="25"/>
        <v/>
      </c>
      <c r="AR196" s="160" t="str">
        <f t="shared" si="20"/>
        <v/>
      </c>
      <c r="AS196" s="160" t="str">
        <f t="shared" si="26"/>
        <v/>
      </c>
      <c r="AT196" s="160" t="str">
        <f t="shared" si="27"/>
        <v/>
      </c>
      <c r="AU196" s="160" t="str">
        <f t="shared" si="28"/>
        <v/>
      </c>
      <c r="AV196" s="160" t="str">
        <f t="shared" si="29"/>
        <v/>
      </c>
      <c r="AW196" s="153"/>
      <c r="AX196" s="138"/>
      <c r="AY196" s="138"/>
      <c r="AZ196" s="138"/>
      <c r="BA196" s="138"/>
      <c r="BB196" s="138"/>
      <c r="BC196" s="138"/>
      <c r="BD196" s="138"/>
      <c r="BE196" s="138"/>
      <c r="BF196" s="138"/>
      <c r="BG196" s="138"/>
      <c r="BH196" s="138"/>
      <c r="BI196" s="138"/>
      <c r="BJ196" s="138"/>
      <c r="BK196" s="138"/>
      <c r="BL196" s="138"/>
      <c r="BM196" s="138"/>
      <c r="BN196" s="138"/>
      <c r="BO196" s="138"/>
      <c r="BP196" s="138"/>
      <c r="BQ196" s="138"/>
      <c r="BR196" s="138"/>
      <c r="BS196" s="138"/>
      <c r="BT196" s="138"/>
      <c r="BU196" s="138"/>
      <c r="BV196" s="138"/>
      <c r="BW196" s="138"/>
      <c r="BX196" s="138"/>
      <c r="BY196" s="138"/>
      <c r="BZ196" s="138"/>
      <c r="CA196" s="14"/>
      <c r="CB196" s="14"/>
      <c r="CC196" s="14"/>
      <c r="CD196" s="14"/>
      <c r="CE196" s="14"/>
      <c r="CF196" s="14"/>
      <c r="CG196" s="14"/>
      <c r="CH196" s="14"/>
      <c r="CI196" s="14"/>
      <c r="CJ196" s="14"/>
      <c r="CK196" s="14"/>
      <c r="CL196" s="14"/>
      <c r="CM196" s="14"/>
      <c r="CN196" s="14"/>
      <c r="CO196" s="14"/>
      <c r="CP196" s="14"/>
      <c r="CQ196" s="14"/>
      <c r="CR196" s="14"/>
      <c r="CS196" s="14"/>
      <c r="CT196" s="14"/>
      <c r="CU196" s="14"/>
      <c r="CV196" s="14"/>
      <c r="CW196" s="14"/>
      <c r="CX196" s="14"/>
      <c r="CY196" s="14"/>
      <c r="CZ196" s="14"/>
      <c r="DA196" s="14"/>
      <c r="DB196" s="14"/>
      <c r="DC196" s="14"/>
      <c r="DD196" s="14"/>
      <c r="DE196" s="14"/>
      <c r="DF196" s="14"/>
      <c r="DG196" s="14"/>
      <c r="DH196" s="14"/>
      <c r="DI196" s="14"/>
      <c r="DJ196" s="14"/>
      <c r="DK196" s="14"/>
      <c r="DL196" s="14"/>
      <c r="DM196" s="14"/>
      <c r="DN196" s="14"/>
      <c r="DO196" s="14"/>
      <c r="DP196" s="14"/>
      <c r="DQ196" s="14"/>
      <c r="DR196" s="14"/>
      <c r="DS196" s="14"/>
      <c r="DT196" s="14"/>
      <c r="DU196" s="14"/>
      <c r="DV196" s="14"/>
      <c r="DW196" s="14"/>
      <c r="DX196" s="14"/>
      <c r="DY196" s="14"/>
      <c r="DZ196" s="14"/>
      <c r="EA196" s="14"/>
      <c r="EB196" s="14"/>
      <c r="EC196" s="14"/>
      <c r="ED196" s="14"/>
      <c r="EE196" s="14"/>
      <c r="EF196" s="14"/>
      <c r="EG196" s="14"/>
      <c r="EH196" s="14"/>
      <c r="EI196" s="14"/>
      <c r="EJ196" s="14"/>
      <c r="EK196" s="14"/>
      <c r="EL196" s="14"/>
      <c r="EM196" s="14"/>
      <c r="EN196" s="14"/>
      <c r="EO196" s="14"/>
      <c r="EP196" s="14"/>
      <c r="EQ196" s="14"/>
      <c r="ER196" s="14"/>
      <c r="ES196" s="14"/>
      <c r="ET196" s="14"/>
      <c r="EU196" s="14"/>
      <c r="EV196" s="14"/>
      <c r="EW196" s="14"/>
      <c r="EX196" s="14"/>
      <c r="EY196" s="14"/>
      <c r="EZ196" s="14"/>
      <c r="FA196" s="14"/>
      <c r="FB196" s="14"/>
      <c r="FC196" s="14"/>
      <c r="FD196" s="14"/>
      <c r="FE196" s="14"/>
      <c r="FF196" s="14"/>
      <c r="FG196" s="14"/>
      <c r="FH196" s="14"/>
      <c r="FI196" s="14"/>
      <c r="FJ196" s="14"/>
      <c r="FK196" s="14"/>
      <c r="FL196" s="14"/>
      <c r="FM196" s="14"/>
      <c r="FN196" s="14"/>
      <c r="FO196" s="14"/>
      <c r="FP196" s="14"/>
      <c r="FQ196" s="14"/>
      <c r="FR196" s="14"/>
      <c r="FS196" s="14"/>
      <c r="FT196" s="14"/>
      <c r="FU196" s="14"/>
      <c r="FV196" s="14"/>
      <c r="FW196" s="14"/>
      <c r="FX196" s="14"/>
      <c r="FY196" s="14"/>
      <c r="FZ196" s="14"/>
      <c r="GA196" s="14"/>
      <c r="GB196" s="14"/>
      <c r="GC196" s="14"/>
      <c r="GD196" s="14"/>
      <c r="GE196" s="14"/>
      <c r="GF196" s="14"/>
      <c r="GG196" s="14"/>
      <c r="GH196" s="14"/>
      <c r="GI196" s="14"/>
      <c r="GJ196" s="14"/>
      <c r="GK196" s="14"/>
      <c r="GL196" s="14"/>
      <c r="GM196" s="14"/>
      <c r="GN196" s="14"/>
      <c r="GO196" s="14"/>
      <c r="GP196" s="14"/>
      <c r="GQ196" s="14"/>
      <c r="GR196" s="14"/>
      <c r="GS196" s="14"/>
      <c r="GT196" s="14"/>
      <c r="GU196" s="14"/>
      <c r="GV196" s="14"/>
      <c r="GW196" s="14"/>
      <c r="GX196" s="14"/>
      <c r="GY196" s="14"/>
      <c r="GZ196" s="14"/>
      <c r="HA196" s="14"/>
      <c r="HB196" s="14"/>
      <c r="HC196" s="14"/>
      <c r="HD196" s="14"/>
      <c r="HE196" s="14"/>
      <c r="HF196" s="14"/>
      <c r="HG196" s="14"/>
      <c r="HH196" s="14"/>
      <c r="HI196" s="14"/>
      <c r="HJ196" s="14"/>
      <c r="HK196" s="14"/>
      <c r="HL196" s="14"/>
      <c r="HM196" s="14"/>
      <c r="HN196" s="14"/>
      <c r="HO196" s="14"/>
      <c r="HP196" s="14"/>
      <c r="HQ196" s="14"/>
      <c r="HR196" s="14"/>
      <c r="HS196" s="14"/>
      <c r="HT196" s="14"/>
      <c r="HU196" s="14"/>
      <c r="HV196" s="14"/>
      <c r="HW196" s="14"/>
      <c r="HX196" s="14"/>
      <c r="HY196" s="14"/>
      <c r="HZ196" s="14"/>
      <c r="IA196" s="14"/>
      <c r="IB196" s="14"/>
      <c r="IC196" s="14"/>
      <c r="ID196" s="14"/>
      <c r="IE196" s="14"/>
      <c r="IF196" s="14"/>
      <c r="IG196" s="14"/>
      <c r="IH196" s="14"/>
      <c r="II196" s="14"/>
      <c r="IJ196" s="14"/>
      <c r="IK196" s="14"/>
      <c r="IL196" s="14"/>
      <c r="IM196" s="14"/>
      <c r="IN196" s="14"/>
      <c r="IO196" s="14"/>
      <c r="IP196" s="14"/>
      <c r="IQ196" s="14"/>
      <c r="IR196" s="14"/>
      <c r="IS196" s="14"/>
      <c r="IT196" s="14"/>
      <c r="IU196" s="14"/>
      <c r="IV196" s="14"/>
      <c r="IW196" s="14"/>
      <c r="IX196" s="14"/>
      <c r="IY196" s="14"/>
      <c r="IZ196" s="14"/>
      <c r="JA196" s="14"/>
      <c r="JB196" s="14"/>
      <c r="JC196" s="14"/>
      <c r="JD196" s="14"/>
      <c r="JE196" s="14"/>
      <c r="JF196" s="14"/>
      <c r="JG196" s="14"/>
      <c r="JH196" s="14"/>
      <c r="JI196" s="14"/>
      <c r="JJ196" s="14"/>
      <c r="JK196" s="14"/>
      <c r="JL196" s="14"/>
      <c r="JM196" s="14"/>
      <c r="JN196" s="14"/>
      <c r="JO196" s="14"/>
      <c r="JP196" s="14"/>
      <c r="JQ196" s="14"/>
      <c r="JR196" s="14"/>
      <c r="JS196" s="14"/>
      <c r="JT196" s="14"/>
      <c r="JU196" s="14"/>
      <c r="JV196" s="14"/>
      <c r="JW196" s="14"/>
      <c r="JX196" s="14"/>
      <c r="JY196" s="14"/>
      <c r="JZ196" s="14"/>
      <c r="KA196" s="14"/>
      <c r="KB196" s="14"/>
    </row>
    <row r="197" spans="1:288" s="152" customFormat="1" ht="18" hidden="1" customHeight="1" outlineLevel="2" x14ac:dyDescent="0.25">
      <c r="A197" s="146">
        <v>57</v>
      </c>
      <c r="B197" s="366" t="str">
        <f>IFERROR(IF(INDEX(inputsflush_gn,MATCH(Logic!$A197,inputsflush_no,0))&lt;&gt;"",INDEX(inputsflush_gn,MATCH(Logic!$A197,inputsflush_no,0)),""),"")</f>
        <v/>
      </c>
      <c r="C197" s="367"/>
      <c r="D197" s="58" t="str">
        <f>IFERROR(IF(INDEX(inputsflush_id,MATCH(Logic!$A197,inputsflush_no,0))&lt;&gt;"",INDEX(inputsflush_id,MATCH(Logic!$A197,inputsflush_no,0)),""),"")</f>
        <v/>
      </c>
      <c r="E197" s="370" t="str">
        <f>IFERROR(IF(INDEX(inputsflush_fam,MATCH(Logic!$A197,inputsflush_no,0))&lt;&gt;"",INDEX(inputsflush_fam,MATCH(Logic!$A197,inputsflush_no,0)),""),"")</f>
        <v/>
      </c>
      <c r="F197" s="370"/>
      <c r="G197" s="370" t="str">
        <f>IFERROR(IF(INDEX(inputsflush_typ,MATCH(Logic!$A197,inputsflush_no,0))&lt;&gt;"",INDEX(inputsflush_typ,MATCH(Logic!$A197,inputsflush_no,0)),""),"")</f>
        <v/>
      </c>
      <c r="H197" s="370"/>
      <c r="I197" s="160" t="str">
        <f t="shared" si="0"/>
        <v/>
      </c>
      <c r="J197" s="161" t="str">
        <f>IFERROR(IF(INDEX(inputsflush_dfr,MATCH(Logic!$A197,inputsflush_no,0))&lt;&gt;"",INDEX(inputsflush_dfr,MATCH(Logic!$A197,inputsflush_no,0)),""),"")</f>
        <v/>
      </c>
      <c r="K197" s="332" t="str">
        <f>IFERROR(IF(INDEX(inputsflush_paw,MATCH(Logic!$A197,inputsflush_no,0))&lt;&gt;"",INDEX(inputsflush_paw,MATCH(Logic!$A197,inputsflush_no,0)),""),"")</f>
        <v/>
      </c>
      <c r="L197" s="304" t="str">
        <f>IFERROR(IF(INDEX(inputsflush_prcocc,MATCH(Logic!$A197,inputsflush_no,0))&lt;&gt;"",INDEX(inputsflush_prcocc,MATCH(Logic!$A197,inputsflush_no,0)),""),"")</f>
        <v/>
      </c>
      <c r="M197" s="174" t="str">
        <f t="shared" si="1"/>
        <v/>
      </c>
      <c r="N197" s="162" t="str">
        <f t="shared" si="2"/>
        <v/>
      </c>
      <c r="O197" s="160" t="str">
        <f t="shared" si="3"/>
        <v/>
      </c>
      <c r="P197" s="160" t="str">
        <f t="shared" si="4"/>
        <v/>
      </c>
      <c r="Q197" s="160" t="str">
        <f>IF($B197&lt;&gt;"",IFERROR(IF($N197&gt;0,IF($E197="Toilet (male)",1+(2*(1-$M197)),IF($E197="Toilet (female)",Database!J$55,IF($E197="Urinal",2*$M197,0))),0),"Check Inputs"),"")</f>
        <v/>
      </c>
      <c r="R197" s="162" t="str">
        <f t="shared" si="5"/>
        <v/>
      </c>
      <c r="S197" s="160" t="str">
        <f t="shared" si="6"/>
        <v/>
      </c>
      <c r="T197" s="160" t="str">
        <f t="shared" si="7"/>
        <v/>
      </c>
      <c r="U197" s="160" t="str">
        <f>IF($B197&lt;&gt;"",IFERROR(IF($R197&gt;0,IF($E197="Toilet (male)",0.1+(0.4*(1-$M197)),IF($E197="Toilet (female)",Database!K$55,IF($E197="Urinal",0.4*$M197,0))),0),"Check Inputs"),"")</f>
        <v/>
      </c>
      <c r="V197" s="162" t="str">
        <f t="shared" si="8"/>
        <v/>
      </c>
      <c r="W197" s="160" t="str">
        <f t="shared" si="9"/>
        <v/>
      </c>
      <c r="X197" s="160" t="str">
        <f t="shared" si="10"/>
        <v/>
      </c>
      <c r="Y197" s="162" t="str">
        <f>IF($B197&lt;&gt;"",IFERROR(IF($V197&gt;0,IF($E197="Toilet (male)",0.1+(0.1*(1-$M197)),IF($E197="Toilet (female)",Database!L$55,IF($E197="Urinal",0.1*$M197,0))),0),"Check Inputs"),"")</f>
        <v/>
      </c>
      <c r="Z197" s="162" t="str">
        <f t="shared" si="11"/>
        <v/>
      </c>
      <c r="AA197" s="160" t="str">
        <f t="shared" si="12"/>
        <v/>
      </c>
      <c r="AB197" s="160" t="str">
        <f t="shared" si="13"/>
        <v/>
      </c>
      <c r="AC197" s="162" t="str">
        <f>IF($B197&lt;&gt;"",IFERROR(IF($Z197&gt;0,IF($E197="Toilet (male)",1+(2*(1-$M197)),IF($E197="Toilet (female)",Database!M$55,IF($E197="Urinal",2*$M197,0))),0),"Check Inputs"),"")</f>
        <v/>
      </c>
      <c r="AD197" s="162" t="str">
        <f t="shared" si="14"/>
        <v/>
      </c>
      <c r="AE197" s="160" t="str">
        <f t="shared" si="15"/>
        <v/>
      </c>
      <c r="AF197" s="160" t="str">
        <f t="shared" si="16"/>
        <v/>
      </c>
      <c r="AG197" s="162" t="str">
        <f>IF($B197&lt;&gt;"",IFERROR(IF($AD197&gt;0,IF($E197="Toilet (male)",Database!$N$54,IF($E197="Toilet (female)",Database!$N$55,IF($E197="Urinal",Database!$N$56,0))),0),"Check Inputs"),"")</f>
        <v/>
      </c>
      <c r="AH197" s="162" t="str">
        <f t="shared" si="17"/>
        <v/>
      </c>
      <c r="AI197" s="160" t="str">
        <f t="shared" si="18"/>
        <v/>
      </c>
      <c r="AJ197" s="160" t="str">
        <f t="shared" si="19"/>
        <v/>
      </c>
      <c r="AK197" s="161" t="str">
        <f>IFERROR(IF(INDEX(inputsflush_updot,MATCH(Logic!$A197,inputsflush_no,0))&lt;&gt;"",INDEX(inputsflush_updot,MATCH(Logic!$A197,inputsflush_no,0)),""),"")</f>
        <v/>
      </c>
      <c r="AL197" s="160" t="str">
        <f t="shared" si="21"/>
        <v/>
      </c>
      <c r="AM197" s="161" t="str">
        <f>IFERROR(IF(INDEX(inputsflush_tduot,MATCH(Logic!$A197,inputsflush_no,0))&lt;&gt;"",INDEX(inputsflush_tduot,MATCH(Logic!$A197,inputsflush_no,0)),""),"")</f>
        <v/>
      </c>
      <c r="AN197" s="166" t="str">
        <f t="shared" si="22"/>
        <v/>
      </c>
      <c r="AO197" s="166" t="str">
        <f t="shared" si="23"/>
        <v/>
      </c>
      <c r="AP197" s="162" t="str">
        <f t="shared" si="24"/>
        <v/>
      </c>
      <c r="AQ197" s="306" t="str">
        <f t="shared" si="25"/>
        <v/>
      </c>
      <c r="AR197" s="160" t="str">
        <f t="shared" si="20"/>
        <v/>
      </c>
      <c r="AS197" s="160" t="str">
        <f t="shared" si="26"/>
        <v/>
      </c>
      <c r="AT197" s="160" t="str">
        <f t="shared" si="27"/>
        <v/>
      </c>
      <c r="AU197" s="160" t="str">
        <f t="shared" si="28"/>
        <v/>
      </c>
      <c r="AV197" s="160" t="str">
        <f t="shared" si="29"/>
        <v/>
      </c>
      <c r="AW197" s="153"/>
      <c r="AX197" s="138"/>
      <c r="AY197" s="138"/>
      <c r="AZ197" s="138"/>
      <c r="BA197" s="138"/>
      <c r="BB197" s="138"/>
      <c r="BC197" s="138"/>
      <c r="BD197" s="138"/>
      <c r="BE197" s="138"/>
      <c r="BF197" s="138"/>
      <c r="BG197" s="138"/>
      <c r="BH197" s="138"/>
      <c r="BI197" s="138"/>
      <c r="BJ197" s="138"/>
      <c r="BK197" s="138"/>
      <c r="BL197" s="138"/>
      <c r="BM197" s="138"/>
      <c r="BN197" s="138"/>
      <c r="BO197" s="138"/>
      <c r="BP197" s="138"/>
      <c r="BQ197" s="138"/>
      <c r="BR197" s="138"/>
      <c r="BS197" s="138"/>
      <c r="BT197" s="138"/>
      <c r="BU197" s="138"/>
      <c r="BV197" s="138"/>
      <c r="BW197" s="138"/>
      <c r="BX197" s="138"/>
      <c r="BY197" s="138"/>
      <c r="BZ197" s="138"/>
      <c r="CA197" s="14"/>
      <c r="CB197" s="14"/>
      <c r="CC197" s="14"/>
      <c r="CD197" s="14"/>
      <c r="CE197" s="14"/>
      <c r="CF197" s="14"/>
      <c r="CG197" s="14"/>
      <c r="CH197" s="14"/>
      <c r="CI197" s="14"/>
      <c r="CJ197" s="14"/>
      <c r="CK197" s="14"/>
      <c r="CL197" s="14"/>
      <c r="CM197" s="14"/>
      <c r="CN197" s="14"/>
      <c r="CO197" s="14"/>
      <c r="CP197" s="14"/>
      <c r="CQ197" s="14"/>
      <c r="CR197" s="14"/>
      <c r="CS197" s="14"/>
      <c r="CT197" s="14"/>
      <c r="CU197" s="14"/>
      <c r="CV197" s="14"/>
      <c r="CW197" s="14"/>
      <c r="CX197" s="14"/>
      <c r="CY197" s="14"/>
      <c r="CZ197" s="14"/>
      <c r="DA197" s="14"/>
      <c r="DB197" s="14"/>
      <c r="DC197" s="14"/>
      <c r="DD197" s="14"/>
      <c r="DE197" s="14"/>
      <c r="DF197" s="14"/>
      <c r="DG197" s="14"/>
      <c r="DH197" s="14"/>
      <c r="DI197" s="14"/>
      <c r="DJ197" s="14"/>
      <c r="DK197" s="14"/>
      <c r="DL197" s="14"/>
      <c r="DM197" s="14"/>
      <c r="DN197" s="14"/>
      <c r="DO197" s="14"/>
      <c r="DP197" s="14"/>
      <c r="DQ197" s="14"/>
      <c r="DR197" s="14"/>
      <c r="DS197" s="14"/>
      <c r="DT197" s="14"/>
      <c r="DU197" s="14"/>
      <c r="DV197" s="14"/>
      <c r="DW197" s="14"/>
      <c r="DX197" s="14"/>
      <c r="DY197" s="14"/>
      <c r="DZ197" s="14"/>
      <c r="EA197" s="14"/>
      <c r="EB197" s="14"/>
      <c r="EC197" s="14"/>
      <c r="ED197" s="14"/>
      <c r="EE197" s="14"/>
      <c r="EF197" s="14"/>
      <c r="EG197" s="14"/>
      <c r="EH197" s="14"/>
      <c r="EI197" s="14"/>
      <c r="EJ197" s="14"/>
      <c r="EK197" s="14"/>
      <c r="EL197" s="14"/>
      <c r="EM197" s="14"/>
      <c r="EN197" s="14"/>
      <c r="EO197" s="14"/>
      <c r="EP197" s="14"/>
      <c r="EQ197" s="14"/>
      <c r="ER197" s="14"/>
      <c r="ES197" s="14"/>
      <c r="ET197" s="14"/>
      <c r="EU197" s="14"/>
      <c r="EV197" s="14"/>
      <c r="EW197" s="14"/>
      <c r="EX197" s="14"/>
      <c r="EY197" s="14"/>
      <c r="EZ197" s="14"/>
      <c r="FA197" s="14"/>
      <c r="FB197" s="14"/>
      <c r="FC197" s="14"/>
      <c r="FD197" s="14"/>
      <c r="FE197" s="14"/>
      <c r="FF197" s="14"/>
      <c r="FG197" s="14"/>
      <c r="FH197" s="14"/>
      <c r="FI197" s="14"/>
      <c r="FJ197" s="14"/>
      <c r="FK197" s="14"/>
      <c r="FL197" s="14"/>
      <c r="FM197" s="14"/>
      <c r="FN197" s="14"/>
      <c r="FO197" s="14"/>
      <c r="FP197" s="14"/>
      <c r="FQ197" s="14"/>
      <c r="FR197" s="14"/>
      <c r="FS197" s="14"/>
      <c r="FT197" s="14"/>
      <c r="FU197" s="14"/>
      <c r="FV197" s="14"/>
      <c r="FW197" s="14"/>
      <c r="FX197" s="14"/>
      <c r="FY197" s="14"/>
      <c r="FZ197" s="14"/>
      <c r="GA197" s="14"/>
      <c r="GB197" s="14"/>
      <c r="GC197" s="14"/>
      <c r="GD197" s="14"/>
      <c r="GE197" s="14"/>
      <c r="GF197" s="14"/>
      <c r="GG197" s="14"/>
      <c r="GH197" s="14"/>
      <c r="GI197" s="14"/>
      <c r="GJ197" s="14"/>
      <c r="GK197" s="14"/>
      <c r="GL197" s="14"/>
      <c r="GM197" s="14"/>
      <c r="GN197" s="14"/>
      <c r="GO197" s="14"/>
      <c r="GP197" s="14"/>
      <c r="GQ197" s="14"/>
      <c r="GR197" s="14"/>
      <c r="GS197" s="14"/>
      <c r="GT197" s="14"/>
      <c r="GU197" s="14"/>
      <c r="GV197" s="14"/>
      <c r="GW197" s="14"/>
      <c r="GX197" s="14"/>
      <c r="GY197" s="14"/>
      <c r="GZ197" s="14"/>
      <c r="HA197" s="14"/>
      <c r="HB197" s="14"/>
      <c r="HC197" s="14"/>
      <c r="HD197" s="14"/>
      <c r="HE197" s="14"/>
      <c r="HF197" s="14"/>
      <c r="HG197" s="14"/>
      <c r="HH197" s="14"/>
      <c r="HI197" s="14"/>
      <c r="HJ197" s="14"/>
      <c r="HK197" s="14"/>
      <c r="HL197" s="14"/>
      <c r="HM197" s="14"/>
      <c r="HN197" s="14"/>
      <c r="HO197" s="14"/>
      <c r="HP197" s="14"/>
      <c r="HQ197" s="14"/>
      <c r="HR197" s="14"/>
      <c r="HS197" s="14"/>
      <c r="HT197" s="14"/>
      <c r="HU197" s="14"/>
      <c r="HV197" s="14"/>
      <c r="HW197" s="14"/>
      <c r="HX197" s="14"/>
      <c r="HY197" s="14"/>
      <c r="HZ197" s="14"/>
      <c r="IA197" s="14"/>
      <c r="IB197" s="14"/>
      <c r="IC197" s="14"/>
      <c r="ID197" s="14"/>
      <c r="IE197" s="14"/>
      <c r="IF197" s="14"/>
      <c r="IG197" s="14"/>
      <c r="IH197" s="14"/>
      <c r="II197" s="14"/>
      <c r="IJ197" s="14"/>
      <c r="IK197" s="14"/>
      <c r="IL197" s="14"/>
      <c r="IM197" s="14"/>
      <c r="IN197" s="14"/>
      <c r="IO197" s="14"/>
      <c r="IP197" s="14"/>
      <c r="IQ197" s="14"/>
      <c r="IR197" s="14"/>
      <c r="IS197" s="14"/>
      <c r="IT197" s="14"/>
      <c r="IU197" s="14"/>
      <c r="IV197" s="14"/>
      <c r="IW197" s="14"/>
      <c r="IX197" s="14"/>
      <c r="IY197" s="14"/>
      <c r="IZ197" s="14"/>
      <c r="JA197" s="14"/>
      <c r="JB197" s="14"/>
      <c r="JC197" s="14"/>
      <c r="JD197" s="14"/>
      <c r="JE197" s="14"/>
      <c r="JF197" s="14"/>
      <c r="JG197" s="14"/>
      <c r="JH197" s="14"/>
      <c r="JI197" s="14"/>
      <c r="JJ197" s="14"/>
      <c r="JK197" s="14"/>
      <c r="JL197" s="14"/>
      <c r="JM197" s="14"/>
      <c r="JN197" s="14"/>
      <c r="JO197" s="14"/>
      <c r="JP197" s="14"/>
      <c r="JQ197" s="14"/>
      <c r="JR197" s="14"/>
      <c r="JS197" s="14"/>
      <c r="JT197" s="14"/>
      <c r="JU197" s="14"/>
      <c r="JV197" s="14"/>
      <c r="JW197" s="14"/>
      <c r="JX197" s="14"/>
      <c r="JY197" s="14"/>
      <c r="JZ197" s="14"/>
      <c r="KA197" s="14"/>
      <c r="KB197" s="14"/>
    </row>
    <row r="198" spans="1:288" s="152" customFormat="1" ht="18" hidden="1" customHeight="1" outlineLevel="2" x14ac:dyDescent="0.25">
      <c r="A198" s="146">
        <v>58</v>
      </c>
      <c r="B198" s="366" t="str">
        <f>IFERROR(IF(INDEX(inputsflush_gn,MATCH(Logic!$A198,inputsflush_no,0))&lt;&gt;"",INDEX(inputsflush_gn,MATCH(Logic!$A198,inputsflush_no,0)),""),"")</f>
        <v/>
      </c>
      <c r="C198" s="367"/>
      <c r="D198" s="58" t="str">
        <f>IFERROR(IF(INDEX(inputsflush_id,MATCH(Logic!$A198,inputsflush_no,0))&lt;&gt;"",INDEX(inputsflush_id,MATCH(Logic!$A198,inputsflush_no,0)),""),"")</f>
        <v/>
      </c>
      <c r="E198" s="370" t="str">
        <f>IFERROR(IF(INDEX(inputsflush_fam,MATCH(Logic!$A198,inputsflush_no,0))&lt;&gt;"",INDEX(inputsflush_fam,MATCH(Logic!$A198,inputsflush_no,0)),""),"")</f>
        <v/>
      </c>
      <c r="F198" s="370"/>
      <c r="G198" s="370" t="str">
        <f>IFERROR(IF(INDEX(inputsflush_typ,MATCH(Logic!$A198,inputsflush_no,0))&lt;&gt;"",INDEX(inputsflush_typ,MATCH(Logic!$A198,inputsflush_no,0)),""),"")</f>
        <v/>
      </c>
      <c r="H198" s="370"/>
      <c r="I198" s="160" t="str">
        <f t="shared" si="0"/>
        <v/>
      </c>
      <c r="J198" s="161" t="str">
        <f>IFERROR(IF(INDEX(inputsflush_dfr,MATCH(Logic!$A198,inputsflush_no,0))&lt;&gt;"",INDEX(inputsflush_dfr,MATCH(Logic!$A198,inputsflush_no,0)),""),"")</f>
        <v/>
      </c>
      <c r="K198" s="332" t="str">
        <f>IFERROR(IF(INDEX(inputsflush_paw,MATCH(Logic!$A198,inputsflush_no,0))&lt;&gt;"",INDEX(inputsflush_paw,MATCH(Logic!$A198,inputsflush_no,0)),""),"")</f>
        <v/>
      </c>
      <c r="L198" s="304" t="str">
        <f>IFERROR(IF(INDEX(inputsflush_prcocc,MATCH(Logic!$A198,inputsflush_no,0))&lt;&gt;"",INDEX(inputsflush_prcocc,MATCH(Logic!$A198,inputsflush_no,0)),""),"")</f>
        <v/>
      </c>
      <c r="M198" s="174" t="str">
        <f t="shared" si="1"/>
        <v/>
      </c>
      <c r="N198" s="162" t="str">
        <f t="shared" si="2"/>
        <v/>
      </c>
      <c r="O198" s="160" t="str">
        <f t="shared" si="3"/>
        <v/>
      </c>
      <c r="P198" s="160" t="str">
        <f t="shared" si="4"/>
        <v/>
      </c>
      <c r="Q198" s="160" t="str">
        <f>IF($B198&lt;&gt;"",IFERROR(IF($N198&gt;0,IF($E198="Toilet (male)",1+(2*(1-$M198)),IF($E198="Toilet (female)",Database!J$55,IF($E198="Urinal",2*$M198,0))),0),"Check Inputs"),"")</f>
        <v/>
      </c>
      <c r="R198" s="162" t="str">
        <f t="shared" si="5"/>
        <v/>
      </c>
      <c r="S198" s="160" t="str">
        <f t="shared" si="6"/>
        <v/>
      </c>
      <c r="T198" s="160" t="str">
        <f t="shared" si="7"/>
        <v/>
      </c>
      <c r="U198" s="160" t="str">
        <f>IF($B198&lt;&gt;"",IFERROR(IF($R198&gt;0,IF($E198="Toilet (male)",0.1+(0.4*(1-$M198)),IF($E198="Toilet (female)",Database!K$55,IF($E198="Urinal",0.4*$M198,0))),0),"Check Inputs"),"")</f>
        <v/>
      </c>
      <c r="V198" s="162" t="str">
        <f t="shared" si="8"/>
        <v/>
      </c>
      <c r="W198" s="160" t="str">
        <f t="shared" si="9"/>
        <v/>
      </c>
      <c r="X198" s="160" t="str">
        <f t="shared" si="10"/>
        <v/>
      </c>
      <c r="Y198" s="162" t="str">
        <f>IF($B198&lt;&gt;"",IFERROR(IF($V198&gt;0,IF($E198="Toilet (male)",0.1+(0.1*(1-$M198)),IF($E198="Toilet (female)",Database!L$55,IF($E198="Urinal",0.1*$M198,0))),0),"Check Inputs"),"")</f>
        <v/>
      </c>
      <c r="Z198" s="162" t="str">
        <f t="shared" si="11"/>
        <v/>
      </c>
      <c r="AA198" s="160" t="str">
        <f t="shared" si="12"/>
        <v/>
      </c>
      <c r="AB198" s="160" t="str">
        <f t="shared" si="13"/>
        <v/>
      </c>
      <c r="AC198" s="162" t="str">
        <f>IF($B198&lt;&gt;"",IFERROR(IF($Z198&gt;0,IF($E198="Toilet (male)",1+(2*(1-$M198)),IF($E198="Toilet (female)",Database!M$55,IF($E198="Urinal",2*$M198,0))),0),"Check Inputs"),"")</f>
        <v/>
      </c>
      <c r="AD198" s="162" t="str">
        <f t="shared" si="14"/>
        <v/>
      </c>
      <c r="AE198" s="160" t="str">
        <f t="shared" si="15"/>
        <v/>
      </c>
      <c r="AF198" s="160" t="str">
        <f t="shared" si="16"/>
        <v/>
      </c>
      <c r="AG198" s="162" t="str">
        <f>IF($B198&lt;&gt;"",IFERROR(IF($AD198&gt;0,IF($E198="Toilet (male)",Database!$N$54,IF($E198="Toilet (female)",Database!$N$55,IF($E198="Urinal",Database!$N$56,0))),0),"Check Inputs"),"")</f>
        <v/>
      </c>
      <c r="AH198" s="162" t="str">
        <f t="shared" si="17"/>
        <v/>
      </c>
      <c r="AI198" s="160" t="str">
        <f t="shared" si="18"/>
        <v/>
      </c>
      <c r="AJ198" s="160" t="str">
        <f t="shared" si="19"/>
        <v/>
      </c>
      <c r="AK198" s="161" t="str">
        <f>IFERROR(IF(INDEX(inputsflush_updot,MATCH(Logic!$A198,inputsflush_no,0))&lt;&gt;"",INDEX(inputsflush_updot,MATCH(Logic!$A198,inputsflush_no,0)),""),"")</f>
        <v/>
      </c>
      <c r="AL198" s="160" t="str">
        <f t="shared" si="21"/>
        <v/>
      </c>
      <c r="AM198" s="161" t="str">
        <f>IFERROR(IF(INDEX(inputsflush_tduot,MATCH(Logic!$A198,inputsflush_no,0))&lt;&gt;"",INDEX(inputsflush_tduot,MATCH(Logic!$A198,inputsflush_no,0)),""),"")</f>
        <v/>
      </c>
      <c r="AN198" s="166" t="str">
        <f t="shared" si="22"/>
        <v/>
      </c>
      <c r="AO198" s="166" t="str">
        <f t="shared" si="23"/>
        <v/>
      </c>
      <c r="AP198" s="162" t="str">
        <f t="shared" si="24"/>
        <v/>
      </c>
      <c r="AQ198" s="306" t="str">
        <f t="shared" si="25"/>
        <v/>
      </c>
      <c r="AR198" s="160" t="str">
        <f t="shared" si="20"/>
        <v/>
      </c>
      <c r="AS198" s="160" t="str">
        <f t="shared" si="26"/>
        <v/>
      </c>
      <c r="AT198" s="160" t="str">
        <f t="shared" si="27"/>
        <v/>
      </c>
      <c r="AU198" s="160" t="str">
        <f t="shared" si="28"/>
        <v/>
      </c>
      <c r="AV198" s="160" t="str">
        <f t="shared" si="29"/>
        <v/>
      </c>
      <c r="AW198" s="153"/>
      <c r="AX198" s="138"/>
      <c r="AY198" s="138"/>
      <c r="AZ198" s="138"/>
      <c r="BA198" s="138"/>
      <c r="BB198" s="138"/>
      <c r="BC198" s="138"/>
      <c r="BD198" s="138"/>
      <c r="BE198" s="138"/>
      <c r="BF198" s="138"/>
      <c r="BG198" s="138"/>
      <c r="BH198" s="138"/>
      <c r="BI198" s="138"/>
      <c r="BJ198" s="138"/>
      <c r="BK198" s="138"/>
      <c r="BL198" s="138"/>
      <c r="BM198" s="138"/>
      <c r="BN198" s="138"/>
      <c r="BO198" s="138"/>
      <c r="BP198" s="138"/>
      <c r="BQ198" s="138"/>
      <c r="BR198" s="138"/>
      <c r="BS198" s="138"/>
      <c r="BT198" s="138"/>
      <c r="BU198" s="138"/>
      <c r="BV198" s="138"/>
      <c r="BW198" s="138"/>
      <c r="BX198" s="138"/>
      <c r="BY198" s="138"/>
      <c r="BZ198" s="138"/>
      <c r="CA198" s="14"/>
      <c r="CB198" s="14"/>
      <c r="CC198" s="14"/>
      <c r="CD198" s="14"/>
      <c r="CE198" s="14"/>
      <c r="CF198" s="14"/>
      <c r="CG198" s="14"/>
      <c r="CH198" s="14"/>
      <c r="CI198" s="14"/>
      <c r="CJ198" s="14"/>
      <c r="CK198" s="14"/>
      <c r="CL198" s="14"/>
      <c r="CM198" s="14"/>
      <c r="CN198" s="14"/>
      <c r="CO198" s="14"/>
      <c r="CP198" s="14"/>
      <c r="CQ198" s="14"/>
      <c r="CR198" s="14"/>
      <c r="CS198" s="14"/>
      <c r="CT198" s="14"/>
      <c r="CU198" s="14"/>
      <c r="CV198" s="14"/>
      <c r="CW198" s="14"/>
      <c r="CX198" s="14"/>
      <c r="CY198" s="14"/>
      <c r="CZ198" s="14"/>
      <c r="DA198" s="14"/>
      <c r="DB198" s="14"/>
      <c r="DC198" s="14"/>
      <c r="DD198" s="14"/>
      <c r="DE198" s="14"/>
      <c r="DF198" s="14"/>
      <c r="DG198" s="14"/>
      <c r="DH198" s="14"/>
      <c r="DI198" s="14"/>
      <c r="DJ198" s="14"/>
      <c r="DK198" s="14"/>
      <c r="DL198" s="14"/>
      <c r="DM198" s="14"/>
      <c r="DN198" s="14"/>
      <c r="DO198" s="14"/>
      <c r="DP198" s="14"/>
      <c r="DQ198" s="14"/>
      <c r="DR198" s="14"/>
      <c r="DS198" s="14"/>
      <c r="DT198" s="14"/>
      <c r="DU198" s="14"/>
      <c r="DV198" s="14"/>
      <c r="DW198" s="14"/>
      <c r="DX198" s="14"/>
      <c r="DY198" s="14"/>
      <c r="DZ198" s="14"/>
      <c r="EA198" s="14"/>
      <c r="EB198" s="14"/>
      <c r="EC198" s="14"/>
      <c r="ED198" s="14"/>
      <c r="EE198" s="14"/>
      <c r="EF198" s="14"/>
      <c r="EG198" s="14"/>
      <c r="EH198" s="14"/>
      <c r="EI198" s="14"/>
      <c r="EJ198" s="14"/>
      <c r="EK198" s="14"/>
      <c r="EL198" s="14"/>
      <c r="EM198" s="14"/>
      <c r="EN198" s="14"/>
      <c r="EO198" s="14"/>
      <c r="EP198" s="14"/>
      <c r="EQ198" s="14"/>
      <c r="ER198" s="14"/>
      <c r="ES198" s="14"/>
      <c r="ET198" s="14"/>
      <c r="EU198" s="14"/>
      <c r="EV198" s="14"/>
      <c r="EW198" s="14"/>
      <c r="EX198" s="14"/>
      <c r="EY198" s="14"/>
      <c r="EZ198" s="14"/>
      <c r="FA198" s="14"/>
      <c r="FB198" s="14"/>
      <c r="FC198" s="14"/>
      <c r="FD198" s="14"/>
      <c r="FE198" s="14"/>
      <c r="FF198" s="14"/>
      <c r="FG198" s="14"/>
      <c r="FH198" s="14"/>
      <c r="FI198" s="14"/>
      <c r="FJ198" s="14"/>
      <c r="FK198" s="14"/>
      <c r="FL198" s="14"/>
      <c r="FM198" s="14"/>
      <c r="FN198" s="14"/>
      <c r="FO198" s="14"/>
      <c r="FP198" s="14"/>
      <c r="FQ198" s="14"/>
      <c r="FR198" s="14"/>
      <c r="FS198" s="14"/>
      <c r="FT198" s="14"/>
      <c r="FU198" s="14"/>
      <c r="FV198" s="14"/>
      <c r="FW198" s="14"/>
      <c r="FX198" s="14"/>
      <c r="FY198" s="14"/>
      <c r="FZ198" s="14"/>
      <c r="GA198" s="14"/>
      <c r="GB198" s="14"/>
      <c r="GC198" s="14"/>
      <c r="GD198" s="14"/>
      <c r="GE198" s="14"/>
      <c r="GF198" s="14"/>
      <c r="GG198" s="14"/>
      <c r="GH198" s="14"/>
      <c r="GI198" s="14"/>
      <c r="GJ198" s="14"/>
      <c r="GK198" s="14"/>
      <c r="GL198" s="14"/>
      <c r="GM198" s="14"/>
      <c r="GN198" s="14"/>
      <c r="GO198" s="14"/>
      <c r="GP198" s="14"/>
      <c r="GQ198" s="14"/>
      <c r="GR198" s="14"/>
      <c r="GS198" s="14"/>
      <c r="GT198" s="14"/>
      <c r="GU198" s="14"/>
      <c r="GV198" s="14"/>
      <c r="GW198" s="14"/>
      <c r="GX198" s="14"/>
      <c r="GY198" s="14"/>
      <c r="GZ198" s="14"/>
      <c r="HA198" s="14"/>
      <c r="HB198" s="14"/>
      <c r="HC198" s="14"/>
      <c r="HD198" s="14"/>
      <c r="HE198" s="14"/>
      <c r="HF198" s="14"/>
      <c r="HG198" s="14"/>
      <c r="HH198" s="14"/>
      <c r="HI198" s="14"/>
      <c r="HJ198" s="14"/>
      <c r="HK198" s="14"/>
      <c r="HL198" s="14"/>
      <c r="HM198" s="14"/>
      <c r="HN198" s="14"/>
      <c r="HO198" s="14"/>
      <c r="HP198" s="14"/>
      <c r="HQ198" s="14"/>
      <c r="HR198" s="14"/>
      <c r="HS198" s="14"/>
      <c r="HT198" s="14"/>
      <c r="HU198" s="14"/>
      <c r="HV198" s="14"/>
      <c r="HW198" s="14"/>
      <c r="HX198" s="14"/>
      <c r="HY198" s="14"/>
      <c r="HZ198" s="14"/>
      <c r="IA198" s="14"/>
      <c r="IB198" s="14"/>
      <c r="IC198" s="14"/>
      <c r="ID198" s="14"/>
      <c r="IE198" s="14"/>
      <c r="IF198" s="14"/>
      <c r="IG198" s="14"/>
      <c r="IH198" s="14"/>
      <c r="II198" s="14"/>
      <c r="IJ198" s="14"/>
      <c r="IK198" s="14"/>
      <c r="IL198" s="14"/>
      <c r="IM198" s="14"/>
      <c r="IN198" s="14"/>
      <c r="IO198" s="14"/>
      <c r="IP198" s="14"/>
      <c r="IQ198" s="14"/>
      <c r="IR198" s="14"/>
      <c r="IS198" s="14"/>
      <c r="IT198" s="14"/>
      <c r="IU198" s="14"/>
      <c r="IV198" s="14"/>
      <c r="IW198" s="14"/>
      <c r="IX198" s="14"/>
      <c r="IY198" s="14"/>
      <c r="IZ198" s="14"/>
      <c r="JA198" s="14"/>
      <c r="JB198" s="14"/>
      <c r="JC198" s="14"/>
      <c r="JD198" s="14"/>
      <c r="JE198" s="14"/>
      <c r="JF198" s="14"/>
      <c r="JG198" s="14"/>
      <c r="JH198" s="14"/>
      <c r="JI198" s="14"/>
      <c r="JJ198" s="14"/>
      <c r="JK198" s="14"/>
      <c r="JL198" s="14"/>
      <c r="JM198" s="14"/>
      <c r="JN198" s="14"/>
      <c r="JO198" s="14"/>
      <c r="JP198" s="14"/>
      <c r="JQ198" s="14"/>
      <c r="JR198" s="14"/>
      <c r="JS198" s="14"/>
      <c r="JT198" s="14"/>
      <c r="JU198" s="14"/>
      <c r="JV198" s="14"/>
      <c r="JW198" s="14"/>
      <c r="JX198" s="14"/>
      <c r="JY198" s="14"/>
      <c r="JZ198" s="14"/>
      <c r="KA198" s="14"/>
      <c r="KB198" s="14"/>
    </row>
    <row r="199" spans="1:288" s="152" customFormat="1" ht="18" hidden="1" customHeight="1" outlineLevel="2" x14ac:dyDescent="0.25">
      <c r="A199" s="146">
        <v>59</v>
      </c>
      <c r="B199" s="366" t="str">
        <f>IFERROR(IF(INDEX(inputsflush_gn,MATCH(Logic!$A199,inputsflush_no,0))&lt;&gt;"",INDEX(inputsflush_gn,MATCH(Logic!$A199,inputsflush_no,0)),""),"")</f>
        <v/>
      </c>
      <c r="C199" s="367"/>
      <c r="D199" s="58" t="str">
        <f>IFERROR(IF(INDEX(inputsflush_id,MATCH(Logic!$A199,inputsflush_no,0))&lt;&gt;"",INDEX(inputsflush_id,MATCH(Logic!$A199,inputsflush_no,0)),""),"")</f>
        <v/>
      </c>
      <c r="E199" s="370" t="str">
        <f>IFERROR(IF(INDEX(inputsflush_fam,MATCH(Logic!$A199,inputsflush_no,0))&lt;&gt;"",INDEX(inputsflush_fam,MATCH(Logic!$A199,inputsflush_no,0)),""),"")</f>
        <v/>
      </c>
      <c r="F199" s="370"/>
      <c r="G199" s="370" t="str">
        <f>IFERROR(IF(INDEX(inputsflush_typ,MATCH(Logic!$A199,inputsflush_no,0))&lt;&gt;"",INDEX(inputsflush_typ,MATCH(Logic!$A199,inputsflush_no,0)),""),"")</f>
        <v/>
      </c>
      <c r="H199" s="370"/>
      <c r="I199" s="160" t="str">
        <f t="shared" si="0"/>
        <v/>
      </c>
      <c r="J199" s="161" t="str">
        <f>IFERROR(IF(INDEX(inputsflush_dfr,MATCH(Logic!$A199,inputsflush_no,0))&lt;&gt;"",INDEX(inputsflush_dfr,MATCH(Logic!$A199,inputsflush_no,0)),""),"")</f>
        <v/>
      </c>
      <c r="K199" s="332" t="str">
        <f>IFERROR(IF(INDEX(inputsflush_paw,MATCH(Logic!$A199,inputsflush_no,0))&lt;&gt;"",INDEX(inputsflush_paw,MATCH(Logic!$A199,inputsflush_no,0)),""),"")</f>
        <v/>
      </c>
      <c r="L199" s="304" t="str">
        <f>IFERROR(IF(INDEX(inputsflush_prcocc,MATCH(Logic!$A199,inputsflush_no,0))&lt;&gt;"",INDEX(inputsflush_prcocc,MATCH(Logic!$A199,inputsflush_no,0)),""),"")</f>
        <v/>
      </c>
      <c r="M199" s="174" t="str">
        <f t="shared" si="1"/>
        <v/>
      </c>
      <c r="N199" s="162" t="str">
        <f t="shared" si="2"/>
        <v/>
      </c>
      <c r="O199" s="160" t="str">
        <f t="shared" si="3"/>
        <v/>
      </c>
      <c r="P199" s="160" t="str">
        <f t="shared" si="4"/>
        <v/>
      </c>
      <c r="Q199" s="160" t="str">
        <f>IF($B199&lt;&gt;"",IFERROR(IF($N199&gt;0,IF($E199="Toilet (male)",1+(2*(1-$M199)),IF($E199="Toilet (female)",Database!J$55,IF($E199="Urinal",2*$M199,0))),0),"Check Inputs"),"")</f>
        <v/>
      </c>
      <c r="R199" s="162" t="str">
        <f t="shared" si="5"/>
        <v/>
      </c>
      <c r="S199" s="160" t="str">
        <f t="shared" si="6"/>
        <v/>
      </c>
      <c r="T199" s="160" t="str">
        <f t="shared" si="7"/>
        <v/>
      </c>
      <c r="U199" s="160" t="str">
        <f>IF($B199&lt;&gt;"",IFERROR(IF($R199&gt;0,IF($E199="Toilet (male)",0.1+(0.4*(1-$M199)),IF($E199="Toilet (female)",Database!K$55,IF($E199="Urinal",0.4*$M199,0))),0),"Check Inputs"),"")</f>
        <v/>
      </c>
      <c r="V199" s="162" t="str">
        <f t="shared" si="8"/>
        <v/>
      </c>
      <c r="W199" s="160" t="str">
        <f t="shared" si="9"/>
        <v/>
      </c>
      <c r="X199" s="160" t="str">
        <f t="shared" si="10"/>
        <v/>
      </c>
      <c r="Y199" s="162" t="str">
        <f>IF($B199&lt;&gt;"",IFERROR(IF($V199&gt;0,IF($E199="Toilet (male)",0.1+(0.1*(1-$M199)),IF($E199="Toilet (female)",Database!L$55,IF($E199="Urinal",0.1*$M199,0))),0),"Check Inputs"),"")</f>
        <v/>
      </c>
      <c r="Z199" s="162" t="str">
        <f t="shared" si="11"/>
        <v/>
      </c>
      <c r="AA199" s="160" t="str">
        <f t="shared" si="12"/>
        <v/>
      </c>
      <c r="AB199" s="160" t="str">
        <f t="shared" si="13"/>
        <v/>
      </c>
      <c r="AC199" s="162" t="str">
        <f>IF($B199&lt;&gt;"",IFERROR(IF($Z199&gt;0,IF($E199="Toilet (male)",1+(2*(1-$M199)),IF($E199="Toilet (female)",Database!M$55,IF($E199="Urinal",2*$M199,0))),0),"Check Inputs"),"")</f>
        <v/>
      </c>
      <c r="AD199" s="162" t="str">
        <f t="shared" si="14"/>
        <v/>
      </c>
      <c r="AE199" s="160" t="str">
        <f t="shared" si="15"/>
        <v/>
      </c>
      <c r="AF199" s="160" t="str">
        <f t="shared" si="16"/>
        <v/>
      </c>
      <c r="AG199" s="162" t="str">
        <f>IF($B199&lt;&gt;"",IFERROR(IF($AD199&gt;0,IF($E199="Toilet (male)",Database!$N$54,IF($E199="Toilet (female)",Database!$N$55,IF($E199="Urinal",Database!$N$56,0))),0),"Check Inputs"),"")</f>
        <v/>
      </c>
      <c r="AH199" s="162" t="str">
        <f t="shared" si="17"/>
        <v/>
      </c>
      <c r="AI199" s="160" t="str">
        <f t="shared" si="18"/>
        <v/>
      </c>
      <c r="AJ199" s="160" t="str">
        <f t="shared" si="19"/>
        <v/>
      </c>
      <c r="AK199" s="161" t="str">
        <f>IFERROR(IF(INDEX(inputsflush_updot,MATCH(Logic!$A199,inputsflush_no,0))&lt;&gt;"",INDEX(inputsflush_updot,MATCH(Logic!$A199,inputsflush_no,0)),""),"")</f>
        <v/>
      </c>
      <c r="AL199" s="160" t="str">
        <f t="shared" si="21"/>
        <v/>
      </c>
      <c r="AM199" s="161" t="str">
        <f>IFERROR(IF(INDEX(inputsflush_tduot,MATCH(Logic!$A199,inputsflush_no,0))&lt;&gt;"",INDEX(inputsflush_tduot,MATCH(Logic!$A199,inputsflush_no,0)),""),"")</f>
        <v/>
      </c>
      <c r="AN199" s="166" t="str">
        <f t="shared" si="22"/>
        <v/>
      </c>
      <c r="AO199" s="166" t="str">
        <f t="shared" si="23"/>
        <v/>
      </c>
      <c r="AP199" s="162" t="str">
        <f t="shared" si="24"/>
        <v/>
      </c>
      <c r="AQ199" s="306" t="str">
        <f t="shared" si="25"/>
        <v/>
      </c>
      <c r="AR199" s="160" t="str">
        <f t="shared" si="20"/>
        <v/>
      </c>
      <c r="AS199" s="160" t="str">
        <f t="shared" si="26"/>
        <v/>
      </c>
      <c r="AT199" s="160" t="str">
        <f t="shared" si="27"/>
        <v/>
      </c>
      <c r="AU199" s="160" t="str">
        <f t="shared" si="28"/>
        <v/>
      </c>
      <c r="AV199" s="160" t="str">
        <f t="shared" si="29"/>
        <v/>
      </c>
      <c r="AW199" s="153"/>
      <c r="AX199" s="138"/>
      <c r="AY199" s="138"/>
      <c r="AZ199" s="138"/>
      <c r="BA199" s="138"/>
      <c r="BB199" s="138"/>
      <c r="BC199" s="138"/>
      <c r="BD199" s="138"/>
      <c r="BE199" s="138"/>
      <c r="BF199" s="138"/>
      <c r="BG199" s="138"/>
      <c r="BH199" s="138"/>
      <c r="BI199" s="138"/>
      <c r="BJ199" s="138"/>
      <c r="BK199" s="138"/>
      <c r="BL199" s="138"/>
      <c r="BM199" s="138"/>
      <c r="BN199" s="138"/>
      <c r="BO199" s="138"/>
      <c r="BP199" s="138"/>
      <c r="BQ199" s="138"/>
      <c r="BR199" s="138"/>
      <c r="BS199" s="138"/>
      <c r="BT199" s="138"/>
      <c r="BU199" s="138"/>
      <c r="BV199" s="138"/>
      <c r="BW199" s="138"/>
      <c r="BX199" s="138"/>
      <c r="BY199" s="138"/>
      <c r="BZ199" s="138"/>
      <c r="CA199" s="14"/>
      <c r="CB199" s="14"/>
      <c r="CC199" s="14"/>
      <c r="CD199" s="14"/>
      <c r="CE199" s="14"/>
      <c r="CF199" s="14"/>
      <c r="CG199" s="14"/>
      <c r="CH199" s="14"/>
      <c r="CI199" s="14"/>
      <c r="CJ199" s="14"/>
      <c r="CK199" s="14"/>
      <c r="CL199" s="14"/>
      <c r="CM199" s="14"/>
      <c r="CN199" s="14"/>
      <c r="CO199" s="14"/>
      <c r="CP199" s="14"/>
      <c r="CQ199" s="14"/>
      <c r="CR199" s="14"/>
      <c r="CS199" s="14"/>
      <c r="CT199" s="14"/>
      <c r="CU199" s="14"/>
      <c r="CV199" s="14"/>
      <c r="CW199" s="14"/>
      <c r="CX199" s="14"/>
      <c r="CY199" s="14"/>
      <c r="CZ199" s="14"/>
      <c r="DA199" s="14"/>
      <c r="DB199" s="14"/>
      <c r="DC199" s="14"/>
      <c r="DD199" s="14"/>
      <c r="DE199" s="14"/>
      <c r="DF199" s="14"/>
      <c r="DG199" s="14"/>
      <c r="DH199" s="14"/>
      <c r="DI199" s="14"/>
      <c r="DJ199" s="14"/>
      <c r="DK199" s="14"/>
      <c r="DL199" s="14"/>
      <c r="DM199" s="14"/>
      <c r="DN199" s="14"/>
      <c r="DO199" s="14"/>
      <c r="DP199" s="14"/>
      <c r="DQ199" s="14"/>
      <c r="DR199" s="14"/>
      <c r="DS199" s="14"/>
      <c r="DT199" s="14"/>
      <c r="DU199" s="14"/>
      <c r="DV199" s="14"/>
      <c r="DW199" s="14"/>
      <c r="DX199" s="14"/>
      <c r="DY199" s="14"/>
      <c r="DZ199" s="14"/>
      <c r="EA199" s="14"/>
      <c r="EB199" s="14"/>
      <c r="EC199" s="14"/>
      <c r="ED199" s="14"/>
      <c r="EE199" s="14"/>
      <c r="EF199" s="14"/>
      <c r="EG199" s="14"/>
      <c r="EH199" s="14"/>
      <c r="EI199" s="14"/>
      <c r="EJ199" s="14"/>
      <c r="EK199" s="14"/>
      <c r="EL199" s="14"/>
      <c r="EM199" s="14"/>
      <c r="EN199" s="14"/>
      <c r="EO199" s="14"/>
      <c r="EP199" s="14"/>
      <c r="EQ199" s="14"/>
      <c r="ER199" s="14"/>
      <c r="ES199" s="14"/>
      <c r="ET199" s="14"/>
      <c r="EU199" s="14"/>
      <c r="EV199" s="14"/>
      <c r="EW199" s="14"/>
      <c r="EX199" s="14"/>
      <c r="EY199" s="14"/>
      <c r="EZ199" s="14"/>
      <c r="FA199" s="14"/>
      <c r="FB199" s="14"/>
      <c r="FC199" s="14"/>
      <c r="FD199" s="14"/>
      <c r="FE199" s="14"/>
      <c r="FF199" s="14"/>
      <c r="FG199" s="14"/>
      <c r="FH199" s="14"/>
      <c r="FI199" s="14"/>
      <c r="FJ199" s="14"/>
      <c r="FK199" s="14"/>
      <c r="FL199" s="14"/>
      <c r="FM199" s="14"/>
      <c r="FN199" s="14"/>
      <c r="FO199" s="14"/>
      <c r="FP199" s="14"/>
      <c r="FQ199" s="14"/>
      <c r="FR199" s="14"/>
      <c r="FS199" s="14"/>
      <c r="FT199" s="14"/>
      <c r="FU199" s="14"/>
      <c r="FV199" s="14"/>
      <c r="FW199" s="14"/>
      <c r="FX199" s="14"/>
      <c r="FY199" s="14"/>
      <c r="FZ199" s="14"/>
      <c r="GA199" s="14"/>
      <c r="GB199" s="14"/>
      <c r="GC199" s="14"/>
      <c r="GD199" s="14"/>
      <c r="GE199" s="14"/>
      <c r="GF199" s="14"/>
      <c r="GG199" s="14"/>
      <c r="GH199" s="14"/>
      <c r="GI199" s="14"/>
      <c r="GJ199" s="14"/>
      <c r="GK199" s="14"/>
      <c r="GL199" s="14"/>
      <c r="GM199" s="14"/>
      <c r="GN199" s="14"/>
      <c r="GO199" s="14"/>
      <c r="GP199" s="14"/>
      <c r="GQ199" s="14"/>
      <c r="GR199" s="14"/>
      <c r="GS199" s="14"/>
      <c r="GT199" s="14"/>
      <c r="GU199" s="14"/>
      <c r="GV199" s="14"/>
      <c r="GW199" s="14"/>
      <c r="GX199" s="14"/>
      <c r="GY199" s="14"/>
      <c r="GZ199" s="14"/>
      <c r="HA199" s="14"/>
      <c r="HB199" s="14"/>
      <c r="HC199" s="14"/>
      <c r="HD199" s="14"/>
      <c r="HE199" s="14"/>
      <c r="HF199" s="14"/>
      <c r="HG199" s="14"/>
      <c r="HH199" s="14"/>
      <c r="HI199" s="14"/>
      <c r="HJ199" s="14"/>
      <c r="HK199" s="14"/>
      <c r="HL199" s="14"/>
      <c r="HM199" s="14"/>
      <c r="HN199" s="14"/>
      <c r="HO199" s="14"/>
      <c r="HP199" s="14"/>
      <c r="HQ199" s="14"/>
      <c r="HR199" s="14"/>
      <c r="HS199" s="14"/>
      <c r="HT199" s="14"/>
      <c r="HU199" s="14"/>
      <c r="HV199" s="14"/>
      <c r="HW199" s="14"/>
      <c r="HX199" s="14"/>
      <c r="HY199" s="14"/>
      <c r="HZ199" s="14"/>
      <c r="IA199" s="14"/>
      <c r="IB199" s="14"/>
      <c r="IC199" s="14"/>
      <c r="ID199" s="14"/>
      <c r="IE199" s="14"/>
      <c r="IF199" s="14"/>
      <c r="IG199" s="14"/>
      <c r="IH199" s="14"/>
      <c r="II199" s="14"/>
      <c r="IJ199" s="14"/>
      <c r="IK199" s="14"/>
      <c r="IL199" s="14"/>
      <c r="IM199" s="14"/>
      <c r="IN199" s="14"/>
      <c r="IO199" s="14"/>
      <c r="IP199" s="14"/>
      <c r="IQ199" s="14"/>
      <c r="IR199" s="14"/>
      <c r="IS199" s="14"/>
      <c r="IT199" s="14"/>
      <c r="IU199" s="14"/>
      <c r="IV199" s="14"/>
      <c r="IW199" s="14"/>
      <c r="IX199" s="14"/>
      <c r="IY199" s="14"/>
      <c r="IZ199" s="14"/>
      <c r="JA199" s="14"/>
      <c r="JB199" s="14"/>
      <c r="JC199" s="14"/>
      <c r="JD199" s="14"/>
      <c r="JE199" s="14"/>
      <c r="JF199" s="14"/>
      <c r="JG199" s="14"/>
      <c r="JH199" s="14"/>
      <c r="JI199" s="14"/>
      <c r="JJ199" s="14"/>
      <c r="JK199" s="14"/>
      <c r="JL199" s="14"/>
      <c r="JM199" s="14"/>
      <c r="JN199" s="14"/>
      <c r="JO199" s="14"/>
      <c r="JP199" s="14"/>
      <c r="JQ199" s="14"/>
      <c r="JR199" s="14"/>
      <c r="JS199" s="14"/>
      <c r="JT199" s="14"/>
      <c r="JU199" s="14"/>
      <c r="JV199" s="14"/>
      <c r="JW199" s="14"/>
      <c r="JX199" s="14"/>
      <c r="JY199" s="14"/>
      <c r="JZ199" s="14"/>
      <c r="KA199" s="14"/>
      <c r="KB199" s="14"/>
    </row>
    <row r="200" spans="1:288" s="152" customFormat="1" ht="18" hidden="1" customHeight="1" outlineLevel="2" x14ac:dyDescent="0.25">
      <c r="A200" s="146">
        <v>60</v>
      </c>
      <c r="B200" s="366" t="str">
        <f>IFERROR(IF(INDEX(inputsflush_gn,MATCH(Logic!$A200,inputsflush_no,0))&lt;&gt;"",INDEX(inputsflush_gn,MATCH(Logic!$A200,inputsflush_no,0)),""),"")</f>
        <v/>
      </c>
      <c r="C200" s="367"/>
      <c r="D200" s="58" t="str">
        <f>IFERROR(IF(INDEX(inputsflush_id,MATCH(Logic!$A200,inputsflush_no,0))&lt;&gt;"",INDEX(inputsflush_id,MATCH(Logic!$A200,inputsflush_no,0)),""),"")</f>
        <v/>
      </c>
      <c r="E200" s="370" t="str">
        <f>IFERROR(IF(INDEX(inputsflush_fam,MATCH(Logic!$A200,inputsflush_no,0))&lt;&gt;"",INDEX(inputsflush_fam,MATCH(Logic!$A200,inputsflush_no,0)),""),"")</f>
        <v/>
      </c>
      <c r="F200" s="370"/>
      <c r="G200" s="370" t="str">
        <f>IFERROR(IF(INDEX(inputsflush_typ,MATCH(Logic!$A200,inputsflush_no,0))&lt;&gt;"",INDEX(inputsflush_typ,MATCH(Logic!$A200,inputsflush_no,0)),""),"")</f>
        <v/>
      </c>
      <c r="H200" s="370"/>
      <c r="I200" s="160" t="str">
        <f t="shared" si="0"/>
        <v/>
      </c>
      <c r="J200" s="161" t="str">
        <f>IFERROR(IF(INDEX(inputsflush_dfr,MATCH(Logic!$A200,inputsflush_no,0))&lt;&gt;"",INDEX(inputsflush_dfr,MATCH(Logic!$A200,inputsflush_no,0)),""),"")</f>
        <v/>
      </c>
      <c r="K200" s="332" t="str">
        <f>IFERROR(IF(INDEX(inputsflush_paw,MATCH(Logic!$A200,inputsflush_no,0))&lt;&gt;"",INDEX(inputsflush_paw,MATCH(Logic!$A200,inputsflush_no,0)),""),"")</f>
        <v/>
      </c>
      <c r="L200" s="304" t="str">
        <f>IFERROR(IF(INDEX(inputsflush_prcocc,MATCH(Logic!$A200,inputsflush_no,0))&lt;&gt;"",INDEX(inputsflush_prcocc,MATCH(Logic!$A200,inputsflush_no,0)),""),"")</f>
        <v/>
      </c>
      <c r="M200" s="174" t="str">
        <f t="shared" si="1"/>
        <v/>
      </c>
      <c r="N200" s="162" t="str">
        <f t="shared" si="2"/>
        <v/>
      </c>
      <c r="O200" s="160" t="str">
        <f t="shared" si="3"/>
        <v/>
      </c>
      <c r="P200" s="160" t="str">
        <f t="shared" si="4"/>
        <v/>
      </c>
      <c r="Q200" s="160" t="str">
        <f>IF($B200&lt;&gt;"",IFERROR(IF($N200&gt;0,IF($E200="Toilet (male)",1+(2*(1-$M200)),IF($E200="Toilet (female)",Database!J$55,IF($E200="Urinal",2*$M200,0))),0),"Check Inputs"),"")</f>
        <v/>
      </c>
      <c r="R200" s="162" t="str">
        <f t="shared" si="5"/>
        <v/>
      </c>
      <c r="S200" s="160" t="str">
        <f t="shared" si="6"/>
        <v/>
      </c>
      <c r="T200" s="160" t="str">
        <f t="shared" si="7"/>
        <v/>
      </c>
      <c r="U200" s="160" t="str">
        <f>IF($B200&lt;&gt;"",IFERROR(IF($R200&gt;0,IF($E200="Toilet (male)",0.1+(0.4*(1-$M200)),IF($E200="Toilet (female)",Database!K$55,IF($E200="Urinal",0.4*$M200,0))),0),"Check Inputs"),"")</f>
        <v/>
      </c>
      <c r="V200" s="162" t="str">
        <f t="shared" si="8"/>
        <v/>
      </c>
      <c r="W200" s="160" t="str">
        <f t="shared" si="9"/>
        <v/>
      </c>
      <c r="X200" s="160" t="str">
        <f t="shared" si="10"/>
        <v/>
      </c>
      <c r="Y200" s="162" t="str">
        <f>IF($B200&lt;&gt;"",IFERROR(IF($V200&gt;0,IF($E200="Toilet (male)",0.1+(0.1*(1-$M200)),IF($E200="Toilet (female)",Database!L$55,IF($E200="Urinal",0.1*$M200,0))),0),"Check Inputs"),"")</f>
        <v/>
      </c>
      <c r="Z200" s="162" t="str">
        <f t="shared" si="11"/>
        <v/>
      </c>
      <c r="AA200" s="160" t="str">
        <f t="shared" si="12"/>
        <v/>
      </c>
      <c r="AB200" s="160" t="str">
        <f t="shared" si="13"/>
        <v/>
      </c>
      <c r="AC200" s="162" t="str">
        <f>IF($B200&lt;&gt;"",IFERROR(IF($Z200&gt;0,IF($E200="Toilet (male)",1+(2*(1-$M200)),IF($E200="Toilet (female)",Database!M$55,IF($E200="Urinal",2*$M200,0))),0),"Check Inputs"),"")</f>
        <v/>
      </c>
      <c r="AD200" s="162" t="str">
        <f t="shared" si="14"/>
        <v/>
      </c>
      <c r="AE200" s="160" t="str">
        <f t="shared" si="15"/>
        <v/>
      </c>
      <c r="AF200" s="160" t="str">
        <f t="shared" si="16"/>
        <v/>
      </c>
      <c r="AG200" s="162" t="str">
        <f>IF($B200&lt;&gt;"",IFERROR(IF($AD200&gt;0,IF($E200="Toilet (male)",Database!$N$54,IF($E200="Toilet (female)",Database!$N$55,IF($E200="Urinal",Database!$N$56,0))),0),"Check Inputs"),"")</f>
        <v/>
      </c>
      <c r="AH200" s="162" t="str">
        <f t="shared" si="17"/>
        <v/>
      </c>
      <c r="AI200" s="160" t="str">
        <f t="shared" si="18"/>
        <v/>
      </c>
      <c r="AJ200" s="160" t="str">
        <f t="shared" si="19"/>
        <v/>
      </c>
      <c r="AK200" s="161" t="str">
        <f>IFERROR(IF(INDEX(inputsflush_updot,MATCH(Logic!$A200,inputsflush_no,0))&lt;&gt;"",INDEX(inputsflush_updot,MATCH(Logic!$A200,inputsflush_no,0)),""),"")</f>
        <v/>
      </c>
      <c r="AL200" s="160" t="str">
        <f t="shared" si="21"/>
        <v/>
      </c>
      <c r="AM200" s="161" t="str">
        <f>IFERROR(IF(INDEX(inputsflush_tduot,MATCH(Logic!$A200,inputsflush_no,0))&lt;&gt;"",INDEX(inputsflush_tduot,MATCH(Logic!$A200,inputsflush_no,0)),""),"")</f>
        <v/>
      </c>
      <c r="AN200" s="166" t="str">
        <f t="shared" si="22"/>
        <v/>
      </c>
      <c r="AO200" s="166" t="str">
        <f t="shared" si="23"/>
        <v/>
      </c>
      <c r="AP200" s="162" t="str">
        <f t="shared" si="24"/>
        <v/>
      </c>
      <c r="AQ200" s="306" t="str">
        <f t="shared" si="25"/>
        <v/>
      </c>
      <c r="AR200" s="160" t="str">
        <f t="shared" si="20"/>
        <v/>
      </c>
      <c r="AS200" s="160" t="str">
        <f t="shared" si="26"/>
        <v/>
      </c>
      <c r="AT200" s="160" t="str">
        <f t="shared" si="27"/>
        <v/>
      </c>
      <c r="AU200" s="160" t="str">
        <f t="shared" si="28"/>
        <v/>
      </c>
      <c r="AV200" s="160" t="str">
        <f t="shared" si="29"/>
        <v/>
      </c>
      <c r="AW200" s="153"/>
      <c r="AX200" s="138"/>
      <c r="AY200" s="138"/>
      <c r="AZ200" s="138"/>
      <c r="BA200" s="138"/>
      <c r="BB200" s="138"/>
      <c r="BC200" s="138"/>
      <c r="BD200" s="138"/>
      <c r="BE200" s="138"/>
      <c r="BF200" s="138"/>
      <c r="BG200" s="138"/>
      <c r="BH200" s="138"/>
      <c r="BI200" s="138"/>
      <c r="BJ200" s="138"/>
      <c r="BK200" s="138"/>
      <c r="BL200" s="138"/>
      <c r="BM200" s="138"/>
      <c r="BN200" s="138"/>
      <c r="BO200" s="138"/>
      <c r="BP200" s="138"/>
      <c r="BQ200" s="138"/>
      <c r="BR200" s="138"/>
      <c r="BS200" s="138"/>
      <c r="BT200" s="138"/>
      <c r="BU200" s="138"/>
      <c r="BV200" s="138"/>
      <c r="BW200" s="138"/>
      <c r="BX200" s="138"/>
      <c r="BY200" s="138"/>
      <c r="BZ200" s="138"/>
      <c r="CA200" s="14"/>
      <c r="CB200" s="14"/>
      <c r="CC200" s="14"/>
      <c r="CD200" s="14"/>
      <c r="CE200" s="14"/>
      <c r="CF200" s="14"/>
      <c r="CG200" s="14"/>
      <c r="CH200" s="14"/>
      <c r="CI200" s="14"/>
      <c r="CJ200" s="14"/>
      <c r="CK200" s="14"/>
      <c r="CL200" s="14"/>
      <c r="CM200" s="14"/>
      <c r="CN200" s="14"/>
      <c r="CO200" s="14"/>
      <c r="CP200" s="14"/>
      <c r="CQ200" s="14"/>
      <c r="CR200" s="14"/>
      <c r="CS200" s="14"/>
      <c r="CT200" s="14"/>
      <c r="CU200" s="14"/>
      <c r="CV200" s="14"/>
      <c r="CW200" s="14"/>
      <c r="CX200" s="14"/>
      <c r="CY200" s="14"/>
      <c r="CZ200" s="14"/>
      <c r="DA200" s="14"/>
      <c r="DB200" s="14"/>
      <c r="DC200" s="14"/>
      <c r="DD200" s="14"/>
      <c r="DE200" s="14"/>
      <c r="DF200" s="14"/>
      <c r="DG200" s="14"/>
      <c r="DH200" s="14"/>
      <c r="DI200" s="14"/>
      <c r="DJ200" s="14"/>
      <c r="DK200" s="14"/>
      <c r="DL200" s="14"/>
      <c r="DM200" s="14"/>
      <c r="DN200" s="14"/>
      <c r="DO200" s="14"/>
      <c r="DP200" s="14"/>
      <c r="DQ200" s="14"/>
      <c r="DR200" s="14"/>
      <c r="DS200" s="14"/>
      <c r="DT200" s="14"/>
      <c r="DU200" s="14"/>
      <c r="DV200" s="14"/>
      <c r="DW200" s="14"/>
      <c r="DX200" s="14"/>
      <c r="DY200" s="14"/>
      <c r="DZ200" s="14"/>
      <c r="EA200" s="14"/>
      <c r="EB200" s="14"/>
      <c r="EC200" s="14"/>
      <c r="ED200" s="14"/>
      <c r="EE200" s="14"/>
      <c r="EF200" s="14"/>
      <c r="EG200" s="14"/>
      <c r="EH200" s="14"/>
      <c r="EI200" s="14"/>
      <c r="EJ200" s="14"/>
      <c r="EK200" s="14"/>
      <c r="EL200" s="14"/>
      <c r="EM200" s="14"/>
      <c r="EN200" s="14"/>
      <c r="EO200" s="14"/>
      <c r="EP200" s="14"/>
      <c r="EQ200" s="14"/>
      <c r="ER200" s="14"/>
      <c r="ES200" s="14"/>
      <c r="ET200" s="14"/>
      <c r="EU200" s="14"/>
      <c r="EV200" s="14"/>
      <c r="EW200" s="14"/>
      <c r="EX200" s="14"/>
      <c r="EY200" s="14"/>
      <c r="EZ200" s="14"/>
      <c r="FA200" s="14"/>
      <c r="FB200" s="14"/>
      <c r="FC200" s="14"/>
      <c r="FD200" s="14"/>
      <c r="FE200" s="14"/>
      <c r="FF200" s="14"/>
      <c r="FG200" s="14"/>
      <c r="FH200" s="14"/>
      <c r="FI200" s="14"/>
      <c r="FJ200" s="14"/>
      <c r="FK200" s="14"/>
      <c r="FL200" s="14"/>
      <c r="FM200" s="14"/>
      <c r="FN200" s="14"/>
      <c r="FO200" s="14"/>
      <c r="FP200" s="14"/>
      <c r="FQ200" s="14"/>
      <c r="FR200" s="14"/>
      <c r="FS200" s="14"/>
      <c r="FT200" s="14"/>
      <c r="FU200" s="14"/>
      <c r="FV200" s="14"/>
      <c r="FW200" s="14"/>
      <c r="FX200" s="14"/>
      <c r="FY200" s="14"/>
      <c r="FZ200" s="14"/>
      <c r="GA200" s="14"/>
      <c r="GB200" s="14"/>
      <c r="GC200" s="14"/>
      <c r="GD200" s="14"/>
      <c r="GE200" s="14"/>
      <c r="GF200" s="14"/>
      <c r="GG200" s="14"/>
      <c r="GH200" s="14"/>
      <c r="GI200" s="14"/>
      <c r="GJ200" s="14"/>
      <c r="GK200" s="14"/>
      <c r="GL200" s="14"/>
      <c r="GM200" s="14"/>
      <c r="GN200" s="14"/>
      <c r="GO200" s="14"/>
      <c r="GP200" s="14"/>
      <c r="GQ200" s="14"/>
      <c r="GR200" s="14"/>
      <c r="GS200" s="14"/>
      <c r="GT200" s="14"/>
      <c r="GU200" s="14"/>
      <c r="GV200" s="14"/>
      <c r="GW200" s="14"/>
      <c r="GX200" s="14"/>
      <c r="GY200" s="14"/>
      <c r="GZ200" s="14"/>
      <c r="HA200" s="14"/>
      <c r="HB200" s="14"/>
      <c r="HC200" s="14"/>
      <c r="HD200" s="14"/>
      <c r="HE200" s="14"/>
      <c r="HF200" s="14"/>
      <c r="HG200" s="14"/>
      <c r="HH200" s="14"/>
      <c r="HI200" s="14"/>
      <c r="HJ200" s="14"/>
      <c r="HK200" s="14"/>
      <c r="HL200" s="14"/>
      <c r="HM200" s="14"/>
      <c r="HN200" s="14"/>
      <c r="HO200" s="14"/>
      <c r="HP200" s="14"/>
      <c r="HQ200" s="14"/>
      <c r="HR200" s="14"/>
      <c r="HS200" s="14"/>
      <c r="HT200" s="14"/>
      <c r="HU200" s="14"/>
      <c r="HV200" s="14"/>
      <c r="HW200" s="14"/>
      <c r="HX200" s="14"/>
      <c r="HY200" s="14"/>
      <c r="HZ200" s="14"/>
      <c r="IA200" s="14"/>
      <c r="IB200" s="14"/>
      <c r="IC200" s="14"/>
      <c r="ID200" s="14"/>
      <c r="IE200" s="14"/>
      <c r="IF200" s="14"/>
      <c r="IG200" s="14"/>
      <c r="IH200" s="14"/>
      <c r="II200" s="14"/>
      <c r="IJ200" s="14"/>
      <c r="IK200" s="14"/>
      <c r="IL200" s="14"/>
      <c r="IM200" s="14"/>
      <c r="IN200" s="14"/>
      <c r="IO200" s="14"/>
      <c r="IP200" s="14"/>
      <c r="IQ200" s="14"/>
      <c r="IR200" s="14"/>
      <c r="IS200" s="14"/>
      <c r="IT200" s="14"/>
      <c r="IU200" s="14"/>
      <c r="IV200" s="14"/>
      <c r="IW200" s="14"/>
      <c r="IX200" s="14"/>
      <c r="IY200" s="14"/>
      <c r="IZ200" s="14"/>
      <c r="JA200" s="14"/>
      <c r="JB200" s="14"/>
      <c r="JC200" s="14"/>
      <c r="JD200" s="14"/>
      <c r="JE200" s="14"/>
      <c r="JF200" s="14"/>
      <c r="JG200" s="14"/>
      <c r="JH200" s="14"/>
      <c r="JI200" s="14"/>
      <c r="JJ200" s="14"/>
      <c r="JK200" s="14"/>
      <c r="JL200" s="14"/>
      <c r="JM200" s="14"/>
      <c r="JN200" s="14"/>
      <c r="JO200" s="14"/>
      <c r="JP200" s="14"/>
      <c r="JQ200" s="14"/>
      <c r="JR200" s="14"/>
      <c r="JS200" s="14"/>
      <c r="JT200" s="14"/>
      <c r="JU200" s="14"/>
      <c r="JV200" s="14"/>
      <c r="JW200" s="14"/>
      <c r="JX200" s="14"/>
      <c r="JY200" s="14"/>
      <c r="JZ200" s="14"/>
      <c r="KA200" s="14"/>
      <c r="KB200" s="14"/>
    </row>
    <row r="201" spans="1:288" s="152" customFormat="1" ht="18" hidden="1" customHeight="1" outlineLevel="2" x14ac:dyDescent="0.25">
      <c r="A201" s="146">
        <v>61</v>
      </c>
      <c r="B201" s="366" t="str">
        <f>IFERROR(IF(INDEX(inputsflush_gn,MATCH(Logic!$A201,inputsflush_no,0))&lt;&gt;"",INDEX(inputsflush_gn,MATCH(Logic!$A201,inputsflush_no,0)),""),"")</f>
        <v/>
      </c>
      <c r="C201" s="367"/>
      <c r="D201" s="58" t="str">
        <f>IFERROR(IF(INDEX(inputsflush_id,MATCH(Logic!$A201,inputsflush_no,0))&lt;&gt;"",INDEX(inputsflush_id,MATCH(Logic!$A201,inputsflush_no,0)),""),"")</f>
        <v/>
      </c>
      <c r="E201" s="370" t="str">
        <f>IFERROR(IF(INDEX(inputsflush_fam,MATCH(Logic!$A201,inputsflush_no,0))&lt;&gt;"",INDEX(inputsflush_fam,MATCH(Logic!$A201,inputsflush_no,0)),""),"")</f>
        <v/>
      </c>
      <c r="F201" s="370"/>
      <c r="G201" s="370" t="str">
        <f>IFERROR(IF(INDEX(inputsflush_typ,MATCH(Logic!$A201,inputsflush_no,0))&lt;&gt;"",INDEX(inputsflush_typ,MATCH(Logic!$A201,inputsflush_no,0)),""),"")</f>
        <v/>
      </c>
      <c r="H201" s="370"/>
      <c r="I201" s="160" t="str">
        <f t="shared" si="0"/>
        <v/>
      </c>
      <c r="J201" s="161" t="str">
        <f>IFERROR(IF(INDEX(inputsflush_dfr,MATCH(Logic!$A201,inputsflush_no,0))&lt;&gt;"",INDEX(inputsflush_dfr,MATCH(Logic!$A201,inputsflush_no,0)),""),"")</f>
        <v/>
      </c>
      <c r="K201" s="332" t="str">
        <f>IFERROR(IF(INDEX(inputsflush_paw,MATCH(Logic!$A201,inputsflush_no,0))&lt;&gt;"",INDEX(inputsflush_paw,MATCH(Logic!$A201,inputsflush_no,0)),""),"")</f>
        <v/>
      </c>
      <c r="L201" s="304" t="str">
        <f>IFERROR(IF(INDEX(inputsflush_prcocc,MATCH(Logic!$A201,inputsflush_no,0))&lt;&gt;"",INDEX(inputsflush_prcocc,MATCH(Logic!$A201,inputsflush_no,0)),""),"")</f>
        <v/>
      </c>
      <c r="M201" s="174" t="str">
        <f t="shared" si="1"/>
        <v/>
      </c>
      <c r="N201" s="162" t="str">
        <f t="shared" si="2"/>
        <v/>
      </c>
      <c r="O201" s="160" t="str">
        <f t="shared" si="3"/>
        <v/>
      </c>
      <c r="P201" s="160" t="str">
        <f t="shared" si="4"/>
        <v/>
      </c>
      <c r="Q201" s="160" t="str">
        <f>IF($B201&lt;&gt;"",IFERROR(IF($N201&gt;0,IF($E201="Toilet (male)",1+(2*(1-$M201)),IF($E201="Toilet (female)",Database!J$55,IF($E201="Urinal",2*$M201,0))),0),"Check Inputs"),"")</f>
        <v/>
      </c>
      <c r="R201" s="162" t="str">
        <f t="shared" si="5"/>
        <v/>
      </c>
      <c r="S201" s="160" t="str">
        <f t="shared" si="6"/>
        <v/>
      </c>
      <c r="T201" s="160" t="str">
        <f t="shared" si="7"/>
        <v/>
      </c>
      <c r="U201" s="160" t="str">
        <f>IF($B201&lt;&gt;"",IFERROR(IF($R201&gt;0,IF($E201="Toilet (male)",0.1+(0.4*(1-$M201)),IF($E201="Toilet (female)",Database!K$55,IF($E201="Urinal",0.4*$M201,0))),0),"Check Inputs"),"")</f>
        <v/>
      </c>
      <c r="V201" s="162" t="str">
        <f t="shared" si="8"/>
        <v/>
      </c>
      <c r="W201" s="160" t="str">
        <f t="shared" si="9"/>
        <v/>
      </c>
      <c r="X201" s="160" t="str">
        <f t="shared" si="10"/>
        <v/>
      </c>
      <c r="Y201" s="162" t="str">
        <f>IF($B201&lt;&gt;"",IFERROR(IF($V201&gt;0,IF($E201="Toilet (male)",0.1+(0.1*(1-$M201)),IF($E201="Toilet (female)",Database!L$55,IF($E201="Urinal",0.1*$M201,0))),0),"Check Inputs"),"")</f>
        <v/>
      </c>
      <c r="Z201" s="162" t="str">
        <f t="shared" si="11"/>
        <v/>
      </c>
      <c r="AA201" s="160" t="str">
        <f t="shared" si="12"/>
        <v/>
      </c>
      <c r="AB201" s="160" t="str">
        <f t="shared" si="13"/>
        <v/>
      </c>
      <c r="AC201" s="162" t="str">
        <f>IF($B201&lt;&gt;"",IFERROR(IF($Z201&gt;0,IF($E201="Toilet (male)",1+(2*(1-$M201)),IF($E201="Toilet (female)",Database!M$55,IF($E201="Urinal",2*$M201,0))),0),"Check Inputs"),"")</f>
        <v/>
      </c>
      <c r="AD201" s="162" t="str">
        <f t="shared" si="14"/>
        <v/>
      </c>
      <c r="AE201" s="160" t="str">
        <f t="shared" si="15"/>
        <v/>
      </c>
      <c r="AF201" s="160" t="str">
        <f t="shared" si="16"/>
        <v/>
      </c>
      <c r="AG201" s="162" t="str">
        <f>IF($B201&lt;&gt;"",IFERROR(IF($AD201&gt;0,IF($E201="Toilet (male)",Database!$N$54,IF($E201="Toilet (female)",Database!$N$55,IF($E201="Urinal",Database!$N$56,0))),0),"Check Inputs"),"")</f>
        <v/>
      </c>
      <c r="AH201" s="162" t="str">
        <f t="shared" si="17"/>
        <v/>
      </c>
      <c r="AI201" s="160" t="str">
        <f t="shared" si="18"/>
        <v/>
      </c>
      <c r="AJ201" s="160" t="str">
        <f t="shared" si="19"/>
        <v/>
      </c>
      <c r="AK201" s="161" t="str">
        <f>IFERROR(IF(INDEX(inputsflush_updot,MATCH(Logic!$A201,inputsflush_no,0))&lt;&gt;"",INDEX(inputsflush_updot,MATCH(Logic!$A201,inputsflush_no,0)),""),"")</f>
        <v/>
      </c>
      <c r="AL201" s="160" t="str">
        <f t="shared" si="21"/>
        <v/>
      </c>
      <c r="AM201" s="161" t="str">
        <f>IFERROR(IF(INDEX(inputsflush_tduot,MATCH(Logic!$A201,inputsflush_no,0))&lt;&gt;"",INDEX(inputsflush_tduot,MATCH(Logic!$A201,inputsflush_no,0)),""),"")</f>
        <v/>
      </c>
      <c r="AN201" s="166" t="str">
        <f t="shared" si="22"/>
        <v/>
      </c>
      <c r="AO201" s="166" t="str">
        <f t="shared" si="23"/>
        <v/>
      </c>
      <c r="AP201" s="162" t="str">
        <f t="shared" si="24"/>
        <v/>
      </c>
      <c r="AQ201" s="306" t="str">
        <f t="shared" si="25"/>
        <v/>
      </c>
      <c r="AR201" s="160" t="str">
        <f t="shared" si="20"/>
        <v/>
      </c>
      <c r="AS201" s="160" t="str">
        <f t="shared" si="26"/>
        <v/>
      </c>
      <c r="AT201" s="160" t="str">
        <f t="shared" si="27"/>
        <v/>
      </c>
      <c r="AU201" s="160" t="str">
        <f t="shared" si="28"/>
        <v/>
      </c>
      <c r="AV201" s="160" t="str">
        <f t="shared" si="29"/>
        <v/>
      </c>
      <c r="AW201" s="153"/>
      <c r="AX201" s="138"/>
      <c r="AY201" s="138"/>
      <c r="AZ201" s="138"/>
      <c r="BA201" s="138"/>
      <c r="BB201" s="138"/>
      <c r="BC201" s="138"/>
      <c r="BD201" s="138"/>
      <c r="BE201" s="138"/>
      <c r="BF201" s="138"/>
      <c r="BG201" s="138"/>
      <c r="BH201" s="138"/>
      <c r="BI201" s="138"/>
      <c r="BJ201" s="138"/>
      <c r="BK201" s="138"/>
      <c r="BL201" s="138"/>
      <c r="BM201" s="138"/>
      <c r="BN201" s="138"/>
      <c r="BO201" s="138"/>
      <c r="BP201" s="138"/>
      <c r="BQ201" s="138"/>
      <c r="BR201" s="138"/>
      <c r="BS201" s="138"/>
      <c r="BT201" s="138"/>
      <c r="BU201" s="138"/>
      <c r="BV201" s="138"/>
      <c r="BW201" s="138"/>
      <c r="BX201" s="138"/>
      <c r="BY201" s="138"/>
      <c r="BZ201" s="138"/>
      <c r="CA201" s="14"/>
      <c r="CB201" s="14"/>
      <c r="CC201" s="14"/>
      <c r="CD201" s="14"/>
      <c r="CE201" s="14"/>
      <c r="CF201" s="14"/>
      <c r="CG201" s="14"/>
      <c r="CH201" s="14"/>
      <c r="CI201" s="14"/>
      <c r="CJ201" s="14"/>
      <c r="CK201" s="14"/>
      <c r="CL201" s="14"/>
      <c r="CM201" s="14"/>
      <c r="CN201" s="14"/>
      <c r="CO201" s="14"/>
      <c r="CP201" s="14"/>
      <c r="CQ201" s="14"/>
      <c r="CR201" s="14"/>
      <c r="CS201" s="14"/>
      <c r="CT201" s="14"/>
      <c r="CU201" s="14"/>
      <c r="CV201" s="14"/>
      <c r="CW201" s="14"/>
      <c r="CX201" s="14"/>
      <c r="CY201" s="14"/>
      <c r="CZ201" s="14"/>
      <c r="DA201" s="14"/>
      <c r="DB201" s="14"/>
      <c r="DC201" s="14"/>
      <c r="DD201" s="14"/>
      <c r="DE201" s="14"/>
      <c r="DF201" s="14"/>
      <c r="DG201" s="14"/>
      <c r="DH201" s="14"/>
      <c r="DI201" s="14"/>
      <c r="DJ201" s="14"/>
      <c r="DK201" s="14"/>
      <c r="DL201" s="14"/>
      <c r="DM201" s="14"/>
      <c r="DN201" s="14"/>
      <c r="DO201" s="14"/>
      <c r="DP201" s="14"/>
      <c r="DQ201" s="14"/>
      <c r="DR201" s="14"/>
      <c r="DS201" s="14"/>
      <c r="DT201" s="14"/>
      <c r="DU201" s="14"/>
      <c r="DV201" s="14"/>
      <c r="DW201" s="14"/>
      <c r="DX201" s="14"/>
      <c r="DY201" s="14"/>
      <c r="DZ201" s="14"/>
      <c r="EA201" s="14"/>
      <c r="EB201" s="14"/>
      <c r="EC201" s="14"/>
      <c r="ED201" s="14"/>
      <c r="EE201" s="14"/>
      <c r="EF201" s="14"/>
      <c r="EG201" s="14"/>
      <c r="EH201" s="14"/>
      <c r="EI201" s="14"/>
      <c r="EJ201" s="14"/>
      <c r="EK201" s="14"/>
      <c r="EL201" s="14"/>
      <c r="EM201" s="14"/>
      <c r="EN201" s="14"/>
      <c r="EO201" s="14"/>
      <c r="EP201" s="14"/>
      <c r="EQ201" s="14"/>
      <c r="ER201" s="14"/>
      <c r="ES201" s="14"/>
      <c r="ET201" s="14"/>
      <c r="EU201" s="14"/>
      <c r="EV201" s="14"/>
      <c r="EW201" s="14"/>
      <c r="EX201" s="14"/>
      <c r="EY201" s="14"/>
      <c r="EZ201" s="14"/>
      <c r="FA201" s="14"/>
      <c r="FB201" s="14"/>
      <c r="FC201" s="14"/>
      <c r="FD201" s="14"/>
      <c r="FE201" s="14"/>
      <c r="FF201" s="14"/>
      <c r="FG201" s="14"/>
      <c r="FH201" s="14"/>
      <c r="FI201" s="14"/>
      <c r="FJ201" s="14"/>
      <c r="FK201" s="14"/>
      <c r="FL201" s="14"/>
      <c r="FM201" s="14"/>
      <c r="FN201" s="14"/>
      <c r="FO201" s="14"/>
      <c r="FP201" s="14"/>
      <c r="FQ201" s="14"/>
      <c r="FR201" s="14"/>
      <c r="FS201" s="14"/>
      <c r="FT201" s="14"/>
      <c r="FU201" s="14"/>
      <c r="FV201" s="14"/>
      <c r="FW201" s="14"/>
      <c r="FX201" s="14"/>
      <c r="FY201" s="14"/>
      <c r="FZ201" s="14"/>
      <c r="GA201" s="14"/>
      <c r="GB201" s="14"/>
      <c r="GC201" s="14"/>
      <c r="GD201" s="14"/>
      <c r="GE201" s="14"/>
      <c r="GF201" s="14"/>
      <c r="GG201" s="14"/>
      <c r="GH201" s="14"/>
      <c r="GI201" s="14"/>
      <c r="GJ201" s="14"/>
      <c r="GK201" s="14"/>
      <c r="GL201" s="14"/>
      <c r="GM201" s="14"/>
      <c r="GN201" s="14"/>
      <c r="GO201" s="14"/>
      <c r="GP201" s="14"/>
      <c r="GQ201" s="14"/>
      <c r="GR201" s="14"/>
      <c r="GS201" s="14"/>
      <c r="GT201" s="14"/>
      <c r="GU201" s="14"/>
      <c r="GV201" s="14"/>
      <c r="GW201" s="14"/>
      <c r="GX201" s="14"/>
      <c r="GY201" s="14"/>
      <c r="GZ201" s="14"/>
      <c r="HA201" s="14"/>
      <c r="HB201" s="14"/>
      <c r="HC201" s="14"/>
      <c r="HD201" s="14"/>
      <c r="HE201" s="14"/>
      <c r="HF201" s="14"/>
      <c r="HG201" s="14"/>
      <c r="HH201" s="14"/>
      <c r="HI201" s="14"/>
      <c r="HJ201" s="14"/>
      <c r="HK201" s="14"/>
      <c r="HL201" s="14"/>
      <c r="HM201" s="14"/>
      <c r="HN201" s="14"/>
      <c r="HO201" s="14"/>
      <c r="HP201" s="14"/>
      <c r="HQ201" s="14"/>
      <c r="HR201" s="14"/>
      <c r="HS201" s="14"/>
      <c r="HT201" s="14"/>
      <c r="HU201" s="14"/>
      <c r="HV201" s="14"/>
      <c r="HW201" s="14"/>
      <c r="HX201" s="14"/>
      <c r="HY201" s="14"/>
      <c r="HZ201" s="14"/>
      <c r="IA201" s="14"/>
      <c r="IB201" s="14"/>
      <c r="IC201" s="14"/>
      <c r="ID201" s="14"/>
      <c r="IE201" s="14"/>
      <c r="IF201" s="14"/>
      <c r="IG201" s="14"/>
      <c r="IH201" s="14"/>
      <c r="II201" s="14"/>
      <c r="IJ201" s="14"/>
      <c r="IK201" s="14"/>
      <c r="IL201" s="14"/>
      <c r="IM201" s="14"/>
      <c r="IN201" s="14"/>
      <c r="IO201" s="14"/>
      <c r="IP201" s="14"/>
      <c r="IQ201" s="14"/>
      <c r="IR201" s="14"/>
      <c r="IS201" s="14"/>
      <c r="IT201" s="14"/>
      <c r="IU201" s="14"/>
      <c r="IV201" s="14"/>
      <c r="IW201" s="14"/>
      <c r="IX201" s="14"/>
      <c r="IY201" s="14"/>
      <c r="IZ201" s="14"/>
      <c r="JA201" s="14"/>
      <c r="JB201" s="14"/>
      <c r="JC201" s="14"/>
      <c r="JD201" s="14"/>
      <c r="JE201" s="14"/>
      <c r="JF201" s="14"/>
      <c r="JG201" s="14"/>
      <c r="JH201" s="14"/>
      <c r="JI201" s="14"/>
      <c r="JJ201" s="14"/>
      <c r="JK201" s="14"/>
      <c r="JL201" s="14"/>
      <c r="JM201" s="14"/>
      <c r="JN201" s="14"/>
      <c r="JO201" s="14"/>
      <c r="JP201" s="14"/>
      <c r="JQ201" s="14"/>
      <c r="JR201" s="14"/>
      <c r="JS201" s="14"/>
      <c r="JT201" s="14"/>
      <c r="JU201" s="14"/>
      <c r="JV201" s="14"/>
      <c r="JW201" s="14"/>
      <c r="JX201" s="14"/>
      <c r="JY201" s="14"/>
      <c r="JZ201" s="14"/>
      <c r="KA201" s="14"/>
      <c r="KB201" s="14"/>
    </row>
    <row r="202" spans="1:288" s="152" customFormat="1" ht="18" hidden="1" customHeight="1" outlineLevel="2" x14ac:dyDescent="0.25">
      <c r="A202" s="146">
        <v>62</v>
      </c>
      <c r="B202" s="366" t="str">
        <f>IFERROR(IF(INDEX(inputsflush_gn,MATCH(Logic!$A202,inputsflush_no,0))&lt;&gt;"",INDEX(inputsflush_gn,MATCH(Logic!$A202,inputsflush_no,0)),""),"")</f>
        <v/>
      </c>
      <c r="C202" s="367"/>
      <c r="D202" s="58" t="str">
        <f>IFERROR(IF(INDEX(inputsflush_id,MATCH(Logic!$A202,inputsflush_no,0))&lt;&gt;"",INDEX(inputsflush_id,MATCH(Logic!$A202,inputsflush_no,0)),""),"")</f>
        <v/>
      </c>
      <c r="E202" s="370" t="str">
        <f>IFERROR(IF(INDEX(inputsflush_fam,MATCH(Logic!$A202,inputsflush_no,0))&lt;&gt;"",INDEX(inputsflush_fam,MATCH(Logic!$A202,inputsflush_no,0)),""),"")</f>
        <v/>
      </c>
      <c r="F202" s="370"/>
      <c r="G202" s="370" t="str">
        <f>IFERROR(IF(INDEX(inputsflush_typ,MATCH(Logic!$A202,inputsflush_no,0))&lt;&gt;"",INDEX(inputsflush_typ,MATCH(Logic!$A202,inputsflush_no,0)),""),"")</f>
        <v/>
      </c>
      <c r="H202" s="370"/>
      <c r="I202" s="160" t="str">
        <f t="shared" si="0"/>
        <v/>
      </c>
      <c r="J202" s="161" t="str">
        <f>IFERROR(IF(INDEX(inputsflush_dfr,MATCH(Logic!$A202,inputsflush_no,0))&lt;&gt;"",INDEX(inputsflush_dfr,MATCH(Logic!$A202,inputsflush_no,0)),""),"")</f>
        <v/>
      </c>
      <c r="K202" s="332" t="str">
        <f>IFERROR(IF(INDEX(inputsflush_paw,MATCH(Logic!$A202,inputsflush_no,0))&lt;&gt;"",INDEX(inputsflush_paw,MATCH(Logic!$A202,inputsflush_no,0)),""),"")</f>
        <v/>
      </c>
      <c r="L202" s="304" t="str">
        <f>IFERROR(IF(INDEX(inputsflush_prcocc,MATCH(Logic!$A202,inputsflush_no,0))&lt;&gt;"",INDEX(inputsflush_prcocc,MATCH(Logic!$A202,inputsflush_no,0)),""),"")</f>
        <v/>
      </c>
      <c r="M202" s="174" t="str">
        <f t="shared" si="1"/>
        <v/>
      </c>
      <c r="N202" s="162" t="str">
        <f t="shared" si="2"/>
        <v/>
      </c>
      <c r="O202" s="160" t="str">
        <f t="shared" si="3"/>
        <v/>
      </c>
      <c r="P202" s="160" t="str">
        <f t="shared" si="4"/>
        <v/>
      </c>
      <c r="Q202" s="160" t="str">
        <f>IF($B202&lt;&gt;"",IFERROR(IF($N202&gt;0,IF($E202="Toilet (male)",1+(2*(1-$M202)),IF($E202="Toilet (female)",Database!J$55,IF($E202="Urinal",2*$M202,0))),0),"Check Inputs"),"")</f>
        <v/>
      </c>
      <c r="R202" s="162" t="str">
        <f t="shared" si="5"/>
        <v/>
      </c>
      <c r="S202" s="160" t="str">
        <f t="shared" si="6"/>
        <v/>
      </c>
      <c r="T202" s="160" t="str">
        <f t="shared" si="7"/>
        <v/>
      </c>
      <c r="U202" s="160" t="str">
        <f>IF($B202&lt;&gt;"",IFERROR(IF($R202&gt;0,IF($E202="Toilet (male)",0.1+(0.4*(1-$M202)),IF($E202="Toilet (female)",Database!K$55,IF($E202="Urinal",0.4*$M202,0))),0),"Check Inputs"),"")</f>
        <v/>
      </c>
      <c r="V202" s="162" t="str">
        <f t="shared" si="8"/>
        <v/>
      </c>
      <c r="W202" s="160" t="str">
        <f t="shared" si="9"/>
        <v/>
      </c>
      <c r="X202" s="160" t="str">
        <f t="shared" si="10"/>
        <v/>
      </c>
      <c r="Y202" s="162" t="str">
        <f>IF($B202&lt;&gt;"",IFERROR(IF($V202&gt;0,IF($E202="Toilet (male)",0.1+(0.1*(1-$M202)),IF($E202="Toilet (female)",Database!L$55,IF($E202="Urinal",0.1*$M202,0))),0),"Check Inputs"),"")</f>
        <v/>
      </c>
      <c r="Z202" s="162" t="str">
        <f t="shared" si="11"/>
        <v/>
      </c>
      <c r="AA202" s="160" t="str">
        <f t="shared" si="12"/>
        <v/>
      </c>
      <c r="AB202" s="160" t="str">
        <f t="shared" si="13"/>
        <v/>
      </c>
      <c r="AC202" s="162" t="str">
        <f>IF($B202&lt;&gt;"",IFERROR(IF($Z202&gt;0,IF($E202="Toilet (male)",1+(2*(1-$M202)),IF($E202="Toilet (female)",Database!M$55,IF($E202="Urinal",2*$M202,0))),0),"Check Inputs"),"")</f>
        <v/>
      </c>
      <c r="AD202" s="162" t="str">
        <f t="shared" si="14"/>
        <v/>
      </c>
      <c r="AE202" s="160" t="str">
        <f t="shared" si="15"/>
        <v/>
      </c>
      <c r="AF202" s="160" t="str">
        <f t="shared" si="16"/>
        <v/>
      </c>
      <c r="AG202" s="162" t="str">
        <f>IF($B202&lt;&gt;"",IFERROR(IF($AD202&gt;0,IF($E202="Toilet (male)",Database!$N$54,IF($E202="Toilet (female)",Database!$N$55,IF($E202="Urinal",Database!$N$56,0))),0),"Check Inputs"),"")</f>
        <v/>
      </c>
      <c r="AH202" s="162" t="str">
        <f t="shared" si="17"/>
        <v/>
      </c>
      <c r="AI202" s="160" t="str">
        <f t="shared" si="18"/>
        <v/>
      </c>
      <c r="AJ202" s="160" t="str">
        <f t="shared" si="19"/>
        <v/>
      </c>
      <c r="AK202" s="161" t="str">
        <f>IFERROR(IF(INDEX(inputsflush_updot,MATCH(Logic!$A202,inputsflush_no,0))&lt;&gt;"",INDEX(inputsflush_updot,MATCH(Logic!$A202,inputsflush_no,0)),""),"")</f>
        <v/>
      </c>
      <c r="AL202" s="160" t="str">
        <f t="shared" si="21"/>
        <v/>
      </c>
      <c r="AM202" s="161" t="str">
        <f>IFERROR(IF(INDEX(inputsflush_tduot,MATCH(Logic!$A202,inputsflush_no,0))&lt;&gt;"",INDEX(inputsflush_tduot,MATCH(Logic!$A202,inputsflush_no,0)),""),"")</f>
        <v/>
      </c>
      <c r="AN202" s="166" t="str">
        <f t="shared" si="22"/>
        <v/>
      </c>
      <c r="AO202" s="166" t="str">
        <f t="shared" si="23"/>
        <v/>
      </c>
      <c r="AP202" s="162" t="str">
        <f t="shared" si="24"/>
        <v/>
      </c>
      <c r="AQ202" s="306" t="str">
        <f t="shared" si="25"/>
        <v/>
      </c>
      <c r="AR202" s="160" t="str">
        <f t="shared" si="20"/>
        <v/>
      </c>
      <c r="AS202" s="160" t="str">
        <f t="shared" si="26"/>
        <v/>
      </c>
      <c r="AT202" s="160" t="str">
        <f t="shared" si="27"/>
        <v/>
      </c>
      <c r="AU202" s="160" t="str">
        <f t="shared" si="28"/>
        <v/>
      </c>
      <c r="AV202" s="160" t="str">
        <f t="shared" si="29"/>
        <v/>
      </c>
      <c r="AW202" s="153"/>
      <c r="AX202" s="138"/>
      <c r="AY202" s="138"/>
      <c r="AZ202" s="138"/>
      <c r="BA202" s="138"/>
      <c r="BB202" s="138"/>
      <c r="BC202" s="138"/>
      <c r="BD202" s="138"/>
      <c r="BE202" s="138"/>
      <c r="BF202" s="138"/>
      <c r="BG202" s="138"/>
      <c r="BH202" s="138"/>
      <c r="BI202" s="138"/>
      <c r="BJ202" s="138"/>
      <c r="BK202" s="138"/>
      <c r="BL202" s="138"/>
      <c r="BM202" s="138"/>
      <c r="BN202" s="138"/>
      <c r="BO202" s="138"/>
      <c r="BP202" s="138"/>
      <c r="BQ202" s="138"/>
      <c r="BR202" s="138"/>
      <c r="BS202" s="138"/>
      <c r="BT202" s="138"/>
      <c r="BU202" s="138"/>
      <c r="BV202" s="138"/>
      <c r="BW202" s="138"/>
      <c r="BX202" s="138"/>
      <c r="BY202" s="138"/>
      <c r="BZ202" s="138"/>
      <c r="CA202" s="14"/>
      <c r="CB202" s="14"/>
      <c r="CC202" s="14"/>
      <c r="CD202" s="14"/>
      <c r="CE202" s="14"/>
      <c r="CF202" s="14"/>
      <c r="CG202" s="14"/>
      <c r="CH202" s="14"/>
      <c r="CI202" s="14"/>
      <c r="CJ202" s="14"/>
      <c r="CK202" s="14"/>
      <c r="CL202" s="14"/>
      <c r="CM202" s="14"/>
      <c r="CN202" s="14"/>
      <c r="CO202" s="14"/>
      <c r="CP202" s="14"/>
      <c r="CQ202" s="14"/>
      <c r="CR202" s="14"/>
      <c r="CS202" s="14"/>
      <c r="CT202" s="14"/>
      <c r="CU202" s="14"/>
      <c r="CV202" s="14"/>
      <c r="CW202" s="14"/>
      <c r="CX202" s="14"/>
      <c r="CY202" s="14"/>
      <c r="CZ202" s="14"/>
      <c r="DA202" s="14"/>
      <c r="DB202" s="14"/>
      <c r="DC202" s="14"/>
      <c r="DD202" s="14"/>
      <c r="DE202" s="14"/>
      <c r="DF202" s="14"/>
      <c r="DG202" s="14"/>
      <c r="DH202" s="14"/>
      <c r="DI202" s="14"/>
      <c r="DJ202" s="14"/>
      <c r="DK202" s="14"/>
      <c r="DL202" s="14"/>
      <c r="DM202" s="14"/>
      <c r="DN202" s="14"/>
      <c r="DO202" s="14"/>
      <c r="DP202" s="14"/>
      <c r="DQ202" s="14"/>
      <c r="DR202" s="14"/>
      <c r="DS202" s="14"/>
      <c r="DT202" s="14"/>
      <c r="DU202" s="14"/>
      <c r="DV202" s="14"/>
      <c r="DW202" s="14"/>
      <c r="DX202" s="14"/>
      <c r="DY202" s="14"/>
      <c r="DZ202" s="14"/>
      <c r="EA202" s="14"/>
      <c r="EB202" s="14"/>
      <c r="EC202" s="14"/>
      <c r="ED202" s="14"/>
      <c r="EE202" s="14"/>
      <c r="EF202" s="14"/>
      <c r="EG202" s="14"/>
      <c r="EH202" s="14"/>
      <c r="EI202" s="14"/>
      <c r="EJ202" s="14"/>
      <c r="EK202" s="14"/>
      <c r="EL202" s="14"/>
      <c r="EM202" s="14"/>
      <c r="EN202" s="14"/>
      <c r="EO202" s="14"/>
      <c r="EP202" s="14"/>
      <c r="EQ202" s="14"/>
      <c r="ER202" s="14"/>
      <c r="ES202" s="14"/>
      <c r="ET202" s="14"/>
      <c r="EU202" s="14"/>
      <c r="EV202" s="14"/>
      <c r="EW202" s="14"/>
      <c r="EX202" s="14"/>
      <c r="EY202" s="14"/>
      <c r="EZ202" s="14"/>
      <c r="FA202" s="14"/>
      <c r="FB202" s="14"/>
      <c r="FC202" s="14"/>
      <c r="FD202" s="14"/>
      <c r="FE202" s="14"/>
      <c r="FF202" s="14"/>
      <c r="FG202" s="14"/>
      <c r="FH202" s="14"/>
      <c r="FI202" s="14"/>
      <c r="FJ202" s="14"/>
      <c r="FK202" s="14"/>
      <c r="FL202" s="14"/>
      <c r="FM202" s="14"/>
      <c r="FN202" s="14"/>
      <c r="FO202" s="14"/>
      <c r="FP202" s="14"/>
      <c r="FQ202" s="14"/>
      <c r="FR202" s="14"/>
      <c r="FS202" s="14"/>
      <c r="FT202" s="14"/>
      <c r="FU202" s="14"/>
      <c r="FV202" s="14"/>
      <c r="FW202" s="14"/>
      <c r="FX202" s="14"/>
      <c r="FY202" s="14"/>
      <c r="FZ202" s="14"/>
      <c r="GA202" s="14"/>
      <c r="GB202" s="14"/>
      <c r="GC202" s="14"/>
      <c r="GD202" s="14"/>
      <c r="GE202" s="14"/>
      <c r="GF202" s="14"/>
      <c r="GG202" s="14"/>
      <c r="GH202" s="14"/>
      <c r="GI202" s="14"/>
      <c r="GJ202" s="14"/>
      <c r="GK202" s="14"/>
      <c r="GL202" s="14"/>
      <c r="GM202" s="14"/>
      <c r="GN202" s="14"/>
      <c r="GO202" s="14"/>
      <c r="GP202" s="14"/>
      <c r="GQ202" s="14"/>
      <c r="GR202" s="14"/>
      <c r="GS202" s="14"/>
      <c r="GT202" s="14"/>
      <c r="GU202" s="14"/>
      <c r="GV202" s="14"/>
      <c r="GW202" s="14"/>
      <c r="GX202" s="14"/>
      <c r="GY202" s="14"/>
      <c r="GZ202" s="14"/>
      <c r="HA202" s="14"/>
      <c r="HB202" s="14"/>
      <c r="HC202" s="14"/>
      <c r="HD202" s="14"/>
      <c r="HE202" s="14"/>
      <c r="HF202" s="14"/>
      <c r="HG202" s="14"/>
      <c r="HH202" s="14"/>
      <c r="HI202" s="14"/>
      <c r="HJ202" s="14"/>
      <c r="HK202" s="14"/>
      <c r="HL202" s="14"/>
      <c r="HM202" s="14"/>
      <c r="HN202" s="14"/>
      <c r="HO202" s="14"/>
      <c r="HP202" s="14"/>
      <c r="HQ202" s="14"/>
      <c r="HR202" s="14"/>
      <c r="HS202" s="14"/>
      <c r="HT202" s="14"/>
      <c r="HU202" s="14"/>
      <c r="HV202" s="14"/>
      <c r="HW202" s="14"/>
      <c r="HX202" s="14"/>
      <c r="HY202" s="14"/>
      <c r="HZ202" s="14"/>
      <c r="IA202" s="14"/>
      <c r="IB202" s="14"/>
      <c r="IC202" s="14"/>
      <c r="ID202" s="14"/>
      <c r="IE202" s="14"/>
      <c r="IF202" s="14"/>
      <c r="IG202" s="14"/>
      <c r="IH202" s="14"/>
      <c r="II202" s="14"/>
      <c r="IJ202" s="14"/>
      <c r="IK202" s="14"/>
      <c r="IL202" s="14"/>
      <c r="IM202" s="14"/>
      <c r="IN202" s="14"/>
      <c r="IO202" s="14"/>
      <c r="IP202" s="14"/>
      <c r="IQ202" s="14"/>
      <c r="IR202" s="14"/>
      <c r="IS202" s="14"/>
      <c r="IT202" s="14"/>
      <c r="IU202" s="14"/>
      <c r="IV202" s="14"/>
      <c r="IW202" s="14"/>
      <c r="IX202" s="14"/>
      <c r="IY202" s="14"/>
      <c r="IZ202" s="14"/>
      <c r="JA202" s="14"/>
      <c r="JB202" s="14"/>
      <c r="JC202" s="14"/>
      <c r="JD202" s="14"/>
      <c r="JE202" s="14"/>
      <c r="JF202" s="14"/>
      <c r="JG202" s="14"/>
      <c r="JH202" s="14"/>
      <c r="JI202" s="14"/>
      <c r="JJ202" s="14"/>
      <c r="JK202" s="14"/>
      <c r="JL202" s="14"/>
      <c r="JM202" s="14"/>
      <c r="JN202" s="14"/>
      <c r="JO202" s="14"/>
      <c r="JP202" s="14"/>
      <c r="JQ202" s="14"/>
      <c r="JR202" s="14"/>
      <c r="JS202" s="14"/>
      <c r="JT202" s="14"/>
      <c r="JU202" s="14"/>
      <c r="JV202" s="14"/>
      <c r="JW202" s="14"/>
      <c r="JX202" s="14"/>
      <c r="JY202" s="14"/>
      <c r="JZ202" s="14"/>
      <c r="KA202" s="14"/>
      <c r="KB202" s="14"/>
    </row>
    <row r="203" spans="1:288" s="152" customFormat="1" ht="18" hidden="1" customHeight="1" outlineLevel="2" x14ac:dyDescent="0.25">
      <c r="A203" s="146">
        <v>63</v>
      </c>
      <c r="B203" s="366" t="str">
        <f>IFERROR(IF(INDEX(inputsflush_gn,MATCH(Logic!$A203,inputsflush_no,0))&lt;&gt;"",INDEX(inputsflush_gn,MATCH(Logic!$A203,inputsflush_no,0)),""),"")</f>
        <v/>
      </c>
      <c r="C203" s="367"/>
      <c r="D203" s="58" t="str">
        <f>IFERROR(IF(INDEX(inputsflush_id,MATCH(Logic!$A203,inputsflush_no,0))&lt;&gt;"",INDEX(inputsflush_id,MATCH(Logic!$A203,inputsflush_no,0)),""),"")</f>
        <v/>
      </c>
      <c r="E203" s="370" t="str">
        <f>IFERROR(IF(INDEX(inputsflush_fam,MATCH(Logic!$A203,inputsflush_no,0))&lt;&gt;"",INDEX(inputsflush_fam,MATCH(Logic!$A203,inputsflush_no,0)),""),"")</f>
        <v/>
      </c>
      <c r="F203" s="370"/>
      <c r="G203" s="370" t="str">
        <f>IFERROR(IF(INDEX(inputsflush_typ,MATCH(Logic!$A203,inputsflush_no,0))&lt;&gt;"",INDEX(inputsflush_typ,MATCH(Logic!$A203,inputsflush_no,0)),""),"")</f>
        <v/>
      </c>
      <c r="H203" s="370"/>
      <c r="I203" s="160" t="str">
        <f t="shared" si="0"/>
        <v/>
      </c>
      <c r="J203" s="161" t="str">
        <f>IFERROR(IF(INDEX(inputsflush_dfr,MATCH(Logic!$A203,inputsflush_no,0))&lt;&gt;"",INDEX(inputsflush_dfr,MATCH(Logic!$A203,inputsflush_no,0)),""),"")</f>
        <v/>
      </c>
      <c r="K203" s="332" t="str">
        <f>IFERROR(IF(INDEX(inputsflush_paw,MATCH(Logic!$A203,inputsflush_no,0))&lt;&gt;"",INDEX(inputsflush_paw,MATCH(Logic!$A203,inputsflush_no,0)),""),"")</f>
        <v/>
      </c>
      <c r="L203" s="304" t="str">
        <f>IFERROR(IF(INDEX(inputsflush_prcocc,MATCH(Logic!$A203,inputsflush_no,0))&lt;&gt;"",INDEX(inputsflush_prcocc,MATCH(Logic!$A203,inputsflush_no,0)),""),"")</f>
        <v/>
      </c>
      <c r="M203" s="174" t="str">
        <f t="shared" ref="M203:M252" si="30">IFERROR(IF($B203&lt;&gt;"",IF(INDEX(logic_003mlprc,MATCH($B203,logic_002grp,0))&lt;&gt;"",INDEX(logic_003mlprc,MATCH($B203,logic_002grp,0)),0),""),0)</f>
        <v/>
      </c>
      <c r="N203" s="162" t="str">
        <f t="shared" ref="N203:N252" si="31">IFERROR(IF($B203&lt;&gt;"",IF($B203&lt;&gt;"",INDEX(logic_005pempt,MATCH($B203,logic_002grp,0)),0),""),0)</f>
        <v/>
      </c>
      <c r="O203" s="160" t="str">
        <f t="shared" ref="O203:O252" si="32">IFERROR(IF($B203&lt;&gt;"",INDEX(logic_006pempm,MATCH($B203,logic_002grp,0)),""),0)</f>
        <v/>
      </c>
      <c r="P203" s="160" t="str">
        <f t="shared" ref="P203:P252" si="33">IFERROR(IF($B203&lt;&gt;"",INDEX(logic_007pempf,MATCH($B203,logic_002grp,0)),""),0)</f>
        <v/>
      </c>
      <c r="Q203" s="160" t="str">
        <f>IF($B203&lt;&gt;"",IFERROR(IF($N203&gt;0,IF($E203="Toilet (male)",1+(2*(1-$M203)),IF($E203="Toilet (female)",Database!J$55,IF($E203="Urinal",2*$M203,0))),0),"Check Inputs"),"")</f>
        <v/>
      </c>
      <c r="R203" s="162" t="str">
        <f t="shared" ref="R203:R252" si="34">IFERROR(IF($B203&lt;&gt;"",IF($B203&lt;&gt;"",INDEX(logic_008pvst,MATCH($B203,logic_002grp,0)),0),""),0)</f>
        <v/>
      </c>
      <c r="S203" s="160" t="str">
        <f t="shared" ref="S203:S252" si="35">IFERROR(IF($B203&lt;&gt;"",INDEX(logic_009pvsm,MATCH($B203,logic_002grp,0)),""),0)</f>
        <v/>
      </c>
      <c r="T203" s="160" t="str">
        <f t="shared" ref="T203:T252" si="36">IFERROR(IF($B203&lt;&gt;"",INDEX(logic_010pvsf,MATCH($B203,logic_002grp,0)),""),0)</f>
        <v/>
      </c>
      <c r="U203" s="160" t="str">
        <f>IF($B203&lt;&gt;"",IFERROR(IF($R203&gt;0,IF($E203="Toilet (male)",0.1+(0.4*(1-$M203)),IF($E203="Toilet (female)",Database!K$55,IF($E203="Urinal",0.4*$M203,0))),0),"Check Inputs"),"")</f>
        <v/>
      </c>
      <c r="V203" s="162" t="str">
        <f t="shared" ref="V203:V252" si="37">IFERROR(IF($B203&lt;&gt;"",IF($B203&lt;&gt;"",INDEX(logic_011prct,MATCH($B203,logic_002grp,0)),0),""),0)</f>
        <v/>
      </c>
      <c r="W203" s="160" t="str">
        <f t="shared" ref="W203:W252" si="38">IFERROR(IF($B203&lt;&gt;"",INDEX(logic_012prcm,MATCH($B203,logic_002grp,0)),""),0)</f>
        <v/>
      </c>
      <c r="X203" s="160" t="str">
        <f t="shared" ref="X203:X252" si="39">IFERROR(IF($B203&lt;&gt;"",INDEX(logic_013prcf,MATCH($B203,logic_002grp,0)),""),0)</f>
        <v/>
      </c>
      <c r="Y203" s="162" t="str">
        <f>IF($B203&lt;&gt;"",IFERROR(IF($V203&gt;0,IF($E203="Toilet (male)",0.1+(0.1*(1-$M203)),IF($E203="Toilet (female)",Database!L$55,IF($E203="Urinal",0.1*$M203,0))),0),"Check Inputs"),"")</f>
        <v/>
      </c>
      <c r="Z203" s="162" t="str">
        <f t="shared" ref="Z203:Z252" si="40">IFERROR(IF($B203&lt;&gt;"",IF($B203&lt;&gt;"",INDEX(logic_014pstt,MATCH($B203,logic_002grp,0)),0),""),0)</f>
        <v/>
      </c>
      <c r="AA203" s="160" t="str">
        <f t="shared" ref="AA203:AA252" si="41">IFERROR(IF($B203&lt;&gt;"",INDEX(logic_015pstm,MATCH($B203,logic_002grp,0)),""),0)</f>
        <v/>
      </c>
      <c r="AB203" s="160" t="str">
        <f t="shared" ref="AB203:AB252" si="42">IFERROR(IF($B203&lt;&gt;"",INDEX(logic_016pstf,MATCH($B203,logic_002grp,0)),""),0)</f>
        <v/>
      </c>
      <c r="AC203" s="162" t="str">
        <f>IF($B203&lt;&gt;"",IFERROR(IF($Z203&gt;0,IF($E203="Toilet (male)",1+(2*(1-$M203)),IF($E203="Toilet (female)",Database!M$55,IF($E203="Urinal",2*$M203,0))),0),"Check Inputs"),"")</f>
        <v/>
      </c>
      <c r="AD203" s="162" t="str">
        <f t="shared" ref="AD203:AD252" si="43">IFERROR(IF($B203&lt;&gt;"",IF($B203&lt;&gt;"",INDEX(logic_017prst,MATCH($B203,logic_002grp,0)),0),""),0)</f>
        <v/>
      </c>
      <c r="AE203" s="160" t="str">
        <f t="shared" ref="AE203:AE252" si="44">IFERROR(IF($B203&lt;&gt;"",INDEX(logic_018prsm,MATCH($B203,logic_002grp,0)),""),0)</f>
        <v/>
      </c>
      <c r="AF203" s="160" t="str">
        <f t="shared" ref="AF203:AF252" si="45">IFERROR(IF($B203&lt;&gt;"",INDEX(logic_019prsf,MATCH($B203,logic_002grp,0)),""),0)</f>
        <v/>
      </c>
      <c r="AG203" s="162" t="str">
        <f>IF($B203&lt;&gt;"",IFERROR(IF($AD203&gt;0,IF($E203="Toilet (male)",Database!$N$54,IF($E203="Toilet (female)",Database!$N$55,IF($E203="Urinal",Database!$N$56,0))),0),"Check Inputs"),"")</f>
        <v/>
      </c>
      <c r="AH203" s="162" t="str">
        <f t="shared" ref="AH203:AH252" si="46">IFERROR(IF($B203&lt;&gt;"",IF($B203&lt;&gt;"",INDEX(logic_020pot,MATCH($B203,logic_002grp,0)),0),""),0)</f>
        <v/>
      </c>
      <c r="AI203" s="160" t="str">
        <f t="shared" ref="AI203:AI252" si="47">IFERROR(IF($B203&lt;&gt;"",INDEX(logic_021pom,MATCH($B203,logic_002grp,0)),""),0)</f>
        <v/>
      </c>
      <c r="AJ203" s="160" t="str">
        <f t="shared" ref="AJ203:AJ252" si="48">IFERROR(IF($B203&lt;&gt;"",INDEX(logic_022pof,MATCH($B203,logic_002grp,0)),""),0)</f>
        <v/>
      </c>
      <c r="AK203" s="161" t="str">
        <f>IFERROR(IF(INDEX(inputsflush_updot,MATCH(Logic!$A203,inputsflush_no,0))&lt;&gt;"",INDEX(inputsflush_updot,MATCH(Logic!$A203,inputsflush_no,0)),""),"")</f>
        <v/>
      </c>
      <c r="AL203" s="160" t="str">
        <f t="shared" si="21"/>
        <v/>
      </c>
      <c r="AM203" s="161" t="str">
        <f>IFERROR(IF(INDEX(inputsflush_tduot,MATCH(Logic!$A203,inputsflush_no,0))&lt;&gt;"",INDEX(inputsflush_tduot,MATCH(Logic!$A203,inputsflush_no,0)),""),"")</f>
        <v/>
      </c>
      <c r="AN203" s="166" t="str">
        <f t="shared" si="22"/>
        <v/>
      </c>
      <c r="AO203" s="166" t="str">
        <f t="shared" si="23"/>
        <v/>
      </c>
      <c r="AP203" s="162" t="str">
        <f t="shared" si="24"/>
        <v/>
      </c>
      <c r="AQ203" s="306" t="str">
        <f t="shared" si="25"/>
        <v/>
      </c>
      <c r="AR203" s="160" t="str">
        <f t="shared" ref="AR203:AR252" si="49">IF($B203&lt;&gt;"",IFERROR(IF(INDEX(logic_004ado,MATCH($B203,logic_002grp,0))&lt;&gt;"",INDEX(logic_004ado,MATCH($B203,logic_002grp,0)),0),0),"")</f>
        <v/>
      </c>
      <c r="AS203" s="160" t="str">
        <f t="shared" si="26"/>
        <v/>
      </c>
      <c r="AT203" s="160" t="str">
        <f t="shared" si="27"/>
        <v/>
      </c>
      <c r="AU203" s="160" t="str">
        <f t="shared" si="28"/>
        <v/>
      </c>
      <c r="AV203" s="160" t="str">
        <f t="shared" si="29"/>
        <v/>
      </c>
      <c r="AW203" s="153"/>
      <c r="AX203" s="138"/>
      <c r="AY203" s="138"/>
      <c r="AZ203" s="138"/>
      <c r="BA203" s="138"/>
      <c r="BB203" s="138"/>
      <c r="BC203" s="138"/>
      <c r="BD203" s="138"/>
      <c r="BE203" s="138"/>
      <c r="BF203" s="138"/>
      <c r="BG203" s="138"/>
      <c r="BH203" s="138"/>
      <c r="BI203" s="138"/>
      <c r="BJ203" s="138"/>
      <c r="BK203" s="138"/>
      <c r="BL203" s="138"/>
      <c r="BM203" s="138"/>
      <c r="BN203" s="138"/>
      <c r="BO203" s="138"/>
      <c r="BP203" s="138"/>
      <c r="BQ203" s="138"/>
      <c r="BR203" s="138"/>
      <c r="BS203" s="138"/>
      <c r="BT203" s="138"/>
      <c r="BU203" s="138"/>
      <c r="BV203" s="138"/>
      <c r="BW203" s="138"/>
      <c r="BX203" s="138"/>
      <c r="BY203" s="138"/>
      <c r="BZ203" s="138"/>
      <c r="CA203" s="14"/>
      <c r="CB203" s="14"/>
      <c r="CC203" s="14"/>
      <c r="CD203" s="14"/>
      <c r="CE203" s="14"/>
      <c r="CF203" s="14"/>
      <c r="CG203" s="14"/>
      <c r="CH203" s="14"/>
      <c r="CI203" s="14"/>
      <c r="CJ203" s="14"/>
      <c r="CK203" s="14"/>
      <c r="CL203" s="14"/>
      <c r="CM203" s="14"/>
      <c r="CN203" s="14"/>
      <c r="CO203" s="14"/>
      <c r="CP203" s="14"/>
      <c r="CQ203" s="14"/>
      <c r="CR203" s="14"/>
      <c r="CS203" s="14"/>
      <c r="CT203" s="14"/>
      <c r="CU203" s="14"/>
      <c r="CV203" s="14"/>
      <c r="CW203" s="14"/>
      <c r="CX203" s="14"/>
      <c r="CY203" s="14"/>
      <c r="CZ203" s="14"/>
      <c r="DA203" s="14"/>
      <c r="DB203" s="14"/>
      <c r="DC203" s="14"/>
      <c r="DD203" s="14"/>
      <c r="DE203" s="14"/>
      <c r="DF203" s="14"/>
      <c r="DG203" s="14"/>
      <c r="DH203" s="14"/>
      <c r="DI203" s="14"/>
      <c r="DJ203" s="14"/>
      <c r="DK203" s="14"/>
      <c r="DL203" s="14"/>
      <c r="DM203" s="14"/>
      <c r="DN203" s="14"/>
      <c r="DO203" s="14"/>
      <c r="DP203" s="14"/>
      <c r="DQ203" s="14"/>
      <c r="DR203" s="14"/>
      <c r="DS203" s="14"/>
      <c r="DT203" s="14"/>
      <c r="DU203" s="14"/>
      <c r="DV203" s="14"/>
      <c r="DW203" s="14"/>
      <c r="DX203" s="14"/>
      <c r="DY203" s="14"/>
      <c r="DZ203" s="14"/>
      <c r="EA203" s="14"/>
      <c r="EB203" s="14"/>
      <c r="EC203" s="14"/>
      <c r="ED203" s="14"/>
      <c r="EE203" s="14"/>
      <c r="EF203" s="14"/>
      <c r="EG203" s="14"/>
      <c r="EH203" s="14"/>
      <c r="EI203" s="14"/>
      <c r="EJ203" s="14"/>
      <c r="EK203" s="14"/>
      <c r="EL203" s="14"/>
      <c r="EM203" s="14"/>
      <c r="EN203" s="14"/>
      <c r="EO203" s="14"/>
      <c r="EP203" s="14"/>
      <c r="EQ203" s="14"/>
      <c r="ER203" s="14"/>
      <c r="ES203" s="14"/>
      <c r="ET203" s="14"/>
      <c r="EU203" s="14"/>
      <c r="EV203" s="14"/>
      <c r="EW203" s="14"/>
      <c r="EX203" s="14"/>
      <c r="EY203" s="14"/>
      <c r="EZ203" s="14"/>
      <c r="FA203" s="14"/>
      <c r="FB203" s="14"/>
      <c r="FC203" s="14"/>
      <c r="FD203" s="14"/>
      <c r="FE203" s="14"/>
      <c r="FF203" s="14"/>
      <c r="FG203" s="14"/>
      <c r="FH203" s="14"/>
      <c r="FI203" s="14"/>
      <c r="FJ203" s="14"/>
      <c r="FK203" s="14"/>
      <c r="FL203" s="14"/>
      <c r="FM203" s="14"/>
      <c r="FN203" s="14"/>
      <c r="FO203" s="14"/>
      <c r="FP203" s="14"/>
      <c r="FQ203" s="14"/>
      <c r="FR203" s="14"/>
      <c r="FS203" s="14"/>
      <c r="FT203" s="14"/>
      <c r="FU203" s="14"/>
      <c r="FV203" s="14"/>
      <c r="FW203" s="14"/>
      <c r="FX203" s="14"/>
      <c r="FY203" s="14"/>
      <c r="FZ203" s="14"/>
      <c r="GA203" s="14"/>
      <c r="GB203" s="14"/>
      <c r="GC203" s="14"/>
      <c r="GD203" s="14"/>
      <c r="GE203" s="14"/>
      <c r="GF203" s="14"/>
      <c r="GG203" s="14"/>
      <c r="GH203" s="14"/>
      <c r="GI203" s="14"/>
      <c r="GJ203" s="14"/>
      <c r="GK203" s="14"/>
      <c r="GL203" s="14"/>
      <c r="GM203" s="14"/>
      <c r="GN203" s="14"/>
      <c r="GO203" s="14"/>
      <c r="GP203" s="14"/>
      <c r="GQ203" s="14"/>
      <c r="GR203" s="14"/>
      <c r="GS203" s="14"/>
      <c r="GT203" s="14"/>
      <c r="GU203" s="14"/>
      <c r="GV203" s="14"/>
      <c r="GW203" s="14"/>
      <c r="GX203" s="14"/>
      <c r="GY203" s="14"/>
      <c r="GZ203" s="14"/>
      <c r="HA203" s="14"/>
      <c r="HB203" s="14"/>
      <c r="HC203" s="14"/>
      <c r="HD203" s="14"/>
      <c r="HE203" s="14"/>
      <c r="HF203" s="14"/>
      <c r="HG203" s="14"/>
      <c r="HH203" s="14"/>
      <c r="HI203" s="14"/>
      <c r="HJ203" s="14"/>
      <c r="HK203" s="14"/>
      <c r="HL203" s="14"/>
      <c r="HM203" s="14"/>
      <c r="HN203" s="14"/>
      <c r="HO203" s="14"/>
      <c r="HP203" s="14"/>
      <c r="HQ203" s="14"/>
      <c r="HR203" s="14"/>
      <c r="HS203" s="14"/>
      <c r="HT203" s="14"/>
      <c r="HU203" s="14"/>
      <c r="HV203" s="14"/>
      <c r="HW203" s="14"/>
      <c r="HX203" s="14"/>
      <c r="HY203" s="14"/>
      <c r="HZ203" s="14"/>
      <c r="IA203" s="14"/>
      <c r="IB203" s="14"/>
      <c r="IC203" s="14"/>
      <c r="ID203" s="14"/>
      <c r="IE203" s="14"/>
      <c r="IF203" s="14"/>
      <c r="IG203" s="14"/>
      <c r="IH203" s="14"/>
      <c r="II203" s="14"/>
      <c r="IJ203" s="14"/>
      <c r="IK203" s="14"/>
      <c r="IL203" s="14"/>
      <c r="IM203" s="14"/>
      <c r="IN203" s="14"/>
      <c r="IO203" s="14"/>
      <c r="IP203" s="14"/>
      <c r="IQ203" s="14"/>
      <c r="IR203" s="14"/>
      <c r="IS203" s="14"/>
      <c r="IT203" s="14"/>
      <c r="IU203" s="14"/>
      <c r="IV203" s="14"/>
      <c r="IW203" s="14"/>
      <c r="IX203" s="14"/>
      <c r="IY203" s="14"/>
      <c r="IZ203" s="14"/>
      <c r="JA203" s="14"/>
      <c r="JB203" s="14"/>
      <c r="JC203" s="14"/>
      <c r="JD203" s="14"/>
      <c r="JE203" s="14"/>
      <c r="JF203" s="14"/>
      <c r="JG203" s="14"/>
      <c r="JH203" s="14"/>
      <c r="JI203" s="14"/>
      <c r="JJ203" s="14"/>
      <c r="JK203" s="14"/>
      <c r="JL203" s="14"/>
      <c r="JM203" s="14"/>
      <c r="JN203" s="14"/>
      <c r="JO203" s="14"/>
      <c r="JP203" s="14"/>
      <c r="JQ203" s="14"/>
      <c r="JR203" s="14"/>
      <c r="JS203" s="14"/>
      <c r="JT203" s="14"/>
      <c r="JU203" s="14"/>
      <c r="JV203" s="14"/>
      <c r="JW203" s="14"/>
      <c r="JX203" s="14"/>
      <c r="JY203" s="14"/>
      <c r="JZ203" s="14"/>
      <c r="KA203" s="14"/>
      <c r="KB203" s="14"/>
    </row>
    <row r="204" spans="1:288" s="152" customFormat="1" ht="18" hidden="1" customHeight="1" outlineLevel="2" x14ac:dyDescent="0.25">
      <c r="A204" s="146">
        <v>64</v>
      </c>
      <c r="B204" s="366" t="str">
        <f>IFERROR(IF(INDEX(inputsflush_gn,MATCH(Logic!$A204,inputsflush_no,0))&lt;&gt;"",INDEX(inputsflush_gn,MATCH(Logic!$A204,inputsflush_no,0)),""),"")</f>
        <v/>
      </c>
      <c r="C204" s="367"/>
      <c r="D204" s="58" t="str">
        <f>IFERROR(IF(INDEX(inputsflush_id,MATCH(Logic!$A204,inputsflush_no,0))&lt;&gt;"",INDEX(inputsflush_id,MATCH(Logic!$A204,inputsflush_no,0)),""),"")</f>
        <v/>
      </c>
      <c r="E204" s="370" t="str">
        <f>IFERROR(IF(INDEX(inputsflush_fam,MATCH(Logic!$A204,inputsflush_no,0))&lt;&gt;"",INDEX(inputsflush_fam,MATCH(Logic!$A204,inputsflush_no,0)),""),"")</f>
        <v/>
      </c>
      <c r="F204" s="370"/>
      <c r="G204" s="370" t="str">
        <f>IFERROR(IF(INDEX(inputsflush_typ,MATCH(Logic!$A204,inputsflush_no,0))&lt;&gt;"",INDEX(inputsflush_typ,MATCH(Logic!$A204,inputsflush_no,0)),""),"")</f>
        <v/>
      </c>
      <c r="H204" s="370"/>
      <c r="I204" s="160" t="str">
        <f t="shared" si="0"/>
        <v/>
      </c>
      <c r="J204" s="161" t="str">
        <f>IFERROR(IF(INDEX(inputsflush_dfr,MATCH(Logic!$A204,inputsflush_no,0))&lt;&gt;"",INDEX(inputsflush_dfr,MATCH(Logic!$A204,inputsflush_no,0)),""),"")</f>
        <v/>
      </c>
      <c r="K204" s="332" t="str">
        <f>IFERROR(IF(INDEX(inputsflush_paw,MATCH(Logic!$A204,inputsflush_no,0))&lt;&gt;"",INDEX(inputsflush_paw,MATCH(Logic!$A204,inputsflush_no,0)),""),"")</f>
        <v/>
      </c>
      <c r="L204" s="304" t="str">
        <f>IFERROR(IF(INDEX(inputsflush_prcocc,MATCH(Logic!$A204,inputsflush_no,0))&lt;&gt;"",INDEX(inputsflush_prcocc,MATCH(Logic!$A204,inputsflush_no,0)),""),"")</f>
        <v/>
      </c>
      <c r="M204" s="174" t="str">
        <f t="shared" si="30"/>
        <v/>
      </c>
      <c r="N204" s="162" t="str">
        <f t="shared" si="31"/>
        <v/>
      </c>
      <c r="O204" s="160" t="str">
        <f t="shared" si="32"/>
        <v/>
      </c>
      <c r="P204" s="160" t="str">
        <f t="shared" si="33"/>
        <v/>
      </c>
      <c r="Q204" s="160" t="str">
        <f>IF($B204&lt;&gt;"",IFERROR(IF($N204&gt;0,IF($E204="Toilet (male)",1+(2*(1-$M204)),IF($E204="Toilet (female)",Database!J$55,IF($E204="Urinal",2*$M204,0))),0),"Check Inputs"),"")</f>
        <v/>
      </c>
      <c r="R204" s="162" t="str">
        <f t="shared" si="34"/>
        <v/>
      </c>
      <c r="S204" s="160" t="str">
        <f t="shared" si="35"/>
        <v/>
      </c>
      <c r="T204" s="160" t="str">
        <f t="shared" si="36"/>
        <v/>
      </c>
      <c r="U204" s="160" t="str">
        <f>IF($B204&lt;&gt;"",IFERROR(IF($R204&gt;0,IF($E204="Toilet (male)",0.1+(0.4*(1-$M204)),IF($E204="Toilet (female)",Database!K$55,IF($E204="Urinal",0.4*$M204,0))),0),"Check Inputs"),"")</f>
        <v/>
      </c>
      <c r="V204" s="162" t="str">
        <f t="shared" si="37"/>
        <v/>
      </c>
      <c r="W204" s="160" t="str">
        <f t="shared" si="38"/>
        <v/>
      </c>
      <c r="X204" s="160" t="str">
        <f t="shared" si="39"/>
        <v/>
      </c>
      <c r="Y204" s="162" t="str">
        <f>IF($B204&lt;&gt;"",IFERROR(IF($V204&gt;0,IF($E204="Toilet (male)",0.1+(0.1*(1-$M204)),IF($E204="Toilet (female)",Database!L$55,IF($E204="Urinal",0.1*$M204,0))),0),"Check Inputs"),"")</f>
        <v/>
      </c>
      <c r="Z204" s="162" t="str">
        <f t="shared" si="40"/>
        <v/>
      </c>
      <c r="AA204" s="160" t="str">
        <f t="shared" si="41"/>
        <v/>
      </c>
      <c r="AB204" s="160" t="str">
        <f t="shared" si="42"/>
        <v/>
      </c>
      <c r="AC204" s="162" t="str">
        <f>IF($B204&lt;&gt;"",IFERROR(IF($Z204&gt;0,IF($E204="Toilet (male)",1+(2*(1-$M204)),IF($E204="Toilet (female)",Database!M$55,IF($E204="Urinal",2*$M204,0))),0),"Check Inputs"),"")</f>
        <v/>
      </c>
      <c r="AD204" s="162" t="str">
        <f t="shared" si="43"/>
        <v/>
      </c>
      <c r="AE204" s="160" t="str">
        <f t="shared" si="44"/>
        <v/>
      </c>
      <c r="AF204" s="160" t="str">
        <f t="shared" si="45"/>
        <v/>
      </c>
      <c r="AG204" s="162" t="str">
        <f>IF($B204&lt;&gt;"",IFERROR(IF($AD204&gt;0,IF($E204="Toilet (male)",Database!$N$54,IF($E204="Toilet (female)",Database!$N$55,IF($E204="Urinal",Database!$N$56,0))),0),"Check Inputs"),"")</f>
        <v/>
      </c>
      <c r="AH204" s="162" t="str">
        <f t="shared" si="46"/>
        <v/>
      </c>
      <c r="AI204" s="160" t="str">
        <f t="shared" si="47"/>
        <v/>
      </c>
      <c r="AJ204" s="160" t="str">
        <f t="shared" si="48"/>
        <v/>
      </c>
      <c r="AK204" s="161" t="str">
        <f>IFERROR(IF(INDEX(inputsflush_updot,MATCH(Logic!$A204,inputsflush_no,0))&lt;&gt;"",INDEX(inputsflush_updot,MATCH(Logic!$A204,inputsflush_no,0)),""),"")</f>
        <v/>
      </c>
      <c r="AL204" s="160" t="str">
        <f t="shared" ref="AL204:AL252" si="50">IF($B204&lt;&gt;"",IFERROR(
 IF(LOWER(TRIM($E204))="toilet (female)",
   SUM(
     N(IFERROR(VALUE($P204),$P204))*N(IFERROR(VALUE($Q204),$Q204)) +
     N(IFERROR(VALUE($T204),$T204))*N(IFERROR(VALUE($U204),$U204)) +
     N(IFERROR(VALUE($X204),$X204))*N(IFERROR(VALUE($Y204),$Y204)) +
     N(IFERROR(VALUE($AB204),$AB204))*N(IFERROR(VALUE($AC204),$AC204)) +
     N(IFERROR(VALUE($AF204),$AF204))*N(IFERROR(VALUE($AG204),$AG204)) +
     N(IFERROR(VALUE($AJ204),$AJ204))*N(IFERROR(VALUE($AK204),$AK204))
   ),
   SUM(
     N(IFERROR(VALUE($O204),$O204))*N(IFERROR(VALUE($Q204),$Q204)) +
     N(IFERROR(VALUE($S204),$S204))*N(IFERROR(VALUE($U204),$U204)) +
     N(IFERROR(VALUE($W204),$W204))*N(IFERROR(VALUE($Y204),$Y204)) +
     N(IFERROR(VALUE($AA204),$AA204))*N(IFERROR(VALUE($AC204),$AC204)) +
     N(IFERROR(VALUE($AE204),$AE204))*N(IFERROR(VALUE($AG204),$AG204)) +
     N(IFERROR(VALUE($AI204),$AI204))*N(IFERROR(VALUE($AK204),$AK204))
   )
 ),""),
"")</f>
        <v/>
      </c>
      <c r="AM204" s="161" t="str">
        <f>IFERROR(IF(INDEX(inputsflush_tduot,MATCH(Logic!$A204,inputsflush_no,0))&lt;&gt;"",INDEX(inputsflush_tduot,MATCH(Logic!$A204,inputsflush_no,0)),""),"")</f>
        <v/>
      </c>
      <c r="AN204" s="166" t="str">
        <f t="shared" ref="AN204:AN252" si="51">IF($B204&lt;&gt;"",
  IF(N($AM204)&gt;0,
    N($AM204)*N(I204)*N($L204),
    N($AL204)*N(I204)*N($L204)
  ),
"")</f>
        <v/>
      </c>
      <c r="AO204" s="166" t="str">
        <f t="shared" ref="AO204:AO252" si="52">IF($B204&lt;&gt;"",
  IF(N($AM204)&gt;0,
    N($AM204)*N(J204)*N($L204),
    N($AL204)*N(J204)*N($L204)
  ),
"")</f>
        <v/>
      </c>
      <c r="AP204" s="162" t="str">
        <f t="shared" ref="AP204:AP252" si="53">IF($B204&lt;&gt;"",
  IF(N($AM204)&gt;0,
    N($AM204)*N(J204)*N(K204)*N($L204),
    N($AL204)*N(J204)*N(K204)*N($L204)
  ),
"")</f>
        <v/>
      </c>
      <c r="AQ204" s="306" t="str">
        <f t="shared" ref="AQ204:AQ252" si="54">IFERROR(IF($B204&lt;&gt;"",AO204-AP204,""),"")</f>
        <v/>
      </c>
      <c r="AR204" s="160" t="str">
        <f t="shared" si="49"/>
        <v/>
      </c>
      <c r="AS204" s="160" t="str">
        <f t="shared" ref="AS204:AS252" si="55">IFERROR($AR204*AN204,"")</f>
        <v/>
      </c>
      <c r="AT204" s="160" t="str">
        <f t="shared" ref="AT204:AT252" si="56">IFERROR($AR204*AO204,"")</f>
        <v/>
      </c>
      <c r="AU204" s="160" t="str">
        <f t="shared" ref="AU204:AU252" si="57">IFERROR($AR204*AP204,"")</f>
        <v/>
      </c>
      <c r="AV204" s="160" t="str">
        <f t="shared" ref="AV204:AV252" si="58">IFERROR($AR204*AQ204,"")</f>
        <v/>
      </c>
      <c r="AW204" s="153"/>
      <c r="AX204" s="138"/>
      <c r="AY204" s="138"/>
      <c r="AZ204" s="138"/>
      <c r="BA204" s="138"/>
      <c r="BB204" s="138"/>
      <c r="BC204" s="138"/>
      <c r="BD204" s="138"/>
      <c r="BE204" s="138"/>
      <c r="BF204" s="138"/>
      <c r="BG204" s="138"/>
      <c r="BH204" s="138"/>
      <c r="BI204" s="138"/>
      <c r="BJ204" s="138"/>
      <c r="BK204" s="138"/>
      <c r="BL204" s="138"/>
      <c r="BM204" s="138"/>
      <c r="BN204" s="138"/>
      <c r="BO204" s="138"/>
      <c r="BP204" s="138"/>
      <c r="BQ204" s="138"/>
      <c r="BR204" s="138"/>
      <c r="BS204" s="138"/>
      <c r="BT204" s="138"/>
      <c r="BU204" s="138"/>
      <c r="BV204" s="138"/>
      <c r="BW204" s="138"/>
      <c r="BX204" s="138"/>
      <c r="BY204" s="138"/>
      <c r="BZ204" s="138"/>
      <c r="CA204" s="14"/>
      <c r="CB204" s="14"/>
      <c r="CC204" s="14"/>
      <c r="CD204" s="14"/>
      <c r="CE204" s="14"/>
      <c r="CF204" s="14"/>
      <c r="CG204" s="14"/>
      <c r="CH204" s="14"/>
      <c r="CI204" s="14"/>
      <c r="CJ204" s="14"/>
      <c r="CK204" s="14"/>
      <c r="CL204" s="14"/>
      <c r="CM204" s="14"/>
      <c r="CN204" s="14"/>
      <c r="CO204" s="14"/>
      <c r="CP204" s="14"/>
      <c r="CQ204" s="14"/>
      <c r="CR204" s="14"/>
      <c r="CS204" s="14"/>
      <c r="CT204" s="14"/>
      <c r="CU204" s="14"/>
      <c r="CV204" s="14"/>
      <c r="CW204" s="14"/>
      <c r="CX204" s="14"/>
      <c r="CY204" s="14"/>
      <c r="CZ204" s="14"/>
      <c r="DA204" s="14"/>
      <c r="DB204" s="14"/>
      <c r="DC204" s="14"/>
      <c r="DD204" s="14"/>
      <c r="DE204" s="14"/>
      <c r="DF204" s="14"/>
      <c r="DG204" s="14"/>
      <c r="DH204" s="14"/>
      <c r="DI204" s="14"/>
      <c r="DJ204" s="14"/>
      <c r="DK204" s="14"/>
      <c r="DL204" s="14"/>
      <c r="DM204" s="14"/>
      <c r="DN204" s="14"/>
      <c r="DO204" s="14"/>
      <c r="DP204" s="14"/>
      <c r="DQ204" s="14"/>
      <c r="DR204" s="14"/>
      <c r="DS204" s="14"/>
      <c r="DT204" s="14"/>
      <c r="DU204" s="14"/>
      <c r="DV204" s="14"/>
      <c r="DW204" s="14"/>
      <c r="DX204" s="14"/>
      <c r="DY204" s="14"/>
      <c r="DZ204" s="14"/>
      <c r="EA204" s="14"/>
      <c r="EB204" s="14"/>
      <c r="EC204" s="14"/>
      <c r="ED204" s="14"/>
      <c r="EE204" s="14"/>
      <c r="EF204" s="14"/>
      <c r="EG204" s="14"/>
      <c r="EH204" s="14"/>
      <c r="EI204" s="14"/>
      <c r="EJ204" s="14"/>
      <c r="EK204" s="14"/>
      <c r="EL204" s="14"/>
      <c r="EM204" s="14"/>
      <c r="EN204" s="14"/>
      <c r="EO204" s="14"/>
      <c r="EP204" s="14"/>
      <c r="EQ204" s="14"/>
      <c r="ER204" s="14"/>
      <c r="ES204" s="14"/>
      <c r="ET204" s="14"/>
      <c r="EU204" s="14"/>
      <c r="EV204" s="14"/>
      <c r="EW204" s="14"/>
      <c r="EX204" s="14"/>
      <c r="EY204" s="14"/>
      <c r="EZ204" s="14"/>
      <c r="FA204" s="14"/>
      <c r="FB204" s="14"/>
      <c r="FC204" s="14"/>
      <c r="FD204" s="14"/>
      <c r="FE204" s="14"/>
      <c r="FF204" s="14"/>
      <c r="FG204" s="14"/>
      <c r="FH204" s="14"/>
      <c r="FI204" s="14"/>
      <c r="FJ204" s="14"/>
      <c r="FK204" s="14"/>
      <c r="FL204" s="14"/>
      <c r="FM204" s="14"/>
      <c r="FN204" s="14"/>
      <c r="FO204" s="14"/>
      <c r="FP204" s="14"/>
      <c r="FQ204" s="14"/>
      <c r="FR204" s="14"/>
      <c r="FS204" s="14"/>
      <c r="FT204" s="14"/>
      <c r="FU204" s="14"/>
      <c r="FV204" s="14"/>
      <c r="FW204" s="14"/>
      <c r="FX204" s="14"/>
      <c r="FY204" s="14"/>
      <c r="FZ204" s="14"/>
      <c r="GA204" s="14"/>
      <c r="GB204" s="14"/>
      <c r="GC204" s="14"/>
      <c r="GD204" s="14"/>
      <c r="GE204" s="14"/>
      <c r="GF204" s="14"/>
      <c r="GG204" s="14"/>
      <c r="GH204" s="14"/>
      <c r="GI204" s="14"/>
      <c r="GJ204" s="14"/>
      <c r="GK204" s="14"/>
      <c r="GL204" s="14"/>
      <c r="GM204" s="14"/>
      <c r="GN204" s="14"/>
      <c r="GO204" s="14"/>
      <c r="GP204" s="14"/>
      <c r="GQ204" s="14"/>
      <c r="GR204" s="14"/>
      <c r="GS204" s="14"/>
      <c r="GT204" s="14"/>
      <c r="GU204" s="14"/>
      <c r="GV204" s="14"/>
      <c r="GW204" s="14"/>
      <c r="GX204" s="14"/>
      <c r="GY204" s="14"/>
      <c r="GZ204" s="14"/>
      <c r="HA204" s="14"/>
      <c r="HB204" s="14"/>
      <c r="HC204" s="14"/>
      <c r="HD204" s="14"/>
      <c r="HE204" s="14"/>
      <c r="HF204" s="14"/>
      <c r="HG204" s="14"/>
      <c r="HH204" s="14"/>
      <c r="HI204" s="14"/>
      <c r="HJ204" s="14"/>
      <c r="HK204" s="14"/>
      <c r="HL204" s="14"/>
      <c r="HM204" s="14"/>
      <c r="HN204" s="14"/>
      <c r="HO204" s="14"/>
      <c r="HP204" s="14"/>
      <c r="HQ204" s="14"/>
      <c r="HR204" s="14"/>
      <c r="HS204" s="14"/>
      <c r="HT204" s="14"/>
      <c r="HU204" s="14"/>
      <c r="HV204" s="14"/>
      <c r="HW204" s="14"/>
      <c r="HX204" s="14"/>
      <c r="HY204" s="14"/>
      <c r="HZ204" s="14"/>
      <c r="IA204" s="14"/>
      <c r="IB204" s="14"/>
      <c r="IC204" s="14"/>
      <c r="ID204" s="14"/>
      <c r="IE204" s="14"/>
      <c r="IF204" s="14"/>
      <c r="IG204" s="14"/>
      <c r="IH204" s="14"/>
      <c r="II204" s="14"/>
      <c r="IJ204" s="14"/>
      <c r="IK204" s="14"/>
      <c r="IL204" s="14"/>
      <c r="IM204" s="14"/>
      <c r="IN204" s="14"/>
      <c r="IO204" s="14"/>
      <c r="IP204" s="14"/>
      <c r="IQ204" s="14"/>
      <c r="IR204" s="14"/>
      <c r="IS204" s="14"/>
      <c r="IT204" s="14"/>
      <c r="IU204" s="14"/>
      <c r="IV204" s="14"/>
      <c r="IW204" s="14"/>
      <c r="IX204" s="14"/>
      <c r="IY204" s="14"/>
      <c r="IZ204" s="14"/>
      <c r="JA204" s="14"/>
      <c r="JB204" s="14"/>
      <c r="JC204" s="14"/>
      <c r="JD204" s="14"/>
      <c r="JE204" s="14"/>
      <c r="JF204" s="14"/>
      <c r="JG204" s="14"/>
      <c r="JH204" s="14"/>
      <c r="JI204" s="14"/>
      <c r="JJ204" s="14"/>
      <c r="JK204" s="14"/>
      <c r="JL204" s="14"/>
      <c r="JM204" s="14"/>
      <c r="JN204" s="14"/>
      <c r="JO204" s="14"/>
      <c r="JP204" s="14"/>
      <c r="JQ204" s="14"/>
      <c r="JR204" s="14"/>
      <c r="JS204" s="14"/>
      <c r="JT204" s="14"/>
      <c r="JU204" s="14"/>
      <c r="JV204" s="14"/>
      <c r="JW204" s="14"/>
      <c r="JX204" s="14"/>
      <c r="JY204" s="14"/>
      <c r="JZ204" s="14"/>
      <c r="KA204" s="14"/>
      <c r="KB204" s="14"/>
    </row>
    <row r="205" spans="1:288" s="152" customFormat="1" ht="18" hidden="1" customHeight="1" outlineLevel="2" x14ac:dyDescent="0.25">
      <c r="A205" s="146">
        <v>65</v>
      </c>
      <c r="B205" s="366" t="str">
        <f>IFERROR(IF(INDEX(inputsflush_gn,MATCH(Logic!$A205,inputsflush_no,0))&lt;&gt;"",INDEX(inputsflush_gn,MATCH(Logic!$A205,inputsflush_no,0)),""),"")</f>
        <v/>
      </c>
      <c r="C205" s="367"/>
      <c r="D205" s="58" t="str">
        <f>IFERROR(IF(INDEX(inputsflush_id,MATCH(Logic!$A205,inputsflush_no,0))&lt;&gt;"",INDEX(inputsflush_id,MATCH(Logic!$A205,inputsflush_no,0)),""),"")</f>
        <v/>
      </c>
      <c r="E205" s="370" t="str">
        <f>IFERROR(IF(INDEX(inputsflush_fam,MATCH(Logic!$A205,inputsflush_no,0))&lt;&gt;"",INDEX(inputsflush_fam,MATCH(Logic!$A205,inputsflush_no,0)),""),"")</f>
        <v/>
      </c>
      <c r="F205" s="370"/>
      <c r="G205" s="370" t="str">
        <f>IFERROR(IF(INDEX(inputsflush_typ,MATCH(Logic!$A205,inputsflush_no,0))&lt;&gt;"",INDEX(inputsflush_typ,MATCH(Logic!$A205,inputsflush_no,0)),""),"")</f>
        <v/>
      </c>
      <c r="H205" s="370"/>
      <c r="I205" s="160" t="str">
        <f t="shared" ref="I205:I252" si="59">IF($E205&lt;&gt;"", IF(inputspi_units="IP UNITS", INDEX(data_maxipr, MATCH($E205,data_ffiffft, 0)), IF(inputspi_units="SI UNITS", INDEX(data_maxsir, MATCH($E205, data_ffiffft, 0)), "")), "")</f>
        <v/>
      </c>
      <c r="J205" s="161" t="str">
        <f>IFERROR(IF(INDEX(inputsflush_dfr,MATCH(Logic!$A205,inputsflush_no,0))&lt;&gt;"",INDEX(inputsflush_dfr,MATCH(Logic!$A205,inputsflush_no,0)),""),"")</f>
        <v/>
      </c>
      <c r="K205" s="332" t="str">
        <f>IFERROR(IF(INDEX(inputsflush_paw,MATCH(Logic!$A205,inputsflush_no,0))&lt;&gt;"",INDEX(inputsflush_paw,MATCH(Logic!$A205,inputsflush_no,0)),""),"")</f>
        <v/>
      </c>
      <c r="L205" s="304" t="str">
        <f>IFERROR(IF(INDEX(inputsflush_prcocc,MATCH(Logic!$A205,inputsflush_no,0))&lt;&gt;"",INDEX(inputsflush_prcocc,MATCH(Logic!$A205,inputsflush_no,0)),""),"")</f>
        <v/>
      </c>
      <c r="M205" s="174" t="str">
        <f t="shared" si="30"/>
        <v/>
      </c>
      <c r="N205" s="162" t="str">
        <f t="shared" si="31"/>
        <v/>
      </c>
      <c r="O205" s="160" t="str">
        <f t="shared" si="32"/>
        <v/>
      </c>
      <c r="P205" s="160" t="str">
        <f t="shared" si="33"/>
        <v/>
      </c>
      <c r="Q205" s="160" t="str">
        <f>IF($B205&lt;&gt;"",IFERROR(IF($N205&gt;0,IF($E205="Toilet (male)",1+(2*(1-$M205)),IF($E205="Toilet (female)",Database!J$55,IF($E205="Urinal",2*$M205,0))),0),"Check Inputs"),"")</f>
        <v/>
      </c>
      <c r="R205" s="162" t="str">
        <f t="shared" si="34"/>
        <v/>
      </c>
      <c r="S205" s="160" t="str">
        <f t="shared" si="35"/>
        <v/>
      </c>
      <c r="T205" s="160" t="str">
        <f t="shared" si="36"/>
        <v/>
      </c>
      <c r="U205" s="160" t="str">
        <f>IF($B205&lt;&gt;"",IFERROR(IF($R205&gt;0,IF($E205="Toilet (male)",0.1+(0.4*(1-$M205)),IF($E205="Toilet (female)",Database!K$55,IF($E205="Urinal",0.4*$M205,0))),0),"Check Inputs"),"")</f>
        <v/>
      </c>
      <c r="V205" s="162" t="str">
        <f t="shared" si="37"/>
        <v/>
      </c>
      <c r="W205" s="160" t="str">
        <f t="shared" si="38"/>
        <v/>
      </c>
      <c r="X205" s="160" t="str">
        <f t="shared" si="39"/>
        <v/>
      </c>
      <c r="Y205" s="162" t="str">
        <f>IF($B205&lt;&gt;"",IFERROR(IF($V205&gt;0,IF($E205="Toilet (male)",0.1+(0.1*(1-$M205)),IF($E205="Toilet (female)",Database!L$55,IF($E205="Urinal",0.1*$M205,0))),0),"Check Inputs"),"")</f>
        <v/>
      </c>
      <c r="Z205" s="162" t="str">
        <f t="shared" si="40"/>
        <v/>
      </c>
      <c r="AA205" s="160" t="str">
        <f t="shared" si="41"/>
        <v/>
      </c>
      <c r="AB205" s="160" t="str">
        <f t="shared" si="42"/>
        <v/>
      </c>
      <c r="AC205" s="162" t="str">
        <f>IF($B205&lt;&gt;"",IFERROR(IF($Z205&gt;0,IF($E205="Toilet (male)",1+(2*(1-$M205)),IF($E205="Toilet (female)",Database!M$55,IF($E205="Urinal",2*$M205,0))),0),"Check Inputs"),"")</f>
        <v/>
      </c>
      <c r="AD205" s="162" t="str">
        <f t="shared" si="43"/>
        <v/>
      </c>
      <c r="AE205" s="160" t="str">
        <f t="shared" si="44"/>
        <v/>
      </c>
      <c r="AF205" s="160" t="str">
        <f t="shared" si="45"/>
        <v/>
      </c>
      <c r="AG205" s="162" t="str">
        <f>IF($B205&lt;&gt;"",IFERROR(IF($AD205&gt;0,IF($E205="Toilet (male)",Database!$N$54,IF($E205="Toilet (female)",Database!$N$55,IF($E205="Urinal",Database!$N$56,0))),0),"Check Inputs"),"")</f>
        <v/>
      </c>
      <c r="AH205" s="162" t="str">
        <f t="shared" si="46"/>
        <v/>
      </c>
      <c r="AI205" s="160" t="str">
        <f t="shared" si="47"/>
        <v/>
      </c>
      <c r="AJ205" s="160" t="str">
        <f t="shared" si="48"/>
        <v/>
      </c>
      <c r="AK205" s="161" t="str">
        <f>IFERROR(IF(INDEX(inputsflush_updot,MATCH(Logic!$A205,inputsflush_no,0))&lt;&gt;"",INDEX(inputsflush_updot,MATCH(Logic!$A205,inputsflush_no,0)),""),"")</f>
        <v/>
      </c>
      <c r="AL205" s="160" t="str">
        <f t="shared" si="50"/>
        <v/>
      </c>
      <c r="AM205" s="161" t="str">
        <f>IFERROR(IF(INDEX(inputsflush_tduot,MATCH(Logic!$A205,inputsflush_no,0))&lt;&gt;"",INDEX(inputsflush_tduot,MATCH(Logic!$A205,inputsflush_no,0)),""),"")</f>
        <v/>
      </c>
      <c r="AN205" s="166" t="str">
        <f t="shared" si="51"/>
        <v/>
      </c>
      <c r="AO205" s="166" t="str">
        <f t="shared" si="52"/>
        <v/>
      </c>
      <c r="AP205" s="162" t="str">
        <f t="shared" si="53"/>
        <v/>
      </c>
      <c r="AQ205" s="306" t="str">
        <f t="shared" si="54"/>
        <v/>
      </c>
      <c r="AR205" s="160" t="str">
        <f t="shared" si="49"/>
        <v/>
      </c>
      <c r="AS205" s="160" t="str">
        <f t="shared" si="55"/>
        <v/>
      </c>
      <c r="AT205" s="160" t="str">
        <f t="shared" si="56"/>
        <v/>
      </c>
      <c r="AU205" s="160" t="str">
        <f t="shared" si="57"/>
        <v/>
      </c>
      <c r="AV205" s="160" t="str">
        <f t="shared" si="58"/>
        <v/>
      </c>
      <c r="AW205" s="153"/>
      <c r="AX205" s="138"/>
      <c r="AY205" s="138"/>
      <c r="AZ205" s="138"/>
      <c r="BA205" s="138"/>
      <c r="BB205" s="138"/>
      <c r="BC205" s="138"/>
      <c r="BD205" s="138"/>
      <c r="BE205" s="138"/>
      <c r="BF205" s="138"/>
      <c r="BG205" s="138"/>
      <c r="BH205" s="138"/>
      <c r="BI205" s="138"/>
      <c r="BJ205" s="138"/>
      <c r="BK205" s="138"/>
      <c r="BL205" s="138"/>
      <c r="BM205" s="138"/>
      <c r="BN205" s="138"/>
      <c r="BO205" s="138"/>
      <c r="BP205" s="138"/>
      <c r="BQ205" s="138"/>
      <c r="BR205" s="138"/>
      <c r="BS205" s="138"/>
      <c r="BT205" s="138"/>
      <c r="BU205" s="138"/>
      <c r="BV205" s="138"/>
      <c r="BW205" s="138"/>
      <c r="BX205" s="138"/>
      <c r="BY205" s="138"/>
      <c r="BZ205" s="138"/>
      <c r="CA205" s="14"/>
      <c r="CB205" s="14"/>
      <c r="CC205" s="14"/>
      <c r="CD205" s="14"/>
      <c r="CE205" s="14"/>
      <c r="CF205" s="14"/>
      <c r="CG205" s="14"/>
      <c r="CH205" s="14"/>
      <c r="CI205" s="14"/>
      <c r="CJ205" s="14"/>
      <c r="CK205" s="14"/>
      <c r="CL205" s="14"/>
      <c r="CM205" s="14"/>
      <c r="CN205" s="14"/>
      <c r="CO205" s="14"/>
      <c r="CP205" s="14"/>
      <c r="CQ205" s="14"/>
      <c r="CR205" s="14"/>
      <c r="CS205" s="14"/>
      <c r="CT205" s="14"/>
      <c r="CU205" s="14"/>
      <c r="CV205" s="14"/>
      <c r="CW205" s="14"/>
      <c r="CX205" s="14"/>
      <c r="CY205" s="14"/>
      <c r="CZ205" s="14"/>
      <c r="DA205" s="14"/>
      <c r="DB205" s="14"/>
      <c r="DC205" s="14"/>
      <c r="DD205" s="14"/>
      <c r="DE205" s="14"/>
      <c r="DF205" s="14"/>
      <c r="DG205" s="14"/>
      <c r="DH205" s="14"/>
      <c r="DI205" s="14"/>
      <c r="DJ205" s="14"/>
      <c r="DK205" s="14"/>
      <c r="DL205" s="14"/>
      <c r="DM205" s="14"/>
      <c r="DN205" s="14"/>
      <c r="DO205" s="14"/>
      <c r="DP205" s="14"/>
      <c r="DQ205" s="14"/>
      <c r="DR205" s="14"/>
      <c r="DS205" s="14"/>
      <c r="DT205" s="14"/>
      <c r="DU205" s="14"/>
      <c r="DV205" s="14"/>
      <c r="DW205" s="14"/>
      <c r="DX205" s="14"/>
      <c r="DY205" s="14"/>
      <c r="DZ205" s="14"/>
      <c r="EA205" s="14"/>
      <c r="EB205" s="14"/>
      <c r="EC205" s="14"/>
      <c r="ED205" s="14"/>
      <c r="EE205" s="14"/>
      <c r="EF205" s="14"/>
      <c r="EG205" s="14"/>
      <c r="EH205" s="14"/>
      <c r="EI205" s="14"/>
      <c r="EJ205" s="14"/>
      <c r="EK205" s="14"/>
      <c r="EL205" s="14"/>
      <c r="EM205" s="14"/>
      <c r="EN205" s="14"/>
      <c r="EO205" s="14"/>
      <c r="EP205" s="14"/>
      <c r="EQ205" s="14"/>
      <c r="ER205" s="14"/>
      <c r="ES205" s="14"/>
      <c r="ET205" s="14"/>
      <c r="EU205" s="14"/>
      <c r="EV205" s="14"/>
      <c r="EW205" s="14"/>
      <c r="EX205" s="14"/>
      <c r="EY205" s="14"/>
      <c r="EZ205" s="14"/>
      <c r="FA205" s="14"/>
      <c r="FB205" s="14"/>
      <c r="FC205" s="14"/>
      <c r="FD205" s="14"/>
      <c r="FE205" s="14"/>
      <c r="FF205" s="14"/>
      <c r="FG205" s="14"/>
      <c r="FH205" s="14"/>
      <c r="FI205" s="14"/>
      <c r="FJ205" s="14"/>
      <c r="FK205" s="14"/>
      <c r="FL205" s="14"/>
      <c r="FM205" s="14"/>
      <c r="FN205" s="14"/>
      <c r="FO205" s="14"/>
      <c r="FP205" s="14"/>
      <c r="FQ205" s="14"/>
      <c r="FR205" s="14"/>
      <c r="FS205" s="14"/>
      <c r="FT205" s="14"/>
      <c r="FU205" s="14"/>
      <c r="FV205" s="14"/>
      <c r="FW205" s="14"/>
      <c r="FX205" s="14"/>
      <c r="FY205" s="14"/>
      <c r="FZ205" s="14"/>
      <c r="GA205" s="14"/>
      <c r="GB205" s="14"/>
      <c r="GC205" s="14"/>
      <c r="GD205" s="14"/>
      <c r="GE205" s="14"/>
      <c r="GF205" s="14"/>
      <c r="GG205" s="14"/>
      <c r="GH205" s="14"/>
      <c r="GI205" s="14"/>
      <c r="GJ205" s="14"/>
      <c r="GK205" s="14"/>
      <c r="GL205" s="14"/>
      <c r="GM205" s="14"/>
      <c r="GN205" s="14"/>
      <c r="GO205" s="14"/>
      <c r="GP205" s="14"/>
      <c r="GQ205" s="14"/>
      <c r="GR205" s="14"/>
      <c r="GS205" s="14"/>
      <c r="GT205" s="14"/>
      <c r="GU205" s="14"/>
      <c r="GV205" s="14"/>
      <c r="GW205" s="14"/>
      <c r="GX205" s="14"/>
      <c r="GY205" s="14"/>
      <c r="GZ205" s="14"/>
      <c r="HA205" s="14"/>
      <c r="HB205" s="14"/>
      <c r="HC205" s="14"/>
      <c r="HD205" s="14"/>
      <c r="HE205" s="14"/>
      <c r="HF205" s="14"/>
      <c r="HG205" s="14"/>
      <c r="HH205" s="14"/>
      <c r="HI205" s="14"/>
      <c r="HJ205" s="14"/>
      <c r="HK205" s="14"/>
      <c r="HL205" s="14"/>
      <c r="HM205" s="14"/>
      <c r="HN205" s="14"/>
      <c r="HO205" s="14"/>
      <c r="HP205" s="14"/>
      <c r="HQ205" s="14"/>
      <c r="HR205" s="14"/>
      <c r="HS205" s="14"/>
      <c r="HT205" s="14"/>
      <c r="HU205" s="14"/>
      <c r="HV205" s="14"/>
      <c r="HW205" s="14"/>
      <c r="HX205" s="14"/>
      <c r="HY205" s="14"/>
      <c r="HZ205" s="14"/>
      <c r="IA205" s="14"/>
      <c r="IB205" s="14"/>
      <c r="IC205" s="14"/>
      <c r="ID205" s="14"/>
      <c r="IE205" s="14"/>
      <c r="IF205" s="14"/>
      <c r="IG205" s="14"/>
      <c r="IH205" s="14"/>
      <c r="II205" s="14"/>
      <c r="IJ205" s="14"/>
      <c r="IK205" s="14"/>
      <c r="IL205" s="14"/>
      <c r="IM205" s="14"/>
      <c r="IN205" s="14"/>
      <c r="IO205" s="14"/>
      <c r="IP205" s="14"/>
      <c r="IQ205" s="14"/>
      <c r="IR205" s="14"/>
      <c r="IS205" s="14"/>
      <c r="IT205" s="14"/>
      <c r="IU205" s="14"/>
      <c r="IV205" s="14"/>
      <c r="IW205" s="14"/>
      <c r="IX205" s="14"/>
      <c r="IY205" s="14"/>
      <c r="IZ205" s="14"/>
      <c r="JA205" s="14"/>
      <c r="JB205" s="14"/>
      <c r="JC205" s="14"/>
      <c r="JD205" s="14"/>
      <c r="JE205" s="14"/>
      <c r="JF205" s="14"/>
      <c r="JG205" s="14"/>
      <c r="JH205" s="14"/>
      <c r="JI205" s="14"/>
      <c r="JJ205" s="14"/>
      <c r="JK205" s="14"/>
      <c r="JL205" s="14"/>
      <c r="JM205" s="14"/>
      <c r="JN205" s="14"/>
      <c r="JO205" s="14"/>
      <c r="JP205" s="14"/>
      <c r="JQ205" s="14"/>
      <c r="JR205" s="14"/>
      <c r="JS205" s="14"/>
      <c r="JT205" s="14"/>
      <c r="JU205" s="14"/>
      <c r="JV205" s="14"/>
      <c r="JW205" s="14"/>
      <c r="JX205" s="14"/>
      <c r="JY205" s="14"/>
      <c r="JZ205" s="14"/>
      <c r="KA205" s="14"/>
      <c r="KB205" s="14"/>
    </row>
    <row r="206" spans="1:288" s="152" customFormat="1" ht="18" hidden="1" customHeight="1" outlineLevel="2" x14ac:dyDescent="0.25">
      <c r="A206" s="146">
        <v>66</v>
      </c>
      <c r="B206" s="366" t="str">
        <f>IFERROR(IF(INDEX(inputsflush_gn,MATCH(Logic!$A206,inputsflush_no,0))&lt;&gt;"",INDEX(inputsflush_gn,MATCH(Logic!$A206,inputsflush_no,0)),""),"")</f>
        <v/>
      </c>
      <c r="C206" s="367"/>
      <c r="D206" s="58" t="str">
        <f>IFERROR(IF(INDEX(inputsflush_id,MATCH(Logic!$A206,inputsflush_no,0))&lt;&gt;"",INDEX(inputsflush_id,MATCH(Logic!$A206,inputsflush_no,0)),""),"")</f>
        <v/>
      </c>
      <c r="E206" s="370" t="str">
        <f>IFERROR(IF(INDEX(inputsflush_fam,MATCH(Logic!$A206,inputsflush_no,0))&lt;&gt;"",INDEX(inputsflush_fam,MATCH(Logic!$A206,inputsflush_no,0)),""),"")</f>
        <v/>
      </c>
      <c r="F206" s="370"/>
      <c r="G206" s="370" t="str">
        <f>IFERROR(IF(INDEX(inputsflush_typ,MATCH(Logic!$A206,inputsflush_no,0))&lt;&gt;"",INDEX(inputsflush_typ,MATCH(Logic!$A206,inputsflush_no,0)),""),"")</f>
        <v/>
      </c>
      <c r="H206" s="370"/>
      <c r="I206" s="160" t="str">
        <f t="shared" si="59"/>
        <v/>
      </c>
      <c r="J206" s="161" t="str">
        <f>IFERROR(IF(INDEX(inputsflush_dfr,MATCH(Logic!$A206,inputsflush_no,0))&lt;&gt;"",INDEX(inputsflush_dfr,MATCH(Logic!$A206,inputsflush_no,0)),""),"")</f>
        <v/>
      </c>
      <c r="K206" s="332" t="str">
        <f>IFERROR(IF(INDEX(inputsflush_paw,MATCH(Logic!$A206,inputsflush_no,0))&lt;&gt;"",INDEX(inputsflush_paw,MATCH(Logic!$A206,inputsflush_no,0)),""),"")</f>
        <v/>
      </c>
      <c r="L206" s="304" t="str">
        <f>IFERROR(IF(INDEX(inputsflush_prcocc,MATCH(Logic!$A206,inputsflush_no,0))&lt;&gt;"",INDEX(inputsflush_prcocc,MATCH(Logic!$A206,inputsflush_no,0)),""),"")</f>
        <v/>
      </c>
      <c r="M206" s="174" t="str">
        <f t="shared" si="30"/>
        <v/>
      </c>
      <c r="N206" s="162" t="str">
        <f t="shared" si="31"/>
        <v/>
      </c>
      <c r="O206" s="160" t="str">
        <f t="shared" si="32"/>
        <v/>
      </c>
      <c r="P206" s="160" t="str">
        <f t="shared" si="33"/>
        <v/>
      </c>
      <c r="Q206" s="160" t="str">
        <f>IF($B206&lt;&gt;"",IFERROR(IF($N206&gt;0,IF($E206="Toilet (male)",1+(2*(1-$M206)),IF($E206="Toilet (female)",Database!J$55,IF($E206="Urinal",2*$M206,0))),0),"Check Inputs"),"")</f>
        <v/>
      </c>
      <c r="R206" s="162" t="str">
        <f t="shared" si="34"/>
        <v/>
      </c>
      <c r="S206" s="160" t="str">
        <f t="shared" si="35"/>
        <v/>
      </c>
      <c r="T206" s="160" t="str">
        <f t="shared" si="36"/>
        <v/>
      </c>
      <c r="U206" s="160" t="str">
        <f>IF($B206&lt;&gt;"",IFERROR(IF($R206&gt;0,IF($E206="Toilet (male)",0.1+(0.4*(1-$M206)),IF($E206="Toilet (female)",Database!K$55,IF($E206="Urinal",0.4*$M206,0))),0),"Check Inputs"),"")</f>
        <v/>
      </c>
      <c r="V206" s="162" t="str">
        <f t="shared" si="37"/>
        <v/>
      </c>
      <c r="W206" s="160" t="str">
        <f t="shared" si="38"/>
        <v/>
      </c>
      <c r="X206" s="160" t="str">
        <f t="shared" si="39"/>
        <v/>
      </c>
      <c r="Y206" s="162" t="str">
        <f>IF($B206&lt;&gt;"",IFERROR(IF($V206&gt;0,IF($E206="Toilet (male)",0.1+(0.1*(1-$M206)),IF($E206="Toilet (female)",Database!L$55,IF($E206="Urinal",0.1*$M206,0))),0),"Check Inputs"),"")</f>
        <v/>
      </c>
      <c r="Z206" s="162" t="str">
        <f t="shared" si="40"/>
        <v/>
      </c>
      <c r="AA206" s="160" t="str">
        <f t="shared" si="41"/>
        <v/>
      </c>
      <c r="AB206" s="160" t="str">
        <f t="shared" si="42"/>
        <v/>
      </c>
      <c r="AC206" s="162" t="str">
        <f>IF($B206&lt;&gt;"",IFERROR(IF($Z206&gt;0,IF($E206="Toilet (male)",1+(2*(1-$M206)),IF($E206="Toilet (female)",Database!M$55,IF($E206="Urinal",2*$M206,0))),0),"Check Inputs"),"")</f>
        <v/>
      </c>
      <c r="AD206" s="162" t="str">
        <f t="shared" si="43"/>
        <v/>
      </c>
      <c r="AE206" s="160" t="str">
        <f t="shared" si="44"/>
        <v/>
      </c>
      <c r="AF206" s="160" t="str">
        <f t="shared" si="45"/>
        <v/>
      </c>
      <c r="AG206" s="162" t="str">
        <f>IF($B206&lt;&gt;"",IFERROR(IF($AD206&gt;0,IF($E206="Toilet (male)",Database!$N$54,IF($E206="Toilet (female)",Database!$N$55,IF($E206="Urinal",Database!$N$56,0))),0),"Check Inputs"),"")</f>
        <v/>
      </c>
      <c r="AH206" s="162" t="str">
        <f t="shared" si="46"/>
        <v/>
      </c>
      <c r="AI206" s="160" t="str">
        <f t="shared" si="47"/>
        <v/>
      </c>
      <c r="AJ206" s="160" t="str">
        <f t="shared" si="48"/>
        <v/>
      </c>
      <c r="AK206" s="161" t="str">
        <f>IFERROR(IF(INDEX(inputsflush_updot,MATCH(Logic!$A206,inputsflush_no,0))&lt;&gt;"",INDEX(inputsflush_updot,MATCH(Logic!$A206,inputsflush_no,0)),""),"")</f>
        <v/>
      </c>
      <c r="AL206" s="160" t="str">
        <f t="shared" si="50"/>
        <v/>
      </c>
      <c r="AM206" s="161" t="str">
        <f>IFERROR(IF(INDEX(inputsflush_tduot,MATCH(Logic!$A206,inputsflush_no,0))&lt;&gt;"",INDEX(inputsflush_tduot,MATCH(Logic!$A206,inputsflush_no,0)),""),"")</f>
        <v/>
      </c>
      <c r="AN206" s="166" t="str">
        <f t="shared" si="51"/>
        <v/>
      </c>
      <c r="AO206" s="166" t="str">
        <f t="shared" si="52"/>
        <v/>
      </c>
      <c r="AP206" s="162" t="str">
        <f t="shared" si="53"/>
        <v/>
      </c>
      <c r="AQ206" s="306" t="str">
        <f t="shared" si="54"/>
        <v/>
      </c>
      <c r="AR206" s="160" t="str">
        <f t="shared" si="49"/>
        <v/>
      </c>
      <c r="AS206" s="160" t="str">
        <f t="shared" si="55"/>
        <v/>
      </c>
      <c r="AT206" s="160" t="str">
        <f t="shared" si="56"/>
        <v/>
      </c>
      <c r="AU206" s="160" t="str">
        <f t="shared" si="57"/>
        <v/>
      </c>
      <c r="AV206" s="160" t="str">
        <f t="shared" si="58"/>
        <v/>
      </c>
      <c r="AW206" s="153"/>
      <c r="AX206" s="138"/>
      <c r="AY206" s="138"/>
      <c r="AZ206" s="138"/>
      <c r="BA206" s="138"/>
      <c r="BB206" s="138"/>
      <c r="BC206" s="138"/>
      <c r="BD206" s="138"/>
      <c r="BE206" s="138"/>
      <c r="BF206" s="138"/>
      <c r="BG206" s="138"/>
      <c r="BH206" s="138"/>
      <c r="BI206" s="138"/>
      <c r="BJ206" s="138"/>
      <c r="BK206" s="138"/>
      <c r="BL206" s="138"/>
      <c r="BM206" s="138"/>
      <c r="BN206" s="138"/>
      <c r="BO206" s="138"/>
      <c r="BP206" s="138"/>
      <c r="BQ206" s="138"/>
      <c r="BR206" s="138"/>
      <c r="BS206" s="138"/>
      <c r="BT206" s="138"/>
      <c r="BU206" s="138"/>
      <c r="BV206" s="138"/>
      <c r="BW206" s="138"/>
      <c r="BX206" s="138"/>
      <c r="BY206" s="138"/>
      <c r="BZ206" s="138"/>
      <c r="CA206" s="14"/>
      <c r="CB206" s="14"/>
      <c r="CC206" s="14"/>
      <c r="CD206" s="14"/>
      <c r="CE206" s="14"/>
      <c r="CF206" s="14"/>
      <c r="CG206" s="14"/>
      <c r="CH206" s="14"/>
      <c r="CI206" s="14"/>
      <c r="CJ206" s="14"/>
      <c r="CK206" s="14"/>
      <c r="CL206" s="14"/>
      <c r="CM206" s="14"/>
      <c r="CN206" s="14"/>
      <c r="CO206" s="14"/>
      <c r="CP206" s="14"/>
      <c r="CQ206" s="14"/>
      <c r="CR206" s="14"/>
      <c r="CS206" s="14"/>
      <c r="CT206" s="14"/>
      <c r="CU206" s="14"/>
      <c r="CV206" s="14"/>
      <c r="CW206" s="14"/>
      <c r="CX206" s="14"/>
      <c r="CY206" s="14"/>
      <c r="CZ206" s="14"/>
      <c r="DA206" s="14"/>
      <c r="DB206" s="14"/>
      <c r="DC206" s="14"/>
      <c r="DD206" s="14"/>
      <c r="DE206" s="14"/>
      <c r="DF206" s="14"/>
      <c r="DG206" s="14"/>
      <c r="DH206" s="14"/>
      <c r="DI206" s="14"/>
      <c r="DJ206" s="14"/>
      <c r="DK206" s="14"/>
      <c r="DL206" s="14"/>
      <c r="DM206" s="14"/>
      <c r="DN206" s="14"/>
      <c r="DO206" s="14"/>
      <c r="DP206" s="14"/>
      <c r="DQ206" s="14"/>
      <c r="DR206" s="14"/>
      <c r="DS206" s="14"/>
      <c r="DT206" s="14"/>
      <c r="DU206" s="14"/>
      <c r="DV206" s="14"/>
      <c r="DW206" s="14"/>
      <c r="DX206" s="14"/>
      <c r="DY206" s="14"/>
      <c r="DZ206" s="14"/>
      <c r="EA206" s="14"/>
      <c r="EB206" s="14"/>
      <c r="EC206" s="14"/>
      <c r="ED206" s="14"/>
      <c r="EE206" s="14"/>
      <c r="EF206" s="14"/>
      <c r="EG206" s="14"/>
      <c r="EH206" s="14"/>
      <c r="EI206" s="14"/>
      <c r="EJ206" s="14"/>
      <c r="EK206" s="14"/>
      <c r="EL206" s="14"/>
      <c r="EM206" s="14"/>
      <c r="EN206" s="14"/>
      <c r="EO206" s="14"/>
      <c r="EP206" s="14"/>
      <c r="EQ206" s="14"/>
      <c r="ER206" s="14"/>
      <c r="ES206" s="14"/>
      <c r="ET206" s="14"/>
      <c r="EU206" s="14"/>
      <c r="EV206" s="14"/>
      <c r="EW206" s="14"/>
      <c r="EX206" s="14"/>
      <c r="EY206" s="14"/>
      <c r="EZ206" s="14"/>
      <c r="FA206" s="14"/>
      <c r="FB206" s="14"/>
      <c r="FC206" s="14"/>
      <c r="FD206" s="14"/>
      <c r="FE206" s="14"/>
      <c r="FF206" s="14"/>
      <c r="FG206" s="14"/>
      <c r="FH206" s="14"/>
      <c r="FI206" s="14"/>
      <c r="FJ206" s="14"/>
      <c r="FK206" s="14"/>
      <c r="FL206" s="14"/>
      <c r="FM206" s="14"/>
      <c r="FN206" s="14"/>
      <c r="FO206" s="14"/>
      <c r="FP206" s="14"/>
      <c r="FQ206" s="14"/>
      <c r="FR206" s="14"/>
      <c r="FS206" s="14"/>
      <c r="FT206" s="14"/>
      <c r="FU206" s="14"/>
      <c r="FV206" s="14"/>
      <c r="FW206" s="14"/>
      <c r="FX206" s="14"/>
      <c r="FY206" s="14"/>
      <c r="FZ206" s="14"/>
      <c r="GA206" s="14"/>
      <c r="GB206" s="14"/>
      <c r="GC206" s="14"/>
      <c r="GD206" s="14"/>
      <c r="GE206" s="14"/>
      <c r="GF206" s="14"/>
      <c r="GG206" s="14"/>
      <c r="GH206" s="14"/>
      <c r="GI206" s="14"/>
      <c r="GJ206" s="14"/>
      <c r="GK206" s="14"/>
      <c r="GL206" s="14"/>
      <c r="GM206" s="14"/>
      <c r="GN206" s="14"/>
      <c r="GO206" s="14"/>
      <c r="GP206" s="14"/>
      <c r="GQ206" s="14"/>
      <c r="GR206" s="14"/>
      <c r="GS206" s="14"/>
      <c r="GT206" s="14"/>
      <c r="GU206" s="14"/>
      <c r="GV206" s="14"/>
      <c r="GW206" s="14"/>
      <c r="GX206" s="14"/>
      <c r="GY206" s="14"/>
      <c r="GZ206" s="14"/>
      <c r="HA206" s="14"/>
      <c r="HB206" s="14"/>
      <c r="HC206" s="14"/>
      <c r="HD206" s="14"/>
      <c r="HE206" s="14"/>
      <c r="HF206" s="14"/>
      <c r="HG206" s="14"/>
      <c r="HH206" s="14"/>
      <c r="HI206" s="14"/>
      <c r="HJ206" s="14"/>
      <c r="HK206" s="14"/>
      <c r="HL206" s="14"/>
      <c r="HM206" s="14"/>
      <c r="HN206" s="14"/>
      <c r="HO206" s="14"/>
      <c r="HP206" s="14"/>
      <c r="HQ206" s="14"/>
      <c r="HR206" s="14"/>
      <c r="HS206" s="14"/>
      <c r="HT206" s="14"/>
      <c r="HU206" s="14"/>
      <c r="HV206" s="14"/>
      <c r="HW206" s="14"/>
      <c r="HX206" s="14"/>
      <c r="HY206" s="14"/>
      <c r="HZ206" s="14"/>
      <c r="IA206" s="14"/>
      <c r="IB206" s="14"/>
      <c r="IC206" s="14"/>
      <c r="ID206" s="14"/>
      <c r="IE206" s="14"/>
      <c r="IF206" s="14"/>
      <c r="IG206" s="14"/>
      <c r="IH206" s="14"/>
      <c r="II206" s="14"/>
      <c r="IJ206" s="14"/>
      <c r="IK206" s="14"/>
      <c r="IL206" s="14"/>
      <c r="IM206" s="14"/>
      <c r="IN206" s="14"/>
      <c r="IO206" s="14"/>
      <c r="IP206" s="14"/>
      <c r="IQ206" s="14"/>
      <c r="IR206" s="14"/>
      <c r="IS206" s="14"/>
      <c r="IT206" s="14"/>
      <c r="IU206" s="14"/>
      <c r="IV206" s="14"/>
      <c r="IW206" s="14"/>
      <c r="IX206" s="14"/>
      <c r="IY206" s="14"/>
      <c r="IZ206" s="14"/>
      <c r="JA206" s="14"/>
      <c r="JB206" s="14"/>
      <c r="JC206" s="14"/>
      <c r="JD206" s="14"/>
      <c r="JE206" s="14"/>
      <c r="JF206" s="14"/>
      <c r="JG206" s="14"/>
      <c r="JH206" s="14"/>
      <c r="JI206" s="14"/>
      <c r="JJ206" s="14"/>
      <c r="JK206" s="14"/>
      <c r="JL206" s="14"/>
      <c r="JM206" s="14"/>
      <c r="JN206" s="14"/>
      <c r="JO206" s="14"/>
      <c r="JP206" s="14"/>
      <c r="JQ206" s="14"/>
      <c r="JR206" s="14"/>
      <c r="JS206" s="14"/>
      <c r="JT206" s="14"/>
      <c r="JU206" s="14"/>
      <c r="JV206" s="14"/>
      <c r="JW206" s="14"/>
      <c r="JX206" s="14"/>
      <c r="JY206" s="14"/>
      <c r="JZ206" s="14"/>
      <c r="KA206" s="14"/>
      <c r="KB206" s="14"/>
    </row>
    <row r="207" spans="1:288" s="152" customFormat="1" ht="18" hidden="1" customHeight="1" outlineLevel="2" x14ac:dyDescent="0.25">
      <c r="A207" s="146">
        <v>67</v>
      </c>
      <c r="B207" s="366" t="str">
        <f>IFERROR(IF(INDEX(inputsflush_gn,MATCH(Logic!$A207,inputsflush_no,0))&lt;&gt;"",INDEX(inputsflush_gn,MATCH(Logic!$A207,inputsflush_no,0)),""),"")</f>
        <v/>
      </c>
      <c r="C207" s="367"/>
      <c r="D207" s="58" t="str">
        <f>IFERROR(IF(INDEX(inputsflush_id,MATCH(Logic!$A207,inputsflush_no,0))&lt;&gt;"",INDEX(inputsflush_id,MATCH(Logic!$A207,inputsflush_no,0)),""),"")</f>
        <v/>
      </c>
      <c r="E207" s="370" t="str">
        <f>IFERROR(IF(INDEX(inputsflush_fam,MATCH(Logic!$A207,inputsflush_no,0))&lt;&gt;"",INDEX(inputsflush_fam,MATCH(Logic!$A207,inputsflush_no,0)),""),"")</f>
        <v/>
      </c>
      <c r="F207" s="370"/>
      <c r="G207" s="370" t="str">
        <f>IFERROR(IF(INDEX(inputsflush_typ,MATCH(Logic!$A207,inputsflush_no,0))&lt;&gt;"",INDEX(inputsflush_typ,MATCH(Logic!$A207,inputsflush_no,0)),""),"")</f>
        <v/>
      </c>
      <c r="H207" s="370"/>
      <c r="I207" s="160" t="str">
        <f t="shared" si="59"/>
        <v/>
      </c>
      <c r="J207" s="161" t="str">
        <f>IFERROR(IF(INDEX(inputsflush_dfr,MATCH(Logic!$A207,inputsflush_no,0))&lt;&gt;"",INDEX(inputsflush_dfr,MATCH(Logic!$A207,inputsflush_no,0)),""),"")</f>
        <v/>
      </c>
      <c r="K207" s="332" t="str">
        <f>IFERROR(IF(INDEX(inputsflush_paw,MATCH(Logic!$A207,inputsflush_no,0))&lt;&gt;"",INDEX(inputsflush_paw,MATCH(Logic!$A207,inputsflush_no,0)),""),"")</f>
        <v/>
      </c>
      <c r="L207" s="304" t="str">
        <f>IFERROR(IF(INDEX(inputsflush_prcocc,MATCH(Logic!$A207,inputsflush_no,0))&lt;&gt;"",INDEX(inputsflush_prcocc,MATCH(Logic!$A207,inputsflush_no,0)),""),"")</f>
        <v/>
      </c>
      <c r="M207" s="174" t="str">
        <f t="shared" si="30"/>
        <v/>
      </c>
      <c r="N207" s="162" t="str">
        <f t="shared" si="31"/>
        <v/>
      </c>
      <c r="O207" s="160" t="str">
        <f t="shared" si="32"/>
        <v/>
      </c>
      <c r="P207" s="160" t="str">
        <f t="shared" si="33"/>
        <v/>
      </c>
      <c r="Q207" s="160" t="str">
        <f>IF($B207&lt;&gt;"",IFERROR(IF($N207&gt;0,IF($E207="Toilet (male)",1+(2*(1-$M207)),IF($E207="Toilet (female)",Database!J$55,IF($E207="Urinal",2*$M207,0))),0),"Check Inputs"),"")</f>
        <v/>
      </c>
      <c r="R207" s="162" t="str">
        <f t="shared" si="34"/>
        <v/>
      </c>
      <c r="S207" s="160" t="str">
        <f t="shared" si="35"/>
        <v/>
      </c>
      <c r="T207" s="160" t="str">
        <f t="shared" si="36"/>
        <v/>
      </c>
      <c r="U207" s="160" t="str">
        <f>IF($B207&lt;&gt;"",IFERROR(IF($R207&gt;0,IF($E207="Toilet (male)",0.1+(0.4*(1-$M207)),IF($E207="Toilet (female)",Database!K$55,IF($E207="Urinal",0.4*$M207,0))),0),"Check Inputs"),"")</f>
        <v/>
      </c>
      <c r="V207" s="162" t="str">
        <f t="shared" si="37"/>
        <v/>
      </c>
      <c r="W207" s="160" t="str">
        <f t="shared" si="38"/>
        <v/>
      </c>
      <c r="X207" s="160" t="str">
        <f t="shared" si="39"/>
        <v/>
      </c>
      <c r="Y207" s="162" t="str">
        <f>IF($B207&lt;&gt;"",IFERROR(IF($V207&gt;0,IF($E207="Toilet (male)",0.1+(0.1*(1-$M207)),IF($E207="Toilet (female)",Database!L$55,IF($E207="Urinal",0.1*$M207,0))),0),"Check Inputs"),"")</f>
        <v/>
      </c>
      <c r="Z207" s="162" t="str">
        <f t="shared" si="40"/>
        <v/>
      </c>
      <c r="AA207" s="160" t="str">
        <f t="shared" si="41"/>
        <v/>
      </c>
      <c r="AB207" s="160" t="str">
        <f t="shared" si="42"/>
        <v/>
      </c>
      <c r="AC207" s="162" t="str">
        <f>IF($B207&lt;&gt;"",IFERROR(IF($Z207&gt;0,IF($E207="Toilet (male)",1+(2*(1-$M207)),IF($E207="Toilet (female)",Database!M$55,IF($E207="Urinal",2*$M207,0))),0),"Check Inputs"),"")</f>
        <v/>
      </c>
      <c r="AD207" s="162" t="str">
        <f t="shared" si="43"/>
        <v/>
      </c>
      <c r="AE207" s="160" t="str">
        <f t="shared" si="44"/>
        <v/>
      </c>
      <c r="AF207" s="160" t="str">
        <f t="shared" si="45"/>
        <v/>
      </c>
      <c r="AG207" s="162" t="str">
        <f>IF($B207&lt;&gt;"",IFERROR(IF($AD207&gt;0,IF($E207="Toilet (male)",Database!$N$54,IF($E207="Toilet (female)",Database!$N$55,IF($E207="Urinal",Database!$N$56,0))),0),"Check Inputs"),"")</f>
        <v/>
      </c>
      <c r="AH207" s="162" t="str">
        <f t="shared" si="46"/>
        <v/>
      </c>
      <c r="AI207" s="160" t="str">
        <f t="shared" si="47"/>
        <v/>
      </c>
      <c r="AJ207" s="160" t="str">
        <f t="shared" si="48"/>
        <v/>
      </c>
      <c r="AK207" s="161" t="str">
        <f>IFERROR(IF(INDEX(inputsflush_updot,MATCH(Logic!$A207,inputsflush_no,0))&lt;&gt;"",INDEX(inputsflush_updot,MATCH(Logic!$A207,inputsflush_no,0)),""),"")</f>
        <v/>
      </c>
      <c r="AL207" s="160" t="str">
        <f t="shared" si="50"/>
        <v/>
      </c>
      <c r="AM207" s="161" t="str">
        <f>IFERROR(IF(INDEX(inputsflush_tduot,MATCH(Logic!$A207,inputsflush_no,0))&lt;&gt;"",INDEX(inputsflush_tduot,MATCH(Logic!$A207,inputsflush_no,0)),""),"")</f>
        <v/>
      </c>
      <c r="AN207" s="166" t="str">
        <f t="shared" si="51"/>
        <v/>
      </c>
      <c r="AO207" s="166" t="str">
        <f t="shared" si="52"/>
        <v/>
      </c>
      <c r="AP207" s="162" t="str">
        <f t="shared" si="53"/>
        <v/>
      </c>
      <c r="AQ207" s="306" t="str">
        <f t="shared" si="54"/>
        <v/>
      </c>
      <c r="AR207" s="160" t="str">
        <f t="shared" si="49"/>
        <v/>
      </c>
      <c r="AS207" s="160" t="str">
        <f t="shared" si="55"/>
        <v/>
      </c>
      <c r="AT207" s="160" t="str">
        <f t="shared" si="56"/>
        <v/>
      </c>
      <c r="AU207" s="160" t="str">
        <f t="shared" si="57"/>
        <v/>
      </c>
      <c r="AV207" s="160" t="str">
        <f t="shared" si="58"/>
        <v/>
      </c>
      <c r="AW207" s="153"/>
      <c r="AX207" s="138"/>
      <c r="AY207" s="138"/>
      <c r="AZ207" s="138"/>
      <c r="BA207" s="138"/>
      <c r="BB207" s="138"/>
      <c r="BC207" s="138"/>
      <c r="BD207" s="138"/>
      <c r="BE207" s="138"/>
      <c r="BF207" s="138"/>
      <c r="BG207" s="138"/>
      <c r="BH207" s="138"/>
      <c r="BI207" s="138"/>
      <c r="BJ207" s="138"/>
      <c r="BK207" s="138"/>
      <c r="BL207" s="138"/>
      <c r="BM207" s="138"/>
      <c r="BN207" s="138"/>
      <c r="BO207" s="138"/>
      <c r="BP207" s="138"/>
      <c r="BQ207" s="138"/>
      <c r="BR207" s="138"/>
      <c r="BS207" s="138"/>
      <c r="BT207" s="138"/>
      <c r="BU207" s="138"/>
      <c r="BV207" s="138"/>
      <c r="BW207" s="138"/>
      <c r="BX207" s="138"/>
      <c r="BY207" s="138"/>
      <c r="BZ207" s="138"/>
      <c r="CA207" s="14"/>
      <c r="CB207" s="14"/>
      <c r="CC207" s="14"/>
      <c r="CD207" s="14"/>
      <c r="CE207" s="14"/>
      <c r="CF207" s="14"/>
      <c r="CG207" s="14"/>
      <c r="CH207" s="14"/>
      <c r="CI207" s="14"/>
      <c r="CJ207" s="14"/>
      <c r="CK207" s="14"/>
      <c r="CL207" s="14"/>
      <c r="CM207" s="14"/>
      <c r="CN207" s="14"/>
      <c r="CO207" s="14"/>
      <c r="CP207" s="14"/>
      <c r="CQ207" s="14"/>
      <c r="CR207" s="14"/>
      <c r="CS207" s="14"/>
      <c r="CT207" s="14"/>
      <c r="CU207" s="14"/>
      <c r="CV207" s="14"/>
      <c r="CW207" s="14"/>
      <c r="CX207" s="14"/>
      <c r="CY207" s="14"/>
      <c r="CZ207" s="14"/>
      <c r="DA207" s="14"/>
      <c r="DB207" s="14"/>
      <c r="DC207" s="14"/>
      <c r="DD207" s="14"/>
      <c r="DE207" s="14"/>
      <c r="DF207" s="14"/>
      <c r="DG207" s="14"/>
      <c r="DH207" s="14"/>
      <c r="DI207" s="14"/>
      <c r="DJ207" s="14"/>
      <c r="DK207" s="14"/>
      <c r="DL207" s="14"/>
      <c r="DM207" s="14"/>
      <c r="DN207" s="14"/>
      <c r="DO207" s="14"/>
      <c r="DP207" s="14"/>
      <c r="DQ207" s="14"/>
      <c r="DR207" s="14"/>
      <c r="DS207" s="14"/>
      <c r="DT207" s="14"/>
      <c r="DU207" s="14"/>
      <c r="DV207" s="14"/>
      <c r="DW207" s="14"/>
      <c r="DX207" s="14"/>
      <c r="DY207" s="14"/>
      <c r="DZ207" s="14"/>
      <c r="EA207" s="14"/>
      <c r="EB207" s="14"/>
      <c r="EC207" s="14"/>
      <c r="ED207" s="14"/>
      <c r="EE207" s="14"/>
      <c r="EF207" s="14"/>
      <c r="EG207" s="14"/>
      <c r="EH207" s="14"/>
      <c r="EI207" s="14"/>
      <c r="EJ207" s="14"/>
      <c r="EK207" s="14"/>
      <c r="EL207" s="14"/>
      <c r="EM207" s="14"/>
      <c r="EN207" s="14"/>
      <c r="EO207" s="14"/>
      <c r="EP207" s="14"/>
      <c r="EQ207" s="14"/>
      <c r="ER207" s="14"/>
      <c r="ES207" s="14"/>
      <c r="ET207" s="14"/>
      <c r="EU207" s="14"/>
      <c r="EV207" s="14"/>
      <c r="EW207" s="14"/>
      <c r="EX207" s="14"/>
      <c r="EY207" s="14"/>
      <c r="EZ207" s="14"/>
      <c r="FA207" s="14"/>
      <c r="FB207" s="14"/>
      <c r="FC207" s="14"/>
      <c r="FD207" s="14"/>
      <c r="FE207" s="14"/>
      <c r="FF207" s="14"/>
      <c r="FG207" s="14"/>
      <c r="FH207" s="14"/>
      <c r="FI207" s="14"/>
      <c r="FJ207" s="14"/>
      <c r="FK207" s="14"/>
      <c r="FL207" s="14"/>
      <c r="FM207" s="14"/>
      <c r="FN207" s="14"/>
      <c r="FO207" s="14"/>
      <c r="FP207" s="14"/>
      <c r="FQ207" s="14"/>
      <c r="FR207" s="14"/>
      <c r="FS207" s="14"/>
      <c r="FT207" s="14"/>
      <c r="FU207" s="14"/>
      <c r="FV207" s="14"/>
      <c r="FW207" s="14"/>
      <c r="FX207" s="14"/>
      <c r="FY207" s="14"/>
      <c r="FZ207" s="14"/>
      <c r="GA207" s="14"/>
      <c r="GB207" s="14"/>
      <c r="GC207" s="14"/>
      <c r="GD207" s="14"/>
      <c r="GE207" s="14"/>
      <c r="GF207" s="14"/>
      <c r="GG207" s="14"/>
      <c r="GH207" s="14"/>
      <c r="GI207" s="14"/>
      <c r="GJ207" s="14"/>
      <c r="GK207" s="14"/>
      <c r="GL207" s="14"/>
      <c r="GM207" s="14"/>
      <c r="GN207" s="14"/>
      <c r="GO207" s="14"/>
      <c r="GP207" s="14"/>
      <c r="GQ207" s="14"/>
      <c r="GR207" s="14"/>
      <c r="GS207" s="14"/>
      <c r="GT207" s="14"/>
      <c r="GU207" s="14"/>
      <c r="GV207" s="14"/>
      <c r="GW207" s="14"/>
      <c r="GX207" s="14"/>
      <c r="GY207" s="14"/>
      <c r="GZ207" s="14"/>
      <c r="HA207" s="14"/>
      <c r="HB207" s="14"/>
      <c r="HC207" s="14"/>
      <c r="HD207" s="14"/>
      <c r="HE207" s="14"/>
      <c r="HF207" s="14"/>
      <c r="HG207" s="14"/>
      <c r="HH207" s="14"/>
      <c r="HI207" s="14"/>
      <c r="HJ207" s="14"/>
      <c r="HK207" s="14"/>
      <c r="HL207" s="14"/>
      <c r="HM207" s="14"/>
      <c r="HN207" s="14"/>
      <c r="HO207" s="14"/>
      <c r="HP207" s="14"/>
      <c r="HQ207" s="14"/>
      <c r="HR207" s="14"/>
      <c r="HS207" s="14"/>
      <c r="HT207" s="14"/>
      <c r="HU207" s="14"/>
      <c r="HV207" s="14"/>
      <c r="HW207" s="14"/>
      <c r="HX207" s="14"/>
      <c r="HY207" s="14"/>
      <c r="HZ207" s="14"/>
      <c r="IA207" s="14"/>
      <c r="IB207" s="14"/>
      <c r="IC207" s="14"/>
      <c r="ID207" s="14"/>
      <c r="IE207" s="14"/>
      <c r="IF207" s="14"/>
      <c r="IG207" s="14"/>
      <c r="IH207" s="14"/>
      <c r="II207" s="14"/>
      <c r="IJ207" s="14"/>
      <c r="IK207" s="14"/>
      <c r="IL207" s="14"/>
      <c r="IM207" s="14"/>
      <c r="IN207" s="14"/>
      <c r="IO207" s="14"/>
      <c r="IP207" s="14"/>
      <c r="IQ207" s="14"/>
      <c r="IR207" s="14"/>
      <c r="IS207" s="14"/>
      <c r="IT207" s="14"/>
      <c r="IU207" s="14"/>
      <c r="IV207" s="14"/>
      <c r="IW207" s="14"/>
      <c r="IX207" s="14"/>
      <c r="IY207" s="14"/>
      <c r="IZ207" s="14"/>
      <c r="JA207" s="14"/>
      <c r="JB207" s="14"/>
      <c r="JC207" s="14"/>
      <c r="JD207" s="14"/>
      <c r="JE207" s="14"/>
      <c r="JF207" s="14"/>
      <c r="JG207" s="14"/>
      <c r="JH207" s="14"/>
      <c r="JI207" s="14"/>
      <c r="JJ207" s="14"/>
      <c r="JK207" s="14"/>
      <c r="JL207" s="14"/>
      <c r="JM207" s="14"/>
      <c r="JN207" s="14"/>
      <c r="JO207" s="14"/>
      <c r="JP207" s="14"/>
      <c r="JQ207" s="14"/>
      <c r="JR207" s="14"/>
      <c r="JS207" s="14"/>
      <c r="JT207" s="14"/>
      <c r="JU207" s="14"/>
      <c r="JV207" s="14"/>
      <c r="JW207" s="14"/>
      <c r="JX207" s="14"/>
      <c r="JY207" s="14"/>
      <c r="JZ207" s="14"/>
      <c r="KA207" s="14"/>
      <c r="KB207" s="14"/>
    </row>
    <row r="208" spans="1:288" s="152" customFormat="1" ht="18" hidden="1" customHeight="1" outlineLevel="2" x14ac:dyDescent="0.25">
      <c r="A208" s="146">
        <v>68</v>
      </c>
      <c r="B208" s="366" t="str">
        <f>IFERROR(IF(INDEX(inputsflush_gn,MATCH(Logic!$A208,inputsflush_no,0))&lt;&gt;"",INDEX(inputsflush_gn,MATCH(Logic!$A208,inputsflush_no,0)),""),"")</f>
        <v/>
      </c>
      <c r="C208" s="367"/>
      <c r="D208" s="58" t="str">
        <f>IFERROR(IF(INDEX(inputsflush_id,MATCH(Logic!$A208,inputsflush_no,0))&lt;&gt;"",INDEX(inputsflush_id,MATCH(Logic!$A208,inputsflush_no,0)),""),"")</f>
        <v/>
      </c>
      <c r="E208" s="370" t="str">
        <f>IFERROR(IF(INDEX(inputsflush_fam,MATCH(Logic!$A208,inputsflush_no,0))&lt;&gt;"",INDEX(inputsflush_fam,MATCH(Logic!$A208,inputsflush_no,0)),""),"")</f>
        <v/>
      </c>
      <c r="F208" s="370"/>
      <c r="G208" s="370" t="str">
        <f>IFERROR(IF(INDEX(inputsflush_typ,MATCH(Logic!$A208,inputsflush_no,0))&lt;&gt;"",INDEX(inputsflush_typ,MATCH(Logic!$A208,inputsflush_no,0)),""),"")</f>
        <v/>
      </c>
      <c r="H208" s="370"/>
      <c r="I208" s="160" t="str">
        <f t="shared" si="59"/>
        <v/>
      </c>
      <c r="J208" s="161" t="str">
        <f>IFERROR(IF(INDEX(inputsflush_dfr,MATCH(Logic!$A208,inputsflush_no,0))&lt;&gt;"",INDEX(inputsflush_dfr,MATCH(Logic!$A208,inputsflush_no,0)),""),"")</f>
        <v/>
      </c>
      <c r="K208" s="332" t="str">
        <f>IFERROR(IF(INDEX(inputsflush_paw,MATCH(Logic!$A208,inputsflush_no,0))&lt;&gt;"",INDEX(inputsflush_paw,MATCH(Logic!$A208,inputsflush_no,0)),""),"")</f>
        <v/>
      </c>
      <c r="L208" s="304" t="str">
        <f>IFERROR(IF(INDEX(inputsflush_prcocc,MATCH(Logic!$A208,inputsflush_no,0))&lt;&gt;"",INDEX(inputsflush_prcocc,MATCH(Logic!$A208,inputsflush_no,0)),""),"")</f>
        <v/>
      </c>
      <c r="M208" s="174" t="str">
        <f t="shared" si="30"/>
        <v/>
      </c>
      <c r="N208" s="162" t="str">
        <f t="shared" si="31"/>
        <v/>
      </c>
      <c r="O208" s="160" t="str">
        <f t="shared" si="32"/>
        <v/>
      </c>
      <c r="P208" s="160" t="str">
        <f t="shared" si="33"/>
        <v/>
      </c>
      <c r="Q208" s="160" t="str">
        <f>IF($B208&lt;&gt;"",IFERROR(IF($N208&gt;0,IF($E208="Toilet (male)",1+(2*(1-$M208)),IF($E208="Toilet (female)",Database!J$55,IF($E208="Urinal",2*$M208,0))),0),"Check Inputs"),"")</f>
        <v/>
      </c>
      <c r="R208" s="162" t="str">
        <f t="shared" si="34"/>
        <v/>
      </c>
      <c r="S208" s="160" t="str">
        <f t="shared" si="35"/>
        <v/>
      </c>
      <c r="T208" s="160" t="str">
        <f t="shared" si="36"/>
        <v/>
      </c>
      <c r="U208" s="160" t="str">
        <f>IF($B208&lt;&gt;"",IFERROR(IF($R208&gt;0,IF($E208="Toilet (male)",0.1+(0.4*(1-$M208)),IF($E208="Toilet (female)",Database!K$55,IF($E208="Urinal",0.4*$M208,0))),0),"Check Inputs"),"")</f>
        <v/>
      </c>
      <c r="V208" s="162" t="str">
        <f t="shared" si="37"/>
        <v/>
      </c>
      <c r="W208" s="160" t="str">
        <f t="shared" si="38"/>
        <v/>
      </c>
      <c r="X208" s="160" t="str">
        <f t="shared" si="39"/>
        <v/>
      </c>
      <c r="Y208" s="162" t="str">
        <f>IF($B208&lt;&gt;"",IFERROR(IF($V208&gt;0,IF($E208="Toilet (male)",0.1+(0.1*(1-$M208)),IF($E208="Toilet (female)",Database!L$55,IF($E208="Urinal",0.1*$M208,0))),0),"Check Inputs"),"")</f>
        <v/>
      </c>
      <c r="Z208" s="162" t="str">
        <f t="shared" si="40"/>
        <v/>
      </c>
      <c r="AA208" s="160" t="str">
        <f t="shared" si="41"/>
        <v/>
      </c>
      <c r="AB208" s="160" t="str">
        <f t="shared" si="42"/>
        <v/>
      </c>
      <c r="AC208" s="162" t="str">
        <f>IF($B208&lt;&gt;"",IFERROR(IF($Z208&gt;0,IF($E208="Toilet (male)",1+(2*(1-$M208)),IF($E208="Toilet (female)",Database!M$55,IF($E208="Urinal",2*$M208,0))),0),"Check Inputs"),"")</f>
        <v/>
      </c>
      <c r="AD208" s="162" t="str">
        <f t="shared" si="43"/>
        <v/>
      </c>
      <c r="AE208" s="160" t="str">
        <f t="shared" si="44"/>
        <v/>
      </c>
      <c r="AF208" s="160" t="str">
        <f t="shared" si="45"/>
        <v/>
      </c>
      <c r="AG208" s="162" t="str">
        <f>IF($B208&lt;&gt;"",IFERROR(IF($AD208&gt;0,IF($E208="Toilet (male)",Database!$N$54,IF($E208="Toilet (female)",Database!$N$55,IF($E208="Urinal",Database!$N$56,0))),0),"Check Inputs"),"")</f>
        <v/>
      </c>
      <c r="AH208" s="162" t="str">
        <f t="shared" si="46"/>
        <v/>
      </c>
      <c r="AI208" s="160" t="str">
        <f t="shared" si="47"/>
        <v/>
      </c>
      <c r="AJ208" s="160" t="str">
        <f t="shared" si="48"/>
        <v/>
      </c>
      <c r="AK208" s="161" t="str">
        <f>IFERROR(IF(INDEX(inputsflush_updot,MATCH(Logic!$A208,inputsflush_no,0))&lt;&gt;"",INDEX(inputsflush_updot,MATCH(Logic!$A208,inputsflush_no,0)),""),"")</f>
        <v/>
      </c>
      <c r="AL208" s="160" t="str">
        <f t="shared" si="50"/>
        <v/>
      </c>
      <c r="AM208" s="161" t="str">
        <f>IFERROR(IF(INDEX(inputsflush_tduot,MATCH(Logic!$A208,inputsflush_no,0))&lt;&gt;"",INDEX(inputsflush_tduot,MATCH(Logic!$A208,inputsflush_no,0)),""),"")</f>
        <v/>
      </c>
      <c r="AN208" s="166" t="str">
        <f t="shared" si="51"/>
        <v/>
      </c>
      <c r="AO208" s="166" t="str">
        <f t="shared" si="52"/>
        <v/>
      </c>
      <c r="AP208" s="162" t="str">
        <f t="shared" si="53"/>
        <v/>
      </c>
      <c r="AQ208" s="306" t="str">
        <f t="shared" si="54"/>
        <v/>
      </c>
      <c r="AR208" s="160" t="str">
        <f t="shared" si="49"/>
        <v/>
      </c>
      <c r="AS208" s="160" t="str">
        <f t="shared" si="55"/>
        <v/>
      </c>
      <c r="AT208" s="160" t="str">
        <f t="shared" si="56"/>
        <v/>
      </c>
      <c r="AU208" s="160" t="str">
        <f t="shared" si="57"/>
        <v/>
      </c>
      <c r="AV208" s="160" t="str">
        <f t="shared" si="58"/>
        <v/>
      </c>
      <c r="AW208" s="153"/>
      <c r="AX208" s="138"/>
      <c r="AY208" s="138"/>
      <c r="AZ208" s="138"/>
      <c r="BA208" s="138"/>
      <c r="BB208" s="138"/>
      <c r="BC208" s="138"/>
      <c r="BD208" s="138"/>
      <c r="BE208" s="138"/>
      <c r="BF208" s="138"/>
      <c r="BG208" s="138"/>
      <c r="BH208" s="138"/>
      <c r="BI208" s="138"/>
      <c r="BJ208" s="138"/>
      <c r="BK208" s="138"/>
      <c r="BL208" s="138"/>
      <c r="BM208" s="138"/>
      <c r="BN208" s="138"/>
      <c r="BO208" s="138"/>
      <c r="BP208" s="138"/>
      <c r="BQ208" s="138"/>
      <c r="BR208" s="138"/>
      <c r="BS208" s="138"/>
      <c r="BT208" s="138"/>
      <c r="BU208" s="138"/>
      <c r="BV208" s="138"/>
      <c r="BW208" s="138"/>
      <c r="BX208" s="138"/>
      <c r="BY208" s="138"/>
      <c r="BZ208" s="138"/>
      <c r="CA208" s="14"/>
      <c r="CB208" s="14"/>
      <c r="CC208" s="14"/>
      <c r="CD208" s="14"/>
      <c r="CE208" s="14"/>
      <c r="CF208" s="14"/>
      <c r="CG208" s="14"/>
      <c r="CH208" s="14"/>
      <c r="CI208" s="14"/>
      <c r="CJ208" s="14"/>
      <c r="CK208" s="14"/>
      <c r="CL208" s="14"/>
      <c r="CM208" s="14"/>
      <c r="CN208" s="14"/>
      <c r="CO208" s="14"/>
      <c r="CP208" s="14"/>
      <c r="CQ208" s="14"/>
      <c r="CR208" s="14"/>
      <c r="CS208" s="14"/>
      <c r="CT208" s="14"/>
      <c r="CU208" s="14"/>
      <c r="CV208" s="14"/>
      <c r="CW208" s="14"/>
      <c r="CX208" s="14"/>
      <c r="CY208" s="14"/>
      <c r="CZ208" s="14"/>
      <c r="DA208" s="14"/>
      <c r="DB208" s="14"/>
      <c r="DC208" s="14"/>
      <c r="DD208" s="14"/>
      <c r="DE208" s="14"/>
      <c r="DF208" s="14"/>
      <c r="DG208" s="14"/>
      <c r="DH208" s="14"/>
      <c r="DI208" s="14"/>
      <c r="DJ208" s="14"/>
      <c r="DK208" s="14"/>
      <c r="DL208" s="14"/>
      <c r="DM208" s="14"/>
      <c r="DN208" s="14"/>
      <c r="DO208" s="14"/>
      <c r="DP208" s="14"/>
      <c r="DQ208" s="14"/>
      <c r="DR208" s="14"/>
      <c r="DS208" s="14"/>
      <c r="DT208" s="14"/>
      <c r="DU208" s="14"/>
      <c r="DV208" s="14"/>
      <c r="DW208" s="14"/>
      <c r="DX208" s="14"/>
      <c r="DY208" s="14"/>
      <c r="DZ208" s="14"/>
      <c r="EA208" s="14"/>
      <c r="EB208" s="14"/>
      <c r="EC208" s="14"/>
      <c r="ED208" s="14"/>
      <c r="EE208" s="14"/>
      <c r="EF208" s="14"/>
      <c r="EG208" s="14"/>
      <c r="EH208" s="14"/>
      <c r="EI208" s="14"/>
      <c r="EJ208" s="14"/>
      <c r="EK208" s="14"/>
      <c r="EL208" s="14"/>
      <c r="EM208" s="14"/>
      <c r="EN208" s="14"/>
      <c r="EO208" s="14"/>
      <c r="EP208" s="14"/>
      <c r="EQ208" s="14"/>
      <c r="ER208" s="14"/>
      <c r="ES208" s="14"/>
      <c r="ET208" s="14"/>
      <c r="EU208" s="14"/>
      <c r="EV208" s="14"/>
      <c r="EW208" s="14"/>
      <c r="EX208" s="14"/>
      <c r="EY208" s="14"/>
      <c r="EZ208" s="14"/>
      <c r="FA208" s="14"/>
      <c r="FB208" s="14"/>
      <c r="FC208" s="14"/>
      <c r="FD208" s="14"/>
      <c r="FE208" s="14"/>
      <c r="FF208" s="14"/>
      <c r="FG208" s="14"/>
      <c r="FH208" s="14"/>
      <c r="FI208" s="14"/>
      <c r="FJ208" s="14"/>
      <c r="FK208" s="14"/>
      <c r="FL208" s="14"/>
      <c r="FM208" s="14"/>
      <c r="FN208" s="14"/>
      <c r="FO208" s="14"/>
      <c r="FP208" s="14"/>
      <c r="FQ208" s="14"/>
      <c r="FR208" s="14"/>
      <c r="FS208" s="14"/>
      <c r="FT208" s="14"/>
      <c r="FU208" s="14"/>
      <c r="FV208" s="14"/>
      <c r="FW208" s="14"/>
      <c r="FX208" s="14"/>
      <c r="FY208" s="14"/>
      <c r="FZ208" s="14"/>
      <c r="GA208" s="14"/>
      <c r="GB208" s="14"/>
      <c r="GC208" s="14"/>
      <c r="GD208" s="14"/>
      <c r="GE208" s="14"/>
      <c r="GF208" s="14"/>
      <c r="GG208" s="14"/>
      <c r="GH208" s="14"/>
      <c r="GI208" s="14"/>
      <c r="GJ208" s="14"/>
      <c r="GK208" s="14"/>
      <c r="GL208" s="14"/>
      <c r="GM208" s="14"/>
      <c r="GN208" s="14"/>
      <c r="GO208" s="14"/>
      <c r="GP208" s="14"/>
      <c r="GQ208" s="14"/>
      <c r="GR208" s="14"/>
      <c r="GS208" s="14"/>
      <c r="GT208" s="14"/>
      <c r="GU208" s="14"/>
      <c r="GV208" s="14"/>
      <c r="GW208" s="14"/>
      <c r="GX208" s="14"/>
      <c r="GY208" s="14"/>
      <c r="GZ208" s="14"/>
      <c r="HA208" s="14"/>
      <c r="HB208" s="14"/>
      <c r="HC208" s="14"/>
      <c r="HD208" s="14"/>
      <c r="HE208" s="14"/>
      <c r="HF208" s="14"/>
      <c r="HG208" s="14"/>
      <c r="HH208" s="14"/>
      <c r="HI208" s="14"/>
      <c r="HJ208" s="14"/>
      <c r="HK208" s="14"/>
      <c r="HL208" s="14"/>
      <c r="HM208" s="14"/>
      <c r="HN208" s="14"/>
      <c r="HO208" s="14"/>
      <c r="HP208" s="14"/>
      <c r="HQ208" s="14"/>
      <c r="HR208" s="14"/>
      <c r="HS208" s="14"/>
      <c r="HT208" s="14"/>
      <c r="HU208" s="14"/>
      <c r="HV208" s="14"/>
      <c r="HW208" s="14"/>
      <c r="HX208" s="14"/>
      <c r="HY208" s="14"/>
      <c r="HZ208" s="14"/>
      <c r="IA208" s="14"/>
      <c r="IB208" s="14"/>
      <c r="IC208" s="14"/>
      <c r="ID208" s="14"/>
      <c r="IE208" s="14"/>
      <c r="IF208" s="14"/>
      <c r="IG208" s="14"/>
      <c r="IH208" s="14"/>
      <c r="II208" s="14"/>
      <c r="IJ208" s="14"/>
      <c r="IK208" s="14"/>
      <c r="IL208" s="14"/>
      <c r="IM208" s="14"/>
      <c r="IN208" s="14"/>
      <c r="IO208" s="14"/>
      <c r="IP208" s="14"/>
      <c r="IQ208" s="14"/>
      <c r="IR208" s="14"/>
      <c r="IS208" s="14"/>
      <c r="IT208" s="14"/>
      <c r="IU208" s="14"/>
      <c r="IV208" s="14"/>
      <c r="IW208" s="14"/>
      <c r="IX208" s="14"/>
      <c r="IY208" s="14"/>
      <c r="IZ208" s="14"/>
      <c r="JA208" s="14"/>
      <c r="JB208" s="14"/>
      <c r="JC208" s="14"/>
      <c r="JD208" s="14"/>
      <c r="JE208" s="14"/>
      <c r="JF208" s="14"/>
      <c r="JG208" s="14"/>
      <c r="JH208" s="14"/>
      <c r="JI208" s="14"/>
      <c r="JJ208" s="14"/>
      <c r="JK208" s="14"/>
      <c r="JL208" s="14"/>
      <c r="JM208" s="14"/>
      <c r="JN208" s="14"/>
      <c r="JO208" s="14"/>
      <c r="JP208" s="14"/>
      <c r="JQ208" s="14"/>
      <c r="JR208" s="14"/>
      <c r="JS208" s="14"/>
      <c r="JT208" s="14"/>
      <c r="JU208" s="14"/>
      <c r="JV208" s="14"/>
      <c r="JW208" s="14"/>
      <c r="JX208" s="14"/>
      <c r="JY208" s="14"/>
      <c r="JZ208" s="14"/>
      <c r="KA208" s="14"/>
      <c r="KB208" s="14"/>
    </row>
    <row r="209" spans="1:288" s="152" customFormat="1" ht="18" hidden="1" customHeight="1" outlineLevel="2" x14ac:dyDescent="0.25">
      <c r="A209" s="146">
        <v>69</v>
      </c>
      <c r="B209" s="366" t="str">
        <f>IFERROR(IF(INDEX(inputsflush_gn,MATCH(Logic!$A209,inputsflush_no,0))&lt;&gt;"",INDEX(inputsflush_gn,MATCH(Logic!$A209,inputsflush_no,0)),""),"")</f>
        <v/>
      </c>
      <c r="C209" s="367"/>
      <c r="D209" s="58" t="str">
        <f>IFERROR(IF(INDEX(inputsflush_id,MATCH(Logic!$A209,inputsflush_no,0))&lt;&gt;"",INDEX(inputsflush_id,MATCH(Logic!$A209,inputsflush_no,0)),""),"")</f>
        <v/>
      </c>
      <c r="E209" s="370" t="str">
        <f>IFERROR(IF(INDEX(inputsflush_fam,MATCH(Logic!$A209,inputsflush_no,0))&lt;&gt;"",INDEX(inputsflush_fam,MATCH(Logic!$A209,inputsflush_no,0)),""),"")</f>
        <v/>
      </c>
      <c r="F209" s="370"/>
      <c r="G209" s="370" t="str">
        <f>IFERROR(IF(INDEX(inputsflush_typ,MATCH(Logic!$A209,inputsflush_no,0))&lt;&gt;"",INDEX(inputsflush_typ,MATCH(Logic!$A209,inputsflush_no,0)),""),"")</f>
        <v/>
      </c>
      <c r="H209" s="370"/>
      <c r="I209" s="160" t="str">
        <f t="shared" si="59"/>
        <v/>
      </c>
      <c r="J209" s="161" t="str">
        <f>IFERROR(IF(INDEX(inputsflush_dfr,MATCH(Logic!$A209,inputsflush_no,0))&lt;&gt;"",INDEX(inputsflush_dfr,MATCH(Logic!$A209,inputsflush_no,0)),""),"")</f>
        <v/>
      </c>
      <c r="K209" s="332" t="str">
        <f>IFERROR(IF(INDEX(inputsflush_paw,MATCH(Logic!$A209,inputsflush_no,0))&lt;&gt;"",INDEX(inputsflush_paw,MATCH(Logic!$A209,inputsflush_no,0)),""),"")</f>
        <v/>
      </c>
      <c r="L209" s="304" t="str">
        <f>IFERROR(IF(INDEX(inputsflush_prcocc,MATCH(Logic!$A209,inputsflush_no,0))&lt;&gt;"",INDEX(inputsflush_prcocc,MATCH(Logic!$A209,inputsflush_no,0)),""),"")</f>
        <v/>
      </c>
      <c r="M209" s="174" t="str">
        <f t="shared" si="30"/>
        <v/>
      </c>
      <c r="N209" s="162" t="str">
        <f t="shared" si="31"/>
        <v/>
      </c>
      <c r="O209" s="160" t="str">
        <f t="shared" si="32"/>
        <v/>
      </c>
      <c r="P209" s="160" t="str">
        <f t="shared" si="33"/>
        <v/>
      </c>
      <c r="Q209" s="160" t="str">
        <f>IF($B209&lt;&gt;"",IFERROR(IF($N209&gt;0,IF($E209="Toilet (male)",1+(2*(1-$M209)),IF($E209="Toilet (female)",Database!J$55,IF($E209="Urinal",2*$M209,0))),0),"Check Inputs"),"")</f>
        <v/>
      </c>
      <c r="R209" s="162" t="str">
        <f t="shared" si="34"/>
        <v/>
      </c>
      <c r="S209" s="160" t="str">
        <f t="shared" si="35"/>
        <v/>
      </c>
      <c r="T209" s="160" t="str">
        <f t="shared" si="36"/>
        <v/>
      </c>
      <c r="U209" s="160" t="str">
        <f>IF($B209&lt;&gt;"",IFERROR(IF($R209&gt;0,IF($E209="Toilet (male)",0.1+(0.4*(1-$M209)),IF($E209="Toilet (female)",Database!K$55,IF($E209="Urinal",0.4*$M209,0))),0),"Check Inputs"),"")</f>
        <v/>
      </c>
      <c r="V209" s="162" t="str">
        <f t="shared" si="37"/>
        <v/>
      </c>
      <c r="W209" s="160" t="str">
        <f t="shared" si="38"/>
        <v/>
      </c>
      <c r="X209" s="160" t="str">
        <f t="shared" si="39"/>
        <v/>
      </c>
      <c r="Y209" s="162" t="str">
        <f>IF($B209&lt;&gt;"",IFERROR(IF($V209&gt;0,IF($E209="Toilet (male)",0.1+(0.1*(1-$M209)),IF($E209="Toilet (female)",Database!L$55,IF($E209="Urinal",0.1*$M209,0))),0),"Check Inputs"),"")</f>
        <v/>
      </c>
      <c r="Z209" s="162" t="str">
        <f t="shared" si="40"/>
        <v/>
      </c>
      <c r="AA209" s="160" t="str">
        <f t="shared" si="41"/>
        <v/>
      </c>
      <c r="AB209" s="160" t="str">
        <f t="shared" si="42"/>
        <v/>
      </c>
      <c r="AC209" s="162" t="str">
        <f>IF($B209&lt;&gt;"",IFERROR(IF($Z209&gt;0,IF($E209="Toilet (male)",1+(2*(1-$M209)),IF($E209="Toilet (female)",Database!M$55,IF($E209="Urinal",2*$M209,0))),0),"Check Inputs"),"")</f>
        <v/>
      </c>
      <c r="AD209" s="162" t="str">
        <f t="shared" si="43"/>
        <v/>
      </c>
      <c r="AE209" s="160" t="str">
        <f t="shared" si="44"/>
        <v/>
      </c>
      <c r="AF209" s="160" t="str">
        <f t="shared" si="45"/>
        <v/>
      </c>
      <c r="AG209" s="162" t="str">
        <f>IF($B209&lt;&gt;"",IFERROR(IF($AD209&gt;0,IF($E209="Toilet (male)",Database!$N$54,IF($E209="Toilet (female)",Database!$N$55,IF($E209="Urinal",Database!$N$56,0))),0),"Check Inputs"),"")</f>
        <v/>
      </c>
      <c r="AH209" s="162" t="str">
        <f t="shared" si="46"/>
        <v/>
      </c>
      <c r="AI209" s="160" t="str">
        <f t="shared" si="47"/>
        <v/>
      </c>
      <c r="AJ209" s="160" t="str">
        <f t="shared" si="48"/>
        <v/>
      </c>
      <c r="AK209" s="161" t="str">
        <f>IFERROR(IF(INDEX(inputsflush_updot,MATCH(Logic!$A209,inputsflush_no,0))&lt;&gt;"",INDEX(inputsflush_updot,MATCH(Logic!$A209,inputsflush_no,0)),""),"")</f>
        <v/>
      </c>
      <c r="AL209" s="160" t="str">
        <f t="shared" si="50"/>
        <v/>
      </c>
      <c r="AM209" s="161" t="str">
        <f>IFERROR(IF(INDEX(inputsflush_tduot,MATCH(Logic!$A209,inputsflush_no,0))&lt;&gt;"",INDEX(inputsflush_tduot,MATCH(Logic!$A209,inputsflush_no,0)),""),"")</f>
        <v/>
      </c>
      <c r="AN209" s="166" t="str">
        <f t="shared" si="51"/>
        <v/>
      </c>
      <c r="AO209" s="166" t="str">
        <f t="shared" si="52"/>
        <v/>
      </c>
      <c r="AP209" s="162" t="str">
        <f t="shared" si="53"/>
        <v/>
      </c>
      <c r="AQ209" s="306" t="str">
        <f t="shared" si="54"/>
        <v/>
      </c>
      <c r="AR209" s="160" t="str">
        <f t="shared" si="49"/>
        <v/>
      </c>
      <c r="AS209" s="160" t="str">
        <f t="shared" si="55"/>
        <v/>
      </c>
      <c r="AT209" s="160" t="str">
        <f t="shared" si="56"/>
        <v/>
      </c>
      <c r="AU209" s="160" t="str">
        <f t="shared" si="57"/>
        <v/>
      </c>
      <c r="AV209" s="160" t="str">
        <f t="shared" si="58"/>
        <v/>
      </c>
      <c r="AW209" s="153"/>
      <c r="AX209" s="138"/>
      <c r="AY209" s="138"/>
      <c r="AZ209" s="138"/>
      <c r="BA209" s="138"/>
      <c r="BB209" s="138"/>
      <c r="BC209" s="138"/>
      <c r="BD209" s="138"/>
      <c r="BE209" s="138"/>
      <c r="BF209" s="138"/>
      <c r="BG209" s="138"/>
      <c r="BH209" s="138"/>
      <c r="BI209" s="138"/>
      <c r="BJ209" s="138"/>
      <c r="BK209" s="138"/>
      <c r="BL209" s="138"/>
      <c r="BM209" s="138"/>
      <c r="BN209" s="138"/>
      <c r="BO209" s="138"/>
      <c r="BP209" s="138"/>
      <c r="BQ209" s="138"/>
      <c r="BR209" s="138"/>
      <c r="BS209" s="138"/>
      <c r="BT209" s="138"/>
      <c r="BU209" s="138"/>
      <c r="BV209" s="138"/>
      <c r="BW209" s="138"/>
      <c r="BX209" s="138"/>
      <c r="BY209" s="138"/>
      <c r="BZ209" s="138"/>
      <c r="CA209" s="14"/>
      <c r="CB209" s="14"/>
      <c r="CC209" s="14"/>
      <c r="CD209" s="14"/>
      <c r="CE209" s="14"/>
      <c r="CF209" s="14"/>
      <c r="CG209" s="14"/>
      <c r="CH209" s="14"/>
      <c r="CI209" s="14"/>
      <c r="CJ209" s="14"/>
      <c r="CK209" s="14"/>
      <c r="CL209" s="14"/>
      <c r="CM209" s="14"/>
      <c r="CN209" s="14"/>
      <c r="CO209" s="14"/>
      <c r="CP209" s="14"/>
      <c r="CQ209" s="14"/>
      <c r="CR209" s="14"/>
      <c r="CS209" s="14"/>
      <c r="CT209" s="14"/>
      <c r="CU209" s="14"/>
      <c r="CV209" s="14"/>
      <c r="CW209" s="14"/>
      <c r="CX209" s="14"/>
      <c r="CY209" s="14"/>
      <c r="CZ209" s="14"/>
      <c r="DA209" s="14"/>
      <c r="DB209" s="14"/>
      <c r="DC209" s="14"/>
      <c r="DD209" s="14"/>
      <c r="DE209" s="14"/>
      <c r="DF209" s="14"/>
      <c r="DG209" s="14"/>
      <c r="DH209" s="14"/>
      <c r="DI209" s="14"/>
      <c r="DJ209" s="14"/>
      <c r="DK209" s="14"/>
      <c r="DL209" s="14"/>
      <c r="DM209" s="14"/>
      <c r="DN209" s="14"/>
      <c r="DO209" s="14"/>
      <c r="DP209" s="14"/>
      <c r="DQ209" s="14"/>
      <c r="DR209" s="14"/>
      <c r="DS209" s="14"/>
      <c r="DT209" s="14"/>
      <c r="DU209" s="14"/>
      <c r="DV209" s="14"/>
      <c r="DW209" s="14"/>
      <c r="DX209" s="14"/>
      <c r="DY209" s="14"/>
      <c r="DZ209" s="14"/>
      <c r="EA209" s="14"/>
      <c r="EB209" s="14"/>
      <c r="EC209" s="14"/>
      <c r="ED209" s="14"/>
      <c r="EE209" s="14"/>
      <c r="EF209" s="14"/>
      <c r="EG209" s="14"/>
      <c r="EH209" s="14"/>
      <c r="EI209" s="14"/>
      <c r="EJ209" s="14"/>
      <c r="EK209" s="14"/>
      <c r="EL209" s="14"/>
      <c r="EM209" s="14"/>
      <c r="EN209" s="14"/>
      <c r="EO209" s="14"/>
      <c r="EP209" s="14"/>
      <c r="EQ209" s="14"/>
      <c r="ER209" s="14"/>
      <c r="ES209" s="14"/>
      <c r="ET209" s="14"/>
      <c r="EU209" s="14"/>
      <c r="EV209" s="14"/>
      <c r="EW209" s="14"/>
      <c r="EX209" s="14"/>
      <c r="EY209" s="14"/>
      <c r="EZ209" s="14"/>
      <c r="FA209" s="14"/>
      <c r="FB209" s="14"/>
      <c r="FC209" s="14"/>
      <c r="FD209" s="14"/>
      <c r="FE209" s="14"/>
      <c r="FF209" s="14"/>
      <c r="FG209" s="14"/>
      <c r="FH209" s="14"/>
      <c r="FI209" s="14"/>
      <c r="FJ209" s="14"/>
      <c r="FK209" s="14"/>
      <c r="FL209" s="14"/>
      <c r="FM209" s="14"/>
      <c r="FN209" s="14"/>
      <c r="FO209" s="14"/>
      <c r="FP209" s="14"/>
      <c r="FQ209" s="14"/>
      <c r="FR209" s="14"/>
      <c r="FS209" s="14"/>
      <c r="FT209" s="14"/>
      <c r="FU209" s="14"/>
      <c r="FV209" s="14"/>
      <c r="FW209" s="14"/>
      <c r="FX209" s="14"/>
      <c r="FY209" s="14"/>
      <c r="FZ209" s="14"/>
      <c r="GA209" s="14"/>
      <c r="GB209" s="14"/>
      <c r="GC209" s="14"/>
      <c r="GD209" s="14"/>
      <c r="GE209" s="14"/>
      <c r="GF209" s="14"/>
      <c r="GG209" s="14"/>
      <c r="GH209" s="14"/>
      <c r="GI209" s="14"/>
      <c r="GJ209" s="14"/>
      <c r="GK209" s="14"/>
      <c r="GL209" s="14"/>
      <c r="GM209" s="14"/>
      <c r="GN209" s="14"/>
      <c r="GO209" s="14"/>
      <c r="GP209" s="14"/>
      <c r="GQ209" s="14"/>
      <c r="GR209" s="14"/>
      <c r="GS209" s="14"/>
      <c r="GT209" s="14"/>
      <c r="GU209" s="14"/>
      <c r="GV209" s="14"/>
      <c r="GW209" s="14"/>
      <c r="GX209" s="14"/>
      <c r="GY209" s="14"/>
      <c r="GZ209" s="14"/>
      <c r="HA209" s="14"/>
      <c r="HB209" s="14"/>
      <c r="HC209" s="14"/>
      <c r="HD209" s="14"/>
      <c r="HE209" s="14"/>
      <c r="HF209" s="14"/>
      <c r="HG209" s="14"/>
      <c r="HH209" s="14"/>
      <c r="HI209" s="14"/>
      <c r="HJ209" s="14"/>
      <c r="HK209" s="14"/>
      <c r="HL209" s="14"/>
      <c r="HM209" s="14"/>
      <c r="HN209" s="14"/>
      <c r="HO209" s="14"/>
      <c r="HP209" s="14"/>
      <c r="HQ209" s="14"/>
      <c r="HR209" s="14"/>
      <c r="HS209" s="14"/>
      <c r="HT209" s="14"/>
      <c r="HU209" s="14"/>
      <c r="HV209" s="14"/>
      <c r="HW209" s="14"/>
      <c r="HX209" s="14"/>
      <c r="HY209" s="14"/>
      <c r="HZ209" s="14"/>
      <c r="IA209" s="14"/>
      <c r="IB209" s="14"/>
      <c r="IC209" s="14"/>
      <c r="ID209" s="14"/>
      <c r="IE209" s="14"/>
      <c r="IF209" s="14"/>
      <c r="IG209" s="14"/>
      <c r="IH209" s="14"/>
      <c r="II209" s="14"/>
      <c r="IJ209" s="14"/>
      <c r="IK209" s="14"/>
      <c r="IL209" s="14"/>
      <c r="IM209" s="14"/>
      <c r="IN209" s="14"/>
      <c r="IO209" s="14"/>
      <c r="IP209" s="14"/>
      <c r="IQ209" s="14"/>
      <c r="IR209" s="14"/>
      <c r="IS209" s="14"/>
      <c r="IT209" s="14"/>
      <c r="IU209" s="14"/>
      <c r="IV209" s="14"/>
      <c r="IW209" s="14"/>
      <c r="IX209" s="14"/>
      <c r="IY209" s="14"/>
      <c r="IZ209" s="14"/>
      <c r="JA209" s="14"/>
      <c r="JB209" s="14"/>
      <c r="JC209" s="14"/>
      <c r="JD209" s="14"/>
      <c r="JE209" s="14"/>
      <c r="JF209" s="14"/>
      <c r="JG209" s="14"/>
      <c r="JH209" s="14"/>
      <c r="JI209" s="14"/>
      <c r="JJ209" s="14"/>
      <c r="JK209" s="14"/>
      <c r="JL209" s="14"/>
      <c r="JM209" s="14"/>
      <c r="JN209" s="14"/>
      <c r="JO209" s="14"/>
      <c r="JP209" s="14"/>
      <c r="JQ209" s="14"/>
      <c r="JR209" s="14"/>
      <c r="JS209" s="14"/>
      <c r="JT209" s="14"/>
      <c r="JU209" s="14"/>
      <c r="JV209" s="14"/>
      <c r="JW209" s="14"/>
      <c r="JX209" s="14"/>
      <c r="JY209" s="14"/>
      <c r="JZ209" s="14"/>
      <c r="KA209" s="14"/>
      <c r="KB209" s="14"/>
    </row>
    <row r="210" spans="1:288" s="152" customFormat="1" ht="18" hidden="1" customHeight="1" outlineLevel="2" x14ac:dyDescent="0.25">
      <c r="A210" s="146">
        <v>70</v>
      </c>
      <c r="B210" s="366" t="str">
        <f>IFERROR(IF(INDEX(inputsflush_gn,MATCH(Logic!$A210,inputsflush_no,0))&lt;&gt;"",INDEX(inputsflush_gn,MATCH(Logic!$A210,inputsflush_no,0)),""),"")</f>
        <v/>
      </c>
      <c r="C210" s="367"/>
      <c r="D210" s="58" t="str">
        <f>IFERROR(IF(INDEX(inputsflush_id,MATCH(Logic!$A210,inputsflush_no,0))&lt;&gt;"",INDEX(inputsflush_id,MATCH(Logic!$A210,inputsflush_no,0)),""),"")</f>
        <v/>
      </c>
      <c r="E210" s="370" t="str">
        <f>IFERROR(IF(INDEX(inputsflush_fam,MATCH(Logic!$A210,inputsflush_no,0))&lt;&gt;"",INDEX(inputsflush_fam,MATCH(Logic!$A210,inputsflush_no,0)),""),"")</f>
        <v/>
      </c>
      <c r="F210" s="370"/>
      <c r="G210" s="370" t="str">
        <f>IFERROR(IF(INDEX(inputsflush_typ,MATCH(Logic!$A210,inputsflush_no,0))&lt;&gt;"",INDEX(inputsflush_typ,MATCH(Logic!$A210,inputsflush_no,0)),""),"")</f>
        <v/>
      </c>
      <c r="H210" s="370"/>
      <c r="I210" s="160" t="str">
        <f t="shared" si="59"/>
        <v/>
      </c>
      <c r="J210" s="161" t="str">
        <f>IFERROR(IF(INDEX(inputsflush_dfr,MATCH(Logic!$A210,inputsflush_no,0))&lt;&gt;"",INDEX(inputsflush_dfr,MATCH(Logic!$A210,inputsflush_no,0)),""),"")</f>
        <v/>
      </c>
      <c r="K210" s="332" t="str">
        <f>IFERROR(IF(INDEX(inputsflush_paw,MATCH(Logic!$A210,inputsflush_no,0))&lt;&gt;"",INDEX(inputsflush_paw,MATCH(Logic!$A210,inputsflush_no,0)),""),"")</f>
        <v/>
      </c>
      <c r="L210" s="304" t="str">
        <f>IFERROR(IF(INDEX(inputsflush_prcocc,MATCH(Logic!$A210,inputsflush_no,0))&lt;&gt;"",INDEX(inputsflush_prcocc,MATCH(Logic!$A210,inputsflush_no,0)),""),"")</f>
        <v/>
      </c>
      <c r="M210" s="174" t="str">
        <f t="shared" si="30"/>
        <v/>
      </c>
      <c r="N210" s="162" t="str">
        <f t="shared" si="31"/>
        <v/>
      </c>
      <c r="O210" s="160" t="str">
        <f t="shared" si="32"/>
        <v/>
      </c>
      <c r="P210" s="160" t="str">
        <f t="shared" si="33"/>
        <v/>
      </c>
      <c r="Q210" s="160" t="str">
        <f>IF($B210&lt;&gt;"",IFERROR(IF($N210&gt;0,IF($E210="Toilet (male)",1+(2*(1-$M210)),IF($E210="Toilet (female)",Database!J$55,IF($E210="Urinal",2*$M210,0))),0),"Check Inputs"),"")</f>
        <v/>
      </c>
      <c r="R210" s="162" t="str">
        <f t="shared" si="34"/>
        <v/>
      </c>
      <c r="S210" s="160" t="str">
        <f t="shared" si="35"/>
        <v/>
      </c>
      <c r="T210" s="160" t="str">
        <f t="shared" si="36"/>
        <v/>
      </c>
      <c r="U210" s="160" t="str">
        <f>IF($B210&lt;&gt;"",IFERROR(IF($R210&gt;0,IF($E210="Toilet (male)",0.1+(0.4*(1-$M210)),IF($E210="Toilet (female)",Database!K$55,IF($E210="Urinal",0.4*$M210,0))),0),"Check Inputs"),"")</f>
        <v/>
      </c>
      <c r="V210" s="162" t="str">
        <f t="shared" si="37"/>
        <v/>
      </c>
      <c r="W210" s="160" t="str">
        <f t="shared" si="38"/>
        <v/>
      </c>
      <c r="X210" s="160" t="str">
        <f t="shared" si="39"/>
        <v/>
      </c>
      <c r="Y210" s="162" t="str">
        <f>IF($B210&lt;&gt;"",IFERROR(IF($V210&gt;0,IF($E210="Toilet (male)",0.1+(0.1*(1-$M210)),IF($E210="Toilet (female)",Database!L$55,IF($E210="Urinal",0.1*$M210,0))),0),"Check Inputs"),"")</f>
        <v/>
      </c>
      <c r="Z210" s="162" t="str">
        <f t="shared" si="40"/>
        <v/>
      </c>
      <c r="AA210" s="160" t="str">
        <f t="shared" si="41"/>
        <v/>
      </c>
      <c r="AB210" s="160" t="str">
        <f t="shared" si="42"/>
        <v/>
      </c>
      <c r="AC210" s="162" t="str">
        <f>IF($B210&lt;&gt;"",IFERROR(IF($Z210&gt;0,IF($E210="Toilet (male)",1+(2*(1-$M210)),IF($E210="Toilet (female)",Database!M$55,IF($E210="Urinal",2*$M210,0))),0),"Check Inputs"),"")</f>
        <v/>
      </c>
      <c r="AD210" s="162" t="str">
        <f t="shared" si="43"/>
        <v/>
      </c>
      <c r="AE210" s="160" t="str">
        <f t="shared" si="44"/>
        <v/>
      </c>
      <c r="AF210" s="160" t="str">
        <f t="shared" si="45"/>
        <v/>
      </c>
      <c r="AG210" s="162" t="str">
        <f>IF($B210&lt;&gt;"",IFERROR(IF($AD210&gt;0,IF($E210="Toilet (male)",Database!$N$54,IF($E210="Toilet (female)",Database!$N$55,IF($E210="Urinal",Database!$N$56,0))),0),"Check Inputs"),"")</f>
        <v/>
      </c>
      <c r="AH210" s="162" t="str">
        <f t="shared" si="46"/>
        <v/>
      </c>
      <c r="AI210" s="160" t="str">
        <f t="shared" si="47"/>
        <v/>
      </c>
      <c r="AJ210" s="160" t="str">
        <f t="shared" si="48"/>
        <v/>
      </c>
      <c r="AK210" s="161" t="str">
        <f>IFERROR(IF(INDEX(inputsflush_updot,MATCH(Logic!$A210,inputsflush_no,0))&lt;&gt;"",INDEX(inputsflush_updot,MATCH(Logic!$A210,inputsflush_no,0)),""),"")</f>
        <v/>
      </c>
      <c r="AL210" s="160" t="str">
        <f t="shared" si="50"/>
        <v/>
      </c>
      <c r="AM210" s="161" t="str">
        <f>IFERROR(IF(INDEX(inputsflush_tduot,MATCH(Logic!$A210,inputsflush_no,0))&lt;&gt;"",INDEX(inputsflush_tduot,MATCH(Logic!$A210,inputsflush_no,0)),""),"")</f>
        <v/>
      </c>
      <c r="AN210" s="166" t="str">
        <f t="shared" si="51"/>
        <v/>
      </c>
      <c r="AO210" s="166" t="str">
        <f t="shared" si="52"/>
        <v/>
      </c>
      <c r="AP210" s="162" t="str">
        <f t="shared" si="53"/>
        <v/>
      </c>
      <c r="AQ210" s="306" t="str">
        <f t="shared" si="54"/>
        <v/>
      </c>
      <c r="AR210" s="160" t="str">
        <f t="shared" si="49"/>
        <v/>
      </c>
      <c r="AS210" s="160" t="str">
        <f t="shared" si="55"/>
        <v/>
      </c>
      <c r="AT210" s="160" t="str">
        <f t="shared" si="56"/>
        <v/>
      </c>
      <c r="AU210" s="160" t="str">
        <f t="shared" si="57"/>
        <v/>
      </c>
      <c r="AV210" s="160" t="str">
        <f t="shared" si="58"/>
        <v/>
      </c>
      <c r="AW210" s="153"/>
      <c r="AX210" s="138"/>
      <c r="AY210" s="138"/>
      <c r="AZ210" s="138"/>
      <c r="BA210" s="138"/>
      <c r="BB210" s="138"/>
      <c r="BC210" s="138"/>
      <c r="BD210" s="138"/>
      <c r="BE210" s="138"/>
      <c r="BF210" s="138"/>
      <c r="BG210" s="138"/>
      <c r="BH210" s="138"/>
      <c r="BI210" s="138"/>
      <c r="BJ210" s="138"/>
      <c r="BK210" s="138"/>
      <c r="BL210" s="138"/>
      <c r="BM210" s="138"/>
      <c r="BN210" s="138"/>
      <c r="BO210" s="138"/>
      <c r="BP210" s="138"/>
      <c r="BQ210" s="138"/>
      <c r="BR210" s="138"/>
      <c r="BS210" s="138"/>
      <c r="BT210" s="138"/>
      <c r="BU210" s="138"/>
      <c r="BV210" s="138"/>
      <c r="BW210" s="138"/>
      <c r="BX210" s="138"/>
      <c r="BY210" s="138"/>
      <c r="BZ210" s="138"/>
      <c r="CA210" s="14"/>
      <c r="CB210" s="14"/>
      <c r="CC210" s="14"/>
      <c r="CD210" s="14"/>
      <c r="CE210" s="14"/>
      <c r="CF210" s="14"/>
      <c r="CG210" s="14"/>
      <c r="CH210" s="14"/>
      <c r="CI210" s="14"/>
      <c r="CJ210" s="14"/>
      <c r="CK210" s="14"/>
      <c r="CL210" s="14"/>
      <c r="CM210" s="14"/>
      <c r="CN210" s="14"/>
      <c r="CO210" s="14"/>
      <c r="CP210" s="14"/>
      <c r="CQ210" s="14"/>
      <c r="CR210" s="14"/>
      <c r="CS210" s="14"/>
      <c r="CT210" s="14"/>
      <c r="CU210" s="14"/>
      <c r="CV210" s="14"/>
      <c r="CW210" s="14"/>
      <c r="CX210" s="14"/>
      <c r="CY210" s="14"/>
      <c r="CZ210" s="14"/>
      <c r="DA210" s="14"/>
      <c r="DB210" s="14"/>
      <c r="DC210" s="14"/>
      <c r="DD210" s="14"/>
      <c r="DE210" s="14"/>
      <c r="DF210" s="14"/>
      <c r="DG210" s="14"/>
      <c r="DH210" s="14"/>
      <c r="DI210" s="14"/>
      <c r="DJ210" s="14"/>
      <c r="DK210" s="14"/>
      <c r="DL210" s="14"/>
      <c r="DM210" s="14"/>
      <c r="DN210" s="14"/>
      <c r="DO210" s="14"/>
      <c r="DP210" s="14"/>
      <c r="DQ210" s="14"/>
      <c r="DR210" s="14"/>
      <c r="DS210" s="14"/>
      <c r="DT210" s="14"/>
      <c r="DU210" s="14"/>
      <c r="DV210" s="14"/>
      <c r="DW210" s="14"/>
      <c r="DX210" s="14"/>
      <c r="DY210" s="14"/>
      <c r="DZ210" s="14"/>
      <c r="EA210" s="14"/>
      <c r="EB210" s="14"/>
      <c r="EC210" s="14"/>
      <c r="ED210" s="14"/>
      <c r="EE210" s="14"/>
      <c r="EF210" s="14"/>
      <c r="EG210" s="14"/>
      <c r="EH210" s="14"/>
      <c r="EI210" s="14"/>
      <c r="EJ210" s="14"/>
      <c r="EK210" s="14"/>
      <c r="EL210" s="14"/>
      <c r="EM210" s="14"/>
      <c r="EN210" s="14"/>
      <c r="EO210" s="14"/>
      <c r="EP210" s="14"/>
      <c r="EQ210" s="14"/>
      <c r="ER210" s="14"/>
      <c r="ES210" s="14"/>
      <c r="ET210" s="14"/>
      <c r="EU210" s="14"/>
      <c r="EV210" s="14"/>
      <c r="EW210" s="14"/>
      <c r="EX210" s="14"/>
      <c r="EY210" s="14"/>
      <c r="EZ210" s="14"/>
      <c r="FA210" s="14"/>
      <c r="FB210" s="14"/>
      <c r="FC210" s="14"/>
      <c r="FD210" s="14"/>
      <c r="FE210" s="14"/>
      <c r="FF210" s="14"/>
      <c r="FG210" s="14"/>
      <c r="FH210" s="14"/>
      <c r="FI210" s="14"/>
      <c r="FJ210" s="14"/>
      <c r="FK210" s="14"/>
      <c r="FL210" s="14"/>
      <c r="FM210" s="14"/>
      <c r="FN210" s="14"/>
      <c r="FO210" s="14"/>
      <c r="FP210" s="14"/>
      <c r="FQ210" s="14"/>
      <c r="FR210" s="14"/>
      <c r="FS210" s="14"/>
      <c r="FT210" s="14"/>
      <c r="FU210" s="14"/>
      <c r="FV210" s="14"/>
      <c r="FW210" s="14"/>
      <c r="FX210" s="14"/>
      <c r="FY210" s="14"/>
      <c r="FZ210" s="14"/>
      <c r="GA210" s="14"/>
      <c r="GB210" s="14"/>
      <c r="GC210" s="14"/>
      <c r="GD210" s="14"/>
      <c r="GE210" s="14"/>
      <c r="GF210" s="14"/>
      <c r="GG210" s="14"/>
      <c r="GH210" s="14"/>
      <c r="GI210" s="14"/>
      <c r="GJ210" s="14"/>
      <c r="GK210" s="14"/>
      <c r="GL210" s="14"/>
      <c r="GM210" s="14"/>
      <c r="GN210" s="14"/>
      <c r="GO210" s="14"/>
      <c r="GP210" s="14"/>
      <c r="GQ210" s="14"/>
      <c r="GR210" s="14"/>
      <c r="GS210" s="14"/>
      <c r="GT210" s="14"/>
      <c r="GU210" s="14"/>
      <c r="GV210" s="14"/>
      <c r="GW210" s="14"/>
      <c r="GX210" s="14"/>
      <c r="GY210" s="14"/>
      <c r="GZ210" s="14"/>
      <c r="HA210" s="14"/>
      <c r="HB210" s="14"/>
      <c r="HC210" s="14"/>
      <c r="HD210" s="14"/>
      <c r="HE210" s="14"/>
      <c r="HF210" s="14"/>
      <c r="HG210" s="14"/>
      <c r="HH210" s="14"/>
      <c r="HI210" s="14"/>
      <c r="HJ210" s="14"/>
      <c r="HK210" s="14"/>
      <c r="HL210" s="14"/>
      <c r="HM210" s="14"/>
      <c r="HN210" s="14"/>
      <c r="HO210" s="14"/>
      <c r="HP210" s="14"/>
      <c r="HQ210" s="14"/>
      <c r="HR210" s="14"/>
      <c r="HS210" s="14"/>
      <c r="HT210" s="14"/>
      <c r="HU210" s="14"/>
      <c r="HV210" s="14"/>
      <c r="HW210" s="14"/>
      <c r="HX210" s="14"/>
      <c r="HY210" s="14"/>
      <c r="HZ210" s="14"/>
      <c r="IA210" s="14"/>
      <c r="IB210" s="14"/>
      <c r="IC210" s="14"/>
      <c r="ID210" s="14"/>
      <c r="IE210" s="14"/>
      <c r="IF210" s="14"/>
      <c r="IG210" s="14"/>
      <c r="IH210" s="14"/>
      <c r="II210" s="14"/>
      <c r="IJ210" s="14"/>
      <c r="IK210" s="14"/>
      <c r="IL210" s="14"/>
      <c r="IM210" s="14"/>
      <c r="IN210" s="14"/>
      <c r="IO210" s="14"/>
      <c r="IP210" s="14"/>
      <c r="IQ210" s="14"/>
      <c r="IR210" s="14"/>
      <c r="IS210" s="14"/>
      <c r="IT210" s="14"/>
      <c r="IU210" s="14"/>
      <c r="IV210" s="14"/>
      <c r="IW210" s="14"/>
      <c r="IX210" s="14"/>
      <c r="IY210" s="14"/>
      <c r="IZ210" s="14"/>
      <c r="JA210" s="14"/>
      <c r="JB210" s="14"/>
      <c r="JC210" s="14"/>
      <c r="JD210" s="14"/>
      <c r="JE210" s="14"/>
      <c r="JF210" s="14"/>
      <c r="JG210" s="14"/>
      <c r="JH210" s="14"/>
      <c r="JI210" s="14"/>
      <c r="JJ210" s="14"/>
      <c r="JK210" s="14"/>
      <c r="JL210" s="14"/>
      <c r="JM210" s="14"/>
      <c r="JN210" s="14"/>
      <c r="JO210" s="14"/>
      <c r="JP210" s="14"/>
      <c r="JQ210" s="14"/>
      <c r="JR210" s="14"/>
      <c r="JS210" s="14"/>
      <c r="JT210" s="14"/>
      <c r="JU210" s="14"/>
      <c r="JV210" s="14"/>
      <c r="JW210" s="14"/>
      <c r="JX210" s="14"/>
      <c r="JY210" s="14"/>
      <c r="JZ210" s="14"/>
      <c r="KA210" s="14"/>
      <c r="KB210" s="14"/>
    </row>
    <row r="211" spans="1:288" s="152" customFormat="1" ht="15" hidden="1" customHeight="1" outlineLevel="1" collapsed="1" x14ac:dyDescent="0.25">
      <c r="A211" s="146"/>
      <c r="B211" s="350"/>
      <c r="C211" s="351"/>
      <c r="D211" s="315"/>
      <c r="E211" s="315"/>
      <c r="F211" s="315"/>
      <c r="G211" s="315"/>
      <c r="H211" s="315"/>
      <c r="I211" s="315"/>
      <c r="J211" s="331"/>
      <c r="K211" s="305"/>
      <c r="L211" s="305"/>
      <c r="M211" s="315"/>
      <c r="N211" s="315"/>
      <c r="O211" s="315"/>
      <c r="P211" s="315"/>
      <c r="Q211" s="315"/>
      <c r="R211" s="316"/>
      <c r="S211" s="315"/>
      <c r="T211" s="316"/>
      <c r="U211" s="315"/>
      <c r="V211" s="315"/>
      <c r="W211" s="315"/>
      <c r="X211" s="314"/>
      <c r="Y211" s="361"/>
      <c r="Z211" s="361"/>
      <c r="AA211" s="351"/>
      <c r="AB211" s="351"/>
      <c r="AC211" s="315"/>
      <c r="AD211" s="316"/>
      <c r="AE211" s="317"/>
      <c r="AF211" s="317"/>
      <c r="AG211" s="315"/>
      <c r="AH211" s="315"/>
      <c r="AI211" s="315"/>
      <c r="AJ211" s="315"/>
      <c r="AK211" s="316"/>
      <c r="AL211" s="315"/>
      <c r="AM211" s="316"/>
      <c r="AN211" s="315"/>
      <c r="AO211" s="316"/>
      <c r="AP211" s="315"/>
      <c r="AQ211" s="316"/>
      <c r="AR211" s="315"/>
      <c r="AS211" s="315"/>
      <c r="AT211" s="315"/>
      <c r="AU211" s="315"/>
      <c r="AV211" s="318"/>
      <c r="AW211" s="153" t="s">
        <v>182</v>
      </c>
      <c r="AX211" s="138"/>
      <c r="AY211" s="138"/>
      <c r="AZ211" s="138"/>
      <c r="BA211" s="138"/>
      <c r="BB211" s="138"/>
      <c r="BC211" s="138"/>
      <c r="BD211" s="138"/>
      <c r="BE211" s="138"/>
      <c r="BF211" s="138"/>
      <c r="BG211" s="138"/>
      <c r="BH211" s="138"/>
      <c r="BI211" s="138"/>
      <c r="BJ211" s="138"/>
      <c r="BK211" s="138"/>
      <c r="BL211" s="138"/>
      <c r="BM211" s="138"/>
      <c r="BN211" s="138"/>
      <c r="BO211" s="138"/>
      <c r="BP211" s="138"/>
      <c r="BQ211" s="138"/>
      <c r="BR211" s="138"/>
      <c r="BS211" s="138"/>
      <c r="BT211" s="138"/>
      <c r="BU211" s="138"/>
      <c r="BV211" s="138"/>
      <c r="BW211" s="138"/>
      <c r="BX211" s="138"/>
      <c r="BY211" s="138"/>
      <c r="BZ211" s="138"/>
      <c r="CA211" s="14"/>
      <c r="CB211" s="14"/>
      <c r="CC211" s="14"/>
      <c r="CD211" s="14"/>
      <c r="CE211" s="14"/>
      <c r="CF211" s="14"/>
      <c r="CG211" s="14"/>
      <c r="CH211" s="14"/>
      <c r="CI211" s="14"/>
      <c r="CJ211" s="14"/>
      <c r="CK211" s="14"/>
      <c r="CL211" s="14"/>
      <c r="CM211" s="14"/>
      <c r="CN211" s="14"/>
      <c r="CO211" s="14"/>
      <c r="CP211" s="14"/>
      <c r="CQ211" s="14"/>
      <c r="CR211" s="14"/>
      <c r="CS211" s="14"/>
      <c r="CT211" s="14"/>
      <c r="CU211" s="14"/>
      <c r="CV211" s="14"/>
      <c r="CW211" s="14"/>
      <c r="CX211" s="14"/>
      <c r="CY211" s="14"/>
      <c r="CZ211" s="14"/>
      <c r="DA211" s="14"/>
      <c r="DB211" s="14"/>
      <c r="DC211" s="14"/>
      <c r="DD211" s="14"/>
      <c r="DE211" s="14"/>
      <c r="DF211" s="14"/>
      <c r="DG211" s="14"/>
      <c r="DH211" s="14"/>
      <c r="DI211" s="14"/>
      <c r="DJ211" s="14"/>
      <c r="DK211" s="14"/>
      <c r="DL211" s="14"/>
      <c r="DM211" s="14"/>
      <c r="DN211" s="14"/>
      <c r="DO211" s="14"/>
      <c r="DP211" s="14"/>
      <c r="DQ211" s="14"/>
      <c r="DR211" s="14"/>
      <c r="DS211" s="14"/>
      <c r="DT211" s="14"/>
      <c r="DU211" s="14"/>
      <c r="DV211" s="14"/>
      <c r="DW211" s="14"/>
      <c r="DX211" s="14"/>
      <c r="DY211" s="14"/>
      <c r="DZ211" s="14"/>
      <c r="EA211" s="14"/>
      <c r="EB211" s="14"/>
      <c r="EC211" s="14"/>
      <c r="ED211" s="14"/>
      <c r="EE211" s="14"/>
      <c r="EF211" s="14"/>
      <c r="EG211" s="14"/>
      <c r="EH211" s="14"/>
      <c r="EI211" s="14"/>
      <c r="EJ211" s="14"/>
      <c r="EK211" s="14"/>
      <c r="EL211" s="14"/>
      <c r="EM211" s="14"/>
      <c r="EN211" s="14"/>
      <c r="EO211" s="14"/>
      <c r="EP211" s="14"/>
      <c r="EQ211" s="14"/>
      <c r="ER211" s="14"/>
      <c r="ES211" s="14"/>
      <c r="ET211" s="14"/>
      <c r="EU211" s="14"/>
      <c r="EV211" s="14"/>
      <c r="EW211" s="14"/>
      <c r="EX211" s="14"/>
      <c r="EY211" s="14"/>
      <c r="EZ211" s="14"/>
      <c r="FA211" s="14"/>
      <c r="FB211" s="14"/>
      <c r="FC211" s="14"/>
      <c r="FD211" s="14"/>
      <c r="FE211" s="14"/>
      <c r="FF211" s="14"/>
      <c r="FG211" s="14"/>
      <c r="FH211" s="14"/>
      <c r="FI211" s="14"/>
      <c r="FJ211" s="14"/>
      <c r="FK211" s="14"/>
      <c r="FL211" s="14"/>
      <c r="FM211" s="14"/>
      <c r="FN211" s="14"/>
      <c r="FO211" s="14"/>
      <c r="FP211" s="14"/>
      <c r="FQ211" s="14"/>
      <c r="FR211" s="14"/>
      <c r="FS211" s="14"/>
      <c r="FT211" s="14"/>
      <c r="FU211" s="14"/>
      <c r="FV211" s="14"/>
      <c r="FW211" s="14"/>
      <c r="FX211" s="14"/>
      <c r="FY211" s="14"/>
      <c r="FZ211" s="14"/>
      <c r="GA211" s="14"/>
      <c r="GB211" s="14"/>
      <c r="GC211" s="14"/>
      <c r="GD211" s="14"/>
      <c r="GE211" s="14"/>
      <c r="GF211" s="14"/>
      <c r="GG211" s="14"/>
      <c r="GH211" s="14"/>
      <c r="GI211" s="14"/>
      <c r="GJ211" s="14"/>
      <c r="GK211" s="14"/>
      <c r="GL211" s="14"/>
      <c r="GM211" s="14"/>
      <c r="GN211" s="14"/>
      <c r="GO211" s="14"/>
      <c r="GP211" s="14"/>
      <c r="GQ211" s="14"/>
      <c r="GR211" s="14"/>
      <c r="GS211" s="14"/>
      <c r="GT211" s="14"/>
      <c r="GU211" s="14"/>
      <c r="GV211" s="14"/>
      <c r="GW211" s="14"/>
      <c r="GX211" s="14"/>
      <c r="GY211" s="14"/>
      <c r="GZ211" s="14"/>
      <c r="HA211" s="14"/>
      <c r="HB211" s="14"/>
      <c r="HC211" s="14"/>
      <c r="HD211" s="14"/>
      <c r="HE211" s="14"/>
      <c r="HF211" s="14"/>
      <c r="HG211" s="14"/>
      <c r="HH211" s="14"/>
      <c r="HI211" s="14"/>
      <c r="HJ211" s="14"/>
      <c r="HK211" s="14"/>
      <c r="HL211" s="14"/>
      <c r="HM211" s="14"/>
      <c r="HN211" s="14"/>
      <c r="HO211" s="14"/>
      <c r="HP211" s="14"/>
      <c r="HQ211" s="14"/>
      <c r="HR211" s="14"/>
      <c r="HS211" s="14"/>
      <c r="HT211" s="14"/>
      <c r="HU211" s="14"/>
      <c r="HV211" s="14"/>
      <c r="HW211" s="14"/>
      <c r="HX211" s="14"/>
      <c r="HY211" s="14"/>
      <c r="HZ211" s="14"/>
      <c r="IA211" s="14"/>
      <c r="IB211" s="14"/>
      <c r="IC211" s="14"/>
      <c r="ID211" s="14"/>
      <c r="IE211" s="14"/>
      <c r="IF211" s="14"/>
      <c r="IG211" s="14"/>
      <c r="IH211" s="14"/>
      <c r="II211" s="14"/>
      <c r="IJ211" s="14"/>
      <c r="IK211" s="14"/>
      <c r="IL211" s="14"/>
      <c r="IM211" s="14"/>
      <c r="IN211" s="14"/>
      <c r="IO211" s="14"/>
      <c r="IP211" s="14"/>
      <c r="IQ211" s="14"/>
      <c r="IR211" s="14"/>
      <c r="IS211" s="14"/>
      <c r="IT211" s="14"/>
      <c r="IU211" s="14"/>
      <c r="IV211" s="14"/>
      <c r="IW211" s="14"/>
      <c r="IX211" s="14"/>
      <c r="IY211" s="14"/>
      <c r="IZ211" s="14"/>
      <c r="JA211" s="14"/>
      <c r="JB211" s="14"/>
      <c r="JC211" s="14"/>
      <c r="JD211" s="14"/>
      <c r="JE211" s="14"/>
      <c r="JF211" s="14"/>
      <c r="JG211" s="14"/>
      <c r="JH211" s="14"/>
      <c r="JI211" s="14"/>
      <c r="JJ211" s="14"/>
      <c r="JK211" s="14"/>
      <c r="JL211" s="14"/>
      <c r="JM211" s="14"/>
      <c r="JN211" s="14"/>
      <c r="JO211" s="14"/>
      <c r="JP211" s="14"/>
      <c r="JQ211" s="14"/>
      <c r="JR211" s="14"/>
      <c r="JS211" s="14"/>
      <c r="JT211" s="14"/>
      <c r="JU211" s="14"/>
      <c r="JV211" s="14"/>
      <c r="JW211" s="14"/>
      <c r="JX211" s="14"/>
      <c r="JY211" s="14"/>
      <c r="JZ211" s="14"/>
      <c r="KA211" s="14"/>
      <c r="KB211" s="14"/>
    </row>
    <row r="212" spans="1:288" s="152" customFormat="1" ht="18" hidden="1" customHeight="1" outlineLevel="2" x14ac:dyDescent="0.25">
      <c r="A212" s="146">
        <v>71</v>
      </c>
      <c r="B212" s="366" t="str">
        <f>IFERROR(IF(INDEX(inputsflush_gn,MATCH(Logic!$A212,inputsflush_no,0))&lt;&gt;"",INDEX(inputsflush_gn,MATCH(Logic!$A212,inputsflush_no,0)),""),"")</f>
        <v/>
      </c>
      <c r="C212" s="367"/>
      <c r="D212" s="58" t="str">
        <f>IFERROR(IF(INDEX(inputsflush_id,MATCH(Logic!$A212,inputsflush_no,0))&lt;&gt;"",INDEX(inputsflush_id,MATCH(Logic!$A212,inputsflush_no,0)),""),"")</f>
        <v/>
      </c>
      <c r="E212" s="370" t="str">
        <f>IFERROR(IF(INDEX(inputsflush_fam,MATCH(Logic!$A212,inputsflush_no,0))&lt;&gt;"",INDEX(inputsflush_fam,MATCH(Logic!$A212,inputsflush_no,0)),""),"")</f>
        <v/>
      </c>
      <c r="F212" s="370"/>
      <c r="G212" s="370" t="str">
        <f>IFERROR(IF(INDEX(inputsflush_typ,MATCH(Logic!$A212,inputsflush_no,0))&lt;&gt;"",INDEX(inputsflush_typ,MATCH(Logic!$A212,inputsflush_no,0)),""),"")</f>
        <v/>
      </c>
      <c r="H212" s="370"/>
      <c r="I212" s="160" t="str">
        <f t="shared" si="59"/>
        <v/>
      </c>
      <c r="J212" s="161" t="str">
        <f>IFERROR(IF(INDEX(inputsflush_dfr,MATCH(Logic!$A212,inputsflush_no,0))&lt;&gt;"",INDEX(inputsflush_dfr,MATCH(Logic!$A212,inputsflush_no,0)),""),"")</f>
        <v/>
      </c>
      <c r="K212" s="332" t="str">
        <f>IFERROR(IF(INDEX(inputsflush_paw,MATCH(Logic!$A212,inputsflush_no,0))&lt;&gt;"",INDEX(inputsflush_paw,MATCH(Logic!$A212,inputsflush_no,0)),""),"")</f>
        <v/>
      </c>
      <c r="L212" s="304" t="str">
        <f>IFERROR(IF(INDEX(inputsflush_prcocc,MATCH(Logic!$A212,inputsflush_no,0))&lt;&gt;"",INDEX(inputsflush_prcocc,MATCH(Logic!$A212,inputsflush_no,0)),""),"")</f>
        <v/>
      </c>
      <c r="M212" s="174" t="str">
        <f t="shared" si="30"/>
        <v/>
      </c>
      <c r="N212" s="162" t="str">
        <f t="shared" si="31"/>
        <v/>
      </c>
      <c r="O212" s="160" t="str">
        <f t="shared" si="32"/>
        <v/>
      </c>
      <c r="P212" s="160" t="str">
        <f t="shared" si="33"/>
        <v/>
      </c>
      <c r="Q212" s="160" t="str">
        <f>IF($B212&lt;&gt;"",IFERROR(IF($N212&gt;0,IF($E212="Toilet (male)",1+(2*(1-$M212)),IF($E212="Toilet (female)",Database!J$55,IF($E212="Urinal",2*$M212,0))),0),"Check Inputs"),"")</f>
        <v/>
      </c>
      <c r="R212" s="162" t="str">
        <f t="shared" si="34"/>
        <v/>
      </c>
      <c r="S212" s="160" t="str">
        <f t="shared" si="35"/>
        <v/>
      </c>
      <c r="T212" s="160" t="str">
        <f t="shared" si="36"/>
        <v/>
      </c>
      <c r="U212" s="160" t="str">
        <f>IF($B212&lt;&gt;"",IFERROR(IF($R212&gt;0,IF($E212="Toilet (male)",0.1+(0.4*(1-$M212)),IF($E212="Toilet (female)",Database!K$55,IF($E212="Urinal",0.4*$M212,0))),0),"Check Inputs"),"")</f>
        <v/>
      </c>
      <c r="V212" s="162" t="str">
        <f t="shared" si="37"/>
        <v/>
      </c>
      <c r="W212" s="160" t="str">
        <f t="shared" si="38"/>
        <v/>
      </c>
      <c r="X212" s="160" t="str">
        <f t="shared" si="39"/>
        <v/>
      </c>
      <c r="Y212" s="162" t="str">
        <f>IF($B212&lt;&gt;"",IFERROR(IF($V212&gt;0,IF($E212="Toilet (male)",0.1+(0.1*(1-$M212)),IF($E212="Toilet (female)",Database!L$55,IF($E212="Urinal",0.1*$M212,0))),0),"Check Inputs"),"")</f>
        <v/>
      </c>
      <c r="Z212" s="162" t="str">
        <f t="shared" si="40"/>
        <v/>
      </c>
      <c r="AA212" s="160" t="str">
        <f t="shared" si="41"/>
        <v/>
      </c>
      <c r="AB212" s="160" t="str">
        <f t="shared" si="42"/>
        <v/>
      </c>
      <c r="AC212" s="162" t="str">
        <f>IF($B212&lt;&gt;"",IFERROR(IF($Z212&gt;0,IF($E212="Toilet (male)",1+(2*(1-$M212)),IF($E212="Toilet (female)",Database!M$55,IF($E212="Urinal",2*$M212,0))),0),"Check Inputs"),"")</f>
        <v/>
      </c>
      <c r="AD212" s="162" t="str">
        <f t="shared" si="43"/>
        <v/>
      </c>
      <c r="AE212" s="160" t="str">
        <f t="shared" si="44"/>
        <v/>
      </c>
      <c r="AF212" s="160" t="str">
        <f t="shared" si="45"/>
        <v/>
      </c>
      <c r="AG212" s="162" t="str">
        <f>IF($B212&lt;&gt;"",IFERROR(IF($AD212&gt;0,IF($E212="Toilet (male)",Database!$N$54,IF($E212="Toilet (female)",Database!$N$55,IF($E212="Urinal",Database!$N$56,0))),0),"Check Inputs"),"")</f>
        <v/>
      </c>
      <c r="AH212" s="162" t="str">
        <f t="shared" si="46"/>
        <v/>
      </c>
      <c r="AI212" s="160" t="str">
        <f t="shared" si="47"/>
        <v/>
      </c>
      <c r="AJ212" s="160" t="str">
        <f t="shared" si="48"/>
        <v/>
      </c>
      <c r="AK212" s="161" t="str">
        <f>IFERROR(IF(INDEX(inputsflush_updot,MATCH(Logic!$A212,inputsflush_no,0))&lt;&gt;"",INDEX(inputsflush_updot,MATCH(Logic!$A212,inputsflush_no,0)),""),"")</f>
        <v/>
      </c>
      <c r="AL212" s="160" t="str">
        <f t="shared" si="50"/>
        <v/>
      </c>
      <c r="AM212" s="161" t="str">
        <f>IFERROR(IF(INDEX(inputsflush_tduot,MATCH(Logic!$A212,inputsflush_no,0))&lt;&gt;"",INDEX(inputsflush_tduot,MATCH(Logic!$A212,inputsflush_no,0)),""),"")</f>
        <v/>
      </c>
      <c r="AN212" s="166" t="str">
        <f t="shared" si="51"/>
        <v/>
      </c>
      <c r="AO212" s="166" t="str">
        <f t="shared" si="52"/>
        <v/>
      </c>
      <c r="AP212" s="162" t="str">
        <f t="shared" si="53"/>
        <v/>
      </c>
      <c r="AQ212" s="306" t="str">
        <f t="shared" si="54"/>
        <v/>
      </c>
      <c r="AR212" s="160" t="str">
        <f t="shared" si="49"/>
        <v/>
      </c>
      <c r="AS212" s="160" t="str">
        <f t="shared" si="55"/>
        <v/>
      </c>
      <c r="AT212" s="160" t="str">
        <f t="shared" si="56"/>
        <v/>
      </c>
      <c r="AU212" s="160" t="str">
        <f t="shared" si="57"/>
        <v/>
      </c>
      <c r="AV212" s="160" t="str">
        <f t="shared" si="58"/>
        <v/>
      </c>
      <c r="AW212" s="153"/>
      <c r="AX212" s="138"/>
      <c r="AY212" s="138"/>
      <c r="AZ212" s="138"/>
      <c r="BA212" s="138"/>
      <c r="BB212" s="138"/>
      <c r="BC212" s="138"/>
      <c r="BD212" s="138"/>
      <c r="BE212" s="138"/>
      <c r="BF212" s="138"/>
      <c r="BG212" s="138"/>
      <c r="BH212" s="138"/>
      <c r="BI212" s="138"/>
      <c r="BJ212" s="138"/>
      <c r="BK212" s="138"/>
      <c r="BL212" s="138"/>
      <c r="BM212" s="138"/>
      <c r="BN212" s="138"/>
      <c r="BO212" s="138"/>
      <c r="BP212" s="138"/>
      <c r="BQ212" s="138"/>
      <c r="BR212" s="138"/>
      <c r="BS212" s="138"/>
      <c r="BT212" s="138"/>
      <c r="BU212" s="138"/>
      <c r="BV212" s="138"/>
      <c r="BW212" s="138"/>
      <c r="BX212" s="138"/>
      <c r="BY212" s="138"/>
      <c r="BZ212" s="138"/>
      <c r="CA212" s="14"/>
      <c r="CB212" s="14"/>
      <c r="CC212" s="14"/>
      <c r="CD212" s="14"/>
      <c r="CE212" s="14"/>
      <c r="CF212" s="14"/>
      <c r="CG212" s="14"/>
      <c r="CH212" s="14"/>
      <c r="CI212" s="14"/>
      <c r="CJ212" s="14"/>
      <c r="CK212" s="14"/>
      <c r="CL212" s="14"/>
      <c r="CM212" s="14"/>
      <c r="CN212" s="14"/>
      <c r="CO212" s="14"/>
      <c r="CP212" s="14"/>
      <c r="CQ212" s="14"/>
      <c r="CR212" s="14"/>
      <c r="CS212" s="14"/>
      <c r="CT212" s="14"/>
      <c r="CU212" s="14"/>
      <c r="CV212" s="14"/>
      <c r="CW212" s="14"/>
      <c r="CX212" s="14"/>
      <c r="CY212" s="14"/>
      <c r="CZ212" s="14"/>
      <c r="DA212" s="14"/>
      <c r="DB212" s="14"/>
      <c r="DC212" s="14"/>
      <c r="DD212" s="14"/>
      <c r="DE212" s="14"/>
      <c r="DF212" s="14"/>
      <c r="DG212" s="14"/>
      <c r="DH212" s="14"/>
      <c r="DI212" s="14"/>
      <c r="DJ212" s="14"/>
      <c r="DK212" s="14"/>
      <c r="DL212" s="14"/>
      <c r="DM212" s="14"/>
      <c r="DN212" s="14"/>
      <c r="DO212" s="14"/>
      <c r="DP212" s="14"/>
      <c r="DQ212" s="14"/>
      <c r="DR212" s="14"/>
      <c r="DS212" s="14"/>
      <c r="DT212" s="14"/>
      <c r="DU212" s="14"/>
      <c r="DV212" s="14"/>
      <c r="DW212" s="14"/>
      <c r="DX212" s="14"/>
      <c r="DY212" s="14"/>
      <c r="DZ212" s="14"/>
      <c r="EA212" s="14"/>
      <c r="EB212" s="14"/>
      <c r="EC212" s="14"/>
      <c r="ED212" s="14"/>
      <c r="EE212" s="14"/>
      <c r="EF212" s="14"/>
      <c r="EG212" s="14"/>
      <c r="EH212" s="14"/>
      <c r="EI212" s="14"/>
      <c r="EJ212" s="14"/>
      <c r="EK212" s="14"/>
      <c r="EL212" s="14"/>
      <c r="EM212" s="14"/>
      <c r="EN212" s="14"/>
      <c r="EO212" s="14"/>
      <c r="EP212" s="14"/>
      <c r="EQ212" s="14"/>
      <c r="ER212" s="14"/>
      <c r="ES212" s="14"/>
      <c r="ET212" s="14"/>
      <c r="EU212" s="14"/>
      <c r="EV212" s="14"/>
      <c r="EW212" s="14"/>
      <c r="EX212" s="14"/>
      <c r="EY212" s="14"/>
      <c r="EZ212" s="14"/>
      <c r="FA212" s="14"/>
      <c r="FB212" s="14"/>
      <c r="FC212" s="14"/>
      <c r="FD212" s="14"/>
      <c r="FE212" s="14"/>
      <c r="FF212" s="14"/>
      <c r="FG212" s="14"/>
      <c r="FH212" s="14"/>
      <c r="FI212" s="14"/>
      <c r="FJ212" s="14"/>
      <c r="FK212" s="14"/>
      <c r="FL212" s="14"/>
      <c r="FM212" s="14"/>
      <c r="FN212" s="14"/>
      <c r="FO212" s="14"/>
      <c r="FP212" s="14"/>
      <c r="FQ212" s="14"/>
      <c r="FR212" s="14"/>
      <c r="FS212" s="14"/>
      <c r="FT212" s="14"/>
      <c r="FU212" s="14"/>
      <c r="FV212" s="14"/>
      <c r="FW212" s="14"/>
      <c r="FX212" s="14"/>
      <c r="FY212" s="14"/>
      <c r="FZ212" s="14"/>
      <c r="GA212" s="14"/>
      <c r="GB212" s="14"/>
      <c r="GC212" s="14"/>
      <c r="GD212" s="14"/>
      <c r="GE212" s="14"/>
      <c r="GF212" s="14"/>
      <c r="GG212" s="14"/>
      <c r="GH212" s="14"/>
      <c r="GI212" s="14"/>
      <c r="GJ212" s="14"/>
      <c r="GK212" s="14"/>
      <c r="GL212" s="14"/>
      <c r="GM212" s="14"/>
      <c r="GN212" s="14"/>
      <c r="GO212" s="14"/>
      <c r="GP212" s="14"/>
      <c r="GQ212" s="14"/>
      <c r="GR212" s="14"/>
      <c r="GS212" s="14"/>
      <c r="GT212" s="14"/>
      <c r="GU212" s="14"/>
      <c r="GV212" s="14"/>
      <c r="GW212" s="14"/>
      <c r="GX212" s="14"/>
      <c r="GY212" s="14"/>
      <c r="GZ212" s="14"/>
      <c r="HA212" s="14"/>
      <c r="HB212" s="14"/>
      <c r="HC212" s="14"/>
      <c r="HD212" s="14"/>
      <c r="HE212" s="14"/>
      <c r="HF212" s="14"/>
      <c r="HG212" s="14"/>
      <c r="HH212" s="14"/>
      <c r="HI212" s="14"/>
      <c r="HJ212" s="14"/>
      <c r="HK212" s="14"/>
      <c r="HL212" s="14"/>
      <c r="HM212" s="14"/>
      <c r="HN212" s="14"/>
      <c r="HO212" s="14"/>
      <c r="HP212" s="14"/>
      <c r="HQ212" s="14"/>
      <c r="HR212" s="14"/>
      <c r="HS212" s="14"/>
      <c r="HT212" s="14"/>
      <c r="HU212" s="14"/>
      <c r="HV212" s="14"/>
      <c r="HW212" s="14"/>
      <c r="HX212" s="14"/>
      <c r="HY212" s="14"/>
      <c r="HZ212" s="14"/>
      <c r="IA212" s="14"/>
      <c r="IB212" s="14"/>
      <c r="IC212" s="14"/>
      <c r="ID212" s="14"/>
      <c r="IE212" s="14"/>
      <c r="IF212" s="14"/>
      <c r="IG212" s="14"/>
      <c r="IH212" s="14"/>
      <c r="II212" s="14"/>
      <c r="IJ212" s="14"/>
      <c r="IK212" s="14"/>
      <c r="IL212" s="14"/>
      <c r="IM212" s="14"/>
      <c r="IN212" s="14"/>
      <c r="IO212" s="14"/>
      <c r="IP212" s="14"/>
      <c r="IQ212" s="14"/>
      <c r="IR212" s="14"/>
      <c r="IS212" s="14"/>
      <c r="IT212" s="14"/>
      <c r="IU212" s="14"/>
      <c r="IV212" s="14"/>
      <c r="IW212" s="14"/>
      <c r="IX212" s="14"/>
      <c r="IY212" s="14"/>
      <c r="IZ212" s="14"/>
      <c r="JA212" s="14"/>
      <c r="JB212" s="14"/>
      <c r="JC212" s="14"/>
      <c r="JD212" s="14"/>
      <c r="JE212" s="14"/>
      <c r="JF212" s="14"/>
      <c r="JG212" s="14"/>
      <c r="JH212" s="14"/>
      <c r="JI212" s="14"/>
      <c r="JJ212" s="14"/>
      <c r="JK212" s="14"/>
      <c r="JL212" s="14"/>
      <c r="JM212" s="14"/>
      <c r="JN212" s="14"/>
      <c r="JO212" s="14"/>
      <c r="JP212" s="14"/>
      <c r="JQ212" s="14"/>
      <c r="JR212" s="14"/>
      <c r="JS212" s="14"/>
      <c r="JT212" s="14"/>
      <c r="JU212" s="14"/>
      <c r="JV212" s="14"/>
      <c r="JW212" s="14"/>
      <c r="JX212" s="14"/>
      <c r="JY212" s="14"/>
      <c r="JZ212" s="14"/>
      <c r="KA212" s="14"/>
      <c r="KB212" s="14"/>
    </row>
    <row r="213" spans="1:288" s="152" customFormat="1" ht="18" hidden="1" customHeight="1" outlineLevel="2" x14ac:dyDescent="0.25">
      <c r="A213" s="146">
        <v>72</v>
      </c>
      <c r="B213" s="366" t="str">
        <f>IFERROR(IF(INDEX(inputsflush_gn,MATCH(Logic!$A213,inputsflush_no,0))&lt;&gt;"",INDEX(inputsflush_gn,MATCH(Logic!$A213,inputsflush_no,0)),""),"")</f>
        <v/>
      </c>
      <c r="C213" s="367"/>
      <c r="D213" s="58" t="str">
        <f>IFERROR(IF(INDEX(inputsflush_id,MATCH(Logic!$A213,inputsflush_no,0))&lt;&gt;"",INDEX(inputsflush_id,MATCH(Logic!$A213,inputsflush_no,0)),""),"")</f>
        <v/>
      </c>
      <c r="E213" s="370" t="str">
        <f>IFERROR(IF(INDEX(inputsflush_fam,MATCH(Logic!$A213,inputsflush_no,0))&lt;&gt;"",INDEX(inputsflush_fam,MATCH(Logic!$A213,inputsflush_no,0)),""),"")</f>
        <v/>
      </c>
      <c r="F213" s="370"/>
      <c r="G213" s="370" t="str">
        <f>IFERROR(IF(INDEX(inputsflush_typ,MATCH(Logic!$A213,inputsflush_no,0))&lt;&gt;"",INDEX(inputsflush_typ,MATCH(Logic!$A213,inputsflush_no,0)),""),"")</f>
        <v/>
      </c>
      <c r="H213" s="370"/>
      <c r="I213" s="160" t="str">
        <f t="shared" si="59"/>
        <v/>
      </c>
      <c r="J213" s="161" t="str">
        <f>IFERROR(IF(INDEX(inputsflush_dfr,MATCH(Logic!$A213,inputsflush_no,0))&lt;&gt;"",INDEX(inputsflush_dfr,MATCH(Logic!$A213,inputsflush_no,0)),""),"")</f>
        <v/>
      </c>
      <c r="K213" s="332" t="str">
        <f>IFERROR(IF(INDEX(inputsflush_paw,MATCH(Logic!$A213,inputsflush_no,0))&lt;&gt;"",INDEX(inputsflush_paw,MATCH(Logic!$A213,inputsflush_no,0)),""),"")</f>
        <v/>
      </c>
      <c r="L213" s="304" t="str">
        <f>IFERROR(IF(INDEX(inputsflush_prcocc,MATCH(Logic!$A213,inputsflush_no,0))&lt;&gt;"",INDEX(inputsflush_prcocc,MATCH(Logic!$A213,inputsflush_no,0)),""),"")</f>
        <v/>
      </c>
      <c r="M213" s="174" t="str">
        <f t="shared" si="30"/>
        <v/>
      </c>
      <c r="N213" s="162" t="str">
        <f t="shared" si="31"/>
        <v/>
      </c>
      <c r="O213" s="160" t="str">
        <f t="shared" si="32"/>
        <v/>
      </c>
      <c r="P213" s="160" t="str">
        <f t="shared" si="33"/>
        <v/>
      </c>
      <c r="Q213" s="160" t="str">
        <f>IF($B213&lt;&gt;"",IFERROR(IF($N213&gt;0,IF($E213="Toilet (male)",1+(2*(1-$M213)),IF($E213="Toilet (female)",Database!J$55,IF($E213="Urinal",2*$M213,0))),0),"Check Inputs"),"")</f>
        <v/>
      </c>
      <c r="R213" s="162" t="str">
        <f t="shared" si="34"/>
        <v/>
      </c>
      <c r="S213" s="160" t="str">
        <f t="shared" si="35"/>
        <v/>
      </c>
      <c r="T213" s="160" t="str">
        <f t="shared" si="36"/>
        <v/>
      </c>
      <c r="U213" s="160" t="str">
        <f>IF($B213&lt;&gt;"",IFERROR(IF($R213&gt;0,IF($E213="Toilet (male)",0.1+(0.4*(1-$M213)),IF($E213="Toilet (female)",Database!K$55,IF($E213="Urinal",0.4*$M213,0))),0),"Check Inputs"),"")</f>
        <v/>
      </c>
      <c r="V213" s="162" t="str">
        <f t="shared" si="37"/>
        <v/>
      </c>
      <c r="W213" s="160" t="str">
        <f t="shared" si="38"/>
        <v/>
      </c>
      <c r="X213" s="160" t="str">
        <f t="shared" si="39"/>
        <v/>
      </c>
      <c r="Y213" s="162" t="str">
        <f>IF($B213&lt;&gt;"",IFERROR(IF($V213&gt;0,IF($E213="Toilet (male)",0.1+(0.1*(1-$M213)),IF($E213="Toilet (female)",Database!L$55,IF($E213="Urinal",0.1*$M213,0))),0),"Check Inputs"),"")</f>
        <v/>
      </c>
      <c r="Z213" s="162" t="str">
        <f t="shared" si="40"/>
        <v/>
      </c>
      <c r="AA213" s="160" t="str">
        <f t="shared" si="41"/>
        <v/>
      </c>
      <c r="AB213" s="160" t="str">
        <f t="shared" si="42"/>
        <v/>
      </c>
      <c r="AC213" s="162" t="str">
        <f>IF($B213&lt;&gt;"",IFERROR(IF($Z213&gt;0,IF($E213="Toilet (male)",1+(2*(1-$M213)),IF($E213="Toilet (female)",Database!M$55,IF($E213="Urinal",2*$M213,0))),0),"Check Inputs"),"")</f>
        <v/>
      </c>
      <c r="AD213" s="162" t="str">
        <f t="shared" si="43"/>
        <v/>
      </c>
      <c r="AE213" s="160" t="str">
        <f t="shared" si="44"/>
        <v/>
      </c>
      <c r="AF213" s="160" t="str">
        <f t="shared" si="45"/>
        <v/>
      </c>
      <c r="AG213" s="162" t="str">
        <f>IF($B213&lt;&gt;"",IFERROR(IF($AD213&gt;0,IF($E213="Toilet (male)",Database!$N$54,IF($E213="Toilet (female)",Database!$N$55,IF($E213="Urinal",Database!$N$56,0))),0),"Check Inputs"),"")</f>
        <v/>
      </c>
      <c r="AH213" s="162" t="str">
        <f t="shared" si="46"/>
        <v/>
      </c>
      <c r="AI213" s="160" t="str">
        <f t="shared" si="47"/>
        <v/>
      </c>
      <c r="AJ213" s="160" t="str">
        <f t="shared" si="48"/>
        <v/>
      </c>
      <c r="AK213" s="161" t="str">
        <f>IFERROR(IF(INDEX(inputsflush_updot,MATCH(Logic!$A213,inputsflush_no,0))&lt;&gt;"",INDEX(inputsflush_updot,MATCH(Logic!$A213,inputsflush_no,0)),""),"")</f>
        <v/>
      </c>
      <c r="AL213" s="160" t="str">
        <f t="shared" si="50"/>
        <v/>
      </c>
      <c r="AM213" s="161" t="str">
        <f>IFERROR(IF(INDEX(inputsflush_tduot,MATCH(Logic!$A213,inputsflush_no,0))&lt;&gt;"",INDEX(inputsflush_tduot,MATCH(Logic!$A213,inputsflush_no,0)),""),"")</f>
        <v/>
      </c>
      <c r="AN213" s="166" t="str">
        <f t="shared" si="51"/>
        <v/>
      </c>
      <c r="AO213" s="166" t="str">
        <f t="shared" si="52"/>
        <v/>
      </c>
      <c r="AP213" s="162" t="str">
        <f t="shared" si="53"/>
        <v/>
      </c>
      <c r="AQ213" s="306" t="str">
        <f t="shared" si="54"/>
        <v/>
      </c>
      <c r="AR213" s="160" t="str">
        <f t="shared" si="49"/>
        <v/>
      </c>
      <c r="AS213" s="160" t="str">
        <f t="shared" si="55"/>
        <v/>
      </c>
      <c r="AT213" s="160" t="str">
        <f t="shared" si="56"/>
        <v/>
      </c>
      <c r="AU213" s="160" t="str">
        <f t="shared" si="57"/>
        <v/>
      </c>
      <c r="AV213" s="160" t="str">
        <f t="shared" si="58"/>
        <v/>
      </c>
      <c r="AW213" s="153"/>
      <c r="AX213" s="138"/>
      <c r="AY213" s="138"/>
      <c r="AZ213" s="138"/>
      <c r="BA213" s="138"/>
      <c r="BB213" s="138"/>
      <c r="BC213" s="138"/>
      <c r="BD213" s="138"/>
      <c r="BE213" s="138"/>
      <c r="BF213" s="138"/>
      <c r="BG213" s="138"/>
      <c r="BH213" s="138"/>
      <c r="BI213" s="138"/>
      <c r="BJ213" s="138"/>
      <c r="BK213" s="138"/>
      <c r="BL213" s="138"/>
      <c r="BM213" s="138"/>
      <c r="BN213" s="138"/>
      <c r="BO213" s="138"/>
      <c r="BP213" s="138"/>
      <c r="BQ213" s="138"/>
      <c r="BR213" s="138"/>
      <c r="BS213" s="138"/>
      <c r="BT213" s="138"/>
      <c r="BU213" s="138"/>
      <c r="BV213" s="138"/>
      <c r="BW213" s="138"/>
      <c r="BX213" s="138"/>
      <c r="BY213" s="138"/>
      <c r="BZ213" s="138"/>
      <c r="CA213" s="14"/>
      <c r="CB213" s="14"/>
      <c r="CC213" s="14"/>
      <c r="CD213" s="14"/>
      <c r="CE213" s="14"/>
      <c r="CF213" s="14"/>
      <c r="CG213" s="14"/>
      <c r="CH213" s="14"/>
      <c r="CI213" s="14"/>
      <c r="CJ213" s="14"/>
      <c r="CK213" s="14"/>
      <c r="CL213" s="14"/>
      <c r="CM213" s="14"/>
      <c r="CN213" s="14"/>
      <c r="CO213" s="14"/>
      <c r="CP213" s="14"/>
      <c r="CQ213" s="14"/>
      <c r="CR213" s="14"/>
      <c r="CS213" s="14"/>
      <c r="CT213" s="14"/>
      <c r="CU213" s="14"/>
      <c r="CV213" s="14"/>
      <c r="CW213" s="14"/>
      <c r="CX213" s="14"/>
      <c r="CY213" s="14"/>
      <c r="CZ213" s="14"/>
      <c r="DA213" s="14"/>
      <c r="DB213" s="14"/>
      <c r="DC213" s="14"/>
      <c r="DD213" s="14"/>
      <c r="DE213" s="14"/>
      <c r="DF213" s="14"/>
      <c r="DG213" s="14"/>
      <c r="DH213" s="14"/>
      <c r="DI213" s="14"/>
      <c r="DJ213" s="14"/>
      <c r="DK213" s="14"/>
      <c r="DL213" s="14"/>
      <c r="DM213" s="14"/>
      <c r="DN213" s="14"/>
      <c r="DO213" s="14"/>
      <c r="DP213" s="14"/>
      <c r="DQ213" s="14"/>
      <c r="DR213" s="14"/>
      <c r="DS213" s="14"/>
      <c r="DT213" s="14"/>
      <c r="DU213" s="14"/>
      <c r="DV213" s="14"/>
      <c r="DW213" s="14"/>
      <c r="DX213" s="14"/>
      <c r="DY213" s="14"/>
      <c r="DZ213" s="14"/>
      <c r="EA213" s="14"/>
      <c r="EB213" s="14"/>
      <c r="EC213" s="14"/>
      <c r="ED213" s="14"/>
      <c r="EE213" s="14"/>
      <c r="EF213" s="14"/>
      <c r="EG213" s="14"/>
      <c r="EH213" s="14"/>
      <c r="EI213" s="14"/>
      <c r="EJ213" s="14"/>
      <c r="EK213" s="14"/>
      <c r="EL213" s="14"/>
      <c r="EM213" s="14"/>
      <c r="EN213" s="14"/>
      <c r="EO213" s="14"/>
      <c r="EP213" s="14"/>
      <c r="EQ213" s="14"/>
      <c r="ER213" s="14"/>
      <c r="ES213" s="14"/>
      <c r="ET213" s="14"/>
      <c r="EU213" s="14"/>
      <c r="EV213" s="14"/>
      <c r="EW213" s="14"/>
      <c r="EX213" s="14"/>
      <c r="EY213" s="14"/>
      <c r="EZ213" s="14"/>
      <c r="FA213" s="14"/>
      <c r="FB213" s="14"/>
      <c r="FC213" s="14"/>
      <c r="FD213" s="14"/>
      <c r="FE213" s="14"/>
      <c r="FF213" s="14"/>
      <c r="FG213" s="14"/>
      <c r="FH213" s="14"/>
      <c r="FI213" s="14"/>
      <c r="FJ213" s="14"/>
      <c r="FK213" s="14"/>
      <c r="FL213" s="14"/>
      <c r="FM213" s="14"/>
      <c r="FN213" s="14"/>
      <c r="FO213" s="14"/>
      <c r="FP213" s="14"/>
      <c r="FQ213" s="14"/>
      <c r="FR213" s="14"/>
      <c r="FS213" s="14"/>
      <c r="FT213" s="14"/>
      <c r="FU213" s="14"/>
      <c r="FV213" s="14"/>
      <c r="FW213" s="14"/>
      <c r="FX213" s="14"/>
      <c r="FY213" s="14"/>
      <c r="FZ213" s="14"/>
      <c r="GA213" s="14"/>
      <c r="GB213" s="14"/>
      <c r="GC213" s="14"/>
      <c r="GD213" s="14"/>
      <c r="GE213" s="14"/>
      <c r="GF213" s="14"/>
      <c r="GG213" s="14"/>
      <c r="GH213" s="14"/>
      <c r="GI213" s="14"/>
      <c r="GJ213" s="14"/>
      <c r="GK213" s="14"/>
      <c r="GL213" s="14"/>
      <c r="GM213" s="14"/>
      <c r="GN213" s="14"/>
      <c r="GO213" s="14"/>
      <c r="GP213" s="14"/>
      <c r="GQ213" s="14"/>
      <c r="GR213" s="14"/>
      <c r="GS213" s="14"/>
      <c r="GT213" s="14"/>
      <c r="GU213" s="14"/>
      <c r="GV213" s="14"/>
      <c r="GW213" s="14"/>
      <c r="GX213" s="14"/>
      <c r="GY213" s="14"/>
      <c r="GZ213" s="14"/>
      <c r="HA213" s="14"/>
      <c r="HB213" s="14"/>
      <c r="HC213" s="14"/>
      <c r="HD213" s="14"/>
      <c r="HE213" s="14"/>
      <c r="HF213" s="14"/>
      <c r="HG213" s="14"/>
      <c r="HH213" s="14"/>
      <c r="HI213" s="14"/>
      <c r="HJ213" s="14"/>
      <c r="HK213" s="14"/>
      <c r="HL213" s="14"/>
      <c r="HM213" s="14"/>
      <c r="HN213" s="14"/>
      <c r="HO213" s="14"/>
      <c r="HP213" s="14"/>
      <c r="HQ213" s="14"/>
      <c r="HR213" s="14"/>
      <c r="HS213" s="14"/>
      <c r="HT213" s="14"/>
      <c r="HU213" s="14"/>
      <c r="HV213" s="14"/>
      <c r="HW213" s="14"/>
      <c r="HX213" s="14"/>
      <c r="HY213" s="14"/>
      <c r="HZ213" s="14"/>
      <c r="IA213" s="14"/>
      <c r="IB213" s="14"/>
      <c r="IC213" s="14"/>
      <c r="ID213" s="14"/>
      <c r="IE213" s="14"/>
      <c r="IF213" s="14"/>
      <c r="IG213" s="14"/>
      <c r="IH213" s="14"/>
      <c r="II213" s="14"/>
      <c r="IJ213" s="14"/>
      <c r="IK213" s="14"/>
      <c r="IL213" s="14"/>
      <c r="IM213" s="14"/>
      <c r="IN213" s="14"/>
      <c r="IO213" s="14"/>
      <c r="IP213" s="14"/>
      <c r="IQ213" s="14"/>
      <c r="IR213" s="14"/>
      <c r="IS213" s="14"/>
      <c r="IT213" s="14"/>
      <c r="IU213" s="14"/>
      <c r="IV213" s="14"/>
      <c r="IW213" s="14"/>
      <c r="IX213" s="14"/>
      <c r="IY213" s="14"/>
      <c r="IZ213" s="14"/>
      <c r="JA213" s="14"/>
      <c r="JB213" s="14"/>
      <c r="JC213" s="14"/>
      <c r="JD213" s="14"/>
      <c r="JE213" s="14"/>
      <c r="JF213" s="14"/>
      <c r="JG213" s="14"/>
      <c r="JH213" s="14"/>
      <c r="JI213" s="14"/>
      <c r="JJ213" s="14"/>
      <c r="JK213" s="14"/>
      <c r="JL213" s="14"/>
      <c r="JM213" s="14"/>
      <c r="JN213" s="14"/>
      <c r="JO213" s="14"/>
      <c r="JP213" s="14"/>
      <c r="JQ213" s="14"/>
      <c r="JR213" s="14"/>
      <c r="JS213" s="14"/>
      <c r="JT213" s="14"/>
      <c r="JU213" s="14"/>
      <c r="JV213" s="14"/>
      <c r="JW213" s="14"/>
      <c r="JX213" s="14"/>
      <c r="JY213" s="14"/>
      <c r="JZ213" s="14"/>
      <c r="KA213" s="14"/>
      <c r="KB213" s="14"/>
    </row>
    <row r="214" spans="1:288" s="152" customFormat="1" ht="18" hidden="1" customHeight="1" outlineLevel="2" x14ac:dyDescent="0.25">
      <c r="A214" s="146">
        <v>73</v>
      </c>
      <c r="B214" s="366" t="str">
        <f>IFERROR(IF(INDEX(inputsflush_gn,MATCH(Logic!$A214,inputsflush_no,0))&lt;&gt;"",INDEX(inputsflush_gn,MATCH(Logic!$A214,inputsflush_no,0)),""),"")</f>
        <v/>
      </c>
      <c r="C214" s="367"/>
      <c r="D214" s="58" t="str">
        <f>IFERROR(IF(INDEX(inputsflush_id,MATCH(Logic!$A214,inputsflush_no,0))&lt;&gt;"",INDEX(inputsflush_id,MATCH(Logic!$A214,inputsflush_no,0)),""),"")</f>
        <v/>
      </c>
      <c r="E214" s="370" t="str">
        <f>IFERROR(IF(INDEX(inputsflush_fam,MATCH(Logic!$A214,inputsflush_no,0))&lt;&gt;"",INDEX(inputsflush_fam,MATCH(Logic!$A214,inputsflush_no,0)),""),"")</f>
        <v/>
      </c>
      <c r="F214" s="370"/>
      <c r="G214" s="370" t="str">
        <f>IFERROR(IF(INDEX(inputsflush_typ,MATCH(Logic!$A214,inputsflush_no,0))&lt;&gt;"",INDEX(inputsflush_typ,MATCH(Logic!$A214,inputsflush_no,0)),""),"")</f>
        <v/>
      </c>
      <c r="H214" s="370"/>
      <c r="I214" s="160" t="str">
        <f t="shared" si="59"/>
        <v/>
      </c>
      <c r="J214" s="161" t="str">
        <f>IFERROR(IF(INDEX(inputsflush_dfr,MATCH(Logic!$A214,inputsflush_no,0))&lt;&gt;"",INDEX(inputsflush_dfr,MATCH(Logic!$A214,inputsflush_no,0)),""),"")</f>
        <v/>
      </c>
      <c r="K214" s="332" t="str">
        <f>IFERROR(IF(INDEX(inputsflush_paw,MATCH(Logic!$A214,inputsflush_no,0))&lt;&gt;"",INDEX(inputsflush_paw,MATCH(Logic!$A214,inputsflush_no,0)),""),"")</f>
        <v/>
      </c>
      <c r="L214" s="304" t="str">
        <f>IFERROR(IF(INDEX(inputsflush_prcocc,MATCH(Logic!$A214,inputsflush_no,0))&lt;&gt;"",INDEX(inputsflush_prcocc,MATCH(Logic!$A214,inputsflush_no,0)),""),"")</f>
        <v/>
      </c>
      <c r="M214" s="174" t="str">
        <f t="shared" si="30"/>
        <v/>
      </c>
      <c r="N214" s="162" t="str">
        <f t="shared" si="31"/>
        <v/>
      </c>
      <c r="O214" s="160" t="str">
        <f t="shared" si="32"/>
        <v/>
      </c>
      <c r="P214" s="160" t="str">
        <f t="shared" si="33"/>
        <v/>
      </c>
      <c r="Q214" s="160" t="str">
        <f>IF($B214&lt;&gt;"",IFERROR(IF($N214&gt;0,IF($E214="Toilet (male)",1+(2*(1-$M214)),IF($E214="Toilet (female)",Database!J$55,IF($E214="Urinal",2*$M214,0))),0),"Check Inputs"),"")</f>
        <v/>
      </c>
      <c r="R214" s="162" t="str">
        <f t="shared" si="34"/>
        <v/>
      </c>
      <c r="S214" s="160" t="str">
        <f t="shared" si="35"/>
        <v/>
      </c>
      <c r="T214" s="160" t="str">
        <f t="shared" si="36"/>
        <v/>
      </c>
      <c r="U214" s="160" t="str">
        <f>IF($B214&lt;&gt;"",IFERROR(IF($R214&gt;0,IF($E214="Toilet (male)",0.1+(0.4*(1-$M214)),IF($E214="Toilet (female)",Database!K$55,IF($E214="Urinal",0.4*$M214,0))),0),"Check Inputs"),"")</f>
        <v/>
      </c>
      <c r="V214" s="162" t="str">
        <f t="shared" si="37"/>
        <v/>
      </c>
      <c r="W214" s="160" t="str">
        <f t="shared" si="38"/>
        <v/>
      </c>
      <c r="X214" s="160" t="str">
        <f t="shared" si="39"/>
        <v/>
      </c>
      <c r="Y214" s="162" t="str">
        <f>IF($B214&lt;&gt;"",IFERROR(IF($V214&gt;0,IF($E214="Toilet (male)",0.1+(0.1*(1-$M214)),IF($E214="Toilet (female)",Database!L$55,IF($E214="Urinal",0.1*$M214,0))),0),"Check Inputs"),"")</f>
        <v/>
      </c>
      <c r="Z214" s="162" t="str">
        <f t="shared" si="40"/>
        <v/>
      </c>
      <c r="AA214" s="160" t="str">
        <f t="shared" si="41"/>
        <v/>
      </c>
      <c r="AB214" s="160" t="str">
        <f t="shared" si="42"/>
        <v/>
      </c>
      <c r="AC214" s="162" t="str">
        <f>IF($B214&lt;&gt;"",IFERROR(IF($Z214&gt;0,IF($E214="Toilet (male)",1+(2*(1-$M214)),IF($E214="Toilet (female)",Database!M$55,IF($E214="Urinal",2*$M214,0))),0),"Check Inputs"),"")</f>
        <v/>
      </c>
      <c r="AD214" s="162" t="str">
        <f t="shared" si="43"/>
        <v/>
      </c>
      <c r="AE214" s="160" t="str">
        <f t="shared" si="44"/>
        <v/>
      </c>
      <c r="AF214" s="160" t="str">
        <f t="shared" si="45"/>
        <v/>
      </c>
      <c r="AG214" s="162" t="str">
        <f>IF($B214&lt;&gt;"",IFERROR(IF($AD214&gt;0,IF($E214="Toilet (male)",Database!$N$54,IF($E214="Toilet (female)",Database!$N$55,IF($E214="Urinal",Database!$N$56,0))),0),"Check Inputs"),"")</f>
        <v/>
      </c>
      <c r="AH214" s="162" t="str">
        <f t="shared" si="46"/>
        <v/>
      </c>
      <c r="AI214" s="160" t="str">
        <f t="shared" si="47"/>
        <v/>
      </c>
      <c r="AJ214" s="160" t="str">
        <f t="shared" si="48"/>
        <v/>
      </c>
      <c r="AK214" s="161" t="str">
        <f>IFERROR(IF(INDEX(inputsflush_updot,MATCH(Logic!$A214,inputsflush_no,0))&lt;&gt;"",INDEX(inputsflush_updot,MATCH(Logic!$A214,inputsflush_no,0)),""),"")</f>
        <v/>
      </c>
      <c r="AL214" s="160" t="str">
        <f t="shared" si="50"/>
        <v/>
      </c>
      <c r="AM214" s="161" t="str">
        <f>IFERROR(IF(INDEX(inputsflush_tduot,MATCH(Logic!$A214,inputsflush_no,0))&lt;&gt;"",INDEX(inputsflush_tduot,MATCH(Logic!$A214,inputsflush_no,0)),""),"")</f>
        <v/>
      </c>
      <c r="AN214" s="166" t="str">
        <f t="shared" si="51"/>
        <v/>
      </c>
      <c r="AO214" s="166" t="str">
        <f t="shared" si="52"/>
        <v/>
      </c>
      <c r="AP214" s="162" t="str">
        <f t="shared" si="53"/>
        <v/>
      </c>
      <c r="AQ214" s="306" t="str">
        <f t="shared" si="54"/>
        <v/>
      </c>
      <c r="AR214" s="160" t="str">
        <f t="shared" si="49"/>
        <v/>
      </c>
      <c r="AS214" s="160" t="str">
        <f t="shared" si="55"/>
        <v/>
      </c>
      <c r="AT214" s="160" t="str">
        <f t="shared" si="56"/>
        <v/>
      </c>
      <c r="AU214" s="160" t="str">
        <f t="shared" si="57"/>
        <v/>
      </c>
      <c r="AV214" s="160" t="str">
        <f t="shared" si="58"/>
        <v/>
      </c>
      <c r="AW214" s="153"/>
      <c r="AX214" s="138"/>
      <c r="AY214" s="138"/>
      <c r="AZ214" s="138"/>
      <c r="BA214" s="138"/>
      <c r="BB214" s="138"/>
      <c r="BC214" s="138"/>
      <c r="BD214" s="138"/>
      <c r="BE214" s="138"/>
      <c r="BF214" s="138"/>
      <c r="BG214" s="138"/>
      <c r="BH214" s="138"/>
      <c r="BI214" s="138"/>
      <c r="BJ214" s="138"/>
      <c r="BK214" s="138"/>
      <c r="BL214" s="138"/>
      <c r="BM214" s="138"/>
      <c r="BN214" s="138"/>
      <c r="BO214" s="138"/>
      <c r="BP214" s="138"/>
      <c r="BQ214" s="138"/>
      <c r="BR214" s="138"/>
      <c r="BS214" s="138"/>
      <c r="BT214" s="138"/>
      <c r="BU214" s="138"/>
      <c r="BV214" s="138"/>
      <c r="BW214" s="138"/>
      <c r="BX214" s="138"/>
      <c r="BY214" s="138"/>
      <c r="BZ214" s="138"/>
      <c r="CA214" s="14"/>
      <c r="CB214" s="14"/>
      <c r="CC214" s="14"/>
      <c r="CD214" s="14"/>
      <c r="CE214" s="14"/>
      <c r="CF214" s="14"/>
      <c r="CG214" s="14"/>
      <c r="CH214" s="14"/>
      <c r="CI214" s="14"/>
      <c r="CJ214" s="14"/>
      <c r="CK214" s="14"/>
      <c r="CL214" s="14"/>
      <c r="CM214" s="14"/>
      <c r="CN214" s="14"/>
      <c r="CO214" s="14"/>
      <c r="CP214" s="14"/>
      <c r="CQ214" s="14"/>
      <c r="CR214" s="14"/>
      <c r="CS214" s="14"/>
      <c r="CT214" s="14"/>
      <c r="CU214" s="14"/>
      <c r="CV214" s="14"/>
      <c r="CW214" s="14"/>
      <c r="CX214" s="14"/>
      <c r="CY214" s="14"/>
      <c r="CZ214" s="14"/>
      <c r="DA214" s="14"/>
      <c r="DB214" s="14"/>
      <c r="DC214" s="14"/>
      <c r="DD214" s="14"/>
      <c r="DE214" s="14"/>
      <c r="DF214" s="14"/>
      <c r="DG214" s="14"/>
      <c r="DH214" s="14"/>
      <c r="DI214" s="14"/>
      <c r="DJ214" s="14"/>
      <c r="DK214" s="14"/>
      <c r="DL214" s="14"/>
      <c r="DM214" s="14"/>
      <c r="DN214" s="14"/>
      <c r="DO214" s="14"/>
      <c r="DP214" s="14"/>
      <c r="DQ214" s="14"/>
      <c r="DR214" s="14"/>
      <c r="DS214" s="14"/>
      <c r="DT214" s="14"/>
      <c r="DU214" s="14"/>
      <c r="DV214" s="14"/>
      <c r="DW214" s="14"/>
      <c r="DX214" s="14"/>
      <c r="DY214" s="14"/>
      <c r="DZ214" s="14"/>
      <c r="EA214" s="14"/>
      <c r="EB214" s="14"/>
      <c r="EC214" s="14"/>
      <c r="ED214" s="14"/>
      <c r="EE214" s="14"/>
      <c r="EF214" s="14"/>
      <c r="EG214" s="14"/>
      <c r="EH214" s="14"/>
      <c r="EI214" s="14"/>
      <c r="EJ214" s="14"/>
      <c r="EK214" s="14"/>
      <c r="EL214" s="14"/>
      <c r="EM214" s="14"/>
      <c r="EN214" s="14"/>
      <c r="EO214" s="14"/>
      <c r="EP214" s="14"/>
      <c r="EQ214" s="14"/>
      <c r="ER214" s="14"/>
      <c r="ES214" s="14"/>
      <c r="ET214" s="14"/>
      <c r="EU214" s="14"/>
      <c r="EV214" s="14"/>
      <c r="EW214" s="14"/>
      <c r="EX214" s="14"/>
      <c r="EY214" s="14"/>
      <c r="EZ214" s="14"/>
      <c r="FA214" s="14"/>
      <c r="FB214" s="14"/>
      <c r="FC214" s="14"/>
      <c r="FD214" s="14"/>
      <c r="FE214" s="14"/>
      <c r="FF214" s="14"/>
      <c r="FG214" s="14"/>
      <c r="FH214" s="14"/>
      <c r="FI214" s="14"/>
      <c r="FJ214" s="14"/>
      <c r="FK214" s="14"/>
      <c r="FL214" s="14"/>
      <c r="FM214" s="14"/>
      <c r="FN214" s="14"/>
      <c r="FO214" s="14"/>
      <c r="FP214" s="14"/>
      <c r="FQ214" s="14"/>
      <c r="FR214" s="14"/>
      <c r="FS214" s="14"/>
      <c r="FT214" s="14"/>
      <c r="FU214" s="14"/>
      <c r="FV214" s="14"/>
      <c r="FW214" s="14"/>
      <c r="FX214" s="14"/>
      <c r="FY214" s="14"/>
      <c r="FZ214" s="14"/>
      <c r="GA214" s="14"/>
      <c r="GB214" s="14"/>
      <c r="GC214" s="14"/>
      <c r="GD214" s="14"/>
      <c r="GE214" s="14"/>
      <c r="GF214" s="14"/>
      <c r="GG214" s="14"/>
      <c r="GH214" s="14"/>
      <c r="GI214" s="14"/>
      <c r="GJ214" s="14"/>
      <c r="GK214" s="14"/>
      <c r="GL214" s="14"/>
      <c r="GM214" s="14"/>
      <c r="GN214" s="14"/>
      <c r="GO214" s="14"/>
      <c r="GP214" s="14"/>
      <c r="GQ214" s="14"/>
      <c r="GR214" s="14"/>
      <c r="GS214" s="14"/>
      <c r="GT214" s="14"/>
      <c r="GU214" s="14"/>
      <c r="GV214" s="14"/>
      <c r="GW214" s="14"/>
      <c r="GX214" s="14"/>
      <c r="GY214" s="14"/>
      <c r="GZ214" s="14"/>
      <c r="HA214" s="14"/>
      <c r="HB214" s="14"/>
      <c r="HC214" s="14"/>
      <c r="HD214" s="14"/>
      <c r="HE214" s="14"/>
      <c r="HF214" s="14"/>
      <c r="HG214" s="14"/>
      <c r="HH214" s="14"/>
      <c r="HI214" s="14"/>
      <c r="HJ214" s="14"/>
      <c r="HK214" s="14"/>
      <c r="HL214" s="14"/>
      <c r="HM214" s="14"/>
      <c r="HN214" s="14"/>
      <c r="HO214" s="14"/>
      <c r="HP214" s="14"/>
      <c r="HQ214" s="14"/>
      <c r="HR214" s="14"/>
      <c r="HS214" s="14"/>
      <c r="HT214" s="14"/>
      <c r="HU214" s="14"/>
      <c r="HV214" s="14"/>
      <c r="HW214" s="14"/>
      <c r="HX214" s="14"/>
      <c r="HY214" s="14"/>
      <c r="HZ214" s="14"/>
      <c r="IA214" s="14"/>
      <c r="IB214" s="14"/>
      <c r="IC214" s="14"/>
      <c r="ID214" s="14"/>
      <c r="IE214" s="14"/>
      <c r="IF214" s="14"/>
      <c r="IG214" s="14"/>
      <c r="IH214" s="14"/>
      <c r="II214" s="14"/>
      <c r="IJ214" s="14"/>
      <c r="IK214" s="14"/>
      <c r="IL214" s="14"/>
      <c r="IM214" s="14"/>
      <c r="IN214" s="14"/>
      <c r="IO214" s="14"/>
      <c r="IP214" s="14"/>
      <c r="IQ214" s="14"/>
      <c r="IR214" s="14"/>
      <c r="IS214" s="14"/>
      <c r="IT214" s="14"/>
      <c r="IU214" s="14"/>
      <c r="IV214" s="14"/>
      <c r="IW214" s="14"/>
      <c r="IX214" s="14"/>
      <c r="IY214" s="14"/>
      <c r="IZ214" s="14"/>
      <c r="JA214" s="14"/>
      <c r="JB214" s="14"/>
      <c r="JC214" s="14"/>
      <c r="JD214" s="14"/>
      <c r="JE214" s="14"/>
      <c r="JF214" s="14"/>
      <c r="JG214" s="14"/>
      <c r="JH214" s="14"/>
      <c r="JI214" s="14"/>
      <c r="JJ214" s="14"/>
      <c r="JK214" s="14"/>
      <c r="JL214" s="14"/>
      <c r="JM214" s="14"/>
      <c r="JN214" s="14"/>
      <c r="JO214" s="14"/>
      <c r="JP214" s="14"/>
      <c r="JQ214" s="14"/>
      <c r="JR214" s="14"/>
      <c r="JS214" s="14"/>
      <c r="JT214" s="14"/>
      <c r="JU214" s="14"/>
      <c r="JV214" s="14"/>
      <c r="JW214" s="14"/>
      <c r="JX214" s="14"/>
      <c r="JY214" s="14"/>
      <c r="JZ214" s="14"/>
      <c r="KA214" s="14"/>
      <c r="KB214" s="14"/>
    </row>
    <row r="215" spans="1:288" s="152" customFormat="1" ht="18" hidden="1" customHeight="1" outlineLevel="2" x14ac:dyDescent="0.25">
      <c r="A215" s="146">
        <v>74</v>
      </c>
      <c r="B215" s="366" t="str">
        <f>IFERROR(IF(INDEX(inputsflush_gn,MATCH(Logic!$A215,inputsflush_no,0))&lt;&gt;"",INDEX(inputsflush_gn,MATCH(Logic!$A215,inputsflush_no,0)),""),"")</f>
        <v/>
      </c>
      <c r="C215" s="367"/>
      <c r="D215" s="58" t="str">
        <f>IFERROR(IF(INDEX(inputsflush_id,MATCH(Logic!$A215,inputsflush_no,0))&lt;&gt;"",INDEX(inputsflush_id,MATCH(Logic!$A215,inputsflush_no,0)),""),"")</f>
        <v/>
      </c>
      <c r="E215" s="370" t="str">
        <f>IFERROR(IF(INDEX(inputsflush_fam,MATCH(Logic!$A215,inputsflush_no,0))&lt;&gt;"",INDEX(inputsflush_fam,MATCH(Logic!$A215,inputsflush_no,0)),""),"")</f>
        <v/>
      </c>
      <c r="F215" s="370"/>
      <c r="G215" s="370" t="str">
        <f>IFERROR(IF(INDEX(inputsflush_typ,MATCH(Logic!$A215,inputsflush_no,0))&lt;&gt;"",INDEX(inputsflush_typ,MATCH(Logic!$A215,inputsflush_no,0)),""),"")</f>
        <v/>
      </c>
      <c r="H215" s="370"/>
      <c r="I215" s="160" t="str">
        <f t="shared" si="59"/>
        <v/>
      </c>
      <c r="J215" s="161" t="str">
        <f>IFERROR(IF(INDEX(inputsflush_dfr,MATCH(Logic!$A215,inputsflush_no,0))&lt;&gt;"",INDEX(inputsflush_dfr,MATCH(Logic!$A215,inputsflush_no,0)),""),"")</f>
        <v/>
      </c>
      <c r="K215" s="332" t="str">
        <f>IFERROR(IF(INDEX(inputsflush_paw,MATCH(Logic!$A215,inputsflush_no,0))&lt;&gt;"",INDEX(inputsflush_paw,MATCH(Logic!$A215,inputsflush_no,0)),""),"")</f>
        <v/>
      </c>
      <c r="L215" s="304" t="str">
        <f>IFERROR(IF(INDEX(inputsflush_prcocc,MATCH(Logic!$A215,inputsflush_no,0))&lt;&gt;"",INDEX(inputsflush_prcocc,MATCH(Logic!$A215,inputsflush_no,0)),""),"")</f>
        <v/>
      </c>
      <c r="M215" s="174" t="str">
        <f t="shared" si="30"/>
        <v/>
      </c>
      <c r="N215" s="162" t="str">
        <f t="shared" si="31"/>
        <v/>
      </c>
      <c r="O215" s="160" t="str">
        <f t="shared" si="32"/>
        <v/>
      </c>
      <c r="P215" s="160" t="str">
        <f t="shared" si="33"/>
        <v/>
      </c>
      <c r="Q215" s="160" t="str">
        <f>IF($B215&lt;&gt;"",IFERROR(IF($N215&gt;0,IF($E215="Toilet (male)",1+(2*(1-$M215)),IF($E215="Toilet (female)",Database!J$55,IF($E215="Urinal",2*$M215,0))),0),"Check Inputs"),"")</f>
        <v/>
      </c>
      <c r="R215" s="162" t="str">
        <f t="shared" si="34"/>
        <v/>
      </c>
      <c r="S215" s="160" t="str">
        <f t="shared" si="35"/>
        <v/>
      </c>
      <c r="T215" s="160" t="str">
        <f t="shared" si="36"/>
        <v/>
      </c>
      <c r="U215" s="160" t="str">
        <f>IF($B215&lt;&gt;"",IFERROR(IF($R215&gt;0,IF($E215="Toilet (male)",0.1+(0.4*(1-$M215)),IF($E215="Toilet (female)",Database!K$55,IF($E215="Urinal",0.4*$M215,0))),0),"Check Inputs"),"")</f>
        <v/>
      </c>
      <c r="V215" s="162" t="str">
        <f t="shared" si="37"/>
        <v/>
      </c>
      <c r="W215" s="160" t="str">
        <f t="shared" si="38"/>
        <v/>
      </c>
      <c r="X215" s="160" t="str">
        <f t="shared" si="39"/>
        <v/>
      </c>
      <c r="Y215" s="162" t="str">
        <f>IF($B215&lt;&gt;"",IFERROR(IF($V215&gt;0,IF($E215="Toilet (male)",0.1+(0.1*(1-$M215)),IF($E215="Toilet (female)",Database!L$55,IF($E215="Urinal",0.1*$M215,0))),0),"Check Inputs"),"")</f>
        <v/>
      </c>
      <c r="Z215" s="162" t="str">
        <f t="shared" si="40"/>
        <v/>
      </c>
      <c r="AA215" s="160" t="str">
        <f t="shared" si="41"/>
        <v/>
      </c>
      <c r="AB215" s="160" t="str">
        <f t="shared" si="42"/>
        <v/>
      </c>
      <c r="AC215" s="162" t="str">
        <f>IF($B215&lt;&gt;"",IFERROR(IF($Z215&gt;0,IF($E215="Toilet (male)",1+(2*(1-$M215)),IF($E215="Toilet (female)",Database!M$55,IF($E215="Urinal",2*$M215,0))),0),"Check Inputs"),"")</f>
        <v/>
      </c>
      <c r="AD215" s="162" t="str">
        <f t="shared" si="43"/>
        <v/>
      </c>
      <c r="AE215" s="160" t="str">
        <f t="shared" si="44"/>
        <v/>
      </c>
      <c r="AF215" s="160" t="str">
        <f t="shared" si="45"/>
        <v/>
      </c>
      <c r="AG215" s="162" t="str">
        <f>IF($B215&lt;&gt;"",IFERROR(IF($AD215&gt;0,IF($E215="Toilet (male)",Database!$N$54,IF($E215="Toilet (female)",Database!$N$55,IF($E215="Urinal",Database!$N$56,0))),0),"Check Inputs"),"")</f>
        <v/>
      </c>
      <c r="AH215" s="162" t="str">
        <f t="shared" si="46"/>
        <v/>
      </c>
      <c r="AI215" s="160" t="str">
        <f t="shared" si="47"/>
        <v/>
      </c>
      <c r="AJ215" s="160" t="str">
        <f t="shared" si="48"/>
        <v/>
      </c>
      <c r="AK215" s="161" t="str">
        <f>IFERROR(IF(INDEX(inputsflush_updot,MATCH(Logic!$A215,inputsflush_no,0))&lt;&gt;"",INDEX(inputsflush_updot,MATCH(Logic!$A215,inputsflush_no,0)),""),"")</f>
        <v/>
      </c>
      <c r="AL215" s="160" t="str">
        <f t="shared" si="50"/>
        <v/>
      </c>
      <c r="AM215" s="161" t="str">
        <f>IFERROR(IF(INDEX(inputsflush_tduot,MATCH(Logic!$A215,inputsflush_no,0))&lt;&gt;"",INDEX(inputsflush_tduot,MATCH(Logic!$A215,inputsflush_no,0)),""),"")</f>
        <v/>
      </c>
      <c r="AN215" s="166" t="str">
        <f t="shared" si="51"/>
        <v/>
      </c>
      <c r="AO215" s="166" t="str">
        <f t="shared" si="52"/>
        <v/>
      </c>
      <c r="AP215" s="162" t="str">
        <f t="shared" si="53"/>
        <v/>
      </c>
      <c r="AQ215" s="306" t="str">
        <f t="shared" si="54"/>
        <v/>
      </c>
      <c r="AR215" s="160" t="str">
        <f t="shared" si="49"/>
        <v/>
      </c>
      <c r="AS215" s="160" t="str">
        <f t="shared" si="55"/>
        <v/>
      </c>
      <c r="AT215" s="160" t="str">
        <f t="shared" si="56"/>
        <v/>
      </c>
      <c r="AU215" s="160" t="str">
        <f t="shared" si="57"/>
        <v/>
      </c>
      <c r="AV215" s="160" t="str">
        <f t="shared" si="58"/>
        <v/>
      </c>
      <c r="AW215" s="153"/>
      <c r="AX215" s="138"/>
      <c r="AY215" s="138"/>
      <c r="AZ215" s="138"/>
      <c r="BA215" s="138"/>
      <c r="BB215" s="138"/>
      <c r="BC215" s="138"/>
      <c r="BD215" s="138"/>
      <c r="BE215" s="138"/>
      <c r="BF215" s="138"/>
      <c r="BG215" s="138"/>
      <c r="BH215" s="138"/>
      <c r="BI215" s="138"/>
      <c r="BJ215" s="138"/>
      <c r="BK215" s="138"/>
      <c r="BL215" s="138"/>
      <c r="BM215" s="138"/>
      <c r="BN215" s="138"/>
      <c r="BO215" s="138"/>
      <c r="BP215" s="138"/>
      <c r="BQ215" s="138"/>
      <c r="BR215" s="138"/>
      <c r="BS215" s="138"/>
      <c r="BT215" s="138"/>
      <c r="BU215" s="138"/>
      <c r="BV215" s="138"/>
      <c r="BW215" s="138"/>
      <c r="BX215" s="138"/>
      <c r="BY215" s="138"/>
      <c r="BZ215" s="138"/>
      <c r="CA215" s="14"/>
      <c r="CB215" s="14"/>
      <c r="CC215" s="14"/>
      <c r="CD215" s="14"/>
      <c r="CE215" s="14"/>
      <c r="CF215" s="14"/>
      <c r="CG215" s="14"/>
      <c r="CH215" s="14"/>
      <c r="CI215" s="14"/>
      <c r="CJ215" s="14"/>
      <c r="CK215" s="14"/>
      <c r="CL215" s="14"/>
      <c r="CM215" s="14"/>
      <c r="CN215" s="14"/>
      <c r="CO215" s="14"/>
      <c r="CP215" s="14"/>
      <c r="CQ215" s="14"/>
      <c r="CR215" s="14"/>
      <c r="CS215" s="14"/>
      <c r="CT215" s="14"/>
      <c r="CU215" s="14"/>
      <c r="CV215" s="14"/>
      <c r="CW215" s="14"/>
      <c r="CX215" s="14"/>
      <c r="CY215" s="14"/>
      <c r="CZ215" s="14"/>
      <c r="DA215" s="14"/>
      <c r="DB215" s="14"/>
      <c r="DC215" s="14"/>
      <c r="DD215" s="14"/>
      <c r="DE215" s="14"/>
      <c r="DF215" s="14"/>
      <c r="DG215" s="14"/>
      <c r="DH215" s="14"/>
      <c r="DI215" s="14"/>
      <c r="DJ215" s="14"/>
      <c r="DK215" s="14"/>
      <c r="DL215" s="14"/>
      <c r="DM215" s="14"/>
      <c r="DN215" s="14"/>
      <c r="DO215" s="14"/>
      <c r="DP215" s="14"/>
      <c r="DQ215" s="14"/>
      <c r="DR215" s="14"/>
      <c r="DS215" s="14"/>
      <c r="DT215" s="14"/>
      <c r="DU215" s="14"/>
      <c r="DV215" s="14"/>
      <c r="DW215" s="14"/>
      <c r="DX215" s="14"/>
      <c r="DY215" s="14"/>
      <c r="DZ215" s="14"/>
      <c r="EA215" s="14"/>
      <c r="EB215" s="14"/>
      <c r="EC215" s="14"/>
      <c r="ED215" s="14"/>
      <c r="EE215" s="14"/>
      <c r="EF215" s="14"/>
      <c r="EG215" s="14"/>
      <c r="EH215" s="14"/>
      <c r="EI215" s="14"/>
      <c r="EJ215" s="14"/>
      <c r="EK215" s="14"/>
      <c r="EL215" s="14"/>
      <c r="EM215" s="14"/>
      <c r="EN215" s="14"/>
      <c r="EO215" s="14"/>
      <c r="EP215" s="14"/>
      <c r="EQ215" s="14"/>
      <c r="ER215" s="14"/>
      <c r="ES215" s="14"/>
      <c r="ET215" s="14"/>
      <c r="EU215" s="14"/>
      <c r="EV215" s="14"/>
      <c r="EW215" s="14"/>
      <c r="EX215" s="14"/>
      <c r="EY215" s="14"/>
      <c r="EZ215" s="14"/>
      <c r="FA215" s="14"/>
      <c r="FB215" s="14"/>
      <c r="FC215" s="14"/>
      <c r="FD215" s="14"/>
      <c r="FE215" s="14"/>
      <c r="FF215" s="14"/>
      <c r="FG215" s="14"/>
      <c r="FH215" s="14"/>
      <c r="FI215" s="14"/>
      <c r="FJ215" s="14"/>
      <c r="FK215" s="14"/>
      <c r="FL215" s="14"/>
      <c r="FM215" s="14"/>
      <c r="FN215" s="14"/>
      <c r="FO215" s="14"/>
      <c r="FP215" s="14"/>
      <c r="FQ215" s="14"/>
      <c r="FR215" s="14"/>
      <c r="FS215" s="14"/>
      <c r="FT215" s="14"/>
      <c r="FU215" s="14"/>
      <c r="FV215" s="14"/>
      <c r="FW215" s="14"/>
      <c r="FX215" s="14"/>
      <c r="FY215" s="14"/>
      <c r="FZ215" s="14"/>
      <c r="GA215" s="14"/>
      <c r="GB215" s="14"/>
      <c r="GC215" s="14"/>
      <c r="GD215" s="14"/>
      <c r="GE215" s="14"/>
      <c r="GF215" s="14"/>
      <c r="GG215" s="14"/>
      <c r="GH215" s="14"/>
      <c r="GI215" s="14"/>
      <c r="GJ215" s="14"/>
      <c r="GK215" s="14"/>
      <c r="GL215" s="14"/>
      <c r="GM215" s="14"/>
      <c r="GN215" s="14"/>
      <c r="GO215" s="14"/>
      <c r="GP215" s="14"/>
      <c r="GQ215" s="14"/>
      <c r="GR215" s="14"/>
      <c r="GS215" s="14"/>
      <c r="GT215" s="14"/>
      <c r="GU215" s="14"/>
      <c r="GV215" s="14"/>
      <c r="GW215" s="14"/>
      <c r="GX215" s="14"/>
      <c r="GY215" s="14"/>
      <c r="GZ215" s="14"/>
      <c r="HA215" s="14"/>
      <c r="HB215" s="14"/>
      <c r="HC215" s="14"/>
      <c r="HD215" s="14"/>
      <c r="HE215" s="14"/>
      <c r="HF215" s="14"/>
      <c r="HG215" s="14"/>
      <c r="HH215" s="14"/>
      <c r="HI215" s="14"/>
      <c r="HJ215" s="14"/>
      <c r="HK215" s="14"/>
      <c r="HL215" s="14"/>
      <c r="HM215" s="14"/>
      <c r="HN215" s="14"/>
      <c r="HO215" s="14"/>
      <c r="HP215" s="14"/>
      <c r="HQ215" s="14"/>
      <c r="HR215" s="14"/>
      <c r="HS215" s="14"/>
      <c r="HT215" s="14"/>
      <c r="HU215" s="14"/>
      <c r="HV215" s="14"/>
      <c r="HW215" s="14"/>
      <c r="HX215" s="14"/>
      <c r="HY215" s="14"/>
      <c r="HZ215" s="14"/>
      <c r="IA215" s="14"/>
      <c r="IB215" s="14"/>
      <c r="IC215" s="14"/>
      <c r="ID215" s="14"/>
      <c r="IE215" s="14"/>
      <c r="IF215" s="14"/>
      <c r="IG215" s="14"/>
      <c r="IH215" s="14"/>
      <c r="II215" s="14"/>
      <c r="IJ215" s="14"/>
      <c r="IK215" s="14"/>
      <c r="IL215" s="14"/>
      <c r="IM215" s="14"/>
      <c r="IN215" s="14"/>
      <c r="IO215" s="14"/>
      <c r="IP215" s="14"/>
      <c r="IQ215" s="14"/>
      <c r="IR215" s="14"/>
      <c r="IS215" s="14"/>
      <c r="IT215" s="14"/>
      <c r="IU215" s="14"/>
      <c r="IV215" s="14"/>
      <c r="IW215" s="14"/>
      <c r="IX215" s="14"/>
      <c r="IY215" s="14"/>
      <c r="IZ215" s="14"/>
      <c r="JA215" s="14"/>
      <c r="JB215" s="14"/>
      <c r="JC215" s="14"/>
      <c r="JD215" s="14"/>
      <c r="JE215" s="14"/>
      <c r="JF215" s="14"/>
      <c r="JG215" s="14"/>
      <c r="JH215" s="14"/>
      <c r="JI215" s="14"/>
      <c r="JJ215" s="14"/>
      <c r="JK215" s="14"/>
      <c r="JL215" s="14"/>
      <c r="JM215" s="14"/>
      <c r="JN215" s="14"/>
      <c r="JO215" s="14"/>
      <c r="JP215" s="14"/>
      <c r="JQ215" s="14"/>
      <c r="JR215" s="14"/>
      <c r="JS215" s="14"/>
      <c r="JT215" s="14"/>
      <c r="JU215" s="14"/>
      <c r="JV215" s="14"/>
      <c r="JW215" s="14"/>
      <c r="JX215" s="14"/>
      <c r="JY215" s="14"/>
      <c r="JZ215" s="14"/>
      <c r="KA215" s="14"/>
      <c r="KB215" s="14"/>
    </row>
    <row r="216" spans="1:288" s="152" customFormat="1" ht="18" hidden="1" customHeight="1" outlineLevel="2" x14ac:dyDescent="0.25">
      <c r="A216" s="146">
        <v>75</v>
      </c>
      <c r="B216" s="366" t="str">
        <f>IFERROR(IF(INDEX(inputsflush_gn,MATCH(Logic!$A216,inputsflush_no,0))&lt;&gt;"",INDEX(inputsflush_gn,MATCH(Logic!$A216,inputsflush_no,0)),""),"")</f>
        <v/>
      </c>
      <c r="C216" s="367"/>
      <c r="D216" s="58" t="str">
        <f>IFERROR(IF(INDEX(inputsflush_id,MATCH(Logic!$A216,inputsflush_no,0))&lt;&gt;"",INDEX(inputsflush_id,MATCH(Logic!$A216,inputsflush_no,0)),""),"")</f>
        <v/>
      </c>
      <c r="E216" s="370" t="str">
        <f>IFERROR(IF(INDEX(inputsflush_fam,MATCH(Logic!$A216,inputsflush_no,0))&lt;&gt;"",INDEX(inputsflush_fam,MATCH(Logic!$A216,inputsflush_no,0)),""),"")</f>
        <v/>
      </c>
      <c r="F216" s="370"/>
      <c r="G216" s="370" t="str">
        <f>IFERROR(IF(INDEX(inputsflush_typ,MATCH(Logic!$A216,inputsflush_no,0))&lt;&gt;"",INDEX(inputsflush_typ,MATCH(Logic!$A216,inputsflush_no,0)),""),"")</f>
        <v/>
      </c>
      <c r="H216" s="370"/>
      <c r="I216" s="160" t="str">
        <f t="shared" si="59"/>
        <v/>
      </c>
      <c r="J216" s="161" t="str">
        <f>IFERROR(IF(INDEX(inputsflush_dfr,MATCH(Logic!$A216,inputsflush_no,0))&lt;&gt;"",INDEX(inputsflush_dfr,MATCH(Logic!$A216,inputsflush_no,0)),""),"")</f>
        <v/>
      </c>
      <c r="K216" s="332" t="str">
        <f>IFERROR(IF(INDEX(inputsflush_paw,MATCH(Logic!$A216,inputsflush_no,0))&lt;&gt;"",INDEX(inputsflush_paw,MATCH(Logic!$A216,inputsflush_no,0)),""),"")</f>
        <v/>
      </c>
      <c r="L216" s="304" t="str">
        <f>IFERROR(IF(INDEX(inputsflush_prcocc,MATCH(Logic!$A216,inputsflush_no,0))&lt;&gt;"",INDEX(inputsflush_prcocc,MATCH(Logic!$A216,inputsflush_no,0)),""),"")</f>
        <v/>
      </c>
      <c r="M216" s="174" t="str">
        <f t="shared" si="30"/>
        <v/>
      </c>
      <c r="N216" s="162" t="str">
        <f t="shared" si="31"/>
        <v/>
      </c>
      <c r="O216" s="160" t="str">
        <f t="shared" si="32"/>
        <v/>
      </c>
      <c r="P216" s="160" t="str">
        <f t="shared" si="33"/>
        <v/>
      </c>
      <c r="Q216" s="160" t="str">
        <f>IF($B216&lt;&gt;"",IFERROR(IF($N216&gt;0,IF($E216="Toilet (male)",1+(2*(1-$M216)),IF($E216="Toilet (female)",Database!J$55,IF($E216="Urinal",2*$M216,0))),0),"Check Inputs"),"")</f>
        <v/>
      </c>
      <c r="R216" s="162" t="str">
        <f t="shared" si="34"/>
        <v/>
      </c>
      <c r="S216" s="160" t="str">
        <f t="shared" si="35"/>
        <v/>
      </c>
      <c r="T216" s="160" t="str">
        <f t="shared" si="36"/>
        <v/>
      </c>
      <c r="U216" s="160" t="str">
        <f>IF($B216&lt;&gt;"",IFERROR(IF($R216&gt;0,IF($E216="Toilet (male)",0.1+(0.4*(1-$M216)),IF($E216="Toilet (female)",Database!K$55,IF($E216="Urinal",0.4*$M216,0))),0),"Check Inputs"),"")</f>
        <v/>
      </c>
      <c r="V216" s="162" t="str">
        <f t="shared" si="37"/>
        <v/>
      </c>
      <c r="W216" s="160" t="str">
        <f t="shared" si="38"/>
        <v/>
      </c>
      <c r="X216" s="160" t="str">
        <f t="shared" si="39"/>
        <v/>
      </c>
      <c r="Y216" s="162" t="str">
        <f>IF($B216&lt;&gt;"",IFERROR(IF($V216&gt;0,IF($E216="Toilet (male)",0.1+(0.1*(1-$M216)),IF($E216="Toilet (female)",Database!L$55,IF($E216="Urinal",0.1*$M216,0))),0),"Check Inputs"),"")</f>
        <v/>
      </c>
      <c r="Z216" s="162" t="str">
        <f t="shared" si="40"/>
        <v/>
      </c>
      <c r="AA216" s="160" t="str">
        <f t="shared" si="41"/>
        <v/>
      </c>
      <c r="AB216" s="160" t="str">
        <f t="shared" si="42"/>
        <v/>
      </c>
      <c r="AC216" s="162" t="str">
        <f>IF($B216&lt;&gt;"",IFERROR(IF($Z216&gt;0,IF($E216="Toilet (male)",1+(2*(1-$M216)),IF($E216="Toilet (female)",Database!M$55,IF($E216="Urinal",2*$M216,0))),0),"Check Inputs"),"")</f>
        <v/>
      </c>
      <c r="AD216" s="162" t="str">
        <f t="shared" si="43"/>
        <v/>
      </c>
      <c r="AE216" s="160" t="str">
        <f t="shared" si="44"/>
        <v/>
      </c>
      <c r="AF216" s="160" t="str">
        <f t="shared" si="45"/>
        <v/>
      </c>
      <c r="AG216" s="162" t="str">
        <f>IF($B216&lt;&gt;"",IFERROR(IF($AD216&gt;0,IF($E216="Toilet (male)",Database!$N$54,IF($E216="Toilet (female)",Database!$N$55,IF($E216="Urinal",Database!$N$56,0))),0),"Check Inputs"),"")</f>
        <v/>
      </c>
      <c r="AH216" s="162" t="str">
        <f t="shared" si="46"/>
        <v/>
      </c>
      <c r="AI216" s="160" t="str">
        <f t="shared" si="47"/>
        <v/>
      </c>
      <c r="AJ216" s="160" t="str">
        <f t="shared" si="48"/>
        <v/>
      </c>
      <c r="AK216" s="161" t="str">
        <f>IFERROR(IF(INDEX(inputsflush_updot,MATCH(Logic!$A216,inputsflush_no,0))&lt;&gt;"",INDEX(inputsflush_updot,MATCH(Logic!$A216,inputsflush_no,0)),""),"")</f>
        <v/>
      </c>
      <c r="AL216" s="160" t="str">
        <f t="shared" si="50"/>
        <v/>
      </c>
      <c r="AM216" s="161" t="str">
        <f>IFERROR(IF(INDEX(inputsflush_tduot,MATCH(Logic!$A216,inputsflush_no,0))&lt;&gt;"",INDEX(inputsflush_tduot,MATCH(Logic!$A216,inputsflush_no,0)),""),"")</f>
        <v/>
      </c>
      <c r="AN216" s="166" t="str">
        <f t="shared" si="51"/>
        <v/>
      </c>
      <c r="AO216" s="166" t="str">
        <f t="shared" si="52"/>
        <v/>
      </c>
      <c r="AP216" s="162" t="str">
        <f t="shared" si="53"/>
        <v/>
      </c>
      <c r="AQ216" s="306" t="str">
        <f t="shared" si="54"/>
        <v/>
      </c>
      <c r="AR216" s="160" t="str">
        <f t="shared" si="49"/>
        <v/>
      </c>
      <c r="AS216" s="160" t="str">
        <f t="shared" si="55"/>
        <v/>
      </c>
      <c r="AT216" s="160" t="str">
        <f t="shared" si="56"/>
        <v/>
      </c>
      <c r="AU216" s="160" t="str">
        <f t="shared" si="57"/>
        <v/>
      </c>
      <c r="AV216" s="160" t="str">
        <f t="shared" si="58"/>
        <v/>
      </c>
      <c r="AW216" s="153"/>
      <c r="AX216" s="138"/>
      <c r="AY216" s="138"/>
      <c r="AZ216" s="138"/>
      <c r="BA216" s="138"/>
      <c r="BB216" s="138"/>
      <c r="BC216" s="138"/>
      <c r="BD216" s="138"/>
      <c r="BE216" s="138"/>
      <c r="BF216" s="138"/>
      <c r="BG216" s="138"/>
      <c r="BH216" s="138"/>
      <c r="BI216" s="138"/>
      <c r="BJ216" s="138"/>
      <c r="BK216" s="138"/>
      <c r="BL216" s="138"/>
      <c r="BM216" s="138"/>
      <c r="BN216" s="138"/>
      <c r="BO216" s="138"/>
      <c r="BP216" s="138"/>
      <c r="BQ216" s="138"/>
      <c r="BR216" s="138"/>
      <c r="BS216" s="138"/>
      <c r="BT216" s="138"/>
      <c r="BU216" s="138"/>
      <c r="BV216" s="138"/>
      <c r="BW216" s="138"/>
      <c r="BX216" s="138"/>
      <c r="BY216" s="138"/>
      <c r="BZ216" s="138"/>
      <c r="CA216" s="14"/>
      <c r="CB216" s="14"/>
      <c r="CC216" s="14"/>
      <c r="CD216" s="14"/>
      <c r="CE216" s="14"/>
      <c r="CF216" s="14"/>
      <c r="CG216" s="14"/>
      <c r="CH216" s="14"/>
      <c r="CI216" s="14"/>
      <c r="CJ216" s="14"/>
      <c r="CK216" s="14"/>
      <c r="CL216" s="14"/>
      <c r="CM216" s="14"/>
      <c r="CN216" s="14"/>
      <c r="CO216" s="14"/>
      <c r="CP216" s="14"/>
      <c r="CQ216" s="14"/>
      <c r="CR216" s="14"/>
      <c r="CS216" s="14"/>
      <c r="CT216" s="14"/>
      <c r="CU216" s="14"/>
      <c r="CV216" s="14"/>
      <c r="CW216" s="14"/>
      <c r="CX216" s="14"/>
      <c r="CY216" s="14"/>
      <c r="CZ216" s="14"/>
      <c r="DA216" s="14"/>
      <c r="DB216" s="14"/>
      <c r="DC216" s="14"/>
      <c r="DD216" s="14"/>
      <c r="DE216" s="14"/>
      <c r="DF216" s="14"/>
      <c r="DG216" s="14"/>
      <c r="DH216" s="14"/>
      <c r="DI216" s="14"/>
      <c r="DJ216" s="14"/>
      <c r="DK216" s="14"/>
      <c r="DL216" s="14"/>
      <c r="DM216" s="14"/>
      <c r="DN216" s="14"/>
      <c r="DO216" s="14"/>
      <c r="DP216" s="14"/>
      <c r="DQ216" s="14"/>
      <c r="DR216" s="14"/>
      <c r="DS216" s="14"/>
      <c r="DT216" s="14"/>
      <c r="DU216" s="14"/>
      <c r="DV216" s="14"/>
      <c r="DW216" s="14"/>
      <c r="DX216" s="14"/>
      <c r="DY216" s="14"/>
      <c r="DZ216" s="14"/>
      <c r="EA216" s="14"/>
      <c r="EB216" s="14"/>
      <c r="EC216" s="14"/>
      <c r="ED216" s="14"/>
      <c r="EE216" s="14"/>
      <c r="EF216" s="14"/>
      <c r="EG216" s="14"/>
      <c r="EH216" s="14"/>
      <c r="EI216" s="14"/>
      <c r="EJ216" s="14"/>
      <c r="EK216" s="14"/>
      <c r="EL216" s="14"/>
      <c r="EM216" s="14"/>
      <c r="EN216" s="14"/>
      <c r="EO216" s="14"/>
      <c r="EP216" s="14"/>
      <c r="EQ216" s="14"/>
      <c r="ER216" s="14"/>
      <c r="ES216" s="14"/>
      <c r="ET216" s="14"/>
      <c r="EU216" s="14"/>
      <c r="EV216" s="14"/>
      <c r="EW216" s="14"/>
      <c r="EX216" s="14"/>
      <c r="EY216" s="14"/>
      <c r="EZ216" s="14"/>
      <c r="FA216" s="14"/>
      <c r="FB216" s="14"/>
      <c r="FC216" s="14"/>
      <c r="FD216" s="14"/>
      <c r="FE216" s="14"/>
      <c r="FF216" s="14"/>
      <c r="FG216" s="14"/>
      <c r="FH216" s="14"/>
      <c r="FI216" s="14"/>
      <c r="FJ216" s="14"/>
      <c r="FK216" s="14"/>
      <c r="FL216" s="14"/>
      <c r="FM216" s="14"/>
      <c r="FN216" s="14"/>
      <c r="FO216" s="14"/>
      <c r="FP216" s="14"/>
      <c r="FQ216" s="14"/>
      <c r="FR216" s="14"/>
      <c r="FS216" s="14"/>
      <c r="FT216" s="14"/>
      <c r="FU216" s="14"/>
      <c r="FV216" s="14"/>
      <c r="FW216" s="14"/>
      <c r="FX216" s="14"/>
      <c r="FY216" s="14"/>
      <c r="FZ216" s="14"/>
      <c r="GA216" s="14"/>
      <c r="GB216" s="14"/>
      <c r="GC216" s="14"/>
      <c r="GD216" s="14"/>
      <c r="GE216" s="14"/>
      <c r="GF216" s="14"/>
      <c r="GG216" s="14"/>
      <c r="GH216" s="14"/>
      <c r="GI216" s="14"/>
      <c r="GJ216" s="14"/>
      <c r="GK216" s="14"/>
      <c r="GL216" s="14"/>
      <c r="GM216" s="14"/>
      <c r="GN216" s="14"/>
      <c r="GO216" s="14"/>
      <c r="GP216" s="14"/>
      <c r="GQ216" s="14"/>
      <c r="GR216" s="14"/>
      <c r="GS216" s="14"/>
      <c r="GT216" s="14"/>
      <c r="GU216" s="14"/>
      <c r="GV216" s="14"/>
      <c r="GW216" s="14"/>
      <c r="GX216" s="14"/>
      <c r="GY216" s="14"/>
      <c r="GZ216" s="14"/>
      <c r="HA216" s="14"/>
      <c r="HB216" s="14"/>
      <c r="HC216" s="14"/>
      <c r="HD216" s="14"/>
      <c r="HE216" s="14"/>
      <c r="HF216" s="14"/>
      <c r="HG216" s="14"/>
      <c r="HH216" s="14"/>
      <c r="HI216" s="14"/>
      <c r="HJ216" s="14"/>
      <c r="HK216" s="14"/>
      <c r="HL216" s="14"/>
      <c r="HM216" s="14"/>
      <c r="HN216" s="14"/>
      <c r="HO216" s="14"/>
      <c r="HP216" s="14"/>
      <c r="HQ216" s="14"/>
      <c r="HR216" s="14"/>
      <c r="HS216" s="14"/>
      <c r="HT216" s="14"/>
      <c r="HU216" s="14"/>
      <c r="HV216" s="14"/>
      <c r="HW216" s="14"/>
      <c r="HX216" s="14"/>
      <c r="HY216" s="14"/>
      <c r="HZ216" s="14"/>
      <c r="IA216" s="14"/>
      <c r="IB216" s="14"/>
      <c r="IC216" s="14"/>
      <c r="ID216" s="14"/>
      <c r="IE216" s="14"/>
      <c r="IF216" s="14"/>
      <c r="IG216" s="14"/>
      <c r="IH216" s="14"/>
      <c r="II216" s="14"/>
      <c r="IJ216" s="14"/>
      <c r="IK216" s="14"/>
      <c r="IL216" s="14"/>
      <c r="IM216" s="14"/>
      <c r="IN216" s="14"/>
      <c r="IO216" s="14"/>
      <c r="IP216" s="14"/>
      <c r="IQ216" s="14"/>
      <c r="IR216" s="14"/>
      <c r="IS216" s="14"/>
      <c r="IT216" s="14"/>
      <c r="IU216" s="14"/>
      <c r="IV216" s="14"/>
      <c r="IW216" s="14"/>
      <c r="IX216" s="14"/>
      <c r="IY216" s="14"/>
      <c r="IZ216" s="14"/>
      <c r="JA216" s="14"/>
      <c r="JB216" s="14"/>
      <c r="JC216" s="14"/>
      <c r="JD216" s="14"/>
      <c r="JE216" s="14"/>
      <c r="JF216" s="14"/>
      <c r="JG216" s="14"/>
      <c r="JH216" s="14"/>
      <c r="JI216" s="14"/>
      <c r="JJ216" s="14"/>
      <c r="JK216" s="14"/>
      <c r="JL216" s="14"/>
      <c r="JM216" s="14"/>
      <c r="JN216" s="14"/>
      <c r="JO216" s="14"/>
      <c r="JP216" s="14"/>
      <c r="JQ216" s="14"/>
      <c r="JR216" s="14"/>
      <c r="JS216" s="14"/>
      <c r="JT216" s="14"/>
      <c r="JU216" s="14"/>
      <c r="JV216" s="14"/>
      <c r="JW216" s="14"/>
      <c r="JX216" s="14"/>
      <c r="JY216" s="14"/>
      <c r="JZ216" s="14"/>
      <c r="KA216" s="14"/>
      <c r="KB216" s="14"/>
    </row>
    <row r="217" spans="1:288" s="152" customFormat="1" ht="18" hidden="1" customHeight="1" outlineLevel="2" x14ac:dyDescent="0.25">
      <c r="A217" s="146">
        <v>76</v>
      </c>
      <c r="B217" s="366" t="str">
        <f>IFERROR(IF(INDEX(inputsflush_gn,MATCH(Logic!$A217,inputsflush_no,0))&lt;&gt;"",INDEX(inputsflush_gn,MATCH(Logic!$A217,inputsflush_no,0)),""),"")</f>
        <v/>
      </c>
      <c r="C217" s="367"/>
      <c r="D217" s="58" t="str">
        <f>IFERROR(IF(INDEX(inputsflush_id,MATCH(Logic!$A217,inputsflush_no,0))&lt;&gt;"",INDEX(inputsflush_id,MATCH(Logic!$A217,inputsflush_no,0)),""),"")</f>
        <v/>
      </c>
      <c r="E217" s="370" t="str">
        <f>IFERROR(IF(INDEX(inputsflush_fam,MATCH(Logic!$A217,inputsflush_no,0))&lt;&gt;"",INDEX(inputsflush_fam,MATCH(Logic!$A217,inputsflush_no,0)),""),"")</f>
        <v/>
      </c>
      <c r="F217" s="370"/>
      <c r="G217" s="370" t="str">
        <f>IFERROR(IF(INDEX(inputsflush_typ,MATCH(Logic!$A217,inputsflush_no,0))&lt;&gt;"",INDEX(inputsflush_typ,MATCH(Logic!$A217,inputsflush_no,0)),""),"")</f>
        <v/>
      </c>
      <c r="H217" s="370"/>
      <c r="I217" s="160" t="str">
        <f t="shared" si="59"/>
        <v/>
      </c>
      <c r="J217" s="161" t="str">
        <f>IFERROR(IF(INDEX(inputsflush_dfr,MATCH(Logic!$A217,inputsflush_no,0))&lt;&gt;"",INDEX(inputsflush_dfr,MATCH(Logic!$A217,inputsflush_no,0)),""),"")</f>
        <v/>
      </c>
      <c r="K217" s="332" t="str">
        <f>IFERROR(IF(INDEX(inputsflush_paw,MATCH(Logic!$A217,inputsflush_no,0))&lt;&gt;"",INDEX(inputsflush_paw,MATCH(Logic!$A217,inputsflush_no,0)),""),"")</f>
        <v/>
      </c>
      <c r="L217" s="304" t="str">
        <f>IFERROR(IF(INDEX(inputsflush_prcocc,MATCH(Logic!$A217,inputsflush_no,0))&lt;&gt;"",INDEX(inputsflush_prcocc,MATCH(Logic!$A217,inputsflush_no,0)),""),"")</f>
        <v/>
      </c>
      <c r="M217" s="174" t="str">
        <f t="shared" si="30"/>
        <v/>
      </c>
      <c r="N217" s="162" t="str">
        <f t="shared" si="31"/>
        <v/>
      </c>
      <c r="O217" s="160" t="str">
        <f t="shared" si="32"/>
        <v/>
      </c>
      <c r="P217" s="160" t="str">
        <f t="shared" si="33"/>
        <v/>
      </c>
      <c r="Q217" s="160" t="str">
        <f>IF($B217&lt;&gt;"",IFERROR(IF($N217&gt;0,IF($E217="Toilet (male)",1+(2*(1-$M217)),IF($E217="Toilet (female)",Database!J$55,IF($E217="Urinal",2*$M217,0))),0),"Check Inputs"),"")</f>
        <v/>
      </c>
      <c r="R217" s="162" t="str">
        <f t="shared" si="34"/>
        <v/>
      </c>
      <c r="S217" s="160" t="str">
        <f t="shared" si="35"/>
        <v/>
      </c>
      <c r="T217" s="160" t="str">
        <f t="shared" si="36"/>
        <v/>
      </c>
      <c r="U217" s="160" t="str">
        <f>IF($B217&lt;&gt;"",IFERROR(IF($R217&gt;0,IF($E217="Toilet (male)",0.1+(0.4*(1-$M217)),IF($E217="Toilet (female)",Database!K$55,IF($E217="Urinal",0.4*$M217,0))),0),"Check Inputs"),"")</f>
        <v/>
      </c>
      <c r="V217" s="162" t="str">
        <f t="shared" si="37"/>
        <v/>
      </c>
      <c r="W217" s="160" t="str">
        <f t="shared" si="38"/>
        <v/>
      </c>
      <c r="X217" s="160" t="str">
        <f t="shared" si="39"/>
        <v/>
      </c>
      <c r="Y217" s="162" t="str">
        <f>IF($B217&lt;&gt;"",IFERROR(IF($V217&gt;0,IF($E217="Toilet (male)",0.1+(0.1*(1-$M217)),IF($E217="Toilet (female)",Database!L$55,IF($E217="Urinal",0.1*$M217,0))),0),"Check Inputs"),"")</f>
        <v/>
      </c>
      <c r="Z217" s="162" t="str">
        <f t="shared" si="40"/>
        <v/>
      </c>
      <c r="AA217" s="160" t="str">
        <f t="shared" si="41"/>
        <v/>
      </c>
      <c r="AB217" s="160" t="str">
        <f t="shared" si="42"/>
        <v/>
      </c>
      <c r="AC217" s="162" t="str">
        <f>IF($B217&lt;&gt;"",IFERROR(IF($Z217&gt;0,IF($E217="Toilet (male)",1+(2*(1-$M217)),IF($E217="Toilet (female)",Database!M$55,IF($E217="Urinal",2*$M217,0))),0),"Check Inputs"),"")</f>
        <v/>
      </c>
      <c r="AD217" s="162" t="str">
        <f t="shared" si="43"/>
        <v/>
      </c>
      <c r="AE217" s="160" t="str">
        <f t="shared" si="44"/>
        <v/>
      </c>
      <c r="AF217" s="160" t="str">
        <f t="shared" si="45"/>
        <v/>
      </c>
      <c r="AG217" s="162" t="str">
        <f>IF($B217&lt;&gt;"",IFERROR(IF($AD217&gt;0,IF($E217="Toilet (male)",Database!$N$54,IF($E217="Toilet (female)",Database!$N$55,IF($E217="Urinal",Database!$N$56,0))),0),"Check Inputs"),"")</f>
        <v/>
      </c>
      <c r="AH217" s="162" t="str">
        <f t="shared" si="46"/>
        <v/>
      </c>
      <c r="AI217" s="160" t="str">
        <f t="shared" si="47"/>
        <v/>
      </c>
      <c r="AJ217" s="160" t="str">
        <f t="shared" si="48"/>
        <v/>
      </c>
      <c r="AK217" s="161" t="str">
        <f>IFERROR(IF(INDEX(inputsflush_updot,MATCH(Logic!$A217,inputsflush_no,0))&lt;&gt;"",INDEX(inputsflush_updot,MATCH(Logic!$A217,inputsflush_no,0)),""),"")</f>
        <v/>
      </c>
      <c r="AL217" s="160" t="str">
        <f t="shared" si="50"/>
        <v/>
      </c>
      <c r="AM217" s="161" t="str">
        <f>IFERROR(IF(INDEX(inputsflush_tduot,MATCH(Logic!$A217,inputsflush_no,0))&lt;&gt;"",INDEX(inputsflush_tduot,MATCH(Logic!$A217,inputsflush_no,0)),""),"")</f>
        <v/>
      </c>
      <c r="AN217" s="166" t="str">
        <f t="shared" si="51"/>
        <v/>
      </c>
      <c r="AO217" s="166" t="str">
        <f t="shared" si="52"/>
        <v/>
      </c>
      <c r="AP217" s="162" t="str">
        <f t="shared" si="53"/>
        <v/>
      </c>
      <c r="AQ217" s="306" t="str">
        <f t="shared" si="54"/>
        <v/>
      </c>
      <c r="AR217" s="160" t="str">
        <f t="shared" si="49"/>
        <v/>
      </c>
      <c r="AS217" s="160" t="str">
        <f t="shared" si="55"/>
        <v/>
      </c>
      <c r="AT217" s="160" t="str">
        <f t="shared" si="56"/>
        <v/>
      </c>
      <c r="AU217" s="160" t="str">
        <f t="shared" si="57"/>
        <v/>
      </c>
      <c r="AV217" s="160" t="str">
        <f t="shared" si="58"/>
        <v/>
      </c>
      <c r="AW217" s="153"/>
      <c r="AX217" s="138"/>
      <c r="AY217" s="138"/>
      <c r="AZ217" s="138"/>
      <c r="BA217" s="138"/>
      <c r="BB217" s="138"/>
      <c r="BC217" s="138"/>
      <c r="BD217" s="138"/>
      <c r="BE217" s="138"/>
      <c r="BF217" s="138"/>
      <c r="BG217" s="138"/>
      <c r="BH217" s="138"/>
      <c r="BI217" s="138"/>
      <c r="BJ217" s="138"/>
      <c r="BK217" s="138"/>
      <c r="BL217" s="138"/>
      <c r="BM217" s="138"/>
      <c r="BN217" s="138"/>
      <c r="BO217" s="138"/>
      <c r="BP217" s="138"/>
      <c r="BQ217" s="138"/>
      <c r="BR217" s="138"/>
      <c r="BS217" s="138"/>
      <c r="BT217" s="138"/>
      <c r="BU217" s="138"/>
      <c r="BV217" s="138"/>
      <c r="BW217" s="138"/>
      <c r="BX217" s="138"/>
      <c r="BY217" s="138"/>
      <c r="BZ217" s="138"/>
      <c r="CA217" s="14"/>
      <c r="CB217" s="14"/>
      <c r="CC217" s="14"/>
      <c r="CD217" s="14"/>
      <c r="CE217" s="14"/>
      <c r="CF217" s="14"/>
      <c r="CG217" s="14"/>
      <c r="CH217" s="14"/>
      <c r="CI217" s="14"/>
      <c r="CJ217" s="14"/>
      <c r="CK217" s="14"/>
      <c r="CL217" s="14"/>
      <c r="CM217" s="14"/>
      <c r="CN217" s="14"/>
      <c r="CO217" s="14"/>
      <c r="CP217" s="14"/>
      <c r="CQ217" s="14"/>
      <c r="CR217" s="14"/>
      <c r="CS217" s="14"/>
      <c r="CT217" s="14"/>
      <c r="CU217" s="14"/>
      <c r="CV217" s="14"/>
      <c r="CW217" s="14"/>
      <c r="CX217" s="14"/>
      <c r="CY217" s="14"/>
      <c r="CZ217" s="14"/>
      <c r="DA217" s="14"/>
      <c r="DB217" s="14"/>
      <c r="DC217" s="14"/>
      <c r="DD217" s="14"/>
      <c r="DE217" s="14"/>
      <c r="DF217" s="14"/>
      <c r="DG217" s="14"/>
      <c r="DH217" s="14"/>
      <c r="DI217" s="14"/>
      <c r="DJ217" s="14"/>
      <c r="DK217" s="14"/>
      <c r="DL217" s="14"/>
      <c r="DM217" s="14"/>
      <c r="DN217" s="14"/>
      <c r="DO217" s="14"/>
      <c r="DP217" s="14"/>
      <c r="DQ217" s="14"/>
      <c r="DR217" s="14"/>
      <c r="DS217" s="14"/>
      <c r="DT217" s="14"/>
      <c r="DU217" s="14"/>
      <c r="DV217" s="14"/>
      <c r="DW217" s="14"/>
      <c r="DX217" s="14"/>
      <c r="DY217" s="14"/>
      <c r="DZ217" s="14"/>
      <c r="EA217" s="14"/>
      <c r="EB217" s="14"/>
      <c r="EC217" s="14"/>
      <c r="ED217" s="14"/>
      <c r="EE217" s="14"/>
      <c r="EF217" s="14"/>
      <c r="EG217" s="14"/>
      <c r="EH217" s="14"/>
      <c r="EI217" s="14"/>
      <c r="EJ217" s="14"/>
      <c r="EK217" s="14"/>
      <c r="EL217" s="14"/>
      <c r="EM217" s="14"/>
      <c r="EN217" s="14"/>
      <c r="EO217" s="14"/>
      <c r="EP217" s="14"/>
      <c r="EQ217" s="14"/>
      <c r="ER217" s="14"/>
      <c r="ES217" s="14"/>
      <c r="ET217" s="14"/>
      <c r="EU217" s="14"/>
      <c r="EV217" s="14"/>
      <c r="EW217" s="14"/>
      <c r="EX217" s="14"/>
      <c r="EY217" s="14"/>
      <c r="EZ217" s="14"/>
      <c r="FA217" s="14"/>
      <c r="FB217" s="14"/>
      <c r="FC217" s="14"/>
      <c r="FD217" s="14"/>
      <c r="FE217" s="14"/>
      <c r="FF217" s="14"/>
      <c r="FG217" s="14"/>
      <c r="FH217" s="14"/>
      <c r="FI217" s="14"/>
      <c r="FJ217" s="14"/>
      <c r="FK217" s="14"/>
      <c r="FL217" s="14"/>
      <c r="FM217" s="14"/>
      <c r="FN217" s="14"/>
      <c r="FO217" s="14"/>
      <c r="FP217" s="14"/>
      <c r="FQ217" s="14"/>
      <c r="FR217" s="14"/>
      <c r="FS217" s="14"/>
      <c r="FT217" s="14"/>
      <c r="FU217" s="14"/>
      <c r="FV217" s="14"/>
      <c r="FW217" s="14"/>
      <c r="FX217" s="14"/>
      <c r="FY217" s="14"/>
      <c r="FZ217" s="14"/>
      <c r="GA217" s="14"/>
      <c r="GB217" s="14"/>
      <c r="GC217" s="14"/>
      <c r="GD217" s="14"/>
      <c r="GE217" s="14"/>
      <c r="GF217" s="14"/>
      <c r="GG217" s="14"/>
      <c r="GH217" s="14"/>
      <c r="GI217" s="14"/>
      <c r="GJ217" s="14"/>
      <c r="GK217" s="14"/>
      <c r="GL217" s="14"/>
      <c r="GM217" s="14"/>
      <c r="GN217" s="14"/>
      <c r="GO217" s="14"/>
      <c r="GP217" s="14"/>
      <c r="GQ217" s="14"/>
      <c r="GR217" s="14"/>
      <c r="GS217" s="14"/>
      <c r="GT217" s="14"/>
      <c r="GU217" s="14"/>
      <c r="GV217" s="14"/>
      <c r="GW217" s="14"/>
      <c r="GX217" s="14"/>
      <c r="GY217" s="14"/>
      <c r="GZ217" s="14"/>
      <c r="HA217" s="14"/>
      <c r="HB217" s="14"/>
      <c r="HC217" s="14"/>
      <c r="HD217" s="14"/>
      <c r="HE217" s="14"/>
      <c r="HF217" s="14"/>
      <c r="HG217" s="14"/>
      <c r="HH217" s="14"/>
      <c r="HI217" s="14"/>
      <c r="HJ217" s="14"/>
      <c r="HK217" s="14"/>
      <c r="HL217" s="14"/>
      <c r="HM217" s="14"/>
      <c r="HN217" s="14"/>
      <c r="HO217" s="14"/>
      <c r="HP217" s="14"/>
      <c r="HQ217" s="14"/>
      <c r="HR217" s="14"/>
      <c r="HS217" s="14"/>
      <c r="HT217" s="14"/>
      <c r="HU217" s="14"/>
      <c r="HV217" s="14"/>
      <c r="HW217" s="14"/>
      <c r="HX217" s="14"/>
      <c r="HY217" s="14"/>
      <c r="HZ217" s="14"/>
      <c r="IA217" s="14"/>
      <c r="IB217" s="14"/>
      <c r="IC217" s="14"/>
      <c r="ID217" s="14"/>
      <c r="IE217" s="14"/>
      <c r="IF217" s="14"/>
      <c r="IG217" s="14"/>
      <c r="IH217" s="14"/>
      <c r="II217" s="14"/>
      <c r="IJ217" s="14"/>
      <c r="IK217" s="14"/>
      <c r="IL217" s="14"/>
      <c r="IM217" s="14"/>
      <c r="IN217" s="14"/>
      <c r="IO217" s="14"/>
      <c r="IP217" s="14"/>
      <c r="IQ217" s="14"/>
      <c r="IR217" s="14"/>
      <c r="IS217" s="14"/>
      <c r="IT217" s="14"/>
      <c r="IU217" s="14"/>
      <c r="IV217" s="14"/>
      <c r="IW217" s="14"/>
      <c r="IX217" s="14"/>
      <c r="IY217" s="14"/>
      <c r="IZ217" s="14"/>
      <c r="JA217" s="14"/>
      <c r="JB217" s="14"/>
      <c r="JC217" s="14"/>
      <c r="JD217" s="14"/>
      <c r="JE217" s="14"/>
      <c r="JF217" s="14"/>
      <c r="JG217" s="14"/>
      <c r="JH217" s="14"/>
      <c r="JI217" s="14"/>
      <c r="JJ217" s="14"/>
      <c r="JK217" s="14"/>
      <c r="JL217" s="14"/>
      <c r="JM217" s="14"/>
      <c r="JN217" s="14"/>
      <c r="JO217" s="14"/>
      <c r="JP217" s="14"/>
      <c r="JQ217" s="14"/>
      <c r="JR217" s="14"/>
      <c r="JS217" s="14"/>
      <c r="JT217" s="14"/>
      <c r="JU217" s="14"/>
      <c r="JV217" s="14"/>
      <c r="JW217" s="14"/>
      <c r="JX217" s="14"/>
      <c r="JY217" s="14"/>
      <c r="JZ217" s="14"/>
      <c r="KA217" s="14"/>
      <c r="KB217" s="14"/>
    </row>
    <row r="218" spans="1:288" s="152" customFormat="1" ht="18" hidden="1" customHeight="1" outlineLevel="2" x14ac:dyDescent="0.25">
      <c r="A218" s="146">
        <v>77</v>
      </c>
      <c r="B218" s="366" t="str">
        <f>IFERROR(IF(INDEX(inputsflush_gn,MATCH(Logic!$A218,inputsflush_no,0))&lt;&gt;"",INDEX(inputsflush_gn,MATCH(Logic!$A218,inputsflush_no,0)),""),"")</f>
        <v/>
      </c>
      <c r="C218" s="367"/>
      <c r="D218" s="58" t="str">
        <f>IFERROR(IF(INDEX(inputsflush_id,MATCH(Logic!$A218,inputsflush_no,0))&lt;&gt;"",INDEX(inputsflush_id,MATCH(Logic!$A218,inputsflush_no,0)),""),"")</f>
        <v/>
      </c>
      <c r="E218" s="370" t="str">
        <f>IFERROR(IF(INDEX(inputsflush_fam,MATCH(Logic!$A218,inputsflush_no,0))&lt;&gt;"",INDEX(inputsflush_fam,MATCH(Logic!$A218,inputsflush_no,0)),""),"")</f>
        <v/>
      </c>
      <c r="F218" s="370"/>
      <c r="G218" s="370" t="str">
        <f>IFERROR(IF(INDEX(inputsflush_typ,MATCH(Logic!$A218,inputsflush_no,0))&lt;&gt;"",INDEX(inputsflush_typ,MATCH(Logic!$A218,inputsflush_no,0)),""),"")</f>
        <v/>
      </c>
      <c r="H218" s="370"/>
      <c r="I218" s="160" t="str">
        <f t="shared" si="59"/>
        <v/>
      </c>
      <c r="J218" s="161" t="str">
        <f>IFERROR(IF(INDEX(inputsflush_dfr,MATCH(Logic!$A218,inputsflush_no,0))&lt;&gt;"",INDEX(inputsflush_dfr,MATCH(Logic!$A218,inputsflush_no,0)),""),"")</f>
        <v/>
      </c>
      <c r="K218" s="332" t="str">
        <f>IFERROR(IF(INDEX(inputsflush_paw,MATCH(Logic!$A218,inputsflush_no,0))&lt;&gt;"",INDEX(inputsflush_paw,MATCH(Logic!$A218,inputsflush_no,0)),""),"")</f>
        <v/>
      </c>
      <c r="L218" s="304" t="str">
        <f>IFERROR(IF(INDEX(inputsflush_prcocc,MATCH(Logic!$A218,inputsflush_no,0))&lt;&gt;"",INDEX(inputsflush_prcocc,MATCH(Logic!$A218,inputsflush_no,0)),""),"")</f>
        <v/>
      </c>
      <c r="M218" s="174" t="str">
        <f t="shared" si="30"/>
        <v/>
      </c>
      <c r="N218" s="162" t="str">
        <f t="shared" si="31"/>
        <v/>
      </c>
      <c r="O218" s="160" t="str">
        <f t="shared" si="32"/>
        <v/>
      </c>
      <c r="P218" s="160" t="str">
        <f t="shared" si="33"/>
        <v/>
      </c>
      <c r="Q218" s="160" t="str">
        <f>IF($B218&lt;&gt;"",IFERROR(IF($N218&gt;0,IF($E218="Toilet (male)",1+(2*(1-$M218)),IF($E218="Toilet (female)",Database!J$55,IF($E218="Urinal",2*$M218,0))),0),"Check Inputs"),"")</f>
        <v/>
      </c>
      <c r="R218" s="162" t="str">
        <f t="shared" si="34"/>
        <v/>
      </c>
      <c r="S218" s="160" t="str">
        <f t="shared" si="35"/>
        <v/>
      </c>
      <c r="T218" s="160" t="str">
        <f t="shared" si="36"/>
        <v/>
      </c>
      <c r="U218" s="160" t="str">
        <f>IF($B218&lt;&gt;"",IFERROR(IF($R218&gt;0,IF($E218="Toilet (male)",0.1+(0.4*(1-$M218)),IF($E218="Toilet (female)",Database!K$55,IF($E218="Urinal",0.4*$M218,0))),0),"Check Inputs"),"")</f>
        <v/>
      </c>
      <c r="V218" s="162" t="str">
        <f t="shared" si="37"/>
        <v/>
      </c>
      <c r="W218" s="160" t="str">
        <f t="shared" si="38"/>
        <v/>
      </c>
      <c r="X218" s="160" t="str">
        <f t="shared" si="39"/>
        <v/>
      </c>
      <c r="Y218" s="162" t="str">
        <f>IF($B218&lt;&gt;"",IFERROR(IF($V218&gt;0,IF($E218="Toilet (male)",0.1+(0.1*(1-$M218)),IF($E218="Toilet (female)",Database!L$55,IF($E218="Urinal",0.1*$M218,0))),0),"Check Inputs"),"")</f>
        <v/>
      </c>
      <c r="Z218" s="162" t="str">
        <f t="shared" si="40"/>
        <v/>
      </c>
      <c r="AA218" s="160" t="str">
        <f t="shared" si="41"/>
        <v/>
      </c>
      <c r="AB218" s="160" t="str">
        <f t="shared" si="42"/>
        <v/>
      </c>
      <c r="AC218" s="162" t="str">
        <f>IF($B218&lt;&gt;"",IFERROR(IF($Z218&gt;0,IF($E218="Toilet (male)",1+(2*(1-$M218)),IF($E218="Toilet (female)",Database!M$55,IF($E218="Urinal",2*$M218,0))),0),"Check Inputs"),"")</f>
        <v/>
      </c>
      <c r="AD218" s="162" t="str">
        <f t="shared" si="43"/>
        <v/>
      </c>
      <c r="AE218" s="160" t="str">
        <f t="shared" si="44"/>
        <v/>
      </c>
      <c r="AF218" s="160" t="str">
        <f t="shared" si="45"/>
        <v/>
      </c>
      <c r="AG218" s="162" t="str">
        <f>IF($B218&lt;&gt;"",IFERROR(IF($AD218&gt;0,IF($E218="Toilet (male)",Database!$N$54,IF($E218="Toilet (female)",Database!$N$55,IF($E218="Urinal",Database!$N$56,0))),0),"Check Inputs"),"")</f>
        <v/>
      </c>
      <c r="AH218" s="162" t="str">
        <f t="shared" si="46"/>
        <v/>
      </c>
      <c r="AI218" s="160" t="str">
        <f t="shared" si="47"/>
        <v/>
      </c>
      <c r="AJ218" s="160" t="str">
        <f t="shared" si="48"/>
        <v/>
      </c>
      <c r="AK218" s="161" t="str">
        <f>IFERROR(IF(INDEX(inputsflush_updot,MATCH(Logic!$A218,inputsflush_no,0))&lt;&gt;"",INDEX(inputsflush_updot,MATCH(Logic!$A218,inputsflush_no,0)),""),"")</f>
        <v/>
      </c>
      <c r="AL218" s="160" t="str">
        <f t="shared" si="50"/>
        <v/>
      </c>
      <c r="AM218" s="161" t="str">
        <f>IFERROR(IF(INDEX(inputsflush_tduot,MATCH(Logic!$A218,inputsflush_no,0))&lt;&gt;"",INDEX(inputsflush_tduot,MATCH(Logic!$A218,inputsflush_no,0)),""),"")</f>
        <v/>
      </c>
      <c r="AN218" s="166" t="str">
        <f t="shared" si="51"/>
        <v/>
      </c>
      <c r="AO218" s="166" t="str">
        <f t="shared" si="52"/>
        <v/>
      </c>
      <c r="AP218" s="162" t="str">
        <f t="shared" si="53"/>
        <v/>
      </c>
      <c r="AQ218" s="306" t="str">
        <f t="shared" si="54"/>
        <v/>
      </c>
      <c r="AR218" s="160" t="str">
        <f t="shared" si="49"/>
        <v/>
      </c>
      <c r="AS218" s="160" t="str">
        <f t="shared" si="55"/>
        <v/>
      </c>
      <c r="AT218" s="160" t="str">
        <f t="shared" si="56"/>
        <v/>
      </c>
      <c r="AU218" s="160" t="str">
        <f t="shared" si="57"/>
        <v/>
      </c>
      <c r="AV218" s="160" t="str">
        <f t="shared" si="58"/>
        <v/>
      </c>
      <c r="AW218" s="153"/>
      <c r="AX218" s="138"/>
      <c r="AY218" s="138"/>
      <c r="AZ218" s="138"/>
      <c r="BA218" s="138"/>
      <c r="BB218" s="138"/>
      <c r="BC218" s="138"/>
      <c r="BD218" s="138"/>
      <c r="BE218" s="138"/>
      <c r="BF218" s="138"/>
      <c r="BG218" s="138"/>
      <c r="BH218" s="138"/>
      <c r="BI218" s="138"/>
      <c r="BJ218" s="138"/>
      <c r="BK218" s="138"/>
      <c r="BL218" s="138"/>
      <c r="BM218" s="138"/>
      <c r="BN218" s="138"/>
      <c r="BO218" s="138"/>
      <c r="BP218" s="138"/>
      <c r="BQ218" s="138"/>
      <c r="BR218" s="138"/>
      <c r="BS218" s="138"/>
      <c r="BT218" s="138"/>
      <c r="BU218" s="138"/>
      <c r="BV218" s="138"/>
      <c r="BW218" s="138"/>
      <c r="BX218" s="138"/>
      <c r="BY218" s="138"/>
      <c r="BZ218" s="138"/>
      <c r="CA218" s="14"/>
      <c r="CB218" s="14"/>
      <c r="CC218" s="14"/>
      <c r="CD218" s="14"/>
      <c r="CE218" s="14"/>
      <c r="CF218" s="14"/>
      <c r="CG218" s="14"/>
      <c r="CH218" s="14"/>
      <c r="CI218" s="14"/>
      <c r="CJ218" s="14"/>
      <c r="CK218" s="14"/>
      <c r="CL218" s="14"/>
      <c r="CM218" s="14"/>
      <c r="CN218" s="14"/>
      <c r="CO218" s="14"/>
      <c r="CP218" s="14"/>
      <c r="CQ218" s="14"/>
      <c r="CR218" s="14"/>
      <c r="CS218" s="14"/>
      <c r="CT218" s="14"/>
      <c r="CU218" s="14"/>
      <c r="CV218" s="14"/>
      <c r="CW218" s="14"/>
      <c r="CX218" s="14"/>
      <c r="CY218" s="14"/>
      <c r="CZ218" s="14"/>
      <c r="DA218" s="14"/>
      <c r="DB218" s="14"/>
      <c r="DC218" s="14"/>
      <c r="DD218" s="14"/>
      <c r="DE218" s="14"/>
      <c r="DF218" s="14"/>
      <c r="DG218" s="14"/>
      <c r="DH218" s="14"/>
      <c r="DI218" s="14"/>
      <c r="DJ218" s="14"/>
      <c r="DK218" s="14"/>
      <c r="DL218" s="14"/>
      <c r="DM218" s="14"/>
      <c r="DN218" s="14"/>
      <c r="DO218" s="14"/>
      <c r="DP218" s="14"/>
      <c r="DQ218" s="14"/>
      <c r="DR218" s="14"/>
      <c r="DS218" s="14"/>
      <c r="DT218" s="14"/>
      <c r="DU218" s="14"/>
      <c r="DV218" s="14"/>
      <c r="DW218" s="14"/>
      <c r="DX218" s="14"/>
      <c r="DY218" s="14"/>
      <c r="DZ218" s="14"/>
      <c r="EA218" s="14"/>
      <c r="EB218" s="14"/>
      <c r="EC218" s="14"/>
      <c r="ED218" s="14"/>
      <c r="EE218" s="14"/>
      <c r="EF218" s="14"/>
      <c r="EG218" s="14"/>
      <c r="EH218" s="14"/>
      <c r="EI218" s="14"/>
      <c r="EJ218" s="14"/>
      <c r="EK218" s="14"/>
      <c r="EL218" s="14"/>
      <c r="EM218" s="14"/>
      <c r="EN218" s="14"/>
      <c r="EO218" s="14"/>
      <c r="EP218" s="14"/>
      <c r="EQ218" s="14"/>
      <c r="ER218" s="14"/>
      <c r="ES218" s="14"/>
      <c r="ET218" s="14"/>
      <c r="EU218" s="14"/>
      <c r="EV218" s="14"/>
      <c r="EW218" s="14"/>
      <c r="EX218" s="14"/>
      <c r="EY218" s="14"/>
      <c r="EZ218" s="14"/>
      <c r="FA218" s="14"/>
      <c r="FB218" s="14"/>
      <c r="FC218" s="14"/>
      <c r="FD218" s="14"/>
      <c r="FE218" s="14"/>
      <c r="FF218" s="14"/>
      <c r="FG218" s="14"/>
      <c r="FH218" s="14"/>
      <c r="FI218" s="14"/>
      <c r="FJ218" s="14"/>
      <c r="FK218" s="14"/>
      <c r="FL218" s="14"/>
      <c r="FM218" s="14"/>
      <c r="FN218" s="14"/>
      <c r="FO218" s="14"/>
      <c r="FP218" s="14"/>
      <c r="FQ218" s="14"/>
      <c r="FR218" s="14"/>
      <c r="FS218" s="14"/>
      <c r="FT218" s="14"/>
      <c r="FU218" s="14"/>
      <c r="FV218" s="14"/>
      <c r="FW218" s="14"/>
      <c r="FX218" s="14"/>
      <c r="FY218" s="14"/>
      <c r="FZ218" s="14"/>
      <c r="GA218" s="14"/>
      <c r="GB218" s="14"/>
      <c r="GC218" s="14"/>
      <c r="GD218" s="14"/>
      <c r="GE218" s="14"/>
      <c r="GF218" s="14"/>
      <c r="GG218" s="14"/>
      <c r="GH218" s="14"/>
      <c r="GI218" s="14"/>
      <c r="GJ218" s="14"/>
      <c r="GK218" s="14"/>
      <c r="GL218" s="14"/>
      <c r="GM218" s="14"/>
      <c r="GN218" s="14"/>
      <c r="GO218" s="14"/>
      <c r="GP218" s="14"/>
      <c r="GQ218" s="14"/>
      <c r="GR218" s="14"/>
      <c r="GS218" s="14"/>
      <c r="GT218" s="14"/>
      <c r="GU218" s="14"/>
      <c r="GV218" s="14"/>
      <c r="GW218" s="14"/>
      <c r="GX218" s="14"/>
      <c r="GY218" s="14"/>
      <c r="GZ218" s="14"/>
      <c r="HA218" s="14"/>
      <c r="HB218" s="14"/>
      <c r="HC218" s="14"/>
      <c r="HD218" s="14"/>
      <c r="HE218" s="14"/>
      <c r="HF218" s="14"/>
      <c r="HG218" s="14"/>
      <c r="HH218" s="14"/>
      <c r="HI218" s="14"/>
      <c r="HJ218" s="14"/>
      <c r="HK218" s="14"/>
      <c r="HL218" s="14"/>
      <c r="HM218" s="14"/>
      <c r="HN218" s="14"/>
      <c r="HO218" s="14"/>
      <c r="HP218" s="14"/>
      <c r="HQ218" s="14"/>
      <c r="HR218" s="14"/>
      <c r="HS218" s="14"/>
      <c r="HT218" s="14"/>
      <c r="HU218" s="14"/>
      <c r="HV218" s="14"/>
      <c r="HW218" s="14"/>
      <c r="HX218" s="14"/>
      <c r="HY218" s="14"/>
      <c r="HZ218" s="14"/>
      <c r="IA218" s="14"/>
      <c r="IB218" s="14"/>
      <c r="IC218" s="14"/>
      <c r="ID218" s="14"/>
      <c r="IE218" s="14"/>
      <c r="IF218" s="14"/>
      <c r="IG218" s="14"/>
      <c r="IH218" s="14"/>
      <c r="II218" s="14"/>
      <c r="IJ218" s="14"/>
      <c r="IK218" s="14"/>
      <c r="IL218" s="14"/>
      <c r="IM218" s="14"/>
      <c r="IN218" s="14"/>
      <c r="IO218" s="14"/>
      <c r="IP218" s="14"/>
      <c r="IQ218" s="14"/>
      <c r="IR218" s="14"/>
      <c r="IS218" s="14"/>
      <c r="IT218" s="14"/>
      <c r="IU218" s="14"/>
      <c r="IV218" s="14"/>
      <c r="IW218" s="14"/>
      <c r="IX218" s="14"/>
      <c r="IY218" s="14"/>
      <c r="IZ218" s="14"/>
      <c r="JA218" s="14"/>
      <c r="JB218" s="14"/>
      <c r="JC218" s="14"/>
      <c r="JD218" s="14"/>
      <c r="JE218" s="14"/>
      <c r="JF218" s="14"/>
      <c r="JG218" s="14"/>
      <c r="JH218" s="14"/>
      <c r="JI218" s="14"/>
      <c r="JJ218" s="14"/>
      <c r="JK218" s="14"/>
      <c r="JL218" s="14"/>
      <c r="JM218" s="14"/>
      <c r="JN218" s="14"/>
      <c r="JO218" s="14"/>
      <c r="JP218" s="14"/>
      <c r="JQ218" s="14"/>
      <c r="JR218" s="14"/>
      <c r="JS218" s="14"/>
      <c r="JT218" s="14"/>
      <c r="JU218" s="14"/>
      <c r="JV218" s="14"/>
      <c r="JW218" s="14"/>
      <c r="JX218" s="14"/>
      <c r="JY218" s="14"/>
      <c r="JZ218" s="14"/>
      <c r="KA218" s="14"/>
      <c r="KB218" s="14"/>
    </row>
    <row r="219" spans="1:288" s="152" customFormat="1" ht="18" hidden="1" customHeight="1" outlineLevel="2" x14ac:dyDescent="0.25">
      <c r="A219" s="146">
        <v>78</v>
      </c>
      <c r="B219" s="366" t="str">
        <f>IFERROR(IF(INDEX(inputsflush_gn,MATCH(Logic!$A219,inputsflush_no,0))&lt;&gt;"",INDEX(inputsflush_gn,MATCH(Logic!$A219,inputsflush_no,0)),""),"")</f>
        <v/>
      </c>
      <c r="C219" s="367"/>
      <c r="D219" s="58" t="str">
        <f>IFERROR(IF(INDEX(inputsflush_id,MATCH(Logic!$A219,inputsflush_no,0))&lt;&gt;"",INDEX(inputsflush_id,MATCH(Logic!$A219,inputsflush_no,0)),""),"")</f>
        <v/>
      </c>
      <c r="E219" s="370" t="str">
        <f>IFERROR(IF(INDEX(inputsflush_fam,MATCH(Logic!$A219,inputsflush_no,0))&lt;&gt;"",INDEX(inputsflush_fam,MATCH(Logic!$A219,inputsflush_no,0)),""),"")</f>
        <v/>
      </c>
      <c r="F219" s="370"/>
      <c r="G219" s="370" t="str">
        <f>IFERROR(IF(INDEX(inputsflush_typ,MATCH(Logic!$A219,inputsflush_no,0))&lt;&gt;"",INDEX(inputsflush_typ,MATCH(Logic!$A219,inputsflush_no,0)),""),"")</f>
        <v/>
      </c>
      <c r="H219" s="370"/>
      <c r="I219" s="160" t="str">
        <f t="shared" si="59"/>
        <v/>
      </c>
      <c r="J219" s="161" t="str">
        <f>IFERROR(IF(INDEX(inputsflush_dfr,MATCH(Logic!$A219,inputsflush_no,0))&lt;&gt;"",INDEX(inputsflush_dfr,MATCH(Logic!$A219,inputsflush_no,0)),""),"")</f>
        <v/>
      </c>
      <c r="K219" s="332" t="str">
        <f>IFERROR(IF(INDEX(inputsflush_paw,MATCH(Logic!$A219,inputsflush_no,0))&lt;&gt;"",INDEX(inputsflush_paw,MATCH(Logic!$A219,inputsflush_no,0)),""),"")</f>
        <v/>
      </c>
      <c r="L219" s="304" t="str">
        <f>IFERROR(IF(INDEX(inputsflush_prcocc,MATCH(Logic!$A219,inputsflush_no,0))&lt;&gt;"",INDEX(inputsflush_prcocc,MATCH(Logic!$A219,inputsflush_no,0)),""),"")</f>
        <v/>
      </c>
      <c r="M219" s="174" t="str">
        <f t="shared" si="30"/>
        <v/>
      </c>
      <c r="N219" s="162" t="str">
        <f t="shared" si="31"/>
        <v/>
      </c>
      <c r="O219" s="160" t="str">
        <f t="shared" si="32"/>
        <v/>
      </c>
      <c r="P219" s="160" t="str">
        <f t="shared" si="33"/>
        <v/>
      </c>
      <c r="Q219" s="160" t="str">
        <f>IF($B219&lt;&gt;"",IFERROR(IF($N219&gt;0,IF($E219="Toilet (male)",1+(2*(1-$M219)),IF($E219="Toilet (female)",Database!J$55,IF($E219="Urinal",2*$M219,0))),0),"Check Inputs"),"")</f>
        <v/>
      </c>
      <c r="R219" s="162" t="str">
        <f t="shared" si="34"/>
        <v/>
      </c>
      <c r="S219" s="160" t="str">
        <f t="shared" si="35"/>
        <v/>
      </c>
      <c r="T219" s="160" t="str">
        <f t="shared" si="36"/>
        <v/>
      </c>
      <c r="U219" s="160" t="str">
        <f>IF($B219&lt;&gt;"",IFERROR(IF($R219&gt;0,IF($E219="Toilet (male)",0.1+(0.4*(1-$M219)),IF($E219="Toilet (female)",Database!K$55,IF($E219="Urinal",0.4*$M219,0))),0),"Check Inputs"),"")</f>
        <v/>
      </c>
      <c r="V219" s="162" t="str">
        <f t="shared" si="37"/>
        <v/>
      </c>
      <c r="W219" s="160" t="str">
        <f t="shared" si="38"/>
        <v/>
      </c>
      <c r="X219" s="160" t="str">
        <f t="shared" si="39"/>
        <v/>
      </c>
      <c r="Y219" s="162" t="str">
        <f>IF($B219&lt;&gt;"",IFERROR(IF($V219&gt;0,IF($E219="Toilet (male)",0.1+(0.1*(1-$M219)),IF($E219="Toilet (female)",Database!L$55,IF($E219="Urinal",0.1*$M219,0))),0),"Check Inputs"),"")</f>
        <v/>
      </c>
      <c r="Z219" s="162" t="str">
        <f t="shared" si="40"/>
        <v/>
      </c>
      <c r="AA219" s="160" t="str">
        <f t="shared" si="41"/>
        <v/>
      </c>
      <c r="AB219" s="160" t="str">
        <f t="shared" si="42"/>
        <v/>
      </c>
      <c r="AC219" s="162" t="str">
        <f>IF($B219&lt;&gt;"",IFERROR(IF($Z219&gt;0,IF($E219="Toilet (male)",1+(2*(1-$M219)),IF($E219="Toilet (female)",Database!M$55,IF($E219="Urinal",2*$M219,0))),0),"Check Inputs"),"")</f>
        <v/>
      </c>
      <c r="AD219" s="162" t="str">
        <f t="shared" si="43"/>
        <v/>
      </c>
      <c r="AE219" s="160" t="str">
        <f t="shared" si="44"/>
        <v/>
      </c>
      <c r="AF219" s="160" t="str">
        <f t="shared" si="45"/>
        <v/>
      </c>
      <c r="AG219" s="162" t="str">
        <f>IF($B219&lt;&gt;"",IFERROR(IF($AD219&gt;0,IF($E219="Toilet (male)",Database!$N$54,IF($E219="Toilet (female)",Database!$N$55,IF($E219="Urinal",Database!$N$56,0))),0),"Check Inputs"),"")</f>
        <v/>
      </c>
      <c r="AH219" s="162" t="str">
        <f t="shared" si="46"/>
        <v/>
      </c>
      <c r="AI219" s="160" t="str">
        <f t="shared" si="47"/>
        <v/>
      </c>
      <c r="AJ219" s="160" t="str">
        <f t="shared" si="48"/>
        <v/>
      </c>
      <c r="AK219" s="161" t="str">
        <f>IFERROR(IF(INDEX(inputsflush_updot,MATCH(Logic!$A219,inputsflush_no,0))&lt;&gt;"",INDEX(inputsflush_updot,MATCH(Logic!$A219,inputsflush_no,0)),""),"")</f>
        <v/>
      </c>
      <c r="AL219" s="160" t="str">
        <f t="shared" si="50"/>
        <v/>
      </c>
      <c r="AM219" s="161" t="str">
        <f>IFERROR(IF(INDEX(inputsflush_tduot,MATCH(Logic!$A219,inputsflush_no,0))&lt;&gt;"",INDEX(inputsflush_tduot,MATCH(Logic!$A219,inputsflush_no,0)),""),"")</f>
        <v/>
      </c>
      <c r="AN219" s="166" t="str">
        <f t="shared" si="51"/>
        <v/>
      </c>
      <c r="AO219" s="166" t="str">
        <f t="shared" si="52"/>
        <v/>
      </c>
      <c r="AP219" s="162" t="str">
        <f t="shared" si="53"/>
        <v/>
      </c>
      <c r="AQ219" s="306" t="str">
        <f t="shared" si="54"/>
        <v/>
      </c>
      <c r="AR219" s="160" t="str">
        <f t="shared" si="49"/>
        <v/>
      </c>
      <c r="AS219" s="160" t="str">
        <f t="shared" si="55"/>
        <v/>
      </c>
      <c r="AT219" s="160" t="str">
        <f t="shared" si="56"/>
        <v/>
      </c>
      <c r="AU219" s="160" t="str">
        <f t="shared" si="57"/>
        <v/>
      </c>
      <c r="AV219" s="160" t="str">
        <f t="shared" si="58"/>
        <v/>
      </c>
      <c r="AW219" s="153"/>
      <c r="AX219" s="138"/>
      <c r="AY219" s="138"/>
      <c r="AZ219" s="138"/>
      <c r="BA219" s="138"/>
      <c r="BB219" s="138"/>
      <c r="BC219" s="138"/>
      <c r="BD219" s="138"/>
      <c r="BE219" s="138"/>
      <c r="BF219" s="138"/>
      <c r="BG219" s="138"/>
      <c r="BH219" s="138"/>
      <c r="BI219" s="138"/>
      <c r="BJ219" s="138"/>
      <c r="BK219" s="138"/>
      <c r="BL219" s="138"/>
      <c r="BM219" s="138"/>
      <c r="BN219" s="138"/>
      <c r="BO219" s="138"/>
      <c r="BP219" s="138"/>
      <c r="BQ219" s="138"/>
      <c r="BR219" s="138"/>
      <c r="BS219" s="138"/>
      <c r="BT219" s="138"/>
      <c r="BU219" s="138"/>
      <c r="BV219" s="138"/>
      <c r="BW219" s="138"/>
      <c r="BX219" s="138"/>
      <c r="BY219" s="138"/>
      <c r="BZ219" s="138"/>
      <c r="CA219" s="14"/>
      <c r="CB219" s="14"/>
      <c r="CC219" s="14"/>
      <c r="CD219" s="14"/>
      <c r="CE219" s="14"/>
      <c r="CF219" s="14"/>
      <c r="CG219" s="14"/>
      <c r="CH219" s="14"/>
      <c r="CI219" s="14"/>
      <c r="CJ219" s="14"/>
      <c r="CK219" s="14"/>
      <c r="CL219" s="14"/>
      <c r="CM219" s="14"/>
      <c r="CN219" s="14"/>
      <c r="CO219" s="14"/>
      <c r="CP219" s="14"/>
      <c r="CQ219" s="14"/>
      <c r="CR219" s="14"/>
      <c r="CS219" s="14"/>
      <c r="CT219" s="14"/>
      <c r="CU219" s="14"/>
      <c r="CV219" s="14"/>
      <c r="CW219" s="14"/>
      <c r="CX219" s="14"/>
      <c r="CY219" s="14"/>
      <c r="CZ219" s="14"/>
      <c r="DA219" s="14"/>
      <c r="DB219" s="14"/>
      <c r="DC219" s="14"/>
      <c r="DD219" s="14"/>
      <c r="DE219" s="14"/>
      <c r="DF219" s="14"/>
      <c r="DG219" s="14"/>
      <c r="DH219" s="14"/>
      <c r="DI219" s="14"/>
      <c r="DJ219" s="14"/>
      <c r="DK219" s="14"/>
      <c r="DL219" s="14"/>
      <c r="DM219" s="14"/>
      <c r="DN219" s="14"/>
      <c r="DO219" s="14"/>
      <c r="DP219" s="14"/>
      <c r="DQ219" s="14"/>
      <c r="DR219" s="14"/>
      <c r="DS219" s="14"/>
      <c r="DT219" s="14"/>
      <c r="DU219" s="14"/>
      <c r="DV219" s="14"/>
      <c r="DW219" s="14"/>
      <c r="DX219" s="14"/>
      <c r="DY219" s="14"/>
      <c r="DZ219" s="14"/>
      <c r="EA219" s="14"/>
      <c r="EB219" s="14"/>
      <c r="EC219" s="14"/>
      <c r="ED219" s="14"/>
      <c r="EE219" s="14"/>
      <c r="EF219" s="14"/>
      <c r="EG219" s="14"/>
      <c r="EH219" s="14"/>
      <c r="EI219" s="14"/>
      <c r="EJ219" s="14"/>
      <c r="EK219" s="14"/>
      <c r="EL219" s="14"/>
      <c r="EM219" s="14"/>
      <c r="EN219" s="14"/>
      <c r="EO219" s="14"/>
      <c r="EP219" s="14"/>
      <c r="EQ219" s="14"/>
      <c r="ER219" s="14"/>
      <c r="ES219" s="14"/>
      <c r="ET219" s="14"/>
      <c r="EU219" s="14"/>
      <c r="EV219" s="14"/>
      <c r="EW219" s="14"/>
      <c r="EX219" s="14"/>
      <c r="EY219" s="14"/>
      <c r="EZ219" s="14"/>
      <c r="FA219" s="14"/>
      <c r="FB219" s="14"/>
      <c r="FC219" s="14"/>
      <c r="FD219" s="14"/>
      <c r="FE219" s="14"/>
      <c r="FF219" s="14"/>
      <c r="FG219" s="14"/>
      <c r="FH219" s="14"/>
      <c r="FI219" s="14"/>
      <c r="FJ219" s="14"/>
      <c r="FK219" s="14"/>
      <c r="FL219" s="14"/>
      <c r="FM219" s="14"/>
      <c r="FN219" s="14"/>
      <c r="FO219" s="14"/>
      <c r="FP219" s="14"/>
      <c r="FQ219" s="14"/>
      <c r="FR219" s="14"/>
      <c r="FS219" s="14"/>
      <c r="FT219" s="14"/>
      <c r="FU219" s="14"/>
      <c r="FV219" s="14"/>
      <c r="FW219" s="14"/>
      <c r="FX219" s="14"/>
      <c r="FY219" s="14"/>
      <c r="FZ219" s="14"/>
      <c r="GA219" s="14"/>
      <c r="GB219" s="14"/>
      <c r="GC219" s="14"/>
      <c r="GD219" s="14"/>
      <c r="GE219" s="14"/>
      <c r="GF219" s="14"/>
      <c r="GG219" s="14"/>
      <c r="GH219" s="14"/>
      <c r="GI219" s="14"/>
      <c r="GJ219" s="14"/>
      <c r="GK219" s="14"/>
      <c r="GL219" s="14"/>
      <c r="GM219" s="14"/>
      <c r="GN219" s="14"/>
      <c r="GO219" s="14"/>
      <c r="GP219" s="14"/>
      <c r="GQ219" s="14"/>
      <c r="GR219" s="14"/>
      <c r="GS219" s="14"/>
      <c r="GT219" s="14"/>
      <c r="GU219" s="14"/>
      <c r="GV219" s="14"/>
      <c r="GW219" s="14"/>
      <c r="GX219" s="14"/>
      <c r="GY219" s="14"/>
      <c r="GZ219" s="14"/>
      <c r="HA219" s="14"/>
      <c r="HB219" s="14"/>
      <c r="HC219" s="14"/>
      <c r="HD219" s="14"/>
      <c r="HE219" s="14"/>
      <c r="HF219" s="14"/>
      <c r="HG219" s="14"/>
      <c r="HH219" s="14"/>
      <c r="HI219" s="14"/>
      <c r="HJ219" s="14"/>
      <c r="HK219" s="14"/>
      <c r="HL219" s="14"/>
      <c r="HM219" s="14"/>
      <c r="HN219" s="14"/>
      <c r="HO219" s="14"/>
      <c r="HP219" s="14"/>
      <c r="HQ219" s="14"/>
      <c r="HR219" s="14"/>
      <c r="HS219" s="14"/>
      <c r="HT219" s="14"/>
      <c r="HU219" s="14"/>
      <c r="HV219" s="14"/>
      <c r="HW219" s="14"/>
      <c r="HX219" s="14"/>
      <c r="HY219" s="14"/>
      <c r="HZ219" s="14"/>
      <c r="IA219" s="14"/>
      <c r="IB219" s="14"/>
      <c r="IC219" s="14"/>
      <c r="ID219" s="14"/>
      <c r="IE219" s="14"/>
      <c r="IF219" s="14"/>
      <c r="IG219" s="14"/>
      <c r="IH219" s="14"/>
      <c r="II219" s="14"/>
      <c r="IJ219" s="14"/>
      <c r="IK219" s="14"/>
      <c r="IL219" s="14"/>
      <c r="IM219" s="14"/>
      <c r="IN219" s="14"/>
      <c r="IO219" s="14"/>
      <c r="IP219" s="14"/>
      <c r="IQ219" s="14"/>
      <c r="IR219" s="14"/>
      <c r="IS219" s="14"/>
      <c r="IT219" s="14"/>
      <c r="IU219" s="14"/>
      <c r="IV219" s="14"/>
      <c r="IW219" s="14"/>
      <c r="IX219" s="14"/>
      <c r="IY219" s="14"/>
      <c r="IZ219" s="14"/>
      <c r="JA219" s="14"/>
      <c r="JB219" s="14"/>
      <c r="JC219" s="14"/>
      <c r="JD219" s="14"/>
      <c r="JE219" s="14"/>
      <c r="JF219" s="14"/>
      <c r="JG219" s="14"/>
      <c r="JH219" s="14"/>
      <c r="JI219" s="14"/>
      <c r="JJ219" s="14"/>
      <c r="JK219" s="14"/>
      <c r="JL219" s="14"/>
      <c r="JM219" s="14"/>
      <c r="JN219" s="14"/>
      <c r="JO219" s="14"/>
      <c r="JP219" s="14"/>
      <c r="JQ219" s="14"/>
      <c r="JR219" s="14"/>
      <c r="JS219" s="14"/>
      <c r="JT219" s="14"/>
      <c r="JU219" s="14"/>
      <c r="JV219" s="14"/>
      <c r="JW219" s="14"/>
      <c r="JX219" s="14"/>
      <c r="JY219" s="14"/>
      <c r="JZ219" s="14"/>
      <c r="KA219" s="14"/>
      <c r="KB219" s="14"/>
    </row>
    <row r="220" spans="1:288" s="152" customFormat="1" ht="18" hidden="1" customHeight="1" outlineLevel="2" x14ac:dyDescent="0.25">
      <c r="A220" s="146">
        <v>79</v>
      </c>
      <c r="B220" s="366" t="str">
        <f>IFERROR(IF(INDEX(inputsflush_gn,MATCH(Logic!$A220,inputsflush_no,0))&lt;&gt;"",INDEX(inputsflush_gn,MATCH(Logic!$A220,inputsflush_no,0)),""),"")</f>
        <v/>
      </c>
      <c r="C220" s="367"/>
      <c r="D220" s="58" t="str">
        <f>IFERROR(IF(INDEX(inputsflush_id,MATCH(Logic!$A220,inputsflush_no,0))&lt;&gt;"",INDEX(inputsflush_id,MATCH(Logic!$A220,inputsflush_no,0)),""),"")</f>
        <v/>
      </c>
      <c r="E220" s="370" t="str">
        <f>IFERROR(IF(INDEX(inputsflush_fam,MATCH(Logic!$A220,inputsflush_no,0))&lt;&gt;"",INDEX(inputsflush_fam,MATCH(Logic!$A220,inputsflush_no,0)),""),"")</f>
        <v/>
      </c>
      <c r="F220" s="370"/>
      <c r="G220" s="370" t="str">
        <f>IFERROR(IF(INDEX(inputsflush_typ,MATCH(Logic!$A220,inputsflush_no,0))&lt;&gt;"",INDEX(inputsflush_typ,MATCH(Logic!$A220,inputsflush_no,0)),""),"")</f>
        <v/>
      </c>
      <c r="H220" s="370"/>
      <c r="I220" s="160" t="str">
        <f t="shared" si="59"/>
        <v/>
      </c>
      <c r="J220" s="161" t="str">
        <f>IFERROR(IF(INDEX(inputsflush_dfr,MATCH(Logic!$A220,inputsflush_no,0))&lt;&gt;"",INDEX(inputsflush_dfr,MATCH(Logic!$A220,inputsflush_no,0)),""),"")</f>
        <v/>
      </c>
      <c r="K220" s="332" t="str">
        <f>IFERROR(IF(INDEX(inputsflush_paw,MATCH(Logic!$A220,inputsflush_no,0))&lt;&gt;"",INDEX(inputsflush_paw,MATCH(Logic!$A220,inputsflush_no,0)),""),"")</f>
        <v/>
      </c>
      <c r="L220" s="304" t="str">
        <f>IFERROR(IF(INDEX(inputsflush_prcocc,MATCH(Logic!$A220,inputsflush_no,0))&lt;&gt;"",INDEX(inputsflush_prcocc,MATCH(Logic!$A220,inputsflush_no,0)),""),"")</f>
        <v/>
      </c>
      <c r="M220" s="174" t="str">
        <f t="shared" si="30"/>
        <v/>
      </c>
      <c r="N220" s="162" t="str">
        <f t="shared" si="31"/>
        <v/>
      </c>
      <c r="O220" s="160" t="str">
        <f t="shared" si="32"/>
        <v/>
      </c>
      <c r="P220" s="160" t="str">
        <f t="shared" si="33"/>
        <v/>
      </c>
      <c r="Q220" s="160" t="str">
        <f>IF($B220&lt;&gt;"",IFERROR(IF($N220&gt;0,IF($E220="Toilet (male)",1+(2*(1-$M220)),IF($E220="Toilet (female)",Database!J$55,IF($E220="Urinal",2*$M220,0))),0),"Check Inputs"),"")</f>
        <v/>
      </c>
      <c r="R220" s="162" t="str">
        <f t="shared" si="34"/>
        <v/>
      </c>
      <c r="S220" s="160" t="str">
        <f t="shared" si="35"/>
        <v/>
      </c>
      <c r="T220" s="160" t="str">
        <f t="shared" si="36"/>
        <v/>
      </c>
      <c r="U220" s="160" t="str">
        <f>IF($B220&lt;&gt;"",IFERROR(IF($R220&gt;0,IF($E220="Toilet (male)",0.1+(0.4*(1-$M220)),IF($E220="Toilet (female)",Database!K$55,IF($E220="Urinal",0.4*$M220,0))),0),"Check Inputs"),"")</f>
        <v/>
      </c>
      <c r="V220" s="162" t="str">
        <f t="shared" si="37"/>
        <v/>
      </c>
      <c r="W220" s="160" t="str">
        <f t="shared" si="38"/>
        <v/>
      </c>
      <c r="X220" s="160" t="str">
        <f t="shared" si="39"/>
        <v/>
      </c>
      <c r="Y220" s="162" t="str">
        <f>IF($B220&lt;&gt;"",IFERROR(IF($V220&gt;0,IF($E220="Toilet (male)",0.1+(0.1*(1-$M220)),IF($E220="Toilet (female)",Database!L$55,IF($E220="Urinal",0.1*$M220,0))),0),"Check Inputs"),"")</f>
        <v/>
      </c>
      <c r="Z220" s="162" t="str">
        <f t="shared" si="40"/>
        <v/>
      </c>
      <c r="AA220" s="160" t="str">
        <f t="shared" si="41"/>
        <v/>
      </c>
      <c r="AB220" s="160" t="str">
        <f t="shared" si="42"/>
        <v/>
      </c>
      <c r="AC220" s="162" t="str">
        <f>IF($B220&lt;&gt;"",IFERROR(IF($Z220&gt;0,IF($E220="Toilet (male)",1+(2*(1-$M220)),IF($E220="Toilet (female)",Database!M$55,IF($E220="Urinal",2*$M220,0))),0),"Check Inputs"),"")</f>
        <v/>
      </c>
      <c r="AD220" s="162" t="str">
        <f t="shared" si="43"/>
        <v/>
      </c>
      <c r="AE220" s="160" t="str">
        <f t="shared" si="44"/>
        <v/>
      </c>
      <c r="AF220" s="160" t="str">
        <f t="shared" si="45"/>
        <v/>
      </c>
      <c r="AG220" s="162" t="str">
        <f>IF($B220&lt;&gt;"",IFERROR(IF($AD220&gt;0,IF($E220="Toilet (male)",Database!$N$54,IF($E220="Toilet (female)",Database!$N$55,IF($E220="Urinal",Database!$N$56,0))),0),"Check Inputs"),"")</f>
        <v/>
      </c>
      <c r="AH220" s="162" t="str">
        <f t="shared" si="46"/>
        <v/>
      </c>
      <c r="AI220" s="160" t="str">
        <f t="shared" si="47"/>
        <v/>
      </c>
      <c r="AJ220" s="160" t="str">
        <f t="shared" si="48"/>
        <v/>
      </c>
      <c r="AK220" s="161" t="str">
        <f>IFERROR(IF(INDEX(inputsflush_updot,MATCH(Logic!$A220,inputsflush_no,0))&lt;&gt;"",INDEX(inputsflush_updot,MATCH(Logic!$A220,inputsflush_no,0)),""),"")</f>
        <v/>
      </c>
      <c r="AL220" s="160" t="str">
        <f t="shared" si="50"/>
        <v/>
      </c>
      <c r="AM220" s="161" t="str">
        <f>IFERROR(IF(INDEX(inputsflush_tduot,MATCH(Logic!$A220,inputsflush_no,0))&lt;&gt;"",INDEX(inputsflush_tduot,MATCH(Logic!$A220,inputsflush_no,0)),""),"")</f>
        <v/>
      </c>
      <c r="AN220" s="166" t="str">
        <f t="shared" si="51"/>
        <v/>
      </c>
      <c r="AO220" s="166" t="str">
        <f t="shared" si="52"/>
        <v/>
      </c>
      <c r="AP220" s="162" t="str">
        <f t="shared" si="53"/>
        <v/>
      </c>
      <c r="AQ220" s="306" t="str">
        <f t="shared" si="54"/>
        <v/>
      </c>
      <c r="AR220" s="160" t="str">
        <f t="shared" si="49"/>
        <v/>
      </c>
      <c r="AS220" s="160" t="str">
        <f t="shared" si="55"/>
        <v/>
      </c>
      <c r="AT220" s="160" t="str">
        <f t="shared" si="56"/>
        <v/>
      </c>
      <c r="AU220" s="160" t="str">
        <f t="shared" si="57"/>
        <v/>
      </c>
      <c r="AV220" s="160" t="str">
        <f t="shared" si="58"/>
        <v/>
      </c>
      <c r="AW220" s="153"/>
      <c r="AX220" s="138"/>
      <c r="AY220" s="138"/>
      <c r="AZ220" s="138"/>
      <c r="BA220" s="138"/>
      <c r="BB220" s="138"/>
      <c r="BC220" s="138"/>
      <c r="BD220" s="138"/>
      <c r="BE220" s="138"/>
      <c r="BF220" s="138"/>
      <c r="BG220" s="138"/>
      <c r="BH220" s="138"/>
      <c r="BI220" s="138"/>
      <c r="BJ220" s="138"/>
      <c r="BK220" s="138"/>
      <c r="BL220" s="138"/>
      <c r="BM220" s="138"/>
      <c r="BN220" s="138"/>
      <c r="BO220" s="138"/>
      <c r="BP220" s="138"/>
      <c r="BQ220" s="138"/>
      <c r="BR220" s="138"/>
      <c r="BS220" s="138"/>
      <c r="BT220" s="138"/>
      <c r="BU220" s="138"/>
      <c r="BV220" s="138"/>
      <c r="BW220" s="138"/>
      <c r="BX220" s="138"/>
      <c r="BY220" s="138"/>
      <c r="BZ220" s="138"/>
      <c r="CA220" s="14"/>
      <c r="CB220" s="14"/>
      <c r="CC220" s="14"/>
      <c r="CD220" s="14"/>
      <c r="CE220" s="14"/>
      <c r="CF220" s="14"/>
      <c r="CG220" s="14"/>
      <c r="CH220" s="14"/>
      <c r="CI220" s="14"/>
      <c r="CJ220" s="14"/>
      <c r="CK220" s="14"/>
      <c r="CL220" s="14"/>
      <c r="CM220" s="14"/>
      <c r="CN220" s="14"/>
      <c r="CO220" s="14"/>
      <c r="CP220" s="14"/>
      <c r="CQ220" s="14"/>
      <c r="CR220" s="14"/>
      <c r="CS220" s="14"/>
      <c r="CT220" s="14"/>
      <c r="CU220" s="14"/>
      <c r="CV220" s="14"/>
      <c r="CW220" s="14"/>
      <c r="CX220" s="14"/>
      <c r="CY220" s="14"/>
      <c r="CZ220" s="14"/>
      <c r="DA220" s="14"/>
      <c r="DB220" s="14"/>
      <c r="DC220" s="14"/>
      <c r="DD220" s="14"/>
      <c r="DE220" s="14"/>
      <c r="DF220" s="14"/>
      <c r="DG220" s="14"/>
      <c r="DH220" s="14"/>
      <c r="DI220" s="14"/>
      <c r="DJ220" s="14"/>
      <c r="DK220" s="14"/>
      <c r="DL220" s="14"/>
      <c r="DM220" s="14"/>
      <c r="DN220" s="14"/>
      <c r="DO220" s="14"/>
      <c r="DP220" s="14"/>
      <c r="DQ220" s="14"/>
      <c r="DR220" s="14"/>
      <c r="DS220" s="14"/>
      <c r="DT220" s="14"/>
      <c r="DU220" s="14"/>
      <c r="DV220" s="14"/>
      <c r="DW220" s="14"/>
      <c r="DX220" s="14"/>
      <c r="DY220" s="14"/>
      <c r="DZ220" s="14"/>
      <c r="EA220" s="14"/>
      <c r="EB220" s="14"/>
      <c r="EC220" s="14"/>
      <c r="ED220" s="14"/>
      <c r="EE220" s="14"/>
      <c r="EF220" s="14"/>
      <c r="EG220" s="14"/>
      <c r="EH220" s="14"/>
      <c r="EI220" s="14"/>
      <c r="EJ220" s="14"/>
      <c r="EK220" s="14"/>
      <c r="EL220" s="14"/>
      <c r="EM220" s="14"/>
      <c r="EN220" s="14"/>
      <c r="EO220" s="14"/>
      <c r="EP220" s="14"/>
      <c r="EQ220" s="14"/>
      <c r="ER220" s="14"/>
      <c r="ES220" s="14"/>
      <c r="ET220" s="14"/>
      <c r="EU220" s="14"/>
      <c r="EV220" s="14"/>
      <c r="EW220" s="14"/>
      <c r="EX220" s="14"/>
      <c r="EY220" s="14"/>
      <c r="EZ220" s="14"/>
      <c r="FA220" s="14"/>
      <c r="FB220" s="14"/>
      <c r="FC220" s="14"/>
      <c r="FD220" s="14"/>
      <c r="FE220" s="14"/>
      <c r="FF220" s="14"/>
      <c r="FG220" s="14"/>
      <c r="FH220" s="14"/>
      <c r="FI220" s="14"/>
      <c r="FJ220" s="14"/>
      <c r="FK220" s="14"/>
      <c r="FL220" s="14"/>
      <c r="FM220" s="14"/>
      <c r="FN220" s="14"/>
      <c r="FO220" s="14"/>
      <c r="FP220" s="14"/>
      <c r="FQ220" s="14"/>
      <c r="FR220" s="14"/>
      <c r="FS220" s="14"/>
      <c r="FT220" s="14"/>
      <c r="FU220" s="14"/>
      <c r="FV220" s="14"/>
      <c r="FW220" s="14"/>
      <c r="FX220" s="14"/>
      <c r="FY220" s="14"/>
      <c r="FZ220" s="14"/>
      <c r="GA220" s="14"/>
      <c r="GB220" s="14"/>
      <c r="GC220" s="14"/>
      <c r="GD220" s="14"/>
      <c r="GE220" s="14"/>
      <c r="GF220" s="14"/>
      <c r="GG220" s="14"/>
      <c r="GH220" s="14"/>
      <c r="GI220" s="14"/>
      <c r="GJ220" s="14"/>
      <c r="GK220" s="14"/>
      <c r="GL220" s="14"/>
      <c r="GM220" s="14"/>
      <c r="GN220" s="14"/>
      <c r="GO220" s="14"/>
      <c r="GP220" s="14"/>
      <c r="GQ220" s="14"/>
      <c r="GR220" s="14"/>
      <c r="GS220" s="14"/>
      <c r="GT220" s="14"/>
      <c r="GU220" s="14"/>
      <c r="GV220" s="14"/>
      <c r="GW220" s="14"/>
      <c r="GX220" s="14"/>
      <c r="GY220" s="14"/>
      <c r="GZ220" s="14"/>
      <c r="HA220" s="14"/>
      <c r="HB220" s="14"/>
      <c r="HC220" s="14"/>
      <c r="HD220" s="14"/>
      <c r="HE220" s="14"/>
      <c r="HF220" s="14"/>
      <c r="HG220" s="14"/>
      <c r="HH220" s="14"/>
      <c r="HI220" s="14"/>
      <c r="HJ220" s="14"/>
      <c r="HK220" s="14"/>
      <c r="HL220" s="14"/>
      <c r="HM220" s="14"/>
      <c r="HN220" s="14"/>
      <c r="HO220" s="14"/>
      <c r="HP220" s="14"/>
      <c r="HQ220" s="14"/>
      <c r="HR220" s="14"/>
      <c r="HS220" s="14"/>
      <c r="HT220" s="14"/>
      <c r="HU220" s="14"/>
      <c r="HV220" s="14"/>
      <c r="HW220" s="14"/>
      <c r="HX220" s="14"/>
      <c r="HY220" s="14"/>
      <c r="HZ220" s="14"/>
      <c r="IA220" s="14"/>
      <c r="IB220" s="14"/>
      <c r="IC220" s="14"/>
      <c r="ID220" s="14"/>
      <c r="IE220" s="14"/>
      <c r="IF220" s="14"/>
      <c r="IG220" s="14"/>
      <c r="IH220" s="14"/>
      <c r="II220" s="14"/>
      <c r="IJ220" s="14"/>
      <c r="IK220" s="14"/>
      <c r="IL220" s="14"/>
      <c r="IM220" s="14"/>
      <c r="IN220" s="14"/>
      <c r="IO220" s="14"/>
      <c r="IP220" s="14"/>
      <c r="IQ220" s="14"/>
      <c r="IR220" s="14"/>
      <c r="IS220" s="14"/>
      <c r="IT220" s="14"/>
      <c r="IU220" s="14"/>
      <c r="IV220" s="14"/>
      <c r="IW220" s="14"/>
      <c r="IX220" s="14"/>
      <c r="IY220" s="14"/>
      <c r="IZ220" s="14"/>
      <c r="JA220" s="14"/>
      <c r="JB220" s="14"/>
      <c r="JC220" s="14"/>
      <c r="JD220" s="14"/>
      <c r="JE220" s="14"/>
      <c r="JF220" s="14"/>
      <c r="JG220" s="14"/>
      <c r="JH220" s="14"/>
      <c r="JI220" s="14"/>
      <c r="JJ220" s="14"/>
      <c r="JK220" s="14"/>
      <c r="JL220" s="14"/>
      <c r="JM220" s="14"/>
      <c r="JN220" s="14"/>
      <c r="JO220" s="14"/>
      <c r="JP220" s="14"/>
      <c r="JQ220" s="14"/>
      <c r="JR220" s="14"/>
      <c r="JS220" s="14"/>
      <c r="JT220" s="14"/>
      <c r="JU220" s="14"/>
      <c r="JV220" s="14"/>
      <c r="JW220" s="14"/>
      <c r="JX220" s="14"/>
      <c r="JY220" s="14"/>
      <c r="JZ220" s="14"/>
      <c r="KA220" s="14"/>
      <c r="KB220" s="14"/>
    </row>
    <row r="221" spans="1:288" s="152" customFormat="1" ht="18" hidden="1" customHeight="1" outlineLevel="2" x14ac:dyDescent="0.25">
      <c r="A221" s="146">
        <v>80</v>
      </c>
      <c r="B221" s="366" t="str">
        <f>IFERROR(IF(INDEX(inputsflush_gn,MATCH(Logic!$A221,inputsflush_no,0))&lt;&gt;"",INDEX(inputsflush_gn,MATCH(Logic!$A221,inputsflush_no,0)),""),"")</f>
        <v/>
      </c>
      <c r="C221" s="367"/>
      <c r="D221" s="58" t="str">
        <f>IFERROR(IF(INDEX(inputsflush_id,MATCH(Logic!$A221,inputsflush_no,0))&lt;&gt;"",INDEX(inputsflush_id,MATCH(Logic!$A221,inputsflush_no,0)),""),"")</f>
        <v/>
      </c>
      <c r="E221" s="370" t="str">
        <f>IFERROR(IF(INDEX(inputsflush_fam,MATCH(Logic!$A221,inputsflush_no,0))&lt;&gt;"",INDEX(inputsflush_fam,MATCH(Logic!$A221,inputsflush_no,0)),""),"")</f>
        <v/>
      </c>
      <c r="F221" s="370"/>
      <c r="G221" s="370" t="str">
        <f>IFERROR(IF(INDEX(inputsflush_typ,MATCH(Logic!$A221,inputsflush_no,0))&lt;&gt;"",INDEX(inputsflush_typ,MATCH(Logic!$A221,inputsflush_no,0)),""),"")</f>
        <v/>
      </c>
      <c r="H221" s="370"/>
      <c r="I221" s="160" t="str">
        <f t="shared" si="59"/>
        <v/>
      </c>
      <c r="J221" s="161" t="str">
        <f>IFERROR(IF(INDEX(inputsflush_dfr,MATCH(Logic!$A221,inputsflush_no,0))&lt;&gt;"",INDEX(inputsflush_dfr,MATCH(Logic!$A221,inputsflush_no,0)),""),"")</f>
        <v/>
      </c>
      <c r="K221" s="332" t="str">
        <f>IFERROR(IF(INDEX(inputsflush_paw,MATCH(Logic!$A221,inputsflush_no,0))&lt;&gt;"",INDEX(inputsflush_paw,MATCH(Logic!$A221,inputsflush_no,0)),""),"")</f>
        <v/>
      </c>
      <c r="L221" s="304" t="str">
        <f>IFERROR(IF(INDEX(inputsflush_prcocc,MATCH(Logic!$A221,inputsflush_no,0))&lt;&gt;"",INDEX(inputsflush_prcocc,MATCH(Logic!$A221,inputsflush_no,0)),""),"")</f>
        <v/>
      </c>
      <c r="M221" s="174" t="str">
        <f t="shared" si="30"/>
        <v/>
      </c>
      <c r="N221" s="162" t="str">
        <f t="shared" si="31"/>
        <v/>
      </c>
      <c r="O221" s="160" t="str">
        <f t="shared" si="32"/>
        <v/>
      </c>
      <c r="P221" s="160" t="str">
        <f t="shared" si="33"/>
        <v/>
      </c>
      <c r="Q221" s="160" t="str">
        <f>IF($B221&lt;&gt;"",IFERROR(IF($N221&gt;0,IF($E221="Toilet (male)",1+(2*(1-$M221)),IF($E221="Toilet (female)",Database!J$55,IF($E221="Urinal",2*$M221,0))),0),"Check Inputs"),"")</f>
        <v/>
      </c>
      <c r="R221" s="162" t="str">
        <f t="shared" si="34"/>
        <v/>
      </c>
      <c r="S221" s="160" t="str">
        <f t="shared" si="35"/>
        <v/>
      </c>
      <c r="T221" s="160" t="str">
        <f t="shared" si="36"/>
        <v/>
      </c>
      <c r="U221" s="160" t="str">
        <f>IF($B221&lt;&gt;"",IFERROR(IF($R221&gt;0,IF($E221="Toilet (male)",0.1+(0.4*(1-$M221)),IF($E221="Toilet (female)",Database!K$55,IF($E221="Urinal",0.4*$M221,0))),0),"Check Inputs"),"")</f>
        <v/>
      </c>
      <c r="V221" s="162" t="str">
        <f t="shared" si="37"/>
        <v/>
      </c>
      <c r="W221" s="160" t="str">
        <f t="shared" si="38"/>
        <v/>
      </c>
      <c r="X221" s="160" t="str">
        <f t="shared" si="39"/>
        <v/>
      </c>
      <c r="Y221" s="162" t="str">
        <f>IF($B221&lt;&gt;"",IFERROR(IF($V221&gt;0,IF($E221="Toilet (male)",0.1+(0.1*(1-$M221)),IF($E221="Toilet (female)",Database!L$55,IF($E221="Urinal",0.1*$M221,0))),0),"Check Inputs"),"")</f>
        <v/>
      </c>
      <c r="Z221" s="162" t="str">
        <f t="shared" si="40"/>
        <v/>
      </c>
      <c r="AA221" s="160" t="str">
        <f t="shared" si="41"/>
        <v/>
      </c>
      <c r="AB221" s="160" t="str">
        <f t="shared" si="42"/>
        <v/>
      </c>
      <c r="AC221" s="162" t="str">
        <f>IF($B221&lt;&gt;"",IFERROR(IF($Z221&gt;0,IF($E221="Toilet (male)",1+(2*(1-$M221)),IF($E221="Toilet (female)",Database!M$55,IF($E221="Urinal",2*$M221,0))),0),"Check Inputs"),"")</f>
        <v/>
      </c>
      <c r="AD221" s="162" t="str">
        <f t="shared" si="43"/>
        <v/>
      </c>
      <c r="AE221" s="160" t="str">
        <f t="shared" si="44"/>
        <v/>
      </c>
      <c r="AF221" s="160" t="str">
        <f t="shared" si="45"/>
        <v/>
      </c>
      <c r="AG221" s="162" t="str">
        <f>IF($B221&lt;&gt;"",IFERROR(IF($AD221&gt;0,IF($E221="Toilet (male)",Database!$N$54,IF($E221="Toilet (female)",Database!$N$55,IF($E221="Urinal",Database!$N$56,0))),0),"Check Inputs"),"")</f>
        <v/>
      </c>
      <c r="AH221" s="162" t="str">
        <f t="shared" si="46"/>
        <v/>
      </c>
      <c r="AI221" s="160" t="str">
        <f t="shared" si="47"/>
        <v/>
      </c>
      <c r="AJ221" s="160" t="str">
        <f t="shared" si="48"/>
        <v/>
      </c>
      <c r="AK221" s="161" t="str">
        <f>IFERROR(IF(INDEX(inputsflush_updot,MATCH(Logic!$A221,inputsflush_no,0))&lt;&gt;"",INDEX(inputsflush_updot,MATCH(Logic!$A221,inputsflush_no,0)),""),"")</f>
        <v/>
      </c>
      <c r="AL221" s="160" t="str">
        <f t="shared" si="50"/>
        <v/>
      </c>
      <c r="AM221" s="161" t="str">
        <f>IFERROR(IF(INDEX(inputsflush_tduot,MATCH(Logic!$A221,inputsflush_no,0))&lt;&gt;"",INDEX(inputsflush_tduot,MATCH(Logic!$A221,inputsflush_no,0)),""),"")</f>
        <v/>
      </c>
      <c r="AN221" s="166" t="str">
        <f t="shared" si="51"/>
        <v/>
      </c>
      <c r="AO221" s="166" t="str">
        <f t="shared" si="52"/>
        <v/>
      </c>
      <c r="AP221" s="162" t="str">
        <f t="shared" si="53"/>
        <v/>
      </c>
      <c r="AQ221" s="306" t="str">
        <f t="shared" si="54"/>
        <v/>
      </c>
      <c r="AR221" s="160" t="str">
        <f t="shared" si="49"/>
        <v/>
      </c>
      <c r="AS221" s="160" t="str">
        <f t="shared" si="55"/>
        <v/>
      </c>
      <c r="AT221" s="160" t="str">
        <f t="shared" si="56"/>
        <v/>
      </c>
      <c r="AU221" s="160" t="str">
        <f t="shared" si="57"/>
        <v/>
      </c>
      <c r="AV221" s="160" t="str">
        <f t="shared" si="58"/>
        <v/>
      </c>
      <c r="AW221" s="153"/>
      <c r="AX221" s="138"/>
      <c r="AY221" s="138"/>
      <c r="AZ221" s="138"/>
      <c r="BA221" s="138"/>
      <c r="BB221" s="138"/>
      <c r="BC221" s="138"/>
      <c r="BD221" s="138"/>
      <c r="BE221" s="138"/>
      <c r="BF221" s="138"/>
      <c r="BG221" s="138"/>
      <c r="BH221" s="138"/>
      <c r="BI221" s="138"/>
      <c r="BJ221" s="138"/>
      <c r="BK221" s="138"/>
      <c r="BL221" s="138"/>
      <c r="BM221" s="138"/>
      <c r="BN221" s="138"/>
      <c r="BO221" s="138"/>
      <c r="BP221" s="138"/>
      <c r="BQ221" s="138"/>
      <c r="BR221" s="138"/>
      <c r="BS221" s="138"/>
      <c r="BT221" s="138"/>
      <c r="BU221" s="138"/>
      <c r="BV221" s="138"/>
      <c r="BW221" s="138"/>
      <c r="BX221" s="138"/>
      <c r="BY221" s="138"/>
      <c r="BZ221" s="138"/>
      <c r="CA221" s="14"/>
      <c r="CB221" s="14"/>
      <c r="CC221" s="14"/>
      <c r="CD221" s="14"/>
      <c r="CE221" s="14"/>
      <c r="CF221" s="14"/>
      <c r="CG221" s="14"/>
      <c r="CH221" s="14"/>
      <c r="CI221" s="14"/>
      <c r="CJ221" s="14"/>
      <c r="CK221" s="14"/>
      <c r="CL221" s="14"/>
      <c r="CM221" s="14"/>
      <c r="CN221" s="14"/>
      <c r="CO221" s="14"/>
      <c r="CP221" s="14"/>
      <c r="CQ221" s="14"/>
      <c r="CR221" s="14"/>
      <c r="CS221" s="14"/>
      <c r="CT221" s="14"/>
      <c r="CU221" s="14"/>
      <c r="CV221" s="14"/>
      <c r="CW221" s="14"/>
      <c r="CX221" s="14"/>
      <c r="CY221" s="14"/>
      <c r="CZ221" s="14"/>
      <c r="DA221" s="14"/>
      <c r="DB221" s="14"/>
      <c r="DC221" s="14"/>
      <c r="DD221" s="14"/>
      <c r="DE221" s="14"/>
      <c r="DF221" s="14"/>
      <c r="DG221" s="14"/>
      <c r="DH221" s="14"/>
      <c r="DI221" s="14"/>
      <c r="DJ221" s="14"/>
      <c r="DK221" s="14"/>
      <c r="DL221" s="14"/>
      <c r="DM221" s="14"/>
      <c r="DN221" s="14"/>
      <c r="DO221" s="14"/>
      <c r="DP221" s="14"/>
      <c r="DQ221" s="14"/>
      <c r="DR221" s="14"/>
      <c r="DS221" s="14"/>
      <c r="DT221" s="14"/>
      <c r="DU221" s="14"/>
      <c r="DV221" s="14"/>
      <c r="DW221" s="14"/>
      <c r="DX221" s="14"/>
      <c r="DY221" s="14"/>
      <c r="DZ221" s="14"/>
      <c r="EA221" s="14"/>
      <c r="EB221" s="14"/>
      <c r="EC221" s="14"/>
      <c r="ED221" s="14"/>
      <c r="EE221" s="14"/>
      <c r="EF221" s="14"/>
      <c r="EG221" s="14"/>
      <c r="EH221" s="14"/>
      <c r="EI221" s="14"/>
      <c r="EJ221" s="14"/>
      <c r="EK221" s="14"/>
      <c r="EL221" s="14"/>
      <c r="EM221" s="14"/>
      <c r="EN221" s="14"/>
      <c r="EO221" s="14"/>
      <c r="EP221" s="14"/>
      <c r="EQ221" s="14"/>
      <c r="ER221" s="14"/>
      <c r="ES221" s="14"/>
      <c r="ET221" s="14"/>
      <c r="EU221" s="14"/>
      <c r="EV221" s="14"/>
      <c r="EW221" s="14"/>
      <c r="EX221" s="14"/>
      <c r="EY221" s="14"/>
      <c r="EZ221" s="14"/>
      <c r="FA221" s="14"/>
      <c r="FB221" s="14"/>
      <c r="FC221" s="14"/>
      <c r="FD221" s="14"/>
      <c r="FE221" s="14"/>
      <c r="FF221" s="14"/>
      <c r="FG221" s="14"/>
      <c r="FH221" s="14"/>
      <c r="FI221" s="14"/>
      <c r="FJ221" s="14"/>
      <c r="FK221" s="14"/>
      <c r="FL221" s="14"/>
      <c r="FM221" s="14"/>
      <c r="FN221" s="14"/>
      <c r="FO221" s="14"/>
      <c r="FP221" s="14"/>
      <c r="FQ221" s="14"/>
      <c r="FR221" s="14"/>
      <c r="FS221" s="14"/>
      <c r="FT221" s="14"/>
      <c r="FU221" s="14"/>
      <c r="FV221" s="14"/>
      <c r="FW221" s="14"/>
      <c r="FX221" s="14"/>
      <c r="FY221" s="14"/>
      <c r="FZ221" s="14"/>
      <c r="GA221" s="14"/>
      <c r="GB221" s="14"/>
      <c r="GC221" s="14"/>
      <c r="GD221" s="14"/>
      <c r="GE221" s="14"/>
      <c r="GF221" s="14"/>
      <c r="GG221" s="14"/>
      <c r="GH221" s="14"/>
      <c r="GI221" s="14"/>
      <c r="GJ221" s="14"/>
      <c r="GK221" s="14"/>
      <c r="GL221" s="14"/>
      <c r="GM221" s="14"/>
      <c r="GN221" s="14"/>
      <c r="GO221" s="14"/>
      <c r="GP221" s="14"/>
      <c r="GQ221" s="14"/>
      <c r="GR221" s="14"/>
      <c r="GS221" s="14"/>
      <c r="GT221" s="14"/>
      <c r="GU221" s="14"/>
      <c r="GV221" s="14"/>
      <c r="GW221" s="14"/>
      <c r="GX221" s="14"/>
      <c r="GY221" s="14"/>
      <c r="GZ221" s="14"/>
      <c r="HA221" s="14"/>
      <c r="HB221" s="14"/>
      <c r="HC221" s="14"/>
      <c r="HD221" s="14"/>
      <c r="HE221" s="14"/>
      <c r="HF221" s="14"/>
      <c r="HG221" s="14"/>
      <c r="HH221" s="14"/>
      <c r="HI221" s="14"/>
      <c r="HJ221" s="14"/>
      <c r="HK221" s="14"/>
      <c r="HL221" s="14"/>
      <c r="HM221" s="14"/>
      <c r="HN221" s="14"/>
      <c r="HO221" s="14"/>
      <c r="HP221" s="14"/>
      <c r="HQ221" s="14"/>
      <c r="HR221" s="14"/>
      <c r="HS221" s="14"/>
      <c r="HT221" s="14"/>
      <c r="HU221" s="14"/>
      <c r="HV221" s="14"/>
      <c r="HW221" s="14"/>
      <c r="HX221" s="14"/>
      <c r="HY221" s="14"/>
      <c r="HZ221" s="14"/>
      <c r="IA221" s="14"/>
      <c r="IB221" s="14"/>
      <c r="IC221" s="14"/>
      <c r="ID221" s="14"/>
      <c r="IE221" s="14"/>
      <c r="IF221" s="14"/>
      <c r="IG221" s="14"/>
      <c r="IH221" s="14"/>
      <c r="II221" s="14"/>
      <c r="IJ221" s="14"/>
      <c r="IK221" s="14"/>
      <c r="IL221" s="14"/>
      <c r="IM221" s="14"/>
      <c r="IN221" s="14"/>
      <c r="IO221" s="14"/>
      <c r="IP221" s="14"/>
      <c r="IQ221" s="14"/>
      <c r="IR221" s="14"/>
      <c r="IS221" s="14"/>
      <c r="IT221" s="14"/>
      <c r="IU221" s="14"/>
      <c r="IV221" s="14"/>
      <c r="IW221" s="14"/>
      <c r="IX221" s="14"/>
      <c r="IY221" s="14"/>
      <c r="IZ221" s="14"/>
      <c r="JA221" s="14"/>
      <c r="JB221" s="14"/>
      <c r="JC221" s="14"/>
      <c r="JD221" s="14"/>
      <c r="JE221" s="14"/>
      <c r="JF221" s="14"/>
      <c r="JG221" s="14"/>
      <c r="JH221" s="14"/>
      <c r="JI221" s="14"/>
      <c r="JJ221" s="14"/>
      <c r="JK221" s="14"/>
      <c r="JL221" s="14"/>
      <c r="JM221" s="14"/>
      <c r="JN221" s="14"/>
      <c r="JO221" s="14"/>
      <c r="JP221" s="14"/>
      <c r="JQ221" s="14"/>
      <c r="JR221" s="14"/>
      <c r="JS221" s="14"/>
      <c r="JT221" s="14"/>
      <c r="JU221" s="14"/>
      <c r="JV221" s="14"/>
      <c r="JW221" s="14"/>
      <c r="JX221" s="14"/>
      <c r="JY221" s="14"/>
      <c r="JZ221" s="14"/>
      <c r="KA221" s="14"/>
      <c r="KB221" s="14"/>
    </row>
    <row r="222" spans="1:288" s="152" customFormat="1" ht="18" hidden="1" customHeight="1" outlineLevel="2" x14ac:dyDescent="0.25">
      <c r="A222" s="146">
        <v>81</v>
      </c>
      <c r="B222" s="366" t="str">
        <f>IFERROR(IF(INDEX(inputsflush_gn,MATCH(Logic!$A222,inputsflush_no,0))&lt;&gt;"",INDEX(inputsflush_gn,MATCH(Logic!$A222,inputsflush_no,0)),""),"")</f>
        <v/>
      </c>
      <c r="C222" s="367"/>
      <c r="D222" s="58" t="str">
        <f>IFERROR(IF(INDEX(inputsflush_id,MATCH(Logic!$A222,inputsflush_no,0))&lt;&gt;"",INDEX(inputsflush_id,MATCH(Logic!$A222,inputsflush_no,0)),""),"")</f>
        <v/>
      </c>
      <c r="E222" s="370" t="str">
        <f>IFERROR(IF(INDEX(inputsflush_fam,MATCH(Logic!$A222,inputsflush_no,0))&lt;&gt;"",INDEX(inputsflush_fam,MATCH(Logic!$A222,inputsflush_no,0)),""),"")</f>
        <v/>
      </c>
      <c r="F222" s="370"/>
      <c r="G222" s="370" t="str">
        <f>IFERROR(IF(INDEX(inputsflush_typ,MATCH(Logic!$A222,inputsflush_no,0))&lt;&gt;"",INDEX(inputsflush_typ,MATCH(Logic!$A222,inputsflush_no,0)),""),"")</f>
        <v/>
      </c>
      <c r="H222" s="370"/>
      <c r="I222" s="160" t="str">
        <f t="shared" si="59"/>
        <v/>
      </c>
      <c r="J222" s="161" t="str">
        <f>IFERROR(IF(INDEX(inputsflush_dfr,MATCH(Logic!$A222,inputsflush_no,0))&lt;&gt;"",INDEX(inputsflush_dfr,MATCH(Logic!$A222,inputsflush_no,0)),""),"")</f>
        <v/>
      </c>
      <c r="K222" s="332" t="str">
        <f>IFERROR(IF(INDEX(inputsflush_paw,MATCH(Logic!$A222,inputsflush_no,0))&lt;&gt;"",INDEX(inputsflush_paw,MATCH(Logic!$A222,inputsflush_no,0)),""),"")</f>
        <v/>
      </c>
      <c r="L222" s="304" t="str">
        <f>IFERROR(IF(INDEX(inputsflush_prcocc,MATCH(Logic!$A222,inputsflush_no,0))&lt;&gt;"",INDEX(inputsflush_prcocc,MATCH(Logic!$A222,inputsflush_no,0)),""),"")</f>
        <v/>
      </c>
      <c r="M222" s="174" t="str">
        <f t="shared" si="30"/>
        <v/>
      </c>
      <c r="N222" s="162" t="str">
        <f t="shared" si="31"/>
        <v/>
      </c>
      <c r="O222" s="160" t="str">
        <f t="shared" si="32"/>
        <v/>
      </c>
      <c r="P222" s="160" t="str">
        <f t="shared" si="33"/>
        <v/>
      </c>
      <c r="Q222" s="160" t="str">
        <f>IF($B222&lt;&gt;"",IFERROR(IF($N222&gt;0,IF($E222="Toilet (male)",1+(2*(1-$M222)),IF($E222="Toilet (female)",Database!J$55,IF($E222="Urinal",2*$M222,0))),0),"Check Inputs"),"")</f>
        <v/>
      </c>
      <c r="R222" s="162" t="str">
        <f t="shared" si="34"/>
        <v/>
      </c>
      <c r="S222" s="160" t="str">
        <f t="shared" si="35"/>
        <v/>
      </c>
      <c r="T222" s="160" t="str">
        <f t="shared" si="36"/>
        <v/>
      </c>
      <c r="U222" s="160" t="str">
        <f>IF($B222&lt;&gt;"",IFERROR(IF($R222&gt;0,IF($E222="Toilet (male)",0.1+(0.4*(1-$M222)),IF($E222="Toilet (female)",Database!K$55,IF($E222="Urinal",0.4*$M222,0))),0),"Check Inputs"),"")</f>
        <v/>
      </c>
      <c r="V222" s="162" t="str">
        <f t="shared" si="37"/>
        <v/>
      </c>
      <c r="W222" s="160" t="str">
        <f t="shared" si="38"/>
        <v/>
      </c>
      <c r="X222" s="160" t="str">
        <f t="shared" si="39"/>
        <v/>
      </c>
      <c r="Y222" s="162" t="str">
        <f>IF($B222&lt;&gt;"",IFERROR(IF($V222&gt;0,IF($E222="Toilet (male)",0.1+(0.1*(1-$M222)),IF($E222="Toilet (female)",Database!L$55,IF($E222="Urinal",0.1*$M222,0))),0),"Check Inputs"),"")</f>
        <v/>
      </c>
      <c r="Z222" s="162" t="str">
        <f t="shared" si="40"/>
        <v/>
      </c>
      <c r="AA222" s="160" t="str">
        <f t="shared" si="41"/>
        <v/>
      </c>
      <c r="AB222" s="160" t="str">
        <f t="shared" si="42"/>
        <v/>
      </c>
      <c r="AC222" s="162" t="str">
        <f>IF($B222&lt;&gt;"",IFERROR(IF($Z222&gt;0,IF($E222="Toilet (male)",1+(2*(1-$M222)),IF($E222="Toilet (female)",Database!M$55,IF($E222="Urinal",2*$M222,0))),0),"Check Inputs"),"")</f>
        <v/>
      </c>
      <c r="AD222" s="162" t="str">
        <f t="shared" si="43"/>
        <v/>
      </c>
      <c r="AE222" s="160" t="str">
        <f t="shared" si="44"/>
        <v/>
      </c>
      <c r="AF222" s="160" t="str">
        <f t="shared" si="45"/>
        <v/>
      </c>
      <c r="AG222" s="162" t="str">
        <f>IF($B222&lt;&gt;"",IFERROR(IF($AD222&gt;0,IF($E222="Toilet (male)",Database!$N$54,IF($E222="Toilet (female)",Database!$N$55,IF($E222="Urinal",Database!$N$56,0))),0),"Check Inputs"),"")</f>
        <v/>
      </c>
      <c r="AH222" s="162" t="str">
        <f t="shared" si="46"/>
        <v/>
      </c>
      <c r="AI222" s="160" t="str">
        <f t="shared" si="47"/>
        <v/>
      </c>
      <c r="AJ222" s="160" t="str">
        <f t="shared" si="48"/>
        <v/>
      </c>
      <c r="AK222" s="161" t="str">
        <f>IFERROR(IF(INDEX(inputsflush_updot,MATCH(Logic!$A222,inputsflush_no,0))&lt;&gt;"",INDEX(inputsflush_updot,MATCH(Logic!$A222,inputsflush_no,0)),""),"")</f>
        <v/>
      </c>
      <c r="AL222" s="160" t="str">
        <f t="shared" si="50"/>
        <v/>
      </c>
      <c r="AM222" s="161" t="str">
        <f>IFERROR(IF(INDEX(inputsflush_tduot,MATCH(Logic!$A222,inputsflush_no,0))&lt;&gt;"",INDEX(inputsflush_tduot,MATCH(Logic!$A222,inputsflush_no,0)),""),"")</f>
        <v/>
      </c>
      <c r="AN222" s="166" t="str">
        <f t="shared" si="51"/>
        <v/>
      </c>
      <c r="AO222" s="166" t="str">
        <f t="shared" si="52"/>
        <v/>
      </c>
      <c r="AP222" s="162" t="str">
        <f t="shared" si="53"/>
        <v/>
      </c>
      <c r="AQ222" s="306" t="str">
        <f t="shared" si="54"/>
        <v/>
      </c>
      <c r="AR222" s="160" t="str">
        <f t="shared" si="49"/>
        <v/>
      </c>
      <c r="AS222" s="160" t="str">
        <f t="shared" si="55"/>
        <v/>
      </c>
      <c r="AT222" s="160" t="str">
        <f t="shared" si="56"/>
        <v/>
      </c>
      <c r="AU222" s="160" t="str">
        <f t="shared" si="57"/>
        <v/>
      </c>
      <c r="AV222" s="160" t="str">
        <f t="shared" si="58"/>
        <v/>
      </c>
      <c r="AW222" s="153"/>
      <c r="AX222" s="138"/>
      <c r="AY222" s="138"/>
      <c r="AZ222" s="138"/>
      <c r="BA222" s="138"/>
      <c r="BB222" s="138"/>
      <c r="BC222" s="138"/>
      <c r="BD222" s="138"/>
      <c r="BE222" s="138"/>
      <c r="BF222" s="138"/>
      <c r="BG222" s="138"/>
      <c r="BH222" s="138"/>
      <c r="BI222" s="138"/>
      <c r="BJ222" s="138"/>
      <c r="BK222" s="138"/>
      <c r="BL222" s="138"/>
      <c r="BM222" s="138"/>
      <c r="BN222" s="138"/>
      <c r="BO222" s="138"/>
      <c r="BP222" s="138"/>
      <c r="BQ222" s="138"/>
      <c r="BR222" s="138"/>
      <c r="BS222" s="138"/>
      <c r="BT222" s="138"/>
      <c r="BU222" s="138"/>
      <c r="BV222" s="138"/>
      <c r="BW222" s="138"/>
      <c r="BX222" s="138"/>
      <c r="BY222" s="138"/>
      <c r="BZ222" s="138"/>
      <c r="CA222" s="14"/>
      <c r="CB222" s="14"/>
      <c r="CC222" s="14"/>
      <c r="CD222" s="14"/>
      <c r="CE222" s="14"/>
      <c r="CF222" s="14"/>
      <c r="CG222" s="14"/>
      <c r="CH222" s="14"/>
      <c r="CI222" s="14"/>
      <c r="CJ222" s="14"/>
      <c r="CK222" s="14"/>
      <c r="CL222" s="14"/>
      <c r="CM222" s="14"/>
      <c r="CN222" s="14"/>
      <c r="CO222" s="14"/>
      <c r="CP222" s="14"/>
      <c r="CQ222" s="14"/>
      <c r="CR222" s="14"/>
      <c r="CS222" s="14"/>
      <c r="CT222" s="14"/>
      <c r="CU222" s="14"/>
      <c r="CV222" s="14"/>
      <c r="CW222" s="14"/>
      <c r="CX222" s="14"/>
      <c r="CY222" s="14"/>
      <c r="CZ222" s="14"/>
      <c r="DA222" s="14"/>
      <c r="DB222" s="14"/>
      <c r="DC222" s="14"/>
      <c r="DD222" s="14"/>
      <c r="DE222" s="14"/>
      <c r="DF222" s="14"/>
      <c r="DG222" s="14"/>
      <c r="DH222" s="14"/>
      <c r="DI222" s="14"/>
      <c r="DJ222" s="14"/>
      <c r="DK222" s="14"/>
      <c r="DL222" s="14"/>
      <c r="DM222" s="14"/>
      <c r="DN222" s="14"/>
      <c r="DO222" s="14"/>
      <c r="DP222" s="14"/>
      <c r="DQ222" s="14"/>
      <c r="DR222" s="14"/>
      <c r="DS222" s="14"/>
      <c r="DT222" s="14"/>
      <c r="DU222" s="14"/>
      <c r="DV222" s="14"/>
      <c r="DW222" s="14"/>
      <c r="DX222" s="14"/>
      <c r="DY222" s="14"/>
      <c r="DZ222" s="14"/>
      <c r="EA222" s="14"/>
      <c r="EB222" s="14"/>
      <c r="EC222" s="14"/>
      <c r="ED222" s="14"/>
      <c r="EE222" s="14"/>
      <c r="EF222" s="14"/>
      <c r="EG222" s="14"/>
      <c r="EH222" s="14"/>
      <c r="EI222" s="14"/>
      <c r="EJ222" s="14"/>
      <c r="EK222" s="14"/>
      <c r="EL222" s="14"/>
      <c r="EM222" s="14"/>
      <c r="EN222" s="14"/>
      <c r="EO222" s="14"/>
      <c r="EP222" s="14"/>
      <c r="EQ222" s="14"/>
      <c r="ER222" s="14"/>
      <c r="ES222" s="14"/>
      <c r="ET222" s="14"/>
      <c r="EU222" s="14"/>
      <c r="EV222" s="14"/>
      <c r="EW222" s="14"/>
      <c r="EX222" s="14"/>
      <c r="EY222" s="14"/>
      <c r="EZ222" s="14"/>
      <c r="FA222" s="14"/>
      <c r="FB222" s="14"/>
      <c r="FC222" s="14"/>
      <c r="FD222" s="14"/>
      <c r="FE222" s="14"/>
      <c r="FF222" s="14"/>
      <c r="FG222" s="14"/>
      <c r="FH222" s="14"/>
      <c r="FI222" s="14"/>
      <c r="FJ222" s="14"/>
      <c r="FK222" s="14"/>
      <c r="FL222" s="14"/>
      <c r="FM222" s="14"/>
      <c r="FN222" s="14"/>
      <c r="FO222" s="14"/>
      <c r="FP222" s="14"/>
      <c r="FQ222" s="14"/>
      <c r="FR222" s="14"/>
      <c r="FS222" s="14"/>
      <c r="FT222" s="14"/>
      <c r="FU222" s="14"/>
      <c r="FV222" s="14"/>
      <c r="FW222" s="14"/>
      <c r="FX222" s="14"/>
      <c r="FY222" s="14"/>
      <c r="FZ222" s="14"/>
      <c r="GA222" s="14"/>
      <c r="GB222" s="14"/>
      <c r="GC222" s="14"/>
      <c r="GD222" s="14"/>
      <c r="GE222" s="14"/>
      <c r="GF222" s="14"/>
      <c r="GG222" s="14"/>
      <c r="GH222" s="14"/>
      <c r="GI222" s="14"/>
      <c r="GJ222" s="14"/>
      <c r="GK222" s="14"/>
      <c r="GL222" s="14"/>
      <c r="GM222" s="14"/>
      <c r="GN222" s="14"/>
      <c r="GO222" s="14"/>
      <c r="GP222" s="14"/>
      <c r="GQ222" s="14"/>
      <c r="GR222" s="14"/>
      <c r="GS222" s="14"/>
      <c r="GT222" s="14"/>
      <c r="GU222" s="14"/>
      <c r="GV222" s="14"/>
      <c r="GW222" s="14"/>
      <c r="GX222" s="14"/>
      <c r="GY222" s="14"/>
      <c r="GZ222" s="14"/>
      <c r="HA222" s="14"/>
      <c r="HB222" s="14"/>
      <c r="HC222" s="14"/>
      <c r="HD222" s="14"/>
      <c r="HE222" s="14"/>
      <c r="HF222" s="14"/>
      <c r="HG222" s="14"/>
      <c r="HH222" s="14"/>
      <c r="HI222" s="14"/>
      <c r="HJ222" s="14"/>
      <c r="HK222" s="14"/>
      <c r="HL222" s="14"/>
      <c r="HM222" s="14"/>
      <c r="HN222" s="14"/>
      <c r="HO222" s="14"/>
      <c r="HP222" s="14"/>
      <c r="HQ222" s="14"/>
      <c r="HR222" s="14"/>
      <c r="HS222" s="14"/>
      <c r="HT222" s="14"/>
      <c r="HU222" s="14"/>
      <c r="HV222" s="14"/>
      <c r="HW222" s="14"/>
      <c r="HX222" s="14"/>
      <c r="HY222" s="14"/>
      <c r="HZ222" s="14"/>
      <c r="IA222" s="14"/>
      <c r="IB222" s="14"/>
      <c r="IC222" s="14"/>
      <c r="ID222" s="14"/>
      <c r="IE222" s="14"/>
      <c r="IF222" s="14"/>
      <c r="IG222" s="14"/>
      <c r="IH222" s="14"/>
      <c r="II222" s="14"/>
      <c r="IJ222" s="14"/>
      <c r="IK222" s="14"/>
      <c r="IL222" s="14"/>
      <c r="IM222" s="14"/>
      <c r="IN222" s="14"/>
      <c r="IO222" s="14"/>
      <c r="IP222" s="14"/>
      <c r="IQ222" s="14"/>
      <c r="IR222" s="14"/>
      <c r="IS222" s="14"/>
      <c r="IT222" s="14"/>
      <c r="IU222" s="14"/>
      <c r="IV222" s="14"/>
      <c r="IW222" s="14"/>
      <c r="IX222" s="14"/>
      <c r="IY222" s="14"/>
      <c r="IZ222" s="14"/>
      <c r="JA222" s="14"/>
      <c r="JB222" s="14"/>
      <c r="JC222" s="14"/>
      <c r="JD222" s="14"/>
      <c r="JE222" s="14"/>
      <c r="JF222" s="14"/>
      <c r="JG222" s="14"/>
      <c r="JH222" s="14"/>
      <c r="JI222" s="14"/>
      <c r="JJ222" s="14"/>
      <c r="JK222" s="14"/>
      <c r="JL222" s="14"/>
      <c r="JM222" s="14"/>
      <c r="JN222" s="14"/>
      <c r="JO222" s="14"/>
      <c r="JP222" s="14"/>
      <c r="JQ222" s="14"/>
      <c r="JR222" s="14"/>
      <c r="JS222" s="14"/>
      <c r="JT222" s="14"/>
      <c r="JU222" s="14"/>
      <c r="JV222" s="14"/>
      <c r="JW222" s="14"/>
      <c r="JX222" s="14"/>
      <c r="JY222" s="14"/>
      <c r="JZ222" s="14"/>
      <c r="KA222" s="14"/>
      <c r="KB222" s="14"/>
    </row>
    <row r="223" spans="1:288" s="152" customFormat="1" ht="18" hidden="1" customHeight="1" outlineLevel="2" x14ac:dyDescent="0.25">
      <c r="A223" s="146">
        <v>82</v>
      </c>
      <c r="B223" s="366" t="str">
        <f>IFERROR(IF(INDEX(inputsflush_gn,MATCH(Logic!$A223,inputsflush_no,0))&lt;&gt;"",INDEX(inputsflush_gn,MATCH(Logic!$A223,inputsflush_no,0)),""),"")</f>
        <v/>
      </c>
      <c r="C223" s="367"/>
      <c r="D223" s="58" t="str">
        <f>IFERROR(IF(INDEX(inputsflush_id,MATCH(Logic!$A223,inputsflush_no,0))&lt;&gt;"",INDEX(inputsflush_id,MATCH(Logic!$A223,inputsflush_no,0)),""),"")</f>
        <v/>
      </c>
      <c r="E223" s="370" t="str">
        <f>IFERROR(IF(INDEX(inputsflush_fam,MATCH(Logic!$A223,inputsflush_no,0))&lt;&gt;"",INDEX(inputsflush_fam,MATCH(Logic!$A223,inputsflush_no,0)),""),"")</f>
        <v/>
      </c>
      <c r="F223" s="370"/>
      <c r="G223" s="370" t="str">
        <f>IFERROR(IF(INDEX(inputsflush_typ,MATCH(Logic!$A223,inputsflush_no,0))&lt;&gt;"",INDEX(inputsflush_typ,MATCH(Logic!$A223,inputsflush_no,0)),""),"")</f>
        <v/>
      </c>
      <c r="H223" s="370"/>
      <c r="I223" s="160" t="str">
        <f t="shared" si="59"/>
        <v/>
      </c>
      <c r="J223" s="161" t="str">
        <f>IFERROR(IF(INDEX(inputsflush_dfr,MATCH(Logic!$A223,inputsflush_no,0))&lt;&gt;"",INDEX(inputsflush_dfr,MATCH(Logic!$A223,inputsflush_no,0)),""),"")</f>
        <v/>
      </c>
      <c r="K223" s="332" t="str">
        <f>IFERROR(IF(INDEX(inputsflush_paw,MATCH(Logic!$A223,inputsflush_no,0))&lt;&gt;"",INDEX(inputsflush_paw,MATCH(Logic!$A223,inputsflush_no,0)),""),"")</f>
        <v/>
      </c>
      <c r="L223" s="304" t="str">
        <f>IFERROR(IF(INDEX(inputsflush_prcocc,MATCH(Logic!$A223,inputsflush_no,0))&lt;&gt;"",INDEX(inputsflush_prcocc,MATCH(Logic!$A223,inputsflush_no,0)),""),"")</f>
        <v/>
      </c>
      <c r="M223" s="174" t="str">
        <f t="shared" si="30"/>
        <v/>
      </c>
      <c r="N223" s="162" t="str">
        <f t="shared" si="31"/>
        <v/>
      </c>
      <c r="O223" s="160" t="str">
        <f t="shared" si="32"/>
        <v/>
      </c>
      <c r="P223" s="160" t="str">
        <f t="shared" si="33"/>
        <v/>
      </c>
      <c r="Q223" s="160" t="str">
        <f>IF($B223&lt;&gt;"",IFERROR(IF($N223&gt;0,IF($E223="Toilet (male)",1+(2*(1-$M223)),IF($E223="Toilet (female)",Database!J$55,IF($E223="Urinal",2*$M223,0))),0),"Check Inputs"),"")</f>
        <v/>
      </c>
      <c r="R223" s="162" t="str">
        <f t="shared" si="34"/>
        <v/>
      </c>
      <c r="S223" s="160" t="str">
        <f t="shared" si="35"/>
        <v/>
      </c>
      <c r="T223" s="160" t="str">
        <f t="shared" si="36"/>
        <v/>
      </c>
      <c r="U223" s="160" t="str">
        <f>IF($B223&lt;&gt;"",IFERROR(IF($R223&gt;0,IF($E223="Toilet (male)",0.1+(0.4*(1-$M223)),IF($E223="Toilet (female)",Database!K$55,IF($E223="Urinal",0.4*$M223,0))),0),"Check Inputs"),"")</f>
        <v/>
      </c>
      <c r="V223" s="162" t="str">
        <f t="shared" si="37"/>
        <v/>
      </c>
      <c r="W223" s="160" t="str">
        <f t="shared" si="38"/>
        <v/>
      </c>
      <c r="X223" s="160" t="str">
        <f t="shared" si="39"/>
        <v/>
      </c>
      <c r="Y223" s="162" t="str">
        <f>IF($B223&lt;&gt;"",IFERROR(IF($V223&gt;0,IF($E223="Toilet (male)",0.1+(0.1*(1-$M223)),IF($E223="Toilet (female)",Database!L$55,IF($E223="Urinal",0.1*$M223,0))),0),"Check Inputs"),"")</f>
        <v/>
      </c>
      <c r="Z223" s="162" t="str">
        <f t="shared" si="40"/>
        <v/>
      </c>
      <c r="AA223" s="160" t="str">
        <f t="shared" si="41"/>
        <v/>
      </c>
      <c r="AB223" s="160" t="str">
        <f t="shared" si="42"/>
        <v/>
      </c>
      <c r="AC223" s="162" t="str">
        <f>IF($B223&lt;&gt;"",IFERROR(IF($Z223&gt;0,IF($E223="Toilet (male)",1+(2*(1-$M223)),IF($E223="Toilet (female)",Database!M$55,IF($E223="Urinal",2*$M223,0))),0),"Check Inputs"),"")</f>
        <v/>
      </c>
      <c r="AD223" s="162" t="str">
        <f t="shared" si="43"/>
        <v/>
      </c>
      <c r="AE223" s="160" t="str">
        <f t="shared" si="44"/>
        <v/>
      </c>
      <c r="AF223" s="160" t="str">
        <f t="shared" si="45"/>
        <v/>
      </c>
      <c r="AG223" s="162" t="str">
        <f>IF($B223&lt;&gt;"",IFERROR(IF($AD223&gt;0,IF($E223="Toilet (male)",Database!$N$54,IF($E223="Toilet (female)",Database!$N$55,IF($E223="Urinal",Database!$N$56,0))),0),"Check Inputs"),"")</f>
        <v/>
      </c>
      <c r="AH223" s="162" t="str">
        <f t="shared" si="46"/>
        <v/>
      </c>
      <c r="AI223" s="160" t="str">
        <f t="shared" si="47"/>
        <v/>
      </c>
      <c r="AJ223" s="160" t="str">
        <f t="shared" si="48"/>
        <v/>
      </c>
      <c r="AK223" s="161" t="str">
        <f>IFERROR(IF(INDEX(inputsflush_updot,MATCH(Logic!$A223,inputsflush_no,0))&lt;&gt;"",INDEX(inputsflush_updot,MATCH(Logic!$A223,inputsflush_no,0)),""),"")</f>
        <v/>
      </c>
      <c r="AL223" s="160" t="str">
        <f t="shared" si="50"/>
        <v/>
      </c>
      <c r="AM223" s="161" t="str">
        <f>IFERROR(IF(INDEX(inputsflush_tduot,MATCH(Logic!$A223,inputsflush_no,0))&lt;&gt;"",INDEX(inputsflush_tduot,MATCH(Logic!$A223,inputsflush_no,0)),""),"")</f>
        <v/>
      </c>
      <c r="AN223" s="166" t="str">
        <f t="shared" si="51"/>
        <v/>
      </c>
      <c r="AO223" s="166" t="str">
        <f t="shared" si="52"/>
        <v/>
      </c>
      <c r="AP223" s="162" t="str">
        <f t="shared" si="53"/>
        <v/>
      </c>
      <c r="AQ223" s="306" t="str">
        <f t="shared" si="54"/>
        <v/>
      </c>
      <c r="AR223" s="160" t="str">
        <f t="shared" si="49"/>
        <v/>
      </c>
      <c r="AS223" s="160" t="str">
        <f t="shared" si="55"/>
        <v/>
      </c>
      <c r="AT223" s="160" t="str">
        <f t="shared" si="56"/>
        <v/>
      </c>
      <c r="AU223" s="160" t="str">
        <f t="shared" si="57"/>
        <v/>
      </c>
      <c r="AV223" s="160" t="str">
        <f t="shared" si="58"/>
        <v/>
      </c>
      <c r="AW223" s="153"/>
      <c r="AX223" s="138"/>
      <c r="AY223" s="138"/>
      <c r="AZ223" s="138"/>
      <c r="BA223" s="138"/>
      <c r="BB223" s="138"/>
      <c r="BC223" s="138"/>
      <c r="BD223" s="138"/>
      <c r="BE223" s="138"/>
      <c r="BF223" s="138"/>
      <c r="BG223" s="138"/>
      <c r="BH223" s="138"/>
      <c r="BI223" s="138"/>
      <c r="BJ223" s="138"/>
      <c r="BK223" s="138"/>
      <c r="BL223" s="138"/>
      <c r="BM223" s="138"/>
      <c r="BN223" s="138"/>
      <c r="BO223" s="138"/>
      <c r="BP223" s="138"/>
      <c r="BQ223" s="138"/>
      <c r="BR223" s="138"/>
      <c r="BS223" s="138"/>
      <c r="BT223" s="138"/>
      <c r="BU223" s="138"/>
      <c r="BV223" s="138"/>
      <c r="BW223" s="138"/>
      <c r="BX223" s="138"/>
      <c r="BY223" s="138"/>
      <c r="BZ223" s="138"/>
      <c r="CA223" s="14"/>
      <c r="CB223" s="14"/>
      <c r="CC223" s="14"/>
      <c r="CD223" s="14"/>
      <c r="CE223" s="14"/>
      <c r="CF223" s="14"/>
      <c r="CG223" s="14"/>
      <c r="CH223" s="14"/>
      <c r="CI223" s="14"/>
      <c r="CJ223" s="14"/>
      <c r="CK223" s="14"/>
      <c r="CL223" s="14"/>
      <c r="CM223" s="14"/>
      <c r="CN223" s="14"/>
      <c r="CO223" s="14"/>
      <c r="CP223" s="14"/>
      <c r="CQ223" s="14"/>
      <c r="CR223" s="14"/>
      <c r="CS223" s="14"/>
      <c r="CT223" s="14"/>
      <c r="CU223" s="14"/>
      <c r="CV223" s="14"/>
      <c r="CW223" s="14"/>
      <c r="CX223" s="14"/>
      <c r="CY223" s="14"/>
      <c r="CZ223" s="14"/>
      <c r="DA223" s="14"/>
      <c r="DB223" s="14"/>
      <c r="DC223" s="14"/>
      <c r="DD223" s="14"/>
      <c r="DE223" s="14"/>
      <c r="DF223" s="14"/>
      <c r="DG223" s="14"/>
      <c r="DH223" s="14"/>
      <c r="DI223" s="14"/>
      <c r="DJ223" s="14"/>
      <c r="DK223" s="14"/>
      <c r="DL223" s="14"/>
      <c r="DM223" s="14"/>
      <c r="DN223" s="14"/>
      <c r="DO223" s="14"/>
      <c r="DP223" s="14"/>
      <c r="DQ223" s="14"/>
      <c r="DR223" s="14"/>
      <c r="DS223" s="14"/>
      <c r="DT223" s="14"/>
      <c r="DU223" s="14"/>
      <c r="DV223" s="14"/>
      <c r="DW223" s="14"/>
      <c r="DX223" s="14"/>
      <c r="DY223" s="14"/>
      <c r="DZ223" s="14"/>
      <c r="EA223" s="14"/>
      <c r="EB223" s="14"/>
      <c r="EC223" s="14"/>
      <c r="ED223" s="14"/>
      <c r="EE223" s="14"/>
      <c r="EF223" s="14"/>
      <c r="EG223" s="14"/>
      <c r="EH223" s="14"/>
      <c r="EI223" s="14"/>
      <c r="EJ223" s="14"/>
      <c r="EK223" s="14"/>
      <c r="EL223" s="14"/>
      <c r="EM223" s="14"/>
      <c r="EN223" s="14"/>
      <c r="EO223" s="14"/>
      <c r="EP223" s="14"/>
      <c r="EQ223" s="14"/>
      <c r="ER223" s="14"/>
      <c r="ES223" s="14"/>
      <c r="ET223" s="14"/>
      <c r="EU223" s="14"/>
      <c r="EV223" s="14"/>
      <c r="EW223" s="14"/>
      <c r="EX223" s="14"/>
      <c r="EY223" s="14"/>
      <c r="EZ223" s="14"/>
      <c r="FA223" s="14"/>
      <c r="FB223" s="14"/>
      <c r="FC223" s="14"/>
      <c r="FD223" s="14"/>
      <c r="FE223" s="14"/>
      <c r="FF223" s="14"/>
      <c r="FG223" s="14"/>
      <c r="FH223" s="14"/>
      <c r="FI223" s="14"/>
      <c r="FJ223" s="14"/>
      <c r="FK223" s="14"/>
      <c r="FL223" s="14"/>
      <c r="FM223" s="14"/>
      <c r="FN223" s="14"/>
      <c r="FO223" s="14"/>
      <c r="FP223" s="14"/>
      <c r="FQ223" s="14"/>
      <c r="FR223" s="14"/>
      <c r="FS223" s="14"/>
      <c r="FT223" s="14"/>
      <c r="FU223" s="14"/>
      <c r="FV223" s="14"/>
      <c r="FW223" s="14"/>
      <c r="FX223" s="14"/>
      <c r="FY223" s="14"/>
      <c r="FZ223" s="14"/>
      <c r="GA223" s="14"/>
      <c r="GB223" s="14"/>
      <c r="GC223" s="14"/>
      <c r="GD223" s="14"/>
      <c r="GE223" s="14"/>
      <c r="GF223" s="14"/>
      <c r="GG223" s="14"/>
      <c r="GH223" s="14"/>
      <c r="GI223" s="14"/>
      <c r="GJ223" s="14"/>
      <c r="GK223" s="14"/>
      <c r="GL223" s="14"/>
      <c r="GM223" s="14"/>
      <c r="GN223" s="14"/>
      <c r="GO223" s="14"/>
      <c r="GP223" s="14"/>
      <c r="GQ223" s="14"/>
      <c r="GR223" s="14"/>
      <c r="GS223" s="14"/>
      <c r="GT223" s="14"/>
      <c r="GU223" s="14"/>
      <c r="GV223" s="14"/>
      <c r="GW223" s="14"/>
      <c r="GX223" s="14"/>
      <c r="GY223" s="14"/>
      <c r="GZ223" s="14"/>
      <c r="HA223" s="14"/>
      <c r="HB223" s="14"/>
      <c r="HC223" s="14"/>
      <c r="HD223" s="14"/>
      <c r="HE223" s="14"/>
      <c r="HF223" s="14"/>
      <c r="HG223" s="14"/>
      <c r="HH223" s="14"/>
      <c r="HI223" s="14"/>
      <c r="HJ223" s="14"/>
      <c r="HK223" s="14"/>
      <c r="HL223" s="14"/>
      <c r="HM223" s="14"/>
      <c r="HN223" s="14"/>
      <c r="HO223" s="14"/>
      <c r="HP223" s="14"/>
      <c r="HQ223" s="14"/>
      <c r="HR223" s="14"/>
      <c r="HS223" s="14"/>
      <c r="HT223" s="14"/>
      <c r="HU223" s="14"/>
      <c r="HV223" s="14"/>
      <c r="HW223" s="14"/>
      <c r="HX223" s="14"/>
      <c r="HY223" s="14"/>
      <c r="HZ223" s="14"/>
      <c r="IA223" s="14"/>
      <c r="IB223" s="14"/>
      <c r="IC223" s="14"/>
      <c r="ID223" s="14"/>
      <c r="IE223" s="14"/>
      <c r="IF223" s="14"/>
      <c r="IG223" s="14"/>
      <c r="IH223" s="14"/>
      <c r="II223" s="14"/>
      <c r="IJ223" s="14"/>
      <c r="IK223" s="14"/>
      <c r="IL223" s="14"/>
      <c r="IM223" s="14"/>
      <c r="IN223" s="14"/>
      <c r="IO223" s="14"/>
      <c r="IP223" s="14"/>
      <c r="IQ223" s="14"/>
      <c r="IR223" s="14"/>
      <c r="IS223" s="14"/>
      <c r="IT223" s="14"/>
      <c r="IU223" s="14"/>
      <c r="IV223" s="14"/>
      <c r="IW223" s="14"/>
      <c r="IX223" s="14"/>
      <c r="IY223" s="14"/>
      <c r="IZ223" s="14"/>
      <c r="JA223" s="14"/>
      <c r="JB223" s="14"/>
      <c r="JC223" s="14"/>
      <c r="JD223" s="14"/>
      <c r="JE223" s="14"/>
      <c r="JF223" s="14"/>
      <c r="JG223" s="14"/>
      <c r="JH223" s="14"/>
      <c r="JI223" s="14"/>
      <c r="JJ223" s="14"/>
      <c r="JK223" s="14"/>
      <c r="JL223" s="14"/>
      <c r="JM223" s="14"/>
      <c r="JN223" s="14"/>
      <c r="JO223" s="14"/>
      <c r="JP223" s="14"/>
      <c r="JQ223" s="14"/>
      <c r="JR223" s="14"/>
      <c r="JS223" s="14"/>
      <c r="JT223" s="14"/>
      <c r="JU223" s="14"/>
      <c r="JV223" s="14"/>
      <c r="JW223" s="14"/>
      <c r="JX223" s="14"/>
      <c r="JY223" s="14"/>
      <c r="JZ223" s="14"/>
      <c r="KA223" s="14"/>
      <c r="KB223" s="14"/>
    </row>
    <row r="224" spans="1:288" s="152" customFormat="1" ht="18" hidden="1" customHeight="1" outlineLevel="2" x14ac:dyDescent="0.25">
      <c r="A224" s="146">
        <v>83</v>
      </c>
      <c r="B224" s="366" t="str">
        <f>IFERROR(IF(INDEX(inputsflush_gn,MATCH(Logic!$A224,inputsflush_no,0))&lt;&gt;"",INDEX(inputsflush_gn,MATCH(Logic!$A224,inputsflush_no,0)),""),"")</f>
        <v/>
      </c>
      <c r="C224" s="367"/>
      <c r="D224" s="58" t="str">
        <f>IFERROR(IF(INDEX(inputsflush_id,MATCH(Logic!$A224,inputsflush_no,0))&lt;&gt;"",INDEX(inputsflush_id,MATCH(Logic!$A224,inputsflush_no,0)),""),"")</f>
        <v/>
      </c>
      <c r="E224" s="370" t="str">
        <f>IFERROR(IF(INDEX(inputsflush_fam,MATCH(Logic!$A224,inputsflush_no,0))&lt;&gt;"",INDEX(inputsflush_fam,MATCH(Logic!$A224,inputsflush_no,0)),""),"")</f>
        <v/>
      </c>
      <c r="F224" s="370"/>
      <c r="G224" s="370" t="str">
        <f>IFERROR(IF(INDEX(inputsflush_typ,MATCH(Logic!$A224,inputsflush_no,0))&lt;&gt;"",INDEX(inputsflush_typ,MATCH(Logic!$A224,inputsflush_no,0)),""),"")</f>
        <v/>
      </c>
      <c r="H224" s="370"/>
      <c r="I224" s="160" t="str">
        <f t="shared" si="59"/>
        <v/>
      </c>
      <c r="J224" s="161" t="str">
        <f>IFERROR(IF(INDEX(inputsflush_dfr,MATCH(Logic!$A224,inputsflush_no,0))&lt;&gt;"",INDEX(inputsflush_dfr,MATCH(Logic!$A224,inputsflush_no,0)),""),"")</f>
        <v/>
      </c>
      <c r="K224" s="332" t="str">
        <f>IFERROR(IF(INDEX(inputsflush_paw,MATCH(Logic!$A224,inputsflush_no,0))&lt;&gt;"",INDEX(inputsflush_paw,MATCH(Logic!$A224,inputsflush_no,0)),""),"")</f>
        <v/>
      </c>
      <c r="L224" s="304" t="str">
        <f>IFERROR(IF(INDEX(inputsflush_prcocc,MATCH(Logic!$A224,inputsflush_no,0))&lt;&gt;"",INDEX(inputsflush_prcocc,MATCH(Logic!$A224,inputsflush_no,0)),""),"")</f>
        <v/>
      </c>
      <c r="M224" s="174" t="str">
        <f t="shared" si="30"/>
        <v/>
      </c>
      <c r="N224" s="162" t="str">
        <f t="shared" si="31"/>
        <v/>
      </c>
      <c r="O224" s="160" t="str">
        <f t="shared" si="32"/>
        <v/>
      </c>
      <c r="P224" s="160" t="str">
        <f t="shared" si="33"/>
        <v/>
      </c>
      <c r="Q224" s="160" t="str">
        <f>IF($B224&lt;&gt;"",IFERROR(IF($N224&gt;0,IF($E224="Toilet (male)",1+(2*(1-$M224)),IF($E224="Toilet (female)",Database!J$55,IF($E224="Urinal",2*$M224,0))),0),"Check Inputs"),"")</f>
        <v/>
      </c>
      <c r="R224" s="162" t="str">
        <f t="shared" si="34"/>
        <v/>
      </c>
      <c r="S224" s="160" t="str">
        <f t="shared" si="35"/>
        <v/>
      </c>
      <c r="T224" s="160" t="str">
        <f t="shared" si="36"/>
        <v/>
      </c>
      <c r="U224" s="160" t="str">
        <f>IF($B224&lt;&gt;"",IFERROR(IF($R224&gt;0,IF($E224="Toilet (male)",0.1+(0.4*(1-$M224)),IF($E224="Toilet (female)",Database!K$55,IF($E224="Urinal",0.4*$M224,0))),0),"Check Inputs"),"")</f>
        <v/>
      </c>
      <c r="V224" s="162" t="str">
        <f t="shared" si="37"/>
        <v/>
      </c>
      <c r="W224" s="160" t="str">
        <f t="shared" si="38"/>
        <v/>
      </c>
      <c r="X224" s="160" t="str">
        <f t="shared" si="39"/>
        <v/>
      </c>
      <c r="Y224" s="162" t="str">
        <f>IF($B224&lt;&gt;"",IFERROR(IF($V224&gt;0,IF($E224="Toilet (male)",0.1+(0.1*(1-$M224)),IF($E224="Toilet (female)",Database!L$55,IF($E224="Urinal",0.1*$M224,0))),0),"Check Inputs"),"")</f>
        <v/>
      </c>
      <c r="Z224" s="162" t="str">
        <f t="shared" si="40"/>
        <v/>
      </c>
      <c r="AA224" s="160" t="str">
        <f t="shared" si="41"/>
        <v/>
      </c>
      <c r="AB224" s="160" t="str">
        <f t="shared" si="42"/>
        <v/>
      </c>
      <c r="AC224" s="162" t="str">
        <f>IF($B224&lt;&gt;"",IFERROR(IF($Z224&gt;0,IF($E224="Toilet (male)",1+(2*(1-$M224)),IF($E224="Toilet (female)",Database!M$55,IF($E224="Urinal",2*$M224,0))),0),"Check Inputs"),"")</f>
        <v/>
      </c>
      <c r="AD224" s="162" t="str">
        <f t="shared" si="43"/>
        <v/>
      </c>
      <c r="AE224" s="160" t="str">
        <f t="shared" si="44"/>
        <v/>
      </c>
      <c r="AF224" s="160" t="str">
        <f t="shared" si="45"/>
        <v/>
      </c>
      <c r="AG224" s="162" t="str">
        <f>IF($B224&lt;&gt;"",IFERROR(IF($AD224&gt;0,IF($E224="Toilet (male)",Database!$N$54,IF($E224="Toilet (female)",Database!$N$55,IF($E224="Urinal",Database!$N$56,0))),0),"Check Inputs"),"")</f>
        <v/>
      </c>
      <c r="AH224" s="162" t="str">
        <f t="shared" si="46"/>
        <v/>
      </c>
      <c r="AI224" s="160" t="str">
        <f t="shared" si="47"/>
        <v/>
      </c>
      <c r="AJ224" s="160" t="str">
        <f t="shared" si="48"/>
        <v/>
      </c>
      <c r="AK224" s="161" t="str">
        <f>IFERROR(IF(INDEX(inputsflush_updot,MATCH(Logic!$A224,inputsflush_no,0))&lt;&gt;"",INDEX(inputsflush_updot,MATCH(Logic!$A224,inputsflush_no,0)),""),"")</f>
        <v/>
      </c>
      <c r="AL224" s="160" t="str">
        <f t="shared" si="50"/>
        <v/>
      </c>
      <c r="AM224" s="161" t="str">
        <f>IFERROR(IF(INDEX(inputsflush_tduot,MATCH(Logic!$A224,inputsflush_no,0))&lt;&gt;"",INDEX(inputsflush_tduot,MATCH(Logic!$A224,inputsflush_no,0)),""),"")</f>
        <v/>
      </c>
      <c r="AN224" s="166" t="str">
        <f t="shared" si="51"/>
        <v/>
      </c>
      <c r="AO224" s="166" t="str">
        <f t="shared" si="52"/>
        <v/>
      </c>
      <c r="AP224" s="162" t="str">
        <f t="shared" si="53"/>
        <v/>
      </c>
      <c r="AQ224" s="306" t="str">
        <f t="shared" si="54"/>
        <v/>
      </c>
      <c r="AR224" s="160" t="str">
        <f t="shared" si="49"/>
        <v/>
      </c>
      <c r="AS224" s="160" t="str">
        <f t="shared" si="55"/>
        <v/>
      </c>
      <c r="AT224" s="160" t="str">
        <f t="shared" si="56"/>
        <v/>
      </c>
      <c r="AU224" s="160" t="str">
        <f t="shared" si="57"/>
        <v/>
      </c>
      <c r="AV224" s="160" t="str">
        <f t="shared" si="58"/>
        <v/>
      </c>
      <c r="AW224" s="153"/>
      <c r="AX224" s="138"/>
      <c r="AY224" s="138"/>
      <c r="AZ224" s="138"/>
      <c r="BA224" s="138"/>
      <c r="BB224" s="138"/>
      <c r="BC224" s="138"/>
      <c r="BD224" s="138"/>
      <c r="BE224" s="138"/>
      <c r="BF224" s="138"/>
      <c r="BG224" s="138"/>
      <c r="BH224" s="138"/>
      <c r="BI224" s="138"/>
      <c r="BJ224" s="138"/>
      <c r="BK224" s="138"/>
      <c r="BL224" s="138"/>
      <c r="BM224" s="138"/>
      <c r="BN224" s="138"/>
      <c r="BO224" s="138"/>
      <c r="BP224" s="138"/>
      <c r="BQ224" s="138"/>
      <c r="BR224" s="138"/>
      <c r="BS224" s="138"/>
      <c r="BT224" s="138"/>
      <c r="BU224" s="138"/>
      <c r="BV224" s="138"/>
      <c r="BW224" s="138"/>
      <c r="BX224" s="138"/>
      <c r="BY224" s="138"/>
      <c r="BZ224" s="138"/>
      <c r="CA224" s="14"/>
      <c r="CB224" s="14"/>
      <c r="CC224" s="14"/>
      <c r="CD224" s="14"/>
      <c r="CE224" s="14"/>
      <c r="CF224" s="14"/>
      <c r="CG224" s="14"/>
      <c r="CH224" s="14"/>
      <c r="CI224" s="14"/>
      <c r="CJ224" s="14"/>
      <c r="CK224" s="14"/>
      <c r="CL224" s="14"/>
      <c r="CM224" s="14"/>
      <c r="CN224" s="14"/>
      <c r="CO224" s="14"/>
      <c r="CP224" s="14"/>
      <c r="CQ224" s="14"/>
      <c r="CR224" s="14"/>
      <c r="CS224" s="14"/>
      <c r="CT224" s="14"/>
      <c r="CU224" s="14"/>
      <c r="CV224" s="14"/>
      <c r="CW224" s="14"/>
      <c r="CX224" s="14"/>
      <c r="CY224" s="14"/>
      <c r="CZ224" s="14"/>
      <c r="DA224" s="14"/>
      <c r="DB224" s="14"/>
      <c r="DC224" s="14"/>
      <c r="DD224" s="14"/>
      <c r="DE224" s="14"/>
      <c r="DF224" s="14"/>
      <c r="DG224" s="14"/>
      <c r="DH224" s="14"/>
      <c r="DI224" s="14"/>
      <c r="DJ224" s="14"/>
      <c r="DK224" s="14"/>
      <c r="DL224" s="14"/>
      <c r="DM224" s="14"/>
      <c r="DN224" s="14"/>
      <c r="DO224" s="14"/>
      <c r="DP224" s="14"/>
      <c r="DQ224" s="14"/>
      <c r="DR224" s="14"/>
      <c r="DS224" s="14"/>
      <c r="DT224" s="14"/>
      <c r="DU224" s="14"/>
      <c r="DV224" s="14"/>
      <c r="DW224" s="14"/>
      <c r="DX224" s="14"/>
      <c r="DY224" s="14"/>
      <c r="DZ224" s="14"/>
      <c r="EA224" s="14"/>
      <c r="EB224" s="14"/>
      <c r="EC224" s="14"/>
      <c r="ED224" s="14"/>
      <c r="EE224" s="14"/>
      <c r="EF224" s="14"/>
      <c r="EG224" s="14"/>
      <c r="EH224" s="14"/>
      <c r="EI224" s="14"/>
      <c r="EJ224" s="14"/>
      <c r="EK224" s="14"/>
      <c r="EL224" s="14"/>
      <c r="EM224" s="14"/>
      <c r="EN224" s="14"/>
      <c r="EO224" s="14"/>
      <c r="EP224" s="14"/>
      <c r="EQ224" s="14"/>
      <c r="ER224" s="14"/>
      <c r="ES224" s="14"/>
      <c r="ET224" s="14"/>
      <c r="EU224" s="14"/>
      <c r="EV224" s="14"/>
      <c r="EW224" s="14"/>
      <c r="EX224" s="14"/>
      <c r="EY224" s="14"/>
      <c r="EZ224" s="14"/>
      <c r="FA224" s="14"/>
      <c r="FB224" s="14"/>
      <c r="FC224" s="14"/>
      <c r="FD224" s="14"/>
      <c r="FE224" s="14"/>
      <c r="FF224" s="14"/>
      <c r="FG224" s="14"/>
      <c r="FH224" s="14"/>
      <c r="FI224" s="14"/>
      <c r="FJ224" s="14"/>
      <c r="FK224" s="14"/>
      <c r="FL224" s="14"/>
      <c r="FM224" s="14"/>
      <c r="FN224" s="14"/>
      <c r="FO224" s="14"/>
      <c r="FP224" s="14"/>
      <c r="FQ224" s="14"/>
      <c r="FR224" s="14"/>
      <c r="FS224" s="14"/>
      <c r="FT224" s="14"/>
      <c r="FU224" s="14"/>
      <c r="FV224" s="14"/>
      <c r="FW224" s="14"/>
      <c r="FX224" s="14"/>
      <c r="FY224" s="14"/>
      <c r="FZ224" s="14"/>
      <c r="GA224" s="14"/>
      <c r="GB224" s="14"/>
      <c r="GC224" s="14"/>
      <c r="GD224" s="14"/>
      <c r="GE224" s="14"/>
      <c r="GF224" s="14"/>
      <c r="GG224" s="14"/>
      <c r="GH224" s="14"/>
      <c r="GI224" s="14"/>
      <c r="GJ224" s="14"/>
      <c r="GK224" s="14"/>
      <c r="GL224" s="14"/>
      <c r="GM224" s="14"/>
      <c r="GN224" s="14"/>
      <c r="GO224" s="14"/>
      <c r="GP224" s="14"/>
      <c r="GQ224" s="14"/>
      <c r="GR224" s="14"/>
      <c r="GS224" s="14"/>
      <c r="GT224" s="14"/>
      <c r="GU224" s="14"/>
      <c r="GV224" s="14"/>
      <c r="GW224" s="14"/>
      <c r="GX224" s="14"/>
      <c r="GY224" s="14"/>
      <c r="GZ224" s="14"/>
      <c r="HA224" s="14"/>
      <c r="HB224" s="14"/>
      <c r="HC224" s="14"/>
      <c r="HD224" s="14"/>
      <c r="HE224" s="14"/>
      <c r="HF224" s="14"/>
      <c r="HG224" s="14"/>
      <c r="HH224" s="14"/>
      <c r="HI224" s="14"/>
      <c r="HJ224" s="14"/>
      <c r="HK224" s="14"/>
      <c r="HL224" s="14"/>
      <c r="HM224" s="14"/>
      <c r="HN224" s="14"/>
      <c r="HO224" s="14"/>
      <c r="HP224" s="14"/>
      <c r="HQ224" s="14"/>
      <c r="HR224" s="14"/>
      <c r="HS224" s="14"/>
      <c r="HT224" s="14"/>
      <c r="HU224" s="14"/>
      <c r="HV224" s="14"/>
      <c r="HW224" s="14"/>
      <c r="HX224" s="14"/>
      <c r="HY224" s="14"/>
      <c r="HZ224" s="14"/>
      <c r="IA224" s="14"/>
      <c r="IB224" s="14"/>
      <c r="IC224" s="14"/>
      <c r="ID224" s="14"/>
      <c r="IE224" s="14"/>
      <c r="IF224" s="14"/>
      <c r="IG224" s="14"/>
      <c r="IH224" s="14"/>
      <c r="II224" s="14"/>
      <c r="IJ224" s="14"/>
      <c r="IK224" s="14"/>
      <c r="IL224" s="14"/>
      <c r="IM224" s="14"/>
      <c r="IN224" s="14"/>
      <c r="IO224" s="14"/>
      <c r="IP224" s="14"/>
      <c r="IQ224" s="14"/>
      <c r="IR224" s="14"/>
      <c r="IS224" s="14"/>
      <c r="IT224" s="14"/>
      <c r="IU224" s="14"/>
      <c r="IV224" s="14"/>
      <c r="IW224" s="14"/>
      <c r="IX224" s="14"/>
      <c r="IY224" s="14"/>
      <c r="IZ224" s="14"/>
      <c r="JA224" s="14"/>
      <c r="JB224" s="14"/>
      <c r="JC224" s="14"/>
      <c r="JD224" s="14"/>
      <c r="JE224" s="14"/>
      <c r="JF224" s="14"/>
      <c r="JG224" s="14"/>
      <c r="JH224" s="14"/>
      <c r="JI224" s="14"/>
      <c r="JJ224" s="14"/>
      <c r="JK224" s="14"/>
      <c r="JL224" s="14"/>
      <c r="JM224" s="14"/>
      <c r="JN224" s="14"/>
      <c r="JO224" s="14"/>
      <c r="JP224" s="14"/>
      <c r="JQ224" s="14"/>
      <c r="JR224" s="14"/>
      <c r="JS224" s="14"/>
      <c r="JT224" s="14"/>
      <c r="JU224" s="14"/>
      <c r="JV224" s="14"/>
      <c r="JW224" s="14"/>
      <c r="JX224" s="14"/>
      <c r="JY224" s="14"/>
      <c r="JZ224" s="14"/>
      <c r="KA224" s="14"/>
      <c r="KB224" s="14"/>
    </row>
    <row r="225" spans="1:288" s="152" customFormat="1" ht="18" hidden="1" customHeight="1" outlineLevel="2" x14ac:dyDescent="0.25">
      <c r="A225" s="146">
        <v>84</v>
      </c>
      <c r="B225" s="366" t="str">
        <f>IFERROR(IF(INDEX(inputsflush_gn,MATCH(Logic!$A225,inputsflush_no,0))&lt;&gt;"",INDEX(inputsflush_gn,MATCH(Logic!$A225,inputsflush_no,0)),""),"")</f>
        <v/>
      </c>
      <c r="C225" s="367"/>
      <c r="D225" s="58" t="str">
        <f>IFERROR(IF(INDEX(inputsflush_id,MATCH(Logic!$A225,inputsflush_no,0))&lt;&gt;"",INDEX(inputsflush_id,MATCH(Logic!$A225,inputsflush_no,0)),""),"")</f>
        <v/>
      </c>
      <c r="E225" s="370" t="str">
        <f>IFERROR(IF(INDEX(inputsflush_fam,MATCH(Logic!$A225,inputsflush_no,0))&lt;&gt;"",INDEX(inputsflush_fam,MATCH(Logic!$A225,inputsflush_no,0)),""),"")</f>
        <v/>
      </c>
      <c r="F225" s="370"/>
      <c r="G225" s="370" t="str">
        <f>IFERROR(IF(INDEX(inputsflush_typ,MATCH(Logic!$A225,inputsflush_no,0))&lt;&gt;"",INDEX(inputsflush_typ,MATCH(Logic!$A225,inputsflush_no,0)),""),"")</f>
        <v/>
      </c>
      <c r="H225" s="370"/>
      <c r="I225" s="160" t="str">
        <f t="shared" si="59"/>
        <v/>
      </c>
      <c r="J225" s="161" t="str">
        <f>IFERROR(IF(INDEX(inputsflush_dfr,MATCH(Logic!$A225,inputsflush_no,0))&lt;&gt;"",INDEX(inputsflush_dfr,MATCH(Logic!$A225,inputsflush_no,0)),""),"")</f>
        <v/>
      </c>
      <c r="K225" s="332" t="str">
        <f>IFERROR(IF(INDEX(inputsflush_paw,MATCH(Logic!$A225,inputsflush_no,0))&lt;&gt;"",INDEX(inputsflush_paw,MATCH(Logic!$A225,inputsflush_no,0)),""),"")</f>
        <v/>
      </c>
      <c r="L225" s="304" t="str">
        <f>IFERROR(IF(INDEX(inputsflush_prcocc,MATCH(Logic!$A225,inputsflush_no,0))&lt;&gt;"",INDEX(inputsflush_prcocc,MATCH(Logic!$A225,inputsflush_no,0)),""),"")</f>
        <v/>
      </c>
      <c r="M225" s="174" t="str">
        <f t="shared" si="30"/>
        <v/>
      </c>
      <c r="N225" s="162" t="str">
        <f t="shared" si="31"/>
        <v/>
      </c>
      <c r="O225" s="160" t="str">
        <f t="shared" si="32"/>
        <v/>
      </c>
      <c r="P225" s="160" t="str">
        <f t="shared" si="33"/>
        <v/>
      </c>
      <c r="Q225" s="160" t="str">
        <f>IF($B225&lt;&gt;"",IFERROR(IF($N225&gt;0,IF($E225="Toilet (male)",1+(2*(1-$M225)),IF($E225="Toilet (female)",Database!J$55,IF($E225="Urinal",2*$M225,0))),0),"Check Inputs"),"")</f>
        <v/>
      </c>
      <c r="R225" s="162" t="str">
        <f t="shared" si="34"/>
        <v/>
      </c>
      <c r="S225" s="160" t="str">
        <f t="shared" si="35"/>
        <v/>
      </c>
      <c r="T225" s="160" t="str">
        <f t="shared" si="36"/>
        <v/>
      </c>
      <c r="U225" s="160" t="str">
        <f>IF($B225&lt;&gt;"",IFERROR(IF($R225&gt;0,IF($E225="Toilet (male)",0.1+(0.4*(1-$M225)),IF($E225="Toilet (female)",Database!K$55,IF($E225="Urinal",0.4*$M225,0))),0),"Check Inputs"),"")</f>
        <v/>
      </c>
      <c r="V225" s="162" t="str">
        <f t="shared" si="37"/>
        <v/>
      </c>
      <c r="W225" s="160" t="str">
        <f t="shared" si="38"/>
        <v/>
      </c>
      <c r="X225" s="160" t="str">
        <f t="shared" si="39"/>
        <v/>
      </c>
      <c r="Y225" s="162" t="str">
        <f>IF($B225&lt;&gt;"",IFERROR(IF($V225&gt;0,IF($E225="Toilet (male)",0.1+(0.1*(1-$M225)),IF($E225="Toilet (female)",Database!L$55,IF($E225="Urinal",0.1*$M225,0))),0),"Check Inputs"),"")</f>
        <v/>
      </c>
      <c r="Z225" s="162" t="str">
        <f t="shared" si="40"/>
        <v/>
      </c>
      <c r="AA225" s="160" t="str">
        <f t="shared" si="41"/>
        <v/>
      </c>
      <c r="AB225" s="160" t="str">
        <f t="shared" si="42"/>
        <v/>
      </c>
      <c r="AC225" s="162" t="str">
        <f>IF($B225&lt;&gt;"",IFERROR(IF($Z225&gt;0,IF($E225="Toilet (male)",1+(2*(1-$M225)),IF($E225="Toilet (female)",Database!M$55,IF($E225="Urinal",2*$M225,0))),0),"Check Inputs"),"")</f>
        <v/>
      </c>
      <c r="AD225" s="162" t="str">
        <f t="shared" si="43"/>
        <v/>
      </c>
      <c r="AE225" s="160" t="str">
        <f t="shared" si="44"/>
        <v/>
      </c>
      <c r="AF225" s="160" t="str">
        <f t="shared" si="45"/>
        <v/>
      </c>
      <c r="AG225" s="162" t="str">
        <f>IF($B225&lt;&gt;"",IFERROR(IF($AD225&gt;0,IF($E225="Toilet (male)",Database!$N$54,IF($E225="Toilet (female)",Database!$N$55,IF($E225="Urinal",Database!$N$56,0))),0),"Check Inputs"),"")</f>
        <v/>
      </c>
      <c r="AH225" s="162" t="str">
        <f t="shared" si="46"/>
        <v/>
      </c>
      <c r="AI225" s="160" t="str">
        <f t="shared" si="47"/>
        <v/>
      </c>
      <c r="AJ225" s="160" t="str">
        <f t="shared" si="48"/>
        <v/>
      </c>
      <c r="AK225" s="161" t="str">
        <f>IFERROR(IF(INDEX(inputsflush_updot,MATCH(Logic!$A225,inputsflush_no,0))&lt;&gt;"",INDEX(inputsflush_updot,MATCH(Logic!$A225,inputsflush_no,0)),""),"")</f>
        <v/>
      </c>
      <c r="AL225" s="160" t="str">
        <f t="shared" si="50"/>
        <v/>
      </c>
      <c r="AM225" s="161" t="str">
        <f>IFERROR(IF(INDEX(inputsflush_tduot,MATCH(Logic!$A225,inputsflush_no,0))&lt;&gt;"",INDEX(inputsflush_tduot,MATCH(Logic!$A225,inputsflush_no,0)),""),"")</f>
        <v/>
      </c>
      <c r="AN225" s="166" t="str">
        <f t="shared" si="51"/>
        <v/>
      </c>
      <c r="AO225" s="166" t="str">
        <f t="shared" si="52"/>
        <v/>
      </c>
      <c r="AP225" s="162" t="str">
        <f t="shared" si="53"/>
        <v/>
      </c>
      <c r="AQ225" s="306" t="str">
        <f t="shared" si="54"/>
        <v/>
      </c>
      <c r="AR225" s="160" t="str">
        <f t="shared" si="49"/>
        <v/>
      </c>
      <c r="AS225" s="160" t="str">
        <f t="shared" si="55"/>
        <v/>
      </c>
      <c r="AT225" s="160" t="str">
        <f t="shared" si="56"/>
        <v/>
      </c>
      <c r="AU225" s="160" t="str">
        <f t="shared" si="57"/>
        <v/>
      </c>
      <c r="AV225" s="160" t="str">
        <f t="shared" si="58"/>
        <v/>
      </c>
      <c r="AW225" s="153"/>
      <c r="AX225" s="138"/>
      <c r="AY225" s="138"/>
      <c r="AZ225" s="138"/>
      <c r="BA225" s="138"/>
      <c r="BB225" s="138"/>
      <c r="BC225" s="138"/>
      <c r="BD225" s="138"/>
      <c r="BE225" s="138"/>
      <c r="BF225" s="138"/>
      <c r="BG225" s="138"/>
      <c r="BH225" s="138"/>
      <c r="BI225" s="138"/>
      <c r="BJ225" s="138"/>
      <c r="BK225" s="138"/>
      <c r="BL225" s="138"/>
      <c r="BM225" s="138"/>
      <c r="BN225" s="138"/>
      <c r="BO225" s="138"/>
      <c r="BP225" s="138"/>
      <c r="BQ225" s="138"/>
      <c r="BR225" s="138"/>
      <c r="BS225" s="138"/>
      <c r="BT225" s="138"/>
      <c r="BU225" s="138"/>
      <c r="BV225" s="138"/>
      <c r="BW225" s="138"/>
      <c r="BX225" s="138"/>
      <c r="BY225" s="138"/>
      <c r="BZ225" s="138"/>
      <c r="CA225" s="14"/>
      <c r="CB225" s="14"/>
      <c r="CC225" s="14"/>
      <c r="CD225" s="14"/>
      <c r="CE225" s="14"/>
      <c r="CF225" s="14"/>
      <c r="CG225" s="14"/>
      <c r="CH225" s="14"/>
      <c r="CI225" s="14"/>
      <c r="CJ225" s="14"/>
      <c r="CK225" s="14"/>
      <c r="CL225" s="14"/>
      <c r="CM225" s="14"/>
      <c r="CN225" s="14"/>
      <c r="CO225" s="14"/>
      <c r="CP225" s="14"/>
      <c r="CQ225" s="14"/>
      <c r="CR225" s="14"/>
      <c r="CS225" s="14"/>
      <c r="CT225" s="14"/>
      <c r="CU225" s="14"/>
      <c r="CV225" s="14"/>
      <c r="CW225" s="14"/>
      <c r="CX225" s="14"/>
      <c r="CY225" s="14"/>
      <c r="CZ225" s="14"/>
      <c r="DA225" s="14"/>
      <c r="DB225" s="14"/>
      <c r="DC225" s="14"/>
      <c r="DD225" s="14"/>
      <c r="DE225" s="14"/>
      <c r="DF225" s="14"/>
      <c r="DG225" s="14"/>
      <c r="DH225" s="14"/>
      <c r="DI225" s="14"/>
      <c r="DJ225" s="14"/>
      <c r="DK225" s="14"/>
      <c r="DL225" s="14"/>
      <c r="DM225" s="14"/>
      <c r="DN225" s="14"/>
      <c r="DO225" s="14"/>
      <c r="DP225" s="14"/>
      <c r="DQ225" s="14"/>
      <c r="DR225" s="14"/>
      <c r="DS225" s="14"/>
      <c r="DT225" s="14"/>
      <c r="DU225" s="14"/>
      <c r="DV225" s="14"/>
      <c r="DW225" s="14"/>
      <c r="DX225" s="14"/>
      <c r="DY225" s="14"/>
      <c r="DZ225" s="14"/>
      <c r="EA225" s="14"/>
      <c r="EB225" s="14"/>
      <c r="EC225" s="14"/>
      <c r="ED225" s="14"/>
      <c r="EE225" s="14"/>
      <c r="EF225" s="14"/>
      <c r="EG225" s="14"/>
      <c r="EH225" s="14"/>
      <c r="EI225" s="14"/>
      <c r="EJ225" s="14"/>
      <c r="EK225" s="14"/>
      <c r="EL225" s="14"/>
      <c r="EM225" s="14"/>
      <c r="EN225" s="14"/>
      <c r="EO225" s="14"/>
      <c r="EP225" s="14"/>
      <c r="EQ225" s="14"/>
      <c r="ER225" s="14"/>
      <c r="ES225" s="14"/>
      <c r="ET225" s="14"/>
      <c r="EU225" s="14"/>
      <c r="EV225" s="14"/>
      <c r="EW225" s="14"/>
      <c r="EX225" s="14"/>
      <c r="EY225" s="14"/>
      <c r="EZ225" s="14"/>
      <c r="FA225" s="14"/>
      <c r="FB225" s="14"/>
      <c r="FC225" s="14"/>
      <c r="FD225" s="14"/>
      <c r="FE225" s="14"/>
      <c r="FF225" s="14"/>
      <c r="FG225" s="14"/>
      <c r="FH225" s="14"/>
      <c r="FI225" s="14"/>
      <c r="FJ225" s="14"/>
      <c r="FK225" s="14"/>
      <c r="FL225" s="14"/>
      <c r="FM225" s="14"/>
      <c r="FN225" s="14"/>
      <c r="FO225" s="14"/>
      <c r="FP225" s="14"/>
      <c r="FQ225" s="14"/>
      <c r="FR225" s="14"/>
      <c r="FS225" s="14"/>
      <c r="FT225" s="14"/>
      <c r="FU225" s="14"/>
      <c r="FV225" s="14"/>
      <c r="FW225" s="14"/>
      <c r="FX225" s="14"/>
      <c r="FY225" s="14"/>
      <c r="FZ225" s="14"/>
      <c r="GA225" s="14"/>
      <c r="GB225" s="14"/>
      <c r="GC225" s="14"/>
      <c r="GD225" s="14"/>
      <c r="GE225" s="14"/>
      <c r="GF225" s="14"/>
      <c r="GG225" s="14"/>
      <c r="GH225" s="14"/>
      <c r="GI225" s="14"/>
      <c r="GJ225" s="14"/>
      <c r="GK225" s="14"/>
      <c r="GL225" s="14"/>
      <c r="GM225" s="14"/>
      <c r="GN225" s="14"/>
      <c r="GO225" s="14"/>
      <c r="GP225" s="14"/>
      <c r="GQ225" s="14"/>
      <c r="GR225" s="14"/>
      <c r="GS225" s="14"/>
      <c r="GT225" s="14"/>
      <c r="GU225" s="14"/>
      <c r="GV225" s="14"/>
      <c r="GW225" s="14"/>
      <c r="GX225" s="14"/>
      <c r="GY225" s="14"/>
      <c r="GZ225" s="14"/>
      <c r="HA225" s="14"/>
      <c r="HB225" s="14"/>
      <c r="HC225" s="14"/>
      <c r="HD225" s="14"/>
      <c r="HE225" s="14"/>
      <c r="HF225" s="14"/>
      <c r="HG225" s="14"/>
      <c r="HH225" s="14"/>
      <c r="HI225" s="14"/>
      <c r="HJ225" s="14"/>
      <c r="HK225" s="14"/>
      <c r="HL225" s="14"/>
      <c r="HM225" s="14"/>
      <c r="HN225" s="14"/>
      <c r="HO225" s="14"/>
      <c r="HP225" s="14"/>
      <c r="HQ225" s="14"/>
      <c r="HR225" s="14"/>
      <c r="HS225" s="14"/>
      <c r="HT225" s="14"/>
      <c r="HU225" s="14"/>
      <c r="HV225" s="14"/>
      <c r="HW225" s="14"/>
      <c r="HX225" s="14"/>
      <c r="HY225" s="14"/>
      <c r="HZ225" s="14"/>
      <c r="IA225" s="14"/>
      <c r="IB225" s="14"/>
      <c r="IC225" s="14"/>
      <c r="ID225" s="14"/>
      <c r="IE225" s="14"/>
      <c r="IF225" s="14"/>
      <c r="IG225" s="14"/>
      <c r="IH225" s="14"/>
      <c r="II225" s="14"/>
      <c r="IJ225" s="14"/>
      <c r="IK225" s="14"/>
      <c r="IL225" s="14"/>
      <c r="IM225" s="14"/>
      <c r="IN225" s="14"/>
      <c r="IO225" s="14"/>
      <c r="IP225" s="14"/>
      <c r="IQ225" s="14"/>
      <c r="IR225" s="14"/>
      <c r="IS225" s="14"/>
      <c r="IT225" s="14"/>
      <c r="IU225" s="14"/>
      <c r="IV225" s="14"/>
      <c r="IW225" s="14"/>
      <c r="IX225" s="14"/>
      <c r="IY225" s="14"/>
      <c r="IZ225" s="14"/>
      <c r="JA225" s="14"/>
      <c r="JB225" s="14"/>
      <c r="JC225" s="14"/>
      <c r="JD225" s="14"/>
      <c r="JE225" s="14"/>
      <c r="JF225" s="14"/>
      <c r="JG225" s="14"/>
      <c r="JH225" s="14"/>
      <c r="JI225" s="14"/>
      <c r="JJ225" s="14"/>
      <c r="JK225" s="14"/>
      <c r="JL225" s="14"/>
      <c r="JM225" s="14"/>
      <c r="JN225" s="14"/>
      <c r="JO225" s="14"/>
      <c r="JP225" s="14"/>
      <c r="JQ225" s="14"/>
      <c r="JR225" s="14"/>
      <c r="JS225" s="14"/>
      <c r="JT225" s="14"/>
      <c r="JU225" s="14"/>
      <c r="JV225" s="14"/>
      <c r="JW225" s="14"/>
      <c r="JX225" s="14"/>
      <c r="JY225" s="14"/>
      <c r="JZ225" s="14"/>
      <c r="KA225" s="14"/>
      <c r="KB225" s="14"/>
    </row>
    <row r="226" spans="1:288" s="152" customFormat="1" ht="18" hidden="1" customHeight="1" outlineLevel="2" x14ac:dyDescent="0.25">
      <c r="A226" s="146">
        <v>85</v>
      </c>
      <c r="B226" s="366" t="str">
        <f>IFERROR(IF(INDEX(inputsflush_gn,MATCH(Logic!$A226,inputsflush_no,0))&lt;&gt;"",INDEX(inputsflush_gn,MATCH(Logic!$A226,inputsflush_no,0)),""),"")</f>
        <v/>
      </c>
      <c r="C226" s="367"/>
      <c r="D226" s="58" t="str">
        <f>IFERROR(IF(INDEX(inputsflush_id,MATCH(Logic!$A226,inputsflush_no,0))&lt;&gt;"",INDEX(inputsflush_id,MATCH(Logic!$A226,inputsflush_no,0)),""),"")</f>
        <v/>
      </c>
      <c r="E226" s="370" t="str">
        <f>IFERROR(IF(INDEX(inputsflush_fam,MATCH(Logic!$A226,inputsflush_no,0))&lt;&gt;"",INDEX(inputsflush_fam,MATCH(Logic!$A226,inputsflush_no,0)),""),"")</f>
        <v/>
      </c>
      <c r="F226" s="370"/>
      <c r="G226" s="370" t="str">
        <f>IFERROR(IF(INDEX(inputsflush_typ,MATCH(Logic!$A226,inputsflush_no,0))&lt;&gt;"",INDEX(inputsflush_typ,MATCH(Logic!$A226,inputsflush_no,0)),""),"")</f>
        <v/>
      </c>
      <c r="H226" s="370"/>
      <c r="I226" s="160" t="str">
        <f t="shared" si="59"/>
        <v/>
      </c>
      <c r="J226" s="161" t="str">
        <f>IFERROR(IF(INDEX(inputsflush_dfr,MATCH(Logic!$A226,inputsflush_no,0))&lt;&gt;"",INDEX(inputsflush_dfr,MATCH(Logic!$A226,inputsflush_no,0)),""),"")</f>
        <v/>
      </c>
      <c r="K226" s="332" t="str">
        <f>IFERROR(IF(INDEX(inputsflush_paw,MATCH(Logic!$A226,inputsflush_no,0))&lt;&gt;"",INDEX(inputsflush_paw,MATCH(Logic!$A226,inputsflush_no,0)),""),"")</f>
        <v/>
      </c>
      <c r="L226" s="304" t="str">
        <f>IFERROR(IF(INDEX(inputsflush_prcocc,MATCH(Logic!$A226,inputsflush_no,0))&lt;&gt;"",INDEX(inputsflush_prcocc,MATCH(Logic!$A226,inputsflush_no,0)),""),"")</f>
        <v/>
      </c>
      <c r="M226" s="174" t="str">
        <f t="shared" si="30"/>
        <v/>
      </c>
      <c r="N226" s="162" t="str">
        <f t="shared" si="31"/>
        <v/>
      </c>
      <c r="O226" s="160" t="str">
        <f t="shared" si="32"/>
        <v/>
      </c>
      <c r="P226" s="160" t="str">
        <f t="shared" si="33"/>
        <v/>
      </c>
      <c r="Q226" s="160" t="str">
        <f>IF($B226&lt;&gt;"",IFERROR(IF($N226&gt;0,IF($E226="Toilet (male)",1+(2*(1-$M226)),IF($E226="Toilet (female)",Database!J$55,IF($E226="Urinal",2*$M226,0))),0),"Check Inputs"),"")</f>
        <v/>
      </c>
      <c r="R226" s="162" t="str">
        <f t="shared" si="34"/>
        <v/>
      </c>
      <c r="S226" s="160" t="str">
        <f t="shared" si="35"/>
        <v/>
      </c>
      <c r="T226" s="160" t="str">
        <f t="shared" si="36"/>
        <v/>
      </c>
      <c r="U226" s="160" t="str">
        <f>IF($B226&lt;&gt;"",IFERROR(IF($R226&gt;0,IF($E226="Toilet (male)",0.1+(0.4*(1-$M226)),IF($E226="Toilet (female)",Database!K$55,IF($E226="Urinal",0.4*$M226,0))),0),"Check Inputs"),"")</f>
        <v/>
      </c>
      <c r="V226" s="162" t="str">
        <f t="shared" si="37"/>
        <v/>
      </c>
      <c r="W226" s="160" t="str">
        <f t="shared" si="38"/>
        <v/>
      </c>
      <c r="X226" s="160" t="str">
        <f t="shared" si="39"/>
        <v/>
      </c>
      <c r="Y226" s="162" t="str">
        <f>IF($B226&lt;&gt;"",IFERROR(IF($V226&gt;0,IF($E226="Toilet (male)",0.1+(0.1*(1-$M226)),IF($E226="Toilet (female)",Database!L$55,IF($E226="Urinal",0.1*$M226,0))),0),"Check Inputs"),"")</f>
        <v/>
      </c>
      <c r="Z226" s="162" t="str">
        <f t="shared" si="40"/>
        <v/>
      </c>
      <c r="AA226" s="160" t="str">
        <f t="shared" si="41"/>
        <v/>
      </c>
      <c r="AB226" s="160" t="str">
        <f t="shared" si="42"/>
        <v/>
      </c>
      <c r="AC226" s="162" t="str">
        <f>IF($B226&lt;&gt;"",IFERROR(IF($Z226&gt;0,IF($E226="Toilet (male)",1+(2*(1-$M226)),IF($E226="Toilet (female)",Database!M$55,IF($E226="Urinal",2*$M226,0))),0),"Check Inputs"),"")</f>
        <v/>
      </c>
      <c r="AD226" s="162" t="str">
        <f t="shared" si="43"/>
        <v/>
      </c>
      <c r="AE226" s="160" t="str">
        <f t="shared" si="44"/>
        <v/>
      </c>
      <c r="AF226" s="160" t="str">
        <f t="shared" si="45"/>
        <v/>
      </c>
      <c r="AG226" s="162" t="str">
        <f>IF($B226&lt;&gt;"",IFERROR(IF($AD226&gt;0,IF($E226="Toilet (male)",Database!$N$54,IF($E226="Toilet (female)",Database!$N$55,IF($E226="Urinal",Database!$N$56,0))),0),"Check Inputs"),"")</f>
        <v/>
      </c>
      <c r="AH226" s="162" t="str">
        <f t="shared" si="46"/>
        <v/>
      </c>
      <c r="AI226" s="160" t="str">
        <f t="shared" si="47"/>
        <v/>
      </c>
      <c r="AJ226" s="160" t="str">
        <f t="shared" si="48"/>
        <v/>
      </c>
      <c r="AK226" s="161" t="str">
        <f>IFERROR(IF(INDEX(inputsflush_updot,MATCH(Logic!$A226,inputsflush_no,0))&lt;&gt;"",INDEX(inputsflush_updot,MATCH(Logic!$A226,inputsflush_no,0)),""),"")</f>
        <v/>
      </c>
      <c r="AL226" s="160" t="str">
        <f t="shared" si="50"/>
        <v/>
      </c>
      <c r="AM226" s="161" t="str">
        <f>IFERROR(IF(INDEX(inputsflush_tduot,MATCH(Logic!$A226,inputsflush_no,0))&lt;&gt;"",INDEX(inputsflush_tduot,MATCH(Logic!$A226,inputsflush_no,0)),""),"")</f>
        <v/>
      </c>
      <c r="AN226" s="166" t="str">
        <f t="shared" si="51"/>
        <v/>
      </c>
      <c r="AO226" s="166" t="str">
        <f t="shared" si="52"/>
        <v/>
      </c>
      <c r="AP226" s="162" t="str">
        <f t="shared" si="53"/>
        <v/>
      </c>
      <c r="AQ226" s="306" t="str">
        <f t="shared" si="54"/>
        <v/>
      </c>
      <c r="AR226" s="160" t="str">
        <f t="shared" si="49"/>
        <v/>
      </c>
      <c r="AS226" s="160" t="str">
        <f t="shared" si="55"/>
        <v/>
      </c>
      <c r="AT226" s="160" t="str">
        <f t="shared" si="56"/>
        <v/>
      </c>
      <c r="AU226" s="160" t="str">
        <f t="shared" si="57"/>
        <v/>
      </c>
      <c r="AV226" s="160" t="str">
        <f t="shared" si="58"/>
        <v/>
      </c>
      <c r="AW226" s="153"/>
      <c r="AX226" s="138"/>
      <c r="AY226" s="138"/>
      <c r="AZ226" s="138"/>
      <c r="BA226" s="138"/>
      <c r="BB226" s="138"/>
      <c r="BC226" s="138"/>
      <c r="BD226" s="138"/>
      <c r="BE226" s="138"/>
      <c r="BF226" s="138"/>
      <c r="BG226" s="138"/>
      <c r="BH226" s="138"/>
      <c r="BI226" s="138"/>
      <c r="BJ226" s="138"/>
      <c r="BK226" s="138"/>
      <c r="BL226" s="138"/>
      <c r="BM226" s="138"/>
      <c r="BN226" s="138"/>
      <c r="BO226" s="138"/>
      <c r="BP226" s="138"/>
      <c r="BQ226" s="138"/>
      <c r="BR226" s="138"/>
      <c r="BS226" s="138"/>
      <c r="BT226" s="138"/>
      <c r="BU226" s="138"/>
      <c r="BV226" s="138"/>
      <c r="BW226" s="138"/>
      <c r="BX226" s="138"/>
      <c r="BY226" s="138"/>
      <c r="BZ226" s="138"/>
      <c r="CA226" s="14"/>
      <c r="CB226" s="14"/>
      <c r="CC226" s="14"/>
      <c r="CD226" s="14"/>
      <c r="CE226" s="14"/>
      <c r="CF226" s="14"/>
      <c r="CG226" s="14"/>
      <c r="CH226" s="14"/>
      <c r="CI226" s="14"/>
      <c r="CJ226" s="14"/>
      <c r="CK226" s="14"/>
      <c r="CL226" s="14"/>
      <c r="CM226" s="14"/>
      <c r="CN226" s="14"/>
      <c r="CO226" s="14"/>
      <c r="CP226" s="14"/>
      <c r="CQ226" s="14"/>
      <c r="CR226" s="14"/>
      <c r="CS226" s="14"/>
      <c r="CT226" s="14"/>
      <c r="CU226" s="14"/>
      <c r="CV226" s="14"/>
      <c r="CW226" s="14"/>
      <c r="CX226" s="14"/>
      <c r="CY226" s="14"/>
      <c r="CZ226" s="14"/>
      <c r="DA226" s="14"/>
      <c r="DB226" s="14"/>
      <c r="DC226" s="14"/>
      <c r="DD226" s="14"/>
      <c r="DE226" s="14"/>
      <c r="DF226" s="14"/>
      <c r="DG226" s="14"/>
      <c r="DH226" s="14"/>
      <c r="DI226" s="14"/>
      <c r="DJ226" s="14"/>
      <c r="DK226" s="14"/>
      <c r="DL226" s="14"/>
      <c r="DM226" s="14"/>
      <c r="DN226" s="14"/>
      <c r="DO226" s="14"/>
      <c r="DP226" s="14"/>
      <c r="DQ226" s="14"/>
      <c r="DR226" s="14"/>
      <c r="DS226" s="14"/>
      <c r="DT226" s="14"/>
      <c r="DU226" s="14"/>
      <c r="DV226" s="14"/>
      <c r="DW226" s="14"/>
      <c r="DX226" s="14"/>
      <c r="DY226" s="14"/>
      <c r="DZ226" s="14"/>
      <c r="EA226" s="14"/>
      <c r="EB226" s="14"/>
      <c r="EC226" s="14"/>
      <c r="ED226" s="14"/>
      <c r="EE226" s="14"/>
      <c r="EF226" s="14"/>
      <c r="EG226" s="14"/>
      <c r="EH226" s="14"/>
      <c r="EI226" s="14"/>
      <c r="EJ226" s="14"/>
      <c r="EK226" s="14"/>
      <c r="EL226" s="14"/>
      <c r="EM226" s="14"/>
      <c r="EN226" s="14"/>
      <c r="EO226" s="14"/>
      <c r="EP226" s="14"/>
      <c r="EQ226" s="14"/>
      <c r="ER226" s="14"/>
      <c r="ES226" s="14"/>
      <c r="ET226" s="14"/>
      <c r="EU226" s="14"/>
      <c r="EV226" s="14"/>
      <c r="EW226" s="14"/>
      <c r="EX226" s="14"/>
      <c r="EY226" s="14"/>
      <c r="EZ226" s="14"/>
      <c r="FA226" s="14"/>
      <c r="FB226" s="14"/>
      <c r="FC226" s="14"/>
      <c r="FD226" s="14"/>
      <c r="FE226" s="14"/>
      <c r="FF226" s="14"/>
      <c r="FG226" s="14"/>
      <c r="FH226" s="14"/>
      <c r="FI226" s="14"/>
      <c r="FJ226" s="14"/>
      <c r="FK226" s="14"/>
      <c r="FL226" s="14"/>
      <c r="FM226" s="14"/>
      <c r="FN226" s="14"/>
      <c r="FO226" s="14"/>
      <c r="FP226" s="14"/>
      <c r="FQ226" s="14"/>
      <c r="FR226" s="14"/>
      <c r="FS226" s="14"/>
      <c r="FT226" s="14"/>
      <c r="FU226" s="14"/>
      <c r="FV226" s="14"/>
      <c r="FW226" s="14"/>
      <c r="FX226" s="14"/>
      <c r="FY226" s="14"/>
      <c r="FZ226" s="14"/>
      <c r="GA226" s="14"/>
      <c r="GB226" s="14"/>
      <c r="GC226" s="14"/>
      <c r="GD226" s="14"/>
      <c r="GE226" s="14"/>
      <c r="GF226" s="14"/>
      <c r="GG226" s="14"/>
      <c r="GH226" s="14"/>
      <c r="GI226" s="14"/>
      <c r="GJ226" s="14"/>
      <c r="GK226" s="14"/>
      <c r="GL226" s="14"/>
      <c r="GM226" s="14"/>
      <c r="GN226" s="14"/>
      <c r="GO226" s="14"/>
      <c r="GP226" s="14"/>
      <c r="GQ226" s="14"/>
      <c r="GR226" s="14"/>
      <c r="GS226" s="14"/>
      <c r="GT226" s="14"/>
      <c r="GU226" s="14"/>
      <c r="GV226" s="14"/>
      <c r="GW226" s="14"/>
      <c r="GX226" s="14"/>
      <c r="GY226" s="14"/>
      <c r="GZ226" s="14"/>
      <c r="HA226" s="14"/>
      <c r="HB226" s="14"/>
      <c r="HC226" s="14"/>
      <c r="HD226" s="14"/>
      <c r="HE226" s="14"/>
      <c r="HF226" s="14"/>
      <c r="HG226" s="14"/>
      <c r="HH226" s="14"/>
      <c r="HI226" s="14"/>
      <c r="HJ226" s="14"/>
      <c r="HK226" s="14"/>
      <c r="HL226" s="14"/>
      <c r="HM226" s="14"/>
      <c r="HN226" s="14"/>
      <c r="HO226" s="14"/>
      <c r="HP226" s="14"/>
      <c r="HQ226" s="14"/>
      <c r="HR226" s="14"/>
      <c r="HS226" s="14"/>
      <c r="HT226" s="14"/>
      <c r="HU226" s="14"/>
      <c r="HV226" s="14"/>
      <c r="HW226" s="14"/>
      <c r="HX226" s="14"/>
      <c r="HY226" s="14"/>
      <c r="HZ226" s="14"/>
      <c r="IA226" s="14"/>
      <c r="IB226" s="14"/>
      <c r="IC226" s="14"/>
      <c r="ID226" s="14"/>
      <c r="IE226" s="14"/>
      <c r="IF226" s="14"/>
      <c r="IG226" s="14"/>
      <c r="IH226" s="14"/>
      <c r="II226" s="14"/>
      <c r="IJ226" s="14"/>
      <c r="IK226" s="14"/>
      <c r="IL226" s="14"/>
      <c r="IM226" s="14"/>
      <c r="IN226" s="14"/>
      <c r="IO226" s="14"/>
      <c r="IP226" s="14"/>
      <c r="IQ226" s="14"/>
      <c r="IR226" s="14"/>
      <c r="IS226" s="14"/>
      <c r="IT226" s="14"/>
      <c r="IU226" s="14"/>
      <c r="IV226" s="14"/>
      <c r="IW226" s="14"/>
      <c r="IX226" s="14"/>
      <c r="IY226" s="14"/>
      <c r="IZ226" s="14"/>
      <c r="JA226" s="14"/>
      <c r="JB226" s="14"/>
      <c r="JC226" s="14"/>
      <c r="JD226" s="14"/>
      <c r="JE226" s="14"/>
      <c r="JF226" s="14"/>
      <c r="JG226" s="14"/>
      <c r="JH226" s="14"/>
      <c r="JI226" s="14"/>
      <c r="JJ226" s="14"/>
      <c r="JK226" s="14"/>
      <c r="JL226" s="14"/>
      <c r="JM226" s="14"/>
      <c r="JN226" s="14"/>
      <c r="JO226" s="14"/>
      <c r="JP226" s="14"/>
      <c r="JQ226" s="14"/>
      <c r="JR226" s="14"/>
      <c r="JS226" s="14"/>
      <c r="JT226" s="14"/>
      <c r="JU226" s="14"/>
      <c r="JV226" s="14"/>
      <c r="JW226" s="14"/>
      <c r="JX226" s="14"/>
      <c r="JY226" s="14"/>
      <c r="JZ226" s="14"/>
      <c r="KA226" s="14"/>
      <c r="KB226" s="14"/>
    </row>
    <row r="227" spans="1:288" s="152" customFormat="1" ht="18" hidden="1" customHeight="1" outlineLevel="2" x14ac:dyDescent="0.25">
      <c r="A227" s="146">
        <v>86</v>
      </c>
      <c r="B227" s="366" t="str">
        <f>IFERROR(IF(INDEX(inputsflush_gn,MATCH(Logic!$A227,inputsflush_no,0))&lt;&gt;"",INDEX(inputsflush_gn,MATCH(Logic!$A227,inputsflush_no,0)),""),"")</f>
        <v/>
      </c>
      <c r="C227" s="367"/>
      <c r="D227" s="58" t="str">
        <f>IFERROR(IF(INDEX(inputsflush_id,MATCH(Logic!$A227,inputsflush_no,0))&lt;&gt;"",INDEX(inputsflush_id,MATCH(Logic!$A227,inputsflush_no,0)),""),"")</f>
        <v/>
      </c>
      <c r="E227" s="370" t="str">
        <f>IFERROR(IF(INDEX(inputsflush_fam,MATCH(Logic!$A227,inputsflush_no,0))&lt;&gt;"",INDEX(inputsflush_fam,MATCH(Logic!$A227,inputsflush_no,0)),""),"")</f>
        <v/>
      </c>
      <c r="F227" s="370"/>
      <c r="G227" s="370" t="str">
        <f>IFERROR(IF(INDEX(inputsflush_typ,MATCH(Logic!$A227,inputsflush_no,0))&lt;&gt;"",INDEX(inputsflush_typ,MATCH(Logic!$A227,inputsflush_no,0)),""),"")</f>
        <v/>
      </c>
      <c r="H227" s="370"/>
      <c r="I227" s="160" t="str">
        <f t="shared" si="59"/>
        <v/>
      </c>
      <c r="J227" s="161" t="str">
        <f>IFERROR(IF(INDEX(inputsflush_dfr,MATCH(Logic!$A227,inputsflush_no,0))&lt;&gt;"",INDEX(inputsflush_dfr,MATCH(Logic!$A227,inputsflush_no,0)),""),"")</f>
        <v/>
      </c>
      <c r="K227" s="332" t="str">
        <f>IFERROR(IF(INDEX(inputsflush_paw,MATCH(Logic!$A227,inputsflush_no,0))&lt;&gt;"",INDEX(inputsflush_paw,MATCH(Logic!$A227,inputsflush_no,0)),""),"")</f>
        <v/>
      </c>
      <c r="L227" s="304" t="str">
        <f>IFERROR(IF(INDEX(inputsflush_prcocc,MATCH(Logic!$A227,inputsflush_no,0))&lt;&gt;"",INDEX(inputsflush_prcocc,MATCH(Logic!$A227,inputsflush_no,0)),""),"")</f>
        <v/>
      </c>
      <c r="M227" s="174" t="str">
        <f t="shared" si="30"/>
        <v/>
      </c>
      <c r="N227" s="162" t="str">
        <f t="shared" si="31"/>
        <v/>
      </c>
      <c r="O227" s="160" t="str">
        <f t="shared" si="32"/>
        <v/>
      </c>
      <c r="P227" s="160" t="str">
        <f t="shared" si="33"/>
        <v/>
      </c>
      <c r="Q227" s="160" t="str">
        <f>IF($B227&lt;&gt;"",IFERROR(IF($N227&gt;0,IF($E227="Toilet (male)",1+(2*(1-$M227)),IF($E227="Toilet (female)",Database!J$55,IF($E227="Urinal",2*$M227,0))),0),"Check Inputs"),"")</f>
        <v/>
      </c>
      <c r="R227" s="162" t="str">
        <f t="shared" si="34"/>
        <v/>
      </c>
      <c r="S227" s="160" t="str">
        <f t="shared" si="35"/>
        <v/>
      </c>
      <c r="T227" s="160" t="str">
        <f t="shared" si="36"/>
        <v/>
      </c>
      <c r="U227" s="160" t="str">
        <f>IF($B227&lt;&gt;"",IFERROR(IF($R227&gt;0,IF($E227="Toilet (male)",0.1+(0.4*(1-$M227)),IF($E227="Toilet (female)",Database!K$55,IF($E227="Urinal",0.4*$M227,0))),0),"Check Inputs"),"")</f>
        <v/>
      </c>
      <c r="V227" s="162" t="str">
        <f t="shared" si="37"/>
        <v/>
      </c>
      <c r="W227" s="160" t="str">
        <f t="shared" si="38"/>
        <v/>
      </c>
      <c r="X227" s="160" t="str">
        <f t="shared" si="39"/>
        <v/>
      </c>
      <c r="Y227" s="162" t="str">
        <f>IF($B227&lt;&gt;"",IFERROR(IF($V227&gt;0,IF($E227="Toilet (male)",0.1+(0.1*(1-$M227)),IF($E227="Toilet (female)",Database!L$55,IF($E227="Urinal",0.1*$M227,0))),0),"Check Inputs"),"")</f>
        <v/>
      </c>
      <c r="Z227" s="162" t="str">
        <f t="shared" si="40"/>
        <v/>
      </c>
      <c r="AA227" s="160" t="str">
        <f t="shared" si="41"/>
        <v/>
      </c>
      <c r="AB227" s="160" t="str">
        <f t="shared" si="42"/>
        <v/>
      </c>
      <c r="AC227" s="162" t="str">
        <f>IF($B227&lt;&gt;"",IFERROR(IF($Z227&gt;0,IF($E227="Toilet (male)",1+(2*(1-$M227)),IF($E227="Toilet (female)",Database!M$55,IF($E227="Urinal",2*$M227,0))),0),"Check Inputs"),"")</f>
        <v/>
      </c>
      <c r="AD227" s="162" t="str">
        <f t="shared" si="43"/>
        <v/>
      </c>
      <c r="AE227" s="160" t="str">
        <f t="shared" si="44"/>
        <v/>
      </c>
      <c r="AF227" s="160" t="str">
        <f t="shared" si="45"/>
        <v/>
      </c>
      <c r="AG227" s="162" t="str">
        <f>IF($B227&lt;&gt;"",IFERROR(IF($AD227&gt;0,IF($E227="Toilet (male)",Database!$N$54,IF($E227="Toilet (female)",Database!$N$55,IF($E227="Urinal",Database!$N$56,0))),0),"Check Inputs"),"")</f>
        <v/>
      </c>
      <c r="AH227" s="162" t="str">
        <f t="shared" si="46"/>
        <v/>
      </c>
      <c r="AI227" s="160" t="str">
        <f t="shared" si="47"/>
        <v/>
      </c>
      <c r="AJ227" s="160" t="str">
        <f t="shared" si="48"/>
        <v/>
      </c>
      <c r="AK227" s="161" t="str">
        <f>IFERROR(IF(INDEX(inputsflush_updot,MATCH(Logic!$A227,inputsflush_no,0))&lt;&gt;"",INDEX(inputsflush_updot,MATCH(Logic!$A227,inputsflush_no,0)),""),"")</f>
        <v/>
      </c>
      <c r="AL227" s="160" t="str">
        <f t="shared" si="50"/>
        <v/>
      </c>
      <c r="AM227" s="161" t="str">
        <f>IFERROR(IF(INDEX(inputsflush_tduot,MATCH(Logic!$A227,inputsflush_no,0))&lt;&gt;"",INDEX(inputsflush_tduot,MATCH(Logic!$A227,inputsflush_no,0)),""),"")</f>
        <v/>
      </c>
      <c r="AN227" s="166" t="str">
        <f t="shared" si="51"/>
        <v/>
      </c>
      <c r="AO227" s="166" t="str">
        <f t="shared" si="52"/>
        <v/>
      </c>
      <c r="AP227" s="162" t="str">
        <f t="shared" si="53"/>
        <v/>
      </c>
      <c r="AQ227" s="306" t="str">
        <f t="shared" si="54"/>
        <v/>
      </c>
      <c r="AR227" s="160" t="str">
        <f t="shared" si="49"/>
        <v/>
      </c>
      <c r="AS227" s="160" t="str">
        <f t="shared" si="55"/>
        <v/>
      </c>
      <c r="AT227" s="160" t="str">
        <f t="shared" si="56"/>
        <v/>
      </c>
      <c r="AU227" s="160" t="str">
        <f t="shared" si="57"/>
        <v/>
      </c>
      <c r="AV227" s="160" t="str">
        <f t="shared" si="58"/>
        <v/>
      </c>
      <c r="AW227" s="153"/>
      <c r="AX227" s="138"/>
      <c r="AY227" s="138"/>
      <c r="AZ227" s="138"/>
      <c r="BA227" s="138"/>
      <c r="BB227" s="138"/>
      <c r="BC227" s="138"/>
      <c r="BD227" s="138"/>
      <c r="BE227" s="138"/>
      <c r="BF227" s="138"/>
      <c r="BG227" s="138"/>
      <c r="BH227" s="138"/>
      <c r="BI227" s="138"/>
      <c r="BJ227" s="138"/>
      <c r="BK227" s="138"/>
      <c r="BL227" s="138"/>
      <c r="BM227" s="138"/>
      <c r="BN227" s="138"/>
      <c r="BO227" s="138"/>
      <c r="BP227" s="138"/>
      <c r="BQ227" s="138"/>
      <c r="BR227" s="138"/>
      <c r="BS227" s="138"/>
      <c r="BT227" s="138"/>
      <c r="BU227" s="138"/>
      <c r="BV227" s="138"/>
      <c r="BW227" s="138"/>
      <c r="BX227" s="138"/>
      <c r="BY227" s="138"/>
      <c r="BZ227" s="138"/>
      <c r="CA227" s="14"/>
      <c r="CB227" s="14"/>
      <c r="CC227" s="14"/>
      <c r="CD227" s="14"/>
      <c r="CE227" s="14"/>
      <c r="CF227" s="14"/>
      <c r="CG227" s="14"/>
      <c r="CH227" s="14"/>
      <c r="CI227" s="14"/>
      <c r="CJ227" s="14"/>
      <c r="CK227" s="14"/>
      <c r="CL227" s="14"/>
      <c r="CM227" s="14"/>
      <c r="CN227" s="14"/>
      <c r="CO227" s="14"/>
      <c r="CP227" s="14"/>
      <c r="CQ227" s="14"/>
      <c r="CR227" s="14"/>
      <c r="CS227" s="14"/>
      <c r="CT227" s="14"/>
      <c r="CU227" s="14"/>
      <c r="CV227" s="14"/>
      <c r="CW227" s="14"/>
      <c r="CX227" s="14"/>
      <c r="CY227" s="14"/>
      <c r="CZ227" s="14"/>
      <c r="DA227" s="14"/>
      <c r="DB227" s="14"/>
      <c r="DC227" s="14"/>
      <c r="DD227" s="14"/>
      <c r="DE227" s="14"/>
      <c r="DF227" s="14"/>
      <c r="DG227" s="14"/>
      <c r="DH227" s="14"/>
      <c r="DI227" s="14"/>
      <c r="DJ227" s="14"/>
      <c r="DK227" s="14"/>
      <c r="DL227" s="14"/>
      <c r="DM227" s="14"/>
      <c r="DN227" s="14"/>
      <c r="DO227" s="14"/>
      <c r="DP227" s="14"/>
      <c r="DQ227" s="14"/>
      <c r="DR227" s="14"/>
      <c r="DS227" s="14"/>
      <c r="DT227" s="14"/>
      <c r="DU227" s="14"/>
      <c r="DV227" s="14"/>
      <c r="DW227" s="14"/>
      <c r="DX227" s="14"/>
      <c r="DY227" s="14"/>
      <c r="DZ227" s="14"/>
      <c r="EA227" s="14"/>
      <c r="EB227" s="14"/>
      <c r="EC227" s="14"/>
      <c r="ED227" s="14"/>
      <c r="EE227" s="14"/>
      <c r="EF227" s="14"/>
      <c r="EG227" s="14"/>
      <c r="EH227" s="14"/>
      <c r="EI227" s="14"/>
      <c r="EJ227" s="14"/>
      <c r="EK227" s="14"/>
      <c r="EL227" s="14"/>
      <c r="EM227" s="14"/>
      <c r="EN227" s="14"/>
      <c r="EO227" s="14"/>
      <c r="EP227" s="14"/>
      <c r="EQ227" s="14"/>
      <c r="ER227" s="14"/>
      <c r="ES227" s="14"/>
      <c r="ET227" s="14"/>
      <c r="EU227" s="14"/>
      <c r="EV227" s="14"/>
      <c r="EW227" s="14"/>
      <c r="EX227" s="14"/>
      <c r="EY227" s="14"/>
      <c r="EZ227" s="14"/>
      <c r="FA227" s="14"/>
      <c r="FB227" s="14"/>
      <c r="FC227" s="14"/>
      <c r="FD227" s="14"/>
      <c r="FE227" s="14"/>
      <c r="FF227" s="14"/>
      <c r="FG227" s="14"/>
      <c r="FH227" s="14"/>
      <c r="FI227" s="14"/>
      <c r="FJ227" s="14"/>
      <c r="FK227" s="14"/>
      <c r="FL227" s="14"/>
      <c r="FM227" s="14"/>
      <c r="FN227" s="14"/>
      <c r="FO227" s="14"/>
      <c r="FP227" s="14"/>
      <c r="FQ227" s="14"/>
      <c r="FR227" s="14"/>
      <c r="FS227" s="14"/>
      <c r="FT227" s="14"/>
      <c r="FU227" s="14"/>
      <c r="FV227" s="14"/>
      <c r="FW227" s="14"/>
      <c r="FX227" s="14"/>
      <c r="FY227" s="14"/>
      <c r="FZ227" s="14"/>
      <c r="GA227" s="14"/>
      <c r="GB227" s="14"/>
      <c r="GC227" s="14"/>
      <c r="GD227" s="14"/>
      <c r="GE227" s="14"/>
      <c r="GF227" s="14"/>
      <c r="GG227" s="14"/>
      <c r="GH227" s="14"/>
      <c r="GI227" s="14"/>
      <c r="GJ227" s="14"/>
      <c r="GK227" s="14"/>
      <c r="GL227" s="14"/>
      <c r="GM227" s="14"/>
      <c r="GN227" s="14"/>
      <c r="GO227" s="14"/>
      <c r="GP227" s="14"/>
      <c r="GQ227" s="14"/>
      <c r="GR227" s="14"/>
      <c r="GS227" s="14"/>
      <c r="GT227" s="14"/>
      <c r="GU227" s="14"/>
      <c r="GV227" s="14"/>
      <c r="GW227" s="14"/>
      <c r="GX227" s="14"/>
      <c r="GY227" s="14"/>
      <c r="GZ227" s="14"/>
      <c r="HA227" s="14"/>
      <c r="HB227" s="14"/>
      <c r="HC227" s="14"/>
      <c r="HD227" s="14"/>
      <c r="HE227" s="14"/>
      <c r="HF227" s="14"/>
      <c r="HG227" s="14"/>
      <c r="HH227" s="14"/>
      <c r="HI227" s="14"/>
      <c r="HJ227" s="14"/>
      <c r="HK227" s="14"/>
      <c r="HL227" s="14"/>
      <c r="HM227" s="14"/>
      <c r="HN227" s="14"/>
      <c r="HO227" s="14"/>
      <c r="HP227" s="14"/>
      <c r="HQ227" s="14"/>
      <c r="HR227" s="14"/>
      <c r="HS227" s="14"/>
      <c r="HT227" s="14"/>
      <c r="HU227" s="14"/>
      <c r="HV227" s="14"/>
      <c r="HW227" s="14"/>
      <c r="HX227" s="14"/>
      <c r="HY227" s="14"/>
      <c r="HZ227" s="14"/>
      <c r="IA227" s="14"/>
      <c r="IB227" s="14"/>
      <c r="IC227" s="14"/>
      <c r="ID227" s="14"/>
      <c r="IE227" s="14"/>
      <c r="IF227" s="14"/>
      <c r="IG227" s="14"/>
      <c r="IH227" s="14"/>
      <c r="II227" s="14"/>
      <c r="IJ227" s="14"/>
      <c r="IK227" s="14"/>
      <c r="IL227" s="14"/>
      <c r="IM227" s="14"/>
      <c r="IN227" s="14"/>
      <c r="IO227" s="14"/>
      <c r="IP227" s="14"/>
      <c r="IQ227" s="14"/>
      <c r="IR227" s="14"/>
      <c r="IS227" s="14"/>
      <c r="IT227" s="14"/>
      <c r="IU227" s="14"/>
      <c r="IV227" s="14"/>
      <c r="IW227" s="14"/>
      <c r="IX227" s="14"/>
      <c r="IY227" s="14"/>
      <c r="IZ227" s="14"/>
      <c r="JA227" s="14"/>
      <c r="JB227" s="14"/>
      <c r="JC227" s="14"/>
      <c r="JD227" s="14"/>
      <c r="JE227" s="14"/>
      <c r="JF227" s="14"/>
      <c r="JG227" s="14"/>
      <c r="JH227" s="14"/>
      <c r="JI227" s="14"/>
      <c r="JJ227" s="14"/>
      <c r="JK227" s="14"/>
      <c r="JL227" s="14"/>
      <c r="JM227" s="14"/>
      <c r="JN227" s="14"/>
      <c r="JO227" s="14"/>
      <c r="JP227" s="14"/>
      <c r="JQ227" s="14"/>
      <c r="JR227" s="14"/>
      <c r="JS227" s="14"/>
      <c r="JT227" s="14"/>
      <c r="JU227" s="14"/>
      <c r="JV227" s="14"/>
      <c r="JW227" s="14"/>
      <c r="JX227" s="14"/>
      <c r="JY227" s="14"/>
      <c r="JZ227" s="14"/>
      <c r="KA227" s="14"/>
      <c r="KB227" s="14"/>
    </row>
    <row r="228" spans="1:288" s="152" customFormat="1" ht="18" hidden="1" customHeight="1" outlineLevel="2" x14ac:dyDescent="0.25">
      <c r="A228" s="146">
        <v>87</v>
      </c>
      <c r="B228" s="366" t="str">
        <f>IFERROR(IF(INDEX(inputsflush_gn,MATCH(Logic!$A228,inputsflush_no,0))&lt;&gt;"",INDEX(inputsflush_gn,MATCH(Logic!$A228,inputsflush_no,0)),""),"")</f>
        <v/>
      </c>
      <c r="C228" s="367"/>
      <c r="D228" s="58" t="str">
        <f>IFERROR(IF(INDEX(inputsflush_id,MATCH(Logic!$A228,inputsflush_no,0))&lt;&gt;"",INDEX(inputsflush_id,MATCH(Logic!$A228,inputsflush_no,0)),""),"")</f>
        <v/>
      </c>
      <c r="E228" s="370" t="str">
        <f>IFERROR(IF(INDEX(inputsflush_fam,MATCH(Logic!$A228,inputsflush_no,0))&lt;&gt;"",INDEX(inputsflush_fam,MATCH(Logic!$A228,inputsflush_no,0)),""),"")</f>
        <v/>
      </c>
      <c r="F228" s="370"/>
      <c r="G228" s="370" t="str">
        <f>IFERROR(IF(INDEX(inputsflush_typ,MATCH(Logic!$A228,inputsflush_no,0))&lt;&gt;"",INDEX(inputsflush_typ,MATCH(Logic!$A228,inputsflush_no,0)),""),"")</f>
        <v/>
      </c>
      <c r="H228" s="370"/>
      <c r="I228" s="160" t="str">
        <f t="shared" si="59"/>
        <v/>
      </c>
      <c r="J228" s="161" t="str">
        <f>IFERROR(IF(INDEX(inputsflush_dfr,MATCH(Logic!$A228,inputsflush_no,0))&lt;&gt;"",INDEX(inputsflush_dfr,MATCH(Logic!$A228,inputsflush_no,0)),""),"")</f>
        <v/>
      </c>
      <c r="K228" s="332" t="str">
        <f>IFERROR(IF(INDEX(inputsflush_paw,MATCH(Logic!$A228,inputsflush_no,0))&lt;&gt;"",INDEX(inputsflush_paw,MATCH(Logic!$A228,inputsflush_no,0)),""),"")</f>
        <v/>
      </c>
      <c r="L228" s="304" t="str">
        <f>IFERROR(IF(INDEX(inputsflush_prcocc,MATCH(Logic!$A228,inputsflush_no,0))&lt;&gt;"",INDEX(inputsflush_prcocc,MATCH(Logic!$A228,inputsflush_no,0)),""),"")</f>
        <v/>
      </c>
      <c r="M228" s="174" t="str">
        <f t="shared" si="30"/>
        <v/>
      </c>
      <c r="N228" s="162" t="str">
        <f t="shared" si="31"/>
        <v/>
      </c>
      <c r="O228" s="160" t="str">
        <f t="shared" si="32"/>
        <v/>
      </c>
      <c r="P228" s="160" t="str">
        <f t="shared" si="33"/>
        <v/>
      </c>
      <c r="Q228" s="160" t="str">
        <f>IF($B228&lt;&gt;"",IFERROR(IF($N228&gt;0,IF($E228="Toilet (male)",1+(2*(1-$M228)),IF($E228="Toilet (female)",Database!J$55,IF($E228="Urinal",2*$M228,0))),0),"Check Inputs"),"")</f>
        <v/>
      </c>
      <c r="R228" s="162" t="str">
        <f t="shared" si="34"/>
        <v/>
      </c>
      <c r="S228" s="160" t="str">
        <f t="shared" si="35"/>
        <v/>
      </c>
      <c r="T228" s="160" t="str">
        <f t="shared" si="36"/>
        <v/>
      </c>
      <c r="U228" s="160" t="str">
        <f>IF($B228&lt;&gt;"",IFERROR(IF($R228&gt;0,IF($E228="Toilet (male)",0.1+(0.4*(1-$M228)),IF($E228="Toilet (female)",Database!K$55,IF($E228="Urinal",0.4*$M228,0))),0),"Check Inputs"),"")</f>
        <v/>
      </c>
      <c r="V228" s="162" t="str">
        <f t="shared" si="37"/>
        <v/>
      </c>
      <c r="W228" s="160" t="str">
        <f t="shared" si="38"/>
        <v/>
      </c>
      <c r="X228" s="160" t="str">
        <f t="shared" si="39"/>
        <v/>
      </c>
      <c r="Y228" s="162" t="str">
        <f>IF($B228&lt;&gt;"",IFERROR(IF($V228&gt;0,IF($E228="Toilet (male)",0.1+(0.1*(1-$M228)),IF($E228="Toilet (female)",Database!L$55,IF($E228="Urinal",0.1*$M228,0))),0),"Check Inputs"),"")</f>
        <v/>
      </c>
      <c r="Z228" s="162" t="str">
        <f t="shared" si="40"/>
        <v/>
      </c>
      <c r="AA228" s="160" t="str">
        <f t="shared" si="41"/>
        <v/>
      </c>
      <c r="AB228" s="160" t="str">
        <f t="shared" si="42"/>
        <v/>
      </c>
      <c r="AC228" s="162" t="str">
        <f>IF($B228&lt;&gt;"",IFERROR(IF($Z228&gt;0,IF($E228="Toilet (male)",1+(2*(1-$M228)),IF($E228="Toilet (female)",Database!M$55,IF($E228="Urinal",2*$M228,0))),0),"Check Inputs"),"")</f>
        <v/>
      </c>
      <c r="AD228" s="162" t="str">
        <f t="shared" si="43"/>
        <v/>
      </c>
      <c r="AE228" s="160" t="str">
        <f t="shared" si="44"/>
        <v/>
      </c>
      <c r="AF228" s="160" t="str">
        <f t="shared" si="45"/>
        <v/>
      </c>
      <c r="AG228" s="162" t="str">
        <f>IF($B228&lt;&gt;"",IFERROR(IF($AD228&gt;0,IF($E228="Toilet (male)",Database!$N$54,IF($E228="Toilet (female)",Database!$N$55,IF($E228="Urinal",Database!$N$56,0))),0),"Check Inputs"),"")</f>
        <v/>
      </c>
      <c r="AH228" s="162" t="str">
        <f t="shared" si="46"/>
        <v/>
      </c>
      <c r="AI228" s="160" t="str">
        <f t="shared" si="47"/>
        <v/>
      </c>
      <c r="AJ228" s="160" t="str">
        <f t="shared" si="48"/>
        <v/>
      </c>
      <c r="AK228" s="161" t="str">
        <f>IFERROR(IF(INDEX(inputsflush_updot,MATCH(Logic!$A228,inputsflush_no,0))&lt;&gt;"",INDEX(inputsflush_updot,MATCH(Logic!$A228,inputsflush_no,0)),""),"")</f>
        <v/>
      </c>
      <c r="AL228" s="160" t="str">
        <f t="shared" si="50"/>
        <v/>
      </c>
      <c r="AM228" s="161" t="str">
        <f>IFERROR(IF(INDEX(inputsflush_tduot,MATCH(Logic!$A228,inputsflush_no,0))&lt;&gt;"",INDEX(inputsflush_tduot,MATCH(Logic!$A228,inputsflush_no,0)),""),"")</f>
        <v/>
      </c>
      <c r="AN228" s="166" t="str">
        <f t="shared" si="51"/>
        <v/>
      </c>
      <c r="AO228" s="166" t="str">
        <f t="shared" si="52"/>
        <v/>
      </c>
      <c r="AP228" s="162" t="str">
        <f t="shared" si="53"/>
        <v/>
      </c>
      <c r="AQ228" s="306" t="str">
        <f t="shared" si="54"/>
        <v/>
      </c>
      <c r="AR228" s="160" t="str">
        <f t="shared" si="49"/>
        <v/>
      </c>
      <c r="AS228" s="160" t="str">
        <f t="shared" si="55"/>
        <v/>
      </c>
      <c r="AT228" s="160" t="str">
        <f t="shared" si="56"/>
        <v/>
      </c>
      <c r="AU228" s="160" t="str">
        <f t="shared" si="57"/>
        <v/>
      </c>
      <c r="AV228" s="160" t="str">
        <f t="shared" si="58"/>
        <v/>
      </c>
      <c r="AW228" s="153"/>
      <c r="AX228" s="138"/>
      <c r="AY228" s="138"/>
      <c r="AZ228" s="138"/>
      <c r="BA228" s="138"/>
      <c r="BB228" s="138"/>
      <c r="BC228" s="138"/>
      <c r="BD228" s="138"/>
      <c r="BE228" s="138"/>
      <c r="BF228" s="138"/>
      <c r="BG228" s="138"/>
      <c r="BH228" s="138"/>
      <c r="BI228" s="138"/>
      <c r="BJ228" s="138"/>
      <c r="BK228" s="138"/>
      <c r="BL228" s="138"/>
      <c r="BM228" s="138"/>
      <c r="BN228" s="138"/>
      <c r="BO228" s="138"/>
      <c r="BP228" s="138"/>
      <c r="BQ228" s="138"/>
      <c r="BR228" s="138"/>
      <c r="BS228" s="138"/>
      <c r="BT228" s="138"/>
      <c r="BU228" s="138"/>
      <c r="BV228" s="138"/>
      <c r="BW228" s="138"/>
      <c r="BX228" s="138"/>
      <c r="BY228" s="138"/>
      <c r="BZ228" s="138"/>
      <c r="CA228" s="14"/>
      <c r="CB228" s="14"/>
      <c r="CC228" s="14"/>
      <c r="CD228" s="14"/>
      <c r="CE228" s="14"/>
      <c r="CF228" s="14"/>
      <c r="CG228" s="14"/>
      <c r="CH228" s="14"/>
      <c r="CI228" s="14"/>
      <c r="CJ228" s="14"/>
      <c r="CK228" s="14"/>
      <c r="CL228" s="14"/>
      <c r="CM228" s="14"/>
      <c r="CN228" s="14"/>
      <c r="CO228" s="14"/>
      <c r="CP228" s="14"/>
      <c r="CQ228" s="14"/>
      <c r="CR228" s="14"/>
      <c r="CS228" s="14"/>
      <c r="CT228" s="14"/>
      <c r="CU228" s="14"/>
      <c r="CV228" s="14"/>
      <c r="CW228" s="14"/>
      <c r="CX228" s="14"/>
      <c r="CY228" s="14"/>
      <c r="CZ228" s="14"/>
      <c r="DA228" s="14"/>
      <c r="DB228" s="14"/>
      <c r="DC228" s="14"/>
      <c r="DD228" s="14"/>
      <c r="DE228" s="14"/>
      <c r="DF228" s="14"/>
      <c r="DG228" s="14"/>
      <c r="DH228" s="14"/>
      <c r="DI228" s="14"/>
      <c r="DJ228" s="14"/>
      <c r="DK228" s="14"/>
      <c r="DL228" s="14"/>
      <c r="DM228" s="14"/>
      <c r="DN228" s="14"/>
      <c r="DO228" s="14"/>
      <c r="DP228" s="14"/>
      <c r="DQ228" s="14"/>
      <c r="DR228" s="14"/>
      <c r="DS228" s="14"/>
      <c r="DT228" s="14"/>
      <c r="DU228" s="14"/>
      <c r="DV228" s="14"/>
      <c r="DW228" s="14"/>
      <c r="DX228" s="14"/>
      <c r="DY228" s="14"/>
      <c r="DZ228" s="14"/>
      <c r="EA228" s="14"/>
      <c r="EB228" s="14"/>
      <c r="EC228" s="14"/>
      <c r="ED228" s="14"/>
      <c r="EE228" s="14"/>
      <c r="EF228" s="14"/>
      <c r="EG228" s="14"/>
      <c r="EH228" s="14"/>
      <c r="EI228" s="14"/>
      <c r="EJ228" s="14"/>
      <c r="EK228" s="14"/>
      <c r="EL228" s="14"/>
      <c r="EM228" s="14"/>
      <c r="EN228" s="14"/>
      <c r="EO228" s="14"/>
      <c r="EP228" s="14"/>
      <c r="EQ228" s="14"/>
      <c r="ER228" s="14"/>
      <c r="ES228" s="14"/>
      <c r="ET228" s="14"/>
      <c r="EU228" s="14"/>
      <c r="EV228" s="14"/>
      <c r="EW228" s="14"/>
      <c r="EX228" s="14"/>
      <c r="EY228" s="14"/>
      <c r="EZ228" s="14"/>
      <c r="FA228" s="14"/>
      <c r="FB228" s="14"/>
      <c r="FC228" s="14"/>
      <c r="FD228" s="14"/>
      <c r="FE228" s="14"/>
      <c r="FF228" s="14"/>
      <c r="FG228" s="14"/>
      <c r="FH228" s="14"/>
      <c r="FI228" s="14"/>
      <c r="FJ228" s="14"/>
      <c r="FK228" s="14"/>
      <c r="FL228" s="14"/>
      <c r="FM228" s="14"/>
      <c r="FN228" s="14"/>
      <c r="FO228" s="14"/>
      <c r="FP228" s="14"/>
      <c r="FQ228" s="14"/>
      <c r="FR228" s="14"/>
      <c r="FS228" s="14"/>
      <c r="FT228" s="14"/>
      <c r="FU228" s="14"/>
      <c r="FV228" s="14"/>
      <c r="FW228" s="14"/>
      <c r="FX228" s="14"/>
      <c r="FY228" s="14"/>
      <c r="FZ228" s="14"/>
      <c r="GA228" s="14"/>
      <c r="GB228" s="14"/>
      <c r="GC228" s="14"/>
      <c r="GD228" s="14"/>
      <c r="GE228" s="14"/>
      <c r="GF228" s="14"/>
      <c r="GG228" s="14"/>
      <c r="GH228" s="14"/>
      <c r="GI228" s="14"/>
      <c r="GJ228" s="14"/>
      <c r="GK228" s="14"/>
      <c r="GL228" s="14"/>
      <c r="GM228" s="14"/>
      <c r="GN228" s="14"/>
      <c r="GO228" s="14"/>
      <c r="GP228" s="14"/>
      <c r="GQ228" s="14"/>
      <c r="GR228" s="14"/>
      <c r="GS228" s="14"/>
      <c r="GT228" s="14"/>
      <c r="GU228" s="14"/>
      <c r="GV228" s="14"/>
      <c r="GW228" s="14"/>
      <c r="GX228" s="14"/>
      <c r="GY228" s="14"/>
      <c r="GZ228" s="14"/>
      <c r="HA228" s="14"/>
      <c r="HB228" s="14"/>
      <c r="HC228" s="14"/>
      <c r="HD228" s="14"/>
      <c r="HE228" s="14"/>
      <c r="HF228" s="14"/>
      <c r="HG228" s="14"/>
      <c r="HH228" s="14"/>
      <c r="HI228" s="14"/>
      <c r="HJ228" s="14"/>
      <c r="HK228" s="14"/>
      <c r="HL228" s="14"/>
      <c r="HM228" s="14"/>
      <c r="HN228" s="14"/>
      <c r="HO228" s="14"/>
      <c r="HP228" s="14"/>
      <c r="HQ228" s="14"/>
      <c r="HR228" s="14"/>
      <c r="HS228" s="14"/>
      <c r="HT228" s="14"/>
      <c r="HU228" s="14"/>
      <c r="HV228" s="14"/>
      <c r="HW228" s="14"/>
      <c r="HX228" s="14"/>
      <c r="HY228" s="14"/>
      <c r="HZ228" s="14"/>
      <c r="IA228" s="14"/>
      <c r="IB228" s="14"/>
      <c r="IC228" s="14"/>
      <c r="ID228" s="14"/>
      <c r="IE228" s="14"/>
      <c r="IF228" s="14"/>
      <c r="IG228" s="14"/>
      <c r="IH228" s="14"/>
      <c r="II228" s="14"/>
      <c r="IJ228" s="14"/>
      <c r="IK228" s="14"/>
      <c r="IL228" s="14"/>
      <c r="IM228" s="14"/>
      <c r="IN228" s="14"/>
      <c r="IO228" s="14"/>
      <c r="IP228" s="14"/>
      <c r="IQ228" s="14"/>
      <c r="IR228" s="14"/>
      <c r="IS228" s="14"/>
      <c r="IT228" s="14"/>
      <c r="IU228" s="14"/>
      <c r="IV228" s="14"/>
      <c r="IW228" s="14"/>
      <c r="IX228" s="14"/>
      <c r="IY228" s="14"/>
      <c r="IZ228" s="14"/>
      <c r="JA228" s="14"/>
      <c r="JB228" s="14"/>
      <c r="JC228" s="14"/>
      <c r="JD228" s="14"/>
      <c r="JE228" s="14"/>
      <c r="JF228" s="14"/>
      <c r="JG228" s="14"/>
      <c r="JH228" s="14"/>
      <c r="JI228" s="14"/>
      <c r="JJ228" s="14"/>
      <c r="JK228" s="14"/>
      <c r="JL228" s="14"/>
      <c r="JM228" s="14"/>
      <c r="JN228" s="14"/>
      <c r="JO228" s="14"/>
      <c r="JP228" s="14"/>
      <c r="JQ228" s="14"/>
      <c r="JR228" s="14"/>
      <c r="JS228" s="14"/>
      <c r="JT228" s="14"/>
      <c r="JU228" s="14"/>
      <c r="JV228" s="14"/>
      <c r="JW228" s="14"/>
      <c r="JX228" s="14"/>
      <c r="JY228" s="14"/>
      <c r="JZ228" s="14"/>
      <c r="KA228" s="14"/>
      <c r="KB228" s="14"/>
    </row>
    <row r="229" spans="1:288" s="152" customFormat="1" ht="18" hidden="1" customHeight="1" outlineLevel="2" x14ac:dyDescent="0.25">
      <c r="A229" s="146">
        <v>88</v>
      </c>
      <c r="B229" s="366" t="str">
        <f>IFERROR(IF(INDEX(inputsflush_gn,MATCH(Logic!$A229,inputsflush_no,0))&lt;&gt;"",INDEX(inputsflush_gn,MATCH(Logic!$A229,inputsflush_no,0)),""),"")</f>
        <v/>
      </c>
      <c r="C229" s="367"/>
      <c r="D229" s="58" t="str">
        <f>IFERROR(IF(INDEX(inputsflush_id,MATCH(Logic!$A229,inputsflush_no,0))&lt;&gt;"",INDEX(inputsflush_id,MATCH(Logic!$A229,inputsflush_no,0)),""),"")</f>
        <v/>
      </c>
      <c r="E229" s="370" t="str">
        <f>IFERROR(IF(INDEX(inputsflush_fam,MATCH(Logic!$A229,inputsflush_no,0))&lt;&gt;"",INDEX(inputsflush_fam,MATCH(Logic!$A229,inputsflush_no,0)),""),"")</f>
        <v/>
      </c>
      <c r="F229" s="370"/>
      <c r="G229" s="370" t="str">
        <f>IFERROR(IF(INDEX(inputsflush_typ,MATCH(Logic!$A229,inputsflush_no,0))&lt;&gt;"",INDEX(inputsflush_typ,MATCH(Logic!$A229,inputsflush_no,0)),""),"")</f>
        <v/>
      </c>
      <c r="H229" s="370"/>
      <c r="I229" s="160" t="str">
        <f t="shared" si="59"/>
        <v/>
      </c>
      <c r="J229" s="161" t="str">
        <f>IFERROR(IF(INDEX(inputsflush_dfr,MATCH(Logic!$A229,inputsflush_no,0))&lt;&gt;"",INDEX(inputsflush_dfr,MATCH(Logic!$A229,inputsflush_no,0)),""),"")</f>
        <v/>
      </c>
      <c r="K229" s="332" t="str">
        <f>IFERROR(IF(INDEX(inputsflush_paw,MATCH(Logic!$A229,inputsflush_no,0))&lt;&gt;"",INDEX(inputsflush_paw,MATCH(Logic!$A229,inputsflush_no,0)),""),"")</f>
        <v/>
      </c>
      <c r="L229" s="304" t="str">
        <f>IFERROR(IF(INDEX(inputsflush_prcocc,MATCH(Logic!$A229,inputsflush_no,0))&lt;&gt;"",INDEX(inputsflush_prcocc,MATCH(Logic!$A229,inputsflush_no,0)),""),"")</f>
        <v/>
      </c>
      <c r="M229" s="174" t="str">
        <f t="shared" si="30"/>
        <v/>
      </c>
      <c r="N229" s="162" t="str">
        <f t="shared" si="31"/>
        <v/>
      </c>
      <c r="O229" s="160" t="str">
        <f t="shared" si="32"/>
        <v/>
      </c>
      <c r="P229" s="160" t="str">
        <f t="shared" si="33"/>
        <v/>
      </c>
      <c r="Q229" s="160" t="str">
        <f>IF($B229&lt;&gt;"",IFERROR(IF($N229&gt;0,IF($E229="Toilet (male)",1+(2*(1-$M229)),IF($E229="Toilet (female)",Database!J$55,IF($E229="Urinal",2*$M229,0))),0),"Check Inputs"),"")</f>
        <v/>
      </c>
      <c r="R229" s="162" t="str">
        <f t="shared" si="34"/>
        <v/>
      </c>
      <c r="S229" s="160" t="str">
        <f t="shared" si="35"/>
        <v/>
      </c>
      <c r="T229" s="160" t="str">
        <f t="shared" si="36"/>
        <v/>
      </c>
      <c r="U229" s="160" t="str">
        <f>IF($B229&lt;&gt;"",IFERROR(IF($R229&gt;0,IF($E229="Toilet (male)",0.1+(0.4*(1-$M229)),IF($E229="Toilet (female)",Database!K$55,IF($E229="Urinal",0.4*$M229,0))),0),"Check Inputs"),"")</f>
        <v/>
      </c>
      <c r="V229" s="162" t="str">
        <f t="shared" si="37"/>
        <v/>
      </c>
      <c r="W229" s="160" t="str">
        <f t="shared" si="38"/>
        <v/>
      </c>
      <c r="X229" s="160" t="str">
        <f t="shared" si="39"/>
        <v/>
      </c>
      <c r="Y229" s="162" t="str">
        <f>IF($B229&lt;&gt;"",IFERROR(IF($V229&gt;0,IF($E229="Toilet (male)",0.1+(0.1*(1-$M229)),IF($E229="Toilet (female)",Database!L$55,IF($E229="Urinal",0.1*$M229,0))),0),"Check Inputs"),"")</f>
        <v/>
      </c>
      <c r="Z229" s="162" t="str">
        <f t="shared" si="40"/>
        <v/>
      </c>
      <c r="AA229" s="160" t="str">
        <f t="shared" si="41"/>
        <v/>
      </c>
      <c r="AB229" s="160" t="str">
        <f t="shared" si="42"/>
        <v/>
      </c>
      <c r="AC229" s="162" t="str">
        <f>IF($B229&lt;&gt;"",IFERROR(IF($Z229&gt;0,IF($E229="Toilet (male)",1+(2*(1-$M229)),IF($E229="Toilet (female)",Database!M$55,IF($E229="Urinal",2*$M229,0))),0),"Check Inputs"),"")</f>
        <v/>
      </c>
      <c r="AD229" s="162" t="str">
        <f t="shared" si="43"/>
        <v/>
      </c>
      <c r="AE229" s="160" t="str">
        <f t="shared" si="44"/>
        <v/>
      </c>
      <c r="AF229" s="160" t="str">
        <f t="shared" si="45"/>
        <v/>
      </c>
      <c r="AG229" s="162" t="str">
        <f>IF($B229&lt;&gt;"",IFERROR(IF($AD229&gt;0,IF($E229="Toilet (male)",Database!$N$54,IF($E229="Toilet (female)",Database!$N$55,IF($E229="Urinal",Database!$N$56,0))),0),"Check Inputs"),"")</f>
        <v/>
      </c>
      <c r="AH229" s="162" t="str">
        <f t="shared" si="46"/>
        <v/>
      </c>
      <c r="AI229" s="160" t="str">
        <f t="shared" si="47"/>
        <v/>
      </c>
      <c r="AJ229" s="160" t="str">
        <f t="shared" si="48"/>
        <v/>
      </c>
      <c r="AK229" s="161" t="str">
        <f>IFERROR(IF(INDEX(inputsflush_updot,MATCH(Logic!$A229,inputsflush_no,0))&lt;&gt;"",INDEX(inputsflush_updot,MATCH(Logic!$A229,inputsflush_no,0)),""),"")</f>
        <v/>
      </c>
      <c r="AL229" s="160" t="str">
        <f t="shared" si="50"/>
        <v/>
      </c>
      <c r="AM229" s="161" t="str">
        <f>IFERROR(IF(INDEX(inputsflush_tduot,MATCH(Logic!$A229,inputsflush_no,0))&lt;&gt;"",INDEX(inputsflush_tduot,MATCH(Logic!$A229,inputsflush_no,0)),""),"")</f>
        <v/>
      </c>
      <c r="AN229" s="166" t="str">
        <f t="shared" si="51"/>
        <v/>
      </c>
      <c r="AO229" s="166" t="str">
        <f t="shared" si="52"/>
        <v/>
      </c>
      <c r="AP229" s="162" t="str">
        <f t="shared" si="53"/>
        <v/>
      </c>
      <c r="AQ229" s="306" t="str">
        <f t="shared" si="54"/>
        <v/>
      </c>
      <c r="AR229" s="160" t="str">
        <f t="shared" si="49"/>
        <v/>
      </c>
      <c r="AS229" s="160" t="str">
        <f t="shared" si="55"/>
        <v/>
      </c>
      <c r="AT229" s="160" t="str">
        <f t="shared" si="56"/>
        <v/>
      </c>
      <c r="AU229" s="160" t="str">
        <f t="shared" si="57"/>
        <v/>
      </c>
      <c r="AV229" s="160" t="str">
        <f t="shared" si="58"/>
        <v/>
      </c>
      <c r="AW229" s="153"/>
      <c r="AX229" s="138"/>
      <c r="AY229" s="138"/>
      <c r="AZ229" s="138"/>
      <c r="BA229" s="138"/>
      <c r="BB229" s="138"/>
      <c r="BC229" s="138"/>
      <c r="BD229" s="138"/>
      <c r="BE229" s="138"/>
      <c r="BF229" s="138"/>
      <c r="BG229" s="138"/>
      <c r="BH229" s="138"/>
      <c r="BI229" s="138"/>
      <c r="BJ229" s="138"/>
      <c r="BK229" s="138"/>
      <c r="BL229" s="138"/>
      <c r="BM229" s="138"/>
      <c r="BN229" s="138"/>
      <c r="BO229" s="138"/>
      <c r="BP229" s="138"/>
      <c r="BQ229" s="138"/>
      <c r="BR229" s="138"/>
      <c r="BS229" s="138"/>
      <c r="BT229" s="138"/>
      <c r="BU229" s="138"/>
      <c r="BV229" s="138"/>
      <c r="BW229" s="138"/>
      <c r="BX229" s="138"/>
      <c r="BY229" s="138"/>
      <c r="BZ229" s="138"/>
      <c r="CA229" s="14"/>
      <c r="CB229" s="14"/>
      <c r="CC229" s="14"/>
      <c r="CD229" s="14"/>
      <c r="CE229" s="14"/>
      <c r="CF229" s="14"/>
      <c r="CG229" s="14"/>
      <c r="CH229" s="14"/>
      <c r="CI229" s="14"/>
      <c r="CJ229" s="14"/>
      <c r="CK229" s="14"/>
      <c r="CL229" s="14"/>
      <c r="CM229" s="14"/>
      <c r="CN229" s="14"/>
      <c r="CO229" s="14"/>
      <c r="CP229" s="14"/>
      <c r="CQ229" s="14"/>
      <c r="CR229" s="14"/>
      <c r="CS229" s="14"/>
      <c r="CT229" s="14"/>
      <c r="CU229" s="14"/>
      <c r="CV229" s="14"/>
      <c r="CW229" s="14"/>
      <c r="CX229" s="14"/>
      <c r="CY229" s="14"/>
      <c r="CZ229" s="14"/>
      <c r="DA229" s="14"/>
      <c r="DB229" s="14"/>
      <c r="DC229" s="14"/>
      <c r="DD229" s="14"/>
      <c r="DE229" s="14"/>
      <c r="DF229" s="14"/>
      <c r="DG229" s="14"/>
      <c r="DH229" s="14"/>
      <c r="DI229" s="14"/>
      <c r="DJ229" s="14"/>
      <c r="DK229" s="14"/>
      <c r="DL229" s="14"/>
      <c r="DM229" s="14"/>
      <c r="DN229" s="14"/>
      <c r="DO229" s="14"/>
      <c r="DP229" s="14"/>
      <c r="DQ229" s="14"/>
      <c r="DR229" s="14"/>
      <c r="DS229" s="14"/>
      <c r="DT229" s="14"/>
      <c r="DU229" s="14"/>
      <c r="DV229" s="14"/>
      <c r="DW229" s="14"/>
      <c r="DX229" s="14"/>
      <c r="DY229" s="14"/>
      <c r="DZ229" s="14"/>
      <c r="EA229" s="14"/>
      <c r="EB229" s="14"/>
      <c r="EC229" s="14"/>
      <c r="ED229" s="14"/>
      <c r="EE229" s="14"/>
      <c r="EF229" s="14"/>
      <c r="EG229" s="14"/>
      <c r="EH229" s="14"/>
      <c r="EI229" s="14"/>
      <c r="EJ229" s="14"/>
      <c r="EK229" s="14"/>
      <c r="EL229" s="14"/>
      <c r="EM229" s="14"/>
      <c r="EN229" s="14"/>
      <c r="EO229" s="14"/>
      <c r="EP229" s="14"/>
      <c r="EQ229" s="14"/>
      <c r="ER229" s="14"/>
      <c r="ES229" s="14"/>
      <c r="ET229" s="14"/>
      <c r="EU229" s="14"/>
      <c r="EV229" s="14"/>
      <c r="EW229" s="14"/>
      <c r="EX229" s="14"/>
      <c r="EY229" s="14"/>
      <c r="EZ229" s="14"/>
      <c r="FA229" s="14"/>
      <c r="FB229" s="14"/>
      <c r="FC229" s="14"/>
      <c r="FD229" s="14"/>
      <c r="FE229" s="14"/>
      <c r="FF229" s="14"/>
      <c r="FG229" s="14"/>
      <c r="FH229" s="14"/>
      <c r="FI229" s="14"/>
      <c r="FJ229" s="14"/>
      <c r="FK229" s="14"/>
      <c r="FL229" s="14"/>
      <c r="FM229" s="14"/>
      <c r="FN229" s="14"/>
      <c r="FO229" s="14"/>
      <c r="FP229" s="14"/>
      <c r="FQ229" s="14"/>
      <c r="FR229" s="14"/>
      <c r="FS229" s="14"/>
      <c r="FT229" s="14"/>
      <c r="FU229" s="14"/>
      <c r="FV229" s="14"/>
      <c r="FW229" s="14"/>
      <c r="FX229" s="14"/>
      <c r="FY229" s="14"/>
      <c r="FZ229" s="14"/>
      <c r="GA229" s="14"/>
      <c r="GB229" s="14"/>
      <c r="GC229" s="14"/>
      <c r="GD229" s="14"/>
      <c r="GE229" s="14"/>
      <c r="GF229" s="14"/>
      <c r="GG229" s="14"/>
      <c r="GH229" s="14"/>
      <c r="GI229" s="14"/>
      <c r="GJ229" s="14"/>
      <c r="GK229" s="14"/>
      <c r="GL229" s="14"/>
      <c r="GM229" s="14"/>
      <c r="GN229" s="14"/>
      <c r="GO229" s="14"/>
      <c r="GP229" s="14"/>
      <c r="GQ229" s="14"/>
      <c r="GR229" s="14"/>
      <c r="GS229" s="14"/>
      <c r="GT229" s="14"/>
      <c r="GU229" s="14"/>
      <c r="GV229" s="14"/>
      <c r="GW229" s="14"/>
      <c r="GX229" s="14"/>
      <c r="GY229" s="14"/>
      <c r="GZ229" s="14"/>
      <c r="HA229" s="14"/>
      <c r="HB229" s="14"/>
      <c r="HC229" s="14"/>
      <c r="HD229" s="14"/>
      <c r="HE229" s="14"/>
      <c r="HF229" s="14"/>
      <c r="HG229" s="14"/>
      <c r="HH229" s="14"/>
      <c r="HI229" s="14"/>
      <c r="HJ229" s="14"/>
      <c r="HK229" s="14"/>
      <c r="HL229" s="14"/>
      <c r="HM229" s="14"/>
      <c r="HN229" s="14"/>
      <c r="HO229" s="14"/>
      <c r="HP229" s="14"/>
      <c r="HQ229" s="14"/>
      <c r="HR229" s="14"/>
      <c r="HS229" s="14"/>
      <c r="HT229" s="14"/>
      <c r="HU229" s="14"/>
      <c r="HV229" s="14"/>
      <c r="HW229" s="14"/>
      <c r="HX229" s="14"/>
      <c r="HY229" s="14"/>
      <c r="HZ229" s="14"/>
      <c r="IA229" s="14"/>
      <c r="IB229" s="14"/>
      <c r="IC229" s="14"/>
      <c r="ID229" s="14"/>
      <c r="IE229" s="14"/>
      <c r="IF229" s="14"/>
      <c r="IG229" s="14"/>
      <c r="IH229" s="14"/>
      <c r="II229" s="14"/>
      <c r="IJ229" s="14"/>
      <c r="IK229" s="14"/>
      <c r="IL229" s="14"/>
      <c r="IM229" s="14"/>
      <c r="IN229" s="14"/>
      <c r="IO229" s="14"/>
      <c r="IP229" s="14"/>
      <c r="IQ229" s="14"/>
      <c r="IR229" s="14"/>
      <c r="IS229" s="14"/>
      <c r="IT229" s="14"/>
      <c r="IU229" s="14"/>
      <c r="IV229" s="14"/>
      <c r="IW229" s="14"/>
      <c r="IX229" s="14"/>
      <c r="IY229" s="14"/>
      <c r="IZ229" s="14"/>
      <c r="JA229" s="14"/>
      <c r="JB229" s="14"/>
      <c r="JC229" s="14"/>
      <c r="JD229" s="14"/>
      <c r="JE229" s="14"/>
      <c r="JF229" s="14"/>
      <c r="JG229" s="14"/>
      <c r="JH229" s="14"/>
      <c r="JI229" s="14"/>
      <c r="JJ229" s="14"/>
      <c r="JK229" s="14"/>
      <c r="JL229" s="14"/>
      <c r="JM229" s="14"/>
      <c r="JN229" s="14"/>
      <c r="JO229" s="14"/>
      <c r="JP229" s="14"/>
      <c r="JQ229" s="14"/>
      <c r="JR229" s="14"/>
      <c r="JS229" s="14"/>
      <c r="JT229" s="14"/>
      <c r="JU229" s="14"/>
      <c r="JV229" s="14"/>
      <c r="JW229" s="14"/>
      <c r="JX229" s="14"/>
      <c r="JY229" s="14"/>
      <c r="JZ229" s="14"/>
      <c r="KA229" s="14"/>
      <c r="KB229" s="14"/>
    </row>
    <row r="230" spans="1:288" s="152" customFormat="1" ht="18" hidden="1" customHeight="1" outlineLevel="2" x14ac:dyDescent="0.25">
      <c r="A230" s="146">
        <v>89</v>
      </c>
      <c r="B230" s="366" t="str">
        <f>IFERROR(IF(INDEX(inputsflush_gn,MATCH(Logic!$A230,inputsflush_no,0))&lt;&gt;"",INDEX(inputsflush_gn,MATCH(Logic!$A230,inputsflush_no,0)),""),"")</f>
        <v/>
      </c>
      <c r="C230" s="367"/>
      <c r="D230" s="58" t="str">
        <f>IFERROR(IF(INDEX(inputsflush_id,MATCH(Logic!$A230,inputsflush_no,0))&lt;&gt;"",INDEX(inputsflush_id,MATCH(Logic!$A230,inputsflush_no,0)),""),"")</f>
        <v/>
      </c>
      <c r="E230" s="370" t="str">
        <f>IFERROR(IF(INDEX(inputsflush_fam,MATCH(Logic!$A230,inputsflush_no,0))&lt;&gt;"",INDEX(inputsflush_fam,MATCH(Logic!$A230,inputsflush_no,0)),""),"")</f>
        <v/>
      </c>
      <c r="F230" s="370"/>
      <c r="G230" s="370" t="str">
        <f>IFERROR(IF(INDEX(inputsflush_typ,MATCH(Logic!$A230,inputsflush_no,0))&lt;&gt;"",INDEX(inputsflush_typ,MATCH(Logic!$A230,inputsflush_no,0)),""),"")</f>
        <v/>
      </c>
      <c r="H230" s="370"/>
      <c r="I230" s="160" t="str">
        <f t="shared" si="59"/>
        <v/>
      </c>
      <c r="J230" s="161" t="str">
        <f>IFERROR(IF(INDEX(inputsflush_dfr,MATCH(Logic!$A230,inputsflush_no,0))&lt;&gt;"",INDEX(inputsflush_dfr,MATCH(Logic!$A230,inputsflush_no,0)),""),"")</f>
        <v/>
      </c>
      <c r="K230" s="332" t="str">
        <f>IFERROR(IF(INDEX(inputsflush_paw,MATCH(Logic!$A230,inputsflush_no,0))&lt;&gt;"",INDEX(inputsflush_paw,MATCH(Logic!$A230,inputsflush_no,0)),""),"")</f>
        <v/>
      </c>
      <c r="L230" s="304" t="str">
        <f>IFERROR(IF(INDEX(inputsflush_prcocc,MATCH(Logic!$A230,inputsflush_no,0))&lt;&gt;"",INDEX(inputsflush_prcocc,MATCH(Logic!$A230,inputsflush_no,0)),""),"")</f>
        <v/>
      </c>
      <c r="M230" s="174" t="str">
        <f t="shared" si="30"/>
        <v/>
      </c>
      <c r="N230" s="162" t="str">
        <f t="shared" si="31"/>
        <v/>
      </c>
      <c r="O230" s="160" t="str">
        <f t="shared" si="32"/>
        <v/>
      </c>
      <c r="P230" s="160" t="str">
        <f t="shared" si="33"/>
        <v/>
      </c>
      <c r="Q230" s="160" t="str">
        <f>IF($B230&lt;&gt;"",IFERROR(IF($N230&gt;0,IF($E230="Toilet (male)",1+(2*(1-$M230)),IF($E230="Toilet (female)",Database!J$55,IF($E230="Urinal",2*$M230,0))),0),"Check Inputs"),"")</f>
        <v/>
      </c>
      <c r="R230" s="162" t="str">
        <f t="shared" si="34"/>
        <v/>
      </c>
      <c r="S230" s="160" t="str">
        <f t="shared" si="35"/>
        <v/>
      </c>
      <c r="T230" s="160" t="str">
        <f t="shared" si="36"/>
        <v/>
      </c>
      <c r="U230" s="160" t="str">
        <f>IF($B230&lt;&gt;"",IFERROR(IF($R230&gt;0,IF($E230="Toilet (male)",0.1+(0.4*(1-$M230)),IF($E230="Toilet (female)",Database!K$55,IF($E230="Urinal",0.4*$M230,0))),0),"Check Inputs"),"")</f>
        <v/>
      </c>
      <c r="V230" s="162" t="str">
        <f t="shared" si="37"/>
        <v/>
      </c>
      <c r="W230" s="160" t="str">
        <f t="shared" si="38"/>
        <v/>
      </c>
      <c r="X230" s="160" t="str">
        <f t="shared" si="39"/>
        <v/>
      </c>
      <c r="Y230" s="162" t="str">
        <f>IF($B230&lt;&gt;"",IFERROR(IF($V230&gt;0,IF($E230="Toilet (male)",0.1+(0.1*(1-$M230)),IF($E230="Toilet (female)",Database!L$55,IF($E230="Urinal",0.1*$M230,0))),0),"Check Inputs"),"")</f>
        <v/>
      </c>
      <c r="Z230" s="162" t="str">
        <f t="shared" si="40"/>
        <v/>
      </c>
      <c r="AA230" s="160" t="str">
        <f t="shared" si="41"/>
        <v/>
      </c>
      <c r="AB230" s="160" t="str">
        <f t="shared" si="42"/>
        <v/>
      </c>
      <c r="AC230" s="162" t="str">
        <f>IF($B230&lt;&gt;"",IFERROR(IF($Z230&gt;0,IF($E230="Toilet (male)",1+(2*(1-$M230)),IF($E230="Toilet (female)",Database!M$55,IF($E230="Urinal",2*$M230,0))),0),"Check Inputs"),"")</f>
        <v/>
      </c>
      <c r="AD230" s="162" t="str">
        <f t="shared" si="43"/>
        <v/>
      </c>
      <c r="AE230" s="160" t="str">
        <f t="shared" si="44"/>
        <v/>
      </c>
      <c r="AF230" s="160" t="str">
        <f t="shared" si="45"/>
        <v/>
      </c>
      <c r="AG230" s="162" t="str">
        <f>IF($B230&lt;&gt;"",IFERROR(IF($AD230&gt;0,IF($E230="Toilet (male)",Database!$N$54,IF($E230="Toilet (female)",Database!$N$55,IF($E230="Urinal",Database!$N$56,0))),0),"Check Inputs"),"")</f>
        <v/>
      </c>
      <c r="AH230" s="162" t="str">
        <f t="shared" si="46"/>
        <v/>
      </c>
      <c r="AI230" s="160" t="str">
        <f t="shared" si="47"/>
        <v/>
      </c>
      <c r="AJ230" s="160" t="str">
        <f t="shared" si="48"/>
        <v/>
      </c>
      <c r="AK230" s="161" t="str">
        <f>IFERROR(IF(INDEX(inputsflush_updot,MATCH(Logic!$A230,inputsflush_no,0))&lt;&gt;"",INDEX(inputsflush_updot,MATCH(Logic!$A230,inputsflush_no,0)),""),"")</f>
        <v/>
      </c>
      <c r="AL230" s="160" t="str">
        <f t="shared" si="50"/>
        <v/>
      </c>
      <c r="AM230" s="161" t="str">
        <f>IFERROR(IF(INDEX(inputsflush_tduot,MATCH(Logic!$A230,inputsflush_no,0))&lt;&gt;"",INDEX(inputsflush_tduot,MATCH(Logic!$A230,inputsflush_no,0)),""),"")</f>
        <v/>
      </c>
      <c r="AN230" s="166" t="str">
        <f t="shared" si="51"/>
        <v/>
      </c>
      <c r="AO230" s="166" t="str">
        <f t="shared" si="52"/>
        <v/>
      </c>
      <c r="AP230" s="162" t="str">
        <f t="shared" si="53"/>
        <v/>
      </c>
      <c r="AQ230" s="306" t="str">
        <f t="shared" si="54"/>
        <v/>
      </c>
      <c r="AR230" s="160" t="str">
        <f t="shared" si="49"/>
        <v/>
      </c>
      <c r="AS230" s="160" t="str">
        <f t="shared" si="55"/>
        <v/>
      </c>
      <c r="AT230" s="160" t="str">
        <f t="shared" si="56"/>
        <v/>
      </c>
      <c r="AU230" s="160" t="str">
        <f t="shared" si="57"/>
        <v/>
      </c>
      <c r="AV230" s="160" t="str">
        <f t="shared" si="58"/>
        <v/>
      </c>
      <c r="AW230" s="153"/>
      <c r="AX230" s="138"/>
      <c r="AY230" s="138"/>
      <c r="AZ230" s="138"/>
      <c r="BA230" s="138"/>
      <c r="BB230" s="138"/>
      <c r="BC230" s="138"/>
      <c r="BD230" s="138"/>
      <c r="BE230" s="138"/>
      <c r="BF230" s="138"/>
      <c r="BG230" s="138"/>
      <c r="BH230" s="138"/>
      <c r="BI230" s="138"/>
      <c r="BJ230" s="138"/>
      <c r="BK230" s="138"/>
      <c r="BL230" s="138"/>
      <c r="BM230" s="138"/>
      <c r="BN230" s="138"/>
      <c r="BO230" s="138"/>
      <c r="BP230" s="138"/>
      <c r="BQ230" s="138"/>
      <c r="BR230" s="138"/>
      <c r="BS230" s="138"/>
      <c r="BT230" s="138"/>
      <c r="BU230" s="138"/>
      <c r="BV230" s="138"/>
      <c r="BW230" s="138"/>
      <c r="BX230" s="138"/>
      <c r="BY230" s="138"/>
      <c r="BZ230" s="138"/>
      <c r="CA230" s="14"/>
      <c r="CB230" s="14"/>
      <c r="CC230" s="14"/>
      <c r="CD230" s="14"/>
      <c r="CE230" s="14"/>
      <c r="CF230" s="14"/>
      <c r="CG230" s="14"/>
      <c r="CH230" s="14"/>
      <c r="CI230" s="14"/>
      <c r="CJ230" s="14"/>
      <c r="CK230" s="14"/>
      <c r="CL230" s="14"/>
      <c r="CM230" s="14"/>
      <c r="CN230" s="14"/>
      <c r="CO230" s="14"/>
      <c r="CP230" s="14"/>
      <c r="CQ230" s="14"/>
      <c r="CR230" s="14"/>
      <c r="CS230" s="14"/>
      <c r="CT230" s="14"/>
      <c r="CU230" s="14"/>
      <c r="CV230" s="14"/>
      <c r="CW230" s="14"/>
      <c r="CX230" s="14"/>
      <c r="CY230" s="14"/>
      <c r="CZ230" s="14"/>
      <c r="DA230" s="14"/>
      <c r="DB230" s="14"/>
      <c r="DC230" s="14"/>
      <c r="DD230" s="14"/>
      <c r="DE230" s="14"/>
      <c r="DF230" s="14"/>
      <c r="DG230" s="14"/>
      <c r="DH230" s="14"/>
      <c r="DI230" s="14"/>
      <c r="DJ230" s="14"/>
      <c r="DK230" s="14"/>
      <c r="DL230" s="14"/>
      <c r="DM230" s="14"/>
      <c r="DN230" s="14"/>
      <c r="DO230" s="14"/>
      <c r="DP230" s="14"/>
      <c r="DQ230" s="14"/>
      <c r="DR230" s="14"/>
      <c r="DS230" s="14"/>
      <c r="DT230" s="14"/>
      <c r="DU230" s="14"/>
      <c r="DV230" s="14"/>
      <c r="DW230" s="14"/>
      <c r="DX230" s="14"/>
      <c r="DY230" s="14"/>
      <c r="DZ230" s="14"/>
      <c r="EA230" s="14"/>
      <c r="EB230" s="14"/>
      <c r="EC230" s="14"/>
      <c r="ED230" s="14"/>
      <c r="EE230" s="14"/>
      <c r="EF230" s="14"/>
      <c r="EG230" s="14"/>
      <c r="EH230" s="14"/>
      <c r="EI230" s="14"/>
      <c r="EJ230" s="14"/>
      <c r="EK230" s="14"/>
      <c r="EL230" s="14"/>
      <c r="EM230" s="14"/>
      <c r="EN230" s="14"/>
      <c r="EO230" s="14"/>
      <c r="EP230" s="14"/>
      <c r="EQ230" s="14"/>
      <c r="ER230" s="14"/>
      <c r="ES230" s="14"/>
      <c r="ET230" s="14"/>
      <c r="EU230" s="14"/>
      <c r="EV230" s="14"/>
      <c r="EW230" s="14"/>
      <c r="EX230" s="14"/>
      <c r="EY230" s="14"/>
      <c r="EZ230" s="14"/>
      <c r="FA230" s="14"/>
      <c r="FB230" s="14"/>
      <c r="FC230" s="14"/>
      <c r="FD230" s="14"/>
      <c r="FE230" s="14"/>
      <c r="FF230" s="14"/>
      <c r="FG230" s="14"/>
      <c r="FH230" s="14"/>
      <c r="FI230" s="14"/>
      <c r="FJ230" s="14"/>
      <c r="FK230" s="14"/>
      <c r="FL230" s="14"/>
      <c r="FM230" s="14"/>
      <c r="FN230" s="14"/>
      <c r="FO230" s="14"/>
      <c r="FP230" s="14"/>
      <c r="FQ230" s="14"/>
      <c r="FR230" s="14"/>
      <c r="FS230" s="14"/>
      <c r="FT230" s="14"/>
      <c r="FU230" s="14"/>
      <c r="FV230" s="14"/>
      <c r="FW230" s="14"/>
      <c r="FX230" s="14"/>
      <c r="FY230" s="14"/>
      <c r="FZ230" s="14"/>
      <c r="GA230" s="14"/>
      <c r="GB230" s="14"/>
      <c r="GC230" s="14"/>
      <c r="GD230" s="14"/>
      <c r="GE230" s="14"/>
      <c r="GF230" s="14"/>
      <c r="GG230" s="14"/>
      <c r="GH230" s="14"/>
      <c r="GI230" s="14"/>
      <c r="GJ230" s="14"/>
      <c r="GK230" s="14"/>
      <c r="GL230" s="14"/>
      <c r="GM230" s="14"/>
      <c r="GN230" s="14"/>
      <c r="GO230" s="14"/>
      <c r="GP230" s="14"/>
      <c r="GQ230" s="14"/>
      <c r="GR230" s="14"/>
      <c r="GS230" s="14"/>
      <c r="GT230" s="14"/>
      <c r="GU230" s="14"/>
      <c r="GV230" s="14"/>
      <c r="GW230" s="14"/>
      <c r="GX230" s="14"/>
      <c r="GY230" s="14"/>
      <c r="GZ230" s="14"/>
      <c r="HA230" s="14"/>
      <c r="HB230" s="14"/>
      <c r="HC230" s="14"/>
      <c r="HD230" s="14"/>
      <c r="HE230" s="14"/>
      <c r="HF230" s="14"/>
      <c r="HG230" s="14"/>
      <c r="HH230" s="14"/>
      <c r="HI230" s="14"/>
      <c r="HJ230" s="14"/>
      <c r="HK230" s="14"/>
      <c r="HL230" s="14"/>
      <c r="HM230" s="14"/>
      <c r="HN230" s="14"/>
      <c r="HO230" s="14"/>
      <c r="HP230" s="14"/>
      <c r="HQ230" s="14"/>
      <c r="HR230" s="14"/>
      <c r="HS230" s="14"/>
      <c r="HT230" s="14"/>
      <c r="HU230" s="14"/>
      <c r="HV230" s="14"/>
      <c r="HW230" s="14"/>
      <c r="HX230" s="14"/>
      <c r="HY230" s="14"/>
      <c r="HZ230" s="14"/>
      <c r="IA230" s="14"/>
      <c r="IB230" s="14"/>
      <c r="IC230" s="14"/>
      <c r="ID230" s="14"/>
      <c r="IE230" s="14"/>
      <c r="IF230" s="14"/>
      <c r="IG230" s="14"/>
      <c r="IH230" s="14"/>
      <c r="II230" s="14"/>
      <c r="IJ230" s="14"/>
      <c r="IK230" s="14"/>
      <c r="IL230" s="14"/>
      <c r="IM230" s="14"/>
      <c r="IN230" s="14"/>
      <c r="IO230" s="14"/>
      <c r="IP230" s="14"/>
      <c r="IQ230" s="14"/>
      <c r="IR230" s="14"/>
      <c r="IS230" s="14"/>
      <c r="IT230" s="14"/>
      <c r="IU230" s="14"/>
      <c r="IV230" s="14"/>
      <c r="IW230" s="14"/>
      <c r="IX230" s="14"/>
      <c r="IY230" s="14"/>
      <c r="IZ230" s="14"/>
      <c r="JA230" s="14"/>
      <c r="JB230" s="14"/>
      <c r="JC230" s="14"/>
      <c r="JD230" s="14"/>
      <c r="JE230" s="14"/>
      <c r="JF230" s="14"/>
      <c r="JG230" s="14"/>
      <c r="JH230" s="14"/>
      <c r="JI230" s="14"/>
      <c r="JJ230" s="14"/>
      <c r="JK230" s="14"/>
      <c r="JL230" s="14"/>
      <c r="JM230" s="14"/>
      <c r="JN230" s="14"/>
      <c r="JO230" s="14"/>
      <c r="JP230" s="14"/>
      <c r="JQ230" s="14"/>
      <c r="JR230" s="14"/>
      <c r="JS230" s="14"/>
      <c r="JT230" s="14"/>
      <c r="JU230" s="14"/>
      <c r="JV230" s="14"/>
      <c r="JW230" s="14"/>
      <c r="JX230" s="14"/>
      <c r="JY230" s="14"/>
      <c r="JZ230" s="14"/>
      <c r="KA230" s="14"/>
      <c r="KB230" s="14"/>
    </row>
    <row r="231" spans="1:288" s="152" customFormat="1" ht="18" hidden="1" customHeight="1" outlineLevel="2" x14ac:dyDescent="0.25">
      <c r="A231" s="146">
        <v>90</v>
      </c>
      <c r="B231" s="366" t="str">
        <f>IFERROR(IF(INDEX(inputsflush_gn,MATCH(Logic!$A231,inputsflush_no,0))&lt;&gt;"",INDEX(inputsflush_gn,MATCH(Logic!$A231,inputsflush_no,0)),""),"")</f>
        <v/>
      </c>
      <c r="C231" s="367"/>
      <c r="D231" s="58" t="str">
        <f>IFERROR(IF(INDEX(inputsflush_id,MATCH(Logic!$A231,inputsflush_no,0))&lt;&gt;"",INDEX(inputsflush_id,MATCH(Logic!$A231,inputsflush_no,0)),""),"")</f>
        <v/>
      </c>
      <c r="E231" s="370" t="str">
        <f>IFERROR(IF(INDEX(inputsflush_fam,MATCH(Logic!$A231,inputsflush_no,0))&lt;&gt;"",INDEX(inputsflush_fam,MATCH(Logic!$A231,inputsflush_no,0)),""),"")</f>
        <v/>
      </c>
      <c r="F231" s="370"/>
      <c r="G231" s="370" t="str">
        <f>IFERROR(IF(INDEX(inputsflush_typ,MATCH(Logic!$A231,inputsflush_no,0))&lt;&gt;"",INDEX(inputsflush_typ,MATCH(Logic!$A231,inputsflush_no,0)),""),"")</f>
        <v/>
      </c>
      <c r="H231" s="370"/>
      <c r="I231" s="160" t="str">
        <f t="shared" si="59"/>
        <v/>
      </c>
      <c r="J231" s="161" t="str">
        <f>IFERROR(IF(INDEX(inputsflush_dfr,MATCH(Logic!$A231,inputsflush_no,0))&lt;&gt;"",INDEX(inputsflush_dfr,MATCH(Logic!$A231,inputsflush_no,0)),""),"")</f>
        <v/>
      </c>
      <c r="K231" s="332" t="str">
        <f>IFERROR(IF(INDEX(inputsflush_paw,MATCH(Logic!$A231,inputsflush_no,0))&lt;&gt;"",INDEX(inputsflush_paw,MATCH(Logic!$A231,inputsflush_no,0)),""),"")</f>
        <v/>
      </c>
      <c r="L231" s="304" t="str">
        <f>IFERROR(IF(INDEX(inputsflush_prcocc,MATCH(Logic!$A231,inputsflush_no,0))&lt;&gt;"",INDEX(inputsflush_prcocc,MATCH(Logic!$A231,inputsflush_no,0)),""),"")</f>
        <v/>
      </c>
      <c r="M231" s="174" t="str">
        <f t="shared" si="30"/>
        <v/>
      </c>
      <c r="N231" s="162" t="str">
        <f t="shared" si="31"/>
        <v/>
      </c>
      <c r="O231" s="160" t="str">
        <f t="shared" si="32"/>
        <v/>
      </c>
      <c r="P231" s="160" t="str">
        <f t="shared" si="33"/>
        <v/>
      </c>
      <c r="Q231" s="160" t="str">
        <f>IF($B231&lt;&gt;"",IFERROR(IF($N231&gt;0,IF($E231="Toilet (male)",1+(2*(1-$M231)),IF($E231="Toilet (female)",Database!J$55,IF($E231="Urinal",2*$M231,0))),0),"Check Inputs"),"")</f>
        <v/>
      </c>
      <c r="R231" s="162" t="str">
        <f t="shared" si="34"/>
        <v/>
      </c>
      <c r="S231" s="160" t="str">
        <f t="shared" si="35"/>
        <v/>
      </c>
      <c r="T231" s="160" t="str">
        <f t="shared" si="36"/>
        <v/>
      </c>
      <c r="U231" s="160" t="str">
        <f>IF($B231&lt;&gt;"",IFERROR(IF($R231&gt;0,IF($E231="Toilet (male)",0.1+(0.4*(1-$M231)),IF($E231="Toilet (female)",Database!K$55,IF($E231="Urinal",0.4*$M231,0))),0),"Check Inputs"),"")</f>
        <v/>
      </c>
      <c r="V231" s="162" t="str">
        <f t="shared" si="37"/>
        <v/>
      </c>
      <c r="W231" s="160" t="str">
        <f t="shared" si="38"/>
        <v/>
      </c>
      <c r="X231" s="160" t="str">
        <f t="shared" si="39"/>
        <v/>
      </c>
      <c r="Y231" s="162" t="str">
        <f>IF($B231&lt;&gt;"",IFERROR(IF($V231&gt;0,IF($E231="Toilet (male)",0.1+(0.1*(1-$M231)),IF($E231="Toilet (female)",Database!L$55,IF($E231="Urinal",0.1*$M231,0))),0),"Check Inputs"),"")</f>
        <v/>
      </c>
      <c r="Z231" s="162" t="str">
        <f t="shared" si="40"/>
        <v/>
      </c>
      <c r="AA231" s="160" t="str">
        <f t="shared" si="41"/>
        <v/>
      </c>
      <c r="AB231" s="160" t="str">
        <f t="shared" si="42"/>
        <v/>
      </c>
      <c r="AC231" s="162" t="str">
        <f>IF($B231&lt;&gt;"",IFERROR(IF($Z231&gt;0,IF($E231="Toilet (male)",1+(2*(1-$M231)),IF($E231="Toilet (female)",Database!M$55,IF($E231="Urinal",2*$M231,0))),0),"Check Inputs"),"")</f>
        <v/>
      </c>
      <c r="AD231" s="162" t="str">
        <f t="shared" si="43"/>
        <v/>
      </c>
      <c r="AE231" s="160" t="str">
        <f t="shared" si="44"/>
        <v/>
      </c>
      <c r="AF231" s="160" t="str">
        <f t="shared" si="45"/>
        <v/>
      </c>
      <c r="AG231" s="162" t="str">
        <f>IF($B231&lt;&gt;"",IFERROR(IF($AD231&gt;0,IF($E231="Toilet (male)",Database!$N$54,IF($E231="Toilet (female)",Database!$N$55,IF($E231="Urinal",Database!$N$56,0))),0),"Check Inputs"),"")</f>
        <v/>
      </c>
      <c r="AH231" s="162" t="str">
        <f t="shared" si="46"/>
        <v/>
      </c>
      <c r="AI231" s="160" t="str">
        <f t="shared" si="47"/>
        <v/>
      </c>
      <c r="AJ231" s="160" t="str">
        <f t="shared" si="48"/>
        <v/>
      </c>
      <c r="AK231" s="161" t="str">
        <f>IFERROR(IF(INDEX(inputsflush_updot,MATCH(Logic!$A231,inputsflush_no,0))&lt;&gt;"",INDEX(inputsflush_updot,MATCH(Logic!$A231,inputsflush_no,0)),""),"")</f>
        <v/>
      </c>
      <c r="AL231" s="160" t="str">
        <f t="shared" si="50"/>
        <v/>
      </c>
      <c r="AM231" s="161" t="str">
        <f>IFERROR(IF(INDEX(inputsflush_tduot,MATCH(Logic!$A231,inputsflush_no,0))&lt;&gt;"",INDEX(inputsflush_tduot,MATCH(Logic!$A231,inputsflush_no,0)),""),"")</f>
        <v/>
      </c>
      <c r="AN231" s="166" t="str">
        <f t="shared" si="51"/>
        <v/>
      </c>
      <c r="AO231" s="166" t="str">
        <f t="shared" si="52"/>
        <v/>
      </c>
      <c r="AP231" s="162" t="str">
        <f t="shared" si="53"/>
        <v/>
      </c>
      <c r="AQ231" s="306" t="str">
        <f t="shared" si="54"/>
        <v/>
      </c>
      <c r="AR231" s="160" t="str">
        <f t="shared" si="49"/>
        <v/>
      </c>
      <c r="AS231" s="160" t="str">
        <f t="shared" si="55"/>
        <v/>
      </c>
      <c r="AT231" s="160" t="str">
        <f t="shared" si="56"/>
        <v/>
      </c>
      <c r="AU231" s="160" t="str">
        <f t="shared" si="57"/>
        <v/>
      </c>
      <c r="AV231" s="160" t="str">
        <f t="shared" si="58"/>
        <v/>
      </c>
      <c r="AW231" s="153"/>
      <c r="AX231" s="138"/>
      <c r="AY231" s="138"/>
      <c r="AZ231" s="138"/>
      <c r="BA231" s="138"/>
      <c r="BB231" s="138"/>
      <c r="BC231" s="138"/>
      <c r="BD231" s="138"/>
      <c r="BE231" s="138"/>
      <c r="BF231" s="138"/>
      <c r="BG231" s="138"/>
      <c r="BH231" s="138"/>
      <c r="BI231" s="138"/>
      <c r="BJ231" s="138"/>
      <c r="BK231" s="138"/>
      <c r="BL231" s="138"/>
      <c r="BM231" s="138"/>
      <c r="BN231" s="138"/>
      <c r="BO231" s="138"/>
      <c r="BP231" s="138"/>
      <c r="BQ231" s="138"/>
      <c r="BR231" s="138"/>
      <c r="BS231" s="138"/>
      <c r="BT231" s="138"/>
      <c r="BU231" s="138"/>
      <c r="BV231" s="138"/>
      <c r="BW231" s="138"/>
      <c r="BX231" s="138"/>
      <c r="BY231" s="138"/>
      <c r="BZ231" s="138"/>
      <c r="CA231" s="14"/>
      <c r="CB231" s="14"/>
      <c r="CC231" s="14"/>
      <c r="CD231" s="14"/>
      <c r="CE231" s="14"/>
      <c r="CF231" s="14"/>
      <c r="CG231" s="14"/>
      <c r="CH231" s="14"/>
      <c r="CI231" s="14"/>
      <c r="CJ231" s="14"/>
      <c r="CK231" s="14"/>
      <c r="CL231" s="14"/>
      <c r="CM231" s="14"/>
      <c r="CN231" s="14"/>
      <c r="CO231" s="14"/>
      <c r="CP231" s="14"/>
      <c r="CQ231" s="14"/>
      <c r="CR231" s="14"/>
      <c r="CS231" s="14"/>
      <c r="CT231" s="14"/>
      <c r="CU231" s="14"/>
      <c r="CV231" s="14"/>
      <c r="CW231" s="14"/>
      <c r="CX231" s="14"/>
      <c r="CY231" s="14"/>
      <c r="CZ231" s="14"/>
      <c r="DA231" s="14"/>
      <c r="DB231" s="14"/>
      <c r="DC231" s="14"/>
      <c r="DD231" s="14"/>
      <c r="DE231" s="14"/>
      <c r="DF231" s="14"/>
      <c r="DG231" s="14"/>
      <c r="DH231" s="14"/>
      <c r="DI231" s="14"/>
      <c r="DJ231" s="14"/>
      <c r="DK231" s="14"/>
      <c r="DL231" s="14"/>
      <c r="DM231" s="14"/>
      <c r="DN231" s="14"/>
      <c r="DO231" s="14"/>
      <c r="DP231" s="14"/>
      <c r="DQ231" s="14"/>
      <c r="DR231" s="14"/>
      <c r="DS231" s="14"/>
      <c r="DT231" s="14"/>
      <c r="DU231" s="14"/>
      <c r="DV231" s="14"/>
      <c r="DW231" s="14"/>
      <c r="DX231" s="14"/>
      <c r="DY231" s="14"/>
      <c r="DZ231" s="14"/>
      <c r="EA231" s="14"/>
      <c r="EB231" s="14"/>
      <c r="EC231" s="14"/>
      <c r="ED231" s="14"/>
      <c r="EE231" s="14"/>
      <c r="EF231" s="14"/>
      <c r="EG231" s="14"/>
      <c r="EH231" s="14"/>
      <c r="EI231" s="14"/>
      <c r="EJ231" s="14"/>
      <c r="EK231" s="14"/>
      <c r="EL231" s="14"/>
      <c r="EM231" s="14"/>
      <c r="EN231" s="14"/>
      <c r="EO231" s="14"/>
      <c r="EP231" s="14"/>
      <c r="EQ231" s="14"/>
      <c r="ER231" s="14"/>
      <c r="ES231" s="14"/>
      <c r="ET231" s="14"/>
      <c r="EU231" s="14"/>
      <c r="EV231" s="14"/>
      <c r="EW231" s="14"/>
      <c r="EX231" s="14"/>
      <c r="EY231" s="14"/>
      <c r="EZ231" s="14"/>
      <c r="FA231" s="14"/>
      <c r="FB231" s="14"/>
      <c r="FC231" s="14"/>
      <c r="FD231" s="14"/>
      <c r="FE231" s="14"/>
      <c r="FF231" s="14"/>
      <c r="FG231" s="14"/>
      <c r="FH231" s="14"/>
      <c r="FI231" s="14"/>
      <c r="FJ231" s="14"/>
      <c r="FK231" s="14"/>
      <c r="FL231" s="14"/>
      <c r="FM231" s="14"/>
      <c r="FN231" s="14"/>
      <c r="FO231" s="14"/>
      <c r="FP231" s="14"/>
      <c r="FQ231" s="14"/>
      <c r="FR231" s="14"/>
      <c r="FS231" s="14"/>
      <c r="FT231" s="14"/>
      <c r="FU231" s="14"/>
      <c r="FV231" s="14"/>
      <c r="FW231" s="14"/>
      <c r="FX231" s="14"/>
      <c r="FY231" s="14"/>
      <c r="FZ231" s="14"/>
      <c r="GA231" s="14"/>
      <c r="GB231" s="14"/>
      <c r="GC231" s="14"/>
      <c r="GD231" s="14"/>
      <c r="GE231" s="14"/>
      <c r="GF231" s="14"/>
      <c r="GG231" s="14"/>
      <c r="GH231" s="14"/>
      <c r="GI231" s="14"/>
      <c r="GJ231" s="14"/>
      <c r="GK231" s="14"/>
      <c r="GL231" s="14"/>
      <c r="GM231" s="14"/>
      <c r="GN231" s="14"/>
      <c r="GO231" s="14"/>
      <c r="GP231" s="14"/>
      <c r="GQ231" s="14"/>
      <c r="GR231" s="14"/>
      <c r="GS231" s="14"/>
      <c r="GT231" s="14"/>
      <c r="GU231" s="14"/>
      <c r="GV231" s="14"/>
      <c r="GW231" s="14"/>
      <c r="GX231" s="14"/>
      <c r="GY231" s="14"/>
      <c r="GZ231" s="14"/>
      <c r="HA231" s="14"/>
      <c r="HB231" s="14"/>
      <c r="HC231" s="14"/>
      <c r="HD231" s="14"/>
      <c r="HE231" s="14"/>
      <c r="HF231" s="14"/>
      <c r="HG231" s="14"/>
      <c r="HH231" s="14"/>
      <c r="HI231" s="14"/>
      <c r="HJ231" s="14"/>
      <c r="HK231" s="14"/>
      <c r="HL231" s="14"/>
      <c r="HM231" s="14"/>
      <c r="HN231" s="14"/>
      <c r="HO231" s="14"/>
      <c r="HP231" s="14"/>
      <c r="HQ231" s="14"/>
      <c r="HR231" s="14"/>
      <c r="HS231" s="14"/>
      <c r="HT231" s="14"/>
      <c r="HU231" s="14"/>
      <c r="HV231" s="14"/>
      <c r="HW231" s="14"/>
      <c r="HX231" s="14"/>
      <c r="HY231" s="14"/>
      <c r="HZ231" s="14"/>
      <c r="IA231" s="14"/>
      <c r="IB231" s="14"/>
      <c r="IC231" s="14"/>
      <c r="ID231" s="14"/>
      <c r="IE231" s="14"/>
      <c r="IF231" s="14"/>
      <c r="IG231" s="14"/>
      <c r="IH231" s="14"/>
      <c r="II231" s="14"/>
      <c r="IJ231" s="14"/>
      <c r="IK231" s="14"/>
      <c r="IL231" s="14"/>
      <c r="IM231" s="14"/>
      <c r="IN231" s="14"/>
      <c r="IO231" s="14"/>
      <c r="IP231" s="14"/>
      <c r="IQ231" s="14"/>
      <c r="IR231" s="14"/>
      <c r="IS231" s="14"/>
      <c r="IT231" s="14"/>
      <c r="IU231" s="14"/>
      <c r="IV231" s="14"/>
      <c r="IW231" s="14"/>
      <c r="IX231" s="14"/>
      <c r="IY231" s="14"/>
      <c r="IZ231" s="14"/>
      <c r="JA231" s="14"/>
      <c r="JB231" s="14"/>
      <c r="JC231" s="14"/>
      <c r="JD231" s="14"/>
      <c r="JE231" s="14"/>
      <c r="JF231" s="14"/>
      <c r="JG231" s="14"/>
      <c r="JH231" s="14"/>
      <c r="JI231" s="14"/>
      <c r="JJ231" s="14"/>
      <c r="JK231" s="14"/>
      <c r="JL231" s="14"/>
      <c r="JM231" s="14"/>
      <c r="JN231" s="14"/>
      <c r="JO231" s="14"/>
      <c r="JP231" s="14"/>
      <c r="JQ231" s="14"/>
      <c r="JR231" s="14"/>
      <c r="JS231" s="14"/>
      <c r="JT231" s="14"/>
      <c r="JU231" s="14"/>
      <c r="JV231" s="14"/>
      <c r="JW231" s="14"/>
      <c r="JX231" s="14"/>
      <c r="JY231" s="14"/>
      <c r="JZ231" s="14"/>
      <c r="KA231" s="14"/>
      <c r="KB231" s="14"/>
    </row>
    <row r="232" spans="1:288" s="152" customFormat="1" ht="15" hidden="1" customHeight="1" outlineLevel="1" collapsed="1" x14ac:dyDescent="0.25">
      <c r="A232" s="146"/>
      <c r="B232" s="350"/>
      <c r="C232" s="351"/>
      <c r="D232" s="315"/>
      <c r="E232" s="315"/>
      <c r="F232" s="315"/>
      <c r="G232" s="315"/>
      <c r="H232" s="315"/>
      <c r="I232" s="315"/>
      <c r="J232" s="331"/>
      <c r="K232" s="305"/>
      <c r="L232" s="305"/>
      <c r="M232" s="315"/>
      <c r="N232" s="315"/>
      <c r="O232" s="315"/>
      <c r="P232" s="315"/>
      <c r="Q232" s="315"/>
      <c r="R232" s="316"/>
      <c r="S232" s="315"/>
      <c r="T232" s="316"/>
      <c r="U232" s="315"/>
      <c r="V232" s="315"/>
      <c r="W232" s="315"/>
      <c r="X232" s="314"/>
      <c r="Y232" s="361"/>
      <c r="Z232" s="361"/>
      <c r="AA232" s="351"/>
      <c r="AB232" s="351"/>
      <c r="AC232" s="315"/>
      <c r="AD232" s="316"/>
      <c r="AE232" s="317"/>
      <c r="AF232" s="317"/>
      <c r="AG232" s="315"/>
      <c r="AH232" s="315"/>
      <c r="AI232" s="315"/>
      <c r="AJ232" s="315"/>
      <c r="AK232" s="316"/>
      <c r="AL232" s="315"/>
      <c r="AM232" s="316"/>
      <c r="AN232" s="315"/>
      <c r="AO232" s="316"/>
      <c r="AP232" s="315"/>
      <c r="AQ232" s="316"/>
      <c r="AR232" s="315"/>
      <c r="AS232" s="315"/>
      <c r="AT232" s="315"/>
      <c r="AU232" s="315"/>
      <c r="AV232" s="318"/>
      <c r="AW232" s="153" t="s">
        <v>182</v>
      </c>
      <c r="AX232" s="138"/>
      <c r="AY232" s="138"/>
      <c r="AZ232" s="138"/>
      <c r="BA232" s="138"/>
      <c r="BB232" s="138"/>
      <c r="BC232" s="138"/>
      <c r="BD232" s="138"/>
      <c r="BE232" s="138"/>
      <c r="BF232" s="138"/>
      <c r="BG232" s="138"/>
      <c r="BH232" s="138"/>
      <c r="BI232" s="138"/>
      <c r="BJ232" s="138"/>
      <c r="BK232" s="138"/>
      <c r="BL232" s="138"/>
      <c r="BM232" s="138"/>
      <c r="BN232" s="138"/>
      <c r="BO232" s="138"/>
      <c r="BP232" s="138"/>
      <c r="BQ232" s="138"/>
      <c r="BR232" s="138"/>
      <c r="BS232" s="138"/>
      <c r="BT232" s="138"/>
      <c r="BU232" s="138"/>
      <c r="BV232" s="138"/>
      <c r="BW232" s="138"/>
      <c r="BX232" s="138"/>
      <c r="BY232" s="138"/>
      <c r="BZ232" s="138"/>
      <c r="CA232" s="14"/>
      <c r="CB232" s="14"/>
      <c r="CC232" s="14"/>
      <c r="CD232" s="14"/>
      <c r="CE232" s="14"/>
      <c r="CF232" s="14"/>
      <c r="CG232" s="14"/>
      <c r="CH232" s="14"/>
      <c r="CI232" s="14"/>
      <c r="CJ232" s="14"/>
      <c r="CK232" s="14"/>
      <c r="CL232" s="14"/>
      <c r="CM232" s="14"/>
      <c r="CN232" s="14"/>
      <c r="CO232" s="14"/>
      <c r="CP232" s="14"/>
      <c r="CQ232" s="14"/>
      <c r="CR232" s="14"/>
      <c r="CS232" s="14"/>
      <c r="CT232" s="14"/>
      <c r="CU232" s="14"/>
      <c r="CV232" s="14"/>
      <c r="CW232" s="14"/>
      <c r="CX232" s="14"/>
      <c r="CY232" s="14"/>
      <c r="CZ232" s="14"/>
      <c r="DA232" s="14"/>
      <c r="DB232" s="14"/>
      <c r="DC232" s="14"/>
      <c r="DD232" s="14"/>
      <c r="DE232" s="14"/>
      <c r="DF232" s="14"/>
      <c r="DG232" s="14"/>
      <c r="DH232" s="14"/>
      <c r="DI232" s="14"/>
      <c r="DJ232" s="14"/>
      <c r="DK232" s="14"/>
      <c r="DL232" s="14"/>
      <c r="DM232" s="14"/>
      <c r="DN232" s="14"/>
      <c r="DO232" s="14"/>
      <c r="DP232" s="14"/>
      <c r="DQ232" s="14"/>
      <c r="DR232" s="14"/>
      <c r="DS232" s="14"/>
      <c r="DT232" s="14"/>
      <c r="DU232" s="14"/>
      <c r="DV232" s="14"/>
      <c r="DW232" s="14"/>
      <c r="DX232" s="14"/>
      <c r="DY232" s="14"/>
      <c r="DZ232" s="14"/>
      <c r="EA232" s="14"/>
      <c r="EB232" s="14"/>
      <c r="EC232" s="14"/>
      <c r="ED232" s="14"/>
      <c r="EE232" s="14"/>
      <c r="EF232" s="14"/>
      <c r="EG232" s="14"/>
      <c r="EH232" s="14"/>
      <c r="EI232" s="14"/>
      <c r="EJ232" s="14"/>
      <c r="EK232" s="14"/>
      <c r="EL232" s="14"/>
      <c r="EM232" s="14"/>
      <c r="EN232" s="14"/>
      <c r="EO232" s="14"/>
      <c r="EP232" s="14"/>
      <c r="EQ232" s="14"/>
      <c r="ER232" s="14"/>
      <c r="ES232" s="14"/>
      <c r="ET232" s="14"/>
      <c r="EU232" s="14"/>
      <c r="EV232" s="14"/>
      <c r="EW232" s="14"/>
      <c r="EX232" s="14"/>
      <c r="EY232" s="14"/>
      <c r="EZ232" s="14"/>
      <c r="FA232" s="14"/>
      <c r="FB232" s="14"/>
      <c r="FC232" s="14"/>
      <c r="FD232" s="14"/>
      <c r="FE232" s="14"/>
      <c r="FF232" s="14"/>
      <c r="FG232" s="14"/>
      <c r="FH232" s="14"/>
      <c r="FI232" s="14"/>
      <c r="FJ232" s="14"/>
      <c r="FK232" s="14"/>
      <c r="FL232" s="14"/>
      <c r="FM232" s="14"/>
      <c r="FN232" s="14"/>
      <c r="FO232" s="14"/>
      <c r="FP232" s="14"/>
      <c r="FQ232" s="14"/>
      <c r="FR232" s="14"/>
      <c r="FS232" s="14"/>
      <c r="FT232" s="14"/>
      <c r="FU232" s="14"/>
      <c r="FV232" s="14"/>
      <c r="FW232" s="14"/>
      <c r="FX232" s="14"/>
      <c r="FY232" s="14"/>
      <c r="FZ232" s="14"/>
      <c r="GA232" s="14"/>
      <c r="GB232" s="14"/>
      <c r="GC232" s="14"/>
      <c r="GD232" s="14"/>
      <c r="GE232" s="14"/>
      <c r="GF232" s="14"/>
      <c r="GG232" s="14"/>
      <c r="GH232" s="14"/>
      <c r="GI232" s="14"/>
      <c r="GJ232" s="14"/>
      <c r="GK232" s="14"/>
      <c r="GL232" s="14"/>
      <c r="GM232" s="14"/>
      <c r="GN232" s="14"/>
      <c r="GO232" s="14"/>
      <c r="GP232" s="14"/>
      <c r="GQ232" s="14"/>
      <c r="GR232" s="14"/>
      <c r="GS232" s="14"/>
      <c r="GT232" s="14"/>
      <c r="GU232" s="14"/>
      <c r="GV232" s="14"/>
      <c r="GW232" s="14"/>
      <c r="GX232" s="14"/>
      <c r="GY232" s="14"/>
      <c r="GZ232" s="14"/>
      <c r="HA232" s="14"/>
      <c r="HB232" s="14"/>
      <c r="HC232" s="14"/>
      <c r="HD232" s="14"/>
      <c r="HE232" s="14"/>
      <c r="HF232" s="14"/>
      <c r="HG232" s="14"/>
      <c r="HH232" s="14"/>
      <c r="HI232" s="14"/>
      <c r="HJ232" s="14"/>
      <c r="HK232" s="14"/>
      <c r="HL232" s="14"/>
      <c r="HM232" s="14"/>
      <c r="HN232" s="14"/>
      <c r="HO232" s="14"/>
      <c r="HP232" s="14"/>
      <c r="HQ232" s="14"/>
      <c r="HR232" s="14"/>
      <c r="HS232" s="14"/>
      <c r="HT232" s="14"/>
      <c r="HU232" s="14"/>
      <c r="HV232" s="14"/>
      <c r="HW232" s="14"/>
      <c r="HX232" s="14"/>
      <c r="HY232" s="14"/>
      <c r="HZ232" s="14"/>
      <c r="IA232" s="14"/>
      <c r="IB232" s="14"/>
      <c r="IC232" s="14"/>
      <c r="ID232" s="14"/>
      <c r="IE232" s="14"/>
      <c r="IF232" s="14"/>
      <c r="IG232" s="14"/>
      <c r="IH232" s="14"/>
      <c r="II232" s="14"/>
      <c r="IJ232" s="14"/>
      <c r="IK232" s="14"/>
      <c r="IL232" s="14"/>
      <c r="IM232" s="14"/>
      <c r="IN232" s="14"/>
      <c r="IO232" s="14"/>
      <c r="IP232" s="14"/>
      <c r="IQ232" s="14"/>
      <c r="IR232" s="14"/>
      <c r="IS232" s="14"/>
      <c r="IT232" s="14"/>
      <c r="IU232" s="14"/>
      <c r="IV232" s="14"/>
      <c r="IW232" s="14"/>
      <c r="IX232" s="14"/>
      <c r="IY232" s="14"/>
      <c r="IZ232" s="14"/>
      <c r="JA232" s="14"/>
      <c r="JB232" s="14"/>
      <c r="JC232" s="14"/>
      <c r="JD232" s="14"/>
      <c r="JE232" s="14"/>
      <c r="JF232" s="14"/>
      <c r="JG232" s="14"/>
      <c r="JH232" s="14"/>
      <c r="JI232" s="14"/>
      <c r="JJ232" s="14"/>
      <c r="JK232" s="14"/>
      <c r="JL232" s="14"/>
      <c r="JM232" s="14"/>
      <c r="JN232" s="14"/>
      <c r="JO232" s="14"/>
      <c r="JP232" s="14"/>
      <c r="JQ232" s="14"/>
      <c r="JR232" s="14"/>
      <c r="JS232" s="14"/>
      <c r="JT232" s="14"/>
      <c r="JU232" s="14"/>
      <c r="JV232" s="14"/>
      <c r="JW232" s="14"/>
      <c r="JX232" s="14"/>
      <c r="JY232" s="14"/>
      <c r="JZ232" s="14"/>
      <c r="KA232" s="14"/>
      <c r="KB232" s="14"/>
    </row>
    <row r="233" spans="1:288" s="152" customFormat="1" ht="18" hidden="1" customHeight="1" outlineLevel="2" x14ac:dyDescent="0.25">
      <c r="A233" s="146">
        <v>91</v>
      </c>
      <c r="B233" s="366" t="str">
        <f>IFERROR(IF(INDEX(inputsflush_gn,MATCH(Logic!$A233,inputsflush_no,0))&lt;&gt;"",INDEX(inputsflush_gn,MATCH(Logic!$A233,inputsflush_no,0)),""),"")</f>
        <v/>
      </c>
      <c r="C233" s="367"/>
      <c r="D233" s="58" t="str">
        <f>IFERROR(IF(INDEX(inputsflush_id,MATCH(Logic!$A233,inputsflush_no,0))&lt;&gt;"",INDEX(inputsflush_id,MATCH(Logic!$A233,inputsflush_no,0)),""),"")</f>
        <v/>
      </c>
      <c r="E233" s="370" t="str">
        <f>IFERROR(IF(INDEX(inputsflush_fam,MATCH(Logic!$A233,inputsflush_no,0))&lt;&gt;"",INDEX(inputsflush_fam,MATCH(Logic!$A233,inputsflush_no,0)),""),"")</f>
        <v/>
      </c>
      <c r="F233" s="370"/>
      <c r="G233" s="370" t="str">
        <f>IFERROR(IF(INDEX(inputsflush_typ,MATCH(Logic!$A233,inputsflush_no,0))&lt;&gt;"",INDEX(inputsflush_typ,MATCH(Logic!$A233,inputsflush_no,0)),""),"")</f>
        <v/>
      </c>
      <c r="H233" s="370"/>
      <c r="I233" s="160" t="str">
        <f t="shared" si="59"/>
        <v/>
      </c>
      <c r="J233" s="161" t="str">
        <f>IFERROR(IF(INDEX(inputsflush_dfr,MATCH(Logic!$A233,inputsflush_no,0))&lt;&gt;"",INDEX(inputsflush_dfr,MATCH(Logic!$A233,inputsflush_no,0)),""),"")</f>
        <v/>
      </c>
      <c r="K233" s="332" t="str">
        <f>IFERROR(IF(INDEX(inputsflush_paw,MATCH(Logic!$A233,inputsflush_no,0))&lt;&gt;"",INDEX(inputsflush_paw,MATCH(Logic!$A233,inputsflush_no,0)),""),"")</f>
        <v/>
      </c>
      <c r="L233" s="304" t="str">
        <f>IFERROR(IF(INDEX(inputsflush_prcocc,MATCH(Logic!$A233,inputsflush_no,0))&lt;&gt;"",INDEX(inputsflush_prcocc,MATCH(Logic!$A233,inputsflush_no,0)),""),"")</f>
        <v/>
      </c>
      <c r="M233" s="174" t="str">
        <f t="shared" si="30"/>
        <v/>
      </c>
      <c r="N233" s="162" t="str">
        <f t="shared" si="31"/>
        <v/>
      </c>
      <c r="O233" s="160" t="str">
        <f t="shared" si="32"/>
        <v/>
      </c>
      <c r="P233" s="160" t="str">
        <f t="shared" si="33"/>
        <v/>
      </c>
      <c r="Q233" s="160" t="str">
        <f>IF($B233&lt;&gt;"",IFERROR(IF($N233&gt;0,IF($E233="Toilet (male)",1+(2*(1-$M233)),IF($E233="Toilet (female)",Database!J$55,IF($E233="Urinal",2*$M233,0))),0),"Check Inputs"),"")</f>
        <v/>
      </c>
      <c r="R233" s="162" t="str">
        <f t="shared" si="34"/>
        <v/>
      </c>
      <c r="S233" s="160" t="str">
        <f t="shared" si="35"/>
        <v/>
      </c>
      <c r="T233" s="160" t="str">
        <f t="shared" si="36"/>
        <v/>
      </c>
      <c r="U233" s="160" t="str">
        <f>IF($B233&lt;&gt;"",IFERROR(IF($R233&gt;0,IF($E233="Toilet (male)",0.1+(0.4*(1-$M233)),IF($E233="Toilet (female)",Database!K$55,IF($E233="Urinal",0.4*$M233,0))),0),"Check Inputs"),"")</f>
        <v/>
      </c>
      <c r="V233" s="162" t="str">
        <f t="shared" si="37"/>
        <v/>
      </c>
      <c r="W233" s="160" t="str">
        <f t="shared" si="38"/>
        <v/>
      </c>
      <c r="X233" s="160" t="str">
        <f t="shared" si="39"/>
        <v/>
      </c>
      <c r="Y233" s="162" t="str">
        <f>IF($B233&lt;&gt;"",IFERROR(IF($V233&gt;0,IF($E233="Toilet (male)",0.1+(0.1*(1-$M233)),IF($E233="Toilet (female)",Database!L$55,IF($E233="Urinal",0.1*$M233,0))),0),"Check Inputs"),"")</f>
        <v/>
      </c>
      <c r="Z233" s="162" t="str">
        <f t="shared" si="40"/>
        <v/>
      </c>
      <c r="AA233" s="160" t="str">
        <f t="shared" si="41"/>
        <v/>
      </c>
      <c r="AB233" s="160" t="str">
        <f t="shared" si="42"/>
        <v/>
      </c>
      <c r="AC233" s="162" t="str">
        <f>IF($B233&lt;&gt;"",IFERROR(IF($Z233&gt;0,IF($E233="Toilet (male)",1+(2*(1-$M233)),IF($E233="Toilet (female)",Database!M$55,IF($E233="Urinal",2*$M233,0))),0),"Check Inputs"),"")</f>
        <v/>
      </c>
      <c r="AD233" s="162" t="str">
        <f t="shared" si="43"/>
        <v/>
      </c>
      <c r="AE233" s="160" t="str">
        <f t="shared" si="44"/>
        <v/>
      </c>
      <c r="AF233" s="160" t="str">
        <f t="shared" si="45"/>
        <v/>
      </c>
      <c r="AG233" s="162" t="str">
        <f>IF($B233&lt;&gt;"",IFERROR(IF($AD233&gt;0,IF($E233="Toilet (male)",Database!$N$54,IF($E233="Toilet (female)",Database!$N$55,IF($E233="Urinal",Database!$N$56,0))),0),"Check Inputs"),"")</f>
        <v/>
      </c>
      <c r="AH233" s="162" t="str">
        <f t="shared" si="46"/>
        <v/>
      </c>
      <c r="AI233" s="160" t="str">
        <f t="shared" si="47"/>
        <v/>
      </c>
      <c r="AJ233" s="160" t="str">
        <f t="shared" si="48"/>
        <v/>
      </c>
      <c r="AK233" s="161" t="str">
        <f>IFERROR(IF(INDEX(inputsflush_updot,MATCH(Logic!$A233,inputsflush_no,0))&lt;&gt;"",INDEX(inputsflush_updot,MATCH(Logic!$A233,inputsflush_no,0)),""),"")</f>
        <v/>
      </c>
      <c r="AL233" s="160" t="str">
        <f t="shared" si="50"/>
        <v/>
      </c>
      <c r="AM233" s="161" t="str">
        <f>IFERROR(IF(INDEX(inputsflush_tduot,MATCH(Logic!$A233,inputsflush_no,0))&lt;&gt;"",INDEX(inputsflush_tduot,MATCH(Logic!$A233,inputsflush_no,0)),""),"")</f>
        <v/>
      </c>
      <c r="AN233" s="166" t="str">
        <f t="shared" si="51"/>
        <v/>
      </c>
      <c r="AO233" s="166" t="str">
        <f t="shared" si="52"/>
        <v/>
      </c>
      <c r="AP233" s="162" t="str">
        <f t="shared" si="53"/>
        <v/>
      </c>
      <c r="AQ233" s="306" t="str">
        <f t="shared" si="54"/>
        <v/>
      </c>
      <c r="AR233" s="160" t="str">
        <f t="shared" si="49"/>
        <v/>
      </c>
      <c r="AS233" s="160" t="str">
        <f t="shared" si="55"/>
        <v/>
      </c>
      <c r="AT233" s="160" t="str">
        <f t="shared" si="56"/>
        <v/>
      </c>
      <c r="AU233" s="160" t="str">
        <f t="shared" si="57"/>
        <v/>
      </c>
      <c r="AV233" s="160" t="str">
        <f t="shared" si="58"/>
        <v/>
      </c>
      <c r="AW233" s="153"/>
      <c r="AX233" s="138"/>
      <c r="AY233" s="138"/>
      <c r="AZ233" s="138"/>
      <c r="BA233" s="138"/>
      <c r="BB233" s="138"/>
      <c r="BC233" s="138"/>
      <c r="BD233" s="138"/>
      <c r="BE233" s="138"/>
      <c r="BF233" s="138"/>
      <c r="BG233" s="138"/>
      <c r="BH233" s="138"/>
      <c r="BI233" s="138"/>
      <c r="BJ233" s="138"/>
      <c r="BK233" s="138"/>
      <c r="BL233" s="138"/>
      <c r="BM233" s="138"/>
      <c r="BN233" s="138"/>
      <c r="BO233" s="138"/>
      <c r="BP233" s="138"/>
      <c r="BQ233" s="138"/>
      <c r="BR233" s="138"/>
      <c r="BS233" s="138"/>
      <c r="BT233" s="138"/>
      <c r="BU233" s="138"/>
      <c r="BV233" s="138"/>
      <c r="BW233" s="138"/>
      <c r="BX233" s="138"/>
      <c r="BY233" s="138"/>
      <c r="BZ233" s="138"/>
      <c r="CA233" s="14"/>
      <c r="CB233" s="14"/>
      <c r="CC233" s="14"/>
      <c r="CD233" s="14"/>
      <c r="CE233" s="14"/>
      <c r="CF233" s="14"/>
      <c r="CG233" s="14"/>
      <c r="CH233" s="14"/>
      <c r="CI233" s="14"/>
      <c r="CJ233" s="14"/>
      <c r="CK233" s="14"/>
      <c r="CL233" s="14"/>
      <c r="CM233" s="14"/>
      <c r="CN233" s="14"/>
      <c r="CO233" s="14"/>
      <c r="CP233" s="14"/>
      <c r="CQ233" s="14"/>
      <c r="CR233" s="14"/>
      <c r="CS233" s="14"/>
      <c r="CT233" s="14"/>
      <c r="CU233" s="14"/>
      <c r="CV233" s="14"/>
      <c r="CW233" s="14"/>
      <c r="CX233" s="14"/>
      <c r="CY233" s="14"/>
      <c r="CZ233" s="14"/>
      <c r="DA233" s="14"/>
      <c r="DB233" s="14"/>
      <c r="DC233" s="14"/>
      <c r="DD233" s="14"/>
      <c r="DE233" s="14"/>
      <c r="DF233" s="14"/>
      <c r="DG233" s="14"/>
      <c r="DH233" s="14"/>
      <c r="DI233" s="14"/>
      <c r="DJ233" s="14"/>
      <c r="DK233" s="14"/>
      <c r="DL233" s="14"/>
      <c r="DM233" s="14"/>
      <c r="DN233" s="14"/>
      <c r="DO233" s="14"/>
      <c r="DP233" s="14"/>
      <c r="DQ233" s="14"/>
      <c r="DR233" s="14"/>
      <c r="DS233" s="14"/>
      <c r="DT233" s="14"/>
      <c r="DU233" s="14"/>
      <c r="DV233" s="14"/>
      <c r="DW233" s="14"/>
      <c r="DX233" s="14"/>
      <c r="DY233" s="14"/>
      <c r="DZ233" s="14"/>
      <c r="EA233" s="14"/>
      <c r="EB233" s="14"/>
      <c r="EC233" s="14"/>
      <c r="ED233" s="14"/>
      <c r="EE233" s="14"/>
      <c r="EF233" s="14"/>
      <c r="EG233" s="14"/>
      <c r="EH233" s="14"/>
      <c r="EI233" s="14"/>
      <c r="EJ233" s="14"/>
      <c r="EK233" s="14"/>
      <c r="EL233" s="14"/>
      <c r="EM233" s="14"/>
      <c r="EN233" s="14"/>
      <c r="EO233" s="14"/>
      <c r="EP233" s="14"/>
      <c r="EQ233" s="14"/>
      <c r="ER233" s="14"/>
      <c r="ES233" s="14"/>
      <c r="ET233" s="14"/>
      <c r="EU233" s="14"/>
      <c r="EV233" s="14"/>
      <c r="EW233" s="14"/>
      <c r="EX233" s="14"/>
      <c r="EY233" s="14"/>
      <c r="EZ233" s="14"/>
      <c r="FA233" s="14"/>
      <c r="FB233" s="14"/>
      <c r="FC233" s="14"/>
      <c r="FD233" s="14"/>
      <c r="FE233" s="14"/>
      <c r="FF233" s="14"/>
      <c r="FG233" s="14"/>
      <c r="FH233" s="14"/>
      <c r="FI233" s="14"/>
      <c r="FJ233" s="14"/>
      <c r="FK233" s="14"/>
      <c r="FL233" s="14"/>
      <c r="FM233" s="14"/>
      <c r="FN233" s="14"/>
      <c r="FO233" s="14"/>
      <c r="FP233" s="14"/>
      <c r="FQ233" s="14"/>
      <c r="FR233" s="14"/>
      <c r="FS233" s="14"/>
      <c r="FT233" s="14"/>
      <c r="FU233" s="14"/>
      <c r="FV233" s="14"/>
      <c r="FW233" s="14"/>
      <c r="FX233" s="14"/>
      <c r="FY233" s="14"/>
      <c r="FZ233" s="14"/>
      <c r="GA233" s="14"/>
      <c r="GB233" s="14"/>
      <c r="GC233" s="14"/>
      <c r="GD233" s="14"/>
      <c r="GE233" s="14"/>
      <c r="GF233" s="14"/>
      <c r="GG233" s="14"/>
      <c r="GH233" s="14"/>
      <c r="GI233" s="14"/>
      <c r="GJ233" s="14"/>
      <c r="GK233" s="14"/>
      <c r="GL233" s="14"/>
      <c r="GM233" s="14"/>
      <c r="GN233" s="14"/>
      <c r="GO233" s="14"/>
      <c r="GP233" s="14"/>
      <c r="GQ233" s="14"/>
      <c r="GR233" s="14"/>
      <c r="GS233" s="14"/>
      <c r="GT233" s="14"/>
      <c r="GU233" s="14"/>
      <c r="GV233" s="14"/>
      <c r="GW233" s="14"/>
      <c r="GX233" s="14"/>
      <c r="GY233" s="14"/>
      <c r="GZ233" s="14"/>
      <c r="HA233" s="14"/>
      <c r="HB233" s="14"/>
      <c r="HC233" s="14"/>
      <c r="HD233" s="14"/>
      <c r="HE233" s="14"/>
      <c r="HF233" s="14"/>
      <c r="HG233" s="14"/>
      <c r="HH233" s="14"/>
      <c r="HI233" s="14"/>
      <c r="HJ233" s="14"/>
      <c r="HK233" s="14"/>
      <c r="HL233" s="14"/>
      <c r="HM233" s="14"/>
      <c r="HN233" s="14"/>
      <c r="HO233" s="14"/>
      <c r="HP233" s="14"/>
      <c r="HQ233" s="14"/>
      <c r="HR233" s="14"/>
      <c r="HS233" s="14"/>
      <c r="HT233" s="14"/>
      <c r="HU233" s="14"/>
      <c r="HV233" s="14"/>
      <c r="HW233" s="14"/>
      <c r="HX233" s="14"/>
      <c r="HY233" s="14"/>
      <c r="HZ233" s="14"/>
      <c r="IA233" s="14"/>
      <c r="IB233" s="14"/>
      <c r="IC233" s="14"/>
      <c r="ID233" s="14"/>
      <c r="IE233" s="14"/>
      <c r="IF233" s="14"/>
      <c r="IG233" s="14"/>
      <c r="IH233" s="14"/>
      <c r="II233" s="14"/>
      <c r="IJ233" s="14"/>
      <c r="IK233" s="14"/>
      <c r="IL233" s="14"/>
      <c r="IM233" s="14"/>
      <c r="IN233" s="14"/>
      <c r="IO233" s="14"/>
      <c r="IP233" s="14"/>
      <c r="IQ233" s="14"/>
      <c r="IR233" s="14"/>
      <c r="IS233" s="14"/>
      <c r="IT233" s="14"/>
      <c r="IU233" s="14"/>
      <c r="IV233" s="14"/>
      <c r="IW233" s="14"/>
      <c r="IX233" s="14"/>
      <c r="IY233" s="14"/>
      <c r="IZ233" s="14"/>
      <c r="JA233" s="14"/>
      <c r="JB233" s="14"/>
      <c r="JC233" s="14"/>
      <c r="JD233" s="14"/>
      <c r="JE233" s="14"/>
      <c r="JF233" s="14"/>
      <c r="JG233" s="14"/>
      <c r="JH233" s="14"/>
      <c r="JI233" s="14"/>
      <c r="JJ233" s="14"/>
      <c r="JK233" s="14"/>
      <c r="JL233" s="14"/>
      <c r="JM233" s="14"/>
      <c r="JN233" s="14"/>
      <c r="JO233" s="14"/>
      <c r="JP233" s="14"/>
      <c r="JQ233" s="14"/>
      <c r="JR233" s="14"/>
      <c r="JS233" s="14"/>
      <c r="JT233" s="14"/>
      <c r="JU233" s="14"/>
      <c r="JV233" s="14"/>
      <c r="JW233" s="14"/>
      <c r="JX233" s="14"/>
      <c r="JY233" s="14"/>
      <c r="JZ233" s="14"/>
      <c r="KA233" s="14"/>
      <c r="KB233" s="14"/>
    </row>
    <row r="234" spans="1:288" s="152" customFormat="1" ht="18" hidden="1" customHeight="1" outlineLevel="2" x14ac:dyDescent="0.25">
      <c r="A234" s="146">
        <v>92</v>
      </c>
      <c r="B234" s="366" t="str">
        <f>IFERROR(IF(INDEX(inputsflush_gn,MATCH(Logic!$A234,inputsflush_no,0))&lt;&gt;"",INDEX(inputsflush_gn,MATCH(Logic!$A234,inputsflush_no,0)),""),"")</f>
        <v/>
      </c>
      <c r="C234" s="367"/>
      <c r="D234" s="58" t="str">
        <f>IFERROR(IF(INDEX(inputsflush_id,MATCH(Logic!$A234,inputsflush_no,0))&lt;&gt;"",INDEX(inputsflush_id,MATCH(Logic!$A234,inputsflush_no,0)),""),"")</f>
        <v/>
      </c>
      <c r="E234" s="370" t="str">
        <f>IFERROR(IF(INDEX(inputsflush_fam,MATCH(Logic!$A234,inputsflush_no,0))&lt;&gt;"",INDEX(inputsflush_fam,MATCH(Logic!$A234,inputsflush_no,0)),""),"")</f>
        <v/>
      </c>
      <c r="F234" s="370"/>
      <c r="G234" s="370" t="str">
        <f>IFERROR(IF(INDEX(inputsflush_typ,MATCH(Logic!$A234,inputsflush_no,0))&lt;&gt;"",INDEX(inputsflush_typ,MATCH(Logic!$A234,inputsflush_no,0)),""),"")</f>
        <v/>
      </c>
      <c r="H234" s="370"/>
      <c r="I234" s="160" t="str">
        <f t="shared" si="59"/>
        <v/>
      </c>
      <c r="J234" s="161" t="str">
        <f>IFERROR(IF(INDEX(inputsflush_dfr,MATCH(Logic!$A234,inputsflush_no,0))&lt;&gt;"",INDEX(inputsflush_dfr,MATCH(Logic!$A234,inputsflush_no,0)),""),"")</f>
        <v/>
      </c>
      <c r="K234" s="332" t="str">
        <f>IFERROR(IF(INDEX(inputsflush_paw,MATCH(Logic!$A234,inputsflush_no,0))&lt;&gt;"",INDEX(inputsflush_paw,MATCH(Logic!$A234,inputsflush_no,0)),""),"")</f>
        <v/>
      </c>
      <c r="L234" s="304" t="str">
        <f>IFERROR(IF(INDEX(inputsflush_prcocc,MATCH(Logic!$A234,inputsflush_no,0))&lt;&gt;"",INDEX(inputsflush_prcocc,MATCH(Logic!$A234,inputsflush_no,0)),""),"")</f>
        <v/>
      </c>
      <c r="M234" s="174" t="str">
        <f t="shared" si="30"/>
        <v/>
      </c>
      <c r="N234" s="162" t="str">
        <f t="shared" si="31"/>
        <v/>
      </c>
      <c r="O234" s="160" t="str">
        <f t="shared" si="32"/>
        <v/>
      </c>
      <c r="P234" s="160" t="str">
        <f t="shared" si="33"/>
        <v/>
      </c>
      <c r="Q234" s="160" t="str">
        <f>IF($B234&lt;&gt;"",IFERROR(IF($N234&gt;0,IF($E234="Toilet (male)",1+(2*(1-$M234)),IF($E234="Toilet (female)",Database!J$55,IF($E234="Urinal",2*$M234,0))),0),"Check Inputs"),"")</f>
        <v/>
      </c>
      <c r="R234" s="162" t="str">
        <f t="shared" si="34"/>
        <v/>
      </c>
      <c r="S234" s="160" t="str">
        <f t="shared" si="35"/>
        <v/>
      </c>
      <c r="T234" s="160" t="str">
        <f t="shared" si="36"/>
        <v/>
      </c>
      <c r="U234" s="160" t="str">
        <f>IF($B234&lt;&gt;"",IFERROR(IF($R234&gt;0,IF($E234="Toilet (male)",0.1+(0.4*(1-$M234)),IF($E234="Toilet (female)",Database!K$55,IF($E234="Urinal",0.4*$M234,0))),0),"Check Inputs"),"")</f>
        <v/>
      </c>
      <c r="V234" s="162" t="str">
        <f t="shared" si="37"/>
        <v/>
      </c>
      <c r="W234" s="160" t="str">
        <f t="shared" si="38"/>
        <v/>
      </c>
      <c r="X234" s="160" t="str">
        <f t="shared" si="39"/>
        <v/>
      </c>
      <c r="Y234" s="162" t="str">
        <f>IF($B234&lt;&gt;"",IFERROR(IF($V234&gt;0,IF($E234="Toilet (male)",0.1+(0.1*(1-$M234)),IF($E234="Toilet (female)",Database!L$55,IF($E234="Urinal",0.1*$M234,0))),0),"Check Inputs"),"")</f>
        <v/>
      </c>
      <c r="Z234" s="162" t="str">
        <f t="shared" si="40"/>
        <v/>
      </c>
      <c r="AA234" s="160" t="str">
        <f t="shared" si="41"/>
        <v/>
      </c>
      <c r="AB234" s="160" t="str">
        <f t="shared" si="42"/>
        <v/>
      </c>
      <c r="AC234" s="162" t="str">
        <f>IF($B234&lt;&gt;"",IFERROR(IF($Z234&gt;0,IF($E234="Toilet (male)",1+(2*(1-$M234)),IF($E234="Toilet (female)",Database!M$55,IF($E234="Urinal",2*$M234,0))),0),"Check Inputs"),"")</f>
        <v/>
      </c>
      <c r="AD234" s="162" t="str">
        <f t="shared" si="43"/>
        <v/>
      </c>
      <c r="AE234" s="160" t="str">
        <f t="shared" si="44"/>
        <v/>
      </c>
      <c r="AF234" s="160" t="str">
        <f t="shared" si="45"/>
        <v/>
      </c>
      <c r="AG234" s="162" t="str">
        <f>IF($B234&lt;&gt;"",IFERROR(IF($AD234&gt;0,IF($E234="Toilet (male)",Database!$N$54,IF($E234="Toilet (female)",Database!$N$55,IF($E234="Urinal",Database!$N$56,0))),0),"Check Inputs"),"")</f>
        <v/>
      </c>
      <c r="AH234" s="162" t="str">
        <f t="shared" si="46"/>
        <v/>
      </c>
      <c r="AI234" s="160" t="str">
        <f t="shared" si="47"/>
        <v/>
      </c>
      <c r="AJ234" s="160" t="str">
        <f t="shared" si="48"/>
        <v/>
      </c>
      <c r="AK234" s="161" t="str">
        <f>IFERROR(IF(INDEX(inputsflush_updot,MATCH(Logic!$A234,inputsflush_no,0))&lt;&gt;"",INDEX(inputsflush_updot,MATCH(Logic!$A234,inputsflush_no,0)),""),"")</f>
        <v/>
      </c>
      <c r="AL234" s="160" t="str">
        <f t="shared" si="50"/>
        <v/>
      </c>
      <c r="AM234" s="161" t="str">
        <f>IFERROR(IF(INDEX(inputsflush_tduot,MATCH(Logic!$A234,inputsflush_no,0))&lt;&gt;"",INDEX(inputsflush_tduot,MATCH(Logic!$A234,inputsflush_no,0)),""),"")</f>
        <v/>
      </c>
      <c r="AN234" s="166" t="str">
        <f t="shared" si="51"/>
        <v/>
      </c>
      <c r="AO234" s="166" t="str">
        <f t="shared" si="52"/>
        <v/>
      </c>
      <c r="AP234" s="162" t="str">
        <f t="shared" si="53"/>
        <v/>
      </c>
      <c r="AQ234" s="306" t="str">
        <f t="shared" si="54"/>
        <v/>
      </c>
      <c r="AR234" s="160" t="str">
        <f t="shared" si="49"/>
        <v/>
      </c>
      <c r="AS234" s="160" t="str">
        <f t="shared" si="55"/>
        <v/>
      </c>
      <c r="AT234" s="160" t="str">
        <f t="shared" si="56"/>
        <v/>
      </c>
      <c r="AU234" s="160" t="str">
        <f t="shared" si="57"/>
        <v/>
      </c>
      <c r="AV234" s="160" t="str">
        <f t="shared" si="58"/>
        <v/>
      </c>
      <c r="AW234" s="153"/>
      <c r="AX234" s="138"/>
      <c r="AY234" s="138"/>
      <c r="AZ234" s="138"/>
      <c r="BA234" s="138"/>
      <c r="BB234" s="138"/>
      <c r="BC234" s="138"/>
      <c r="BD234" s="138"/>
      <c r="BE234" s="138"/>
      <c r="BF234" s="138"/>
      <c r="BG234" s="138"/>
      <c r="BH234" s="138"/>
      <c r="BI234" s="138"/>
      <c r="BJ234" s="138"/>
      <c r="BK234" s="138"/>
      <c r="BL234" s="138"/>
      <c r="BM234" s="138"/>
      <c r="BN234" s="138"/>
      <c r="BO234" s="138"/>
      <c r="BP234" s="138"/>
      <c r="BQ234" s="138"/>
      <c r="BR234" s="138"/>
      <c r="BS234" s="138"/>
      <c r="BT234" s="138"/>
      <c r="BU234" s="138"/>
      <c r="BV234" s="138"/>
      <c r="BW234" s="138"/>
      <c r="BX234" s="138"/>
      <c r="BY234" s="138"/>
      <c r="BZ234" s="138"/>
      <c r="CA234" s="14"/>
      <c r="CB234" s="14"/>
      <c r="CC234" s="14"/>
      <c r="CD234" s="14"/>
      <c r="CE234" s="14"/>
      <c r="CF234" s="14"/>
      <c r="CG234" s="14"/>
      <c r="CH234" s="14"/>
      <c r="CI234" s="14"/>
      <c r="CJ234" s="14"/>
      <c r="CK234" s="14"/>
      <c r="CL234" s="14"/>
      <c r="CM234" s="14"/>
      <c r="CN234" s="14"/>
      <c r="CO234" s="14"/>
      <c r="CP234" s="14"/>
      <c r="CQ234" s="14"/>
      <c r="CR234" s="14"/>
      <c r="CS234" s="14"/>
      <c r="CT234" s="14"/>
      <c r="CU234" s="14"/>
      <c r="CV234" s="14"/>
      <c r="CW234" s="14"/>
      <c r="CX234" s="14"/>
      <c r="CY234" s="14"/>
      <c r="CZ234" s="14"/>
      <c r="DA234" s="14"/>
      <c r="DB234" s="14"/>
      <c r="DC234" s="14"/>
      <c r="DD234" s="14"/>
      <c r="DE234" s="14"/>
      <c r="DF234" s="14"/>
      <c r="DG234" s="14"/>
      <c r="DH234" s="14"/>
      <c r="DI234" s="14"/>
      <c r="DJ234" s="14"/>
      <c r="DK234" s="14"/>
      <c r="DL234" s="14"/>
      <c r="DM234" s="14"/>
      <c r="DN234" s="14"/>
      <c r="DO234" s="14"/>
      <c r="DP234" s="14"/>
      <c r="DQ234" s="14"/>
      <c r="DR234" s="14"/>
      <c r="DS234" s="14"/>
      <c r="DT234" s="14"/>
      <c r="DU234" s="14"/>
      <c r="DV234" s="14"/>
      <c r="DW234" s="14"/>
      <c r="DX234" s="14"/>
      <c r="DY234" s="14"/>
      <c r="DZ234" s="14"/>
      <c r="EA234" s="14"/>
      <c r="EB234" s="14"/>
      <c r="EC234" s="14"/>
      <c r="ED234" s="14"/>
      <c r="EE234" s="14"/>
      <c r="EF234" s="14"/>
      <c r="EG234" s="14"/>
      <c r="EH234" s="14"/>
      <c r="EI234" s="14"/>
      <c r="EJ234" s="14"/>
      <c r="EK234" s="14"/>
      <c r="EL234" s="14"/>
      <c r="EM234" s="14"/>
      <c r="EN234" s="14"/>
      <c r="EO234" s="14"/>
      <c r="EP234" s="14"/>
      <c r="EQ234" s="14"/>
      <c r="ER234" s="14"/>
      <c r="ES234" s="14"/>
      <c r="ET234" s="14"/>
      <c r="EU234" s="14"/>
      <c r="EV234" s="14"/>
      <c r="EW234" s="14"/>
      <c r="EX234" s="14"/>
      <c r="EY234" s="14"/>
      <c r="EZ234" s="14"/>
      <c r="FA234" s="14"/>
      <c r="FB234" s="14"/>
      <c r="FC234" s="14"/>
      <c r="FD234" s="14"/>
      <c r="FE234" s="14"/>
      <c r="FF234" s="14"/>
      <c r="FG234" s="14"/>
      <c r="FH234" s="14"/>
      <c r="FI234" s="14"/>
      <c r="FJ234" s="14"/>
      <c r="FK234" s="14"/>
      <c r="FL234" s="14"/>
      <c r="FM234" s="14"/>
      <c r="FN234" s="14"/>
      <c r="FO234" s="14"/>
      <c r="FP234" s="14"/>
      <c r="FQ234" s="14"/>
      <c r="FR234" s="14"/>
      <c r="FS234" s="14"/>
      <c r="FT234" s="14"/>
      <c r="FU234" s="14"/>
      <c r="FV234" s="14"/>
      <c r="FW234" s="14"/>
      <c r="FX234" s="14"/>
      <c r="FY234" s="14"/>
      <c r="FZ234" s="14"/>
      <c r="GA234" s="14"/>
      <c r="GB234" s="14"/>
      <c r="GC234" s="14"/>
      <c r="GD234" s="14"/>
      <c r="GE234" s="14"/>
      <c r="GF234" s="14"/>
      <c r="GG234" s="14"/>
      <c r="GH234" s="14"/>
      <c r="GI234" s="14"/>
      <c r="GJ234" s="14"/>
      <c r="GK234" s="14"/>
      <c r="GL234" s="14"/>
      <c r="GM234" s="14"/>
      <c r="GN234" s="14"/>
      <c r="GO234" s="14"/>
      <c r="GP234" s="14"/>
      <c r="GQ234" s="14"/>
      <c r="GR234" s="14"/>
      <c r="GS234" s="14"/>
      <c r="GT234" s="14"/>
      <c r="GU234" s="14"/>
      <c r="GV234" s="14"/>
      <c r="GW234" s="14"/>
      <c r="GX234" s="14"/>
      <c r="GY234" s="14"/>
      <c r="GZ234" s="14"/>
      <c r="HA234" s="14"/>
      <c r="HB234" s="14"/>
      <c r="HC234" s="14"/>
      <c r="HD234" s="14"/>
      <c r="HE234" s="14"/>
      <c r="HF234" s="14"/>
      <c r="HG234" s="14"/>
      <c r="HH234" s="14"/>
      <c r="HI234" s="14"/>
      <c r="HJ234" s="14"/>
      <c r="HK234" s="14"/>
      <c r="HL234" s="14"/>
      <c r="HM234" s="14"/>
      <c r="HN234" s="14"/>
      <c r="HO234" s="14"/>
      <c r="HP234" s="14"/>
      <c r="HQ234" s="14"/>
      <c r="HR234" s="14"/>
      <c r="HS234" s="14"/>
      <c r="HT234" s="14"/>
      <c r="HU234" s="14"/>
      <c r="HV234" s="14"/>
      <c r="HW234" s="14"/>
      <c r="HX234" s="14"/>
      <c r="HY234" s="14"/>
      <c r="HZ234" s="14"/>
      <c r="IA234" s="14"/>
      <c r="IB234" s="14"/>
      <c r="IC234" s="14"/>
      <c r="ID234" s="14"/>
      <c r="IE234" s="14"/>
      <c r="IF234" s="14"/>
      <c r="IG234" s="14"/>
      <c r="IH234" s="14"/>
      <c r="II234" s="14"/>
      <c r="IJ234" s="14"/>
      <c r="IK234" s="14"/>
      <c r="IL234" s="14"/>
      <c r="IM234" s="14"/>
      <c r="IN234" s="14"/>
      <c r="IO234" s="14"/>
      <c r="IP234" s="14"/>
      <c r="IQ234" s="14"/>
      <c r="IR234" s="14"/>
      <c r="IS234" s="14"/>
      <c r="IT234" s="14"/>
      <c r="IU234" s="14"/>
      <c r="IV234" s="14"/>
      <c r="IW234" s="14"/>
      <c r="IX234" s="14"/>
      <c r="IY234" s="14"/>
      <c r="IZ234" s="14"/>
      <c r="JA234" s="14"/>
      <c r="JB234" s="14"/>
      <c r="JC234" s="14"/>
      <c r="JD234" s="14"/>
      <c r="JE234" s="14"/>
      <c r="JF234" s="14"/>
      <c r="JG234" s="14"/>
      <c r="JH234" s="14"/>
      <c r="JI234" s="14"/>
      <c r="JJ234" s="14"/>
      <c r="JK234" s="14"/>
      <c r="JL234" s="14"/>
      <c r="JM234" s="14"/>
      <c r="JN234" s="14"/>
      <c r="JO234" s="14"/>
      <c r="JP234" s="14"/>
      <c r="JQ234" s="14"/>
      <c r="JR234" s="14"/>
      <c r="JS234" s="14"/>
      <c r="JT234" s="14"/>
      <c r="JU234" s="14"/>
      <c r="JV234" s="14"/>
      <c r="JW234" s="14"/>
      <c r="JX234" s="14"/>
      <c r="JY234" s="14"/>
      <c r="JZ234" s="14"/>
      <c r="KA234" s="14"/>
      <c r="KB234" s="14"/>
    </row>
    <row r="235" spans="1:288" s="152" customFormat="1" ht="18" hidden="1" customHeight="1" outlineLevel="2" x14ac:dyDescent="0.25">
      <c r="A235" s="146">
        <v>93</v>
      </c>
      <c r="B235" s="366" t="str">
        <f>IFERROR(IF(INDEX(inputsflush_gn,MATCH(Logic!$A235,inputsflush_no,0))&lt;&gt;"",INDEX(inputsflush_gn,MATCH(Logic!$A235,inputsflush_no,0)),""),"")</f>
        <v/>
      </c>
      <c r="C235" s="367"/>
      <c r="D235" s="58" t="str">
        <f>IFERROR(IF(INDEX(inputsflush_id,MATCH(Logic!$A235,inputsflush_no,0))&lt;&gt;"",INDEX(inputsflush_id,MATCH(Logic!$A235,inputsflush_no,0)),""),"")</f>
        <v/>
      </c>
      <c r="E235" s="370" t="str">
        <f>IFERROR(IF(INDEX(inputsflush_fam,MATCH(Logic!$A235,inputsflush_no,0))&lt;&gt;"",INDEX(inputsflush_fam,MATCH(Logic!$A235,inputsflush_no,0)),""),"")</f>
        <v/>
      </c>
      <c r="F235" s="370"/>
      <c r="G235" s="370" t="str">
        <f>IFERROR(IF(INDEX(inputsflush_typ,MATCH(Logic!$A235,inputsflush_no,0))&lt;&gt;"",INDEX(inputsflush_typ,MATCH(Logic!$A235,inputsflush_no,0)),""),"")</f>
        <v/>
      </c>
      <c r="H235" s="370"/>
      <c r="I235" s="160" t="str">
        <f t="shared" si="59"/>
        <v/>
      </c>
      <c r="J235" s="161" t="str">
        <f>IFERROR(IF(INDEX(inputsflush_dfr,MATCH(Logic!$A235,inputsflush_no,0))&lt;&gt;"",INDEX(inputsflush_dfr,MATCH(Logic!$A235,inputsflush_no,0)),""),"")</f>
        <v/>
      </c>
      <c r="K235" s="332" t="str">
        <f>IFERROR(IF(INDEX(inputsflush_paw,MATCH(Logic!$A235,inputsflush_no,0))&lt;&gt;"",INDEX(inputsflush_paw,MATCH(Logic!$A235,inputsflush_no,0)),""),"")</f>
        <v/>
      </c>
      <c r="L235" s="304" t="str">
        <f>IFERROR(IF(INDEX(inputsflush_prcocc,MATCH(Logic!$A235,inputsflush_no,0))&lt;&gt;"",INDEX(inputsflush_prcocc,MATCH(Logic!$A235,inputsflush_no,0)),""),"")</f>
        <v/>
      </c>
      <c r="M235" s="174" t="str">
        <f t="shared" si="30"/>
        <v/>
      </c>
      <c r="N235" s="162" t="str">
        <f t="shared" si="31"/>
        <v/>
      </c>
      <c r="O235" s="160" t="str">
        <f t="shared" si="32"/>
        <v/>
      </c>
      <c r="P235" s="160" t="str">
        <f t="shared" si="33"/>
        <v/>
      </c>
      <c r="Q235" s="160" t="str">
        <f>IF($B235&lt;&gt;"",IFERROR(IF($N235&gt;0,IF($E235="Toilet (male)",1+(2*(1-$M235)),IF($E235="Toilet (female)",Database!J$55,IF($E235="Urinal",2*$M235,0))),0),"Check Inputs"),"")</f>
        <v/>
      </c>
      <c r="R235" s="162" t="str">
        <f t="shared" si="34"/>
        <v/>
      </c>
      <c r="S235" s="160" t="str">
        <f t="shared" si="35"/>
        <v/>
      </c>
      <c r="T235" s="160" t="str">
        <f t="shared" si="36"/>
        <v/>
      </c>
      <c r="U235" s="160" t="str">
        <f>IF($B235&lt;&gt;"",IFERROR(IF($R235&gt;0,IF($E235="Toilet (male)",0.1+(0.4*(1-$M235)),IF($E235="Toilet (female)",Database!K$55,IF($E235="Urinal",0.4*$M235,0))),0),"Check Inputs"),"")</f>
        <v/>
      </c>
      <c r="V235" s="162" t="str">
        <f t="shared" si="37"/>
        <v/>
      </c>
      <c r="W235" s="160" t="str">
        <f t="shared" si="38"/>
        <v/>
      </c>
      <c r="X235" s="160" t="str">
        <f t="shared" si="39"/>
        <v/>
      </c>
      <c r="Y235" s="162" t="str">
        <f>IF($B235&lt;&gt;"",IFERROR(IF($V235&gt;0,IF($E235="Toilet (male)",0.1+(0.1*(1-$M235)),IF($E235="Toilet (female)",Database!L$55,IF($E235="Urinal",0.1*$M235,0))),0),"Check Inputs"),"")</f>
        <v/>
      </c>
      <c r="Z235" s="162" t="str">
        <f t="shared" si="40"/>
        <v/>
      </c>
      <c r="AA235" s="160" t="str">
        <f t="shared" si="41"/>
        <v/>
      </c>
      <c r="AB235" s="160" t="str">
        <f t="shared" si="42"/>
        <v/>
      </c>
      <c r="AC235" s="162" t="str">
        <f>IF($B235&lt;&gt;"",IFERROR(IF($Z235&gt;0,IF($E235="Toilet (male)",1+(2*(1-$M235)),IF($E235="Toilet (female)",Database!M$55,IF($E235="Urinal",2*$M235,0))),0),"Check Inputs"),"")</f>
        <v/>
      </c>
      <c r="AD235" s="162" t="str">
        <f t="shared" si="43"/>
        <v/>
      </c>
      <c r="AE235" s="160" t="str">
        <f t="shared" si="44"/>
        <v/>
      </c>
      <c r="AF235" s="160" t="str">
        <f t="shared" si="45"/>
        <v/>
      </c>
      <c r="AG235" s="162" t="str">
        <f>IF($B235&lt;&gt;"",IFERROR(IF($AD235&gt;0,IF($E235="Toilet (male)",Database!$N$54,IF($E235="Toilet (female)",Database!$N$55,IF($E235="Urinal",Database!$N$56,0))),0),"Check Inputs"),"")</f>
        <v/>
      </c>
      <c r="AH235" s="162" t="str">
        <f t="shared" si="46"/>
        <v/>
      </c>
      <c r="AI235" s="160" t="str">
        <f t="shared" si="47"/>
        <v/>
      </c>
      <c r="AJ235" s="160" t="str">
        <f t="shared" si="48"/>
        <v/>
      </c>
      <c r="AK235" s="161" t="str">
        <f>IFERROR(IF(INDEX(inputsflush_updot,MATCH(Logic!$A235,inputsflush_no,0))&lt;&gt;"",INDEX(inputsflush_updot,MATCH(Logic!$A235,inputsflush_no,0)),""),"")</f>
        <v/>
      </c>
      <c r="AL235" s="160" t="str">
        <f t="shared" si="50"/>
        <v/>
      </c>
      <c r="AM235" s="161" t="str">
        <f>IFERROR(IF(INDEX(inputsflush_tduot,MATCH(Logic!$A235,inputsflush_no,0))&lt;&gt;"",INDEX(inputsflush_tduot,MATCH(Logic!$A235,inputsflush_no,0)),""),"")</f>
        <v/>
      </c>
      <c r="AN235" s="166" t="str">
        <f t="shared" si="51"/>
        <v/>
      </c>
      <c r="AO235" s="166" t="str">
        <f t="shared" si="52"/>
        <v/>
      </c>
      <c r="AP235" s="162" t="str">
        <f t="shared" si="53"/>
        <v/>
      </c>
      <c r="AQ235" s="306" t="str">
        <f t="shared" si="54"/>
        <v/>
      </c>
      <c r="AR235" s="160" t="str">
        <f t="shared" si="49"/>
        <v/>
      </c>
      <c r="AS235" s="160" t="str">
        <f t="shared" si="55"/>
        <v/>
      </c>
      <c r="AT235" s="160" t="str">
        <f t="shared" si="56"/>
        <v/>
      </c>
      <c r="AU235" s="160" t="str">
        <f t="shared" si="57"/>
        <v/>
      </c>
      <c r="AV235" s="160" t="str">
        <f t="shared" si="58"/>
        <v/>
      </c>
      <c r="AW235" s="153"/>
      <c r="AX235" s="138"/>
      <c r="AY235" s="138"/>
      <c r="AZ235" s="138"/>
      <c r="BA235" s="138"/>
      <c r="BB235" s="138"/>
      <c r="BC235" s="138"/>
      <c r="BD235" s="138"/>
      <c r="BE235" s="138"/>
      <c r="BF235" s="138"/>
      <c r="BG235" s="138"/>
      <c r="BH235" s="138"/>
      <c r="BI235" s="138"/>
      <c r="BJ235" s="138"/>
      <c r="BK235" s="138"/>
      <c r="BL235" s="138"/>
      <c r="BM235" s="138"/>
      <c r="BN235" s="138"/>
      <c r="BO235" s="138"/>
      <c r="BP235" s="138"/>
      <c r="BQ235" s="138"/>
      <c r="BR235" s="138"/>
      <c r="BS235" s="138"/>
      <c r="BT235" s="138"/>
      <c r="BU235" s="138"/>
      <c r="BV235" s="138"/>
      <c r="BW235" s="138"/>
      <c r="BX235" s="138"/>
      <c r="BY235" s="138"/>
      <c r="BZ235" s="138"/>
      <c r="CA235" s="14"/>
      <c r="CB235" s="14"/>
      <c r="CC235" s="14"/>
      <c r="CD235" s="14"/>
      <c r="CE235" s="14"/>
      <c r="CF235" s="14"/>
      <c r="CG235" s="14"/>
      <c r="CH235" s="14"/>
      <c r="CI235" s="14"/>
      <c r="CJ235" s="14"/>
      <c r="CK235" s="14"/>
      <c r="CL235" s="14"/>
      <c r="CM235" s="14"/>
      <c r="CN235" s="14"/>
      <c r="CO235" s="14"/>
      <c r="CP235" s="14"/>
      <c r="CQ235" s="14"/>
      <c r="CR235" s="14"/>
      <c r="CS235" s="14"/>
      <c r="CT235" s="14"/>
      <c r="CU235" s="14"/>
      <c r="CV235" s="14"/>
      <c r="CW235" s="14"/>
      <c r="CX235" s="14"/>
      <c r="CY235" s="14"/>
      <c r="CZ235" s="14"/>
      <c r="DA235" s="14"/>
      <c r="DB235" s="14"/>
      <c r="DC235" s="14"/>
      <c r="DD235" s="14"/>
      <c r="DE235" s="14"/>
      <c r="DF235" s="14"/>
      <c r="DG235" s="14"/>
      <c r="DH235" s="14"/>
      <c r="DI235" s="14"/>
      <c r="DJ235" s="14"/>
      <c r="DK235" s="14"/>
      <c r="DL235" s="14"/>
      <c r="DM235" s="14"/>
      <c r="DN235" s="14"/>
      <c r="DO235" s="14"/>
      <c r="DP235" s="14"/>
      <c r="DQ235" s="14"/>
      <c r="DR235" s="14"/>
      <c r="DS235" s="14"/>
      <c r="DT235" s="14"/>
      <c r="DU235" s="14"/>
      <c r="DV235" s="14"/>
      <c r="DW235" s="14"/>
      <c r="DX235" s="14"/>
      <c r="DY235" s="14"/>
      <c r="DZ235" s="14"/>
      <c r="EA235" s="14"/>
      <c r="EB235" s="14"/>
      <c r="EC235" s="14"/>
      <c r="ED235" s="14"/>
      <c r="EE235" s="14"/>
      <c r="EF235" s="14"/>
      <c r="EG235" s="14"/>
      <c r="EH235" s="14"/>
      <c r="EI235" s="14"/>
      <c r="EJ235" s="14"/>
      <c r="EK235" s="14"/>
      <c r="EL235" s="14"/>
      <c r="EM235" s="14"/>
      <c r="EN235" s="14"/>
      <c r="EO235" s="14"/>
      <c r="EP235" s="14"/>
      <c r="EQ235" s="14"/>
      <c r="ER235" s="14"/>
      <c r="ES235" s="14"/>
      <c r="ET235" s="14"/>
      <c r="EU235" s="14"/>
      <c r="EV235" s="14"/>
      <c r="EW235" s="14"/>
      <c r="EX235" s="14"/>
      <c r="EY235" s="14"/>
      <c r="EZ235" s="14"/>
      <c r="FA235" s="14"/>
      <c r="FB235" s="14"/>
      <c r="FC235" s="14"/>
      <c r="FD235" s="14"/>
      <c r="FE235" s="14"/>
      <c r="FF235" s="14"/>
      <c r="FG235" s="14"/>
      <c r="FH235" s="14"/>
      <c r="FI235" s="14"/>
      <c r="FJ235" s="14"/>
      <c r="FK235" s="14"/>
      <c r="FL235" s="14"/>
      <c r="FM235" s="14"/>
      <c r="FN235" s="14"/>
      <c r="FO235" s="14"/>
      <c r="FP235" s="14"/>
      <c r="FQ235" s="14"/>
      <c r="FR235" s="14"/>
      <c r="FS235" s="14"/>
      <c r="FT235" s="14"/>
      <c r="FU235" s="14"/>
      <c r="FV235" s="14"/>
      <c r="FW235" s="14"/>
      <c r="FX235" s="14"/>
      <c r="FY235" s="14"/>
      <c r="FZ235" s="14"/>
      <c r="GA235" s="14"/>
      <c r="GB235" s="14"/>
      <c r="GC235" s="14"/>
      <c r="GD235" s="14"/>
      <c r="GE235" s="14"/>
      <c r="GF235" s="14"/>
      <c r="GG235" s="14"/>
      <c r="GH235" s="14"/>
      <c r="GI235" s="14"/>
      <c r="GJ235" s="14"/>
      <c r="GK235" s="14"/>
      <c r="GL235" s="14"/>
      <c r="GM235" s="14"/>
      <c r="GN235" s="14"/>
      <c r="GO235" s="14"/>
      <c r="GP235" s="14"/>
      <c r="GQ235" s="14"/>
      <c r="GR235" s="14"/>
      <c r="GS235" s="14"/>
      <c r="GT235" s="14"/>
      <c r="GU235" s="14"/>
      <c r="GV235" s="14"/>
      <c r="GW235" s="14"/>
      <c r="GX235" s="14"/>
      <c r="GY235" s="14"/>
      <c r="GZ235" s="14"/>
      <c r="HA235" s="14"/>
      <c r="HB235" s="14"/>
      <c r="HC235" s="14"/>
      <c r="HD235" s="14"/>
      <c r="HE235" s="14"/>
      <c r="HF235" s="14"/>
      <c r="HG235" s="14"/>
      <c r="HH235" s="14"/>
      <c r="HI235" s="14"/>
      <c r="HJ235" s="14"/>
      <c r="HK235" s="14"/>
      <c r="HL235" s="14"/>
      <c r="HM235" s="14"/>
      <c r="HN235" s="14"/>
      <c r="HO235" s="14"/>
      <c r="HP235" s="14"/>
      <c r="HQ235" s="14"/>
      <c r="HR235" s="14"/>
      <c r="HS235" s="14"/>
      <c r="HT235" s="14"/>
      <c r="HU235" s="14"/>
      <c r="HV235" s="14"/>
      <c r="HW235" s="14"/>
      <c r="HX235" s="14"/>
      <c r="HY235" s="14"/>
      <c r="HZ235" s="14"/>
      <c r="IA235" s="14"/>
      <c r="IB235" s="14"/>
      <c r="IC235" s="14"/>
      <c r="ID235" s="14"/>
      <c r="IE235" s="14"/>
      <c r="IF235" s="14"/>
      <c r="IG235" s="14"/>
      <c r="IH235" s="14"/>
      <c r="II235" s="14"/>
      <c r="IJ235" s="14"/>
      <c r="IK235" s="14"/>
      <c r="IL235" s="14"/>
      <c r="IM235" s="14"/>
      <c r="IN235" s="14"/>
      <c r="IO235" s="14"/>
      <c r="IP235" s="14"/>
      <c r="IQ235" s="14"/>
      <c r="IR235" s="14"/>
      <c r="IS235" s="14"/>
      <c r="IT235" s="14"/>
      <c r="IU235" s="14"/>
      <c r="IV235" s="14"/>
      <c r="IW235" s="14"/>
      <c r="IX235" s="14"/>
      <c r="IY235" s="14"/>
      <c r="IZ235" s="14"/>
      <c r="JA235" s="14"/>
      <c r="JB235" s="14"/>
      <c r="JC235" s="14"/>
      <c r="JD235" s="14"/>
      <c r="JE235" s="14"/>
      <c r="JF235" s="14"/>
      <c r="JG235" s="14"/>
      <c r="JH235" s="14"/>
      <c r="JI235" s="14"/>
      <c r="JJ235" s="14"/>
      <c r="JK235" s="14"/>
      <c r="JL235" s="14"/>
      <c r="JM235" s="14"/>
      <c r="JN235" s="14"/>
      <c r="JO235" s="14"/>
      <c r="JP235" s="14"/>
      <c r="JQ235" s="14"/>
      <c r="JR235" s="14"/>
      <c r="JS235" s="14"/>
      <c r="JT235" s="14"/>
      <c r="JU235" s="14"/>
      <c r="JV235" s="14"/>
      <c r="JW235" s="14"/>
      <c r="JX235" s="14"/>
      <c r="JY235" s="14"/>
      <c r="JZ235" s="14"/>
      <c r="KA235" s="14"/>
      <c r="KB235" s="14"/>
    </row>
    <row r="236" spans="1:288" s="152" customFormat="1" ht="18" hidden="1" customHeight="1" outlineLevel="2" x14ac:dyDescent="0.25">
      <c r="A236" s="146">
        <v>94</v>
      </c>
      <c r="B236" s="366" t="str">
        <f>IFERROR(IF(INDEX(inputsflush_gn,MATCH(Logic!$A236,inputsflush_no,0))&lt;&gt;"",INDEX(inputsflush_gn,MATCH(Logic!$A236,inputsflush_no,0)),""),"")</f>
        <v/>
      </c>
      <c r="C236" s="367"/>
      <c r="D236" s="58" t="str">
        <f>IFERROR(IF(INDEX(inputsflush_id,MATCH(Logic!$A236,inputsflush_no,0))&lt;&gt;"",INDEX(inputsflush_id,MATCH(Logic!$A236,inputsflush_no,0)),""),"")</f>
        <v/>
      </c>
      <c r="E236" s="370" t="str">
        <f>IFERROR(IF(INDEX(inputsflush_fam,MATCH(Logic!$A236,inputsflush_no,0))&lt;&gt;"",INDEX(inputsflush_fam,MATCH(Logic!$A236,inputsflush_no,0)),""),"")</f>
        <v/>
      </c>
      <c r="F236" s="370"/>
      <c r="G236" s="370" t="str">
        <f>IFERROR(IF(INDEX(inputsflush_typ,MATCH(Logic!$A236,inputsflush_no,0))&lt;&gt;"",INDEX(inputsflush_typ,MATCH(Logic!$A236,inputsflush_no,0)),""),"")</f>
        <v/>
      </c>
      <c r="H236" s="370"/>
      <c r="I236" s="160" t="str">
        <f t="shared" si="59"/>
        <v/>
      </c>
      <c r="J236" s="161" t="str">
        <f>IFERROR(IF(INDEX(inputsflush_dfr,MATCH(Logic!$A236,inputsflush_no,0))&lt;&gt;"",INDEX(inputsflush_dfr,MATCH(Logic!$A236,inputsflush_no,0)),""),"")</f>
        <v/>
      </c>
      <c r="K236" s="332" t="str">
        <f>IFERROR(IF(INDEX(inputsflush_paw,MATCH(Logic!$A236,inputsflush_no,0))&lt;&gt;"",INDEX(inputsflush_paw,MATCH(Logic!$A236,inputsflush_no,0)),""),"")</f>
        <v/>
      </c>
      <c r="L236" s="304" t="str">
        <f>IFERROR(IF(INDEX(inputsflush_prcocc,MATCH(Logic!$A236,inputsflush_no,0))&lt;&gt;"",INDEX(inputsflush_prcocc,MATCH(Logic!$A236,inputsflush_no,0)),""),"")</f>
        <v/>
      </c>
      <c r="M236" s="174" t="str">
        <f t="shared" si="30"/>
        <v/>
      </c>
      <c r="N236" s="162" t="str">
        <f t="shared" si="31"/>
        <v/>
      </c>
      <c r="O236" s="160" t="str">
        <f t="shared" si="32"/>
        <v/>
      </c>
      <c r="P236" s="160" t="str">
        <f t="shared" si="33"/>
        <v/>
      </c>
      <c r="Q236" s="160" t="str">
        <f>IF($B236&lt;&gt;"",IFERROR(IF($N236&gt;0,IF($E236="Toilet (male)",1+(2*(1-$M236)),IF($E236="Toilet (female)",Database!J$55,IF($E236="Urinal",2*$M236,0))),0),"Check Inputs"),"")</f>
        <v/>
      </c>
      <c r="R236" s="162" t="str">
        <f t="shared" si="34"/>
        <v/>
      </c>
      <c r="S236" s="160" t="str">
        <f t="shared" si="35"/>
        <v/>
      </c>
      <c r="T236" s="160" t="str">
        <f t="shared" si="36"/>
        <v/>
      </c>
      <c r="U236" s="160" t="str">
        <f>IF($B236&lt;&gt;"",IFERROR(IF($R236&gt;0,IF($E236="Toilet (male)",0.1+(0.4*(1-$M236)),IF($E236="Toilet (female)",Database!K$55,IF($E236="Urinal",0.4*$M236,0))),0),"Check Inputs"),"")</f>
        <v/>
      </c>
      <c r="V236" s="162" t="str">
        <f t="shared" si="37"/>
        <v/>
      </c>
      <c r="W236" s="160" t="str">
        <f t="shared" si="38"/>
        <v/>
      </c>
      <c r="X236" s="160" t="str">
        <f t="shared" si="39"/>
        <v/>
      </c>
      <c r="Y236" s="162" t="str">
        <f>IF($B236&lt;&gt;"",IFERROR(IF($V236&gt;0,IF($E236="Toilet (male)",0.1+(0.1*(1-$M236)),IF($E236="Toilet (female)",Database!L$55,IF($E236="Urinal",0.1*$M236,0))),0),"Check Inputs"),"")</f>
        <v/>
      </c>
      <c r="Z236" s="162" t="str">
        <f t="shared" si="40"/>
        <v/>
      </c>
      <c r="AA236" s="160" t="str">
        <f t="shared" si="41"/>
        <v/>
      </c>
      <c r="AB236" s="160" t="str">
        <f t="shared" si="42"/>
        <v/>
      </c>
      <c r="AC236" s="162" t="str">
        <f>IF($B236&lt;&gt;"",IFERROR(IF($Z236&gt;0,IF($E236="Toilet (male)",1+(2*(1-$M236)),IF($E236="Toilet (female)",Database!M$55,IF($E236="Urinal",2*$M236,0))),0),"Check Inputs"),"")</f>
        <v/>
      </c>
      <c r="AD236" s="162" t="str">
        <f t="shared" si="43"/>
        <v/>
      </c>
      <c r="AE236" s="160" t="str">
        <f t="shared" si="44"/>
        <v/>
      </c>
      <c r="AF236" s="160" t="str">
        <f t="shared" si="45"/>
        <v/>
      </c>
      <c r="AG236" s="162" t="str">
        <f>IF($B236&lt;&gt;"",IFERROR(IF($AD236&gt;0,IF($E236="Toilet (male)",Database!$N$54,IF($E236="Toilet (female)",Database!$N$55,IF($E236="Urinal",Database!$N$56,0))),0),"Check Inputs"),"")</f>
        <v/>
      </c>
      <c r="AH236" s="162" t="str">
        <f t="shared" si="46"/>
        <v/>
      </c>
      <c r="AI236" s="160" t="str">
        <f t="shared" si="47"/>
        <v/>
      </c>
      <c r="AJ236" s="160" t="str">
        <f t="shared" si="48"/>
        <v/>
      </c>
      <c r="AK236" s="161" t="str">
        <f>IFERROR(IF(INDEX(inputsflush_updot,MATCH(Logic!$A236,inputsflush_no,0))&lt;&gt;"",INDEX(inputsflush_updot,MATCH(Logic!$A236,inputsflush_no,0)),""),"")</f>
        <v/>
      </c>
      <c r="AL236" s="160" t="str">
        <f t="shared" si="50"/>
        <v/>
      </c>
      <c r="AM236" s="161" t="str">
        <f>IFERROR(IF(INDEX(inputsflush_tduot,MATCH(Logic!$A236,inputsflush_no,0))&lt;&gt;"",INDEX(inputsflush_tduot,MATCH(Logic!$A236,inputsflush_no,0)),""),"")</f>
        <v/>
      </c>
      <c r="AN236" s="166" t="str">
        <f t="shared" si="51"/>
        <v/>
      </c>
      <c r="AO236" s="166" t="str">
        <f t="shared" si="52"/>
        <v/>
      </c>
      <c r="AP236" s="162" t="str">
        <f t="shared" si="53"/>
        <v/>
      </c>
      <c r="AQ236" s="306" t="str">
        <f t="shared" si="54"/>
        <v/>
      </c>
      <c r="AR236" s="160" t="str">
        <f t="shared" si="49"/>
        <v/>
      </c>
      <c r="AS236" s="160" t="str">
        <f t="shared" si="55"/>
        <v/>
      </c>
      <c r="AT236" s="160" t="str">
        <f t="shared" si="56"/>
        <v/>
      </c>
      <c r="AU236" s="160" t="str">
        <f t="shared" si="57"/>
        <v/>
      </c>
      <c r="AV236" s="160" t="str">
        <f t="shared" si="58"/>
        <v/>
      </c>
      <c r="AW236" s="153"/>
      <c r="AX236" s="138"/>
      <c r="AY236" s="138"/>
      <c r="AZ236" s="138"/>
      <c r="BA236" s="138"/>
      <c r="BB236" s="138"/>
      <c r="BC236" s="138"/>
      <c r="BD236" s="138"/>
      <c r="BE236" s="138"/>
      <c r="BF236" s="138"/>
      <c r="BG236" s="138"/>
      <c r="BH236" s="138"/>
      <c r="BI236" s="138"/>
      <c r="BJ236" s="138"/>
      <c r="BK236" s="138"/>
      <c r="BL236" s="138"/>
      <c r="BM236" s="138"/>
      <c r="BN236" s="138"/>
      <c r="BO236" s="138"/>
      <c r="BP236" s="138"/>
      <c r="BQ236" s="138"/>
      <c r="BR236" s="138"/>
      <c r="BS236" s="138"/>
      <c r="BT236" s="138"/>
      <c r="BU236" s="138"/>
      <c r="BV236" s="138"/>
      <c r="BW236" s="138"/>
      <c r="BX236" s="138"/>
      <c r="BY236" s="138"/>
      <c r="BZ236" s="138"/>
      <c r="CA236" s="14"/>
      <c r="CB236" s="14"/>
      <c r="CC236" s="14"/>
      <c r="CD236" s="14"/>
      <c r="CE236" s="14"/>
      <c r="CF236" s="14"/>
      <c r="CG236" s="14"/>
      <c r="CH236" s="14"/>
      <c r="CI236" s="14"/>
      <c r="CJ236" s="14"/>
      <c r="CK236" s="14"/>
      <c r="CL236" s="14"/>
      <c r="CM236" s="14"/>
      <c r="CN236" s="14"/>
      <c r="CO236" s="14"/>
      <c r="CP236" s="14"/>
      <c r="CQ236" s="14"/>
      <c r="CR236" s="14"/>
      <c r="CS236" s="14"/>
      <c r="CT236" s="14"/>
      <c r="CU236" s="14"/>
      <c r="CV236" s="14"/>
      <c r="CW236" s="14"/>
      <c r="CX236" s="14"/>
      <c r="CY236" s="14"/>
      <c r="CZ236" s="14"/>
      <c r="DA236" s="14"/>
      <c r="DB236" s="14"/>
      <c r="DC236" s="14"/>
      <c r="DD236" s="14"/>
      <c r="DE236" s="14"/>
      <c r="DF236" s="14"/>
      <c r="DG236" s="14"/>
      <c r="DH236" s="14"/>
      <c r="DI236" s="14"/>
      <c r="DJ236" s="14"/>
      <c r="DK236" s="14"/>
      <c r="DL236" s="14"/>
      <c r="DM236" s="14"/>
      <c r="DN236" s="14"/>
      <c r="DO236" s="14"/>
      <c r="DP236" s="14"/>
      <c r="DQ236" s="14"/>
      <c r="DR236" s="14"/>
      <c r="DS236" s="14"/>
      <c r="DT236" s="14"/>
      <c r="DU236" s="14"/>
      <c r="DV236" s="14"/>
      <c r="DW236" s="14"/>
      <c r="DX236" s="14"/>
      <c r="DY236" s="14"/>
      <c r="DZ236" s="14"/>
      <c r="EA236" s="14"/>
      <c r="EB236" s="14"/>
      <c r="EC236" s="14"/>
      <c r="ED236" s="14"/>
      <c r="EE236" s="14"/>
      <c r="EF236" s="14"/>
      <c r="EG236" s="14"/>
      <c r="EH236" s="14"/>
      <c r="EI236" s="14"/>
      <c r="EJ236" s="14"/>
      <c r="EK236" s="14"/>
      <c r="EL236" s="14"/>
      <c r="EM236" s="14"/>
      <c r="EN236" s="14"/>
      <c r="EO236" s="14"/>
      <c r="EP236" s="14"/>
      <c r="EQ236" s="14"/>
      <c r="ER236" s="14"/>
      <c r="ES236" s="14"/>
      <c r="ET236" s="14"/>
      <c r="EU236" s="14"/>
      <c r="EV236" s="14"/>
      <c r="EW236" s="14"/>
      <c r="EX236" s="14"/>
      <c r="EY236" s="14"/>
      <c r="EZ236" s="14"/>
      <c r="FA236" s="14"/>
      <c r="FB236" s="14"/>
      <c r="FC236" s="14"/>
      <c r="FD236" s="14"/>
      <c r="FE236" s="14"/>
      <c r="FF236" s="14"/>
      <c r="FG236" s="14"/>
      <c r="FH236" s="14"/>
      <c r="FI236" s="14"/>
      <c r="FJ236" s="14"/>
      <c r="FK236" s="14"/>
      <c r="FL236" s="14"/>
      <c r="FM236" s="14"/>
      <c r="FN236" s="14"/>
      <c r="FO236" s="14"/>
      <c r="FP236" s="14"/>
      <c r="FQ236" s="14"/>
      <c r="FR236" s="14"/>
      <c r="FS236" s="14"/>
      <c r="FT236" s="14"/>
      <c r="FU236" s="14"/>
      <c r="FV236" s="14"/>
      <c r="FW236" s="14"/>
      <c r="FX236" s="14"/>
      <c r="FY236" s="14"/>
      <c r="FZ236" s="14"/>
      <c r="GA236" s="14"/>
      <c r="GB236" s="14"/>
      <c r="GC236" s="14"/>
      <c r="GD236" s="14"/>
      <c r="GE236" s="14"/>
      <c r="GF236" s="14"/>
      <c r="GG236" s="14"/>
      <c r="GH236" s="14"/>
      <c r="GI236" s="14"/>
      <c r="GJ236" s="14"/>
      <c r="GK236" s="14"/>
      <c r="GL236" s="14"/>
      <c r="GM236" s="14"/>
      <c r="GN236" s="14"/>
      <c r="GO236" s="14"/>
      <c r="GP236" s="14"/>
      <c r="GQ236" s="14"/>
      <c r="GR236" s="14"/>
      <c r="GS236" s="14"/>
      <c r="GT236" s="14"/>
      <c r="GU236" s="14"/>
      <c r="GV236" s="14"/>
      <c r="GW236" s="14"/>
      <c r="GX236" s="14"/>
      <c r="GY236" s="14"/>
      <c r="GZ236" s="14"/>
      <c r="HA236" s="14"/>
      <c r="HB236" s="14"/>
      <c r="HC236" s="14"/>
      <c r="HD236" s="14"/>
      <c r="HE236" s="14"/>
      <c r="HF236" s="14"/>
      <c r="HG236" s="14"/>
      <c r="HH236" s="14"/>
      <c r="HI236" s="14"/>
      <c r="HJ236" s="14"/>
      <c r="HK236" s="14"/>
      <c r="HL236" s="14"/>
      <c r="HM236" s="14"/>
      <c r="HN236" s="14"/>
      <c r="HO236" s="14"/>
      <c r="HP236" s="14"/>
      <c r="HQ236" s="14"/>
      <c r="HR236" s="14"/>
      <c r="HS236" s="14"/>
      <c r="HT236" s="14"/>
      <c r="HU236" s="14"/>
      <c r="HV236" s="14"/>
      <c r="HW236" s="14"/>
      <c r="HX236" s="14"/>
      <c r="HY236" s="14"/>
      <c r="HZ236" s="14"/>
      <c r="IA236" s="14"/>
      <c r="IB236" s="14"/>
      <c r="IC236" s="14"/>
      <c r="ID236" s="14"/>
      <c r="IE236" s="14"/>
      <c r="IF236" s="14"/>
      <c r="IG236" s="14"/>
      <c r="IH236" s="14"/>
      <c r="II236" s="14"/>
      <c r="IJ236" s="14"/>
      <c r="IK236" s="14"/>
      <c r="IL236" s="14"/>
      <c r="IM236" s="14"/>
      <c r="IN236" s="14"/>
      <c r="IO236" s="14"/>
      <c r="IP236" s="14"/>
      <c r="IQ236" s="14"/>
      <c r="IR236" s="14"/>
      <c r="IS236" s="14"/>
      <c r="IT236" s="14"/>
      <c r="IU236" s="14"/>
      <c r="IV236" s="14"/>
      <c r="IW236" s="14"/>
      <c r="IX236" s="14"/>
      <c r="IY236" s="14"/>
      <c r="IZ236" s="14"/>
      <c r="JA236" s="14"/>
      <c r="JB236" s="14"/>
      <c r="JC236" s="14"/>
      <c r="JD236" s="14"/>
      <c r="JE236" s="14"/>
      <c r="JF236" s="14"/>
      <c r="JG236" s="14"/>
      <c r="JH236" s="14"/>
      <c r="JI236" s="14"/>
      <c r="JJ236" s="14"/>
      <c r="JK236" s="14"/>
      <c r="JL236" s="14"/>
      <c r="JM236" s="14"/>
      <c r="JN236" s="14"/>
      <c r="JO236" s="14"/>
      <c r="JP236" s="14"/>
      <c r="JQ236" s="14"/>
      <c r="JR236" s="14"/>
      <c r="JS236" s="14"/>
      <c r="JT236" s="14"/>
      <c r="JU236" s="14"/>
      <c r="JV236" s="14"/>
      <c r="JW236" s="14"/>
      <c r="JX236" s="14"/>
      <c r="JY236" s="14"/>
      <c r="JZ236" s="14"/>
      <c r="KA236" s="14"/>
      <c r="KB236" s="14"/>
    </row>
    <row r="237" spans="1:288" s="152" customFormat="1" ht="18" hidden="1" customHeight="1" outlineLevel="2" x14ac:dyDescent="0.25">
      <c r="A237" s="146">
        <v>95</v>
      </c>
      <c r="B237" s="366" t="str">
        <f>IFERROR(IF(INDEX(inputsflush_gn,MATCH(Logic!$A237,inputsflush_no,0))&lt;&gt;"",INDEX(inputsflush_gn,MATCH(Logic!$A237,inputsflush_no,0)),""),"")</f>
        <v/>
      </c>
      <c r="C237" s="367"/>
      <c r="D237" s="58" t="str">
        <f>IFERROR(IF(INDEX(inputsflush_id,MATCH(Logic!$A237,inputsflush_no,0))&lt;&gt;"",INDEX(inputsflush_id,MATCH(Logic!$A237,inputsflush_no,0)),""),"")</f>
        <v/>
      </c>
      <c r="E237" s="370" t="str">
        <f>IFERROR(IF(INDEX(inputsflush_fam,MATCH(Logic!$A237,inputsflush_no,0))&lt;&gt;"",INDEX(inputsflush_fam,MATCH(Logic!$A237,inputsflush_no,0)),""),"")</f>
        <v/>
      </c>
      <c r="F237" s="370"/>
      <c r="G237" s="370" t="str">
        <f>IFERROR(IF(INDEX(inputsflush_typ,MATCH(Logic!$A237,inputsflush_no,0))&lt;&gt;"",INDEX(inputsflush_typ,MATCH(Logic!$A237,inputsflush_no,0)),""),"")</f>
        <v/>
      </c>
      <c r="H237" s="370"/>
      <c r="I237" s="160" t="str">
        <f t="shared" si="59"/>
        <v/>
      </c>
      <c r="J237" s="161" t="str">
        <f>IFERROR(IF(INDEX(inputsflush_dfr,MATCH(Logic!$A237,inputsflush_no,0))&lt;&gt;"",INDEX(inputsflush_dfr,MATCH(Logic!$A237,inputsflush_no,0)),""),"")</f>
        <v/>
      </c>
      <c r="K237" s="332" t="str">
        <f>IFERROR(IF(INDEX(inputsflush_paw,MATCH(Logic!$A237,inputsflush_no,0))&lt;&gt;"",INDEX(inputsflush_paw,MATCH(Logic!$A237,inputsflush_no,0)),""),"")</f>
        <v/>
      </c>
      <c r="L237" s="304" t="str">
        <f>IFERROR(IF(INDEX(inputsflush_prcocc,MATCH(Logic!$A237,inputsflush_no,0))&lt;&gt;"",INDEX(inputsflush_prcocc,MATCH(Logic!$A237,inputsflush_no,0)),""),"")</f>
        <v/>
      </c>
      <c r="M237" s="174" t="str">
        <f t="shared" si="30"/>
        <v/>
      </c>
      <c r="N237" s="162" t="str">
        <f t="shared" si="31"/>
        <v/>
      </c>
      <c r="O237" s="160" t="str">
        <f t="shared" si="32"/>
        <v/>
      </c>
      <c r="P237" s="160" t="str">
        <f t="shared" si="33"/>
        <v/>
      </c>
      <c r="Q237" s="160" t="str">
        <f>IF($B237&lt;&gt;"",IFERROR(IF($N237&gt;0,IF($E237="Toilet (male)",1+(2*(1-$M237)),IF($E237="Toilet (female)",Database!J$55,IF($E237="Urinal",2*$M237,0))),0),"Check Inputs"),"")</f>
        <v/>
      </c>
      <c r="R237" s="162" t="str">
        <f t="shared" si="34"/>
        <v/>
      </c>
      <c r="S237" s="160" t="str">
        <f t="shared" si="35"/>
        <v/>
      </c>
      <c r="T237" s="160" t="str">
        <f t="shared" si="36"/>
        <v/>
      </c>
      <c r="U237" s="160" t="str">
        <f>IF($B237&lt;&gt;"",IFERROR(IF($R237&gt;0,IF($E237="Toilet (male)",0.1+(0.4*(1-$M237)),IF($E237="Toilet (female)",Database!K$55,IF($E237="Urinal",0.4*$M237,0))),0),"Check Inputs"),"")</f>
        <v/>
      </c>
      <c r="V237" s="162" t="str">
        <f t="shared" si="37"/>
        <v/>
      </c>
      <c r="W237" s="160" t="str">
        <f t="shared" si="38"/>
        <v/>
      </c>
      <c r="X237" s="160" t="str">
        <f t="shared" si="39"/>
        <v/>
      </c>
      <c r="Y237" s="162" t="str">
        <f>IF($B237&lt;&gt;"",IFERROR(IF($V237&gt;0,IF($E237="Toilet (male)",0.1+(0.1*(1-$M237)),IF($E237="Toilet (female)",Database!L$55,IF($E237="Urinal",0.1*$M237,0))),0),"Check Inputs"),"")</f>
        <v/>
      </c>
      <c r="Z237" s="162" t="str">
        <f t="shared" si="40"/>
        <v/>
      </c>
      <c r="AA237" s="160" t="str">
        <f t="shared" si="41"/>
        <v/>
      </c>
      <c r="AB237" s="160" t="str">
        <f t="shared" si="42"/>
        <v/>
      </c>
      <c r="AC237" s="162" t="str">
        <f>IF($B237&lt;&gt;"",IFERROR(IF($Z237&gt;0,IF($E237="Toilet (male)",1+(2*(1-$M237)),IF($E237="Toilet (female)",Database!M$55,IF($E237="Urinal",2*$M237,0))),0),"Check Inputs"),"")</f>
        <v/>
      </c>
      <c r="AD237" s="162" t="str">
        <f t="shared" si="43"/>
        <v/>
      </c>
      <c r="AE237" s="160" t="str">
        <f t="shared" si="44"/>
        <v/>
      </c>
      <c r="AF237" s="160" t="str">
        <f t="shared" si="45"/>
        <v/>
      </c>
      <c r="AG237" s="162" t="str">
        <f>IF($B237&lt;&gt;"",IFERROR(IF($AD237&gt;0,IF($E237="Toilet (male)",Database!$N$54,IF($E237="Toilet (female)",Database!$N$55,IF($E237="Urinal",Database!$N$56,0))),0),"Check Inputs"),"")</f>
        <v/>
      </c>
      <c r="AH237" s="162" t="str">
        <f t="shared" si="46"/>
        <v/>
      </c>
      <c r="AI237" s="160" t="str">
        <f t="shared" si="47"/>
        <v/>
      </c>
      <c r="AJ237" s="160" t="str">
        <f t="shared" si="48"/>
        <v/>
      </c>
      <c r="AK237" s="161" t="str">
        <f>IFERROR(IF(INDEX(inputsflush_updot,MATCH(Logic!$A237,inputsflush_no,0))&lt;&gt;"",INDEX(inputsflush_updot,MATCH(Logic!$A237,inputsflush_no,0)),""),"")</f>
        <v/>
      </c>
      <c r="AL237" s="160" t="str">
        <f t="shared" si="50"/>
        <v/>
      </c>
      <c r="AM237" s="161" t="str">
        <f>IFERROR(IF(INDEX(inputsflush_tduot,MATCH(Logic!$A237,inputsflush_no,0))&lt;&gt;"",INDEX(inputsflush_tduot,MATCH(Logic!$A237,inputsflush_no,0)),""),"")</f>
        <v/>
      </c>
      <c r="AN237" s="166" t="str">
        <f t="shared" si="51"/>
        <v/>
      </c>
      <c r="AO237" s="166" t="str">
        <f t="shared" si="52"/>
        <v/>
      </c>
      <c r="AP237" s="162" t="str">
        <f t="shared" si="53"/>
        <v/>
      </c>
      <c r="AQ237" s="306" t="str">
        <f t="shared" si="54"/>
        <v/>
      </c>
      <c r="AR237" s="160" t="str">
        <f t="shared" si="49"/>
        <v/>
      </c>
      <c r="AS237" s="160" t="str">
        <f t="shared" si="55"/>
        <v/>
      </c>
      <c r="AT237" s="160" t="str">
        <f t="shared" si="56"/>
        <v/>
      </c>
      <c r="AU237" s="160" t="str">
        <f t="shared" si="57"/>
        <v/>
      </c>
      <c r="AV237" s="160" t="str">
        <f t="shared" si="58"/>
        <v/>
      </c>
      <c r="AW237" s="153"/>
      <c r="AX237" s="138"/>
      <c r="AY237" s="138"/>
      <c r="AZ237" s="138"/>
      <c r="BA237" s="138"/>
      <c r="BB237" s="138"/>
      <c r="BC237" s="138"/>
      <c r="BD237" s="138"/>
      <c r="BE237" s="138"/>
      <c r="BF237" s="138"/>
      <c r="BG237" s="138"/>
      <c r="BH237" s="138"/>
      <c r="BI237" s="138"/>
      <c r="BJ237" s="138"/>
      <c r="BK237" s="138"/>
      <c r="BL237" s="138"/>
      <c r="BM237" s="138"/>
      <c r="BN237" s="138"/>
      <c r="BO237" s="138"/>
      <c r="BP237" s="138"/>
      <c r="BQ237" s="138"/>
      <c r="BR237" s="138"/>
      <c r="BS237" s="138"/>
      <c r="BT237" s="138"/>
      <c r="BU237" s="138"/>
      <c r="BV237" s="138"/>
      <c r="BW237" s="138"/>
      <c r="BX237" s="138"/>
      <c r="BY237" s="138"/>
      <c r="BZ237" s="138"/>
      <c r="CA237" s="14"/>
      <c r="CB237" s="14"/>
      <c r="CC237" s="14"/>
      <c r="CD237" s="14"/>
      <c r="CE237" s="14"/>
      <c r="CF237" s="14"/>
      <c r="CG237" s="14"/>
      <c r="CH237" s="14"/>
      <c r="CI237" s="14"/>
      <c r="CJ237" s="14"/>
      <c r="CK237" s="14"/>
      <c r="CL237" s="14"/>
      <c r="CM237" s="14"/>
      <c r="CN237" s="14"/>
      <c r="CO237" s="14"/>
      <c r="CP237" s="14"/>
      <c r="CQ237" s="14"/>
      <c r="CR237" s="14"/>
      <c r="CS237" s="14"/>
      <c r="CT237" s="14"/>
      <c r="CU237" s="14"/>
      <c r="CV237" s="14"/>
      <c r="CW237" s="14"/>
      <c r="CX237" s="14"/>
      <c r="CY237" s="14"/>
      <c r="CZ237" s="14"/>
      <c r="DA237" s="14"/>
      <c r="DB237" s="14"/>
      <c r="DC237" s="14"/>
      <c r="DD237" s="14"/>
      <c r="DE237" s="14"/>
      <c r="DF237" s="14"/>
      <c r="DG237" s="14"/>
      <c r="DH237" s="14"/>
      <c r="DI237" s="14"/>
      <c r="DJ237" s="14"/>
      <c r="DK237" s="14"/>
      <c r="DL237" s="14"/>
      <c r="DM237" s="14"/>
      <c r="DN237" s="14"/>
      <c r="DO237" s="14"/>
      <c r="DP237" s="14"/>
      <c r="DQ237" s="14"/>
      <c r="DR237" s="14"/>
      <c r="DS237" s="14"/>
      <c r="DT237" s="14"/>
      <c r="DU237" s="14"/>
      <c r="DV237" s="14"/>
      <c r="DW237" s="14"/>
      <c r="DX237" s="14"/>
      <c r="DY237" s="14"/>
      <c r="DZ237" s="14"/>
      <c r="EA237" s="14"/>
      <c r="EB237" s="14"/>
      <c r="EC237" s="14"/>
      <c r="ED237" s="14"/>
      <c r="EE237" s="14"/>
      <c r="EF237" s="14"/>
      <c r="EG237" s="14"/>
      <c r="EH237" s="14"/>
      <c r="EI237" s="14"/>
      <c r="EJ237" s="14"/>
      <c r="EK237" s="14"/>
      <c r="EL237" s="14"/>
      <c r="EM237" s="14"/>
      <c r="EN237" s="14"/>
      <c r="EO237" s="14"/>
      <c r="EP237" s="14"/>
      <c r="EQ237" s="14"/>
      <c r="ER237" s="14"/>
      <c r="ES237" s="14"/>
      <c r="ET237" s="14"/>
      <c r="EU237" s="14"/>
      <c r="EV237" s="14"/>
      <c r="EW237" s="14"/>
      <c r="EX237" s="14"/>
      <c r="EY237" s="14"/>
      <c r="EZ237" s="14"/>
      <c r="FA237" s="14"/>
      <c r="FB237" s="14"/>
      <c r="FC237" s="14"/>
      <c r="FD237" s="14"/>
      <c r="FE237" s="14"/>
      <c r="FF237" s="14"/>
      <c r="FG237" s="14"/>
      <c r="FH237" s="14"/>
      <c r="FI237" s="14"/>
      <c r="FJ237" s="14"/>
      <c r="FK237" s="14"/>
      <c r="FL237" s="14"/>
      <c r="FM237" s="14"/>
      <c r="FN237" s="14"/>
      <c r="FO237" s="14"/>
      <c r="FP237" s="14"/>
      <c r="FQ237" s="14"/>
      <c r="FR237" s="14"/>
      <c r="FS237" s="14"/>
      <c r="FT237" s="14"/>
      <c r="FU237" s="14"/>
      <c r="FV237" s="14"/>
      <c r="FW237" s="14"/>
      <c r="FX237" s="14"/>
      <c r="FY237" s="14"/>
      <c r="FZ237" s="14"/>
      <c r="GA237" s="14"/>
      <c r="GB237" s="14"/>
      <c r="GC237" s="14"/>
      <c r="GD237" s="14"/>
      <c r="GE237" s="14"/>
      <c r="GF237" s="14"/>
      <c r="GG237" s="14"/>
      <c r="GH237" s="14"/>
      <c r="GI237" s="14"/>
      <c r="GJ237" s="14"/>
      <c r="GK237" s="14"/>
      <c r="GL237" s="14"/>
      <c r="GM237" s="14"/>
      <c r="GN237" s="14"/>
      <c r="GO237" s="14"/>
      <c r="GP237" s="14"/>
      <c r="GQ237" s="14"/>
      <c r="GR237" s="14"/>
      <c r="GS237" s="14"/>
      <c r="GT237" s="14"/>
      <c r="GU237" s="14"/>
      <c r="GV237" s="14"/>
      <c r="GW237" s="14"/>
      <c r="GX237" s="14"/>
      <c r="GY237" s="14"/>
      <c r="GZ237" s="14"/>
      <c r="HA237" s="14"/>
      <c r="HB237" s="14"/>
      <c r="HC237" s="14"/>
      <c r="HD237" s="14"/>
      <c r="HE237" s="14"/>
      <c r="HF237" s="14"/>
      <c r="HG237" s="14"/>
      <c r="HH237" s="14"/>
      <c r="HI237" s="14"/>
      <c r="HJ237" s="14"/>
      <c r="HK237" s="14"/>
      <c r="HL237" s="14"/>
      <c r="HM237" s="14"/>
      <c r="HN237" s="14"/>
      <c r="HO237" s="14"/>
      <c r="HP237" s="14"/>
      <c r="HQ237" s="14"/>
      <c r="HR237" s="14"/>
      <c r="HS237" s="14"/>
      <c r="HT237" s="14"/>
      <c r="HU237" s="14"/>
      <c r="HV237" s="14"/>
      <c r="HW237" s="14"/>
      <c r="HX237" s="14"/>
      <c r="HY237" s="14"/>
      <c r="HZ237" s="14"/>
      <c r="IA237" s="14"/>
      <c r="IB237" s="14"/>
      <c r="IC237" s="14"/>
      <c r="ID237" s="14"/>
      <c r="IE237" s="14"/>
      <c r="IF237" s="14"/>
      <c r="IG237" s="14"/>
      <c r="IH237" s="14"/>
      <c r="II237" s="14"/>
      <c r="IJ237" s="14"/>
      <c r="IK237" s="14"/>
      <c r="IL237" s="14"/>
      <c r="IM237" s="14"/>
      <c r="IN237" s="14"/>
      <c r="IO237" s="14"/>
      <c r="IP237" s="14"/>
      <c r="IQ237" s="14"/>
      <c r="IR237" s="14"/>
      <c r="IS237" s="14"/>
      <c r="IT237" s="14"/>
      <c r="IU237" s="14"/>
      <c r="IV237" s="14"/>
      <c r="IW237" s="14"/>
      <c r="IX237" s="14"/>
      <c r="IY237" s="14"/>
      <c r="IZ237" s="14"/>
      <c r="JA237" s="14"/>
      <c r="JB237" s="14"/>
      <c r="JC237" s="14"/>
      <c r="JD237" s="14"/>
      <c r="JE237" s="14"/>
      <c r="JF237" s="14"/>
      <c r="JG237" s="14"/>
      <c r="JH237" s="14"/>
      <c r="JI237" s="14"/>
      <c r="JJ237" s="14"/>
      <c r="JK237" s="14"/>
      <c r="JL237" s="14"/>
      <c r="JM237" s="14"/>
      <c r="JN237" s="14"/>
      <c r="JO237" s="14"/>
      <c r="JP237" s="14"/>
      <c r="JQ237" s="14"/>
      <c r="JR237" s="14"/>
      <c r="JS237" s="14"/>
      <c r="JT237" s="14"/>
      <c r="JU237" s="14"/>
      <c r="JV237" s="14"/>
      <c r="JW237" s="14"/>
      <c r="JX237" s="14"/>
      <c r="JY237" s="14"/>
      <c r="JZ237" s="14"/>
      <c r="KA237" s="14"/>
      <c r="KB237" s="14"/>
    </row>
    <row r="238" spans="1:288" s="152" customFormat="1" ht="18" hidden="1" customHeight="1" outlineLevel="2" x14ac:dyDescent="0.25">
      <c r="A238" s="146">
        <v>96</v>
      </c>
      <c r="B238" s="366" t="str">
        <f>IFERROR(IF(INDEX(inputsflush_gn,MATCH(Logic!$A238,inputsflush_no,0))&lt;&gt;"",INDEX(inputsflush_gn,MATCH(Logic!$A238,inputsflush_no,0)),""),"")</f>
        <v/>
      </c>
      <c r="C238" s="367"/>
      <c r="D238" s="58" t="str">
        <f>IFERROR(IF(INDEX(inputsflush_id,MATCH(Logic!$A238,inputsflush_no,0))&lt;&gt;"",INDEX(inputsflush_id,MATCH(Logic!$A238,inputsflush_no,0)),""),"")</f>
        <v/>
      </c>
      <c r="E238" s="370" t="str">
        <f>IFERROR(IF(INDEX(inputsflush_fam,MATCH(Logic!$A238,inputsflush_no,0))&lt;&gt;"",INDEX(inputsflush_fam,MATCH(Logic!$A238,inputsflush_no,0)),""),"")</f>
        <v/>
      </c>
      <c r="F238" s="370"/>
      <c r="G238" s="370" t="str">
        <f>IFERROR(IF(INDEX(inputsflush_typ,MATCH(Logic!$A238,inputsflush_no,0))&lt;&gt;"",INDEX(inputsflush_typ,MATCH(Logic!$A238,inputsflush_no,0)),""),"")</f>
        <v/>
      </c>
      <c r="H238" s="370"/>
      <c r="I238" s="160" t="str">
        <f t="shared" si="59"/>
        <v/>
      </c>
      <c r="J238" s="161" t="str">
        <f>IFERROR(IF(INDEX(inputsflush_dfr,MATCH(Logic!$A238,inputsflush_no,0))&lt;&gt;"",INDEX(inputsflush_dfr,MATCH(Logic!$A238,inputsflush_no,0)),""),"")</f>
        <v/>
      </c>
      <c r="K238" s="332" t="str">
        <f>IFERROR(IF(INDEX(inputsflush_paw,MATCH(Logic!$A238,inputsflush_no,0))&lt;&gt;"",INDEX(inputsflush_paw,MATCH(Logic!$A238,inputsflush_no,0)),""),"")</f>
        <v/>
      </c>
      <c r="L238" s="304" t="str">
        <f>IFERROR(IF(INDEX(inputsflush_prcocc,MATCH(Logic!$A238,inputsflush_no,0))&lt;&gt;"",INDEX(inputsflush_prcocc,MATCH(Logic!$A238,inputsflush_no,0)),""),"")</f>
        <v/>
      </c>
      <c r="M238" s="174" t="str">
        <f t="shared" si="30"/>
        <v/>
      </c>
      <c r="N238" s="162" t="str">
        <f t="shared" si="31"/>
        <v/>
      </c>
      <c r="O238" s="160" t="str">
        <f t="shared" si="32"/>
        <v/>
      </c>
      <c r="P238" s="160" t="str">
        <f t="shared" si="33"/>
        <v/>
      </c>
      <c r="Q238" s="160" t="str">
        <f>IF($B238&lt;&gt;"",IFERROR(IF($N238&gt;0,IF($E238="Toilet (male)",1+(2*(1-$M238)),IF($E238="Toilet (female)",Database!J$55,IF($E238="Urinal",2*$M238,0))),0),"Check Inputs"),"")</f>
        <v/>
      </c>
      <c r="R238" s="162" t="str">
        <f t="shared" si="34"/>
        <v/>
      </c>
      <c r="S238" s="160" t="str">
        <f t="shared" si="35"/>
        <v/>
      </c>
      <c r="T238" s="160" t="str">
        <f t="shared" si="36"/>
        <v/>
      </c>
      <c r="U238" s="160" t="str">
        <f>IF($B238&lt;&gt;"",IFERROR(IF($R238&gt;0,IF($E238="Toilet (male)",0.1+(0.4*(1-$M238)),IF($E238="Toilet (female)",Database!K$55,IF($E238="Urinal",0.4*$M238,0))),0),"Check Inputs"),"")</f>
        <v/>
      </c>
      <c r="V238" s="162" t="str">
        <f t="shared" si="37"/>
        <v/>
      </c>
      <c r="W238" s="160" t="str">
        <f t="shared" si="38"/>
        <v/>
      </c>
      <c r="X238" s="160" t="str">
        <f t="shared" si="39"/>
        <v/>
      </c>
      <c r="Y238" s="162" t="str">
        <f>IF($B238&lt;&gt;"",IFERROR(IF($V238&gt;0,IF($E238="Toilet (male)",0.1+(0.1*(1-$M238)),IF($E238="Toilet (female)",Database!L$55,IF($E238="Urinal",0.1*$M238,0))),0),"Check Inputs"),"")</f>
        <v/>
      </c>
      <c r="Z238" s="162" t="str">
        <f t="shared" si="40"/>
        <v/>
      </c>
      <c r="AA238" s="160" t="str">
        <f t="shared" si="41"/>
        <v/>
      </c>
      <c r="AB238" s="160" t="str">
        <f t="shared" si="42"/>
        <v/>
      </c>
      <c r="AC238" s="162" t="str">
        <f>IF($B238&lt;&gt;"",IFERROR(IF($Z238&gt;0,IF($E238="Toilet (male)",1+(2*(1-$M238)),IF($E238="Toilet (female)",Database!M$55,IF($E238="Urinal",2*$M238,0))),0),"Check Inputs"),"")</f>
        <v/>
      </c>
      <c r="AD238" s="162" t="str">
        <f t="shared" si="43"/>
        <v/>
      </c>
      <c r="AE238" s="160" t="str">
        <f t="shared" si="44"/>
        <v/>
      </c>
      <c r="AF238" s="160" t="str">
        <f t="shared" si="45"/>
        <v/>
      </c>
      <c r="AG238" s="162" t="str">
        <f>IF($B238&lt;&gt;"",IFERROR(IF($AD238&gt;0,IF($E238="Toilet (male)",Database!$N$54,IF($E238="Toilet (female)",Database!$N$55,IF($E238="Urinal",Database!$N$56,0))),0),"Check Inputs"),"")</f>
        <v/>
      </c>
      <c r="AH238" s="162" t="str">
        <f t="shared" si="46"/>
        <v/>
      </c>
      <c r="AI238" s="160" t="str">
        <f t="shared" si="47"/>
        <v/>
      </c>
      <c r="AJ238" s="160" t="str">
        <f t="shared" si="48"/>
        <v/>
      </c>
      <c r="AK238" s="161" t="str">
        <f>IFERROR(IF(INDEX(inputsflush_updot,MATCH(Logic!$A238,inputsflush_no,0))&lt;&gt;"",INDEX(inputsflush_updot,MATCH(Logic!$A238,inputsflush_no,0)),""),"")</f>
        <v/>
      </c>
      <c r="AL238" s="160" t="str">
        <f t="shared" si="50"/>
        <v/>
      </c>
      <c r="AM238" s="161" t="str">
        <f>IFERROR(IF(INDEX(inputsflush_tduot,MATCH(Logic!$A238,inputsflush_no,0))&lt;&gt;"",INDEX(inputsflush_tduot,MATCH(Logic!$A238,inputsflush_no,0)),""),"")</f>
        <v/>
      </c>
      <c r="AN238" s="166" t="str">
        <f t="shared" si="51"/>
        <v/>
      </c>
      <c r="AO238" s="166" t="str">
        <f t="shared" si="52"/>
        <v/>
      </c>
      <c r="AP238" s="162" t="str">
        <f t="shared" si="53"/>
        <v/>
      </c>
      <c r="AQ238" s="306" t="str">
        <f t="shared" si="54"/>
        <v/>
      </c>
      <c r="AR238" s="160" t="str">
        <f t="shared" si="49"/>
        <v/>
      </c>
      <c r="AS238" s="160" t="str">
        <f t="shared" si="55"/>
        <v/>
      </c>
      <c r="AT238" s="160" t="str">
        <f t="shared" si="56"/>
        <v/>
      </c>
      <c r="AU238" s="160" t="str">
        <f t="shared" si="57"/>
        <v/>
      </c>
      <c r="AV238" s="160" t="str">
        <f t="shared" si="58"/>
        <v/>
      </c>
      <c r="AW238" s="153"/>
      <c r="AX238" s="138"/>
      <c r="AY238" s="138"/>
      <c r="AZ238" s="138"/>
      <c r="BA238" s="138"/>
      <c r="BB238" s="138"/>
      <c r="BC238" s="138"/>
      <c r="BD238" s="138"/>
      <c r="BE238" s="138"/>
      <c r="BF238" s="138"/>
      <c r="BG238" s="138"/>
      <c r="BH238" s="138"/>
      <c r="BI238" s="138"/>
      <c r="BJ238" s="138"/>
      <c r="BK238" s="138"/>
      <c r="BL238" s="138"/>
      <c r="BM238" s="138"/>
      <c r="BN238" s="138"/>
      <c r="BO238" s="138"/>
      <c r="BP238" s="138"/>
      <c r="BQ238" s="138"/>
      <c r="BR238" s="138"/>
      <c r="BS238" s="138"/>
      <c r="BT238" s="138"/>
      <c r="BU238" s="138"/>
      <c r="BV238" s="138"/>
      <c r="BW238" s="138"/>
      <c r="BX238" s="138"/>
      <c r="BY238" s="138"/>
      <c r="BZ238" s="138"/>
      <c r="CA238" s="14"/>
      <c r="CB238" s="14"/>
      <c r="CC238" s="14"/>
      <c r="CD238" s="14"/>
      <c r="CE238" s="14"/>
      <c r="CF238" s="14"/>
      <c r="CG238" s="14"/>
      <c r="CH238" s="14"/>
      <c r="CI238" s="14"/>
      <c r="CJ238" s="14"/>
      <c r="CK238" s="14"/>
      <c r="CL238" s="14"/>
      <c r="CM238" s="14"/>
      <c r="CN238" s="14"/>
      <c r="CO238" s="14"/>
      <c r="CP238" s="14"/>
      <c r="CQ238" s="14"/>
      <c r="CR238" s="14"/>
      <c r="CS238" s="14"/>
      <c r="CT238" s="14"/>
      <c r="CU238" s="14"/>
      <c r="CV238" s="14"/>
      <c r="CW238" s="14"/>
      <c r="CX238" s="14"/>
      <c r="CY238" s="14"/>
      <c r="CZ238" s="14"/>
      <c r="DA238" s="14"/>
      <c r="DB238" s="14"/>
      <c r="DC238" s="14"/>
      <c r="DD238" s="14"/>
      <c r="DE238" s="14"/>
      <c r="DF238" s="14"/>
      <c r="DG238" s="14"/>
      <c r="DH238" s="14"/>
      <c r="DI238" s="14"/>
      <c r="DJ238" s="14"/>
      <c r="DK238" s="14"/>
      <c r="DL238" s="14"/>
      <c r="DM238" s="14"/>
      <c r="DN238" s="14"/>
      <c r="DO238" s="14"/>
      <c r="DP238" s="14"/>
      <c r="DQ238" s="14"/>
      <c r="DR238" s="14"/>
      <c r="DS238" s="14"/>
      <c r="DT238" s="14"/>
      <c r="DU238" s="14"/>
      <c r="DV238" s="14"/>
      <c r="DW238" s="14"/>
      <c r="DX238" s="14"/>
      <c r="DY238" s="14"/>
      <c r="DZ238" s="14"/>
      <c r="EA238" s="14"/>
      <c r="EB238" s="14"/>
      <c r="EC238" s="14"/>
      <c r="ED238" s="14"/>
      <c r="EE238" s="14"/>
      <c r="EF238" s="14"/>
      <c r="EG238" s="14"/>
      <c r="EH238" s="14"/>
      <c r="EI238" s="14"/>
      <c r="EJ238" s="14"/>
      <c r="EK238" s="14"/>
      <c r="EL238" s="14"/>
      <c r="EM238" s="14"/>
      <c r="EN238" s="14"/>
      <c r="EO238" s="14"/>
      <c r="EP238" s="14"/>
      <c r="EQ238" s="14"/>
      <c r="ER238" s="14"/>
      <c r="ES238" s="14"/>
      <c r="ET238" s="14"/>
      <c r="EU238" s="14"/>
      <c r="EV238" s="14"/>
      <c r="EW238" s="14"/>
      <c r="EX238" s="14"/>
      <c r="EY238" s="14"/>
      <c r="EZ238" s="14"/>
      <c r="FA238" s="14"/>
      <c r="FB238" s="14"/>
      <c r="FC238" s="14"/>
      <c r="FD238" s="14"/>
      <c r="FE238" s="14"/>
      <c r="FF238" s="14"/>
      <c r="FG238" s="14"/>
      <c r="FH238" s="14"/>
      <c r="FI238" s="14"/>
      <c r="FJ238" s="14"/>
      <c r="FK238" s="14"/>
      <c r="FL238" s="14"/>
      <c r="FM238" s="14"/>
      <c r="FN238" s="14"/>
      <c r="FO238" s="14"/>
      <c r="FP238" s="14"/>
      <c r="FQ238" s="14"/>
      <c r="FR238" s="14"/>
      <c r="FS238" s="14"/>
      <c r="FT238" s="14"/>
      <c r="FU238" s="14"/>
      <c r="FV238" s="14"/>
      <c r="FW238" s="14"/>
      <c r="FX238" s="14"/>
      <c r="FY238" s="14"/>
      <c r="FZ238" s="14"/>
      <c r="GA238" s="14"/>
      <c r="GB238" s="14"/>
      <c r="GC238" s="14"/>
      <c r="GD238" s="14"/>
      <c r="GE238" s="14"/>
      <c r="GF238" s="14"/>
      <c r="GG238" s="14"/>
      <c r="GH238" s="14"/>
      <c r="GI238" s="14"/>
      <c r="GJ238" s="14"/>
      <c r="GK238" s="14"/>
      <c r="GL238" s="14"/>
      <c r="GM238" s="14"/>
      <c r="GN238" s="14"/>
      <c r="GO238" s="14"/>
      <c r="GP238" s="14"/>
      <c r="GQ238" s="14"/>
      <c r="GR238" s="14"/>
      <c r="GS238" s="14"/>
      <c r="GT238" s="14"/>
      <c r="GU238" s="14"/>
      <c r="GV238" s="14"/>
      <c r="GW238" s="14"/>
      <c r="GX238" s="14"/>
      <c r="GY238" s="14"/>
      <c r="GZ238" s="14"/>
      <c r="HA238" s="14"/>
      <c r="HB238" s="14"/>
      <c r="HC238" s="14"/>
      <c r="HD238" s="14"/>
      <c r="HE238" s="14"/>
      <c r="HF238" s="14"/>
      <c r="HG238" s="14"/>
      <c r="HH238" s="14"/>
      <c r="HI238" s="14"/>
      <c r="HJ238" s="14"/>
      <c r="HK238" s="14"/>
      <c r="HL238" s="14"/>
      <c r="HM238" s="14"/>
      <c r="HN238" s="14"/>
      <c r="HO238" s="14"/>
      <c r="HP238" s="14"/>
      <c r="HQ238" s="14"/>
      <c r="HR238" s="14"/>
      <c r="HS238" s="14"/>
      <c r="HT238" s="14"/>
      <c r="HU238" s="14"/>
      <c r="HV238" s="14"/>
      <c r="HW238" s="14"/>
      <c r="HX238" s="14"/>
      <c r="HY238" s="14"/>
      <c r="HZ238" s="14"/>
      <c r="IA238" s="14"/>
      <c r="IB238" s="14"/>
      <c r="IC238" s="14"/>
      <c r="ID238" s="14"/>
      <c r="IE238" s="14"/>
      <c r="IF238" s="14"/>
      <c r="IG238" s="14"/>
      <c r="IH238" s="14"/>
      <c r="II238" s="14"/>
      <c r="IJ238" s="14"/>
      <c r="IK238" s="14"/>
      <c r="IL238" s="14"/>
      <c r="IM238" s="14"/>
      <c r="IN238" s="14"/>
      <c r="IO238" s="14"/>
      <c r="IP238" s="14"/>
      <c r="IQ238" s="14"/>
      <c r="IR238" s="14"/>
      <c r="IS238" s="14"/>
      <c r="IT238" s="14"/>
      <c r="IU238" s="14"/>
      <c r="IV238" s="14"/>
      <c r="IW238" s="14"/>
      <c r="IX238" s="14"/>
      <c r="IY238" s="14"/>
      <c r="IZ238" s="14"/>
      <c r="JA238" s="14"/>
      <c r="JB238" s="14"/>
      <c r="JC238" s="14"/>
      <c r="JD238" s="14"/>
      <c r="JE238" s="14"/>
      <c r="JF238" s="14"/>
      <c r="JG238" s="14"/>
      <c r="JH238" s="14"/>
      <c r="JI238" s="14"/>
      <c r="JJ238" s="14"/>
      <c r="JK238" s="14"/>
      <c r="JL238" s="14"/>
      <c r="JM238" s="14"/>
      <c r="JN238" s="14"/>
      <c r="JO238" s="14"/>
      <c r="JP238" s="14"/>
      <c r="JQ238" s="14"/>
      <c r="JR238" s="14"/>
      <c r="JS238" s="14"/>
      <c r="JT238" s="14"/>
      <c r="JU238" s="14"/>
      <c r="JV238" s="14"/>
      <c r="JW238" s="14"/>
      <c r="JX238" s="14"/>
      <c r="JY238" s="14"/>
      <c r="JZ238" s="14"/>
      <c r="KA238" s="14"/>
      <c r="KB238" s="14"/>
    </row>
    <row r="239" spans="1:288" s="152" customFormat="1" ht="18" hidden="1" customHeight="1" outlineLevel="2" x14ac:dyDescent="0.25">
      <c r="A239" s="146">
        <v>97</v>
      </c>
      <c r="B239" s="366" t="str">
        <f>IFERROR(IF(INDEX(inputsflush_gn,MATCH(Logic!$A239,inputsflush_no,0))&lt;&gt;"",INDEX(inputsflush_gn,MATCH(Logic!$A239,inputsflush_no,0)),""),"")</f>
        <v/>
      </c>
      <c r="C239" s="367"/>
      <c r="D239" s="58" t="str">
        <f>IFERROR(IF(INDEX(inputsflush_id,MATCH(Logic!$A239,inputsflush_no,0))&lt;&gt;"",INDEX(inputsflush_id,MATCH(Logic!$A239,inputsflush_no,0)),""),"")</f>
        <v/>
      </c>
      <c r="E239" s="370" t="str">
        <f>IFERROR(IF(INDEX(inputsflush_fam,MATCH(Logic!$A239,inputsflush_no,0))&lt;&gt;"",INDEX(inputsflush_fam,MATCH(Logic!$A239,inputsflush_no,0)),""),"")</f>
        <v/>
      </c>
      <c r="F239" s="370"/>
      <c r="G239" s="370" t="str">
        <f>IFERROR(IF(INDEX(inputsflush_typ,MATCH(Logic!$A239,inputsflush_no,0))&lt;&gt;"",INDEX(inputsflush_typ,MATCH(Logic!$A239,inputsflush_no,0)),""),"")</f>
        <v/>
      </c>
      <c r="H239" s="370"/>
      <c r="I239" s="160" t="str">
        <f t="shared" si="59"/>
        <v/>
      </c>
      <c r="J239" s="161" t="str">
        <f>IFERROR(IF(INDEX(inputsflush_dfr,MATCH(Logic!$A239,inputsflush_no,0))&lt;&gt;"",INDEX(inputsflush_dfr,MATCH(Logic!$A239,inputsflush_no,0)),""),"")</f>
        <v/>
      </c>
      <c r="K239" s="332" t="str">
        <f>IFERROR(IF(INDEX(inputsflush_paw,MATCH(Logic!$A239,inputsflush_no,0))&lt;&gt;"",INDEX(inputsflush_paw,MATCH(Logic!$A239,inputsflush_no,0)),""),"")</f>
        <v/>
      </c>
      <c r="L239" s="304" t="str">
        <f>IFERROR(IF(INDEX(inputsflush_prcocc,MATCH(Logic!$A239,inputsflush_no,0))&lt;&gt;"",INDEX(inputsflush_prcocc,MATCH(Logic!$A239,inputsflush_no,0)),""),"")</f>
        <v/>
      </c>
      <c r="M239" s="174" t="str">
        <f t="shared" si="30"/>
        <v/>
      </c>
      <c r="N239" s="162" t="str">
        <f t="shared" si="31"/>
        <v/>
      </c>
      <c r="O239" s="160" t="str">
        <f t="shared" si="32"/>
        <v/>
      </c>
      <c r="P239" s="160" t="str">
        <f t="shared" si="33"/>
        <v/>
      </c>
      <c r="Q239" s="160" t="str">
        <f>IF($B239&lt;&gt;"",IFERROR(IF($N239&gt;0,IF($E239="Toilet (male)",1+(2*(1-$M239)),IF($E239="Toilet (female)",Database!J$55,IF($E239="Urinal",2*$M239,0))),0),"Check Inputs"),"")</f>
        <v/>
      </c>
      <c r="R239" s="162" t="str">
        <f t="shared" si="34"/>
        <v/>
      </c>
      <c r="S239" s="160" t="str">
        <f t="shared" si="35"/>
        <v/>
      </c>
      <c r="T239" s="160" t="str">
        <f t="shared" si="36"/>
        <v/>
      </c>
      <c r="U239" s="160" t="str">
        <f>IF($B239&lt;&gt;"",IFERROR(IF($R239&gt;0,IF($E239="Toilet (male)",0.1+(0.4*(1-$M239)),IF($E239="Toilet (female)",Database!K$55,IF($E239="Urinal",0.4*$M239,0))),0),"Check Inputs"),"")</f>
        <v/>
      </c>
      <c r="V239" s="162" t="str">
        <f t="shared" si="37"/>
        <v/>
      </c>
      <c r="W239" s="160" t="str">
        <f t="shared" si="38"/>
        <v/>
      </c>
      <c r="X239" s="160" t="str">
        <f t="shared" si="39"/>
        <v/>
      </c>
      <c r="Y239" s="162" t="str">
        <f>IF($B239&lt;&gt;"",IFERROR(IF($V239&gt;0,IF($E239="Toilet (male)",0.1+(0.1*(1-$M239)),IF($E239="Toilet (female)",Database!L$55,IF($E239="Urinal",0.1*$M239,0))),0),"Check Inputs"),"")</f>
        <v/>
      </c>
      <c r="Z239" s="162" t="str">
        <f t="shared" si="40"/>
        <v/>
      </c>
      <c r="AA239" s="160" t="str">
        <f t="shared" si="41"/>
        <v/>
      </c>
      <c r="AB239" s="160" t="str">
        <f t="shared" si="42"/>
        <v/>
      </c>
      <c r="AC239" s="162" t="str">
        <f>IF($B239&lt;&gt;"",IFERROR(IF($Z239&gt;0,IF($E239="Toilet (male)",1+(2*(1-$M239)),IF($E239="Toilet (female)",Database!M$55,IF($E239="Urinal",2*$M239,0))),0),"Check Inputs"),"")</f>
        <v/>
      </c>
      <c r="AD239" s="162" t="str">
        <f t="shared" si="43"/>
        <v/>
      </c>
      <c r="AE239" s="160" t="str">
        <f t="shared" si="44"/>
        <v/>
      </c>
      <c r="AF239" s="160" t="str">
        <f t="shared" si="45"/>
        <v/>
      </c>
      <c r="AG239" s="162" t="str">
        <f>IF($B239&lt;&gt;"",IFERROR(IF($AD239&gt;0,IF($E239="Toilet (male)",Database!$N$54,IF($E239="Toilet (female)",Database!$N$55,IF($E239="Urinal",Database!$N$56,0))),0),"Check Inputs"),"")</f>
        <v/>
      </c>
      <c r="AH239" s="162" t="str">
        <f t="shared" si="46"/>
        <v/>
      </c>
      <c r="AI239" s="160" t="str">
        <f t="shared" si="47"/>
        <v/>
      </c>
      <c r="AJ239" s="160" t="str">
        <f t="shared" si="48"/>
        <v/>
      </c>
      <c r="AK239" s="161" t="str">
        <f>IFERROR(IF(INDEX(inputsflush_updot,MATCH(Logic!$A239,inputsflush_no,0))&lt;&gt;"",INDEX(inputsflush_updot,MATCH(Logic!$A239,inputsflush_no,0)),""),"")</f>
        <v/>
      </c>
      <c r="AL239" s="160" t="str">
        <f t="shared" si="50"/>
        <v/>
      </c>
      <c r="AM239" s="161" t="str">
        <f>IFERROR(IF(INDEX(inputsflush_tduot,MATCH(Logic!$A239,inputsflush_no,0))&lt;&gt;"",INDEX(inputsflush_tduot,MATCH(Logic!$A239,inputsflush_no,0)),""),"")</f>
        <v/>
      </c>
      <c r="AN239" s="166" t="str">
        <f t="shared" si="51"/>
        <v/>
      </c>
      <c r="AO239" s="166" t="str">
        <f t="shared" si="52"/>
        <v/>
      </c>
      <c r="AP239" s="162" t="str">
        <f t="shared" si="53"/>
        <v/>
      </c>
      <c r="AQ239" s="306" t="str">
        <f t="shared" si="54"/>
        <v/>
      </c>
      <c r="AR239" s="160" t="str">
        <f t="shared" si="49"/>
        <v/>
      </c>
      <c r="AS239" s="160" t="str">
        <f t="shared" si="55"/>
        <v/>
      </c>
      <c r="AT239" s="160" t="str">
        <f t="shared" si="56"/>
        <v/>
      </c>
      <c r="AU239" s="160" t="str">
        <f t="shared" si="57"/>
        <v/>
      </c>
      <c r="AV239" s="160" t="str">
        <f t="shared" si="58"/>
        <v/>
      </c>
      <c r="AW239" s="153"/>
      <c r="AX239" s="138"/>
      <c r="AY239" s="138"/>
      <c r="AZ239" s="138"/>
      <c r="BA239" s="138"/>
      <c r="BB239" s="138"/>
      <c r="BC239" s="138"/>
      <c r="BD239" s="138"/>
      <c r="BE239" s="138"/>
      <c r="BF239" s="138"/>
      <c r="BG239" s="138"/>
      <c r="BH239" s="138"/>
      <c r="BI239" s="138"/>
      <c r="BJ239" s="138"/>
      <c r="BK239" s="138"/>
      <c r="BL239" s="138"/>
      <c r="BM239" s="138"/>
      <c r="BN239" s="138"/>
      <c r="BO239" s="138"/>
      <c r="BP239" s="138"/>
      <c r="BQ239" s="138"/>
      <c r="BR239" s="138"/>
      <c r="BS239" s="138"/>
      <c r="BT239" s="138"/>
      <c r="BU239" s="138"/>
      <c r="BV239" s="138"/>
      <c r="BW239" s="138"/>
      <c r="BX239" s="138"/>
      <c r="BY239" s="138"/>
      <c r="BZ239" s="138"/>
      <c r="CA239" s="14"/>
      <c r="CB239" s="14"/>
      <c r="CC239" s="14"/>
      <c r="CD239" s="14"/>
      <c r="CE239" s="14"/>
      <c r="CF239" s="14"/>
      <c r="CG239" s="14"/>
      <c r="CH239" s="14"/>
      <c r="CI239" s="14"/>
      <c r="CJ239" s="14"/>
      <c r="CK239" s="14"/>
      <c r="CL239" s="14"/>
      <c r="CM239" s="14"/>
      <c r="CN239" s="14"/>
      <c r="CO239" s="14"/>
      <c r="CP239" s="14"/>
      <c r="CQ239" s="14"/>
      <c r="CR239" s="14"/>
      <c r="CS239" s="14"/>
      <c r="CT239" s="14"/>
      <c r="CU239" s="14"/>
      <c r="CV239" s="14"/>
      <c r="CW239" s="14"/>
      <c r="CX239" s="14"/>
      <c r="CY239" s="14"/>
      <c r="CZ239" s="14"/>
      <c r="DA239" s="14"/>
      <c r="DB239" s="14"/>
      <c r="DC239" s="14"/>
      <c r="DD239" s="14"/>
      <c r="DE239" s="14"/>
      <c r="DF239" s="14"/>
      <c r="DG239" s="14"/>
      <c r="DH239" s="14"/>
      <c r="DI239" s="14"/>
      <c r="DJ239" s="14"/>
      <c r="DK239" s="14"/>
      <c r="DL239" s="14"/>
      <c r="DM239" s="14"/>
      <c r="DN239" s="14"/>
      <c r="DO239" s="14"/>
      <c r="DP239" s="14"/>
      <c r="DQ239" s="14"/>
      <c r="DR239" s="14"/>
      <c r="DS239" s="14"/>
      <c r="DT239" s="14"/>
      <c r="DU239" s="14"/>
      <c r="DV239" s="14"/>
      <c r="DW239" s="14"/>
      <c r="DX239" s="14"/>
      <c r="DY239" s="14"/>
      <c r="DZ239" s="14"/>
      <c r="EA239" s="14"/>
      <c r="EB239" s="14"/>
      <c r="EC239" s="14"/>
      <c r="ED239" s="14"/>
      <c r="EE239" s="14"/>
      <c r="EF239" s="14"/>
      <c r="EG239" s="14"/>
      <c r="EH239" s="14"/>
      <c r="EI239" s="14"/>
      <c r="EJ239" s="14"/>
      <c r="EK239" s="14"/>
      <c r="EL239" s="14"/>
      <c r="EM239" s="14"/>
      <c r="EN239" s="14"/>
      <c r="EO239" s="14"/>
      <c r="EP239" s="14"/>
      <c r="EQ239" s="14"/>
      <c r="ER239" s="14"/>
      <c r="ES239" s="14"/>
      <c r="ET239" s="14"/>
      <c r="EU239" s="14"/>
      <c r="EV239" s="14"/>
      <c r="EW239" s="14"/>
      <c r="EX239" s="14"/>
      <c r="EY239" s="14"/>
      <c r="EZ239" s="14"/>
      <c r="FA239" s="14"/>
      <c r="FB239" s="14"/>
      <c r="FC239" s="14"/>
      <c r="FD239" s="14"/>
      <c r="FE239" s="14"/>
      <c r="FF239" s="14"/>
      <c r="FG239" s="14"/>
      <c r="FH239" s="14"/>
      <c r="FI239" s="14"/>
      <c r="FJ239" s="14"/>
      <c r="FK239" s="14"/>
      <c r="FL239" s="14"/>
      <c r="FM239" s="14"/>
      <c r="FN239" s="14"/>
      <c r="FO239" s="14"/>
      <c r="FP239" s="14"/>
      <c r="FQ239" s="14"/>
      <c r="FR239" s="14"/>
      <c r="FS239" s="14"/>
      <c r="FT239" s="14"/>
      <c r="FU239" s="14"/>
      <c r="FV239" s="14"/>
      <c r="FW239" s="14"/>
      <c r="FX239" s="14"/>
      <c r="FY239" s="14"/>
      <c r="FZ239" s="14"/>
      <c r="GA239" s="14"/>
      <c r="GB239" s="14"/>
      <c r="GC239" s="14"/>
      <c r="GD239" s="14"/>
      <c r="GE239" s="14"/>
      <c r="GF239" s="14"/>
      <c r="GG239" s="14"/>
      <c r="GH239" s="14"/>
      <c r="GI239" s="14"/>
      <c r="GJ239" s="14"/>
      <c r="GK239" s="14"/>
      <c r="GL239" s="14"/>
      <c r="GM239" s="14"/>
      <c r="GN239" s="14"/>
      <c r="GO239" s="14"/>
      <c r="GP239" s="14"/>
      <c r="GQ239" s="14"/>
      <c r="GR239" s="14"/>
      <c r="GS239" s="14"/>
      <c r="GT239" s="14"/>
      <c r="GU239" s="14"/>
      <c r="GV239" s="14"/>
      <c r="GW239" s="14"/>
      <c r="GX239" s="14"/>
      <c r="GY239" s="14"/>
      <c r="GZ239" s="14"/>
      <c r="HA239" s="14"/>
      <c r="HB239" s="14"/>
      <c r="HC239" s="14"/>
      <c r="HD239" s="14"/>
      <c r="HE239" s="14"/>
      <c r="HF239" s="14"/>
      <c r="HG239" s="14"/>
      <c r="HH239" s="14"/>
      <c r="HI239" s="14"/>
      <c r="HJ239" s="14"/>
      <c r="HK239" s="14"/>
      <c r="HL239" s="14"/>
      <c r="HM239" s="14"/>
      <c r="HN239" s="14"/>
      <c r="HO239" s="14"/>
      <c r="HP239" s="14"/>
      <c r="HQ239" s="14"/>
      <c r="HR239" s="14"/>
      <c r="HS239" s="14"/>
      <c r="HT239" s="14"/>
      <c r="HU239" s="14"/>
      <c r="HV239" s="14"/>
      <c r="HW239" s="14"/>
      <c r="HX239" s="14"/>
      <c r="HY239" s="14"/>
      <c r="HZ239" s="14"/>
      <c r="IA239" s="14"/>
      <c r="IB239" s="14"/>
      <c r="IC239" s="14"/>
      <c r="ID239" s="14"/>
      <c r="IE239" s="14"/>
      <c r="IF239" s="14"/>
      <c r="IG239" s="14"/>
      <c r="IH239" s="14"/>
      <c r="II239" s="14"/>
      <c r="IJ239" s="14"/>
      <c r="IK239" s="14"/>
      <c r="IL239" s="14"/>
      <c r="IM239" s="14"/>
      <c r="IN239" s="14"/>
      <c r="IO239" s="14"/>
      <c r="IP239" s="14"/>
      <c r="IQ239" s="14"/>
      <c r="IR239" s="14"/>
      <c r="IS239" s="14"/>
      <c r="IT239" s="14"/>
      <c r="IU239" s="14"/>
      <c r="IV239" s="14"/>
      <c r="IW239" s="14"/>
      <c r="IX239" s="14"/>
      <c r="IY239" s="14"/>
      <c r="IZ239" s="14"/>
      <c r="JA239" s="14"/>
      <c r="JB239" s="14"/>
      <c r="JC239" s="14"/>
      <c r="JD239" s="14"/>
      <c r="JE239" s="14"/>
      <c r="JF239" s="14"/>
      <c r="JG239" s="14"/>
      <c r="JH239" s="14"/>
      <c r="JI239" s="14"/>
      <c r="JJ239" s="14"/>
      <c r="JK239" s="14"/>
      <c r="JL239" s="14"/>
      <c r="JM239" s="14"/>
      <c r="JN239" s="14"/>
      <c r="JO239" s="14"/>
      <c r="JP239" s="14"/>
      <c r="JQ239" s="14"/>
      <c r="JR239" s="14"/>
      <c r="JS239" s="14"/>
      <c r="JT239" s="14"/>
      <c r="JU239" s="14"/>
      <c r="JV239" s="14"/>
      <c r="JW239" s="14"/>
      <c r="JX239" s="14"/>
      <c r="JY239" s="14"/>
      <c r="JZ239" s="14"/>
      <c r="KA239" s="14"/>
      <c r="KB239" s="14"/>
    </row>
    <row r="240" spans="1:288" s="152" customFormat="1" ht="18" hidden="1" customHeight="1" outlineLevel="2" x14ac:dyDescent="0.25">
      <c r="A240" s="146">
        <v>98</v>
      </c>
      <c r="B240" s="366" t="str">
        <f>IFERROR(IF(INDEX(inputsflush_gn,MATCH(Logic!$A240,inputsflush_no,0))&lt;&gt;"",INDEX(inputsflush_gn,MATCH(Logic!$A240,inputsflush_no,0)),""),"")</f>
        <v/>
      </c>
      <c r="C240" s="367"/>
      <c r="D240" s="58" t="str">
        <f>IFERROR(IF(INDEX(inputsflush_id,MATCH(Logic!$A240,inputsflush_no,0))&lt;&gt;"",INDEX(inputsflush_id,MATCH(Logic!$A240,inputsflush_no,0)),""),"")</f>
        <v/>
      </c>
      <c r="E240" s="370" t="str">
        <f>IFERROR(IF(INDEX(inputsflush_fam,MATCH(Logic!$A240,inputsflush_no,0))&lt;&gt;"",INDEX(inputsflush_fam,MATCH(Logic!$A240,inputsflush_no,0)),""),"")</f>
        <v/>
      </c>
      <c r="F240" s="370"/>
      <c r="G240" s="370" t="str">
        <f>IFERROR(IF(INDEX(inputsflush_typ,MATCH(Logic!$A240,inputsflush_no,0))&lt;&gt;"",INDEX(inputsflush_typ,MATCH(Logic!$A240,inputsflush_no,0)),""),"")</f>
        <v/>
      </c>
      <c r="H240" s="370"/>
      <c r="I240" s="160" t="str">
        <f t="shared" si="59"/>
        <v/>
      </c>
      <c r="J240" s="161" t="str">
        <f>IFERROR(IF(INDEX(inputsflush_dfr,MATCH(Logic!$A240,inputsflush_no,0))&lt;&gt;"",INDEX(inputsflush_dfr,MATCH(Logic!$A240,inputsflush_no,0)),""),"")</f>
        <v/>
      </c>
      <c r="K240" s="332" t="str">
        <f>IFERROR(IF(INDEX(inputsflush_paw,MATCH(Logic!$A240,inputsflush_no,0))&lt;&gt;"",INDEX(inputsflush_paw,MATCH(Logic!$A240,inputsflush_no,0)),""),"")</f>
        <v/>
      </c>
      <c r="L240" s="304" t="str">
        <f>IFERROR(IF(INDEX(inputsflush_prcocc,MATCH(Logic!$A240,inputsflush_no,0))&lt;&gt;"",INDEX(inputsflush_prcocc,MATCH(Logic!$A240,inputsflush_no,0)),""),"")</f>
        <v/>
      </c>
      <c r="M240" s="174" t="str">
        <f t="shared" si="30"/>
        <v/>
      </c>
      <c r="N240" s="162" t="str">
        <f t="shared" si="31"/>
        <v/>
      </c>
      <c r="O240" s="160" t="str">
        <f t="shared" si="32"/>
        <v/>
      </c>
      <c r="P240" s="160" t="str">
        <f t="shared" si="33"/>
        <v/>
      </c>
      <c r="Q240" s="160" t="str">
        <f>IF($B240&lt;&gt;"",IFERROR(IF($N240&gt;0,IF($E240="Toilet (male)",1+(2*(1-$M240)),IF($E240="Toilet (female)",Database!J$55,IF($E240="Urinal",2*$M240,0))),0),"Check Inputs"),"")</f>
        <v/>
      </c>
      <c r="R240" s="162" t="str">
        <f t="shared" si="34"/>
        <v/>
      </c>
      <c r="S240" s="160" t="str">
        <f t="shared" si="35"/>
        <v/>
      </c>
      <c r="T240" s="160" t="str">
        <f t="shared" si="36"/>
        <v/>
      </c>
      <c r="U240" s="160" t="str">
        <f>IF($B240&lt;&gt;"",IFERROR(IF($R240&gt;0,IF($E240="Toilet (male)",0.1+(0.4*(1-$M240)),IF($E240="Toilet (female)",Database!K$55,IF($E240="Urinal",0.4*$M240,0))),0),"Check Inputs"),"")</f>
        <v/>
      </c>
      <c r="V240" s="162" t="str">
        <f t="shared" si="37"/>
        <v/>
      </c>
      <c r="W240" s="160" t="str">
        <f t="shared" si="38"/>
        <v/>
      </c>
      <c r="X240" s="160" t="str">
        <f t="shared" si="39"/>
        <v/>
      </c>
      <c r="Y240" s="162" t="str">
        <f>IF($B240&lt;&gt;"",IFERROR(IF($V240&gt;0,IF($E240="Toilet (male)",0.1+(0.1*(1-$M240)),IF($E240="Toilet (female)",Database!L$55,IF($E240="Urinal",0.1*$M240,0))),0),"Check Inputs"),"")</f>
        <v/>
      </c>
      <c r="Z240" s="162" t="str">
        <f t="shared" si="40"/>
        <v/>
      </c>
      <c r="AA240" s="160" t="str">
        <f t="shared" si="41"/>
        <v/>
      </c>
      <c r="AB240" s="160" t="str">
        <f t="shared" si="42"/>
        <v/>
      </c>
      <c r="AC240" s="162" t="str">
        <f>IF($B240&lt;&gt;"",IFERROR(IF($Z240&gt;0,IF($E240="Toilet (male)",1+(2*(1-$M240)),IF($E240="Toilet (female)",Database!M$55,IF($E240="Urinal",2*$M240,0))),0),"Check Inputs"),"")</f>
        <v/>
      </c>
      <c r="AD240" s="162" t="str">
        <f t="shared" si="43"/>
        <v/>
      </c>
      <c r="AE240" s="160" t="str">
        <f t="shared" si="44"/>
        <v/>
      </c>
      <c r="AF240" s="160" t="str">
        <f t="shared" si="45"/>
        <v/>
      </c>
      <c r="AG240" s="162" t="str">
        <f>IF($B240&lt;&gt;"",IFERROR(IF($AD240&gt;0,IF($E240="Toilet (male)",Database!$N$54,IF($E240="Toilet (female)",Database!$N$55,IF($E240="Urinal",Database!$N$56,0))),0),"Check Inputs"),"")</f>
        <v/>
      </c>
      <c r="AH240" s="162" t="str">
        <f t="shared" si="46"/>
        <v/>
      </c>
      <c r="AI240" s="160" t="str">
        <f t="shared" si="47"/>
        <v/>
      </c>
      <c r="AJ240" s="160" t="str">
        <f t="shared" si="48"/>
        <v/>
      </c>
      <c r="AK240" s="161" t="str">
        <f>IFERROR(IF(INDEX(inputsflush_updot,MATCH(Logic!$A240,inputsflush_no,0))&lt;&gt;"",INDEX(inputsflush_updot,MATCH(Logic!$A240,inputsflush_no,0)),""),"")</f>
        <v/>
      </c>
      <c r="AL240" s="160" t="str">
        <f t="shared" si="50"/>
        <v/>
      </c>
      <c r="AM240" s="161" t="str">
        <f>IFERROR(IF(INDEX(inputsflush_tduot,MATCH(Logic!$A240,inputsflush_no,0))&lt;&gt;"",INDEX(inputsflush_tduot,MATCH(Logic!$A240,inputsflush_no,0)),""),"")</f>
        <v/>
      </c>
      <c r="AN240" s="166" t="str">
        <f t="shared" si="51"/>
        <v/>
      </c>
      <c r="AO240" s="166" t="str">
        <f t="shared" si="52"/>
        <v/>
      </c>
      <c r="AP240" s="162" t="str">
        <f t="shared" si="53"/>
        <v/>
      </c>
      <c r="AQ240" s="306" t="str">
        <f t="shared" si="54"/>
        <v/>
      </c>
      <c r="AR240" s="160" t="str">
        <f t="shared" si="49"/>
        <v/>
      </c>
      <c r="AS240" s="160" t="str">
        <f t="shared" si="55"/>
        <v/>
      </c>
      <c r="AT240" s="160" t="str">
        <f t="shared" si="56"/>
        <v/>
      </c>
      <c r="AU240" s="160" t="str">
        <f t="shared" si="57"/>
        <v/>
      </c>
      <c r="AV240" s="160" t="str">
        <f t="shared" si="58"/>
        <v/>
      </c>
      <c r="AW240" s="153"/>
      <c r="AX240" s="138"/>
      <c r="AY240" s="138"/>
      <c r="AZ240" s="138"/>
      <c r="BA240" s="138"/>
      <c r="BB240" s="138"/>
      <c r="BC240" s="138"/>
      <c r="BD240" s="138"/>
      <c r="BE240" s="138"/>
      <c r="BF240" s="138"/>
      <c r="BG240" s="138"/>
      <c r="BH240" s="138"/>
      <c r="BI240" s="138"/>
      <c r="BJ240" s="138"/>
      <c r="BK240" s="138"/>
      <c r="BL240" s="138"/>
      <c r="BM240" s="138"/>
      <c r="BN240" s="138"/>
      <c r="BO240" s="138"/>
      <c r="BP240" s="138"/>
      <c r="BQ240" s="138"/>
      <c r="BR240" s="138"/>
      <c r="BS240" s="138"/>
      <c r="BT240" s="138"/>
      <c r="BU240" s="138"/>
      <c r="BV240" s="138"/>
      <c r="BW240" s="138"/>
      <c r="BX240" s="138"/>
      <c r="BY240" s="138"/>
      <c r="BZ240" s="138"/>
      <c r="CA240" s="14"/>
      <c r="CB240" s="14"/>
      <c r="CC240" s="14"/>
      <c r="CD240" s="14"/>
      <c r="CE240" s="14"/>
      <c r="CF240" s="14"/>
      <c r="CG240" s="14"/>
      <c r="CH240" s="14"/>
      <c r="CI240" s="14"/>
      <c r="CJ240" s="14"/>
      <c r="CK240" s="14"/>
      <c r="CL240" s="14"/>
      <c r="CM240" s="14"/>
      <c r="CN240" s="14"/>
      <c r="CO240" s="14"/>
      <c r="CP240" s="14"/>
      <c r="CQ240" s="14"/>
      <c r="CR240" s="14"/>
      <c r="CS240" s="14"/>
      <c r="CT240" s="14"/>
      <c r="CU240" s="14"/>
      <c r="CV240" s="14"/>
      <c r="CW240" s="14"/>
      <c r="CX240" s="14"/>
      <c r="CY240" s="14"/>
      <c r="CZ240" s="14"/>
      <c r="DA240" s="14"/>
      <c r="DB240" s="14"/>
      <c r="DC240" s="14"/>
      <c r="DD240" s="14"/>
      <c r="DE240" s="14"/>
      <c r="DF240" s="14"/>
      <c r="DG240" s="14"/>
      <c r="DH240" s="14"/>
      <c r="DI240" s="14"/>
      <c r="DJ240" s="14"/>
      <c r="DK240" s="14"/>
      <c r="DL240" s="14"/>
      <c r="DM240" s="14"/>
      <c r="DN240" s="14"/>
      <c r="DO240" s="14"/>
      <c r="DP240" s="14"/>
      <c r="DQ240" s="14"/>
      <c r="DR240" s="14"/>
      <c r="DS240" s="14"/>
      <c r="DT240" s="14"/>
      <c r="DU240" s="14"/>
      <c r="DV240" s="14"/>
      <c r="DW240" s="14"/>
      <c r="DX240" s="14"/>
      <c r="DY240" s="14"/>
      <c r="DZ240" s="14"/>
      <c r="EA240" s="14"/>
      <c r="EB240" s="14"/>
      <c r="EC240" s="14"/>
      <c r="ED240" s="14"/>
      <c r="EE240" s="14"/>
      <c r="EF240" s="14"/>
      <c r="EG240" s="14"/>
      <c r="EH240" s="14"/>
      <c r="EI240" s="14"/>
      <c r="EJ240" s="14"/>
      <c r="EK240" s="14"/>
      <c r="EL240" s="14"/>
      <c r="EM240" s="14"/>
      <c r="EN240" s="14"/>
      <c r="EO240" s="14"/>
      <c r="EP240" s="14"/>
      <c r="EQ240" s="14"/>
      <c r="ER240" s="14"/>
      <c r="ES240" s="14"/>
      <c r="ET240" s="14"/>
      <c r="EU240" s="14"/>
      <c r="EV240" s="14"/>
      <c r="EW240" s="14"/>
      <c r="EX240" s="14"/>
      <c r="EY240" s="14"/>
      <c r="EZ240" s="14"/>
      <c r="FA240" s="14"/>
      <c r="FB240" s="14"/>
      <c r="FC240" s="14"/>
      <c r="FD240" s="14"/>
      <c r="FE240" s="14"/>
      <c r="FF240" s="14"/>
      <c r="FG240" s="14"/>
      <c r="FH240" s="14"/>
      <c r="FI240" s="14"/>
      <c r="FJ240" s="14"/>
      <c r="FK240" s="14"/>
      <c r="FL240" s="14"/>
      <c r="FM240" s="14"/>
      <c r="FN240" s="14"/>
      <c r="FO240" s="14"/>
      <c r="FP240" s="14"/>
      <c r="FQ240" s="14"/>
      <c r="FR240" s="14"/>
      <c r="FS240" s="14"/>
      <c r="FT240" s="14"/>
      <c r="FU240" s="14"/>
      <c r="FV240" s="14"/>
      <c r="FW240" s="14"/>
      <c r="FX240" s="14"/>
      <c r="FY240" s="14"/>
      <c r="FZ240" s="14"/>
      <c r="GA240" s="14"/>
      <c r="GB240" s="14"/>
      <c r="GC240" s="14"/>
      <c r="GD240" s="14"/>
      <c r="GE240" s="14"/>
      <c r="GF240" s="14"/>
      <c r="GG240" s="14"/>
      <c r="GH240" s="14"/>
      <c r="GI240" s="14"/>
      <c r="GJ240" s="14"/>
      <c r="GK240" s="14"/>
      <c r="GL240" s="14"/>
      <c r="GM240" s="14"/>
      <c r="GN240" s="14"/>
      <c r="GO240" s="14"/>
      <c r="GP240" s="14"/>
      <c r="GQ240" s="14"/>
      <c r="GR240" s="14"/>
      <c r="GS240" s="14"/>
      <c r="GT240" s="14"/>
      <c r="GU240" s="14"/>
      <c r="GV240" s="14"/>
      <c r="GW240" s="14"/>
      <c r="GX240" s="14"/>
      <c r="GY240" s="14"/>
      <c r="GZ240" s="14"/>
      <c r="HA240" s="14"/>
      <c r="HB240" s="14"/>
      <c r="HC240" s="14"/>
      <c r="HD240" s="14"/>
      <c r="HE240" s="14"/>
      <c r="HF240" s="14"/>
      <c r="HG240" s="14"/>
      <c r="HH240" s="14"/>
      <c r="HI240" s="14"/>
      <c r="HJ240" s="14"/>
      <c r="HK240" s="14"/>
      <c r="HL240" s="14"/>
      <c r="HM240" s="14"/>
      <c r="HN240" s="14"/>
      <c r="HO240" s="14"/>
      <c r="HP240" s="14"/>
      <c r="HQ240" s="14"/>
      <c r="HR240" s="14"/>
      <c r="HS240" s="14"/>
      <c r="HT240" s="14"/>
      <c r="HU240" s="14"/>
      <c r="HV240" s="14"/>
      <c r="HW240" s="14"/>
      <c r="HX240" s="14"/>
      <c r="HY240" s="14"/>
      <c r="HZ240" s="14"/>
      <c r="IA240" s="14"/>
      <c r="IB240" s="14"/>
      <c r="IC240" s="14"/>
      <c r="ID240" s="14"/>
      <c r="IE240" s="14"/>
      <c r="IF240" s="14"/>
      <c r="IG240" s="14"/>
      <c r="IH240" s="14"/>
      <c r="II240" s="14"/>
      <c r="IJ240" s="14"/>
      <c r="IK240" s="14"/>
      <c r="IL240" s="14"/>
      <c r="IM240" s="14"/>
      <c r="IN240" s="14"/>
      <c r="IO240" s="14"/>
      <c r="IP240" s="14"/>
      <c r="IQ240" s="14"/>
      <c r="IR240" s="14"/>
      <c r="IS240" s="14"/>
      <c r="IT240" s="14"/>
      <c r="IU240" s="14"/>
      <c r="IV240" s="14"/>
      <c r="IW240" s="14"/>
      <c r="IX240" s="14"/>
      <c r="IY240" s="14"/>
      <c r="IZ240" s="14"/>
      <c r="JA240" s="14"/>
      <c r="JB240" s="14"/>
      <c r="JC240" s="14"/>
      <c r="JD240" s="14"/>
      <c r="JE240" s="14"/>
      <c r="JF240" s="14"/>
      <c r="JG240" s="14"/>
      <c r="JH240" s="14"/>
      <c r="JI240" s="14"/>
      <c r="JJ240" s="14"/>
      <c r="JK240" s="14"/>
      <c r="JL240" s="14"/>
      <c r="JM240" s="14"/>
      <c r="JN240" s="14"/>
      <c r="JO240" s="14"/>
      <c r="JP240" s="14"/>
      <c r="JQ240" s="14"/>
      <c r="JR240" s="14"/>
      <c r="JS240" s="14"/>
      <c r="JT240" s="14"/>
      <c r="JU240" s="14"/>
      <c r="JV240" s="14"/>
      <c r="JW240" s="14"/>
      <c r="JX240" s="14"/>
      <c r="JY240" s="14"/>
      <c r="JZ240" s="14"/>
      <c r="KA240" s="14"/>
      <c r="KB240" s="14"/>
    </row>
    <row r="241" spans="1:288" s="152" customFormat="1" ht="18" hidden="1" customHeight="1" outlineLevel="2" x14ac:dyDescent="0.25">
      <c r="A241" s="146">
        <v>99</v>
      </c>
      <c r="B241" s="366" t="str">
        <f>IFERROR(IF(INDEX(inputsflush_gn,MATCH(Logic!$A241,inputsflush_no,0))&lt;&gt;"",INDEX(inputsflush_gn,MATCH(Logic!$A241,inputsflush_no,0)),""),"")</f>
        <v/>
      </c>
      <c r="C241" s="367"/>
      <c r="D241" s="58" t="str">
        <f>IFERROR(IF(INDEX(inputsflush_id,MATCH(Logic!$A241,inputsflush_no,0))&lt;&gt;"",INDEX(inputsflush_id,MATCH(Logic!$A241,inputsflush_no,0)),""),"")</f>
        <v/>
      </c>
      <c r="E241" s="370" t="str">
        <f>IFERROR(IF(INDEX(inputsflush_fam,MATCH(Logic!$A241,inputsflush_no,0))&lt;&gt;"",INDEX(inputsflush_fam,MATCH(Logic!$A241,inputsflush_no,0)),""),"")</f>
        <v/>
      </c>
      <c r="F241" s="370"/>
      <c r="G241" s="370" t="str">
        <f>IFERROR(IF(INDEX(inputsflush_typ,MATCH(Logic!$A241,inputsflush_no,0))&lt;&gt;"",INDEX(inputsflush_typ,MATCH(Logic!$A241,inputsflush_no,0)),""),"")</f>
        <v/>
      </c>
      <c r="H241" s="370"/>
      <c r="I241" s="160" t="str">
        <f t="shared" si="59"/>
        <v/>
      </c>
      <c r="J241" s="161" t="str">
        <f>IFERROR(IF(INDEX(inputsflush_dfr,MATCH(Logic!$A241,inputsflush_no,0))&lt;&gt;"",INDEX(inputsflush_dfr,MATCH(Logic!$A241,inputsflush_no,0)),""),"")</f>
        <v/>
      </c>
      <c r="K241" s="332" t="str">
        <f>IFERROR(IF(INDEX(inputsflush_paw,MATCH(Logic!$A241,inputsflush_no,0))&lt;&gt;"",INDEX(inputsflush_paw,MATCH(Logic!$A241,inputsflush_no,0)),""),"")</f>
        <v/>
      </c>
      <c r="L241" s="304" t="str">
        <f>IFERROR(IF(INDEX(inputsflush_prcocc,MATCH(Logic!$A241,inputsflush_no,0))&lt;&gt;"",INDEX(inputsflush_prcocc,MATCH(Logic!$A241,inputsflush_no,0)),""),"")</f>
        <v/>
      </c>
      <c r="M241" s="174" t="str">
        <f t="shared" si="30"/>
        <v/>
      </c>
      <c r="N241" s="162" t="str">
        <f t="shared" si="31"/>
        <v/>
      </c>
      <c r="O241" s="160" t="str">
        <f t="shared" si="32"/>
        <v/>
      </c>
      <c r="P241" s="160" t="str">
        <f t="shared" si="33"/>
        <v/>
      </c>
      <c r="Q241" s="160" t="str">
        <f>IF($B241&lt;&gt;"",IFERROR(IF($N241&gt;0,IF($E241="Toilet (male)",1+(2*(1-$M241)),IF($E241="Toilet (female)",Database!J$55,IF($E241="Urinal",2*$M241,0))),0),"Check Inputs"),"")</f>
        <v/>
      </c>
      <c r="R241" s="162" t="str">
        <f t="shared" si="34"/>
        <v/>
      </c>
      <c r="S241" s="160" t="str">
        <f t="shared" si="35"/>
        <v/>
      </c>
      <c r="T241" s="160" t="str">
        <f t="shared" si="36"/>
        <v/>
      </c>
      <c r="U241" s="160" t="str">
        <f>IF($B241&lt;&gt;"",IFERROR(IF($R241&gt;0,IF($E241="Toilet (male)",0.1+(0.4*(1-$M241)),IF($E241="Toilet (female)",Database!K$55,IF($E241="Urinal",0.4*$M241,0))),0),"Check Inputs"),"")</f>
        <v/>
      </c>
      <c r="V241" s="162" t="str">
        <f t="shared" si="37"/>
        <v/>
      </c>
      <c r="W241" s="160" t="str">
        <f t="shared" si="38"/>
        <v/>
      </c>
      <c r="X241" s="160" t="str">
        <f t="shared" si="39"/>
        <v/>
      </c>
      <c r="Y241" s="162" t="str">
        <f>IF($B241&lt;&gt;"",IFERROR(IF($V241&gt;0,IF($E241="Toilet (male)",0.1+(0.1*(1-$M241)),IF($E241="Toilet (female)",Database!L$55,IF($E241="Urinal",0.1*$M241,0))),0),"Check Inputs"),"")</f>
        <v/>
      </c>
      <c r="Z241" s="162" t="str">
        <f t="shared" si="40"/>
        <v/>
      </c>
      <c r="AA241" s="160" t="str">
        <f t="shared" si="41"/>
        <v/>
      </c>
      <c r="AB241" s="160" t="str">
        <f t="shared" si="42"/>
        <v/>
      </c>
      <c r="AC241" s="162" t="str">
        <f>IF($B241&lt;&gt;"",IFERROR(IF($Z241&gt;0,IF($E241="Toilet (male)",1+(2*(1-$M241)),IF($E241="Toilet (female)",Database!M$55,IF($E241="Urinal",2*$M241,0))),0),"Check Inputs"),"")</f>
        <v/>
      </c>
      <c r="AD241" s="162" t="str">
        <f t="shared" si="43"/>
        <v/>
      </c>
      <c r="AE241" s="160" t="str">
        <f t="shared" si="44"/>
        <v/>
      </c>
      <c r="AF241" s="160" t="str">
        <f t="shared" si="45"/>
        <v/>
      </c>
      <c r="AG241" s="162" t="str">
        <f>IF($B241&lt;&gt;"",IFERROR(IF($AD241&gt;0,IF($E241="Toilet (male)",Database!$N$54,IF($E241="Toilet (female)",Database!$N$55,IF($E241="Urinal",Database!$N$56,0))),0),"Check Inputs"),"")</f>
        <v/>
      </c>
      <c r="AH241" s="162" t="str">
        <f t="shared" si="46"/>
        <v/>
      </c>
      <c r="AI241" s="160" t="str">
        <f t="shared" si="47"/>
        <v/>
      </c>
      <c r="AJ241" s="160" t="str">
        <f t="shared" si="48"/>
        <v/>
      </c>
      <c r="AK241" s="161" t="str">
        <f>IFERROR(IF(INDEX(inputsflush_updot,MATCH(Logic!$A241,inputsflush_no,0))&lt;&gt;"",INDEX(inputsflush_updot,MATCH(Logic!$A241,inputsflush_no,0)),""),"")</f>
        <v/>
      </c>
      <c r="AL241" s="160" t="str">
        <f t="shared" si="50"/>
        <v/>
      </c>
      <c r="AM241" s="161" t="str">
        <f>IFERROR(IF(INDEX(inputsflush_tduot,MATCH(Logic!$A241,inputsflush_no,0))&lt;&gt;"",INDEX(inputsflush_tduot,MATCH(Logic!$A241,inputsflush_no,0)),""),"")</f>
        <v/>
      </c>
      <c r="AN241" s="166" t="str">
        <f t="shared" si="51"/>
        <v/>
      </c>
      <c r="AO241" s="166" t="str">
        <f t="shared" si="52"/>
        <v/>
      </c>
      <c r="AP241" s="162" t="str">
        <f t="shared" si="53"/>
        <v/>
      </c>
      <c r="AQ241" s="306" t="str">
        <f t="shared" si="54"/>
        <v/>
      </c>
      <c r="AR241" s="160" t="str">
        <f t="shared" si="49"/>
        <v/>
      </c>
      <c r="AS241" s="160" t="str">
        <f t="shared" si="55"/>
        <v/>
      </c>
      <c r="AT241" s="160" t="str">
        <f t="shared" si="56"/>
        <v/>
      </c>
      <c r="AU241" s="160" t="str">
        <f t="shared" si="57"/>
        <v/>
      </c>
      <c r="AV241" s="160" t="str">
        <f t="shared" si="58"/>
        <v/>
      </c>
      <c r="AW241" s="153"/>
      <c r="AX241" s="138"/>
      <c r="AY241" s="138"/>
      <c r="AZ241" s="138"/>
      <c r="BA241" s="138"/>
      <c r="BB241" s="138"/>
      <c r="BC241" s="138"/>
      <c r="BD241" s="138"/>
      <c r="BE241" s="138"/>
      <c r="BF241" s="138"/>
      <c r="BG241" s="138"/>
      <c r="BH241" s="138"/>
      <c r="BI241" s="138"/>
      <c r="BJ241" s="138"/>
      <c r="BK241" s="138"/>
      <c r="BL241" s="138"/>
      <c r="BM241" s="138"/>
      <c r="BN241" s="138"/>
      <c r="BO241" s="138"/>
      <c r="BP241" s="138"/>
      <c r="BQ241" s="138"/>
      <c r="BR241" s="138"/>
      <c r="BS241" s="138"/>
      <c r="BT241" s="138"/>
      <c r="BU241" s="138"/>
      <c r="BV241" s="138"/>
      <c r="BW241" s="138"/>
      <c r="BX241" s="138"/>
      <c r="BY241" s="138"/>
      <c r="BZ241" s="138"/>
      <c r="CA241" s="14"/>
      <c r="CB241" s="14"/>
      <c r="CC241" s="14"/>
      <c r="CD241" s="14"/>
      <c r="CE241" s="14"/>
      <c r="CF241" s="14"/>
      <c r="CG241" s="14"/>
      <c r="CH241" s="14"/>
      <c r="CI241" s="14"/>
      <c r="CJ241" s="14"/>
      <c r="CK241" s="14"/>
      <c r="CL241" s="14"/>
      <c r="CM241" s="14"/>
      <c r="CN241" s="14"/>
      <c r="CO241" s="14"/>
      <c r="CP241" s="14"/>
      <c r="CQ241" s="14"/>
      <c r="CR241" s="14"/>
      <c r="CS241" s="14"/>
      <c r="CT241" s="14"/>
      <c r="CU241" s="14"/>
      <c r="CV241" s="14"/>
      <c r="CW241" s="14"/>
      <c r="CX241" s="14"/>
      <c r="CY241" s="14"/>
      <c r="CZ241" s="14"/>
      <c r="DA241" s="14"/>
      <c r="DB241" s="14"/>
      <c r="DC241" s="14"/>
      <c r="DD241" s="14"/>
      <c r="DE241" s="14"/>
      <c r="DF241" s="14"/>
      <c r="DG241" s="14"/>
      <c r="DH241" s="14"/>
      <c r="DI241" s="14"/>
      <c r="DJ241" s="14"/>
      <c r="DK241" s="14"/>
      <c r="DL241" s="14"/>
      <c r="DM241" s="14"/>
      <c r="DN241" s="14"/>
      <c r="DO241" s="14"/>
      <c r="DP241" s="14"/>
      <c r="DQ241" s="14"/>
      <c r="DR241" s="14"/>
      <c r="DS241" s="14"/>
      <c r="DT241" s="14"/>
      <c r="DU241" s="14"/>
      <c r="DV241" s="14"/>
      <c r="DW241" s="14"/>
      <c r="DX241" s="14"/>
      <c r="DY241" s="14"/>
      <c r="DZ241" s="14"/>
      <c r="EA241" s="14"/>
      <c r="EB241" s="14"/>
      <c r="EC241" s="14"/>
      <c r="ED241" s="14"/>
      <c r="EE241" s="14"/>
      <c r="EF241" s="14"/>
      <c r="EG241" s="14"/>
      <c r="EH241" s="14"/>
      <c r="EI241" s="14"/>
      <c r="EJ241" s="14"/>
      <c r="EK241" s="14"/>
      <c r="EL241" s="14"/>
      <c r="EM241" s="14"/>
      <c r="EN241" s="14"/>
      <c r="EO241" s="14"/>
      <c r="EP241" s="14"/>
      <c r="EQ241" s="14"/>
      <c r="ER241" s="14"/>
      <c r="ES241" s="14"/>
      <c r="ET241" s="14"/>
      <c r="EU241" s="14"/>
      <c r="EV241" s="14"/>
      <c r="EW241" s="14"/>
      <c r="EX241" s="14"/>
      <c r="EY241" s="14"/>
      <c r="EZ241" s="14"/>
      <c r="FA241" s="14"/>
      <c r="FB241" s="14"/>
      <c r="FC241" s="14"/>
      <c r="FD241" s="14"/>
      <c r="FE241" s="14"/>
      <c r="FF241" s="14"/>
      <c r="FG241" s="14"/>
      <c r="FH241" s="14"/>
      <c r="FI241" s="14"/>
      <c r="FJ241" s="14"/>
      <c r="FK241" s="14"/>
      <c r="FL241" s="14"/>
      <c r="FM241" s="14"/>
      <c r="FN241" s="14"/>
      <c r="FO241" s="14"/>
      <c r="FP241" s="14"/>
      <c r="FQ241" s="14"/>
      <c r="FR241" s="14"/>
      <c r="FS241" s="14"/>
      <c r="FT241" s="14"/>
      <c r="FU241" s="14"/>
      <c r="FV241" s="14"/>
      <c r="FW241" s="14"/>
      <c r="FX241" s="14"/>
      <c r="FY241" s="14"/>
      <c r="FZ241" s="14"/>
      <c r="GA241" s="14"/>
      <c r="GB241" s="14"/>
      <c r="GC241" s="14"/>
      <c r="GD241" s="14"/>
      <c r="GE241" s="14"/>
      <c r="GF241" s="14"/>
      <c r="GG241" s="14"/>
      <c r="GH241" s="14"/>
      <c r="GI241" s="14"/>
      <c r="GJ241" s="14"/>
      <c r="GK241" s="14"/>
      <c r="GL241" s="14"/>
      <c r="GM241" s="14"/>
      <c r="GN241" s="14"/>
      <c r="GO241" s="14"/>
      <c r="GP241" s="14"/>
      <c r="GQ241" s="14"/>
      <c r="GR241" s="14"/>
      <c r="GS241" s="14"/>
      <c r="GT241" s="14"/>
      <c r="GU241" s="14"/>
      <c r="GV241" s="14"/>
      <c r="GW241" s="14"/>
      <c r="GX241" s="14"/>
      <c r="GY241" s="14"/>
      <c r="GZ241" s="14"/>
      <c r="HA241" s="14"/>
      <c r="HB241" s="14"/>
      <c r="HC241" s="14"/>
      <c r="HD241" s="14"/>
      <c r="HE241" s="14"/>
      <c r="HF241" s="14"/>
      <c r="HG241" s="14"/>
      <c r="HH241" s="14"/>
      <c r="HI241" s="14"/>
      <c r="HJ241" s="14"/>
      <c r="HK241" s="14"/>
      <c r="HL241" s="14"/>
      <c r="HM241" s="14"/>
      <c r="HN241" s="14"/>
      <c r="HO241" s="14"/>
      <c r="HP241" s="14"/>
      <c r="HQ241" s="14"/>
      <c r="HR241" s="14"/>
      <c r="HS241" s="14"/>
      <c r="HT241" s="14"/>
      <c r="HU241" s="14"/>
      <c r="HV241" s="14"/>
      <c r="HW241" s="14"/>
      <c r="HX241" s="14"/>
      <c r="HY241" s="14"/>
      <c r="HZ241" s="14"/>
      <c r="IA241" s="14"/>
      <c r="IB241" s="14"/>
      <c r="IC241" s="14"/>
      <c r="ID241" s="14"/>
      <c r="IE241" s="14"/>
      <c r="IF241" s="14"/>
      <c r="IG241" s="14"/>
      <c r="IH241" s="14"/>
      <c r="II241" s="14"/>
      <c r="IJ241" s="14"/>
      <c r="IK241" s="14"/>
      <c r="IL241" s="14"/>
      <c r="IM241" s="14"/>
      <c r="IN241" s="14"/>
      <c r="IO241" s="14"/>
      <c r="IP241" s="14"/>
      <c r="IQ241" s="14"/>
      <c r="IR241" s="14"/>
      <c r="IS241" s="14"/>
      <c r="IT241" s="14"/>
      <c r="IU241" s="14"/>
      <c r="IV241" s="14"/>
      <c r="IW241" s="14"/>
      <c r="IX241" s="14"/>
      <c r="IY241" s="14"/>
      <c r="IZ241" s="14"/>
      <c r="JA241" s="14"/>
      <c r="JB241" s="14"/>
      <c r="JC241" s="14"/>
      <c r="JD241" s="14"/>
      <c r="JE241" s="14"/>
      <c r="JF241" s="14"/>
      <c r="JG241" s="14"/>
      <c r="JH241" s="14"/>
      <c r="JI241" s="14"/>
      <c r="JJ241" s="14"/>
      <c r="JK241" s="14"/>
      <c r="JL241" s="14"/>
      <c r="JM241" s="14"/>
      <c r="JN241" s="14"/>
      <c r="JO241" s="14"/>
      <c r="JP241" s="14"/>
      <c r="JQ241" s="14"/>
      <c r="JR241" s="14"/>
      <c r="JS241" s="14"/>
      <c r="JT241" s="14"/>
      <c r="JU241" s="14"/>
      <c r="JV241" s="14"/>
      <c r="JW241" s="14"/>
      <c r="JX241" s="14"/>
      <c r="JY241" s="14"/>
      <c r="JZ241" s="14"/>
      <c r="KA241" s="14"/>
      <c r="KB241" s="14"/>
    </row>
    <row r="242" spans="1:288" s="152" customFormat="1" ht="18" hidden="1" customHeight="1" outlineLevel="2" x14ac:dyDescent="0.25">
      <c r="A242" s="146">
        <v>100</v>
      </c>
      <c r="B242" s="366" t="str">
        <f>IFERROR(IF(INDEX(inputsflush_gn,MATCH(Logic!$A242,inputsflush_no,0))&lt;&gt;"",INDEX(inputsflush_gn,MATCH(Logic!$A242,inputsflush_no,0)),""),"")</f>
        <v/>
      </c>
      <c r="C242" s="367"/>
      <c r="D242" s="58" t="str">
        <f>IFERROR(IF(INDEX(inputsflush_id,MATCH(Logic!$A242,inputsflush_no,0))&lt;&gt;"",INDEX(inputsflush_id,MATCH(Logic!$A242,inputsflush_no,0)),""),"")</f>
        <v/>
      </c>
      <c r="E242" s="370" t="str">
        <f>IFERROR(IF(INDEX(inputsflush_fam,MATCH(Logic!$A242,inputsflush_no,0))&lt;&gt;"",INDEX(inputsflush_fam,MATCH(Logic!$A242,inputsflush_no,0)),""),"")</f>
        <v/>
      </c>
      <c r="F242" s="370"/>
      <c r="G242" s="370" t="str">
        <f>IFERROR(IF(INDEX(inputsflush_typ,MATCH(Logic!$A242,inputsflush_no,0))&lt;&gt;"",INDEX(inputsflush_typ,MATCH(Logic!$A242,inputsflush_no,0)),""),"")</f>
        <v/>
      </c>
      <c r="H242" s="370"/>
      <c r="I242" s="160" t="str">
        <f t="shared" si="59"/>
        <v/>
      </c>
      <c r="J242" s="161" t="str">
        <f>IFERROR(IF(INDEX(inputsflush_dfr,MATCH(Logic!$A242,inputsflush_no,0))&lt;&gt;"",INDEX(inputsflush_dfr,MATCH(Logic!$A242,inputsflush_no,0)),""),"")</f>
        <v/>
      </c>
      <c r="K242" s="332" t="str">
        <f>IFERROR(IF(INDEX(inputsflush_paw,MATCH(Logic!$A242,inputsflush_no,0))&lt;&gt;"",INDEX(inputsflush_paw,MATCH(Logic!$A242,inputsflush_no,0)),""),"")</f>
        <v/>
      </c>
      <c r="L242" s="304" t="str">
        <f>IFERROR(IF(INDEX(inputsflush_prcocc,MATCH(Logic!$A242,inputsflush_no,0))&lt;&gt;"",INDEX(inputsflush_prcocc,MATCH(Logic!$A242,inputsflush_no,0)),""),"")</f>
        <v/>
      </c>
      <c r="M242" s="174" t="str">
        <f t="shared" si="30"/>
        <v/>
      </c>
      <c r="N242" s="162" t="str">
        <f t="shared" si="31"/>
        <v/>
      </c>
      <c r="O242" s="160" t="str">
        <f t="shared" si="32"/>
        <v/>
      </c>
      <c r="P242" s="160" t="str">
        <f t="shared" si="33"/>
        <v/>
      </c>
      <c r="Q242" s="160" t="str">
        <f>IF($B242&lt;&gt;"",IFERROR(IF($N242&gt;0,IF($E242="Toilet (male)",1+(2*(1-$M242)),IF($E242="Toilet (female)",Database!J$55,IF($E242="Urinal",2*$M242,0))),0),"Check Inputs"),"")</f>
        <v/>
      </c>
      <c r="R242" s="162" t="str">
        <f t="shared" si="34"/>
        <v/>
      </c>
      <c r="S242" s="160" t="str">
        <f t="shared" si="35"/>
        <v/>
      </c>
      <c r="T242" s="160" t="str">
        <f t="shared" si="36"/>
        <v/>
      </c>
      <c r="U242" s="160" t="str">
        <f>IF($B242&lt;&gt;"",IFERROR(IF($R242&gt;0,IF($E242="Toilet (male)",0.1+(0.4*(1-$M242)),IF($E242="Toilet (female)",Database!K$55,IF($E242="Urinal",0.4*$M242,0))),0),"Check Inputs"),"")</f>
        <v/>
      </c>
      <c r="V242" s="162" t="str">
        <f t="shared" si="37"/>
        <v/>
      </c>
      <c r="W242" s="160" t="str">
        <f t="shared" si="38"/>
        <v/>
      </c>
      <c r="X242" s="160" t="str">
        <f t="shared" si="39"/>
        <v/>
      </c>
      <c r="Y242" s="162" t="str">
        <f>IF($B242&lt;&gt;"",IFERROR(IF($V242&gt;0,IF($E242="Toilet (male)",0.1+(0.1*(1-$M242)),IF($E242="Toilet (female)",Database!L$55,IF($E242="Urinal",0.1*$M242,0))),0),"Check Inputs"),"")</f>
        <v/>
      </c>
      <c r="Z242" s="162" t="str">
        <f t="shared" si="40"/>
        <v/>
      </c>
      <c r="AA242" s="160" t="str">
        <f t="shared" si="41"/>
        <v/>
      </c>
      <c r="AB242" s="160" t="str">
        <f t="shared" si="42"/>
        <v/>
      </c>
      <c r="AC242" s="162" t="str">
        <f>IF($B242&lt;&gt;"",IFERROR(IF($Z242&gt;0,IF($E242="Toilet (male)",1+(2*(1-$M242)),IF($E242="Toilet (female)",Database!M$55,IF($E242="Urinal",2*$M242,0))),0),"Check Inputs"),"")</f>
        <v/>
      </c>
      <c r="AD242" s="162" t="str">
        <f t="shared" si="43"/>
        <v/>
      </c>
      <c r="AE242" s="160" t="str">
        <f t="shared" si="44"/>
        <v/>
      </c>
      <c r="AF242" s="160" t="str">
        <f t="shared" si="45"/>
        <v/>
      </c>
      <c r="AG242" s="162" t="str">
        <f>IF($B242&lt;&gt;"",IFERROR(IF($AD242&gt;0,IF($E242="Toilet (male)",Database!$N$54,IF($E242="Toilet (female)",Database!$N$55,IF($E242="Urinal",Database!$N$56,0))),0),"Check Inputs"),"")</f>
        <v/>
      </c>
      <c r="AH242" s="162" t="str">
        <f t="shared" si="46"/>
        <v/>
      </c>
      <c r="AI242" s="160" t="str">
        <f t="shared" si="47"/>
        <v/>
      </c>
      <c r="AJ242" s="160" t="str">
        <f t="shared" si="48"/>
        <v/>
      </c>
      <c r="AK242" s="161" t="str">
        <f>IFERROR(IF(INDEX(inputsflush_updot,MATCH(Logic!$A242,inputsflush_no,0))&lt;&gt;"",INDEX(inputsflush_updot,MATCH(Logic!$A242,inputsflush_no,0)),""),"")</f>
        <v/>
      </c>
      <c r="AL242" s="160" t="str">
        <f t="shared" si="50"/>
        <v/>
      </c>
      <c r="AM242" s="161" t="str">
        <f>IFERROR(IF(INDEX(inputsflush_tduot,MATCH(Logic!$A242,inputsflush_no,0))&lt;&gt;"",INDEX(inputsflush_tduot,MATCH(Logic!$A242,inputsflush_no,0)),""),"")</f>
        <v/>
      </c>
      <c r="AN242" s="166" t="str">
        <f t="shared" si="51"/>
        <v/>
      </c>
      <c r="AO242" s="166" t="str">
        <f t="shared" si="52"/>
        <v/>
      </c>
      <c r="AP242" s="162" t="str">
        <f t="shared" si="53"/>
        <v/>
      </c>
      <c r="AQ242" s="306" t="str">
        <f t="shared" si="54"/>
        <v/>
      </c>
      <c r="AR242" s="160" t="str">
        <f t="shared" si="49"/>
        <v/>
      </c>
      <c r="AS242" s="160" t="str">
        <f t="shared" si="55"/>
        <v/>
      </c>
      <c r="AT242" s="160" t="str">
        <f t="shared" si="56"/>
        <v/>
      </c>
      <c r="AU242" s="160" t="str">
        <f t="shared" si="57"/>
        <v/>
      </c>
      <c r="AV242" s="160" t="str">
        <f t="shared" si="58"/>
        <v/>
      </c>
      <c r="AW242" s="153"/>
      <c r="AX242" s="138"/>
      <c r="AY242" s="138"/>
      <c r="AZ242" s="138"/>
      <c r="BA242" s="138"/>
      <c r="BB242" s="138"/>
      <c r="BC242" s="138"/>
      <c r="BD242" s="138"/>
      <c r="BE242" s="138"/>
      <c r="BF242" s="138"/>
      <c r="BG242" s="138"/>
      <c r="BH242" s="138"/>
      <c r="BI242" s="138"/>
      <c r="BJ242" s="138"/>
      <c r="BK242" s="138"/>
      <c r="BL242" s="138"/>
      <c r="BM242" s="138"/>
      <c r="BN242" s="138"/>
      <c r="BO242" s="138"/>
      <c r="BP242" s="138"/>
      <c r="BQ242" s="138"/>
      <c r="BR242" s="138"/>
      <c r="BS242" s="138"/>
      <c r="BT242" s="138"/>
      <c r="BU242" s="138"/>
      <c r="BV242" s="138"/>
      <c r="BW242" s="138"/>
      <c r="BX242" s="138"/>
      <c r="BY242" s="138"/>
      <c r="BZ242" s="138"/>
      <c r="CA242" s="14"/>
      <c r="CB242" s="14"/>
      <c r="CC242" s="14"/>
      <c r="CD242" s="14"/>
      <c r="CE242" s="14"/>
      <c r="CF242" s="14"/>
      <c r="CG242" s="14"/>
      <c r="CH242" s="14"/>
      <c r="CI242" s="14"/>
      <c r="CJ242" s="14"/>
      <c r="CK242" s="14"/>
      <c r="CL242" s="14"/>
      <c r="CM242" s="14"/>
      <c r="CN242" s="14"/>
      <c r="CO242" s="14"/>
      <c r="CP242" s="14"/>
      <c r="CQ242" s="14"/>
      <c r="CR242" s="14"/>
      <c r="CS242" s="14"/>
      <c r="CT242" s="14"/>
      <c r="CU242" s="14"/>
      <c r="CV242" s="14"/>
      <c r="CW242" s="14"/>
      <c r="CX242" s="14"/>
      <c r="CY242" s="14"/>
      <c r="CZ242" s="14"/>
      <c r="DA242" s="14"/>
      <c r="DB242" s="14"/>
      <c r="DC242" s="14"/>
      <c r="DD242" s="14"/>
      <c r="DE242" s="14"/>
      <c r="DF242" s="14"/>
      <c r="DG242" s="14"/>
      <c r="DH242" s="14"/>
      <c r="DI242" s="14"/>
      <c r="DJ242" s="14"/>
      <c r="DK242" s="14"/>
      <c r="DL242" s="14"/>
      <c r="DM242" s="14"/>
      <c r="DN242" s="14"/>
      <c r="DO242" s="14"/>
      <c r="DP242" s="14"/>
      <c r="DQ242" s="14"/>
      <c r="DR242" s="14"/>
      <c r="DS242" s="14"/>
      <c r="DT242" s="14"/>
      <c r="DU242" s="14"/>
      <c r="DV242" s="14"/>
      <c r="DW242" s="14"/>
      <c r="DX242" s="14"/>
      <c r="DY242" s="14"/>
      <c r="DZ242" s="14"/>
      <c r="EA242" s="14"/>
      <c r="EB242" s="14"/>
      <c r="EC242" s="14"/>
      <c r="ED242" s="14"/>
      <c r="EE242" s="14"/>
      <c r="EF242" s="14"/>
      <c r="EG242" s="14"/>
      <c r="EH242" s="14"/>
      <c r="EI242" s="14"/>
      <c r="EJ242" s="14"/>
      <c r="EK242" s="14"/>
      <c r="EL242" s="14"/>
      <c r="EM242" s="14"/>
      <c r="EN242" s="14"/>
      <c r="EO242" s="14"/>
      <c r="EP242" s="14"/>
      <c r="EQ242" s="14"/>
      <c r="ER242" s="14"/>
      <c r="ES242" s="14"/>
      <c r="ET242" s="14"/>
      <c r="EU242" s="14"/>
      <c r="EV242" s="14"/>
      <c r="EW242" s="14"/>
      <c r="EX242" s="14"/>
      <c r="EY242" s="14"/>
      <c r="EZ242" s="14"/>
      <c r="FA242" s="14"/>
      <c r="FB242" s="14"/>
      <c r="FC242" s="14"/>
      <c r="FD242" s="14"/>
      <c r="FE242" s="14"/>
      <c r="FF242" s="14"/>
      <c r="FG242" s="14"/>
      <c r="FH242" s="14"/>
      <c r="FI242" s="14"/>
      <c r="FJ242" s="14"/>
      <c r="FK242" s="14"/>
      <c r="FL242" s="14"/>
      <c r="FM242" s="14"/>
      <c r="FN242" s="14"/>
      <c r="FO242" s="14"/>
      <c r="FP242" s="14"/>
      <c r="FQ242" s="14"/>
      <c r="FR242" s="14"/>
      <c r="FS242" s="14"/>
      <c r="FT242" s="14"/>
      <c r="FU242" s="14"/>
      <c r="FV242" s="14"/>
      <c r="FW242" s="14"/>
      <c r="FX242" s="14"/>
      <c r="FY242" s="14"/>
      <c r="FZ242" s="14"/>
      <c r="GA242" s="14"/>
      <c r="GB242" s="14"/>
      <c r="GC242" s="14"/>
      <c r="GD242" s="14"/>
      <c r="GE242" s="14"/>
      <c r="GF242" s="14"/>
      <c r="GG242" s="14"/>
      <c r="GH242" s="14"/>
      <c r="GI242" s="14"/>
      <c r="GJ242" s="14"/>
      <c r="GK242" s="14"/>
      <c r="GL242" s="14"/>
      <c r="GM242" s="14"/>
      <c r="GN242" s="14"/>
      <c r="GO242" s="14"/>
      <c r="GP242" s="14"/>
      <c r="GQ242" s="14"/>
      <c r="GR242" s="14"/>
      <c r="GS242" s="14"/>
      <c r="GT242" s="14"/>
      <c r="GU242" s="14"/>
      <c r="GV242" s="14"/>
      <c r="GW242" s="14"/>
      <c r="GX242" s="14"/>
      <c r="GY242" s="14"/>
      <c r="GZ242" s="14"/>
      <c r="HA242" s="14"/>
      <c r="HB242" s="14"/>
      <c r="HC242" s="14"/>
      <c r="HD242" s="14"/>
      <c r="HE242" s="14"/>
      <c r="HF242" s="14"/>
      <c r="HG242" s="14"/>
      <c r="HH242" s="14"/>
      <c r="HI242" s="14"/>
      <c r="HJ242" s="14"/>
      <c r="HK242" s="14"/>
      <c r="HL242" s="14"/>
      <c r="HM242" s="14"/>
      <c r="HN242" s="14"/>
      <c r="HO242" s="14"/>
      <c r="HP242" s="14"/>
      <c r="HQ242" s="14"/>
      <c r="HR242" s="14"/>
      <c r="HS242" s="14"/>
      <c r="HT242" s="14"/>
      <c r="HU242" s="14"/>
      <c r="HV242" s="14"/>
      <c r="HW242" s="14"/>
      <c r="HX242" s="14"/>
      <c r="HY242" s="14"/>
      <c r="HZ242" s="14"/>
      <c r="IA242" s="14"/>
      <c r="IB242" s="14"/>
      <c r="IC242" s="14"/>
      <c r="ID242" s="14"/>
      <c r="IE242" s="14"/>
      <c r="IF242" s="14"/>
      <c r="IG242" s="14"/>
      <c r="IH242" s="14"/>
      <c r="II242" s="14"/>
      <c r="IJ242" s="14"/>
      <c r="IK242" s="14"/>
      <c r="IL242" s="14"/>
      <c r="IM242" s="14"/>
      <c r="IN242" s="14"/>
      <c r="IO242" s="14"/>
      <c r="IP242" s="14"/>
      <c r="IQ242" s="14"/>
      <c r="IR242" s="14"/>
      <c r="IS242" s="14"/>
      <c r="IT242" s="14"/>
      <c r="IU242" s="14"/>
      <c r="IV242" s="14"/>
      <c r="IW242" s="14"/>
      <c r="IX242" s="14"/>
      <c r="IY242" s="14"/>
      <c r="IZ242" s="14"/>
      <c r="JA242" s="14"/>
      <c r="JB242" s="14"/>
      <c r="JC242" s="14"/>
      <c r="JD242" s="14"/>
      <c r="JE242" s="14"/>
      <c r="JF242" s="14"/>
      <c r="JG242" s="14"/>
      <c r="JH242" s="14"/>
      <c r="JI242" s="14"/>
      <c r="JJ242" s="14"/>
      <c r="JK242" s="14"/>
      <c r="JL242" s="14"/>
      <c r="JM242" s="14"/>
      <c r="JN242" s="14"/>
      <c r="JO242" s="14"/>
      <c r="JP242" s="14"/>
      <c r="JQ242" s="14"/>
      <c r="JR242" s="14"/>
      <c r="JS242" s="14"/>
      <c r="JT242" s="14"/>
      <c r="JU242" s="14"/>
      <c r="JV242" s="14"/>
      <c r="JW242" s="14"/>
      <c r="JX242" s="14"/>
      <c r="JY242" s="14"/>
      <c r="JZ242" s="14"/>
      <c r="KA242" s="14"/>
      <c r="KB242" s="14"/>
    </row>
    <row r="243" spans="1:288" s="152" customFormat="1" ht="18" hidden="1" customHeight="1" outlineLevel="2" x14ac:dyDescent="0.25">
      <c r="A243" s="146">
        <v>101</v>
      </c>
      <c r="B243" s="366" t="str">
        <f>IFERROR(IF(INDEX(inputsflush_gn,MATCH(Logic!$A243,inputsflush_no,0))&lt;&gt;"",INDEX(inputsflush_gn,MATCH(Logic!$A243,inputsflush_no,0)),""),"")</f>
        <v/>
      </c>
      <c r="C243" s="367"/>
      <c r="D243" s="58" t="str">
        <f>IFERROR(IF(INDEX(inputsflush_id,MATCH(Logic!$A243,inputsflush_no,0))&lt;&gt;"",INDEX(inputsflush_id,MATCH(Logic!$A243,inputsflush_no,0)),""),"")</f>
        <v/>
      </c>
      <c r="E243" s="370" t="str">
        <f>IFERROR(IF(INDEX(inputsflush_fam,MATCH(Logic!$A243,inputsflush_no,0))&lt;&gt;"",INDEX(inputsflush_fam,MATCH(Logic!$A243,inputsflush_no,0)),""),"")</f>
        <v/>
      </c>
      <c r="F243" s="370"/>
      <c r="G243" s="370" t="str">
        <f>IFERROR(IF(INDEX(inputsflush_typ,MATCH(Logic!$A243,inputsflush_no,0))&lt;&gt;"",INDEX(inputsflush_typ,MATCH(Logic!$A243,inputsflush_no,0)),""),"")</f>
        <v/>
      </c>
      <c r="H243" s="370"/>
      <c r="I243" s="160" t="str">
        <f t="shared" si="59"/>
        <v/>
      </c>
      <c r="J243" s="161" t="str">
        <f>IFERROR(IF(INDEX(inputsflush_dfr,MATCH(Logic!$A243,inputsflush_no,0))&lt;&gt;"",INDEX(inputsflush_dfr,MATCH(Logic!$A243,inputsflush_no,0)),""),"")</f>
        <v/>
      </c>
      <c r="K243" s="332" t="str">
        <f>IFERROR(IF(INDEX(inputsflush_paw,MATCH(Logic!$A243,inputsflush_no,0))&lt;&gt;"",INDEX(inputsflush_paw,MATCH(Logic!$A243,inputsflush_no,0)),""),"")</f>
        <v/>
      </c>
      <c r="L243" s="304" t="str">
        <f>IFERROR(IF(INDEX(inputsflush_prcocc,MATCH(Logic!$A243,inputsflush_no,0))&lt;&gt;"",INDEX(inputsflush_prcocc,MATCH(Logic!$A243,inputsflush_no,0)),""),"")</f>
        <v/>
      </c>
      <c r="M243" s="174" t="str">
        <f t="shared" si="30"/>
        <v/>
      </c>
      <c r="N243" s="162" t="str">
        <f t="shared" si="31"/>
        <v/>
      </c>
      <c r="O243" s="160" t="str">
        <f t="shared" si="32"/>
        <v/>
      </c>
      <c r="P243" s="160" t="str">
        <f t="shared" si="33"/>
        <v/>
      </c>
      <c r="Q243" s="160" t="str">
        <f>IF($B243&lt;&gt;"",IFERROR(IF($N243&gt;0,IF($E243="Toilet (male)",1+(2*(1-$M243)),IF($E243="Toilet (female)",Database!J$55,IF($E243="Urinal",2*$M243,0))),0),"Check Inputs"),"")</f>
        <v/>
      </c>
      <c r="R243" s="162" t="str">
        <f t="shared" si="34"/>
        <v/>
      </c>
      <c r="S243" s="160" t="str">
        <f t="shared" si="35"/>
        <v/>
      </c>
      <c r="T243" s="160" t="str">
        <f t="shared" si="36"/>
        <v/>
      </c>
      <c r="U243" s="160" t="str">
        <f>IF($B243&lt;&gt;"",IFERROR(IF($R243&gt;0,IF($E243="Toilet (male)",0.1+(0.4*(1-$M243)),IF($E243="Toilet (female)",Database!K$55,IF($E243="Urinal",0.4*$M243,0))),0),"Check Inputs"),"")</f>
        <v/>
      </c>
      <c r="V243" s="162" t="str">
        <f t="shared" si="37"/>
        <v/>
      </c>
      <c r="W243" s="160" t="str">
        <f t="shared" si="38"/>
        <v/>
      </c>
      <c r="X243" s="160" t="str">
        <f t="shared" si="39"/>
        <v/>
      </c>
      <c r="Y243" s="162" t="str">
        <f>IF($B243&lt;&gt;"",IFERROR(IF($V243&gt;0,IF($E243="Toilet (male)",0.1+(0.1*(1-$M243)),IF($E243="Toilet (female)",Database!L$55,IF($E243="Urinal",0.1*$M243,0))),0),"Check Inputs"),"")</f>
        <v/>
      </c>
      <c r="Z243" s="162" t="str">
        <f t="shared" si="40"/>
        <v/>
      </c>
      <c r="AA243" s="160" t="str">
        <f t="shared" si="41"/>
        <v/>
      </c>
      <c r="AB243" s="160" t="str">
        <f t="shared" si="42"/>
        <v/>
      </c>
      <c r="AC243" s="162" t="str">
        <f>IF($B243&lt;&gt;"",IFERROR(IF($Z243&gt;0,IF($E243="Toilet (male)",1+(2*(1-$M243)),IF($E243="Toilet (female)",Database!M$55,IF($E243="Urinal",2*$M243,0))),0),"Check Inputs"),"")</f>
        <v/>
      </c>
      <c r="AD243" s="162" t="str">
        <f t="shared" si="43"/>
        <v/>
      </c>
      <c r="AE243" s="160" t="str">
        <f t="shared" si="44"/>
        <v/>
      </c>
      <c r="AF243" s="160" t="str">
        <f t="shared" si="45"/>
        <v/>
      </c>
      <c r="AG243" s="162" t="str">
        <f>IF($B243&lt;&gt;"",IFERROR(IF($AD243&gt;0,IF($E243="Toilet (male)",Database!$N$54,IF($E243="Toilet (female)",Database!$N$55,IF($E243="Urinal",Database!$N$56,0))),0),"Check Inputs"),"")</f>
        <v/>
      </c>
      <c r="AH243" s="162" t="str">
        <f t="shared" si="46"/>
        <v/>
      </c>
      <c r="AI243" s="160" t="str">
        <f t="shared" si="47"/>
        <v/>
      </c>
      <c r="AJ243" s="160" t="str">
        <f t="shared" si="48"/>
        <v/>
      </c>
      <c r="AK243" s="161" t="str">
        <f>IFERROR(IF(INDEX(inputsflush_updot,MATCH(Logic!$A243,inputsflush_no,0))&lt;&gt;"",INDEX(inputsflush_updot,MATCH(Logic!$A243,inputsflush_no,0)),""),"")</f>
        <v/>
      </c>
      <c r="AL243" s="160" t="str">
        <f t="shared" si="50"/>
        <v/>
      </c>
      <c r="AM243" s="161" t="str">
        <f>IFERROR(IF(INDEX(inputsflush_tduot,MATCH(Logic!$A243,inputsflush_no,0))&lt;&gt;"",INDEX(inputsflush_tduot,MATCH(Logic!$A243,inputsflush_no,0)),""),"")</f>
        <v/>
      </c>
      <c r="AN243" s="166" t="str">
        <f t="shared" si="51"/>
        <v/>
      </c>
      <c r="AO243" s="166" t="str">
        <f t="shared" si="52"/>
        <v/>
      </c>
      <c r="AP243" s="162" t="str">
        <f t="shared" si="53"/>
        <v/>
      </c>
      <c r="AQ243" s="306" t="str">
        <f t="shared" si="54"/>
        <v/>
      </c>
      <c r="AR243" s="160" t="str">
        <f t="shared" si="49"/>
        <v/>
      </c>
      <c r="AS243" s="160" t="str">
        <f t="shared" si="55"/>
        <v/>
      </c>
      <c r="AT243" s="160" t="str">
        <f t="shared" si="56"/>
        <v/>
      </c>
      <c r="AU243" s="160" t="str">
        <f t="shared" si="57"/>
        <v/>
      </c>
      <c r="AV243" s="160" t="str">
        <f t="shared" si="58"/>
        <v/>
      </c>
      <c r="AW243" s="153"/>
      <c r="AX243" s="138"/>
      <c r="AY243" s="138"/>
      <c r="AZ243" s="138"/>
      <c r="BA243" s="138"/>
      <c r="BB243" s="138"/>
      <c r="BC243" s="138"/>
      <c r="BD243" s="138"/>
      <c r="BE243" s="138"/>
      <c r="BF243" s="138"/>
      <c r="BG243" s="138"/>
      <c r="BH243" s="138"/>
      <c r="BI243" s="138"/>
      <c r="BJ243" s="138"/>
      <c r="BK243" s="138"/>
      <c r="BL243" s="138"/>
      <c r="BM243" s="138"/>
      <c r="BN243" s="138"/>
      <c r="BO243" s="138"/>
      <c r="BP243" s="138"/>
      <c r="BQ243" s="138"/>
      <c r="BR243" s="138"/>
      <c r="BS243" s="138"/>
      <c r="BT243" s="138"/>
      <c r="BU243" s="138"/>
      <c r="BV243" s="138"/>
      <c r="BW243" s="138"/>
      <c r="BX243" s="138"/>
      <c r="BY243" s="138"/>
      <c r="BZ243" s="138"/>
      <c r="CA243" s="14"/>
      <c r="CB243" s="14"/>
      <c r="CC243" s="14"/>
      <c r="CD243" s="14"/>
      <c r="CE243" s="14"/>
      <c r="CF243" s="14"/>
      <c r="CG243" s="14"/>
      <c r="CH243" s="14"/>
      <c r="CI243" s="14"/>
      <c r="CJ243" s="14"/>
      <c r="CK243" s="14"/>
      <c r="CL243" s="14"/>
      <c r="CM243" s="14"/>
      <c r="CN243" s="14"/>
      <c r="CO243" s="14"/>
      <c r="CP243" s="14"/>
      <c r="CQ243" s="14"/>
      <c r="CR243" s="14"/>
      <c r="CS243" s="14"/>
      <c r="CT243" s="14"/>
      <c r="CU243" s="14"/>
      <c r="CV243" s="14"/>
      <c r="CW243" s="14"/>
      <c r="CX243" s="14"/>
      <c r="CY243" s="14"/>
      <c r="CZ243" s="14"/>
      <c r="DA243" s="14"/>
      <c r="DB243" s="14"/>
      <c r="DC243" s="14"/>
      <c r="DD243" s="14"/>
      <c r="DE243" s="14"/>
      <c r="DF243" s="14"/>
      <c r="DG243" s="14"/>
      <c r="DH243" s="14"/>
      <c r="DI243" s="14"/>
      <c r="DJ243" s="14"/>
      <c r="DK243" s="14"/>
      <c r="DL243" s="14"/>
      <c r="DM243" s="14"/>
      <c r="DN243" s="14"/>
      <c r="DO243" s="14"/>
      <c r="DP243" s="14"/>
      <c r="DQ243" s="14"/>
      <c r="DR243" s="14"/>
      <c r="DS243" s="14"/>
      <c r="DT243" s="14"/>
      <c r="DU243" s="14"/>
      <c r="DV243" s="14"/>
      <c r="DW243" s="14"/>
      <c r="DX243" s="14"/>
      <c r="DY243" s="14"/>
      <c r="DZ243" s="14"/>
      <c r="EA243" s="14"/>
      <c r="EB243" s="14"/>
      <c r="EC243" s="14"/>
      <c r="ED243" s="14"/>
      <c r="EE243" s="14"/>
      <c r="EF243" s="14"/>
      <c r="EG243" s="14"/>
      <c r="EH243" s="14"/>
      <c r="EI243" s="14"/>
      <c r="EJ243" s="14"/>
      <c r="EK243" s="14"/>
      <c r="EL243" s="14"/>
      <c r="EM243" s="14"/>
      <c r="EN243" s="14"/>
      <c r="EO243" s="14"/>
      <c r="EP243" s="14"/>
      <c r="EQ243" s="14"/>
      <c r="ER243" s="14"/>
      <c r="ES243" s="14"/>
      <c r="ET243" s="14"/>
      <c r="EU243" s="14"/>
      <c r="EV243" s="14"/>
      <c r="EW243" s="14"/>
      <c r="EX243" s="14"/>
      <c r="EY243" s="14"/>
      <c r="EZ243" s="14"/>
      <c r="FA243" s="14"/>
      <c r="FB243" s="14"/>
      <c r="FC243" s="14"/>
      <c r="FD243" s="14"/>
      <c r="FE243" s="14"/>
      <c r="FF243" s="14"/>
      <c r="FG243" s="14"/>
      <c r="FH243" s="14"/>
      <c r="FI243" s="14"/>
      <c r="FJ243" s="14"/>
      <c r="FK243" s="14"/>
      <c r="FL243" s="14"/>
      <c r="FM243" s="14"/>
      <c r="FN243" s="14"/>
      <c r="FO243" s="14"/>
      <c r="FP243" s="14"/>
      <c r="FQ243" s="14"/>
      <c r="FR243" s="14"/>
      <c r="FS243" s="14"/>
      <c r="FT243" s="14"/>
      <c r="FU243" s="14"/>
      <c r="FV243" s="14"/>
      <c r="FW243" s="14"/>
      <c r="FX243" s="14"/>
      <c r="FY243" s="14"/>
      <c r="FZ243" s="14"/>
      <c r="GA243" s="14"/>
      <c r="GB243" s="14"/>
      <c r="GC243" s="14"/>
      <c r="GD243" s="14"/>
      <c r="GE243" s="14"/>
      <c r="GF243" s="14"/>
      <c r="GG243" s="14"/>
      <c r="GH243" s="14"/>
      <c r="GI243" s="14"/>
      <c r="GJ243" s="14"/>
      <c r="GK243" s="14"/>
      <c r="GL243" s="14"/>
      <c r="GM243" s="14"/>
      <c r="GN243" s="14"/>
      <c r="GO243" s="14"/>
      <c r="GP243" s="14"/>
      <c r="GQ243" s="14"/>
      <c r="GR243" s="14"/>
      <c r="GS243" s="14"/>
      <c r="GT243" s="14"/>
      <c r="GU243" s="14"/>
      <c r="GV243" s="14"/>
      <c r="GW243" s="14"/>
      <c r="GX243" s="14"/>
      <c r="GY243" s="14"/>
      <c r="GZ243" s="14"/>
      <c r="HA243" s="14"/>
      <c r="HB243" s="14"/>
      <c r="HC243" s="14"/>
      <c r="HD243" s="14"/>
      <c r="HE243" s="14"/>
      <c r="HF243" s="14"/>
      <c r="HG243" s="14"/>
      <c r="HH243" s="14"/>
      <c r="HI243" s="14"/>
      <c r="HJ243" s="14"/>
      <c r="HK243" s="14"/>
      <c r="HL243" s="14"/>
      <c r="HM243" s="14"/>
      <c r="HN243" s="14"/>
      <c r="HO243" s="14"/>
      <c r="HP243" s="14"/>
      <c r="HQ243" s="14"/>
      <c r="HR243" s="14"/>
      <c r="HS243" s="14"/>
      <c r="HT243" s="14"/>
      <c r="HU243" s="14"/>
      <c r="HV243" s="14"/>
      <c r="HW243" s="14"/>
      <c r="HX243" s="14"/>
      <c r="HY243" s="14"/>
      <c r="HZ243" s="14"/>
      <c r="IA243" s="14"/>
      <c r="IB243" s="14"/>
      <c r="IC243" s="14"/>
      <c r="ID243" s="14"/>
      <c r="IE243" s="14"/>
      <c r="IF243" s="14"/>
      <c r="IG243" s="14"/>
      <c r="IH243" s="14"/>
      <c r="II243" s="14"/>
      <c r="IJ243" s="14"/>
      <c r="IK243" s="14"/>
      <c r="IL243" s="14"/>
      <c r="IM243" s="14"/>
      <c r="IN243" s="14"/>
      <c r="IO243" s="14"/>
      <c r="IP243" s="14"/>
      <c r="IQ243" s="14"/>
      <c r="IR243" s="14"/>
      <c r="IS243" s="14"/>
      <c r="IT243" s="14"/>
      <c r="IU243" s="14"/>
      <c r="IV243" s="14"/>
      <c r="IW243" s="14"/>
      <c r="IX243" s="14"/>
      <c r="IY243" s="14"/>
      <c r="IZ243" s="14"/>
      <c r="JA243" s="14"/>
      <c r="JB243" s="14"/>
      <c r="JC243" s="14"/>
      <c r="JD243" s="14"/>
      <c r="JE243" s="14"/>
      <c r="JF243" s="14"/>
      <c r="JG243" s="14"/>
      <c r="JH243" s="14"/>
      <c r="JI243" s="14"/>
      <c r="JJ243" s="14"/>
      <c r="JK243" s="14"/>
      <c r="JL243" s="14"/>
      <c r="JM243" s="14"/>
      <c r="JN243" s="14"/>
      <c r="JO243" s="14"/>
      <c r="JP243" s="14"/>
      <c r="JQ243" s="14"/>
      <c r="JR243" s="14"/>
      <c r="JS243" s="14"/>
      <c r="JT243" s="14"/>
      <c r="JU243" s="14"/>
      <c r="JV243" s="14"/>
      <c r="JW243" s="14"/>
      <c r="JX243" s="14"/>
      <c r="JY243" s="14"/>
      <c r="JZ243" s="14"/>
      <c r="KA243" s="14"/>
      <c r="KB243" s="14"/>
    </row>
    <row r="244" spans="1:288" s="152" customFormat="1" ht="18" hidden="1" customHeight="1" outlineLevel="2" x14ac:dyDescent="0.25">
      <c r="A244" s="146">
        <v>102</v>
      </c>
      <c r="B244" s="366" t="str">
        <f>IFERROR(IF(INDEX(inputsflush_gn,MATCH(Logic!$A244,inputsflush_no,0))&lt;&gt;"",INDEX(inputsflush_gn,MATCH(Logic!$A244,inputsflush_no,0)),""),"")</f>
        <v/>
      </c>
      <c r="C244" s="367"/>
      <c r="D244" s="58" t="str">
        <f>IFERROR(IF(INDEX(inputsflush_id,MATCH(Logic!$A244,inputsflush_no,0))&lt;&gt;"",INDEX(inputsflush_id,MATCH(Logic!$A244,inputsflush_no,0)),""),"")</f>
        <v/>
      </c>
      <c r="E244" s="370" t="str">
        <f>IFERROR(IF(INDEX(inputsflush_fam,MATCH(Logic!$A244,inputsflush_no,0))&lt;&gt;"",INDEX(inputsflush_fam,MATCH(Logic!$A244,inputsflush_no,0)),""),"")</f>
        <v/>
      </c>
      <c r="F244" s="370"/>
      <c r="G244" s="370" t="str">
        <f>IFERROR(IF(INDEX(inputsflush_typ,MATCH(Logic!$A244,inputsflush_no,0))&lt;&gt;"",INDEX(inputsflush_typ,MATCH(Logic!$A244,inputsflush_no,0)),""),"")</f>
        <v/>
      </c>
      <c r="H244" s="370"/>
      <c r="I244" s="160" t="str">
        <f t="shared" si="59"/>
        <v/>
      </c>
      <c r="J244" s="161" t="str">
        <f>IFERROR(IF(INDEX(inputsflush_dfr,MATCH(Logic!$A244,inputsflush_no,0))&lt;&gt;"",INDEX(inputsflush_dfr,MATCH(Logic!$A244,inputsflush_no,0)),""),"")</f>
        <v/>
      </c>
      <c r="K244" s="332" t="str">
        <f>IFERROR(IF(INDEX(inputsflush_paw,MATCH(Logic!$A244,inputsflush_no,0))&lt;&gt;"",INDEX(inputsflush_paw,MATCH(Logic!$A244,inputsflush_no,0)),""),"")</f>
        <v/>
      </c>
      <c r="L244" s="304" t="str">
        <f>IFERROR(IF(INDEX(inputsflush_prcocc,MATCH(Logic!$A244,inputsflush_no,0))&lt;&gt;"",INDEX(inputsflush_prcocc,MATCH(Logic!$A244,inputsflush_no,0)),""),"")</f>
        <v/>
      </c>
      <c r="M244" s="174" t="str">
        <f t="shared" si="30"/>
        <v/>
      </c>
      <c r="N244" s="162" t="str">
        <f t="shared" si="31"/>
        <v/>
      </c>
      <c r="O244" s="160" t="str">
        <f t="shared" si="32"/>
        <v/>
      </c>
      <c r="P244" s="160" t="str">
        <f t="shared" si="33"/>
        <v/>
      </c>
      <c r="Q244" s="160" t="str">
        <f>IF($B244&lt;&gt;"",IFERROR(IF($N244&gt;0,IF($E244="Toilet (male)",1+(2*(1-$M244)),IF($E244="Toilet (female)",Database!J$55,IF($E244="Urinal",2*$M244,0))),0),"Check Inputs"),"")</f>
        <v/>
      </c>
      <c r="R244" s="162" t="str">
        <f t="shared" si="34"/>
        <v/>
      </c>
      <c r="S244" s="160" t="str">
        <f t="shared" si="35"/>
        <v/>
      </c>
      <c r="T244" s="160" t="str">
        <f t="shared" si="36"/>
        <v/>
      </c>
      <c r="U244" s="160" t="str">
        <f>IF($B244&lt;&gt;"",IFERROR(IF($R244&gt;0,IF($E244="Toilet (male)",0.1+(0.4*(1-$M244)),IF($E244="Toilet (female)",Database!K$55,IF($E244="Urinal",0.4*$M244,0))),0),"Check Inputs"),"")</f>
        <v/>
      </c>
      <c r="V244" s="162" t="str">
        <f t="shared" si="37"/>
        <v/>
      </c>
      <c r="W244" s="160" t="str">
        <f t="shared" si="38"/>
        <v/>
      </c>
      <c r="X244" s="160" t="str">
        <f t="shared" si="39"/>
        <v/>
      </c>
      <c r="Y244" s="162" t="str">
        <f>IF($B244&lt;&gt;"",IFERROR(IF($V244&gt;0,IF($E244="Toilet (male)",0.1+(0.1*(1-$M244)),IF($E244="Toilet (female)",Database!L$55,IF($E244="Urinal",0.1*$M244,0))),0),"Check Inputs"),"")</f>
        <v/>
      </c>
      <c r="Z244" s="162" t="str">
        <f t="shared" si="40"/>
        <v/>
      </c>
      <c r="AA244" s="160" t="str">
        <f t="shared" si="41"/>
        <v/>
      </c>
      <c r="AB244" s="160" t="str">
        <f t="shared" si="42"/>
        <v/>
      </c>
      <c r="AC244" s="162" t="str">
        <f>IF($B244&lt;&gt;"",IFERROR(IF($Z244&gt;0,IF($E244="Toilet (male)",1+(2*(1-$M244)),IF($E244="Toilet (female)",Database!M$55,IF($E244="Urinal",2*$M244,0))),0),"Check Inputs"),"")</f>
        <v/>
      </c>
      <c r="AD244" s="162" t="str">
        <f t="shared" si="43"/>
        <v/>
      </c>
      <c r="AE244" s="160" t="str">
        <f t="shared" si="44"/>
        <v/>
      </c>
      <c r="AF244" s="160" t="str">
        <f t="shared" si="45"/>
        <v/>
      </c>
      <c r="AG244" s="162" t="str">
        <f>IF($B244&lt;&gt;"",IFERROR(IF($AD244&gt;0,IF($E244="Toilet (male)",Database!$N$54,IF($E244="Toilet (female)",Database!$N$55,IF($E244="Urinal",Database!$N$56,0))),0),"Check Inputs"),"")</f>
        <v/>
      </c>
      <c r="AH244" s="162" t="str">
        <f t="shared" si="46"/>
        <v/>
      </c>
      <c r="AI244" s="160" t="str">
        <f t="shared" si="47"/>
        <v/>
      </c>
      <c r="AJ244" s="160" t="str">
        <f t="shared" si="48"/>
        <v/>
      </c>
      <c r="AK244" s="161" t="str">
        <f>IFERROR(IF(INDEX(inputsflush_updot,MATCH(Logic!$A244,inputsflush_no,0))&lt;&gt;"",INDEX(inputsflush_updot,MATCH(Logic!$A244,inputsflush_no,0)),""),"")</f>
        <v/>
      </c>
      <c r="AL244" s="160" t="str">
        <f t="shared" si="50"/>
        <v/>
      </c>
      <c r="AM244" s="161" t="str">
        <f>IFERROR(IF(INDEX(inputsflush_tduot,MATCH(Logic!$A244,inputsflush_no,0))&lt;&gt;"",INDEX(inputsflush_tduot,MATCH(Logic!$A244,inputsflush_no,0)),""),"")</f>
        <v/>
      </c>
      <c r="AN244" s="166" t="str">
        <f t="shared" si="51"/>
        <v/>
      </c>
      <c r="AO244" s="166" t="str">
        <f t="shared" si="52"/>
        <v/>
      </c>
      <c r="AP244" s="162" t="str">
        <f t="shared" si="53"/>
        <v/>
      </c>
      <c r="AQ244" s="306" t="str">
        <f t="shared" si="54"/>
        <v/>
      </c>
      <c r="AR244" s="160" t="str">
        <f t="shared" si="49"/>
        <v/>
      </c>
      <c r="AS244" s="160" t="str">
        <f t="shared" si="55"/>
        <v/>
      </c>
      <c r="AT244" s="160" t="str">
        <f t="shared" si="56"/>
        <v/>
      </c>
      <c r="AU244" s="160" t="str">
        <f t="shared" si="57"/>
        <v/>
      </c>
      <c r="AV244" s="160" t="str">
        <f t="shared" si="58"/>
        <v/>
      </c>
      <c r="AW244" s="153"/>
      <c r="AX244" s="138"/>
      <c r="AY244" s="138"/>
      <c r="AZ244" s="138"/>
      <c r="BA244" s="138"/>
      <c r="BB244" s="138"/>
      <c r="BC244" s="138"/>
      <c r="BD244" s="138"/>
      <c r="BE244" s="138"/>
      <c r="BF244" s="138"/>
      <c r="BG244" s="138"/>
      <c r="BH244" s="138"/>
      <c r="BI244" s="138"/>
      <c r="BJ244" s="138"/>
      <c r="BK244" s="138"/>
      <c r="BL244" s="138"/>
      <c r="BM244" s="138"/>
      <c r="BN244" s="138"/>
      <c r="BO244" s="138"/>
      <c r="BP244" s="138"/>
      <c r="BQ244" s="138"/>
      <c r="BR244" s="138"/>
      <c r="BS244" s="138"/>
      <c r="BT244" s="138"/>
      <c r="BU244" s="138"/>
      <c r="BV244" s="138"/>
      <c r="BW244" s="138"/>
      <c r="BX244" s="138"/>
      <c r="BY244" s="138"/>
      <c r="BZ244" s="138"/>
      <c r="CA244" s="14"/>
      <c r="CB244" s="14"/>
      <c r="CC244" s="14"/>
      <c r="CD244" s="14"/>
      <c r="CE244" s="14"/>
      <c r="CF244" s="14"/>
      <c r="CG244" s="14"/>
      <c r="CH244" s="14"/>
      <c r="CI244" s="14"/>
      <c r="CJ244" s="14"/>
      <c r="CK244" s="14"/>
      <c r="CL244" s="14"/>
      <c r="CM244" s="14"/>
      <c r="CN244" s="14"/>
      <c r="CO244" s="14"/>
      <c r="CP244" s="14"/>
      <c r="CQ244" s="14"/>
      <c r="CR244" s="14"/>
      <c r="CS244" s="14"/>
      <c r="CT244" s="14"/>
      <c r="CU244" s="14"/>
      <c r="CV244" s="14"/>
      <c r="CW244" s="14"/>
      <c r="CX244" s="14"/>
      <c r="CY244" s="14"/>
      <c r="CZ244" s="14"/>
      <c r="DA244" s="14"/>
      <c r="DB244" s="14"/>
      <c r="DC244" s="14"/>
      <c r="DD244" s="14"/>
      <c r="DE244" s="14"/>
      <c r="DF244" s="14"/>
      <c r="DG244" s="14"/>
      <c r="DH244" s="14"/>
      <c r="DI244" s="14"/>
      <c r="DJ244" s="14"/>
      <c r="DK244" s="14"/>
      <c r="DL244" s="14"/>
      <c r="DM244" s="14"/>
      <c r="DN244" s="14"/>
      <c r="DO244" s="14"/>
      <c r="DP244" s="14"/>
      <c r="DQ244" s="14"/>
      <c r="DR244" s="14"/>
      <c r="DS244" s="14"/>
      <c r="DT244" s="14"/>
      <c r="DU244" s="14"/>
      <c r="DV244" s="14"/>
      <c r="DW244" s="14"/>
      <c r="DX244" s="14"/>
      <c r="DY244" s="14"/>
      <c r="DZ244" s="14"/>
      <c r="EA244" s="14"/>
      <c r="EB244" s="14"/>
      <c r="EC244" s="14"/>
      <c r="ED244" s="14"/>
      <c r="EE244" s="14"/>
      <c r="EF244" s="14"/>
      <c r="EG244" s="14"/>
      <c r="EH244" s="14"/>
      <c r="EI244" s="14"/>
      <c r="EJ244" s="14"/>
      <c r="EK244" s="14"/>
      <c r="EL244" s="14"/>
      <c r="EM244" s="14"/>
      <c r="EN244" s="14"/>
      <c r="EO244" s="14"/>
      <c r="EP244" s="14"/>
      <c r="EQ244" s="14"/>
      <c r="ER244" s="14"/>
      <c r="ES244" s="14"/>
      <c r="ET244" s="14"/>
      <c r="EU244" s="14"/>
      <c r="EV244" s="14"/>
      <c r="EW244" s="14"/>
      <c r="EX244" s="14"/>
      <c r="EY244" s="14"/>
      <c r="EZ244" s="14"/>
      <c r="FA244" s="14"/>
      <c r="FB244" s="14"/>
      <c r="FC244" s="14"/>
      <c r="FD244" s="14"/>
      <c r="FE244" s="14"/>
      <c r="FF244" s="14"/>
      <c r="FG244" s="14"/>
      <c r="FH244" s="14"/>
      <c r="FI244" s="14"/>
      <c r="FJ244" s="14"/>
      <c r="FK244" s="14"/>
      <c r="FL244" s="14"/>
      <c r="FM244" s="14"/>
      <c r="FN244" s="14"/>
      <c r="FO244" s="14"/>
      <c r="FP244" s="14"/>
      <c r="FQ244" s="14"/>
      <c r="FR244" s="14"/>
      <c r="FS244" s="14"/>
      <c r="FT244" s="14"/>
      <c r="FU244" s="14"/>
      <c r="FV244" s="14"/>
      <c r="FW244" s="14"/>
      <c r="FX244" s="14"/>
      <c r="FY244" s="14"/>
      <c r="FZ244" s="14"/>
      <c r="GA244" s="14"/>
      <c r="GB244" s="14"/>
      <c r="GC244" s="14"/>
      <c r="GD244" s="14"/>
      <c r="GE244" s="14"/>
      <c r="GF244" s="14"/>
      <c r="GG244" s="14"/>
      <c r="GH244" s="14"/>
      <c r="GI244" s="14"/>
      <c r="GJ244" s="14"/>
      <c r="GK244" s="14"/>
      <c r="GL244" s="14"/>
      <c r="GM244" s="14"/>
      <c r="GN244" s="14"/>
      <c r="GO244" s="14"/>
      <c r="GP244" s="14"/>
      <c r="GQ244" s="14"/>
      <c r="GR244" s="14"/>
      <c r="GS244" s="14"/>
      <c r="GT244" s="14"/>
      <c r="GU244" s="14"/>
      <c r="GV244" s="14"/>
      <c r="GW244" s="14"/>
      <c r="GX244" s="14"/>
      <c r="GY244" s="14"/>
      <c r="GZ244" s="14"/>
      <c r="HA244" s="14"/>
      <c r="HB244" s="14"/>
      <c r="HC244" s="14"/>
      <c r="HD244" s="14"/>
      <c r="HE244" s="14"/>
      <c r="HF244" s="14"/>
      <c r="HG244" s="14"/>
      <c r="HH244" s="14"/>
      <c r="HI244" s="14"/>
      <c r="HJ244" s="14"/>
      <c r="HK244" s="14"/>
      <c r="HL244" s="14"/>
      <c r="HM244" s="14"/>
      <c r="HN244" s="14"/>
      <c r="HO244" s="14"/>
      <c r="HP244" s="14"/>
      <c r="HQ244" s="14"/>
      <c r="HR244" s="14"/>
      <c r="HS244" s="14"/>
      <c r="HT244" s="14"/>
      <c r="HU244" s="14"/>
      <c r="HV244" s="14"/>
      <c r="HW244" s="14"/>
      <c r="HX244" s="14"/>
      <c r="HY244" s="14"/>
      <c r="HZ244" s="14"/>
      <c r="IA244" s="14"/>
      <c r="IB244" s="14"/>
      <c r="IC244" s="14"/>
      <c r="ID244" s="14"/>
      <c r="IE244" s="14"/>
      <c r="IF244" s="14"/>
      <c r="IG244" s="14"/>
      <c r="IH244" s="14"/>
      <c r="II244" s="14"/>
      <c r="IJ244" s="14"/>
      <c r="IK244" s="14"/>
      <c r="IL244" s="14"/>
      <c r="IM244" s="14"/>
      <c r="IN244" s="14"/>
      <c r="IO244" s="14"/>
      <c r="IP244" s="14"/>
      <c r="IQ244" s="14"/>
      <c r="IR244" s="14"/>
      <c r="IS244" s="14"/>
      <c r="IT244" s="14"/>
      <c r="IU244" s="14"/>
      <c r="IV244" s="14"/>
      <c r="IW244" s="14"/>
      <c r="IX244" s="14"/>
      <c r="IY244" s="14"/>
      <c r="IZ244" s="14"/>
      <c r="JA244" s="14"/>
      <c r="JB244" s="14"/>
      <c r="JC244" s="14"/>
      <c r="JD244" s="14"/>
      <c r="JE244" s="14"/>
      <c r="JF244" s="14"/>
      <c r="JG244" s="14"/>
      <c r="JH244" s="14"/>
      <c r="JI244" s="14"/>
      <c r="JJ244" s="14"/>
      <c r="JK244" s="14"/>
      <c r="JL244" s="14"/>
      <c r="JM244" s="14"/>
      <c r="JN244" s="14"/>
      <c r="JO244" s="14"/>
      <c r="JP244" s="14"/>
      <c r="JQ244" s="14"/>
      <c r="JR244" s="14"/>
      <c r="JS244" s="14"/>
      <c r="JT244" s="14"/>
      <c r="JU244" s="14"/>
      <c r="JV244" s="14"/>
      <c r="JW244" s="14"/>
      <c r="JX244" s="14"/>
      <c r="JY244" s="14"/>
      <c r="JZ244" s="14"/>
      <c r="KA244" s="14"/>
      <c r="KB244" s="14"/>
    </row>
    <row r="245" spans="1:288" s="152" customFormat="1" ht="18" hidden="1" customHeight="1" outlineLevel="2" x14ac:dyDescent="0.25">
      <c r="A245" s="146">
        <v>103</v>
      </c>
      <c r="B245" s="366" t="str">
        <f>IFERROR(IF(INDEX(inputsflush_gn,MATCH(Logic!$A245,inputsflush_no,0))&lt;&gt;"",INDEX(inputsflush_gn,MATCH(Logic!$A245,inputsflush_no,0)),""),"")</f>
        <v/>
      </c>
      <c r="C245" s="367"/>
      <c r="D245" s="58" t="str">
        <f>IFERROR(IF(INDEX(inputsflush_id,MATCH(Logic!$A245,inputsflush_no,0))&lt;&gt;"",INDEX(inputsflush_id,MATCH(Logic!$A245,inputsflush_no,0)),""),"")</f>
        <v/>
      </c>
      <c r="E245" s="370" t="str">
        <f>IFERROR(IF(INDEX(inputsflush_fam,MATCH(Logic!$A245,inputsflush_no,0))&lt;&gt;"",INDEX(inputsflush_fam,MATCH(Logic!$A245,inputsflush_no,0)),""),"")</f>
        <v/>
      </c>
      <c r="F245" s="370"/>
      <c r="G245" s="370" t="str">
        <f>IFERROR(IF(INDEX(inputsflush_typ,MATCH(Logic!$A245,inputsflush_no,0))&lt;&gt;"",INDEX(inputsflush_typ,MATCH(Logic!$A245,inputsflush_no,0)),""),"")</f>
        <v/>
      </c>
      <c r="H245" s="370"/>
      <c r="I245" s="160" t="str">
        <f t="shared" si="59"/>
        <v/>
      </c>
      <c r="J245" s="161" t="str">
        <f>IFERROR(IF(INDEX(inputsflush_dfr,MATCH(Logic!$A245,inputsflush_no,0))&lt;&gt;"",INDEX(inputsflush_dfr,MATCH(Logic!$A245,inputsflush_no,0)),""),"")</f>
        <v/>
      </c>
      <c r="K245" s="332" t="str">
        <f>IFERROR(IF(INDEX(inputsflush_paw,MATCH(Logic!$A245,inputsflush_no,0))&lt;&gt;"",INDEX(inputsflush_paw,MATCH(Logic!$A245,inputsflush_no,0)),""),"")</f>
        <v/>
      </c>
      <c r="L245" s="304" t="str">
        <f>IFERROR(IF(INDEX(inputsflush_prcocc,MATCH(Logic!$A245,inputsflush_no,0))&lt;&gt;"",INDEX(inputsflush_prcocc,MATCH(Logic!$A245,inputsflush_no,0)),""),"")</f>
        <v/>
      </c>
      <c r="M245" s="174" t="str">
        <f t="shared" si="30"/>
        <v/>
      </c>
      <c r="N245" s="162" t="str">
        <f t="shared" si="31"/>
        <v/>
      </c>
      <c r="O245" s="160" t="str">
        <f t="shared" si="32"/>
        <v/>
      </c>
      <c r="P245" s="160" t="str">
        <f t="shared" si="33"/>
        <v/>
      </c>
      <c r="Q245" s="160" t="str">
        <f>IF($B245&lt;&gt;"",IFERROR(IF($N245&gt;0,IF($E245="Toilet (male)",1+(2*(1-$M245)),IF($E245="Toilet (female)",Database!J$55,IF($E245="Urinal",2*$M245,0))),0),"Check Inputs"),"")</f>
        <v/>
      </c>
      <c r="R245" s="162" t="str">
        <f t="shared" si="34"/>
        <v/>
      </c>
      <c r="S245" s="160" t="str">
        <f t="shared" si="35"/>
        <v/>
      </c>
      <c r="T245" s="160" t="str">
        <f t="shared" si="36"/>
        <v/>
      </c>
      <c r="U245" s="160" t="str">
        <f>IF($B245&lt;&gt;"",IFERROR(IF($R245&gt;0,IF($E245="Toilet (male)",0.1+(0.4*(1-$M245)),IF($E245="Toilet (female)",Database!K$55,IF($E245="Urinal",0.4*$M245,0))),0),"Check Inputs"),"")</f>
        <v/>
      </c>
      <c r="V245" s="162" t="str">
        <f t="shared" si="37"/>
        <v/>
      </c>
      <c r="W245" s="160" t="str">
        <f t="shared" si="38"/>
        <v/>
      </c>
      <c r="X245" s="160" t="str">
        <f t="shared" si="39"/>
        <v/>
      </c>
      <c r="Y245" s="162" t="str">
        <f>IF($B245&lt;&gt;"",IFERROR(IF($V245&gt;0,IF($E245="Toilet (male)",0.1+(0.1*(1-$M245)),IF($E245="Toilet (female)",Database!L$55,IF($E245="Urinal",0.1*$M245,0))),0),"Check Inputs"),"")</f>
        <v/>
      </c>
      <c r="Z245" s="162" t="str">
        <f t="shared" si="40"/>
        <v/>
      </c>
      <c r="AA245" s="160" t="str">
        <f t="shared" si="41"/>
        <v/>
      </c>
      <c r="AB245" s="160" t="str">
        <f t="shared" si="42"/>
        <v/>
      </c>
      <c r="AC245" s="162" t="str">
        <f>IF($B245&lt;&gt;"",IFERROR(IF($Z245&gt;0,IF($E245="Toilet (male)",1+(2*(1-$M245)),IF($E245="Toilet (female)",Database!M$55,IF($E245="Urinal",2*$M245,0))),0),"Check Inputs"),"")</f>
        <v/>
      </c>
      <c r="AD245" s="162" t="str">
        <f t="shared" si="43"/>
        <v/>
      </c>
      <c r="AE245" s="160" t="str">
        <f t="shared" si="44"/>
        <v/>
      </c>
      <c r="AF245" s="160" t="str">
        <f t="shared" si="45"/>
        <v/>
      </c>
      <c r="AG245" s="162" t="str">
        <f>IF($B245&lt;&gt;"",IFERROR(IF($AD245&gt;0,IF($E245="Toilet (male)",Database!$N$54,IF($E245="Toilet (female)",Database!$N$55,IF($E245="Urinal",Database!$N$56,0))),0),"Check Inputs"),"")</f>
        <v/>
      </c>
      <c r="AH245" s="162" t="str">
        <f t="shared" si="46"/>
        <v/>
      </c>
      <c r="AI245" s="160" t="str">
        <f t="shared" si="47"/>
        <v/>
      </c>
      <c r="AJ245" s="160" t="str">
        <f t="shared" si="48"/>
        <v/>
      </c>
      <c r="AK245" s="161" t="str">
        <f>IFERROR(IF(INDEX(inputsflush_updot,MATCH(Logic!$A245,inputsflush_no,0))&lt;&gt;"",INDEX(inputsflush_updot,MATCH(Logic!$A245,inputsflush_no,0)),""),"")</f>
        <v/>
      </c>
      <c r="AL245" s="160" t="str">
        <f t="shared" si="50"/>
        <v/>
      </c>
      <c r="AM245" s="161" t="str">
        <f>IFERROR(IF(INDEX(inputsflush_tduot,MATCH(Logic!$A245,inputsflush_no,0))&lt;&gt;"",INDEX(inputsflush_tduot,MATCH(Logic!$A245,inputsflush_no,0)),""),"")</f>
        <v/>
      </c>
      <c r="AN245" s="166" t="str">
        <f t="shared" si="51"/>
        <v/>
      </c>
      <c r="AO245" s="166" t="str">
        <f t="shared" si="52"/>
        <v/>
      </c>
      <c r="AP245" s="162" t="str">
        <f t="shared" si="53"/>
        <v/>
      </c>
      <c r="AQ245" s="306" t="str">
        <f t="shared" si="54"/>
        <v/>
      </c>
      <c r="AR245" s="160" t="str">
        <f t="shared" si="49"/>
        <v/>
      </c>
      <c r="AS245" s="160" t="str">
        <f t="shared" si="55"/>
        <v/>
      </c>
      <c r="AT245" s="160" t="str">
        <f t="shared" si="56"/>
        <v/>
      </c>
      <c r="AU245" s="160" t="str">
        <f t="shared" si="57"/>
        <v/>
      </c>
      <c r="AV245" s="160" t="str">
        <f t="shared" si="58"/>
        <v/>
      </c>
      <c r="AW245" s="153"/>
      <c r="AX245" s="138"/>
      <c r="AY245" s="138"/>
      <c r="AZ245" s="138"/>
      <c r="BA245" s="138"/>
      <c r="BB245" s="138"/>
      <c r="BC245" s="138"/>
      <c r="BD245" s="138"/>
      <c r="BE245" s="138"/>
      <c r="BF245" s="138"/>
      <c r="BG245" s="138"/>
      <c r="BH245" s="138"/>
      <c r="BI245" s="138"/>
      <c r="BJ245" s="138"/>
      <c r="BK245" s="138"/>
      <c r="BL245" s="138"/>
      <c r="BM245" s="138"/>
      <c r="BN245" s="138"/>
      <c r="BO245" s="138"/>
      <c r="BP245" s="138"/>
      <c r="BQ245" s="138"/>
      <c r="BR245" s="138"/>
      <c r="BS245" s="138"/>
      <c r="BT245" s="138"/>
      <c r="BU245" s="138"/>
      <c r="BV245" s="138"/>
      <c r="BW245" s="138"/>
      <c r="BX245" s="138"/>
      <c r="BY245" s="138"/>
      <c r="BZ245" s="138"/>
      <c r="CA245" s="14"/>
      <c r="CB245" s="14"/>
      <c r="CC245" s="14"/>
      <c r="CD245" s="14"/>
      <c r="CE245" s="14"/>
      <c r="CF245" s="14"/>
      <c r="CG245" s="14"/>
      <c r="CH245" s="14"/>
      <c r="CI245" s="14"/>
      <c r="CJ245" s="14"/>
      <c r="CK245" s="14"/>
      <c r="CL245" s="14"/>
      <c r="CM245" s="14"/>
      <c r="CN245" s="14"/>
      <c r="CO245" s="14"/>
      <c r="CP245" s="14"/>
      <c r="CQ245" s="14"/>
      <c r="CR245" s="14"/>
      <c r="CS245" s="14"/>
      <c r="CT245" s="14"/>
      <c r="CU245" s="14"/>
      <c r="CV245" s="14"/>
      <c r="CW245" s="14"/>
      <c r="CX245" s="14"/>
      <c r="CY245" s="14"/>
      <c r="CZ245" s="14"/>
      <c r="DA245" s="14"/>
      <c r="DB245" s="14"/>
      <c r="DC245" s="14"/>
      <c r="DD245" s="14"/>
      <c r="DE245" s="14"/>
      <c r="DF245" s="14"/>
      <c r="DG245" s="14"/>
      <c r="DH245" s="14"/>
      <c r="DI245" s="14"/>
      <c r="DJ245" s="14"/>
      <c r="DK245" s="14"/>
      <c r="DL245" s="14"/>
      <c r="DM245" s="14"/>
      <c r="DN245" s="14"/>
      <c r="DO245" s="14"/>
      <c r="DP245" s="14"/>
      <c r="DQ245" s="14"/>
      <c r="DR245" s="14"/>
      <c r="DS245" s="14"/>
      <c r="DT245" s="14"/>
      <c r="DU245" s="14"/>
      <c r="DV245" s="14"/>
      <c r="DW245" s="14"/>
      <c r="DX245" s="14"/>
      <c r="DY245" s="14"/>
      <c r="DZ245" s="14"/>
      <c r="EA245" s="14"/>
      <c r="EB245" s="14"/>
      <c r="EC245" s="14"/>
      <c r="ED245" s="14"/>
      <c r="EE245" s="14"/>
      <c r="EF245" s="14"/>
      <c r="EG245" s="14"/>
      <c r="EH245" s="14"/>
      <c r="EI245" s="14"/>
      <c r="EJ245" s="14"/>
      <c r="EK245" s="14"/>
      <c r="EL245" s="14"/>
      <c r="EM245" s="14"/>
      <c r="EN245" s="14"/>
      <c r="EO245" s="14"/>
      <c r="EP245" s="14"/>
      <c r="EQ245" s="14"/>
      <c r="ER245" s="14"/>
      <c r="ES245" s="14"/>
      <c r="ET245" s="14"/>
      <c r="EU245" s="14"/>
      <c r="EV245" s="14"/>
      <c r="EW245" s="14"/>
      <c r="EX245" s="14"/>
      <c r="EY245" s="14"/>
      <c r="EZ245" s="14"/>
      <c r="FA245" s="14"/>
      <c r="FB245" s="14"/>
      <c r="FC245" s="14"/>
      <c r="FD245" s="14"/>
      <c r="FE245" s="14"/>
      <c r="FF245" s="14"/>
      <c r="FG245" s="14"/>
      <c r="FH245" s="14"/>
      <c r="FI245" s="14"/>
      <c r="FJ245" s="14"/>
      <c r="FK245" s="14"/>
      <c r="FL245" s="14"/>
      <c r="FM245" s="14"/>
      <c r="FN245" s="14"/>
      <c r="FO245" s="14"/>
      <c r="FP245" s="14"/>
      <c r="FQ245" s="14"/>
      <c r="FR245" s="14"/>
      <c r="FS245" s="14"/>
      <c r="FT245" s="14"/>
      <c r="FU245" s="14"/>
      <c r="FV245" s="14"/>
      <c r="FW245" s="14"/>
      <c r="FX245" s="14"/>
      <c r="FY245" s="14"/>
      <c r="FZ245" s="14"/>
      <c r="GA245" s="14"/>
      <c r="GB245" s="14"/>
      <c r="GC245" s="14"/>
      <c r="GD245" s="14"/>
      <c r="GE245" s="14"/>
      <c r="GF245" s="14"/>
      <c r="GG245" s="14"/>
      <c r="GH245" s="14"/>
      <c r="GI245" s="14"/>
      <c r="GJ245" s="14"/>
      <c r="GK245" s="14"/>
      <c r="GL245" s="14"/>
      <c r="GM245" s="14"/>
      <c r="GN245" s="14"/>
      <c r="GO245" s="14"/>
      <c r="GP245" s="14"/>
      <c r="GQ245" s="14"/>
      <c r="GR245" s="14"/>
      <c r="GS245" s="14"/>
      <c r="GT245" s="14"/>
      <c r="GU245" s="14"/>
      <c r="GV245" s="14"/>
      <c r="GW245" s="14"/>
      <c r="GX245" s="14"/>
      <c r="GY245" s="14"/>
      <c r="GZ245" s="14"/>
      <c r="HA245" s="14"/>
      <c r="HB245" s="14"/>
      <c r="HC245" s="14"/>
      <c r="HD245" s="14"/>
      <c r="HE245" s="14"/>
      <c r="HF245" s="14"/>
      <c r="HG245" s="14"/>
      <c r="HH245" s="14"/>
      <c r="HI245" s="14"/>
      <c r="HJ245" s="14"/>
      <c r="HK245" s="14"/>
      <c r="HL245" s="14"/>
      <c r="HM245" s="14"/>
      <c r="HN245" s="14"/>
      <c r="HO245" s="14"/>
      <c r="HP245" s="14"/>
      <c r="HQ245" s="14"/>
      <c r="HR245" s="14"/>
      <c r="HS245" s="14"/>
      <c r="HT245" s="14"/>
      <c r="HU245" s="14"/>
      <c r="HV245" s="14"/>
      <c r="HW245" s="14"/>
      <c r="HX245" s="14"/>
      <c r="HY245" s="14"/>
      <c r="HZ245" s="14"/>
      <c r="IA245" s="14"/>
      <c r="IB245" s="14"/>
      <c r="IC245" s="14"/>
      <c r="ID245" s="14"/>
      <c r="IE245" s="14"/>
      <c r="IF245" s="14"/>
      <c r="IG245" s="14"/>
      <c r="IH245" s="14"/>
      <c r="II245" s="14"/>
      <c r="IJ245" s="14"/>
      <c r="IK245" s="14"/>
      <c r="IL245" s="14"/>
      <c r="IM245" s="14"/>
      <c r="IN245" s="14"/>
      <c r="IO245" s="14"/>
      <c r="IP245" s="14"/>
      <c r="IQ245" s="14"/>
      <c r="IR245" s="14"/>
      <c r="IS245" s="14"/>
      <c r="IT245" s="14"/>
      <c r="IU245" s="14"/>
      <c r="IV245" s="14"/>
      <c r="IW245" s="14"/>
      <c r="IX245" s="14"/>
      <c r="IY245" s="14"/>
      <c r="IZ245" s="14"/>
      <c r="JA245" s="14"/>
      <c r="JB245" s="14"/>
      <c r="JC245" s="14"/>
      <c r="JD245" s="14"/>
      <c r="JE245" s="14"/>
      <c r="JF245" s="14"/>
      <c r="JG245" s="14"/>
      <c r="JH245" s="14"/>
      <c r="JI245" s="14"/>
      <c r="JJ245" s="14"/>
      <c r="JK245" s="14"/>
      <c r="JL245" s="14"/>
      <c r="JM245" s="14"/>
      <c r="JN245" s="14"/>
      <c r="JO245" s="14"/>
      <c r="JP245" s="14"/>
      <c r="JQ245" s="14"/>
      <c r="JR245" s="14"/>
      <c r="JS245" s="14"/>
      <c r="JT245" s="14"/>
      <c r="JU245" s="14"/>
      <c r="JV245" s="14"/>
      <c r="JW245" s="14"/>
      <c r="JX245" s="14"/>
      <c r="JY245" s="14"/>
      <c r="JZ245" s="14"/>
      <c r="KA245" s="14"/>
      <c r="KB245" s="14"/>
    </row>
    <row r="246" spans="1:288" s="152" customFormat="1" ht="18" hidden="1" customHeight="1" outlineLevel="2" x14ac:dyDescent="0.25">
      <c r="A246" s="146">
        <v>104</v>
      </c>
      <c r="B246" s="366" t="str">
        <f>IFERROR(IF(INDEX(inputsflush_gn,MATCH(Logic!$A246,inputsflush_no,0))&lt;&gt;"",INDEX(inputsflush_gn,MATCH(Logic!$A246,inputsflush_no,0)),""),"")</f>
        <v/>
      </c>
      <c r="C246" s="367"/>
      <c r="D246" s="58" t="str">
        <f>IFERROR(IF(INDEX(inputsflush_id,MATCH(Logic!$A246,inputsflush_no,0))&lt;&gt;"",INDEX(inputsflush_id,MATCH(Logic!$A246,inputsflush_no,0)),""),"")</f>
        <v/>
      </c>
      <c r="E246" s="370" t="str">
        <f>IFERROR(IF(INDEX(inputsflush_fam,MATCH(Logic!$A246,inputsflush_no,0))&lt;&gt;"",INDEX(inputsflush_fam,MATCH(Logic!$A246,inputsflush_no,0)),""),"")</f>
        <v/>
      </c>
      <c r="F246" s="370"/>
      <c r="G246" s="370" t="str">
        <f>IFERROR(IF(INDEX(inputsflush_typ,MATCH(Logic!$A246,inputsflush_no,0))&lt;&gt;"",INDEX(inputsflush_typ,MATCH(Logic!$A246,inputsflush_no,0)),""),"")</f>
        <v/>
      </c>
      <c r="H246" s="370"/>
      <c r="I246" s="160" t="str">
        <f t="shared" si="59"/>
        <v/>
      </c>
      <c r="J246" s="161" t="str">
        <f>IFERROR(IF(INDEX(inputsflush_dfr,MATCH(Logic!$A246,inputsflush_no,0))&lt;&gt;"",INDEX(inputsflush_dfr,MATCH(Logic!$A246,inputsflush_no,0)),""),"")</f>
        <v/>
      </c>
      <c r="K246" s="332" t="str">
        <f>IFERROR(IF(INDEX(inputsflush_paw,MATCH(Logic!$A246,inputsflush_no,0))&lt;&gt;"",INDEX(inputsflush_paw,MATCH(Logic!$A246,inputsflush_no,0)),""),"")</f>
        <v/>
      </c>
      <c r="L246" s="304" t="str">
        <f>IFERROR(IF(INDEX(inputsflush_prcocc,MATCH(Logic!$A246,inputsflush_no,0))&lt;&gt;"",INDEX(inputsflush_prcocc,MATCH(Logic!$A246,inputsflush_no,0)),""),"")</f>
        <v/>
      </c>
      <c r="M246" s="174" t="str">
        <f t="shared" si="30"/>
        <v/>
      </c>
      <c r="N246" s="162" t="str">
        <f t="shared" si="31"/>
        <v/>
      </c>
      <c r="O246" s="160" t="str">
        <f t="shared" si="32"/>
        <v/>
      </c>
      <c r="P246" s="160" t="str">
        <f t="shared" si="33"/>
        <v/>
      </c>
      <c r="Q246" s="160" t="str">
        <f>IF($B246&lt;&gt;"",IFERROR(IF($N246&gt;0,IF($E246="Toilet (male)",1+(2*(1-$M246)),IF($E246="Toilet (female)",Database!J$55,IF($E246="Urinal",2*$M246,0))),0),"Check Inputs"),"")</f>
        <v/>
      </c>
      <c r="R246" s="162" t="str">
        <f t="shared" si="34"/>
        <v/>
      </c>
      <c r="S246" s="160" t="str">
        <f t="shared" si="35"/>
        <v/>
      </c>
      <c r="T246" s="160" t="str">
        <f t="shared" si="36"/>
        <v/>
      </c>
      <c r="U246" s="160" t="str">
        <f>IF($B246&lt;&gt;"",IFERROR(IF($R246&gt;0,IF($E246="Toilet (male)",0.1+(0.4*(1-$M246)),IF($E246="Toilet (female)",Database!K$55,IF($E246="Urinal",0.4*$M246,0))),0),"Check Inputs"),"")</f>
        <v/>
      </c>
      <c r="V246" s="162" t="str">
        <f t="shared" si="37"/>
        <v/>
      </c>
      <c r="W246" s="160" t="str">
        <f t="shared" si="38"/>
        <v/>
      </c>
      <c r="X246" s="160" t="str">
        <f t="shared" si="39"/>
        <v/>
      </c>
      <c r="Y246" s="162" t="str">
        <f>IF($B246&lt;&gt;"",IFERROR(IF($V246&gt;0,IF($E246="Toilet (male)",0.1+(0.1*(1-$M246)),IF($E246="Toilet (female)",Database!L$55,IF($E246="Urinal",0.1*$M246,0))),0),"Check Inputs"),"")</f>
        <v/>
      </c>
      <c r="Z246" s="162" t="str">
        <f t="shared" si="40"/>
        <v/>
      </c>
      <c r="AA246" s="160" t="str">
        <f t="shared" si="41"/>
        <v/>
      </c>
      <c r="AB246" s="160" t="str">
        <f t="shared" si="42"/>
        <v/>
      </c>
      <c r="AC246" s="162" t="str">
        <f>IF($B246&lt;&gt;"",IFERROR(IF($Z246&gt;0,IF($E246="Toilet (male)",1+(2*(1-$M246)),IF($E246="Toilet (female)",Database!M$55,IF($E246="Urinal",2*$M246,0))),0),"Check Inputs"),"")</f>
        <v/>
      </c>
      <c r="AD246" s="162" t="str">
        <f t="shared" si="43"/>
        <v/>
      </c>
      <c r="AE246" s="160" t="str">
        <f t="shared" si="44"/>
        <v/>
      </c>
      <c r="AF246" s="160" t="str">
        <f t="shared" si="45"/>
        <v/>
      </c>
      <c r="AG246" s="162" t="str">
        <f>IF($B246&lt;&gt;"",IFERROR(IF($AD246&gt;0,IF($E246="Toilet (male)",Database!$N$54,IF($E246="Toilet (female)",Database!$N$55,IF($E246="Urinal",Database!$N$56,0))),0),"Check Inputs"),"")</f>
        <v/>
      </c>
      <c r="AH246" s="162" t="str">
        <f t="shared" si="46"/>
        <v/>
      </c>
      <c r="AI246" s="160" t="str">
        <f t="shared" si="47"/>
        <v/>
      </c>
      <c r="AJ246" s="160" t="str">
        <f t="shared" si="48"/>
        <v/>
      </c>
      <c r="AK246" s="161" t="str">
        <f>IFERROR(IF(INDEX(inputsflush_updot,MATCH(Logic!$A246,inputsflush_no,0))&lt;&gt;"",INDEX(inputsflush_updot,MATCH(Logic!$A246,inputsflush_no,0)),""),"")</f>
        <v/>
      </c>
      <c r="AL246" s="160" t="str">
        <f t="shared" si="50"/>
        <v/>
      </c>
      <c r="AM246" s="161" t="str">
        <f>IFERROR(IF(INDEX(inputsflush_tduot,MATCH(Logic!$A246,inputsflush_no,0))&lt;&gt;"",INDEX(inputsflush_tduot,MATCH(Logic!$A246,inputsflush_no,0)),""),"")</f>
        <v/>
      </c>
      <c r="AN246" s="166" t="str">
        <f t="shared" si="51"/>
        <v/>
      </c>
      <c r="AO246" s="166" t="str">
        <f t="shared" si="52"/>
        <v/>
      </c>
      <c r="AP246" s="162" t="str">
        <f t="shared" si="53"/>
        <v/>
      </c>
      <c r="AQ246" s="306" t="str">
        <f t="shared" si="54"/>
        <v/>
      </c>
      <c r="AR246" s="160" t="str">
        <f t="shared" si="49"/>
        <v/>
      </c>
      <c r="AS246" s="160" t="str">
        <f t="shared" si="55"/>
        <v/>
      </c>
      <c r="AT246" s="160" t="str">
        <f t="shared" si="56"/>
        <v/>
      </c>
      <c r="AU246" s="160" t="str">
        <f t="shared" si="57"/>
        <v/>
      </c>
      <c r="AV246" s="160" t="str">
        <f t="shared" si="58"/>
        <v/>
      </c>
      <c r="AW246" s="153"/>
      <c r="AX246" s="138"/>
      <c r="AY246" s="138"/>
      <c r="AZ246" s="138"/>
      <c r="BA246" s="138"/>
      <c r="BB246" s="138"/>
      <c r="BC246" s="138"/>
      <c r="BD246" s="138"/>
      <c r="BE246" s="138"/>
      <c r="BF246" s="138"/>
      <c r="BG246" s="138"/>
      <c r="BH246" s="138"/>
      <c r="BI246" s="138"/>
      <c r="BJ246" s="138"/>
      <c r="BK246" s="138"/>
      <c r="BL246" s="138"/>
      <c r="BM246" s="138"/>
      <c r="BN246" s="138"/>
      <c r="BO246" s="138"/>
      <c r="BP246" s="138"/>
      <c r="BQ246" s="138"/>
      <c r="BR246" s="138"/>
      <c r="BS246" s="138"/>
      <c r="BT246" s="138"/>
      <c r="BU246" s="138"/>
      <c r="BV246" s="138"/>
      <c r="BW246" s="138"/>
      <c r="BX246" s="138"/>
      <c r="BY246" s="138"/>
      <c r="BZ246" s="138"/>
      <c r="CA246" s="14"/>
      <c r="CB246" s="14"/>
      <c r="CC246" s="14"/>
      <c r="CD246" s="14"/>
      <c r="CE246" s="14"/>
      <c r="CF246" s="14"/>
      <c r="CG246" s="14"/>
      <c r="CH246" s="14"/>
      <c r="CI246" s="14"/>
      <c r="CJ246" s="14"/>
      <c r="CK246" s="14"/>
      <c r="CL246" s="14"/>
      <c r="CM246" s="14"/>
      <c r="CN246" s="14"/>
      <c r="CO246" s="14"/>
      <c r="CP246" s="14"/>
      <c r="CQ246" s="14"/>
      <c r="CR246" s="14"/>
      <c r="CS246" s="14"/>
      <c r="CT246" s="14"/>
      <c r="CU246" s="14"/>
      <c r="CV246" s="14"/>
      <c r="CW246" s="14"/>
      <c r="CX246" s="14"/>
      <c r="CY246" s="14"/>
      <c r="CZ246" s="14"/>
      <c r="DA246" s="14"/>
      <c r="DB246" s="14"/>
      <c r="DC246" s="14"/>
      <c r="DD246" s="14"/>
      <c r="DE246" s="14"/>
      <c r="DF246" s="14"/>
      <c r="DG246" s="14"/>
      <c r="DH246" s="14"/>
      <c r="DI246" s="14"/>
      <c r="DJ246" s="14"/>
      <c r="DK246" s="14"/>
      <c r="DL246" s="14"/>
      <c r="DM246" s="14"/>
      <c r="DN246" s="14"/>
      <c r="DO246" s="14"/>
      <c r="DP246" s="14"/>
      <c r="DQ246" s="14"/>
      <c r="DR246" s="14"/>
      <c r="DS246" s="14"/>
      <c r="DT246" s="14"/>
      <c r="DU246" s="14"/>
      <c r="DV246" s="14"/>
      <c r="DW246" s="14"/>
      <c r="DX246" s="14"/>
      <c r="DY246" s="14"/>
      <c r="DZ246" s="14"/>
      <c r="EA246" s="14"/>
      <c r="EB246" s="14"/>
      <c r="EC246" s="14"/>
      <c r="ED246" s="14"/>
      <c r="EE246" s="14"/>
      <c r="EF246" s="14"/>
      <c r="EG246" s="14"/>
      <c r="EH246" s="14"/>
      <c r="EI246" s="14"/>
      <c r="EJ246" s="14"/>
      <c r="EK246" s="14"/>
      <c r="EL246" s="14"/>
      <c r="EM246" s="14"/>
      <c r="EN246" s="14"/>
      <c r="EO246" s="14"/>
      <c r="EP246" s="14"/>
      <c r="EQ246" s="14"/>
      <c r="ER246" s="14"/>
      <c r="ES246" s="14"/>
      <c r="ET246" s="14"/>
      <c r="EU246" s="14"/>
      <c r="EV246" s="14"/>
      <c r="EW246" s="14"/>
      <c r="EX246" s="14"/>
      <c r="EY246" s="14"/>
      <c r="EZ246" s="14"/>
      <c r="FA246" s="14"/>
      <c r="FB246" s="14"/>
      <c r="FC246" s="14"/>
      <c r="FD246" s="14"/>
      <c r="FE246" s="14"/>
      <c r="FF246" s="14"/>
      <c r="FG246" s="14"/>
      <c r="FH246" s="14"/>
      <c r="FI246" s="14"/>
      <c r="FJ246" s="14"/>
      <c r="FK246" s="14"/>
      <c r="FL246" s="14"/>
      <c r="FM246" s="14"/>
      <c r="FN246" s="14"/>
      <c r="FO246" s="14"/>
      <c r="FP246" s="14"/>
      <c r="FQ246" s="14"/>
      <c r="FR246" s="14"/>
      <c r="FS246" s="14"/>
      <c r="FT246" s="14"/>
      <c r="FU246" s="14"/>
      <c r="FV246" s="14"/>
      <c r="FW246" s="14"/>
      <c r="FX246" s="14"/>
      <c r="FY246" s="14"/>
      <c r="FZ246" s="14"/>
      <c r="GA246" s="14"/>
      <c r="GB246" s="14"/>
      <c r="GC246" s="14"/>
      <c r="GD246" s="14"/>
      <c r="GE246" s="14"/>
      <c r="GF246" s="14"/>
      <c r="GG246" s="14"/>
      <c r="GH246" s="14"/>
      <c r="GI246" s="14"/>
      <c r="GJ246" s="14"/>
      <c r="GK246" s="14"/>
      <c r="GL246" s="14"/>
      <c r="GM246" s="14"/>
      <c r="GN246" s="14"/>
      <c r="GO246" s="14"/>
      <c r="GP246" s="14"/>
      <c r="GQ246" s="14"/>
      <c r="GR246" s="14"/>
      <c r="GS246" s="14"/>
      <c r="GT246" s="14"/>
      <c r="GU246" s="14"/>
      <c r="GV246" s="14"/>
      <c r="GW246" s="14"/>
      <c r="GX246" s="14"/>
      <c r="GY246" s="14"/>
      <c r="GZ246" s="14"/>
      <c r="HA246" s="14"/>
      <c r="HB246" s="14"/>
      <c r="HC246" s="14"/>
      <c r="HD246" s="14"/>
      <c r="HE246" s="14"/>
      <c r="HF246" s="14"/>
      <c r="HG246" s="14"/>
      <c r="HH246" s="14"/>
      <c r="HI246" s="14"/>
      <c r="HJ246" s="14"/>
      <c r="HK246" s="14"/>
      <c r="HL246" s="14"/>
      <c r="HM246" s="14"/>
      <c r="HN246" s="14"/>
      <c r="HO246" s="14"/>
      <c r="HP246" s="14"/>
      <c r="HQ246" s="14"/>
      <c r="HR246" s="14"/>
      <c r="HS246" s="14"/>
      <c r="HT246" s="14"/>
      <c r="HU246" s="14"/>
      <c r="HV246" s="14"/>
      <c r="HW246" s="14"/>
      <c r="HX246" s="14"/>
      <c r="HY246" s="14"/>
      <c r="HZ246" s="14"/>
      <c r="IA246" s="14"/>
      <c r="IB246" s="14"/>
      <c r="IC246" s="14"/>
      <c r="ID246" s="14"/>
      <c r="IE246" s="14"/>
      <c r="IF246" s="14"/>
      <c r="IG246" s="14"/>
      <c r="IH246" s="14"/>
      <c r="II246" s="14"/>
      <c r="IJ246" s="14"/>
      <c r="IK246" s="14"/>
      <c r="IL246" s="14"/>
      <c r="IM246" s="14"/>
      <c r="IN246" s="14"/>
      <c r="IO246" s="14"/>
      <c r="IP246" s="14"/>
      <c r="IQ246" s="14"/>
      <c r="IR246" s="14"/>
      <c r="IS246" s="14"/>
      <c r="IT246" s="14"/>
      <c r="IU246" s="14"/>
      <c r="IV246" s="14"/>
      <c r="IW246" s="14"/>
      <c r="IX246" s="14"/>
      <c r="IY246" s="14"/>
      <c r="IZ246" s="14"/>
      <c r="JA246" s="14"/>
      <c r="JB246" s="14"/>
      <c r="JC246" s="14"/>
      <c r="JD246" s="14"/>
      <c r="JE246" s="14"/>
      <c r="JF246" s="14"/>
      <c r="JG246" s="14"/>
      <c r="JH246" s="14"/>
      <c r="JI246" s="14"/>
      <c r="JJ246" s="14"/>
      <c r="JK246" s="14"/>
      <c r="JL246" s="14"/>
      <c r="JM246" s="14"/>
      <c r="JN246" s="14"/>
      <c r="JO246" s="14"/>
      <c r="JP246" s="14"/>
      <c r="JQ246" s="14"/>
      <c r="JR246" s="14"/>
      <c r="JS246" s="14"/>
      <c r="JT246" s="14"/>
      <c r="JU246" s="14"/>
      <c r="JV246" s="14"/>
      <c r="JW246" s="14"/>
      <c r="JX246" s="14"/>
      <c r="JY246" s="14"/>
      <c r="JZ246" s="14"/>
      <c r="KA246" s="14"/>
      <c r="KB246" s="14"/>
    </row>
    <row r="247" spans="1:288" s="152" customFormat="1" ht="18" hidden="1" customHeight="1" outlineLevel="2" x14ac:dyDescent="0.25">
      <c r="A247" s="146">
        <v>105</v>
      </c>
      <c r="B247" s="366" t="str">
        <f>IFERROR(IF(INDEX(inputsflush_gn,MATCH(Logic!$A247,inputsflush_no,0))&lt;&gt;"",INDEX(inputsflush_gn,MATCH(Logic!$A247,inputsflush_no,0)),""),"")</f>
        <v/>
      </c>
      <c r="C247" s="367"/>
      <c r="D247" s="58" t="str">
        <f>IFERROR(IF(INDEX(inputsflush_id,MATCH(Logic!$A247,inputsflush_no,0))&lt;&gt;"",INDEX(inputsflush_id,MATCH(Logic!$A247,inputsflush_no,0)),""),"")</f>
        <v/>
      </c>
      <c r="E247" s="370" t="str">
        <f>IFERROR(IF(INDEX(inputsflush_fam,MATCH(Logic!$A247,inputsflush_no,0))&lt;&gt;"",INDEX(inputsflush_fam,MATCH(Logic!$A247,inputsflush_no,0)),""),"")</f>
        <v/>
      </c>
      <c r="F247" s="370"/>
      <c r="G247" s="370" t="str">
        <f>IFERROR(IF(INDEX(inputsflush_typ,MATCH(Logic!$A247,inputsflush_no,0))&lt;&gt;"",INDEX(inputsflush_typ,MATCH(Logic!$A247,inputsflush_no,0)),""),"")</f>
        <v/>
      </c>
      <c r="H247" s="370"/>
      <c r="I247" s="160" t="str">
        <f t="shared" si="59"/>
        <v/>
      </c>
      <c r="J247" s="161" t="str">
        <f>IFERROR(IF(INDEX(inputsflush_dfr,MATCH(Logic!$A247,inputsflush_no,0))&lt;&gt;"",INDEX(inputsflush_dfr,MATCH(Logic!$A247,inputsflush_no,0)),""),"")</f>
        <v/>
      </c>
      <c r="K247" s="332" t="str">
        <f>IFERROR(IF(INDEX(inputsflush_paw,MATCH(Logic!$A247,inputsflush_no,0))&lt;&gt;"",INDEX(inputsflush_paw,MATCH(Logic!$A247,inputsflush_no,0)),""),"")</f>
        <v/>
      </c>
      <c r="L247" s="304" t="str">
        <f>IFERROR(IF(INDEX(inputsflush_prcocc,MATCH(Logic!$A247,inputsflush_no,0))&lt;&gt;"",INDEX(inputsflush_prcocc,MATCH(Logic!$A247,inputsflush_no,0)),""),"")</f>
        <v/>
      </c>
      <c r="M247" s="174" t="str">
        <f t="shared" si="30"/>
        <v/>
      </c>
      <c r="N247" s="162" t="str">
        <f t="shared" si="31"/>
        <v/>
      </c>
      <c r="O247" s="160" t="str">
        <f t="shared" si="32"/>
        <v/>
      </c>
      <c r="P247" s="160" t="str">
        <f t="shared" si="33"/>
        <v/>
      </c>
      <c r="Q247" s="160" t="str">
        <f>IF($B247&lt;&gt;"",IFERROR(IF($N247&gt;0,IF($E247="Toilet (male)",1+(2*(1-$M247)),IF($E247="Toilet (female)",Database!J$55,IF($E247="Urinal",2*$M247,0))),0),"Check Inputs"),"")</f>
        <v/>
      </c>
      <c r="R247" s="162" t="str">
        <f t="shared" si="34"/>
        <v/>
      </c>
      <c r="S247" s="160" t="str">
        <f t="shared" si="35"/>
        <v/>
      </c>
      <c r="T247" s="160" t="str">
        <f t="shared" si="36"/>
        <v/>
      </c>
      <c r="U247" s="160" t="str">
        <f>IF($B247&lt;&gt;"",IFERROR(IF($R247&gt;0,IF($E247="Toilet (male)",0.1+(0.4*(1-$M247)),IF($E247="Toilet (female)",Database!K$55,IF($E247="Urinal",0.4*$M247,0))),0),"Check Inputs"),"")</f>
        <v/>
      </c>
      <c r="V247" s="162" t="str">
        <f t="shared" si="37"/>
        <v/>
      </c>
      <c r="W247" s="160" t="str">
        <f t="shared" si="38"/>
        <v/>
      </c>
      <c r="X247" s="160" t="str">
        <f t="shared" si="39"/>
        <v/>
      </c>
      <c r="Y247" s="162" t="str">
        <f>IF($B247&lt;&gt;"",IFERROR(IF($V247&gt;0,IF($E247="Toilet (male)",0.1+(0.1*(1-$M247)),IF($E247="Toilet (female)",Database!L$55,IF($E247="Urinal",0.1*$M247,0))),0),"Check Inputs"),"")</f>
        <v/>
      </c>
      <c r="Z247" s="162" t="str">
        <f t="shared" si="40"/>
        <v/>
      </c>
      <c r="AA247" s="160" t="str">
        <f t="shared" si="41"/>
        <v/>
      </c>
      <c r="AB247" s="160" t="str">
        <f t="shared" si="42"/>
        <v/>
      </c>
      <c r="AC247" s="162" t="str">
        <f>IF($B247&lt;&gt;"",IFERROR(IF($Z247&gt;0,IF($E247="Toilet (male)",1+(2*(1-$M247)),IF($E247="Toilet (female)",Database!M$55,IF($E247="Urinal",2*$M247,0))),0),"Check Inputs"),"")</f>
        <v/>
      </c>
      <c r="AD247" s="162" t="str">
        <f t="shared" si="43"/>
        <v/>
      </c>
      <c r="AE247" s="160" t="str">
        <f t="shared" si="44"/>
        <v/>
      </c>
      <c r="AF247" s="160" t="str">
        <f t="shared" si="45"/>
        <v/>
      </c>
      <c r="AG247" s="162" t="str">
        <f>IF($B247&lt;&gt;"",IFERROR(IF($AD247&gt;0,IF($E247="Toilet (male)",Database!$N$54,IF($E247="Toilet (female)",Database!$N$55,IF($E247="Urinal",Database!$N$56,0))),0),"Check Inputs"),"")</f>
        <v/>
      </c>
      <c r="AH247" s="162" t="str">
        <f t="shared" si="46"/>
        <v/>
      </c>
      <c r="AI247" s="160" t="str">
        <f t="shared" si="47"/>
        <v/>
      </c>
      <c r="AJ247" s="160" t="str">
        <f t="shared" si="48"/>
        <v/>
      </c>
      <c r="AK247" s="161" t="str">
        <f>IFERROR(IF(INDEX(inputsflush_updot,MATCH(Logic!$A247,inputsflush_no,0))&lt;&gt;"",INDEX(inputsflush_updot,MATCH(Logic!$A247,inputsflush_no,0)),""),"")</f>
        <v/>
      </c>
      <c r="AL247" s="160" t="str">
        <f t="shared" si="50"/>
        <v/>
      </c>
      <c r="AM247" s="161" t="str">
        <f>IFERROR(IF(INDEX(inputsflush_tduot,MATCH(Logic!$A247,inputsflush_no,0))&lt;&gt;"",INDEX(inputsflush_tduot,MATCH(Logic!$A247,inputsflush_no,0)),""),"")</f>
        <v/>
      </c>
      <c r="AN247" s="166" t="str">
        <f t="shared" si="51"/>
        <v/>
      </c>
      <c r="AO247" s="166" t="str">
        <f t="shared" si="52"/>
        <v/>
      </c>
      <c r="AP247" s="162" t="str">
        <f t="shared" si="53"/>
        <v/>
      </c>
      <c r="AQ247" s="306" t="str">
        <f t="shared" si="54"/>
        <v/>
      </c>
      <c r="AR247" s="160" t="str">
        <f t="shared" si="49"/>
        <v/>
      </c>
      <c r="AS247" s="160" t="str">
        <f t="shared" si="55"/>
        <v/>
      </c>
      <c r="AT247" s="160" t="str">
        <f t="shared" si="56"/>
        <v/>
      </c>
      <c r="AU247" s="160" t="str">
        <f t="shared" si="57"/>
        <v/>
      </c>
      <c r="AV247" s="160" t="str">
        <f t="shared" si="58"/>
        <v/>
      </c>
      <c r="AW247" s="153"/>
      <c r="AX247" s="138"/>
      <c r="AY247" s="138"/>
      <c r="AZ247" s="138"/>
      <c r="BA247" s="138"/>
      <c r="BB247" s="138"/>
      <c r="BC247" s="138"/>
      <c r="BD247" s="138"/>
      <c r="BE247" s="138"/>
      <c r="BF247" s="138"/>
      <c r="BG247" s="138"/>
      <c r="BH247" s="138"/>
      <c r="BI247" s="138"/>
      <c r="BJ247" s="138"/>
      <c r="BK247" s="138"/>
      <c r="BL247" s="138"/>
      <c r="BM247" s="138"/>
      <c r="BN247" s="138"/>
      <c r="BO247" s="138"/>
      <c r="BP247" s="138"/>
      <c r="BQ247" s="138"/>
      <c r="BR247" s="138"/>
      <c r="BS247" s="138"/>
      <c r="BT247" s="138"/>
      <c r="BU247" s="138"/>
      <c r="BV247" s="138"/>
      <c r="BW247" s="138"/>
      <c r="BX247" s="138"/>
      <c r="BY247" s="138"/>
      <c r="BZ247" s="138"/>
      <c r="CA247" s="14"/>
      <c r="CB247" s="14"/>
      <c r="CC247" s="14"/>
      <c r="CD247" s="14"/>
      <c r="CE247" s="14"/>
      <c r="CF247" s="14"/>
      <c r="CG247" s="14"/>
      <c r="CH247" s="14"/>
      <c r="CI247" s="14"/>
      <c r="CJ247" s="14"/>
      <c r="CK247" s="14"/>
      <c r="CL247" s="14"/>
      <c r="CM247" s="14"/>
      <c r="CN247" s="14"/>
      <c r="CO247" s="14"/>
      <c r="CP247" s="14"/>
      <c r="CQ247" s="14"/>
      <c r="CR247" s="14"/>
      <c r="CS247" s="14"/>
      <c r="CT247" s="14"/>
      <c r="CU247" s="14"/>
      <c r="CV247" s="14"/>
      <c r="CW247" s="14"/>
      <c r="CX247" s="14"/>
      <c r="CY247" s="14"/>
      <c r="CZ247" s="14"/>
      <c r="DA247" s="14"/>
      <c r="DB247" s="14"/>
      <c r="DC247" s="14"/>
      <c r="DD247" s="14"/>
      <c r="DE247" s="14"/>
      <c r="DF247" s="14"/>
      <c r="DG247" s="14"/>
      <c r="DH247" s="14"/>
      <c r="DI247" s="14"/>
      <c r="DJ247" s="14"/>
      <c r="DK247" s="14"/>
      <c r="DL247" s="14"/>
      <c r="DM247" s="14"/>
      <c r="DN247" s="14"/>
      <c r="DO247" s="14"/>
      <c r="DP247" s="14"/>
      <c r="DQ247" s="14"/>
      <c r="DR247" s="14"/>
      <c r="DS247" s="14"/>
      <c r="DT247" s="14"/>
      <c r="DU247" s="14"/>
      <c r="DV247" s="14"/>
      <c r="DW247" s="14"/>
      <c r="DX247" s="14"/>
      <c r="DY247" s="14"/>
      <c r="DZ247" s="14"/>
      <c r="EA247" s="14"/>
      <c r="EB247" s="14"/>
      <c r="EC247" s="14"/>
      <c r="ED247" s="14"/>
      <c r="EE247" s="14"/>
      <c r="EF247" s="14"/>
      <c r="EG247" s="14"/>
      <c r="EH247" s="14"/>
      <c r="EI247" s="14"/>
      <c r="EJ247" s="14"/>
      <c r="EK247" s="14"/>
      <c r="EL247" s="14"/>
      <c r="EM247" s="14"/>
      <c r="EN247" s="14"/>
      <c r="EO247" s="14"/>
      <c r="EP247" s="14"/>
      <c r="EQ247" s="14"/>
      <c r="ER247" s="14"/>
      <c r="ES247" s="14"/>
      <c r="ET247" s="14"/>
      <c r="EU247" s="14"/>
      <c r="EV247" s="14"/>
      <c r="EW247" s="14"/>
      <c r="EX247" s="14"/>
      <c r="EY247" s="14"/>
      <c r="EZ247" s="14"/>
      <c r="FA247" s="14"/>
      <c r="FB247" s="14"/>
      <c r="FC247" s="14"/>
      <c r="FD247" s="14"/>
      <c r="FE247" s="14"/>
      <c r="FF247" s="14"/>
      <c r="FG247" s="14"/>
      <c r="FH247" s="14"/>
      <c r="FI247" s="14"/>
      <c r="FJ247" s="14"/>
      <c r="FK247" s="14"/>
      <c r="FL247" s="14"/>
      <c r="FM247" s="14"/>
      <c r="FN247" s="14"/>
      <c r="FO247" s="14"/>
      <c r="FP247" s="14"/>
      <c r="FQ247" s="14"/>
      <c r="FR247" s="14"/>
      <c r="FS247" s="14"/>
      <c r="FT247" s="14"/>
      <c r="FU247" s="14"/>
      <c r="FV247" s="14"/>
      <c r="FW247" s="14"/>
      <c r="FX247" s="14"/>
      <c r="FY247" s="14"/>
      <c r="FZ247" s="14"/>
      <c r="GA247" s="14"/>
      <c r="GB247" s="14"/>
      <c r="GC247" s="14"/>
      <c r="GD247" s="14"/>
      <c r="GE247" s="14"/>
      <c r="GF247" s="14"/>
      <c r="GG247" s="14"/>
      <c r="GH247" s="14"/>
      <c r="GI247" s="14"/>
      <c r="GJ247" s="14"/>
      <c r="GK247" s="14"/>
      <c r="GL247" s="14"/>
      <c r="GM247" s="14"/>
      <c r="GN247" s="14"/>
      <c r="GO247" s="14"/>
      <c r="GP247" s="14"/>
      <c r="GQ247" s="14"/>
      <c r="GR247" s="14"/>
      <c r="GS247" s="14"/>
      <c r="GT247" s="14"/>
      <c r="GU247" s="14"/>
      <c r="GV247" s="14"/>
      <c r="GW247" s="14"/>
      <c r="GX247" s="14"/>
      <c r="GY247" s="14"/>
      <c r="GZ247" s="14"/>
      <c r="HA247" s="14"/>
      <c r="HB247" s="14"/>
      <c r="HC247" s="14"/>
      <c r="HD247" s="14"/>
      <c r="HE247" s="14"/>
      <c r="HF247" s="14"/>
      <c r="HG247" s="14"/>
      <c r="HH247" s="14"/>
      <c r="HI247" s="14"/>
      <c r="HJ247" s="14"/>
      <c r="HK247" s="14"/>
      <c r="HL247" s="14"/>
      <c r="HM247" s="14"/>
      <c r="HN247" s="14"/>
      <c r="HO247" s="14"/>
      <c r="HP247" s="14"/>
      <c r="HQ247" s="14"/>
      <c r="HR247" s="14"/>
      <c r="HS247" s="14"/>
      <c r="HT247" s="14"/>
      <c r="HU247" s="14"/>
      <c r="HV247" s="14"/>
      <c r="HW247" s="14"/>
      <c r="HX247" s="14"/>
      <c r="HY247" s="14"/>
      <c r="HZ247" s="14"/>
      <c r="IA247" s="14"/>
      <c r="IB247" s="14"/>
      <c r="IC247" s="14"/>
      <c r="ID247" s="14"/>
      <c r="IE247" s="14"/>
      <c r="IF247" s="14"/>
      <c r="IG247" s="14"/>
      <c r="IH247" s="14"/>
      <c r="II247" s="14"/>
      <c r="IJ247" s="14"/>
      <c r="IK247" s="14"/>
      <c r="IL247" s="14"/>
      <c r="IM247" s="14"/>
      <c r="IN247" s="14"/>
      <c r="IO247" s="14"/>
      <c r="IP247" s="14"/>
      <c r="IQ247" s="14"/>
      <c r="IR247" s="14"/>
      <c r="IS247" s="14"/>
      <c r="IT247" s="14"/>
      <c r="IU247" s="14"/>
      <c r="IV247" s="14"/>
      <c r="IW247" s="14"/>
      <c r="IX247" s="14"/>
      <c r="IY247" s="14"/>
      <c r="IZ247" s="14"/>
      <c r="JA247" s="14"/>
      <c r="JB247" s="14"/>
      <c r="JC247" s="14"/>
      <c r="JD247" s="14"/>
      <c r="JE247" s="14"/>
      <c r="JF247" s="14"/>
      <c r="JG247" s="14"/>
      <c r="JH247" s="14"/>
      <c r="JI247" s="14"/>
      <c r="JJ247" s="14"/>
      <c r="JK247" s="14"/>
      <c r="JL247" s="14"/>
      <c r="JM247" s="14"/>
      <c r="JN247" s="14"/>
      <c r="JO247" s="14"/>
      <c r="JP247" s="14"/>
      <c r="JQ247" s="14"/>
      <c r="JR247" s="14"/>
      <c r="JS247" s="14"/>
      <c r="JT247" s="14"/>
      <c r="JU247" s="14"/>
      <c r="JV247" s="14"/>
      <c r="JW247" s="14"/>
      <c r="JX247" s="14"/>
      <c r="JY247" s="14"/>
      <c r="JZ247" s="14"/>
      <c r="KA247" s="14"/>
      <c r="KB247" s="14"/>
    </row>
    <row r="248" spans="1:288" s="152" customFormat="1" ht="18" hidden="1" customHeight="1" outlineLevel="2" x14ac:dyDescent="0.25">
      <c r="A248" s="146">
        <v>106</v>
      </c>
      <c r="B248" s="366" t="str">
        <f>IFERROR(IF(INDEX(inputsflush_gn,MATCH(Logic!$A248,inputsflush_no,0))&lt;&gt;"",INDEX(inputsflush_gn,MATCH(Logic!$A248,inputsflush_no,0)),""),"")</f>
        <v/>
      </c>
      <c r="C248" s="367"/>
      <c r="D248" s="58" t="str">
        <f>IFERROR(IF(INDEX(inputsflush_id,MATCH(Logic!$A248,inputsflush_no,0))&lt;&gt;"",INDEX(inputsflush_id,MATCH(Logic!$A248,inputsflush_no,0)),""),"")</f>
        <v/>
      </c>
      <c r="E248" s="370" t="str">
        <f>IFERROR(IF(INDEX(inputsflush_fam,MATCH(Logic!$A248,inputsflush_no,0))&lt;&gt;"",INDEX(inputsflush_fam,MATCH(Logic!$A248,inputsflush_no,0)),""),"")</f>
        <v/>
      </c>
      <c r="F248" s="370"/>
      <c r="G248" s="370" t="str">
        <f>IFERROR(IF(INDEX(inputsflush_typ,MATCH(Logic!$A248,inputsflush_no,0))&lt;&gt;"",INDEX(inputsflush_typ,MATCH(Logic!$A248,inputsflush_no,0)),""),"")</f>
        <v/>
      </c>
      <c r="H248" s="370"/>
      <c r="I248" s="160" t="str">
        <f t="shared" si="59"/>
        <v/>
      </c>
      <c r="J248" s="161" t="str">
        <f>IFERROR(IF(INDEX(inputsflush_dfr,MATCH(Logic!$A248,inputsflush_no,0))&lt;&gt;"",INDEX(inputsflush_dfr,MATCH(Logic!$A248,inputsflush_no,0)),""),"")</f>
        <v/>
      </c>
      <c r="K248" s="332" t="str">
        <f>IFERROR(IF(INDEX(inputsflush_paw,MATCH(Logic!$A248,inputsflush_no,0))&lt;&gt;"",INDEX(inputsflush_paw,MATCH(Logic!$A248,inputsflush_no,0)),""),"")</f>
        <v/>
      </c>
      <c r="L248" s="304" t="str">
        <f>IFERROR(IF(INDEX(inputsflush_prcocc,MATCH(Logic!$A248,inputsflush_no,0))&lt;&gt;"",INDEX(inputsflush_prcocc,MATCH(Logic!$A248,inputsflush_no,0)),""),"")</f>
        <v/>
      </c>
      <c r="M248" s="174" t="str">
        <f t="shared" si="30"/>
        <v/>
      </c>
      <c r="N248" s="162" t="str">
        <f t="shared" si="31"/>
        <v/>
      </c>
      <c r="O248" s="160" t="str">
        <f t="shared" si="32"/>
        <v/>
      </c>
      <c r="P248" s="160" t="str">
        <f t="shared" si="33"/>
        <v/>
      </c>
      <c r="Q248" s="160" t="str">
        <f>IF($B248&lt;&gt;"",IFERROR(IF($N248&gt;0,IF($E248="Toilet (male)",1+(2*(1-$M248)),IF($E248="Toilet (female)",Database!J$55,IF($E248="Urinal",2*$M248,0))),0),"Check Inputs"),"")</f>
        <v/>
      </c>
      <c r="R248" s="162" t="str">
        <f t="shared" si="34"/>
        <v/>
      </c>
      <c r="S248" s="160" t="str">
        <f t="shared" si="35"/>
        <v/>
      </c>
      <c r="T248" s="160" t="str">
        <f t="shared" si="36"/>
        <v/>
      </c>
      <c r="U248" s="160" t="str">
        <f>IF($B248&lt;&gt;"",IFERROR(IF($R248&gt;0,IF($E248="Toilet (male)",0.1+(0.4*(1-$M248)),IF($E248="Toilet (female)",Database!K$55,IF($E248="Urinal",0.4*$M248,0))),0),"Check Inputs"),"")</f>
        <v/>
      </c>
      <c r="V248" s="162" t="str">
        <f t="shared" si="37"/>
        <v/>
      </c>
      <c r="W248" s="160" t="str">
        <f t="shared" si="38"/>
        <v/>
      </c>
      <c r="X248" s="160" t="str">
        <f t="shared" si="39"/>
        <v/>
      </c>
      <c r="Y248" s="162" t="str">
        <f>IF($B248&lt;&gt;"",IFERROR(IF($V248&gt;0,IF($E248="Toilet (male)",0.1+(0.1*(1-$M248)),IF($E248="Toilet (female)",Database!L$55,IF($E248="Urinal",0.1*$M248,0))),0),"Check Inputs"),"")</f>
        <v/>
      </c>
      <c r="Z248" s="162" t="str">
        <f t="shared" si="40"/>
        <v/>
      </c>
      <c r="AA248" s="160" t="str">
        <f t="shared" si="41"/>
        <v/>
      </c>
      <c r="AB248" s="160" t="str">
        <f t="shared" si="42"/>
        <v/>
      </c>
      <c r="AC248" s="162" t="str">
        <f>IF($B248&lt;&gt;"",IFERROR(IF($Z248&gt;0,IF($E248="Toilet (male)",1+(2*(1-$M248)),IF($E248="Toilet (female)",Database!M$55,IF($E248="Urinal",2*$M248,0))),0),"Check Inputs"),"")</f>
        <v/>
      </c>
      <c r="AD248" s="162" t="str">
        <f t="shared" si="43"/>
        <v/>
      </c>
      <c r="AE248" s="160" t="str">
        <f t="shared" si="44"/>
        <v/>
      </c>
      <c r="AF248" s="160" t="str">
        <f t="shared" si="45"/>
        <v/>
      </c>
      <c r="AG248" s="162" t="str">
        <f>IF($B248&lt;&gt;"",IFERROR(IF($AD248&gt;0,IF($E248="Toilet (male)",Database!$N$54,IF($E248="Toilet (female)",Database!$N$55,IF($E248="Urinal",Database!$N$56,0))),0),"Check Inputs"),"")</f>
        <v/>
      </c>
      <c r="AH248" s="162" t="str">
        <f t="shared" si="46"/>
        <v/>
      </c>
      <c r="AI248" s="160" t="str">
        <f t="shared" si="47"/>
        <v/>
      </c>
      <c r="AJ248" s="160" t="str">
        <f t="shared" si="48"/>
        <v/>
      </c>
      <c r="AK248" s="161" t="str">
        <f>IFERROR(IF(INDEX(inputsflush_updot,MATCH(Logic!$A248,inputsflush_no,0))&lt;&gt;"",INDEX(inputsflush_updot,MATCH(Logic!$A248,inputsflush_no,0)),""),"")</f>
        <v/>
      </c>
      <c r="AL248" s="160" t="str">
        <f t="shared" si="50"/>
        <v/>
      </c>
      <c r="AM248" s="161" t="str">
        <f>IFERROR(IF(INDEX(inputsflush_tduot,MATCH(Logic!$A248,inputsflush_no,0))&lt;&gt;"",INDEX(inputsflush_tduot,MATCH(Logic!$A248,inputsflush_no,0)),""),"")</f>
        <v/>
      </c>
      <c r="AN248" s="166" t="str">
        <f t="shared" si="51"/>
        <v/>
      </c>
      <c r="AO248" s="166" t="str">
        <f t="shared" si="52"/>
        <v/>
      </c>
      <c r="AP248" s="162" t="str">
        <f t="shared" si="53"/>
        <v/>
      </c>
      <c r="AQ248" s="306" t="str">
        <f t="shared" si="54"/>
        <v/>
      </c>
      <c r="AR248" s="160" t="str">
        <f t="shared" si="49"/>
        <v/>
      </c>
      <c r="AS248" s="160" t="str">
        <f t="shared" si="55"/>
        <v/>
      </c>
      <c r="AT248" s="160" t="str">
        <f t="shared" si="56"/>
        <v/>
      </c>
      <c r="AU248" s="160" t="str">
        <f t="shared" si="57"/>
        <v/>
      </c>
      <c r="AV248" s="160" t="str">
        <f t="shared" si="58"/>
        <v/>
      </c>
      <c r="AW248" s="153"/>
      <c r="AX248" s="138"/>
      <c r="AY248" s="138"/>
      <c r="AZ248" s="138"/>
      <c r="BA248" s="138"/>
      <c r="BB248" s="138"/>
      <c r="BC248" s="138"/>
      <c r="BD248" s="138"/>
      <c r="BE248" s="138"/>
      <c r="BF248" s="138"/>
      <c r="BG248" s="138"/>
      <c r="BH248" s="138"/>
      <c r="BI248" s="138"/>
      <c r="BJ248" s="138"/>
      <c r="BK248" s="138"/>
      <c r="BL248" s="138"/>
      <c r="BM248" s="138"/>
      <c r="BN248" s="138"/>
      <c r="BO248" s="138"/>
      <c r="BP248" s="138"/>
      <c r="BQ248" s="138"/>
      <c r="BR248" s="138"/>
      <c r="BS248" s="138"/>
      <c r="BT248" s="138"/>
      <c r="BU248" s="138"/>
      <c r="BV248" s="138"/>
      <c r="BW248" s="138"/>
      <c r="BX248" s="138"/>
      <c r="BY248" s="138"/>
      <c r="BZ248" s="138"/>
      <c r="CA248" s="14"/>
      <c r="CB248" s="14"/>
      <c r="CC248" s="14"/>
      <c r="CD248" s="14"/>
      <c r="CE248" s="14"/>
      <c r="CF248" s="14"/>
      <c r="CG248" s="14"/>
      <c r="CH248" s="14"/>
      <c r="CI248" s="14"/>
      <c r="CJ248" s="14"/>
      <c r="CK248" s="14"/>
      <c r="CL248" s="14"/>
      <c r="CM248" s="14"/>
      <c r="CN248" s="14"/>
      <c r="CO248" s="14"/>
      <c r="CP248" s="14"/>
      <c r="CQ248" s="14"/>
      <c r="CR248" s="14"/>
      <c r="CS248" s="14"/>
      <c r="CT248" s="14"/>
      <c r="CU248" s="14"/>
      <c r="CV248" s="14"/>
      <c r="CW248" s="14"/>
      <c r="CX248" s="14"/>
      <c r="CY248" s="14"/>
      <c r="CZ248" s="14"/>
      <c r="DA248" s="14"/>
      <c r="DB248" s="14"/>
      <c r="DC248" s="14"/>
      <c r="DD248" s="14"/>
      <c r="DE248" s="14"/>
      <c r="DF248" s="14"/>
      <c r="DG248" s="14"/>
      <c r="DH248" s="14"/>
      <c r="DI248" s="14"/>
      <c r="DJ248" s="14"/>
      <c r="DK248" s="14"/>
      <c r="DL248" s="14"/>
      <c r="DM248" s="14"/>
      <c r="DN248" s="14"/>
      <c r="DO248" s="14"/>
      <c r="DP248" s="14"/>
      <c r="DQ248" s="14"/>
      <c r="DR248" s="14"/>
      <c r="DS248" s="14"/>
      <c r="DT248" s="14"/>
      <c r="DU248" s="14"/>
      <c r="DV248" s="14"/>
      <c r="DW248" s="14"/>
      <c r="DX248" s="14"/>
      <c r="DY248" s="14"/>
      <c r="DZ248" s="14"/>
      <c r="EA248" s="14"/>
      <c r="EB248" s="14"/>
      <c r="EC248" s="14"/>
      <c r="ED248" s="14"/>
      <c r="EE248" s="14"/>
      <c r="EF248" s="14"/>
      <c r="EG248" s="14"/>
      <c r="EH248" s="14"/>
      <c r="EI248" s="14"/>
      <c r="EJ248" s="14"/>
      <c r="EK248" s="14"/>
      <c r="EL248" s="14"/>
      <c r="EM248" s="14"/>
      <c r="EN248" s="14"/>
      <c r="EO248" s="14"/>
      <c r="EP248" s="14"/>
      <c r="EQ248" s="14"/>
      <c r="ER248" s="14"/>
      <c r="ES248" s="14"/>
      <c r="ET248" s="14"/>
      <c r="EU248" s="14"/>
      <c r="EV248" s="14"/>
      <c r="EW248" s="14"/>
      <c r="EX248" s="14"/>
      <c r="EY248" s="14"/>
      <c r="EZ248" s="14"/>
      <c r="FA248" s="14"/>
      <c r="FB248" s="14"/>
      <c r="FC248" s="14"/>
      <c r="FD248" s="14"/>
      <c r="FE248" s="14"/>
      <c r="FF248" s="14"/>
      <c r="FG248" s="14"/>
      <c r="FH248" s="14"/>
      <c r="FI248" s="14"/>
      <c r="FJ248" s="14"/>
      <c r="FK248" s="14"/>
      <c r="FL248" s="14"/>
      <c r="FM248" s="14"/>
      <c r="FN248" s="14"/>
      <c r="FO248" s="14"/>
      <c r="FP248" s="14"/>
      <c r="FQ248" s="14"/>
      <c r="FR248" s="14"/>
      <c r="FS248" s="14"/>
      <c r="FT248" s="14"/>
      <c r="FU248" s="14"/>
      <c r="FV248" s="14"/>
      <c r="FW248" s="14"/>
      <c r="FX248" s="14"/>
      <c r="FY248" s="14"/>
      <c r="FZ248" s="14"/>
      <c r="GA248" s="14"/>
      <c r="GB248" s="14"/>
      <c r="GC248" s="14"/>
      <c r="GD248" s="14"/>
      <c r="GE248" s="14"/>
      <c r="GF248" s="14"/>
      <c r="GG248" s="14"/>
      <c r="GH248" s="14"/>
      <c r="GI248" s="14"/>
      <c r="GJ248" s="14"/>
      <c r="GK248" s="14"/>
      <c r="GL248" s="14"/>
      <c r="GM248" s="14"/>
      <c r="GN248" s="14"/>
      <c r="GO248" s="14"/>
      <c r="GP248" s="14"/>
      <c r="GQ248" s="14"/>
      <c r="GR248" s="14"/>
      <c r="GS248" s="14"/>
      <c r="GT248" s="14"/>
      <c r="GU248" s="14"/>
      <c r="GV248" s="14"/>
      <c r="GW248" s="14"/>
      <c r="GX248" s="14"/>
      <c r="GY248" s="14"/>
      <c r="GZ248" s="14"/>
      <c r="HA248" s="14"/>
      <c r="HB248" s="14"/>
      <c r="HC248" s="14"/>
      <c r="HD248" s="14"/>
      <c r="HE248" s="14"/>
      <c r="HF248" s="14"/>
      <c r="HG248" s="14"/>
      <c r="HH248" s="14"/>
      <c r="HI248" s="14"/>
      <c r="HJ248" s="14"/>
      <c r="HK248" s="14"/>
      <c r="HL248" s="14"/>
      <c r="HM248" s="14"/>
      <c r="HN248" s="14"/>
      <c r="HO248" s="14"/>
      <c r="HP248" s="14"/>
      <c r="HQ248" s="14"/>
      <c r="HR248" s="14"/>
      <c r="HS248" s="14"/>
      <c r="HT248" s="14"/>
      <c r="HU248" s="14"/>
      <c r="HV248" s="14"/>
      <c r="HW248" s="14"/>
      <c r="HX248" s="14"/>
      <c r="HY248" s="14"/>
      <c r="HZ248" s="14"/>
      <c r="IA248" s="14"/>
      <c r="IB248" s="14"/>
      <c r="IC248" s="14"/>
      <c r="ID248" s="14"/>
      <c r="IE248" s="14"/>
      <c r="IF248" s="14"/>
      <c r="IG248" s="14"/>
      <c r="IH248" s="14"/>
      <c r="II248" s="14"/>
      <c r="IJ248" s="14"/>
      <c r="IK248" s="14"/>
      <c r="IL248" s="14"/>
      <c r="IM248" s="14"/>
      <c r="IN248" s="14"/>
      <c r="IO248" s="14"/>
      <c r="IP248" s="14"/>
      <c r="IQ248" s="14"/>
      <c r="IR248" s="14"/>
      <c r="IS248" s="14"/>
      <c r="IT248" s="14"/>
      <c r="IU248" s="14"/>
      <c r="IV248" s="14"/>
      <c r="IW248" s="14"/>
      <c r="IX248" s="14"/>
      <c r="IY248" s="14"/>
      <c r="IZ248" s="14"/>
      <c r="JA248" s="14"/>
      <c r="JB248" s="14"/>
      <c r="JC248" s="14"/>
      <c r="JD248" s="14"/>
      <c r="JE248" s="14"/>
      <c r="JF248" s="14"/>
      <c r="JG248" s="14"/>
      <c r="JH248" s="14"/>
      <c r="JI248" s="14"/>
      <c r="JJ248" s="14"/>
      <c r="JK248" s="14"/>
      <c r="JL248" s="14"/>
      <c r="JM248" s="14"/>
      <c r="JN248" s="14"/>
      <c r="JO248" s="14"/>
      <c r="JP248" s="14"/>
      <c r="JQ248" s="14"/>
      <c r="JR248" s="14"/>
      <c r="JS248" s="14"/>
      <c r="JT248" s="14"/>
      <c r="JU248" s="14"/>
      <c r="JV248" s="14"/>
      <c r="JW248" s="14"/>
      <c r="JX248" s="14"/>
      <c r="JY248" s="14"/>
      <c r="JZ248" s="14"/>
      <c r="KA248" s="14"/>
      <c r="KB248" s="14"/>
    </row>
    <row r="249" spans="1:288" s="152" customFormat="1" ht="18" hidden="1" customHeight="1" outlineLevel="2" x14ac:dyDescent="0.25">
      <c r="A249" s="146">
        <v>107</v>
      </c>
      <c r="B249" s="366" t="str">
        <f>IFERROR(IF(INDEX(inputsflush_gn,MATCH(Logic!$A249,inputsflush_no,0))&lt;&gt;"",INDEX(inputsflush_gn,MATCH(Logic!$A249,inputsflush_no,0)),""),"")</f>
        <v/>
      </c>
      <c r="C249" s="367"/>
      <c r="D249" s="58" t="str">
        <f>IFERROR(IF(INDEX(inputsflush_id,MATCH(Logic!$A249,inputsflush_no,0))&lt;&gt;"",INDEX(inputsflush_id,MATCH(Logic!$A249,inputsflush_no,0)),""),"")</f>
        <v/>
      </c>
      <c r="E249" s="370" t="str">
        <f>IFERROR(IF(INDEX(inputsflush_fam,MATCH(Logic!$A249,inputsflush_no,0))&lt;&gt;"",INDEX(inputsflush_fam,MATCH(Logic!$A249,inputsflush_no,0)),""),"")</f>
        <v/>
      </c>
      <c r="F249" s="370"/>
      <c r="G249" s="370" t="str">
        <f>IFERROR(IF(INDEX(inputsflush_typ,MATCH(Logic!$A249,inputsflush_no,0))&lt;&gt;"",INDEX(inputsflush_typ,MATCH(Logic!$A249,inputsflush_no,0)),""),"")</f>
        <v/>
      </c>
      <c r="H249" s="370"/>
      <c r="I249" s="160" t="str">
        <f t="shared" si="59"/>
        <v/>
      </c>
      <c r="J249" s="161" t="str">
        <f>IFERROR(IF(INDEX(inputsflush_dfr,MATCH(Logic!$A249,inputsflush_no,0))&lt;&gt;"",INDEX(inputsflush_dfr,MATCH(Logic!$A249,inputsflush_no,0)),""),"")</f>
        <v/>
      </c>
      <c r="K249" s="332" t="str">
        <f>IFERROR(IF(INDEX(inputsflush_paw,MATCH(Logic!$A249,inputsflush_no,0))&lt;&gt;"",INDEX(inputsflush_paw,MATCH(Logic!$A249,inputsflush_no,0)),""),"")</f>
        <v/>
      </c>
      <c r="L249" s="304" t="str">
        <f>IFERROR(IF(INDEX(inputsflush_prcocc,MATCH(Logic!$A249,inputsflush_no,0))&lt;&gt;"",INDEX(inputsflush_prcocc,MATCH(Logic!$A249,inputsflush_no,0)),""),"")</f>
        <v/>
      </c>
      <c r="M249" s="174" t="str">
        <f t="shared" si="30"/>
        <v/>
      </c>
      <c r="N249" s="162" t="str">
        <f t="shared" si="31"/>
        <v/>
      </c>
      <c r="O249" s="160" t="str">
        <f t="shared" si="32"/>
        <v/>
      </c>
      <c r="P249" s="160" t="str">
        <f t="shared" si="33"/>
        <v/>
      </c>
      <c r="Q249" s="160" t="str">
        <f>IF($B249&lt;&gt;"",IFERROR(IF($N249&gt;0,IF($E249="Toilet (male)",1+(2*(1-$M249)),IF($E249="Toilet (female)",Database!J$55,IF($E249="Urinal",2*$M249,0))),0),"Check Inputs"),"")</f>
        <v/>
      </c>
      <c r="R249" s="162" t="str">
        <f t="shared" si="34"/>
        <v/>
      </c>
      <c r="S249" s="160" t="str">
        <f t="shared" si="35"/>
        <v/>
      </c>
      <c r="T249" s="160" t="str">
        <f t="shared" si="36"/>
        <v/>
      </c>
      <c r="U249" s="160" t="str">
        <f>IF($B249&lt;&gt;"",IFERROR(IF($R249&gt;0,IF($E249="Toilet (male)",0.1+(0.4*(1-$M249)),IF($E249="Toilet (female)",Database!K$55,IF($E249="Urinal",0.4*$M249,0))),0),"Check Inputs"),"")</f>
        <v/>
      </c>
      <c r="V249" s="162" t="str">
        <f t="shared" si="37"/>
        <v/>
      </c>
      <c r="W249" s="160" t="str">
        <f t="shared" si="38"/>
        <v/>
      </c>
      <c r="X249" s="160" t="str">
        <f t="shared" si="39"/>
        <v/>
      </c>
      <c r="Y249" s="162" t="str">
        <f>IF($B249&lt;&gt;"",IFERROR(IF($V249&gt;0,IF($E249="Toilet (male)",0.1+(0.1*(1-$M249)),IF($E249="Toilet (female)",Database!L$55,IF($E249="Urinal",0.1*$M249,0))),0),"Check Inputs"),"")</f>
        <v/>
      </c>
      <c r="Z249" s="162" t="str">
        <f t="shared" si="40"/>
        <v/>
      </c>
      <c r="AA249" s="160" t="str">
        <f t="shared" si="41"/>
        <v/>
      </c>
      <c r="AB249" s="160" t="str">
        <f t="shared" si="42"/>
        <v/>
      </c>
      <c r="AC249" s="162" t="str">
        <f>IF($B249&lt;&gt;"",IFERROR(IF($Z249&gt;0,IF($E249="Toilet (male)",1+(2*(1-$M249)),IF($E249="Toilet (female)",Database!M$55,IF($E249="Urinal",2*$M249,0))),0),"Check Inputs"),"")</f>
        <v/>
      </c>
      <c r="AD249" s="162" t="str">
        <f t="shared" si="43"/>
        <v/>
      </c>
      <c r="AE249" s="160" t="str">
        <f t="shared" si="44"/>
        <v/>
      </c>
      <c r="AF249" s="160" t="str">
        <f t="shared" si="45"/>
        <v/>
      </c>
      <c r="AG249" s="162" t="str">
        <f>IF($B249&lt;&gt;"",IFERROR(IF($AD249&gt;0,IF($E249="Toilet (male)",Database!$N$54,IF($E249="Toilet (female)",Database!$N$55,IF($E249="Urinal",Database!$N$56,0))),0),"Check Inputs"),"")</f>
        <v/>
      </c>
      <c r="AH249" s="162" t="str">
        <f t="shared" si="46"/>
        <v/>
      </c>
      <c r="AI249" s="160" t="str">
        <f t="shared" si="47"/>
        <v/>
      </c>
      <c r="AJ249" s="160" t="str">
        <f t="shared" si="48"/>
        <v/>
      </c>
      <c r="AK249" s="161" t="str">
        <f>IFERROR(IF(INDEX(inputsflush_updot,MATCH(Logic!$A249,inputsflush_no,0))&lt;&gt;"",INDEX(inputsflush_updot,MATCH(Logic!$A249,inputsflush_no,0)),""),"")</f>
        <v/>
      </c>
      <c r="AL249" s="160" t="str">
        <f t="shared" si="50"/>
        <v/>
      </c>
      <c r="AM249" s="161" t="str">
        <f>IFERROR(IF(INDEX(inputsflush_tduot,MATCH(Logic!$A249,inputsflush_no,0))&lt;&gt;"",INDEX(inputsflush_tduot,MATCH(Logic!$A249,inputsflush_no,0)),""),"")</f>
        <v/>
      </c>
      <c r="AN249" s="166" t="str">
        <f t="shared" si="51"/>
        <v/>
      </c>
      <c r="AO249" s="166" t="str">
        <f t="shared" si="52"/>
        <v/>
      </c>
      <c r="AP249" s="162" t="str">
        <f t="shared" si="53"/>
        <v/>
      </c>
      <c r="AQ249" s="306" t="str">
        <f t="shared" si="54"/>
        <v/>
      </c>
      <c r="AR249" s="160" t="str">
        <f t="shared" si="49"/>
        <v/>
      </c>
      <c r="AS249" s="160" t="str">
        <f t="shared" si="55"/>
        <v/>
      </c>
      <c r="AT249" s="160" t="str">
        <f t="shared" si="56"/>
        <v/>
      </c>
      <c r="AU249" s="160" t="str">
        <f t="shared" si="57"/>
        <v/>
      </c>
      <c r="AV249" s="160" t="str">
        <f t="shared" si="58"/>
        <v/>
      </c>
      <c r="AW249" s="153"/>
      <c r="AX249" s="138"/>
      <c r="AY249" s="138"/>
      <c r="AZ249" s="138"/>
      <c r="BA249" s="138"/>
      <c r="BB249" s="138"/>
      <c r="BC249" s="138"/>
      <c r="BD249" s="138"/>
      <c r="BE249" s="138"/>
      <c r="BF249" s="138"/>
      <c r="BG249" s="138"/>
      <c r="BH249" s="138"/>
      <c r="BI249" s="138"/>
      <c r="BJ249" s="138"/>
      <c r="BK249" s="138"/>
      <c r="BL249" s="138"/>
      <c r="BM249" s="138"/>
      <c r="BN249" s="138"/>
      <c r="BO249" s="138"/>
      <c r="BP249" s="138"/>
      <c r="BQ249" s="138"/>
      <c r="BR249" s="138"/>
      <c r="BS249" s="138"/>
      <c r="BT249" s="138"/>
      <c r="BU249" s="138"/>
      <c r="BV249" s="138"/>
      <c r="BW249" s="138"/>
      <c r="BX249" s="138"/>
      <c r="BY249" s="138"/>
      <c r="BZ249" s="138"/>
      <c r="CA249" s="14"/>
      <c r="CB249" s="14"/>
      <c r="CC249" s="14"/>
      <c r="CD249" s="14"/>
      <c r="CE249" s="14"/>
      <c r="CF249" s="14"/>
      <c r="CG249" s="14"/>
      <c r="CH249" s="14"/>
      <c r="CI249" s="14"/>
      <c r="CJ249" s="14"/>
      <c r="CK249" s="14"/>
      <c r="CL249" s="14"/>
      <c r="CM249" s="14"/>
      <c r="CN249" s="14"/>
      <c r="CO249" s="14"/>
      <c r="CP249" s="14"/>
      <c r="CQ249" s="14"/>
      <c r="CR249" s="14"/>
      <c r="CS249" s="14"/>
      <c r="CT249" s="14"/>
      <c r="CU249" s="14"/>
      <c r="CV249" s="14"/>
      <c r="CW249" s="14"/>
      <c r="CX249" s="14"/>
      <c r="CY249" s="14"/>
      <c r="CZ249" s="14"/>
      <c r="DA249" s="14"/>
      <c r="DB249" s="14"/>
      <c r="DC249" s="14"/>
      <c r="DD249" s="14"/>
      <c r="DE249" s="14"/>
      <c r="DF249" s="14"/>
      <c r="DG249" s="14"/>
      <c r="DH249" s="14"/>
      <c r="DI249" s="14"/>
      <c r="DJ249" s="14"/>
      <c r="DK249" s="14"/>
      <c r="DL249" s="14"/>
      <c r="DM249" s="14"/>
      <c r="DN249" s="14"/>
      <c r="DO249" s="14"/>
      <c r="DP249" s="14"/>
      <c r="DQ249" s="14"/>
      <c r="DR249" s="14"/>
      <c r="DS249" s="14"/>
      <c r="DT249" s="14"/>
      <c r="DU249" s="14"/>
      <c r="DV249" s="14"/>
      <c r="DW249" s="14"/>
      <c r="DX249" s="14"/>
      <c r="DY249" s="14"/>
      <c r="DZ249" s="14"/>
      <c r="EA249" s="14"/>
      <c r="EB249" s="14"/>
      <c r="EC249" s="14"/>
      <c r="ED249" s="14"/>
      <c r="EE249" s="14"/>
      <c r="EF249" s="14"/>
      <c r="EG249" s="14"/>
      <c r="EH249" s="14"/>
      <c r="EI249" s="14"/>
      <c r="EJ249" s="14"/>
      <c r="EK249" s="14"/>
      <c r="EL249" s="14"/>
      <c r="EM249" s="14"/>
      <c r="EN249" s="14"/>
      <c r="EO249" s="14"/>
      <c r="EP249" s="14"/>
      <c r="EQ249" s="14"/>
      <c r="ER249" s="14"/>
      <c r="ES249" s="14"/>
      <c r="ET249" s="14"/>
      <c r="EU249" s="14"/>
      <c r="EV249" s="14"/>
      <c r="EW249" s="14"/>
      <c r="EX249" s="14"/>
      <c r="EY249" s="14"/>
      <c r="EZ249" s="14"/>
      <c r="FA249" s="14"/>
      <c r="FB249" s="14"/>
      <c r="FC249" s="14"/>
      <c r="FD249" s="14"/>
      <c r="FE249" s="14"/>
      <c r="FF249" s="14"/>
      <c r="FG249" s="14"/>
      <c r="FH249" s="14"/>
      <c r="FI249" s="14"/>
      <c r="FJ249" s="14"/>
      <c r="FK249" s="14"/>
      <c r="FL249" s="14"/>
      <c r="FM249" s="14"/>
      <c r="FN249" s="14"/>
      <c r="FO249" s="14"/>
      <c r="FP249" s="14"/>
      <c r="FQ249" s="14"/>
      <c r="FR249" s="14"/>
      <c r="FS249" s="14"/>
      <c r="FT249" s="14"/>
      <c r="FU249" s="14"/>
      <c r="FV249" s="14"/>
      <c r="FW249" s="14"/>
      <c r="FX249" s="14"/>
      <c r="FY249" s="14"/>
      <c r="FZ249" s="14"/>
      <c r="GA249" s="14"/>
      <c r="GB249" s="14"/>
      <c r="GC249" s="14"/>
      <c r="GD249" s="14"/>
      <c r="GE249" s="14"/>
      <c r="GF249" s="14"/>
      <c r="GG249" s="14"/>
      <c r="GH249" s="14"/>
      <c r="GI249" s="14"/>
      <c r="GJ249" s="14"/>
      <c r="GK249" s="14"/>
      <c r="GL249" s="14"/>
      <c r="GM249" s="14"/>
      <c r="GN249" s="14"/>
      <c r="GO249" s="14"/>
      <c r="GP249" s="14"/>
      <c r="GQ249" s="14"/>
      <c r="GR249" s="14"/>
      <c r="GS249" s="14"/>
      <c r="GT249" s="14"/>
      <c r="GU249" s="14"/>
      <c r="GV249" s="14"/>
      <c r="GW249" s="14"/>
      <c r="GX249" s="14"/>
      <c r="GY249" s="14"/>
      <c r="GZ249" s="14"/>
      <c r="HA249" s="14"/>
      <c r="HB249" s="14"/>
      <c r="HC249" s="14"/>
      <c r="HD249" s="14"/>
      <c r="HE249" s="14"/>
      <c r="HF249" s="14"/>
      <c r="HG249" s="14"/>
      <c r="HH249" s="14"/>
      <c r="HI249" s="14"/>
      <c r="HJ249" s="14"/>
      <c r="HK249" s="14"/>
      <c r="HL249" s="14"/>
      <c r="HM249" s="14"/>
      <c r="HN249" s="14"/>
      <c r="HO249" s="14"/>
      <c r="HP249" s="14"/>
      <c r="HQ249" s="14"/>
      <c r="HR249" s="14"/>
      <c r="HS249" s="14"/>
      <c r="HT249" s="14"/>
      <c r="HU249" s="14"/>
      <c r="HV249" s="14"/>
      <c r="HW249" s="14"/>
      <c r="HX249" s="14"/>
      <c r="HY249" s="14"/>
      <c r="HZ249" s="14"/>
      <c r="IA249" s="14"/>
      <c r="IB249" s="14"/>
      <c r="IC249" s="14"/>
      <c r="ID249" s="14"/>
      <c r="IE249" s="14"/>
      <c r="IF249" s="14"/>
      <c r="IG249" s="14"/>
      <c r="IH249" s="14"/>
      <c r="II249" s="14"/>
      <c r="IJ249" s="14"/>
      <c r="IK249" s="14"/>
      <c r="IL249" s="14"/>
      <c r="IM249" s="14"/>
      <c r="IN249" s="14"/>
      <c r="IO249" s="14"/>
      <c r="IP249" s="14"/>
      <c r="IQ249" s="14"/>
      <c r="IR249" s="14"/>
      <c r="IS249" s="14"/>
      <c r="IT249" s="14"/>
      <c r="IU249" s="14"/>
      <c r="IV249" s="14"/>
      <c r="IW249" s="14"/>
      <c r="IX249" s="14"/>
      <c r="IY249" s="14"/>
      <c r="IZ249" s="14"/>
      <c r="JA249" s="14"/>
      <c r="JB249" s="14"/>
      <c r="JC249" s="14"/>
      <c r="JD249" s="14"/>
      <c r="JE249" s="14"/>
      <c r="JF249" s="14"/>
      <c r="JG249" s="14"/>
      <c r="JH249" s="14"/>
      <c r="JI249" s="14"/>
      <c r="JJ249" s="14"/>
      <c r="JK249" s="14"/>
      <c r="JL249" s="14"/>
      <c r="JM249" s="14"/>
      <c r="JN249" s="14"/>
      <c r="JO249" s="14"/>
      <c r="JP249" s="14"/>
      <c r="JQ249" s="14"/>
      <c r="JR249" s="14"/>
      <c r="JS249" s="14"/>
      <c r="JT249" s="14"/>
      <c r="JU249" s="14"/>
      <c r="JV249" s="14"/>
      <c r="JW249" s="14"/>
      <c r="JX249" s="14"/>
      <c r="JY249" s="14"/>
      <c r="JZ249" s="14"/>
      <c r="KA249" s="14"/>
      <c r="KB249" s="14"/>
    </row>
    <row r="250" spans="1:288" s="152" customFormat="1" ht="18" hidden="1" customHeight="1" outlineLevel="2" x14ac:dyDescent="0.25">
      <c r="A250" s="146">
        <v>108</v>
      </c>
      <c r="B250" s="366" t="str">
        <f>IFERROR(IF(INDEX(inputsflush_gn,MATCH(Logic!$A250,inputsflush_no,0))&lt;&gt;"",INDEX(inputsflush_gn,MATCH(Logic!$A250,inputsflush_no,0)),""),"")</f>
        <v/>
      </c>
      <c r="C250" s="367"/>
      <c r="D250" s="58" t="str">
        <f>IFERROR(IF(INDEX(inputsflush_id,MATCH(Logic!$A250,inputsflush_no,0))&lt;&gt;"",INDEX(inputsflush_id,MATCH(Logic!$A250,inputsflush_no,0)),""),"")</f>
        <v/>
      </c>
      <c r="E250" s="370" t="str">
        <f>IFERROR(IF(INDEX(inputsflush_fam,MATCH(Logic!$A250,inputsflush_no,0))&lt;&gt;"",INDEX(inputsflush_fam,MATCH(Logic!$A250,inputsflush_no,0)),""),"")</f>
        <v/>
      </c>
      <c r="F250" s="370"/>
      <c r="G250" s="370" t="str">
        <f>IFERROR(IF(INDEX(inputsflush_typ,MATCH(Logic!$A250,inputsflush_no,0))&lt;&gt;"",INDEX(inputsflush_typ,MATCH(Logic!$A250,inputsflush_no,0)),""),"")</f>
        <v/>
      </c>
      <c r="H250" s="370"/>
      <c r="I250" s="160" t="str">
        <f t="shared" si="59"/>
        <v/>
      </c>
      <c r="J250" s="161" t="str">
        <f>IFERROR(IF(INDEX(inputsflush_dfr,MATCH(Logic!$A250,inputsflush_no,0))&lt;&gt;"",INDEX(inputsflush_dfr,MATCH(Logic!$A250,inputsflush_no,0)),""),"")</f>
        <v/>
      </c>
      <c r="K250" s="332" t="str">
        <f>IFERROR(IF(INDEX(inputsflush_paw,MATCH(Logic!$A250,inputsflush_no,0))&lt;&gt;"",INDEX(inputsflush_paw,MATCH(Logic!$A250,inputsflush_no,0)),""),"")</f>
        <v/>
      </c>
      <c r="L250" s="304" t="str">
        <f>IFERROR(IF(INDEX(inputsflush_prcocc,MATCH(Logic!$A250,inputsflush_no,0))&lt;&gt;"",INDEX(inputsflush_prcocc,MATCH(Logic!$A250,inputsflush_no,0)),""),"")</f>
        <v/>
      </c>
      <c r="M250" s="174" t="str">
        <f t="shared" si="30"/>
        <v/>
      </c>
      <c r="N250" s="162" t="str">
        <f t="shared" si="31"/>
        <v/>
      </c>
      <c r="O250" s="160" t="str">
        <f t="shared" si="32"/>
        <v/>
      </c>
      <c r="P250" s="160" t="str">
        <f t="shared" si="33"/>
        <v/>
      </c>
      <c r="Q250" s="160" t="str">
        <f>IF($B250&lt;&gt;"",IFERROR(IF($N250&gt;0,IF($E250="Toilet (male)",1+(2*(1-$M250)),IF($E250="Toilet (female)",Database!J$55,IF($E250="Urinal",2*$M250,0))),0),"Check Inputs"),"")</f>
        <v/>
      </c>
      <c r="R250" s="162" t="str">
        <f t="shared" si="34"/>
        <v/>
      </c>
      <c r="S250" s="160" t="str">
        <f t="shared" si="35"/>
        <v/>
      </c>
      <c r="T250" s="160" t="str">
        <f t="shared" si="36"/>
        <v/>
      </c>
      <c r="U250" s="160" t="str">
        <f>IF($B250&lt;&gt;"",IFERROR(IF($R250&gt;0,IF($E250="Toilet (male)",0.1+(0.4*(1-$M250)),IF($E250="Toilet (female)",Database!K$55,IF($E250="Urinal",0.4*$M250,0))),0),"Check Inputs"),"")</f>
        <v/>
      </c>
      <c r="V250" s="162" t="str">
        <f t="shared" si="37"/>
        <v/>
      </c>
      <c r="W250" s="160" t="str">
        <f t="shared" si="38"/>
        <v/>
      </c>
      <c r="X250" s="160" t="str">
        <f t="shared" si="39"/>
        <v/>
      </c>
      <c r="Y250" s="162" t="str">
        <f>IF($B250&lt;&gt;"",IFERROR(IF($V250&gt;0,IF($E250="Toilet (male)",0.1+(0.1*(1-$M250)),IF($E250="Toilet (female)",Database!L$55,IF($E250="Urinal",0.1*$M250,0))),0),"Check Inputs"),"")</f>
        <v/>
      </c>
      <c r="Z250" s="162" t="str">
        <f t="shared" si="40"/>
        <v/>
      </c>
      <c r="AA250" s="160" t="str">
        <f t="shared" si="41"/>
        <v/>
      </c>
      <c r="AB250" s="160" t="str">
        <f t="shared" si="42"/>
        <v/>
      </c>
      <c r="AC250" s="162" t="str">
        <f>IF($B250&lt;&gt;"",IFERROR(IF($Z250&gt;0,IF($E250="Toilet (male)",1+(2*(1-$M250)),IF($E250="Toilet (female)",Database!M$55,IF($E250="Urinal",2*$M250,0))),0),"Check Inputs"),"")</f>
        <v/>
      </c>
      <c r="AD250" s="162" t="str">
        <f t="shared" si="43"/>
        <v/>
      </c>
      <c r="AE250" s="160" t="str">
        <f t="shared" si="44"/>
        <v/>
      </c>
      <c r="AF250" s="160" t="str">
        <f t="shared" si="45"/>
        <v/>
      </c>
      <c r="AG250" s="162" t="str">
        <f>IF($B250&lt;&gt;"",IFERROR(IF($AD250&gt;0,IF($E250="Toilet (male)",Database!$N$54,IF($E250="Toilet (female)",Database!$N$55,IF($E250="Urinal",Database!$N$56,0))),0),"Check Inputs"),"")</f>
        <v/>
      </c>
      <c r="AH250" s="162" t="str">
        <f t="shared" si="46"/>
        <v/>
      </c>
      <c r="AI250" s="160" t="str">
        <f t="shared" si="47"/>
        <v/>
      </c>
      <c r="AJ250" s="160" t="str">
        <f t="shared" si="48"/>
        <v/>
      </c>
      <c r="AK250" s="161" t="str">
        <f>IFERROR(IF(INDEX(inputsflush_updot,MATCH(Logic!$A250,inputsflush_no,0))&lt;&gt;"",INDEX(inputsflush_updot,MATCH(Logic!$A250,inputsflush_no,0)),""),"")</f>
        <v/>
      </c>
      <c r="AL250" s="160" t="str">
        <f t="shared" si="50"/>
        <v/>
      </c>
      <c r="AM250" s="161" t="str">
        <f>IFERROR(IF(INDEX(inputsflush_tduot,MATCH(Logic!$A250,inputsflush_no,0))&lt;&gt;"",INDEX(inputsflush_tduot,MATCH(Logic!$A250,inputsflush_no,0)),""),"")</f>
        <v/>
      </c>
      <c r="AN250" s="166" t="str">
        <f t="shared" si="51"/>
        <v/>
      </c>
      <c r="AO250" s="166" t="str">
        <f t="shared" si="52"/>
        <v/>
      </c>
      <c r="AP250" s="162" t="str">
        <f t="shared" si="53"/>
        <v/>
      </c>
      <c r="AQ250" s="306" t="str">
        <f t="shared" si="54"/>
        <v/>
      </c>
      <c r="AR250" s="160" t="str">
        <f t="shared" si="49"/>
        <v/>
      </c>
      <c r="AS250" s="160" t="str">
        <f t="shared" si="55"/>
        <v/>
      </c>
      <c r="AT250" s="160" t="str">
        <f t="shared" si="56"/>
        <v/>
      </c>
      <c r="AU250" s="160" t="str">
        <f t="shared" si="57"/>
        <v/>
      </c>
      <c r="AV250" s="160" t="str">
        <f t="shared" si="58"/>
        <v/>
      </c>
      <c r="AW250" s="153"/>
      <c r="AX250" s="138"/>
      <c r="AY250" s="138"/>
      <c r="AZ250" s="138"/>
      <c r="BA250" s="138"/>
      <c r="BB250" s="138"/>
      <c r="BC250" s="138"/>
      <c r="BD250" s="138"/>
      <c r="BE250" s="138"/>
      <c r="BF250" s="138"/>
      <c r="BG250" s="138"/>
      <c r="BH250" s="138"/>
      <c r="BI250" s="138"/>
      <c r="BJ250" s="138"/>
      <c r="BK250" s="138"/>
      <c r="BL250" s="138"/>
      <c r="BM250" s="138"/>
      <c r="BN250" s="138"/>
      <c r="BO250" s="138"/>
      <c r="BP250" s="138"/>
      <c r="BQ250" s="138"/>
      <c r="BR250" s="138"/>
      <c r="BS250" s="138"/>
      <c r="BT250" s="138"/>
      <c r="BU250" s="138"/>
      <c r="BV250" s="138"/>
      <c r="BW250" s="138"/>
      <c r="BX250" s="138"/>
      <c r="BY250" s="138"/>
      <c r="BZ250" s="138"/>
      <c r="CA250" s="14"/>
      <c r="CB250" s="14"/>
      <c r="CC250" s="14"/>
      <c r="CD250" s="14"/>
      <c r="CE250" s="14"/>
      <c r="CF250" s="14"/>
      <c r="CG250" s="14"/>
      <c r="CH250" s="14"/>
      <c r="CI250" s="14"/>
      <c r="CJ250" s="14"/>
      <c r="CK250" s="14"/>
      <c r="CL250" s="14"/>
      <c r="CM250" s="14"/>
      <c r="CN250" s="14"/>
      <c r="CO250" s="14"/>
      <c r="CP250" s="14"/>
      <c r="CQ250" s="14"/>
      <c r="CR250" s="14"/>
      <c r="CS250" s="14"/>
      <c r="CT250" s="14"/>
      <c r="CU250" s="14"/>
      <c r="CV250" s="14"/>
      <c r="CW250" s="14"/>
      <c r="CX250" s="14"/>
      <c r="CY250" s="14"/>
      <c r="CZ250" s="14"/>
      <c r="DA250" s="14"/>
      <c r="DB250" s="14"/>
      <c r="DC250" s="14"/>
      <c r="DD250" s="14"/>
      <c r="DE250" s="14"/>
      <c r="DF250" s="14"/>
      <c r="DG250" s="14"/>
      <c r="DH250" s="14"/>
      <c r="DI250" s="14"/>
      <c r="DJ250" s="14"/>
      <c r="DK250" s="14"/>
      <c r="DL250" s="14"/>
      <c r="DM250" s="14"/>
      <c r="DN250" s="14"/>
      <c r="DO250" s="14"/>
      <c r="DP250" s="14"/>
      <c r="DQ250" s="14"/>
      <c r="DR250" s="14"/>
      <c r="DS250" s="14"/>
      <c r="DT250" s="14"/>
      <c r="DU250" s="14"/>
      <c r="DV250" s="14"/>
      <c r="DW250" s="14"/>
      <c r="DX250" s="14"/>
      <c r="DY250" s="14"/>
      <c r="DZ250" s="14"/>
      <c r="EA250" s="14"/>
      <c r="EB250" s="14"/>
      <c r="EC250" s="14"/>
      <c r="ED250" s="14"/>
      <c r="EE250" s="14"/>
      <c r="EF250" s="14"/>
      <c r="EG250" s="14"/>
      <c r="EH250" s="14"/>
      <c r="EI250" s="14"/>
      <c r="EJ250" s="14"/>
      <c r="EK250" s="14"/>
      <c r="EL250" s="14"/>
      <c r="EM250" s="14"/>
      <c r="EN250" s="14"/>
      <c r="EO250" s="14"/>
      <c r="EP250" s="14"/>
      <c r="EQ250" s="14"/>
      <c r="ER250" s="14"/>
      <c r="ES250" s="14"/>
      <c r="ET250" s="14"/>
      <c r="EU250" s="14"/>
      <c r="EV250" s="14"/>
      <c r="EW250" s="14"/>
      <c r="EX250" s="14"/>
      <c r="EY250" s="14"/>
      <c r="EZ250" s="14"/>
      <c r="FA250" s="14"/>
      <c r="FB250" s="14"/>
      <c r="FC250" s="14"/>
      <c r="FD250" s="14"/>
      <c r="FE250" s="14"/>
      <c r="FF250" s="14"/>
      <c r="FG250" s="14"/>
      <c r="FH250" s="14"/>
      <c r="FI250" s="14"/>
      <c r="FJ250" s="14"/>
      <c r="FK250" s="14"/>
      <c r="FL250" s="14"/>
      <c r="FM250" s="14"/>
      <c r="FN250" s="14"/>
      <c r="FO250" s="14"/>
      <c r="FP250" s="14"/>
      <c r="FQ250" s="14"/>
      <c r="FR250" s="14"/>
      <c r="FS250" s="14"/>
      <c r="FT250" s="14"/>
      <c r="FU250" s="14"/>
      <c r="FV250" s="14"/>
      <c r="FW250" s="14"/>
      <c r="FX250" s="14"/>
      <c r="FY250" s="14"/>
      <c r="FZ250" s="14"/>
      <c r="GA250" s="14"/>
      <c r="GB250" s="14"/>
      <c r="GC250" s="14"/>
      <c r="GD250" s="14"/>
      <c r="GE250" s="14"/>
      <c r="GF250" s="14"/>
      <c r="GG250" s="14"/>
      <c r="GH250" s="14"/>
      <c r="GI250" s="14"/>
      <c r="GJ250" s="14"/>
      <c r="GK250" s="14"/>
      <c r="GL250" s="14"/>
      <c r="GM250" s="14"/>
      <c r="GN250" s="14"/>
      <c r="GO250" s="14"/>
      <c r="GP250" s="14"/>
      <c r="GQ250" s="14"/>
      <c r="GR250" s="14"/>
      <c r="GS250" s="14"/>
      <c r="GT250" s="14"/>
      <c r="GU250" s="14"/>
      <c r="GV250" s="14"/>
      <c r="GW250" s="14"/>
      <c r="GX250" s="14"/>
      <c r="GY250" s="14"/>
      <c r="GZ250" s="14"/>
      <c r="HA250" s="14"/>
      <c r="HB250" s="14"/>
      <c r="HC250" s="14"/>
      <c r="HD250" s="14"/>
      <c r="HE250" s="14"/>
      <c r="HF250" s="14"/>
      <c r="HG250" s="14"/>
      <c r="HH250" s="14"/>
      <c r="HI250" s="14"/>
      <c r="HJ250" s="14"/>
      <c r="HK250" s="14"/>
      <c r="HL250" s="14"/>
      <c r="HM250" s="14"/>
      <c r="HN250" s="14"/>
      <c r="HO250" s="14"/>
      <c r="HP250" s="14"/>
      <c r="HQ250" s="14"/>
      <c r="HR250" s="14"/>
      <c r="HS250" s="14"/>
      <c r="HT250" s="14"/>
      <c r="HU250" s="14"/>
      <c r="HV250" s="14"/>
      <c r="HW250" s="14"/>
      <c r="HX250" s="14"/>
      <c r="HY250" s="14"/>
      <c r="HZ250" s="14"/>
      <c r="IA250" s="14"/>
      <c r="IB250" s="14"/>
      <c r="IC250" s="14"/>
      <c r="ID250" s="14"/>
      <c r="IE250" s="14"/>
      <c r="IF250" s="14"/>
      <c r="IG250" s="14"/>
      <c r="IH250" s="14"/>
      <c r="II250" s="14"/>
      <c r="IJ250" s="14"/>
      <c r="IK250" s="14"/>
      <c r="IL250" s="14"/>
      <c r="IM250" s="14"/>
      <c r="IN250" s="14"/>
      <c r="IO250" s="14"/>
      <c r="IP250" s="14"/>
      <c r="IQ250" s="14"/>
      <c r="IR250" s="14"/>
      <c r="IS250" s="14"/>
      <c r="IT250" s="14"/>
      <c r="IU250" s="14"/>
      <c r="IV250" s="14"/>
      <c r="IW250" s="14"/>
      <c r="IX250" s="14"/>
      <c r="IY250" s="14"/>
      <c r="IZ250" s="14"/>
      <c r="JA250" s="14"/>
      <c r="JB250" s="14"/>
      <c r="JC250" s="14"/>
      <c r="JD250" s="14"/>
      <c r="JE250" s="14"/>
      <c r="JF250" s="14"/>
      <c r="JG250" s="14"/>
      <c r="JH250" s="14"/>
      <c r="JI250" s="14"/>
      <c r="JJ250" s="14"/>
      <c r="JK250" s="14"/>
      <c r="JL250" s="14"/>
      <c r="JM250" s="14"/>
      <c r="JN250" s="14"/>
      <c r="JO250" s="14"/>
      <c r="JP250" s="14"/>
      <c r="JQ250" s="14"/>
      <c r="JR250" s="14"/>
      <c r="JS250" s="14"/>
      <c r="JT250" s="14"/>
      <c r="JU250" s="14"/>
      <c r="JV250" s="14"/>
      <c r="JW250" s="14"/>
      <c r="JX250" s="14"/>
      <c r="JY250" s="14"/>
      <c r="JZ250" s="14"/>
      <c r="KA250" s="14"/>
      <c r="KB250" s="14"/>
    </row>
    <row r="251" spans="1:288" s="152" customFormat="1" ht="18" hidden="1" customHeight="1" outlineLevel="2" x14ac:dyDescent="0.25">
      <c r="A251" s="146">
        <v>109</v>
      </c>
      <c r="B251" s="366" t="str">
        <f>IFERROR(IF(INDEX(inputsflush_gn,MATCH(Logic!$A251,inputsflush_no,0))&lt;&gt;"",INDEX(inputsflush_gn,MATCH(Logic!$A251,inputsflush_no,0)),""),"")</f>
        <v/>
      </c>
      <c r="C251" s="367"/>
      <c r="D251" s="58" t="str">
        <f>IFERROR(IF(INDEX(inputsflush_id,MATCH(Logic!$A251,inputsflush_no,0))&lt;&gt;"",INDEX(inputsflush_id,MATCH(Logic!$A251,inputsflush_no,0)),""),"")</f>
        <v/>
      </c>
      <c r="E251" s="370" t="str">
        <f>IFERROR(IF(INDEX(inputsflush_fam,MATCH(Logic!$A251,inputsflush_no,0))&lt;&gt;"",INDEX(inputsflush_fam,MATCH(Logic!$A251,inputsflush_no,0)),""),"")</f>
        <v/>
      </c>
      <c r="F251" s="370"/>
      <c r="G251" s="370" t="str">
        <f>IFERROR(IF(INDEX(inputsflush_typ,MATCH(Logic!$A251,inputsflush_no,0))&lt;&gt;"",INDEX(inputsflush_typ,MATCH(Logic!$A251,inputsflush_no,0)),""),"")</f>
        <v/>
      </c>
      <c r="H251" s="370"/>
      <c r="I251" s="160" t="str">
        <f t="shared" si="59"/>
        <v/>
      </c>
      <c r="J251" s="161" t="str">
        <f>IFERROR(IF(INDEX(inputsflush_dfr,MATCH(Logic!$A251,inputsflush_no,0))&lt;&gt;"",INDEX(inputsflush_dfr,MATCH(Logic!$A251,inputsflush_no,0)),""),"")</f>
        <v/>
      </c>
      <c r="K251" s="332" t="str">
        <f>IFERROR(IF(INDEX(inputsflush_paw,MATCH(Logic!$A251,inputsflush_no,0))&lt;&gt;"",INDEX(inputsflush_paw,MATCH(Logic!$A251,inputsflush_no,0)),""),"")</f>
        <v/>
      </c>
      <c r="L251" s="304" t="str">
        <f>IFERROR(IF(INDEX(inputsflush_prcocc,MATCH(Logic!$A251,inputsflush_no,0))&lt;&gt;"",INDEX(inputsflush_prcocc,MATCH(Logic!$A251,inputsflush_no,0)),""),"")</f>
        <v/>
      </c>
      <c r="M251" s="174" t="str">
        <f t="shared" si="30"/>
        <v/>
      </c>
      <c r="N251" s="162" t="str">
        <f t="shared" si="31"/>
        <v/>
      </c>
      <c r="O251" s="160" t="str">
        <f t="shared" si="32"/>
        <v/>
      </c>
      <c r="P251" s="160" t="str">
        <f t="shared" si="33"/>
        <v/>
      </c>
      <c r="Q251" s="160" t="str">
        <f>IF($B251&lt;&gt;"",IFERROR(IF($N251&gt;0,IF($E251="Toilet (male)",1+(2*(1-$M251)),IF($E251="Toilet (female)",Database!J$55,IF($E251="Urinal",2*$M251,0))),0),"Check Inputs"),"")</f>
        <v/>
      </c>
      <c r="R251" s="162" t="str">
        <f t="shared" si="34"/>
        <v/>
      </c>
      <c r="S251" s="160" t="str">
        <f t="shared" si="35"/>
        <v/>
      </c>
      <c r="T251" s="160" t="str">
        <f t="shared" si="36"/>
        <v/>
      </c>
      <c r="U251" s="160" t="str">
        <f>IF($B251&lt;&gt;"",IFERROR(IF($R251&gt;0,IF($E251="Toilet (male)",0.1+(0.4*(1-$M251)),IF($E251="Toilet (female)",Database!K$55,IF($E251="Urinal",0.4*$M251,0))),0),"Check Inputs"),"")</f>
        <v/>
      </c>
      <c r="V251" s="162" t="str">
        <f t="shared" si="37"/>
        <v/>
      </c>
      <c r="W251" s="160" t="str">
        <f t="shared" si="38"/>
        <v/>
      </c>
      <c r="X251" s="160" t="str">
        <f t="shared" si="39"/>
        <v/>
      </c>
      <c r="Y251" s="162" t="str">
        <f>IF($B251&lt;&gt;"",IFERROR(IF($V251&gt;0,IF($E251="Toilet (male)",0.1+(0.1*(1-$M251)),IF($E251="Toilet (female)",Database!L$55,IF($E251="Urinal",0.1*$M251,0))),0),"Check Inputs"),"")</f>
        <v/>
      </c>
      <c r="Z251" s="162" t="str">
        <f t="shared" si="40"/>
        <v/>
      </c>
      <c r="AA251" s="160" t="str">
        <f t="shared" si="41"/>
        <v/>
      </c>
      <c r="AB251" s="160" t="str">
        <f t="shared" si="42"/>
        <v/>
      </c>
      <c r="AC251" s="162" t="str">
        <f>IF($B251&lt;&gt;"",IFERROR(IF($Z251&gt;0,IF($E251="Toilet (male)",1+(2*(1-$M251)),IF($E251="Toilet (female)",Database!M$55,IF($E251="Urinal",2*$M251,0))),0),"Check Inputs"),"")</f>
        <v/>
      </c>
      <c r="AD251" s="162" t="str">
        <f t="shared" si="43"/>
        <v/>
      </c>
      <c r="AE251" s="160" t="str">
        <f t="shared" si="44"/>
        <v/>
      </c>
      <c r="AF251" s="160" t="str">
        <f t="shared" si="45"/>
        <v/>
      </c>
      <c r="AG251" s="162" t="str">
        <f>IF($B251&lt;&gt;"",IFERROR(IF($AD251&gt;0,IF($E251="Toilet (male)",Database!$N$54,IF($E251="Toilet (female)",Database!$N$55,IF($E251="Urinal",Database!$N$56,0))),0),"Check Inputs"),"")</f>
        <v/>
      </c>
      <c r="AH251" s="162" t="str">
        <f t="shared" si="46"/>
        <v/>
      </c>
      <c r="AI251" s="160" t="str">
        <f t="shared" si="47"/>
        <v/>
      </c>
      <c r="AJ251" s="160" t="str">
        <f t="shared" si="48"/>
        <v/>
      </c>
      <c r="AK251" s="161" t="str">
        <f>IFERROR(IF(INDEX(inputsflush_updot,MATCH(Logic!$A251,inputsflush_no,0))&lt;&gt;"",INDEX(inputsflush_updot,MATCH(Logic!$A251,inputsflush_no,0)),""),"")</f>
        <v/>
      </c>
      <c r="AL251" s="160" t="str">
        <f t="shared" si="50"/>
        <v/>
      </c>
      <c r="AM251" s="161" t="str">
        <f>IFERROR(IF(INDEX(inputsflush_tduot,MATCH(Logic!$A251,inputsflush_no,0))&lt;&gt;"",INDEX(inputsflush_tduot,MATCH(Logic!$A251,inputsflush_no,0)),""),"")</f>
        <v/>
      </c>
      <c r="AN251" s="166" t="str">
        <f t="shared" si="51"/>
        <v/>
      </c>
      <c r="AO251" s="166" t="str">
        <f t="shared" si="52"/>
        <v/>
      </c>
      <c r="AP251" s="162" t="str">
        <f t="shared" si="53"/>
        <v/>
      </c>
      <c r="AQ251" s="306" t="str">
        <f t="shared" si="54"/>
        <v/>
      </c>
      <c r="AR251" s="160" t="str">
        <f t="shared" si="49"/>
        <v/>
      </c>
      <c r="AS251" s="160" t="str">
        <f t="shared" si="55"/>
        <v/>
      </c>
      <c r="AT251" s="160" t="str">
        <f t="shared" si="56"/>
        <v/>
      </c>
      <c r="AU251" s="160" t="str">
        <f t="shared" si="57"/>
        <v/>
      </c>
      <c r="AV251" s="160" t="str">
        <f t="shared" si="58"/>
        <v/>
      </c>
      <c r="AW251" s="153"/>
      <c r="AX251" s="138"/>
      <c r="AY251" s="138"/>
      <c r="AZ251" s="138"/>
      <c r="BA251" s="138"/>
      <c r="BB251" s="138"/>
      <c r="BC251" s="138"/>
      <c r="BD251" s="138"/>
      <c r="BE251" s="138"/>
      <c r="BF251" s="138"/>
      <c r="BG251" s="138"/>
      <c r="BH251" s="138"/>
      <c r="BI251" s="138"/>
      <c r="BJ251" s="138"/>
      <c r="BK251" s="138"/>
      <c r="BL251" s="138"/>
      <c r="BM251" s="138"/>
      <c r="BN251" s="138"/>
      <c r="BO251" s="138"/>
      <c r="BP251" s="138"/>
      <c r="BQ251" s="138"/>
      <c r="BR251" s="138"/>
      <c r="BS251" s="138"/>
      <c r="BT251" s="138"/>
      <c r="BU251" s="138"/>
      <c r="BV251" s="138"/>
      <c r="BW251" s="138"/>
      <c r="BX251" s="138"/>
      <c r="BY251" s="138"/>
      <c r="BZ251" s="138"/>
      <c r="CA251" s="14"/>
      <c r="CB251" s="14"/>
      <c r="CC251" s="14"/>
      <c r="CD251" s="14"/>
      <c r="CE251" s="14"/>
      <c r="CF251" s="14"/>
      <c r="CG251" s="14"/>
      <c r="CH251" s="14"/>
      <c r="CI251" s="14"/>
      <c r="CJ251" s="14"/>
      <c r="CK251" s="14"/>
      <c r="CL251" s="14"/>
      <c r="CM251" s="14"/>
      <c r="CN251" s="14"/>
      <c r="CO251" s="14"/>
      <c r="CP251" s="14"/>
      <c r="CQ251" s="14"/>
      <c r="CR251" s="14"/>
      <c r="CS251" s="14"/>
      <c r="CT251" s="14"/>
      <c r="CU251" s="14"/>
      <c r="CV251" s="14"/>
      <c r="CW251" s="14"/>
      <c r="CX251" s="14"/>
      <c r="CY251" s="14"/>
      <c r="CZ251" s="14"/>
      <c r="DA251" s="14"/>
      <c r="DB251" s="14"/>
      <c r="DC251" s="14"/>
      <c r="DD251" s="14"/>
      <c r="DE251" s="14"/>
      <c r="DF251" s="14"/>
      <c r="DG251" s="14"/>
      <c r="DH251" s="14"/>
      <c r="DI251" s="14"/>
      <c r="DJ251" s="14"/>
      <c r="DK251" s="14"/>
      <c r="DL251" s="14"/>
      <c r="DM251" s="14"/>
      <c r="DN251" s="14"/>
      <c r="DO251" s="14"/>
      <c r="DP251" s="14"/>
      <c r="DQ251" s="14"/>
      <c r="DR251" s="14"/>
      <c r="DS251" s="14"/>
      <c r="DT251" s="14"/>
      <c r="DU251" s="14"/>
      <c r="DV251" s="14"/>
      <c r="DW251" s="14"/>
      <c r="DX251" s="14"/>
      <c r="DY251" s="14"/>
      <c r="DZ251" s="14"/>
      <c r="EA251" s="14"/>
      <c r="EB251" s="14"/>
      <c r="EC251" s="14"/>
      <c r="ED251" s="14"/>
      <c r="EE251" s="14"/>
      <c r="EF251" s="14"/>
      <c r="EG251" s="14"/>
      <c r="EH251" s="14"/>
      <c r="EI251" s="14"/>
      <c r="EJ251" s="14"/>
      <c r="EK251" s="14"/>
      <c r="EL251" s="14"/>
      <c r="EM251" s="14"/>
      <c r="EN251" s="14"/>
      <c r="EO251" s="14"/>
      <c r="EP251" s="14"/>
      <c r="EQ251" s="14"/>
      <c r="ER251" s="14"/>
      <c r="ES251" s="14"/>
      <c r="ET251" s="14"/>
      <c r="EU251" s="14"/>
      <c r="EV251" s="14"/>
      <c r="EW251" s="14"/>
      <c r="EX251" s="14"/>
      <c r="EY251" s="14"/>
      <c r="EZ251" s="14"/>
      <c r="FA251" s="14"/>
      <c r="FB251" s="14"/>
      <c r="FC251" s="14"/>
      <c r="FD251" s="14"/>
      <c r="FE251" s="14"/>
      <c r="FF251" s="14"/>
      <c r="FG251" s="14"/>
      <c r="FH251" s="14"/>
      <c r="FI251" s="14"/>
      <c r="FJ251" s="14"/>
      <c r="FK251" s="14"/>
      <c r="FL251" s="14"/>
      <c r="FM251" s="14"/>
      <c r="FN251" s="14"/>
      <c r="FO251" s="14"/>
      <c r="FP251" s="14"/>
      <c r="FQ251" s="14"/>
      <c r="FR251" s="14"/>
      <c r="FS251" s="14"/>
      <c r="FT251" s="14"/>
      <c r="FU251" s="14"/>
      <c r="FV251" s="14"/>
      <c r="FW251" s="14"/>
      <c r="FX251" s="14"/>
      <c r="FY251" s="14"/>
      <c r="FZ251" s="14"/>
      <c r="GA251" s="14"/>
      <c r="GB251" s="14"/>
      <c r="GC251" s="14"/>
      <c r="GD251" s="14"/>
      <c r="GE251" s="14"/>
      <c r="GF251" s="14"/>
      <c r="GG251" s="14"/>
      <c r="GH251" s="14"/>
      <c r="GI251" s="14"/>
      <c r="GJ251" s="14"/>
      <c r="GK251" s="14"/>
      <c r="GL251" s="14"/>
      <c r="GM251" s="14"/>
      <c r="GN251" s="14"/>
      <c r="GO251" s="14"/>
      <c r="GP251" s="14"/>
      <c r="GQ251" s="14"/>
      <c r="GR251" s="14"/>
      <c r="GS251" s="14"/>
      <c r="GT251" s="14"/>
      <c r="GU251" s="14"/>
      <c r="GV251" s="14"/>
      <c r="GW251" s="14"/>
      <c r="GX251" s="14"/>
      <c r="GY251" s="14"/>
      <c r="GZ251" s="14"/>
      <c r="HA251" s="14"/>
      <c r="HB251" s="14"/>
      <c r="HC251" s="14"/>
      <c r="HD251" s="14"/>
      <c r="HE251" s="14"/>
      <c r="HF251" s="14"/>
      <c r="HG251" s="14"/>
      <c r="HH251" s="14"/>
      <c r="HI251" s="14"/>
      <c r="HJ251" s="14"/>
      <c r="HK251" s="14"/>
      <c r="HL251" s="14"/>
      <c r="HM251" s="14"/>
      <c r="HN251" s="14"/>
      <c r="HO251" s="14"/>
      <c r="HP251" s="14"/>
      <c r="HQ251" s="14"/>
      <c r="HR251" s="14"/>
      <c r="HS251" s="14"/>
      <c r="HT251" s="14"/>
      <c r="HU251" s="14"/>
      <c r="HV251" s="14"/>
      <c r="HW251" s="14"/>
      <c r="HX251" s="14"/>
      <c r="HY251" s="14"/>
      <c r="HZ251" s="14"/>
      <c r="IA251" s="14"/>
      <c r="IB251" s="14"/>
      <c r="IC251" s="14"/>
      <c r="ID251" s="14"/>
      <c r="IE251" s="14"/>
      <c r="IF251" s="14"/>
      <c r="IG251" s="14"/>
      <c r="IH251" s="14"/>
      <c r="II251" s="14"/>
      <c r="IJ251" s="14"/>
      <c r="IK251" s="14"/>
      <c r="IL251" s="14"/>
      <c r="IM251" s="14"/>
      <c r="IN251" s="14"/>
      <c r="IO251" s="14"/>
      <c r="IP251" s="14"/>
      <c r="IQ251" s="14"/>
      <c r="IR251" s="14"/>
      <c r="IS251" s="14"/>
      <c r="IT251" s="14"/>
      <c r="IU251" s="14"/>
      <c r="IV251" s="14"/>
      <c r="IW251" s="14"/>
      <c r="IX251" s="14"/>
      <c r="IY251" s="14"/>
      <c r="IZ251" s="14"/>
      <c r="JA251" s="14"/>
      <c r="JB251" s="14"/>
      <c r="JC251" s="14"/>
      <c r="JD251" s="14"/>
      <c r="JE251" s="14"/>
      <c r="JF251" s="14"/>
      <c r="JG251" s="14"/>
      <c r="JH251" s="14"/>
      <c r="JI251" s="14"/>
      <c r="JJ251" s="14"/>
      <c r="JK251" s="14"/>
      <c r="JL251" s="14"/>
      <c r="JM251" s="14"/>
      <c r="JN251" s="14"/>
      <c r="JO251" s="14"/>
      <c r="JP251" s="14"/>
      <c r="JQ251" s="14"/>
      <c r="JR251" s="14"/>
      <c r="JS251" s="14"/>
      <c r="JT251" s="14"/>
      <c r="JU251" s="14"/>
      <c r="JV251" s="14"/>
      <c r="JW251" s="14"/>
      <c r="JX251" s="14"/>
      <c r="JY251" s="14"/>
      <c r="JZ251" s="14"/>
      <c r="KA251" s="14"/>
      <c r="KB251" s="14"/>
    </row>
    <row r="252" spans="1:288" s="152" customFormat="1" ht="18" hidden="1" customHeight="1" outlineLevel="2" x14ac:dyDescent="0.25">
      <c r="A252" s="146">
        <v>110</v>
      </c>
      <c r="B252" s="366" t="str">
        <f>IFERROR(IF(INDEX(inputsflush_gn,MATCH(Logic!$A252,inputsflush_no,0))&lt;&gt;"",INDEX(inputsflush_gn,MATCH(Logic!$A252,inputsflush_no,0)),""),"")</f>
        <v/>
      </c>
      <c r="C252" s="367"/>
      <c r="D252" s="58" t="str">
        <f>IFERROR(IF(INDEX(inputsflush_id,MATCH(Logic!$A252,inputsflush_no,0))&lt;&gt;"",INDEX(inputsflush_id,MATCH(Logic!$A252,inputsflush_no,0)),""),"")</f>
        <v/>
      </c>
      <c r="E252" s="370" t="str">
        <f>IFERROR(IF(INDEX(inputsflush_fam,MATCH(Logic!$A252,inputsflush_no,0))&lt;&gt;"",INDEX(inputsflush_fam,MATCH(Logic!$A252,inputsflush_no,0)),""),"")</f>
        <v/>
      </c>
      <c r="F252" s="370"/>
      <c r="G252" s="370" t="str">
        <f>IFERROR(IF(INDEX(inputsflush_typ,MATCH(Logic!$A252,inputsflush_no,0))&lt;&gt;"",INDEX(inputsflush_typ,MATCH(Logic!$A252,inputsflush_no,0)),""),"")</f>
        <v/>
      </c>
      <c r="H252" s="370"/>
      <c r="I252" s="160" t="str">
        <f t="shared" si="59"/>
        <v/>
      </c>
      <c r="J252" s="161" t="str">
        <f>IFERROR(IF(INDEX(inputsflush_dfr,MATCH(Logic!$A252,inputsflush_no,0))&lt;&gt;"",INDEX(inputsflush_dfr,MATCH(Logic!$A252,inputsflush_no,0)),""),"")</f>
        <v/>
      </c>
      <c r="K252" s="332" t="str">
        <f>IFERROR(IF(INDEX(inputsflush_paw,MATCH(Logic!$A252,inputsflush_no,0))&lt;&gt;"",INDEX(inputsflush_paw,MATCH(Logic!$A252,inputsflush_no,0)),""),"")</f>
        <v/>
      </c>
      <c r="L252" s="304" t="str">
        <f>IFERROR(IF(INDEX(inputsflush_prcocc,MATCH(Logic!$A252,inputsflush_no,0))&lt;&gt;"",INDEX(inputsflush_prcocc,MATCH(Logic!$A252,inputsflush_no,0)),""),"")</f>
        <v/>
      </c>
      <c r="M252" s="174" t="str">
        <f t="shared" si="30"/>
        <v/>
      </c>
      <c r="N252" s="162" t="str">
        <f t="shared" si="31"/>
        <v/>
      </c>
      <c r="O252" s="160" t="str">
        <f t="shared" si="32"/>
        <v/>
      </c>
      <c r="P252" s="160" t="str">
        <f t="shared" si="33"/>
        <v/>
      </c>
      <c r="Q252" s="160" t="str">
        <f>IF($B252&lt;&gt;"",IFERROR(IF($N252&gt;0,IF($E252="Toilet (male)",1+(2*(1-$M252)),IF($E252="Toilet (female)",Database!J$55,IF($E252="Urinal",2*$M252,0))),0),"Check Inputs"),"")</f>
        <v/>
      </c>
      <c r="R252" s="162" t="str">
        <f t="shared" si="34"/>
        <v/>
      </c>
      <c r="S252" s="160" t="str">
        <f t="shared" si="35"/>
        <v/>
      </c>
      <c r="T252" s="160" t="str">
        <f t="shared" si="36"/>
        <v/>
      </c>
      <c r="U252" s="160" t="str">
        <f>IF($B252&lt;&gt;"",IFERROR(IF($R252&gt;0,IF($E252="Toilet (male)",0.1+(0.4*(1-$M252)),IF($E252="Toilet (female)",Database!K$55,IF($E252="Urinal",0.4*$M252,0))),0),"Check Inputs"),"")</f>
        <v/>
      </c>
      <c r="V252" s="162" t="str">
        <f t="shared" si="37"/>
        <v/>
      </c>
      <c r="W252" s="160" t="str">
        <f t="shared" si="38"/>
        <v/>
      </c>
      <c r="X252" s="160" t="str">
        <f t="shared" si="39"/>
        <v/>
      </c>
      <c r="Y252" s="162" t="str">
        <f>IF($B252&lt;&gt;"",IFERROR(IF($V252&gt;0,IF($E252="Toilet (male)",0.1+(0.1*(1-$M252)),IF($E252="Toilet (female)",Database!L$55,IF($E252="Urinal",0.1*$M252,0))),0),"Check Inputs"),"")</f>
        <v/>
      </c>
      <c r="Z252" s="162" t="str">
        <f t="shared" si="40"/>
        <v/>
      </c>
      <c r="AA252" s="160" t="str">
        <f t="shared" si="41"/>
        <v/>
      </c>
      <c r="AB252" s="160" t="str">
        <f t="shared" si="42"/>
        <v/>
      </c>
      <c r="AC252" s="162" t="str">
        <f>IF($B252&lt;&gt;"",IFERROR(IF($Z252&gt;0,IF($E252="Toilet (male)",1+(2*(1-$M252)),IF($E252="Toilet (female)",Database!M$55,IF($E252="Urinal",2*$M252,0))),0),"Check Inputs"),"")</f>
        <v/>
      </c>
      <c r="AD252" s="162" t="str">
        <f t="shared" si="43"/>
        <v/>
      </c>
      <c r="AE252" s="160" t="str">
        <f t="shared" si="44"/>
        <v/>
      </c>
      <c r="AF252" s="160" t="str">
        <f t="shared" si="45"/>
        <v/>
      </c>
      <c r="AG252" s="162" t="str">
        <f>IF($B252&lt;&gt;"",IFERROR(IF($AD252&gt;0,IF($E252="Toilet (male)",Database!$N$54,IF($E252="Toilet (female)",Database!$N$55,IF($E252="Urinal",Database!$N$56,0))),0),"Check Inputs"),"")</f>
        <v/>
      </c>
      <c r="AH252" s="162" t="str">
        <f t="shared" si="46"/>
        <v/>
      </c>
      <c r="AI252" s="160" t="str">
        <f t="shared" si="47"/>
        <v/>
      </c>
      <c r="AJ252" s="160" t="str">
        <f t="shared" si="48"/>
        <v/>
      </c>
      <c r="AK252" s="161" t="str">
        <f>IFERROR(IF(INDEX(inputsflush_updot,MATCH(Logic!$A252,inputsflush_no,0))&lt;&gt;"",INDEX(inputsflush_updot,MATCH(Logic!$A252,inputsflush_no,0)),""),"")</f>
        <v/>
      </c>
      <c r="AL252" s="160" t="str">
        <f t="shared" si="50"/>
        <v/>
      </c>
      <c r="AM252" s="161" t="str">
        <f>IFERROR(IF(INDEX(inputsflush_tduot,MATCH(Logic!$A252,inputsflush_no,0))&lt;&gt;"",INDEX(inputsflush_tduot,MATCH(Logic!$A252,inputsflush_no,0)),""),"")</f>
        <v/>
      </c>
      <c r="AN252" s="166" t="str">
        <f t="shared" si="51"/>
        <v/>
      </c>
      <c r="AO252" s="166" t="str">
        <f t="shared" si="52"/>
        <v/>
      </c>
      <c r="AP252" s="162" t="str">
        <f t="shared" si="53"/>
        <v/>
      </c>
      <c r="AQ252" s="306" t="str">
        <f t="shared" si="54"/>
        <v/>
      </c>
      <c r="AR252" s="160" t="str">
        <f t="shared" si="49"/>
        <v/>
      </c>
      <c r="AS252" s="160" t="str">
        <f t="shared" si="55"/>
        <v/>
      </c>
      <c r="AT252" s="160" t="str">
        <f t="shared" si="56"/>
        <v/>
      </c>
      <c r="AU252" s="160" t="str">
        <f t="shared" si="57"/>
        <v/>
      </c>
      <c r="AV252" s="160" t="str">
        <f t="shared" si="58"/>
        <v/>
      </c>
      <c r="AW252" s="138"/>
      <c r="AX252" s="138"/>
      <c r="AY252" s="138"/>
      <c r="AZ252" s="138"/>
      <c r="BA252" s="138"/>
      <c r="BB252" s="138"/>
      <c r="BC252" s="138"/>
      <c r="BD252" s="138"/>
      <c r="BE252" s="138"/>
      <c r="BF252" s="138"/>
      <c r="BG252" s="138"/>
      <c r="BH252" s="138"/>
      <c r="BI252" s="138"/>
      <c r="BJ252" s="138"/>
      <c r="BK252" s="138"/>
      <c r="BL252" s="138"/>
      <c r="BM252" s="138"/>
      <c r="BN252" s="138"/>
      <c r="BO252" s="138"/>
      <c r="BP252" s="138"/>
      <c r="BQ252" s="138"/>
      <c r="BR252" s="138"/>
      <c r="BS252" s="138"/>
      <c r="BT252" s="138"/>
      <c r="BU252" s="138"/>
      <c r="BV252" s="138"/>
      <c r="BW252" s="138"/>
      <c r="BX252" s="138"/>
      <c r="BY252" s="138"/>
      <c r="BZ252" s="138"/>
      <c r="CA252" s="14"/>
      <c r="CB252" s="14"/>
      <c r="CC252" s="14"/>
      <c r="CD252" s="14"/>
      <c r="CE252" s="14"/>
      <c r="CF252" s="14"/>
      <c r="CG252" s="14"/>
      <c r="CH252" s="14"/>
      <c r="CI252" s="14"/>
      <c r="CJ252" s="14"/>
      <c r="CK252" s="14"/>
      <c r="CL252" s="14"/>
      <c r="CM252" s="14"/>
      <c r="CN252" s="14"/>
      <c r="CO252" s="14"/>
      <c r="CP252" s="14"/>
      <c r="CQ252" s="14"/>
      <c r="CR252" s="14"/>
      <c r="CS252" s="14"/>
      <c r="CT252" s="14"/>
      <c r="CU252" s="14"/>
      <c r="CV252" s="14"/>
      <c r="CW252" s="14"/>
      <c r="CX252" s="14"/>
      <c r="CY252" s="14"/>
      <c r="CZ252" s="14"/>
      <c r="DA252" s="14"/>
      <c r="DB252" s="14"/>
      <c r="DC252" s="14"/>
      <c r="DD252" s="14"/>
      <c r="DE252" s="14"/>
      <c r="DF252" s="14"/>
      <c r="DG252" s="14"/>
      <c r="DH252" s="14"/>
      <c r="DI252" s="14"/>
      <c r="DJ252" s="14"/>
      <c r="DK252" s="14"/>
      <c r="DL252" s="14"/>
      <c r="DM252" s="14"/>
      <c r="DN252" s="14"/>
      <c r="DO252" s="14"/>
      <c r="DP252" s="14"/>
      <c r="DQ252" s="14"/>
      <c r="DR252" s="14"/>
      <c r="DS252" s="14"/>
      <c r="DT252" s="14"/>
      <c r="DU252" s="14"/>
      <c r="DV252" s="14"/>
      <c r="DW252" s="14"/>
      <c r="DX252" s="14"/>
      <c r="DY252" s="14"/>
      <c r="DZ252" s="14"/>
      <c r="EA252" s="14"/>
      <c r="EB252" s="14"/>
      <c r="EC252" s="14"/>
      <c r="ED252" s="14"/>
      <c r="EE252" s="14"/>
      <c r="EF252" s="14"/>
      <c r="EG252" s="14"/>
      <c r="EH252" s="14"/>
      <c r="EI252" s="14"/>
      <c r="EJ252" s="14"/>
      <c r="EK252" s="14"/>
      <c r="EL252" s="14"/>
      <c r="EM252" s="14"/>
      <c r="EN252" s="14"/>
      <c r="EO252" s="14"/>
      <c r="EP252" s="14"/>
      <c r="EQ252" s="14"/>
      <c r="ER252" s="14"/>
      <c r="ES252" s="14"/>
      <c r="ET252" s="14"/>
      <c r="EU252" s="14"/>
      <c r="EV252" s="14"/>
      <c r="EW252" s="14"/>
      <c r="EX252" s="14"/>
      <c r="EY252" s="14"/>
      <c r="EZ252" s="14"/>
      <c r="FA252" s="14"/>
      <c r="FB252" s="14"/>
      <c r="FC252" s="14"/>
      <c r="FD252" s="14"/>
      <c r="FE252" s="14"/>
      <c r="FF252" s="14"/>
      <c r="FG252" s="14"/>
      <c r="FH252" s="14"/>
      <c r="FI252" s="14"/>
      <c r="FJ252" s="14"/>
      <c r="FK252" s="14"/>
      <c r="FL252" s="14"/>
      <c r="FM252" s="14"/>
      <c r="FN252" s="14"/>
      <c r="FO252" s="14"/>
      <c r="FP252" s="14"/>
      <c r="FQ252" s="14"/>
      <c r="FR252" s="14"/>
      <c r="FS252" s="14"/>
      <c r="FT252" s="14"/>
      <c r="FU252" s="14"/>
      <c r="FV252" s="14"/>
      <c r="FW252" s="14"/>
      <c r="FX252" s="14"/>
      <c r="FY252" s="14"/>
      <c r="FZ252" s="14"/>
      <c r="GA252" s="14"/>
      <c r="GB252" s="14"/>
      <c r="GC252" s="14"/>
      <c r="GD252" s="14"/>
      <c r="GE252" s="14"/>
      <c r="GF252" s="14"/>
      <c r="GG252" s="14"/>
      <c r="GH252" s="14"/>
      <c r="GI252" s="14"/>
      <c r="GJ252" s="14"/>
      <c r="GK252" s="14"/>
      <c r="GL252" s="14"/>
      <c r="GM252" s="14"/>
      <c r="GN252" s="14"/>
      <c r="GO252" s="14"/>
      <c r="GP252" s="14"/>
      <c r="GQ252" s="14"/>
      <c r="GR252" s="14"/>
      <c r="GS252" s="14"/>
      <c r="GT252" s="14"/>
      <c r="GU252" s="14"/>
      <c r="GV252" s="14"/>
      <c r="GW252" s="14"/>
      <c r="GX252" s="14"/>
      <c r="GY252" s="14"/>
      <c r="GZ252" s="14"/>
      <c r="HA252" s="14"/>
      <c r="HB252" s="14"/>
      <c r="HC252" s="14"/>
      <c r="HD252" s="14"/>
      <c r="HE252" s="14"/>
      <c r="HF252" s="14"/>
      <c r="HG252" s="14"/>
      <c r="HH252" s="14"/>
      <c r="HI252" s="14"/>
      <c r="HJ252" s="14"/>
      <c r="HK252" s="14"/>
      <c r="HL252" s="14"/>
      <c r="HM252" s="14"/>
      <c r="HN252" s="14"/>
      <c r="HO252" s="14"/>
      <c r="HP252" s="14"/>
      <c r="HQ252" s="14"/>
      <c r="HR252" s="14"/>
      <c r="HS252" s="14"/>
      <c r="HT252" s="14"/>
      <c r="HU252" s="14"/>
      <c r="HV252" s="14"/>
      <c r="HW252" s="14"/>
      <c r="HX252" s="14"/>
      <c r="HY252" s="14"/>
      <c r="HZ252" s="14"/>
      <c r="IA252" s="14"/>
      <c r="IB252" s="14"/>
      <c r="IC252" s="14"/>
      <c r="ID252" s="14"/>
      <c r="IE252" s="14"/>
      <c r="IF252" s="14"/>
      <c r="IG252" s="14"/>
      <c r="IH252" s="14"/>
      <c r="II252" s="14"/>
      <c r="IJ252" s="14"/>
      <c r="IK252" s="14"/>
      <c r="IL252" s="14"/>
      <c r="IM252" s="14"/>
      <c r="IN252" s="14"/>
      <c r="IO252" s="14"/>
      <c r="IP252" s="14"/>
      <c r="IQ252" s="14"/>
      <c r="IR252" s="14"/>
      <c r="IS252" s="14"/>
      <c r="IT252" s="14"/>
      <c r="IU252" s="14"/>
      <c r="IV252" s="14"/>
      <c r="IW252" s="14"/>
      <c r="IX252" s="14"/>
      <c r="IY252" s="14"/>
      <c r="IZ252" s="14"/>
      <c r="JA252" s="14"/>
      <c r="JB252" s="14"/>
      <c r="JC252" s="14"/>
      <c r="JD252" s="14"/>
      <c r="JE252" s="14"/>
      <c r="JF252" s="14"/>
      <c r="JG252" s="14"/>
      <c r="JH252" s="14"/>
      <c r="JI252" s="14"/>
      <c r="JJ252" s="14"/>
      <c r="JK252" s="14"/>
      <c r="JL252" s="14"/>
      <c r="JM252" s="14"/>
      <c r="JN252" s="14"/>
      <c r="JO252" s="14"/>
      <c r="JP252" s="14"/>
      <c r="JQ252" s="14"/>
      <c r="JR252" s="14"/>
      <c r="JS252" s="14"/>
      <c r="JT252" s="14"/>
      <c r="JU252" s="14"/>
      <c r="JV252" s="14"/>
      <c r="JW252" s="14"/>
      <c r="JX252" s="14"/>
      <c r="JY252" s="14"/>
      <c r="JZ252" s="14"/>
      <c r="KA252" s="14"/>
      <c r="KB252" s="14"/>
    </row>
    <row r="253" spans="1:288" s="152" customFormat="1" ht="15" hidden="1" customHeight="1" outlineLevel="1" collapsed="1" x14ac:dyDescent="0.25">
      <c r="A253" s="146"/>
      <c r="B253" s="350"/>
      <c r="C253" s="351"/>
      <c r="D253" s="315"/>
      <c r="E253" s="315"/>
      <c r="F253" s="315"/>
      <c r="G253" s="315"/>
      <c r="H253" s="315"/>
      <c r="I253" s="315"/>
      <c r="J253" s="331"/>
      <c r="K253" s="305"/>
      <c r="L253" s="305"/>
      <c r="M253" s="315"/>
      <c r="N253" s="315"/>
      <c r="O253" s="315"/>
      <c r="P253" s="315"/>
      <c r="Q253" s="315"/>
      <c r="R253" s="316"/>
      <c r="S253" s="315"/>
      <c r="T253" s="316"/>
      <c r="U253" s="315"/>
      <c r="V253" s="315"/>
      <c r="W253" s="315"/>
      <c r="X253" s="314"/>
      <c r="Y253" s="361"/>
      <c r="Z253" s="361"/>
      <c r="AA253" s="351"/>
      <c r="AB253" s="351"/>
      <c r="AC253" s="315"/>
      <c r="AD253" s="316"/>
      <c r="AE253" s="317"/>
      <c r="AF253" s="317"/>
      <c r="AG253" s="315"/>
      <c r="AH253" s="315"/>
      <c r="AI253" s="315"/>
      <c r="AJ253" s="315"/>
      <c r="AK253" s="316"/>
      <c r="AL253" s="315"/>
      <c r="AM253" s="316"/>
      <c r="AN253" s="315"/>
      <c r="AO253" s="316"/>
      <c r="AP253" s="316"/>
      <c r="AQ253" s="315"/>
      <c r="AR253" s="315"/>
      <c r="AS253" s="315"/>
      <c r="AT253" s="315"/>
      <c r="AU253" s="315"/>
      <c r="AV253" s="318"/>
      <c r="AW253" s="138"/>
      <c r="AX253" s="138"/>
      <c r="AY253" s="138"/>
      <c r="AZ253" s="138"/>
      <c r="BA253" s="138"/>
      <c r="BB253" s="138"/>
      <c r="BC253" s="138"/>
      <c r="BD253" s="138"/>
      <c r="BE253" s="138"/>
      <c r="BF253" s="138"/>
      <c r="BG253" s="138"/>
      <c r="BH253" s="138"/>
      <c r="BI253" s="138"/>
      <c r="BJ253" s="138"/>
      <c r="BK253" s="138"/>
      <c r="BL253" s="138"/>
      <c r="BM253" s="138"/>
      <c r="BN253" s="138"/>
      <c r="BO253" s="138"/>
      <c r="BP253" s="138"/>
      <c r="BQ253" s="138"/>
      <c r="BR253" s="138"/>
      <c r="BS253" s="138"/>
      <c r="BT253" s="138"/>
      <c r="BU253" s="138"/>
      <c r="BV253" s="138"/>
      <c r="BW253" s="138"/>
      <c r="BX253" s="138"/>
      <c r="BY253" s="138"/>
      <c r="BZ253" s="138"/>
      <c r="CA253" s="14"/>
      <c r="CB253" s="14"/>
      <c r="CC253" s="14"/>
      <c r="CD253" s="14"/>
      <c r="CE253" s="14"/>
      <c r="CF253" s="14"/>
      <c r="CG253" s="14"/>
      <c r="CH253" s="14"/>
      <c r="CI253" s="14"/>
      <c r="CJ253" s="14"/>
      <c r="CK253" s="14"/>
      <c r="CL253" s="14"/>
      <c r="CM253" s="14"/>
      <c r="CN253" s="14"/>
      <c r="CO253" s="14"/>
      <c r="CP253" s="14"/>
      <c r="CQ253" s="14"/>
      <c r="CR253" s="14"/>
      <c r="CS253" s="14"/>
      <c r="CT253" s="14"/>
      <c r="CU253" s="14"/>
      <c r="CV253" s="14"/>
      <c r="CW253" s="14"/>
      <c r="CX253" s="14"/>
      <c r="CY253" s="14"/>
      <c r="CZ253" s="14"/>
      <c r="DA253" s="14"/>
      <c r="DB253" s="14"/>
      <c r="DC253" s="14"/>
      <c r="DD253" s="14"/>
      <c r="DE253" s="14"/>
      <c r="DF253" s="14"/>
      <c r="DG253" s="14"/>
      <c r="DH253" s="14"/>
      <c r="DI253" s="14"/>
      <c r="DJ253" s="14"/>
      <c r="DK253" s="14"/>
      <c r="DL253" s="14"/>
      <c r="DM253" s="14"/>
      <c r="DN253" s="14"/>
      <c r="DO253" s="14"/>
      <c r="DP253" s="14"/>
      <c r="DQ253" s="14"/>
      <c r="DR253" s="14"/>
      <c r="DS253" s="14"/>
      <c r="DT253" s="14"/>
      <c r="DU253" s="14"/>
      <c r="DV253" s="14"/>
      <c r="DW253" s="14"/>
      <c r="DX253" s="14"/>
      <c r="DY253" s="14"/>
      <c r="DZ253" s="14"/>
      <c r="EA253" s="14"/>
      <c r="EB253" s="14"/>
      <c r="EC253" s="14"/>
      <c r="ED253" s="14"/>
      <c r="EE253" s="14"/>
      <c r="EF253" s="14"/>
      <c r="EG253" s="14"/>
      <c r="EH253" s="14"/>
      <c r="EI253" s="14"/>
      <c r="EJ253" s="14"/>
      <c r="EK253" s="14"/>
      <c r="EL253" s="14"/>
      <c r="EM253" s="14"/>
      <c r="EN253" s="14"/>
      <c r="EO253" s="14"/>
      <c r="EP253" s="14"/>
      <c r="EQ253" s="14"/>
      <c r="ER253" s="14"/>
      <c r="ES253" s="14"/>
      <c r="ET253" s="14"/>
      <c r="EU253" s="14"/>
      <c r="EV253" s="14"/>
      <c r="EW253" s="14"/>
      <c r="EX253" s="14"/>
      <c r="EY253" s="14"/>
      <c r="EZ253" s="14"/>
      <c r="FA253" s="14"/>
      <c r="FB253" s="14"/>
      <c r="FC253" s="14"/>
      <c r="FD253" s="14"/>
      <c r="FE253" s="14"/>
      <c r="FF253" s="14"/>
      <c r="FG253" s="14"/>
      <c r="FH253" s="14"/>
      <c r="FI253" s="14"/>
      <c r="FJ253" s="14"/>
      <c r="FK253" s="14"/>
      <c r="FL253" s="14"/>
      <c r="FM253" s="14"/>
      <c r="FN253" s="14"/>
      <c r="FO253" s="14"/>
      <c r="FP253" s="14"/>
      <c r="FQ253" s="14"/>
      <c r="FR253" s="14"/>
      <c r="FS253" s="14"/>
      <c r="FT253" s="14"/>
      <c r="FU253" s="14"/>
      <c r="FV253" s="14"/>
      <c r="FW253" s="14"/>
      <c r="FX253" s="14"/>
      <c r="FY253" s="14"/>
      <c r="FZ253" s="14"/>
      <c r="GA253" s="14"/>
      <c r="GB253" s="14"/>
      <c r="GC253" s="14"/>
      <c r="GD253" s="14"/>
      <c r="GE253" s="14"/>
      <c r="GF253" s="14"/>
      <c r="GG253" s="14"/>
      <c r="GH253" s="14"/>
      <c r="GI253" s="14"/>
      <c r="GJ253" s="14"/>
      <c r="GK253" s="14"/>
      <c r="GL253" s="14"/>
      <c r="GM253" s="14"/>
      <c r="GN253" s="14"/>
      <c r="GO253" s="14"/>
      <c r="GP253" s="14"/>
      <c r="GQ253" s="14"/>
      <c r="GR253" s="14"/>
      <c r="GS253" s="14"/>
      <c r="GT253" s="14"/>
      <c r="GU253" s="14"/>
      <c r="GV253" s="14"/>
      <c r="GW253" s="14"/>
      <c r="GX253" s="14"/>
      <c r="GY253" s="14"/>
      <c r="GZ253" s="14"/>
      <c r="HA253" s="14"/>
      <c r="HB253" s="14"/>
      <c r="HC253" s="14"/>
      <c r="HD253" s="14"/>
      <c r="HE253" s="14"/>
      <c r="HF253" s="14"/>
      <c r="HG253" s="14"/>
      <c r="HH253" s="14"/>
      <c r="HI253" s="14"/>
      <c r="HJ253" s="14"/>
      <c r="HK253" s="14"/>
      <c r="HL253" s="14"/>
      <c r="HM253" s="14"/>
      <c r="HN253" s="14"/>
      <c r="HO253" s="14"/>
      <c r="HP253" s="14"/>
      <c r="HQ253" s="14"/>
      <c r="HR253" s="14"/>
      <c r="HS253" s="14"/>
      <c r="HT253" s="14"/>
      <c r="HU253" s="14"/>
      <c r="HV253" s="14"/>
      <c r="HW253" s="14"/>
      <c r="HX253" s="14"/>
      <c r="HY253" s="14"/>
      <c r="HZ253" s="14"/>
      <c r="IA253" s="14"/>
      <c r="IB253" s="14"/>
      <c r="IC253" s="14"/>
      <c r="ID253" s="14"/>
      <c r="IE253" s="14"/>
      <c r="IF253" s="14"/>
      <c r="IG253" s="14"/>
      <c r="IH253" s="14"/>
      <c r="II253" s="14"/>
      <c r="IJ253" s="14"/>
      <c r="IK253" s="14"/>
      <c r="IL253" s="14"/>
      <c r="IM253" s="14"/>
      <c r="IN253" s="14"/>
      <c r="IO253" s="14"/>
      <c r="IP253" s="14"/>
      <c r="IQ253" s="14"/>
      <c r="IR253" s="14"/>
      <c r="IS253" s="14"/>
      <c r="IT253" s="14"/>
      <c r="IU253" s="14"/>
      <c r="IV253" s="14"/>
      <c r="IW253" s="14"/>
      <c r="IX253" s="14"/>
      <c r="IY253" s="14"/>
      <c r="IZ253" s="14"/>
      <c r="JA253" s="14"/>
      <c r="JB253" s="14"/>
      <c r="JC253" s="14"/>
      <c r="JD253" s="14"/>
      <c r="JE253" s="14"/>
      <c r="JF253" s="14"/>
      <c r="JG253" s="14"/>
      <c r="JH253" s="14"/>
      <c r="JI253" s="14"/>
      <c r="JJ253" s="14"/>
      <c r="JK253" s="14"/>
      <c r="JL253" s="14"/>
      <c r="JM253" s="14"/>
      <c r="JN253" s="14"/>
      <c r="JO253" s="14"/>
      <c r="JP253" s="14"/>
      <c r="JQ253" s="14"/>
      <c r="JR253" s="14"/>
      <c r="JS253" s="14"/>
      <c r="JT253" s="14"/>
      <c r="JU253" s="14"/>
      <c r="JV253" s="14"/>
      <c r="JW253" s="14"/>
      <c r="JX253" s="14"/>
      <c r="JY253" s="14"/>
      <c r="JZ253" s="14"/>
      <c r="KA253" s="14"/>
      <c r="KB253" s="14"/>
    </row>
    <row r="254" spans="1:288" s="152" customFormat="1" ht="18" customHeight="1" collapsed="1" x14ac:dyDescent="0.25">
      <c r="A254" s="146"/>
      <c r="B254" s="163" t="str">
        <f>CONCATENATE("Total Daily Water Use Flush Fixtures (",IF(inputspi_units&lt;&gt;"",INDEX(data_unitan,MATCH(inputspi_units,data_unittyp,0)),"unit"),")")</f>
        <v>Total Daily Water Use Flush Fixtures (unit)</v>
      </c>
      <c r="C254" s="155"/>
      <c r="D254" s="155"/>
      <c r="E254" s="155"/>
      <c r="F254" s="155"/>
      <c r="G254" s="155"/>
      <c r="H254" s="313"/>
      <c r="I254" s="155"/>
      <c r="J254" s="331"/>
      <c r="K254" s="305"/>
      <c r="L254" s="305"/>
      <c r="M254" s="155"/>
      <c r="N254" s="155"/>
      <c r="O254" s="155"/>
      <c r="P254" s="155"/>
      <c r="Q254" s="155"/>
      <c r="R254" s="155"/>
      <c r="S254" s="155"/>
      <c r="T254" s="155"/>
      <c r="U254" s="155"/>
      <c r="V254" s="155"/>
      <c r="W254" s="155"/>
      <c r="X254" s="155"/>
      <c r="Y254" s="155"/>
      <c r="Z254" s="361"/>
      <c r="AA254" s="361"/>
      <c r="AB254" s="351"/>
      <c r="AC254" s="351"/>
      <c r="AD254" s="315"/>
      <c r="AE254" s="316"/>
      <c r="AF254" s="317"/>
      <c r="AG254" s="317"/>
      <c r="AH254" s="315"/>
      <c r="AI254" s="315"/>
      <c r="AJ254" s="315"/>
      <c r="AK254" s="315"/>
      <c r="AL254" s="315"/>
      <c r="AM254" s="316"/>
      <c r="AN254" s="162">
        <f>SUM(AN139:AN252)</f>
        <v>0</v>
      </c>
      <c r="AO254" s="162">
        <f>SUM(AO139:AO252)</f>
        <v>0</v>
      </c>
      <c r="AP254" s="162">
        <f>SUM(AP139:AP252)</f>
        <v>0</v>
      </c>
      <c r="AQ254" s="162">
        <f>SUM(AQ139:AQ252)</f>
        <v>0</v>
      </c>
      <c r="AR254" s="315"/>
      <c r="AS254" s="315"/>
      <c r="AT254" s="315"/>
      <c r="AU254" s="315"/>
      <c r="AV254" s="318"/>
      <c r="AW254" s="138"/>
      <c r="AX254" s="138"/>
      <c r="AY254" s="138"/>
      <c r="AZ254" s="138"/>
      <c r="BA254" s="138"/>
      <c r="BB254" s="138"/>
      <c r="BC254" s="138"/>
      <c r="BD254" s="138"/>
      <c r="BE254" s="138"/>
      <c r="BF254" s="138"/>
      <c r="BG254" s="138"/>
      <c r="BH254" s="138"/>
      <c r="BI254" s="138"/>
      <c r="BJ254" s="138"/>
      <c r="BK254" s="138"/>
      <c r="BL254" s="138"/>
      <c r="BM254" s="138"/>
      <c r="BN254" s="138"/>
      <c r="BO254" s="138"/>
      <c r="BP254" s="138"/>
      <c r="BQ254" s="138"/>
      <c r="BR254" s="138"/>
      <c r="BS254" s="138"/>
      <c r="BT254" s="138"/>
      <c r="BU254" s="138"/>
      <c r="BV254" s="138"/>
      <c r="BW254" s="138"/>
      <c r="BX254" s="138"/>
      <c r="BY254" s="138"/>
      <c r="BZ254" s="138"/>
      <c r="CA254" s="14"/>
      <c r="CB254" s="14"/>
      <c r="CC254" s="14"/>
      <c r="CD254" s="14"/>
      <c r="CE254" s="14"/>
      <c r="CF254" s="14"/>
      <c r="CG254" s="14"/>
      <c r="CH254" s="14"/>
      <c r="CI254" s="14"/>
      <c r="CJ254" s="14"/>
      <c r="CK254" s="14"/>
      <c r="CL254" s="14"/>
      <c r="CM254" s="14"/>
      <c r="CN254" s="14"/>
      <c r="CO254" s="14"/>
      <c r="CP254" s="14"/>
      <c r="CQ254" s="14"/>
      <c r="CR254" s="14"/>
      <c r="CS254" s="14"/>
      <c r="CT254" s="14"/>
      <c r="CU254" s="14"/>
      <c r="CV254" s="14"/>
      <c r="CW254" s="14"/>
      <c r="CX254" s="14"/>
      <c r="CY254" s="14"/>
      <c r="CZ254" s="14"/>
      <c r="DA254" s="14"/>
      <c r="DB254" s="14"/>
      <c r="DC254" s="14"/>
      <c r="DD254" s="14"/>
      <c r="DE254" s="14"/>
      <c r="DF254" s="14"/>
      <c r="DG254" s="14"/>
      <c r="DH254" s="14"/>
      <c r="DI254" s="14"/>
      <c r="DJ254" s="14"/>
      <c r="DK254" s="14"/>
      <c r="DL254" s="14"/>
      <c r="DM254" s="14"/>
      <c r="DN254" s="14"/>
      <c r="DO254" s="14"/>
      <c r="DP254" s="14"/>
      <c r="DQ254" s="14"/>
      <c r="DR254" s="14"/>
      <c r="DS254" s="14"/>
      <c r="DT254" s="14"/>
      <c r="DU254" s="14"/>
      <c r="DV254" s="14"/>
      <c r="DW254" s="14"/>
      <c r="DX254" s="14"/>
      <c r="DY254" s="14"/>
      <c r="DZ254" s="14"/>
      <c r="EA254" s="14"/>
      <c r="EB254" s="14"/>
      <c r="EC254" s="14"/>
      <c r="ED254" s="14"/>
      <c r="EE254" s="14"/>
      <c r="EF254" s="14"/>
      <c r="EG254" s="14"/>
      <c r="EH254" s="14"/>
      <c r="EI254" s="14"/>
      <c r="EJ254" s="14"/>
      <c r="EK254" s="14"/>
      <c r="EL254" s="14"/>
      <c r="EM254" s="14"/>
      <c r="EN254" s="14"/>
      <c r="EO254" s="14"/>
      <c r="EP254" s="14"/>
      <c r="EQ254" s="14"/>
      <c r="ER254" s="14"/>
      <c r="ES254" s="14"/>
      <c r="ET254" s="14"/>
      <c r="EU254" s="14"/>
      <c r="EV254" s="14"/>
      <c r="EW254" s="14"/>
      <c r="EX254" s="14"/>
      <c r="EY254" s="14"/>
      <c r="EZ254" s="14"/>
      <c r="FA254" s="14"/>
      <c r="FB254" s="14"/>
      <c r="FC254" s="14"/>
      <c r="FD254" s="14"/>
      <c r="FE254" s="14"/>
      <c r="FF254" s="14"/>
      <c r="FG254" s="14"/>
      <c r="FH254" s="14"/>
      <c r="FI254" s="14"/>
      <c r="FJ254" s="14"/>
      <c r="FK254" s="14"/>
      <c r="FL254" s="14"/>
      <c r="FM254" s="14"/>
      <c r="FN254" s="14"/>
      <c r="FO254" s="14"/>
      <c r="FP254" s="14"/>
      <c r="FQ254" s="14"/>
      <c r="FR254" s="14"/>
      <c r="FS254" s="14"/>
      <c r="FT254" s="14"/>
      <c r="FU254" s="14"/>
      <c r="FV254" s="14"/>
      <c r="FW254" s="14"/>
      <c r="FX254" s="14"/>
      <c r="FY254" s="14"/>
      <c r="FZ254" s="14"/>
      <c r="GA254" s="14"/>
      <c r="GB254" s="14"/>
      <c r="GC254" s="14"/>
      <c r="GD254" s="14"/>
      <c r="GE254" s="14"/>
      <c r="GF254" s="14"/>
      <c r="GG254" s="14"/>
      <c r="GH254" s="14"/>
      <c r="GI254" s="14"/>
      <c r="GJ254" s="14"/>
      <c r="GK254" s="14"/>
      <c r="GL254" s="14"/>
      <c r="GM254" s="14"/>
      <c r="GN254" s="14"/>
      <c r="GO254" s="14"/>
      <c r="GP254" s="14"/>
      <c r="GQ254" s="14"/>
      <c r="GR254" s="14"/>
      <c r="GS254" s="14"/>
      <c r="GT254" s="14"/>
      <c r="GU254" s="14"/>
      <c r="GV254" s="14"/>
      <c r="GW254" s="14"/>
      <c r="GX254" s="14"/>
      <c r="GY254" s="14"/>
      <c r="GZ254" s="14"/>
      <c r="HA254" s="14"/>
      <c r="HB254" s="14"/>
      <c r="HC254" s="14"/>
      <c r="HD254" s="14"/>
      <c r="HE254" s="14"/>
      <c r="HF254" s="14"/>
      <c r="HG254" s="14"/>
      <c r="HH254" s="14"/>
      <c r="HI254" s="14"/>
      <c r="HJ254" s="14"/>
      <c r="HK254" s="14"/>
      <c r="HL254" s="14"/>
      <c r="HM254" s="14"/>
      <c r="HN254" s="14"/>
      <c r="HO254" s="14"/>
      <c r="HP254" s="14"/>
      <c r="HQ254" s="14"/>
      <c r="HR254" s="14"/>
      <c r="HS254" s="14"/>
      <c r="HT254" s="14"/>
      <c r="HU254" s="14"/>
      <c r="HV254" s="14"/>
      <c r="HW254" s="14"/>
      <c r="HX254" s="14"/>
      <c r="HY254" s="14"/>
      <c r="HZ254" s="14"/>
      <c r="IA254" s="14"/>
      <c r="IB254" s="14"/>
      <c r="IC254" s="14"/>
      <c r="ID254" s="14"/>
      <c r="IE254" s="14"/>
      <c r="IF254" s="14"/>
      <c r="IG254" s="14"/>
      <c r="IH254" s="14"/>
      <c r="II254" s="14"/>
      <c r="IJ254" s="14"/>
      <c r="IK254" s="14"/>
      <c r="IL254" s="14"/>
      <c r="IM254" s="14"/>
      <c r="IN254" s="14"/>
      <c r="IO254" s="14"/>
      <c r="IP254" s="14"/>
      <c r="IQ254" s="14"/>
      <c r="IR254" s="14"/>
      <c r="IS254" s="14"/>
      <c r="IT254" s="14"/>
      <c r="IU254" s="14"/>
      <c r="IV254" s="14"/>
      <c r="IW254" s="14"/>
      <c r="IX254" s="14"/>
      <c r="IY254" s="14"/>
      <c r="IZ254" s="14"/>
      <c r="JA254" s="14"/>
      <c r="JB254" s="14"/>
      <c r="JC254" s="14"/>
      <c r="JD254" s="14"/>
      <c r="JE254" s="14"/>
      <c r="JF254" s="14"/>
      <c r="JG254" s="14"/>
      <c r="JH254" s="14"/>
      <c r="JI254" s="14"/>
      <c r="JJ254" s="14"/>
      <c r="JK254" s="14"/>
      <c r="JL254" s="14"/>
      <c r="JM254" s="14"/>
      <c r="JN254" s="14"/>
      <c r="JO254" s="14"/>
      <c r="JP254" s="14"/>
      <c r="JQ254" s="14"/>
      <c r="JR254" s="14"/>
      <c r="JS254" s="14"/>
      <c r="JT254" s="14"/>
      <c r="JU254" s="14"/>
      <c r="JV254" s="14"/>
      <c r="JW254" s="14"/>
      <c r="JX254" s="14"/>
      <c r="JY254" s="14"/>
      <c r="JZ254" s="14"/>
      <c r="KA254" s="14"/>
      <c r="KB254" s="14"/>
    </row>
    <row r="255" spans="1:288" s="152" customFormat="1" ht="18" customHeight="1" x14ac:dyDescent="0.25">
      <c r="A255" s="146"/>
      <c r="B255" s="163" t="str">
        <f>CONCATENATE("Total Annual Water Use Flush Fixtures (",IF(inputspi_units&lt;&gt;"",INDEX(data_unitan,MATCH(inputspi_units,data_unittyp,0)),"unit"),")")</f>
        <v>Total Annual Water Use Flush Fixtures (unit)</v>
      </c>
      <c r="C255" s="155"/>
      <c r="D255" s="155"/>
      <c r="E255" s="155"/>
      <c r="F255" s="155"/>
      <c r="G255" s="155"/>
      <c r="H255" s="313"/>
      <c r="I255" s="155"/>
      <c r="J255" s="331"/>
      <c r="K255" s="305"/>
      <c r="L255" s="305"/>
      <c r="M255" s="155"/>
      <c r="N255" s="155"/>
      <c r="O255" s="155"/>
      <c r="P255" s="155"/>
      <c r="Q255" s="155"/>
      <c r="R255" s="155"/>
      <c r="S255" s="155"/>
      <c r="T255" s="155"/>
      <c r="U255" s="155"/>
      <c r="V255" s="155"/>
      <c r="W255" s="155"/>
      <c r="X255" s="155"/>
      <c r="Y255" s="155"/>
      <c r="Z255" s="361"/>
      <c r="AA255" s="361"/>
      <c r="AB255" s="351"/>
      <c r="AC255" s="351"/>
      <c r="AD255" s="315"/>
      <c r="AE255" s="316"/>
      <c r="AF255" s="317"/>
      <c r="AG255" s="317"/>
      <c r="AH255" s="315"/>
      <c r="AI255" s="315"/>
      <c r="AJ255" s="315"/>
      <c r="AK255" s="315"/>
      <c r="AL255" s="315"/>
      <c r="AM255" s="315"/>
      <c r="AN255" s="315"/>
      <c r="AO255" s="315"/>
      <c r="AP255" s="315"/>
      <c r="AQ255" s="315"/>
      <c r="AR255" s="315"/>
      <c r="AS255" s="162">
        <f>SUM(AS139:AS252)</f>
        <v>0</v>
      </c>
      <c r="AT255" s="162">
        <f>SUM(AT139:AT252)</f>
        <v>0</v>
      </c>
      <c r="AU255" s="162">
        <f>SUM(AU139:AU252)</f>
        <v>0</v>
      </c>
      <c r="AV255" s="162">
        <f>SUM(AV139:AV252)</f>
        <v>0</v>
      </c>
      <c r="AW255" s="138"/>
      <c r="AX255" s="138"/>
      <c r="AY255" s="138"/>
      <c r="AZ255" s="138"/>
      <c r="BA255" s="138"/>
      <c r="BB255" s="138"/>
      <c r="BC255" s="138"/>
      <c r="BD255" s="138"/>
      <c r="BE255" s="138"/>
      <c r="BF255" s="138"/>
      <c r="BG255" s="138"/>
      <c r="BH255" s="138"/>
      <c r="BI255" s="138"/>
      <c r="BJ255" s="138"/>
      <c r="BK255" s="138"/>
      <c r="BL255" s="138"/>
      <c r="BM255" s="138"/>
      <c r="BN255" s="138"/>
      <c r="BO255" s="138"/>
      <c r="BP255" s="138"/>
      <c r="BQ255" s="138"/>
      <c r="BR255" s="138"/>
      <c r="BS255" s="138"/>
      <c r="BT255" s="138"/>
      <c r="BU255" s="138"/>
      <c r="BV255" s="138"/>
      <c r="BW255" s="138"/>
      <c r="BX255" s="138"/>
      <c r="BY255" s="138"/>
      <c r="BZ255" s="138"/>
      <c r="CA255" s="14"/>
      <c r="CB255" s="14"/>
      <c r="CC255" s="14"/>
      <c r="CD255" s="14"/>
      <c r="CE255" s="14"/>
      <c r="CF255" s="14"/>
      <c r="CG255" s="14"/>
      <c r="CH255" s="14"/>
      <c r="CI255" s="14"/>
      <c r="CJ255" s="14"/>
      <c r="CK255" s="14"/>
      <c r="CL255" s="14"/>
      <c r="CM255" s="14"/>
      <c r="CN255" s="14"/>
      <c r="CO255" s="14"/>
      <c r="CP255" s="14"/>
      <c r="CQ255" s="14"/>
      <c r="CR255" s="14"/>
      <c r="CS255" s="14"/>
      <c r="CT255" s="14"/>
      <c r="CU255" s="14"/>
      <c r="CV255" s="14"/>
      <c r="CW255" s="14"/>
      <c r="CX255" s="14"/>
      <c r="CY255" s="14"/>
      <c r="CZ255" s="14"/>
      <c r="DA255" s="14"/>
      <c r="DB255" s="14"/>
      <c r="DC255" s="14"/>
      <c r="DD255" s="14"/>
      <c r="DE255" s="14"/>
      <c r="DF255" s="14"/>
      <c r="DG255" s="14"/>
      <c r="DH255" s="14"/>
      <c r="DI255" s="14"/>
      <c r="DJ255" s="14"/>
      <c r="DK255" s="14"/>
      <c r="DL255" s="14"/>
      <c r="DM255" s="14"/>
      <c r="DN255" s="14"/>
      <c r="DO255" s="14"/>
      <c r="DP255" s="14"/>
      <c r="DQ255" s="14"/>
      <c r="DR255" s="14"/>
      <c r="DS255" s="14"/>
      <c r="DT255" s="14"/>
      <c r="DU255" s="14"/>
      <c r="DV255" s="14"/>
      <c r="DW255" s="14"/>
      <c r="DX255" s="14"/>
      <c r="DY255" s="14"/>
      <c r="DZ255" s="14"/>
      <c r="EA255" s="14"/>
      <c r="EB255" s="14"/>
      <c r="EC255" s="14"/>
      <c r="ED255" s="14"/>
      <c r="EE255" s="14"/>
      <c r="EF255" s="14"/>
      <c r="EG255" s="14"/>
      <c r="EH255" s="14"/>
      <c r="EI255" s="14"/>
      <c r="EJ255" s="14"/>
      <c r="EK255" s="14"/>
      <c r="EL255" s="14"/>
      <c r="EM255" s="14"/>
      <c r="EN255" s="14"/>
      <c r="EO255" s="14"/>
      <c r="EP255" s="14"/>
      <c r="EQ255" s="14"/>
      <c r="ER255" s="14"/>
      <c r="ES255" s="14"/>
      <c r="ET255" s="14"/>
      <c r="EU255" s="14"/>
      <c r="EV255" s="14"/>
      <c r="EW255" s="14"/>
      <c r="EX255" s="14"/>
      <c r="EY255" s="14"/>
      <c r="EZ255" s="14"/>
      <c r="FA255" s="14"/>
      <c r="FB255" s="14"/>
      <c r="FC255" s="14"/>
      <c r="FD255" s="14"/>
      <c r="FE255" s="14"/>
      <c r="FF255" s="14"/>
      <c r="FG255" s="14"/>
      <c r="FH255" s="14"/>
      <c r="FI255" s="14"/>
      <c r="FJ255" s="14"/>
      <c r="FK255" s="14"/>
      <c r="FL255" s="14"/>
      <c r="FM255" s="14"/>
      <c r="FN255" s="14"/>
      <c r="FO255" s="14"/>
      <c r="FP255" s="14"/>
      <c r="FQ255" s="14"/>
      <c r="FR255" s="14"/>
      <c r="FS255" s="14"/>
      <c r="FT255" s="14"/>
      <c r="FU255" s="14"/>
      <c r="FV255" s="14"/>
      <c r="FW255" s="14"/>
      <c r="FX255" s="14"/>
      <c r="FY255" s="14"/>
      <c r="FZ255" s="14"/>
      <c r="GA255" s="14"/>
      <c r="GB255" s="14"/>
      <c r="GC255" s="14"/>
      <c r="GD255" s="14"/>
      <c r="GE255" s="14"/>
      <c r="GF255" s="14"/>
      <c r="GG255" s="14"/>
      <c r="GH255" s="14"/>
      <c r="GI255" s="14"/>
      <c r="GJ255" s="14"/>
      <c r="GK255" s="14"/>
      <c r="GL255" s="14"/>
      <c r="GM255" s="14"/>
      <c r="GN255" s="14"/>
      <c r="GO255" s="14"/>
      <c r="GP255" s="14"/>
      <c r="GQ255" s="14"/>
      <c r="GR255" s="14"/>
      <c r="GS255" s="14"/>
      <c r="GT255" s="14"/>
      <c r="GU255" s="14"/>
      <c r="GV255" s="14"/>
      <c r="GW255" s="14"/>
      <c r="GX255" s="14"/>
      <c r="GY255" s="14"/>
      <c r="GZ255" s="14"/>
      <c r="HA255" s="14"/>
      <c r="HB255" s="14"/>
      <c r="HC255" s="14"/>
      <c r="HD255" s="14"/>
      <c r="HE255" s="14"/>
      <c r="HF255" s="14"/>
      <c r="HG255" s="14"/>
      <c r="HH255" s="14"/>
      <c r="HI255" s="14"/>
      <c r="HJ255" s="14"/>
      <c r="HK255" s="14"/>
      <c r="HL255" s="14"/>
      <c r="HM255" s="14"/>
      <c r="HN255" s="14"/>
      <c r="HO255" s="14"/>
      <c r="HP255" s="14"/>
      <c r="HQ255" s="14"/>
      <c r="HR255" s="14"/>
      <c r="HS255" s="14"/>
      <c r="HT255" s="14"/>
      <c r="HU255" s="14"/>
      <c r="HV255" s="14"/>
      <c r="HW255" s="14"/>
      <c r="HX255" s="14"/>
      <c r="HY255" s="14"/>
      <c r="HZ255" s="14"/>
      <c r="IA255" s="14"/>
      <c r="IB255" s="14"/>
      <c r="IC255" s="14"/>
      <c r="ID255" s="14"/>
      <c r="IE255" s="14"/>
      <c r="IF255" s="14"/>
      <c r="IG255" s="14"/>
      <c r="IH255" s="14"/>
      <c r="II255" s="14"/>
      <c r="IJ255" s="14"/>
      <c r="IK255" s="14"/>
      <c r="IL255" s="14"/>
      <c r="IM255" s="14"/>
      <c r="IN255" s="14"/>
      <c r="IO255" s="14"/>
      <c r="IP255" s="14"/>
      <c r="IQ255" s="14"/>
      <c r="IR255" s="14"/>
      <c r="IS255" s="14"/>
      <c r="IT255" s="14"/>
      <c r="IU255" s="14"/>
      <c r="IV255" s="14"/>
      <c r="IW255" s="14"/>
      <c r="IX255" s="14"/>
      <c r="IY255" s="14"/>
      <c r="IZ255" s="14"/>
      <c r="JA255" s="14"/>
      <c r="JB255" s="14"/>
      <c r="JC255" s="14"/>
      <c r="JD255" s="14"/>
      <c r="JE255" s="14"/>
      <c r="JF255" s="14"/>
      <c r="JG255" s="14"/>
      <c r="JH255" s="14"/>
      <c r="JI255" s="14"/>
      <c r="JJ255" s="14"/>
      <c r="JK255" s="14"/>
      <c r="JL255" s="14"/>
      <c r="JM255" s="14"/>
      <c r="JN255" s="14"/>
      <c r="JO255" s="14"/>
      <c r="JP255" s="14"/>
      <c r="JQ255" s="14"/>
      <c r="JR255" s="14"/>
      <c r="JS255" s="14"/>
      <c r="JT255" s="14"/>
      <c r="JU255" s="14"/>
      <c r="JV255" s="14"/>
      <c r="JW255" s="14"/>
      <c r="JX255" s="14"/>
      <c r="JY255" s="14"/>
      <c r="JZ255" s="14"/>
      <c r="KA255" s="14"/>
      <c r="KB255" s="14"/>
    </row>
    <row r="256" spans="1:288" ht="18" customHeight="1" x14ac:dyDescent="0.25">
      <c r="A256" s="78"/>
      <c r="B256" s="164"/>
      <c r="C256" s="138"/>
      <c r="D256" s="138"/>
      <c r="E256" s="138"/>
      <c r="F256" s="138"/>
      <c r="G256" s="138"/>
      <c r="H256" s="138"/>
      <c r="I256" s="138"/>
      <c r="J256" s="138"/>
      <c r="K256" s="138"/>
      <c r="L256" s="138"/>
      <c r="M256" s="138"/>
      <c r="N256" s="138"/>
      <c r="O256" s="138"/>
      <c r="P256" s="138"/>
      <c r="Q256" s="138"/>
      <c r="R256" s="138"/>
      <c r="S256" s="138"/>
      <c r="T256" s="138"/>
      <c r="U256" s="138"/>
      <c r="V256" s="138"/>
      <c r="W256" s="138"/>
      <c r="X256" s="138"/>
      <c r="Y256" s="138"/>
      <c r="Z256" s="138"/>
      <c r="AA256" s="138"/>
      <c r="AB256" s="138"/>
      <c r="AC256" s="138"/>
      <c r="AD256" s="138"/>
      <c r="AE256" s="138"/>
      <c r="AF256" s="138"/>
      <c r="AG256" s="138"/>
      <c r="AH256" s="138"/>
      <c r="AI256" s="138"/>
      <c r="AJ256" s="138"/>
      <c r="AK256" s="138"/>
      <c r="AL256" s="138"/>
      <c r="AM256" s="138"/>
      <c r="AN256" s="138"/>
      <c r="AO256" s="138"/>
      <c r="AP256" s="138"/>
      <c r="AQ256" s="138"/>
      <c r="AR256" s="138"/>
      <c r="AS256" s="138"/>
      <c r="AT256" s="138"/>
      <c r="AU256" s="138"/>
      <c r="AV256" s="138"/>
      <c r="AW256" s="138"/>
      <c r="AX256" s="138"/>
      <c r="AY256" s="138"/>
      <c r="AZ256" s="138"/>
      <c r="BA256" s="138"/>
      <c r="BB256" s="138"/>
      <c r="BC256" s="138"/>
      <c r="BD256" s="138"/>
      <c r="BE256" s="138"/>
      <c r="BF256" s="138"/>
      <c r="BG256" s="138"/>
      <c r="BH256" s="138"/>
      <c r="BI256" s="138"/>
      <c r="BJ256" s="138"/>
      <c r="BK256" s="138"/>
      <c r="BL256" s="138"/>
      <c r="BM256" s="138"/>
      <c r="BN256" s="138"/>
      <c r="BO256" s="138"/>
      <c r="BP256" s="138"/>
      <c r="BQ256" s="138"/>
      <c r="BR256" s="138"/>
      <c r="BS256" s="138"/>
      <c r="BT256" s="138"/>
      <c r="BU256" s="138"/>
      <c r="BV256" s="138"/>
      <c r="BW256" s="138"/>
      <c r="BX256" s="138"/>
      <c r="BY256" s="138"/>
      <c r="BZ256" s="138"/>
    </row>
    <row r="257" spans="1:78" ht="18" customHeight="1" x14ac:dyDescent="0.25">
      <c r="A257" s="78"/>
      <c r="B257" s="138"/>
      <c r="C257" s="138"/>
      <c r="D257" s="138"/>
      <c r="E257" s="138"/>
      <c r="F257" s="138"/>
      <c r="G257" s="138"/>
      <c r="H257" s="138"/>
      <c r="I257" s="138"/>
      <c r="J257" s="138"/>
      <c r="K257" s="138"/>
      <c r="L257" s="138"/>
      <c r="M257" s="138"/>
      <c r="N257" s="138"/>
      <c r="O257" s="138"/>
      <c r="P257" s="138"/>
      <c r="Q257" s="138"/>
      <c r="R257" s="138"/>
      <c r="S257" s="138"/>
      <c r="T257" s="138"/>
      <c r="U257" s="138"/>
      <c r="V257" s="138"/>
      <c r="W257" s="138"/>
      <c r="X257" s="138"/>
      <c r="Y257" s="138"/>
      <c r="Z257" s="138"/>
      <c r="AA257" s="138"/>
      <c r="AB257" s="138"/>
      <c r="AC257" s="138"/>
      <c r="AD257" s="138"/>
      <c r="AE257" s="138"/>
      <c r="AF257" s="138"/>
      <c r="AG257" s="138"/>
      <c r="AH257" s="138"/>
      <c r="AI257" s="138"/>
      <c r="AJ257" s="138"/>
      <c r="AK257" s="138"/>
      <c r="AL257" s="138"/>
      <c r="AM257" s="138"/>
      <c r="AN257" s="138"/>
      <c r="AO257" s="138"/>
      <c r="AP257" s="138"/>
      <c r="AQ257" s="138"/>
      <c r="AR257" s="138"/>
      <c r="AS257" s="138"/>
      <c r="AT257" s="138"/>
      <c r="AU257" s="138"/>
      <c r="AV257" s="138"/>
      <c r="AW257" s="138"/>
      <c r="AX257" s="138"/>
      <c r="AY257" s="138"/>
      <c r="AZ257" s="138"/>
      <c r="BA257" s="138"/>
      <c r="BB257" s="138"/>
      <c r="BC257" s="138"/>
      <c r="BD257" s="138"/>
      <c r="BE257" s="138"/>
      <c r="BF257" s="138"/>
      <c r="BG257" s="138"/>
      <c r="BH257" s="138"/>
      <c r="BI257" s="138"/>
      <c r="BJ257" s="138"/>
      <c r="BK257" s="138"/>
      <c r="BL257" s="138"/>
      <c r="BM257" s="138"/>
      <c r="BN257" s="138"/>
      <c r="BO257" s="138"/>
      <c r="BP257" s="138"/>
      <c r="BQ257" s="138"/>
      <c r="BR257" s="138"/>
      <c r="BS257" s="138"/>
      <c r="BT257" s="138"/>
      <c r="BU257" s="138"/>
      <c r="BV257" s="138"/>
      <c r="BW257" s="138"/>
      <c r="BX257" s="138"/>
      <c r="BY257" s="138"/>
      <c r="BZ257" s="138"/>
    </row>
    <row r="258" spans="1:78" ht="18" customHeight="1" x14ac:dyDescent="0.25">
      <c r="A258" s="73"/>
      <c r="B258" s="68" t="s">
        <v>220</v>
      </c>
      <c r="C258" s="69"/>
      <c r="D258" s="69"/>
      <c r="E258" s="69"/>
      <c r="F258" s="69"/>
      <c r="G258" s="69"/>
      <c r="H258" s="69"/>
      <c r="I258" s="69"/>
      <c r="J258" s="70"/>
      <c r="K258" s="69"/>
      <c r="L258" s="69"/>
      <c r="M258" s="69"/>
      <c r="N258" s="69"/>
      <c r="O258" s="69"/>
      <c r="P258" s="69"/>
      <c r="Q258" s="69"/>
      <c r="R258" s="69"/>
      <c r="S258" s="69"/>
      <c r="T258" s="69"/>
      <c r="U258" s="69"/>
      <c r="V258" s="69"/>
      <c r="W258" s="69"/>
      <c r="X258" s="69"/>
      <c r="Y258" s="69"/>
      <c r="Z258" s="69"/>
      <c r="AA258" s="69"/>
      <c r="AB258" s="69"/>
      <c r="AC258" s="69"/>
      <c r="AD258" s="69"/>
      <c r="AE258" s="69"/>
      <c r="AF258" s="69"/>
      <c r="AG258" s="69"/>
      <c r="AH258" s="69"/>
      <c r="AI258" s="70"/>
      <c r="AJ258" s="140"/>
      <c r="AK258" s="138"/>
      <c r="AL258" s="138"/>
      <c r="AM258" s="138"/>
      <c r="AN258" s="138"/>
      <c r="AO258" s="138"/>
      <c r="AP258" s="138"/>
      <c r="AQ258" s="138"/>
      <c r="AR258" s="138"/>
      <c r="AS258" s="138"/>
      <c r="AT258" s="138"/>
      <c r="AU258" s="138"/>
      <c r="AV258" s="138"/>
      <c r="AW258" s="138"/>
      <c r="AX258" s="138"/>
      <c r="AY258" s="138"/>
      <c r="AZ258" s="138"/>
      <c r="BA258" s="138"/>
      <c r="BB258" s="138"/>
      <c r="BC258" s="138"/>
      <c r="BD258" s="138"/>
      <c r="BE258" s="138"/>
      <c r="BF258" s="138"/>
      <c r="BG258" s="138"/>
      <c r="BH258" s="138"/>
      <c r="BI258" s="138"/>
      <c r="BJ258" s="138"/>
      <c r="BK258" s="138"/>
      <c r="BL258" s="138"/>
      <c r="BM258" s="138"/>
      <c r="BN258" s="138"/>
      <c r="BO258" s="138"/>
      <c r="BP258" s="138"/>
      <c r="BQ258" s="138"/>
      <c r="BR258" s="138"/>
      <c r="BS258" s="138"/>
      <c r="BT258" s="138"/>
      <c r="BU258" s="138"/>
      <c r="BV258" s="138"/>
      <c r="BW258" s="138"/>
      <c r="BX258" s="138"/>
      <c r="BY258" s="138"/>
      <c r="BZ258" s="138"/>
    </row>
    <row r="259" spans="1:78" ht="18" customHeight="1" x14ac:dyDescent="0.25">
      <c r="A259" s="139"/>
      <c r="B259" s="138"/>
      <c r="C259" s="138"/>
      <c r="D259" s="138"/>
      <c r="E259" s="138"/>
      <c r="F259" s="138"/>
      <c r="G259" s="138"/>
      <c r="H259" s="138"/>
      <c r="I259" s="138"/>
      <c r="J259" s="138"/>
      <c r="K259" s="138"/>
      <c r="L259" s="138"/>
      <c r="M259" s="158"/>
      <c r="N259" s="138"/>
      <c r="O259" s="138"/>
      <c r="P259" s="138"/>
      <c r="Q259" s="138"/>
      <c r="R259" s="138"/>
      <c r="S259" s="138"/>
      <c r="T259" s="138"/>
      <c r="U259" s="138"/>
      <c r="V259" s="138"/>
      <c r="W259" s="165"/>
      <c r="X259" s="138"/>
      <c r="Y259" s="138"/>
      <c r="Z259" s="138"/>
      <c r="AA259" s="140"/>
      <c r="AB259" s="140"/>
      <c r="AC259" s="140"/>
      <c r="AD259" s="138"/>
      <c r="AE259" s="138"/>
      <c r="AF259" s="138"/>
      <c r="AG259" s="138"/>
      <c r="AH259" s="138"/>
      <c r="AI259" s="138"/>
      <c r="AJ259" s="138"/>
      <c r="AK259" s="138"/>
      <c r="AL259" s="138"/>
      <c r="AM259" s="138"/>
      <c r="AN259" s="138"/>
      <c r="AO259" s="138"/>
      <c r="AP259" s="138"/>
      <c r="AQ259" s="138"/>
      <c r="AR259" s="138"/>
      <c r="AS259" s="138"/>
      <c r="AT259" s="138"/>
      <c r="AU259" s="138"/>
      <c r="AV259" s="138"/>
      <c r="AW259" s="138"/>
      <c r="AX259" s="138"/>
      <c r="AY259" s="138"/>
      <c r="AZ259" s="138"/>
      <c r="BA259" s="138"/>
      <c r="BB259" s="138"/>
      <c r="BC259" s="138"/>
      <c r="BD259" s="138"/>
      <c r="BE259" s="138"/>
      <c r="BF259" s="138"/>
      <c r="BG259" s="138"/>
      <c r="BH259" s="138"/>
      <c r="BI259" s="138"/>
      <c r="BJ259" s="138"/>
      <c r="BK259" s="138"/>
      <c r="BL259" s="138"/>
      <c r="BM259" s="138"/>
      <c r="BN259" s="138"/>
      <c r="BO259" s="138"/>
      <c r="BP259" s="138"/>
      <c r="BQ259" s="138"/>
      <c r="BR259" s="138"/>
      <c r="BS259" s="138"/>
      <c r="BT259" s="138"/>
      <c r="BU259" s="138"/>
      <c r="BV259" s="138"/>
      <c r="BW259" s="138"/>
      <c r="BX259" s="138"/>
      <c r="BY259" s="138"/>
      <c r="BZ259" s="138"/>
    </row>
    <row r="260" spans="1:78" s="326" customFormat="1" ht="17.7" customHeight="1" x14ac:dyDescent="0.25">
      <c r="A260" s="323"/>
      <c r="B260" s="324" t="s">
        <v>166</v>
      </c>
      <c r="C260" s="324"/>
      <c r="D260" s="325"/>
      <c r="E260" s="325"/>
      <c r="F260" s="325"/>
      <c r="G260" s="325"/>
      <c r="H260" s="325"/>
      <c r="I260" s="325"/>
      <c r="J260" s="325"/>
      <c r="K260" s="325"/>
      <c r="L260" s="325"/>
      <c r="M260" s="325"/>
      <c r="N260" s="325"/>
      <c r="O260" s="325"/>
      <c r="P260" s="325"/>
      <c r="Q260" s="325"/>
      <c r="R260" s="325"/>
      <c r="S260" s="325"/>
      <c r="T260" s="325"/>
      <c r="U260" s="325"/>
      <c r="V260" s="325"/>
      <c r="W260" s="325"/>
      <c r="X260" s="325"/>
      <c r="Y260" s="138"/>
      <c r="Z260" s="138"/>
      <c r="AA260" s="138"/>
      <c r="AB260" s="138"/>
      <c r="AC260" s="138"/>
      <c r="AD260" s="138"/>
      <c r="AE260" s="138"/>
      <c r="AF260" s="138"/>
      <c r="AG260" s="138"/>
      <c r="AH260" s="138"/>
      <c r="AI260" s="138"/>
      <c r="AJ260" s="138"/>
      <c r="AK260" s="138"/>
      <c r="AL260" s="138"/>
      <c r="AM260" s="138"/>
      <c r="AN260" s="138"/>
      <c r="AO260" s="138"/>
      <c r="AP260" s="138"/>
      <c r="AQ260" s="138"/>
      <c r="AR260" s="138"/>
      <c r="AS260" s="138"/>
      <c r="AT260" s="138"/>
      <c r="AU260" s="138"/>
      <c r="AV260" s="138"/>
      <c r="AW260" s="138"/>
      <c r="AX260" s="138"/>
      <c r="AY260" s="138"/>
      <c r="AZ260" s="138"/>
      <c r="BA260" s="138"/>
      <c r="BB260" s="138"/>
      <c r="BC260" s="138"/>
      <c r="BD260" s="138"/>
      <c r="BE260" s="138"/>
      <c r="BF260" s="138"/>
      <c r="BG260" s="138"/>
      <c r="BH260" s="138"/>
      <c r="BI260" s="138"/>
      <c r="BJ260" s="138"/>
      <c r="BK260" s="138"/>
      <c r="BL260" s="138"/>
      <c r="BM260" s="138"/>
      <c r="BN260" s="138"/>
      <c r="BO260" s="138"/>
      <c r="BP260" s="138"/>
      <c r="BQ260" s="138"/>
      <c r="BR260" s="138"/>
      <c r="BS260" s="138"/>
      <c r="BT260" s="138"/>
      <c r="BU260" s="138"/>
      <c r="BV260" s="138"/>
      <c r="BW260" s="138"/>
      <c r="BX260" s="138"/>
      <c r="BY260" s="138"/>
      <c r="BZ260" s="138"/>
    </row>
    <row r="261" spans="1:78" s="145" customFormat="1" ht="18" customHeight="1" x14ac:dyDescent="0.25">
      <c r="A261" s="73"/>
      <c r="B261" s="352" t="s">
        <v>167</v>
      </c>
      <c r="C261" s="352"/>
      <c r="D261" s="371" t="s">
        <v>184</v>
      </c>
      <c r="E261" s="375"/>
      <c r="F261" s="372"/>
      <c r="G261" s="371" t="s">
        <v>204</v>
      </c>
      <c r="H261" s="372"/>
      <c r="I261" s="371" t="s">
        <v>205</v>
      </c>
      <c r="J261" s="372"/>
      <c r="K261" s="371" t="s">
        <v>186</v>
      </c>
      <c r="L261" s="372"/>
      <c r="M261" s="154" t="s">
        <v>187</v>
      </c>
      <c r="N261" s="172"/>
      <c r="O261" s="172"/>
      <c r="P261" s="172"/>
      <c r="Q261" s="172"/>
      <c r="R261" s="172"/>
      <c r="S261" s="172"/>
      <c r="T261" s="172"/>
      <c r="U261" s="172"/>
      <c r="V261" s="172"/>
      <c r="W261" s="172"/>
      <c r="X261" s="173"/>
      <c r="Y261" s="371" t="s">
        <v>188</v>
      </c>
      <c r="Z261" s="372"/>
      <c r="AA261" s="371" t="s">
        <v>189</v>
      </c>
      <c r="AB261" s="375"/>
      <c r="AC261" s="375"/>
      <c r="AD261" s="372"/>
      <c r="AE261" s="371" t="s">
        <v>190</v>
      </c>
      <c r="AF261" s="375"/>
      <c r="AG261" s="375"/>
      <c r="AH261" s="375"/>
      <c r="AI261" s="372"/>
      <c r="AJ261" s="143"/>
      <c r="AK261" s="144"/>
      <c r="AL261" s="144"/>
      <c r="AM261" s="144"/>
      <c r="AN261" s="144"/>
      <c r="AO261" s="144"/>
      <c r="AP261" s="144"/>
      <c r="AQ261" s="144"/>
      <c r="AR261" s="144"/>
      <c r="AS261" s="144"/>
      <c r="AT261" s="144"/>
      <c r="AU261" s="144"/>
      <c r="AV261" s="144"/>
      <c r="AW261" s="144"/>
      <c r="AX261" s="144"/>
      <c r="AY261" s="144"/>
      <c r="AZ261" s="144"/>
      <c r="BA261" s="144"/>
      <c r="BB261" s="144"/>
      <c r="BC261" s="144"/>
      <c r="BD261" s="144"/>
      <c r="BE261" s="144"/>
      <c r="BF261" s="138"/>
      <c r="BG261" s="138"/>
      <c r="BH261" s="138"/>
      <c r="BI261" s="138"/>
      <c r="BJ261" s="138"/>
      <c r="BK261" s="138"/>
      <c r="BL261" s="138"/>
      <c r="BM261" s="138"/>
      <c r="BN261" s="138"/>
      <c r="BO261" s="138"/>
      <c r="BP261" s="138"/>
      <c r="BQ261" s="138"/>
      <c r="BR261" s="138"/>
      <c r="BS261" s="138"/>
      <c r="BT261" s="138"/>
      <c r="BU261" s="138"/>
      <c r="BV261" s="138"/>
      <c r="BW261" s="138"/>
      <c r="BX261" s="138"/>
      <c r="BY261" s="138"/>
      <c r="BZ261" s="138"/>
    </row>
    <row r="262" spans="1:78" s="145" customFormat="1" ht="18" customHeight="1" x14ac:dyDescent="0.25">
      <c r="A262" s="73"/>
      <c r="B262" s="352"/>
      <c r="C262" s="352"/>
      <c r="D262" s="373"/>
      <c r="E262" s="376"/>
      <c r="F262" s="374"/>
      <c r="G262" s="373"/>
      <c r="H262" s="374"/>
      <c r="I262" s="373"/>
      <c r="J262" s="374"/>
      <c r="K262" s="373"/>
      <c r="L262" s="374"/>
      <c r="M262" s="345" t="s">
        <v>197</v>
      </c>
      <c r="N262" s="347"/>
      <c r="O262" s="345" t="s">
        <v>198</v>
      </c>
      <c r="P262" s="347"/>
      <c r="Q262" s="345" t="s">
        <v>178</v>
      </c>
      <c r="R262" s="347"/>
      <c r="S262" s="345" t="s">
        <v>199</v>
      </c>
      <c r="T262" s="347"/>
      <c r="U262" s="345" t="s">
        <v>180</v>
      </c>
      <c r="V262" s="347"/>
      <c r="W262" s="345" t="s">
        <v>218</v>
      </c>
      <c r="X262" s="347"/>
      <c r="Y262" s="373"/>
      <c r="Z262" s="374"/>
      <c r="AA262" s="373"/>
      <c r="AB262" s="376"/>
      <c r="AC262" s="376"/>
      <c r="AD262" s="374"/>
      <c r="AE262" s="373"/>
      <c r="AF262" s="376"/>
      <c r="AG262" s="376"/>
      <c r="AH262" s="376"/>
      <c r="AI262" s="374"/>
      <c r="AJ262" s="143"/>
      <c r="AK262" s="144"/>
      <c r="AL262" s="144"/>
      <c r="AM262" s="144"/>
      <c r="AN262" s="144"/>
      <c r="AO262" s="144"/>
      <c r="AP262" s="144"/>
      <c r="AQ262" s="144"/>
      <c r="AR262" s="144"/>
      <c r="AS262" s="144"/>
      <c r="AT262" s="144"/>
      <c r="AU262" s="144"/>
      <c r="AV262" s="144"/>
      <c r="AW262" s="144"/>
      <c r="AX262" s="144"/>
      <c r="AY262" s="144"/>
      <c r="AZ262" s="144"/>
      <c r="BA262" s="144"/>
      <c r="BB262" s="144"/>
      <c r="BC262" s="144"/>
      <c r="BD262" s="144"/>
      <c r="BE262" s="144"/>
      <c r="BF262" s="138"/>
      <c r="BG262" s="138"/>
      <c r="BH262" s="138"/>
      <c r="BI262" s="138"/>
      <c r="BJ262" s="138"/>
      <c r="BK262" s="138"/>
      <c r="BL262" s="138"/>
      <c r="BM262" s="138"/>
      <c r="BN262" s="138"/>
      <c r="BO262" s="138"/>
      <c r="BP262" s="138"/>
      <c r="BQ262" s="138"/>
      <c r="BR262" s="138"/>
      <c r="BS262" s="138"/>
      <c r="BT262" s="138"/>
      <c r="BU262" s="138"/>
      <c r="BV262" s="138"/>
      <c r="BW262" s="138"/>
      <c r="BX262" s="138"/>
      <c r="BY262" s="138"/>
      <c r="BZ262" s="138"/>
    </row>
    <row r="263" spans="1:78" s="145" customFormat="1" ht="60" customHeight="1" x14ac:dyDescent="0.25">
      <c r="A263" s="73"/>
      <c r="B263" s="352"/>
      <c r="C263" s="352"/>
      <c r="D263" s="66" t="s">
        <v>219</v>
      </c>
      <c r="E263" s="345" t="s">
        <v>194</v>
      </c>
      <c r="F263" s="347"/>
      <c r="G263" s="159" t="s">
        <v>206</v>
      </c>
      <c r="H263" s="159" t="s">
        <v>207</v>
      </c>
      <c r="I263" s="159" t="str">
        <f>CONCATENATE("Baseline Flow  
Rate (",IF(inputspi_units&lt;&gt;"",INDEX(data_unitfhr,MATCH(inputspi_units,data_unittyp,0)),"unit"),")")</f>
        <v>Baseline Flow  
Rate (unit)</v>
      </c>
      <c r="J263" s="159" t="str">
        <f>CONCATENATE("Design Flow  
Rate (",IF(inputspi_units&lt;&gt;"",INDEX(data_unitfhr,MATCH(inputspi_units,data_unittyp,0)),"unit"),")")</f>
        <v>Design Flow  
Rate (unit)</v>
      </c>
      <c r="K263" s="142" t="s">
        <v>195</v>
      </c>
      <c r="L263" s="142" t="s">
        <v>196</v>
      </c>
      <c r="M263" s="66" t="s">
        <v>212</v>
      </c>
      <c r="N263" s="66" t="s">
        <v>187</v>
      </c>
      <c r="O263" s="66" t="s">
        <v>212</v>
      </c>
      <c r="P263" s="66" t="s">
        <v>187</v>
      </c>
      <c r="Q263" s="66" t="s">
        <v>212</v>
      </c>
      <c r="R263" s="66" t="s">
        <v>187</v>
      </c>
      <c r="S263" s="66" t="s">
        <v>212</v>
      </c>
      <c r="T263" s="66" t="s">
        <v>187</v>
      </c>
      <c r="U263" s="66" t="s">
        <v>212</v>
      </c>
      <c r="V263" s="66" t="s">
        <v>187</v>
      </c>
      <c r="W263" s="66" t="s">
        <v>212</v>
      </c>
      <c r="X263" s="66" t="s">
        <v>187</v>
      </c>
      <c r="Y263" s="66" t="s">
        <v>201</v>
      </c>
      <c r="Z263" s="159" t="s">
        <v>202</v>
      </c>
      <c r="AA263" s="159" t="str">
        <f>CONCATENATE("Baseline (",IF(inputspi_units&lt;&gt;"",INDEX(data_unitvol,MATCH(inputspi_units,data_unittyp,0)),"unit"),")")</f>
        <v>Baseline (unit)</v>
      </c>
      <c r="AB263" s="159" t="str">
        <f>CONCATENATE("Design without Alternative Water (",IF(inputspi_units&lt;&gt;"",INDEX(data_unitvol,MATCH(inputspi_units,data_unittyp,0)),"unit"),")")</f>
        <v>Design without Alternative Water (unit)</v>
      </c>
      <c r="AC263" s="159" t="str">
        <f>CONCATENATE("Design Alternative Water (",IF(inputspi_units&lt;&gt;"",INDEX(data_unitvol,MATCH(inputspi_units,data_unittyp,0)),"unit"),")")</f>
        <v>Design Alternative Water (unit)</v>
      </c>
      <c r="AD263" s="159" t="str">
        <f>CONCATENATE("Design with Alternative Water (",IF(inputspi_units&lt;&gt;"",INDEX(data_unitvol,MATCH(inputspi_units,data_unittyp,0)),"unit"),")")</f>
        <v>Design with Alternative Water (unit)</v>
      </c>
      <c r="AE263" s="159" t="s">
        <v>171</v>
      </c>
      <c r="AF263" s="159" t="str">
        <f>CONCATENATE("Baseline (",IF(inputspi_units&lt;&gt;"",INDEX(data_unitvol,MATCH(inputspi_units,data_unittyp,0)),"unit"),")")</f>
        <v>Baseline (unit)</v>
      </c>
      <c r="AG263" s="159" t="str">
        <f>CONCATENATE("Design without Alternative Water (",IF(inputspi_units&lt;&gt;"",INDEX(data_unitvol,MATCH(inputspi_units,data_unittyp,0)),"unit"),")")</f>
        <v>Design without Alternative Water (unit)</v>
      </c>
      <c r="AH263" s="159" t="str">
        <f>CONCATENATE("Design Alternative Water (",IF(inputspi_units&lt;&gt;"",INDEX(data_unitvol,MATCH(inputspi_units,data_unittyp,0)),"unit"),")")</f>
        <v>Design Alternative Water (unit)</v>
      </c>
      <c r="AI263" s="159" t="str">
        <f>CONCATENATE("Design with Alternative Water (",IF(inputspi_units&lt;&gt;"",INDEX(data_unitvol,MATCH(inputspi_units,data_unittyp,0)),"unit"),")")</f>
        <v>Design with Alternative Water (unit)</v>
      </c>
      <c r="AJ263" s="143"/>
      <c r="AK263" s="144"/>
      <c r="AL263" s="144"/>
      <c r="AM263" s="144"/>
      <c r="AN263" s="144"/>
      <c r="AO263" s="144"/>
      <c r="AP263" s="144"/>
      <c r="AQ263" s="144"/>
      <c r="AR263" s="144"/>
      <c r="AS263" s="144"/>
      <c r="AT263" s="144"/>
      <c r="AU263" s="144"/>
      <c r="AV263" s="144"/>
      <c r="AW263" s="144"/>
      <c r="AX263" s="144"/>
      <c r="AY263" s="144"/>
      <c r="AZ263" s="144"/>
      <c r="BA263" s="144"/>
      <c r="BB263" s="144"/>
      <c r="BC263" s="144"/>
      <c r="BD263" s="144"/>
      <c r="BE263" s="144"/>
      <c r="BF263" s="144"/>
      <c r="BG263" s="138"/>
      <c r="BH263" s="138"/>
      <c r="BI263" s="138"/>
      <c r="BJ263" s="138"/>
      <c r="BK263" s="138"/>
      <c r="BL263" s="138"/>
      <c r="BM263" s="138"/>
      <c r="BN263" s="138"/>
      <c r="BO263" s="138"/>
      <c r="BP263" s="138"/>
      <c r="BQ263" s="138"/>
      <c r="BR263" s="138"/>
      <c r="BS263" s="138"/>
      <c r="BT263" s="138"/>
      <c r="BU263" s="138"/>
      <c r="BV263" s="138"/>
      <c r="BW263" s="138"/>
      <c r="BX263" s="138"/>
      <c r="BY263" s="138"/>
      <c r="BZ263" s="138"/>
    </row>
    <row r="264" spans="1:78" s="152" customFormat="1" ht="18" customHeight="1" x14ac:dyDescent="0.25">
      <c r="A264" s="146">
        <v>1</v>
      </c>
      <c r="B264" s="366" t="str">
        <f>IFERROR(IF(INDEX(inputsflow_gn,MATCH(Logic!$A264,inputsflow_no,0))&lt;&gt;"",INDEX(inputsflow_gn,MATCH(Logic!$A264,inputsflow_no,0)),""),"")</f>
        <v/>
      </c>
      <c r="C264" s="367"/>
      <c r="D264" s="58" t="str">
        <f>IFERROR(IF(INDEX(inputsflow_id,MATCH(Logic!$A264,inputsflow_no,0))&lt;&gt;"",INDEX(inputsflow_id,MATCH(Logic!$A264,inputsflow_no,0)),""),"")</f>
        <v/>
      </c>
      <c r="E264" s="370" t="str">
        <f>IFERROR(IF(INDEX(inputsflow_typ,MATCH(Logic!$A264,inputsflow_no,0))&lt;&gt;"",INDEX(inputsflow_typ,MATCH(Logic!$A264,inputsflow_no,0)),""),"")</f>
        <v/>
      </c>
      <c r="F264" s="370"/>
      <c r="G264" s="162" t="str">
        <f t="shared" ref="G264:G327" si="60">IF($E264&lt;&gt;"",INDEX(data_dur,MATCH($E264,data_ffiffft,0)),"")</f>
        <v/>
      </c>
      <c r="H264" s="312" t="str">
        <f>IFERROR(IF(INDEX(inputsflow_dur,MATCH(Logic!$A264,inputsflow_no,0))&lt;&gt;"",INDEX(inputsflow_dur,MATCH(Logic!$A264,inputsflow_no,0)),""),"")</f>
        <v/>
      </c>
      <c r="I264" s="160" t="str">
        <f t="shared" ref="I264:I327" si="61">IF($E264&lt;&gt;"", IF(inputspi_units="IP UNITS", INDEX(data_maxipr, MATCH($E264,data_ffiffft, 0)), IF(inputspi_units="SI UNITS", INDEX(data_maxsir, MATCH($E264, data_ffiffft, 0)), "")), "")</f>
        <v/>
      </c>
      <c r="J264" s="312" t="str">
        <f>IFERROR(IF(INDEX(inputsflow_dfr,MATCH(Logic!$A264,inputsflow_no,0))&lt;&gt;"",INDEX(inputsflow_dfr,MATCH(Logic!$A264,inputsflow_no,0)),""),"")</f>
        <v/>
      </c>
      <c r="K264" s="304" t="str">
        <f>IFERROR(IF(INDEX(inputsflow_paw,MATCH(Logic!$A264,inputsflow_no,0))&lt;&gt;"",INDEX(inputsflow_paw,MATCH(Logic!$A264,inputsflow_no,0)),""),"")</f>
        <v/>
      </c>
      <c r="L264" s="304" t="str">
        <f>IFERROR(IF(INDEX(inputsflow_prcocc,MATCH(Logic!$A264,inputsflow_no,0))&lt;&gt;"",INDEX(inputsflow_prcocc,MATCH(Logic!$A264,inputsflow_no,0)),""),"")</f>
        <v/>
      </c>
      <c r="M264" s="160" t="str">
        <f t="shared" ref="M264:M293" si="62">IF($B264&lt;&gt;"",IFERROR(IF($B264&lt;&gt;"",INDEX(logic_005pempt,MATCH($B264,logic_002grp,0)),0),0),"")</f>
        <v/>
      </c>
      <c r="N264" s="160" t="str">
        <f t="shared" ref="N264:N293" si="63">IF($B264&lt;&gt;"",IF($M264&gt;0,IFERROR(INDEX(data_dude,MATCH($E264,data_ffiffft,0)),0),0),"")</f>
        <v/>
      </c>
      <c r="O264" s="160" t="str">
        <f t="shared" ref="O264:O293" si="64">IF($B264&lt;&gt;"",IFERROR(IF($B264&lt;&gt;"",INDEX(logic_008pvst,MATCH($B264,logic_002grp,0)),0),0),"")</f>
        <v/>
      </c>
      <c r="P264" s="160" t="str">
        <f t="shared" ref="P264:P293" si="65">IF($B264&lt;&gt;"",IF($O264&gt;0,IFERROR(INDEX(data_dudv,MATCH($E264,data_ffiffft,0)),0),0),"")</f>
        <v/>
      </c>
      <c r="Q264" s="160" t="str">
        <f t="shared" ref="Q264:Q293" si="66">IF($B264&lt;&gt;"",IFERROR(IF($B264&lt;&gt;"",INDEX(logic_011prct,MATCH($B264,logic_002grp,0)),0),0),"")</f>
        <v/>
      </c>
      <c r="R264" s="160" t="str">
        <f t="shared" ref="R264:R293" si="67">IF($B264&lt;&gt;"",IF($Q264&gt;0,IFERROR(INDEX(data_dudrc,MATCH($E264,data_ffiffft,0)),0),0),"")</f>
        <v/>
      </c>
      <c r="S264" s="160" t="str">
        <f t="shared" ref="S264:S293" si="68">IF($B264&lt;&gt;"",IFERROR(IF($B264&lt;&gt;"",INDEX(logic_014pstt,MATCH($B264,logic_002grp,0)),0),0),"")</f>
        <v/>
      </c>
      <c r="T264" s="160" t="str">
        <f t="shared" ref="T264:T293" si="69">IF($B264&lt;&gt;"",IF($S264&gt;0,IFERROR(INDEX(data_duds,MATCH($E264,data_ffiffft,0)),0),0),"")</f>
        <v/>
      </c>
      <c r="U264" s="160" t="str">
        <f t="shared" ref="U264:U293" si="70">IF($B264&lt;&gt;"",IFERROR(IF($B264&lt;&gt;"",INDEX(logic_017prst,MATCH($B264,logic_002grp,0)),0),0),"")</f>
        <v/>
      </c>
      <c r="V264" s="160" t="str">
        <f t="shared" ref="V264:V293" si="71">IF($B264&lt;&gt;"",IF($U264&gt;0,IFERROR(INDEX(data_dudr,MATCH($E264,data_ffiffft,0)),0),0),"")</f>
        <v/>
      </c>
      <c r="W264" s="160" t="str">
        <f t="shared" ref="W264:W293" si="72">IF($B264&lt;&gt;"",IFERROR(IF($B264&lt;&gt;"",INDEX(logic_020pot,MATCH($B264,logic_002grp,0)),0),0),"")</f>
        <v/>
      </c>
      <c r="X264" s="161" t="str">
        <f>IFERROR(IF(INDEX(inputsflow_updot,MATCH(Logic!$A264,inputsflow_no,0))&lt;&gt;"",INDEX(inputsflow_updot,MATCH(Logic!$A264,inputsflow_no,0)),""),"")</f>
        <v/>
      </c>
      <c r="Y264" s="160" t="str">
        <f>IF($B264&lt;&gt;"",IFERROR(
  N(IFERROR(VALUE($M264),$M264)) * N(IFERROR(VALUE($N264),$N264)) +
  N(IFERROR(VALUE($O264),$O264)) * N(IFERROR(VALUE($P264),$P264)) +
  N(IFERROR(VALUE($Q264),$Q264)) * N(IFERROR(VALUE($R264),$R264)) +
  N(IFERROR(VALUE($S264),$S264)) * N(IFERROR(VALUE($T264),$T264)) +
  N(IFERROR(VALUE($U264),$U264)) * N(IFERROR(VALUE($V264),$V264)) +
  N(IFERROR(VALUE($W264),$W264)) * N(IFERROR(VALUE($X264),$X264)),
0),"")</f>
        <v/>
      </c>
      <c r="Z264" s="161" t="str">
        <f>IFERROR(IF(INDEX(inputsflow_tduot,MATCH(Logic!$A264,inputsflow_no,0))&lt;&gt;"",INDEX(inputsflow_tduot,MATCH(Logic!$A264,inputsflow_no,0)),""),"")</f>
        <v/>
      </c>
      <c r="AA264" s="166" t="str">
        <f>IF($B264&lt;&gt;"",
  IF(N(H264)&gt;0,
    N(I264)*N(L264)*IF(N(Z264)&gt;0,N(Z264),N(Y264))*(N(H264)/60),
    N(I264)*N(L264)*IF(N(Z264)&gt;0,N(Z264),N(Y264))*(N(G264)/60)
  ),
"")</f>
        <v/>
      </c>
      <c r="AB264" s="166" t="str">
        <f>IF($B264&lt;&gt;"",
  IF(N(H264)&gt;0,
    N(J264)*N(L264)*IF(N(Z264)&gt;0,N(Z264),N(Y264))*(N(H264)/60),
    N(J264)*N(L264)*IF(N(Z264)&gt;0,N(Z264),N(Y264))*(N(G264)/60)
  ),
"")</f>
        <v/>
      </c>
      <c r="AC264" s="162" t="str">
        <f>IF($B264&lt;&gt;"",IF(OR($K264="",$K264=0),0,$AB264*$K264),"")</f>
        <v/>
      </c>
      <c r="AD264" s="306" t="str">
        <f>IFERROR(IF($B264&lt;&gt;"",AB264-AC264,""),"")</f>
        <v/>
      </c>
      <c r="AE264" s="162" t="str">
        <f t="shared" ref="AE264:AE293" si="73">IF($B264&lt;&gt;"",IFERROR(IF(INDEX(logic_004ado,MATCH($B264,logic_002grp,0))&lt;&gt;"",INDEX(logic_004ado,MATCH($B264,logic_002grp,0)),0),0),"")</f>
        <v/>
      </c>
      <c r="AF264" s="160" t="str">
        <f>IFERROR($AE264*AA264,"")</f>
        <v/>
      </c>
      <c r="AG264" s="162" t="str">
        <f>IFERROR($AE264*AB264,"")</f>
        <v/>
      </c>
      <c r="AH264" s="162" t="str">
        <f>IFERROR($AE264*AC264,"")</f>
        <v/>
      </c>
      <c r="AI264" s="162" t="str">
        <f>IFERROR($AE264*AD264,"")</f>
        <v/>
      </c>
      <c r="AJ264" s="140"/>
      <c r="AK264" s="138"/>
      <c r="AL264" s="138"/>
      <c r="AM264" s="138"/>
      <c r="AN264" s="138"/>
      <c r="AO264" s="138"/>
      <c r="AP264" s="138"/>
      <c r="AQ264" s="138"/>
      <c r="AR264" s="138"/>
      <c r="AS264" s="138"/>
      <c r="AT264" s="138"/>
      <c r="AU264" s="138"/>
      <c r="AV264" s="138"/>
      <c r="AW264" s="138"/>
      <c r="AX264" s="138"/>
      <c r="AY264" s="138"/>
      <c r="AZ264" s="138"/>
      <c r="BA264" s="138"/>
      <c r="BB264" s="138"/>
      <c r="BC264" s="138"/>
      <c r="BD264" s="138"/>
      <c r="BE264" s="138"/>
      <c r="BF264" s="138"/>
      <c r="BG264" s="138"/>
      <c r="BH264" s="138"/>
      <c r="BI264" s="138"/>
      <c r="BJ264" s="138"/>
      <c r="BK264" s="138"/>
      <c r="BL264" s="138"/>
      <c r="BM264" s="138"/>
      <c r="BN264" s="138"/>
      <c r="BO264" s="138"/>
      <c r="BP264" s="138"/>
      <c r="BQ264" s="138"/>
      <c r="BR264" s="138"/>
      <c r="BS264" s="138"/>
      <c r="BT264" s="138"/>
      <c r="BU264" s="138"/>
      <c r="BV264" s="138"/>
      <c r="BW264" s="138"/>
      <c r="BX264" s="138"/>
      <c r="BY264" s="138"/>
      <c r="BZ264" s="138"/>
    </row>
    <row r="265" spans="1:78" s="152" customFormat="1" ht="18" customHeight="1" x14ac:dyDescent="0.25">
      <c r="A265" s="146">
        <v>2</v>
      </c>
      <c r="B265" s="366" t="str">
        <f>IFERROR(IF(INDEX(inputsflow_gn,MATCH(Logic!$A265,inputsflow_no,0))&lt;&gt;"",INDEX(inputsflow_gn,MATCH(Logic!$A265,inputsflow_no,0)),""),"")</f>
        <v/>
      </c>
      <c r="C265" s="367"/>
      <c r="D265" s="58" t="str">
        <f>IFERROR(IF(INDEX(inputsflow_id,MATCH(Logic!$A265,inputsflow_no,0))&lt;&gt;"",INDEX(inputsflow_id,MATCH(Logic!$A265,inputsflow_no,0)),""),"")</f>
        <v/>
      </c>
      <c r="E265" s="370" t="str">
        <f>IFERROR(IF(INDEX(inputsflow_typ,MATCH(Logic!$A265,inputsflow_no,0))&lt;&gt;"",INDEX(inputsflow_typ,MATCH(Logic!$A265,inputsflow_no,0)),""),"")</f>
        <v/>
      </c>
      <c r="F265" s="370"/>
      <c r="G265" s="162" t="str">
        <f t="shared" si="60"/>
        <v/>
      </c>
      <c r="H265" s="312" t="str">
        <f>IFERROR(IF(INDEX(inputsflow_dur,MATCH(Logic!$A265,inputsflow_no,0))&lt;&gt;"",INDEX(inputsflow_dur,MATCH(Logic!$A265,inputsflow_no,0)),""),"")</f>
        <v/>
      </c>
      <c r="I265" s="160" t="str">
        <f t="shared" si="61"/>
        <v/>
      </c>
      <c r="J265" s="312" t="str">
        <f>IFERROR(IF(INDEX(inputsflow_dfr,MATCH(Logic!$A265,inputsflow_no,0))&lt;&gt;"",INDEX(inputsflow_dfr,MATCH(Logic!$A265,inputsflow_no,0)),""),"")</f>
        <v/>
      </c>
      <c r="K265" s="304" t="str">
        <f>IFERROR(IF(INDEX(inputsflow_paw,MATCH(Logic!$A265,inputsflow_no,0))&lt;&gt;"",INDEX(inputsflow_paw,MATCH(Logic!$A265,inputsflow_no,0)),""),"")</f>
        <v/>
      </c>
      <c r="L265" s="304" t="str">
        <f>IFERROR(IF(INDEX(inputsflow_prcocc,MATCH(Logic!$A265,inputsflow_no,0))&lt;&gt;"",INDEX(inputsflow_prcocc,MATCH(Logic!$A265,inputsflow_no,0)),""),"")</f>
        <v/>
      </c>
      <c r="M265" s="160" t="str">
        <f t="shared" si="62"/>
        <v/>
      </c>
      <c r="N265" s="160" t="str">
        <f t="shared" si="63"/>
        <v/>
      </c>
      <c r="O265" s="160" t="str">
        <f t="shared" si="64"/>
        <v/>
      </c>
      <c r="P265" s="160" t="str">
        <f t="shared" si="65"/>
        <v/>
      </c>
      <c r="Q265" s="160" t="str">
        <f t="shared" si="66"/>
        <v/>
      </c>
      <c r="R265" s="160" t="str">
        <f t="shared" si="67"/>
        <v/>
      </c>
      <c r="S265" s="160" t="str">
        <f t="shared" si="68"/>
        <v/>
      </c>
      <c r="T265" s="160" t="str">
        <f t="shared" si="69"/>
        <v/>
      </c>
      <c r="U265" s="160" t="str">
        <f t="shared" si="70"/>
        <v/>
      </c>
      <c r="V265" s="160" t="str">
        <f t="shared" si="71"/>
        <v/>
      </c>
      <c r="W265" s="160" t="str">
        <f t="shared" si="72"/>
        <v/>
      </c>
      <c r="X265" s="161" t="str">
        <f>IFERROR(IF(INDEX(inputsflow_updot,MATCH(Logic!$A265,inputsflow_no,0))&lt;&gt;"",INDEX(inputsflow_updot,MATCH(Logic!$A265,inputsflow_no,0)),""),"")</f>
        <v/>
      </c>
      <c r="Y265" s="160" t="str">
        <f t="shared" ref="Y265:Y328" si="74">IF($B265&lt;&gt;"",IFERROR(
  N(IFERROR(VALUE($M265),$M265)) * N(IFERROR(VALUE($N265),$N265)) +
  N(IFERROR(VALUE($O265),$O265)) * N(IFERROR(VALUE($P265),$P265)) +
  N(IFERROR(VALUE($Q265),$Q265)) * N(IFERROR(VALUE($R265),$R265)) +
  N(IFERROR(VALUE($S265),$S265)) * N(IFERROR(VALUE($T265),$T265)) +
  N(IFERROR(VALUE($U265),$U265)) * N(IFERROR(VALUE($V265),$V265)) +
  N(IFERROR(VALUE($W265),$W265)) * N(IFERROR(VALUE($X265),$X265)),
0),"")</f>
        <v/>
      </c>
      <c r="Z265" s="161" t="str">
        <f>IFERROR(IF(INDEX(inputsflow_tduot,MATCH(Logic!$A265,inputsflow_no,0))&lt;&gt;"",INDEX(inputsflow_tduot,MATCH(Logic!$A265,inputsflow_no,0)),""),"")</f>
        <v/>
      </c>
      <c r="AA265" s="166" t="str">
        <f t="shared" ref="AA265:AA328" si="75">IF($B265&lt;&gt;"",
  IF(N(H265)&gt;0,
    N(I265)*N(L265)*IF(N(Z265)&gt;0,N(Z265),N(Y265))*(N(H265)/60),
    N(I265)*N(L265)*IF(N(Z265)&gt;0,N(Z265),N(Y265))*(N(G265)/60)
  ),
"")</f>
        <v/>
      </c>
      <c r="AB265" s="166" t="str">
        <f t="shared" ref="AB265:AB328" si="76">IF($B265&lt;&gt;"",
  IF(N(H265)&gt;0,
    N(J265)*N(L265)*IF(N(Z265)&gt;0,N(Z265),N(Y265))*(N(H265)/60),
    N(J265)*N(L265)*IF(N(Z265)&gt;0,N(Z265),N(Y265))*(N(G265)/60)
  ),
"")</f>
        <v/>
      </c>
      <c r="AC265" s="162" t="str">
        <f>IF($B265&lt;&gt;"",IF(OR($K265="",$K265=0),0,$AB265*$K265),"")</f>
        <v/>
      </c>
      <c r="AD265" s="306" t="str">
        <f t="shared" ref="AD265:AD293" si="77">IFERROR(IF($B265&lt;&gt;"",AB265-AC265,""),"")</f>
        <v/>
      </c>
      <c r="AE265" s="162" t="str">
        <f t="shared" si="73"/>
        <v/>
      </c>
      <c r="AF265" s="160" t="str">
        <f t="shared" ref="AF265:AF293" si="78">IFERROR($AE265*AA265,"")</f>
        <v/>
      </c>
      <c r="AG265" s="162" t="str">
        <f t="shared" ref="AG265:AG293" si="79">IFERROR($AE265*AB265,"")</f>
        <v/>
      </c>
      <c r="AH265" s="162" t="str">
        <f t="shared" ref="AH265:AH328" si="80">IFERROR($AE265*AC265,"")</f>
        <v/>
      </c>
      <c r="AI265" s="160" t="str">
        <f t="shared" ref="AI265:AI293" si="81">IFERROR($AE265*AD265,"")</f>
        <v/>
      </c>
      <c r="AJ265" s="140"/>
      <c r="AK265" s="138"/>
      <c r="AL265" s="138"/>
      <c r="AM265" s="138"/>
      <c r="AN265" s="138"/>
      <c r="AO265" s="138"/>
      <c r="AP265" s="138"/>
      <c r="AQ265" s="138"/>
      <c r="AR265" s="138"/>
      <c r="AS265" s="138"/>
      <c r="AT265" s="138"/>
      <c r="AU265" s="138"/>
      <c r="AV265" s="138"/>
      <c r="AW265" s="138"/>
      <c r="AX265" s="138"/>
      <c r="AY265" s="138"/>
      <c r="AZ265" s="138"/>
      <c r="BA265" s="138"/>
      <c r="BB265" s="138"/>
      <c r="BC265" s="138"/>
      <c r="BD265" s="138"/>
      <c r="BE265" s="138"/>
      <c r="BF265" s="138"/>
      <c r="BG265" s="138"/>
      <c r="BH265" s="138"/>
      <c r="BI265" s="138"/>
      <c r="BJ265" s="138"/>
      <c r="BK265" s="138"/>
      <c r="BL265" s="138"/>
      <c r="BM265" s="138"/>
      <c r="BN265" s="138"/>
      <c r="BO265" s="138"/>
      <c r="BP265" s="138"/>
      <c r="BQ265" s="138"/>
      <c r="BR265" s="138"/>
      <c r="BS265" s="138"/>
      <c r="BT265" s="138"/>
      <c r="BU265" s="138"/>
      <c r="BV265" s="138"/>
      <c r="BW265" s="138"/>
      <c r="BX265" s="138"/>
      <c r="BY265" s="138"/>
      <c r="BZ265" s="138"/>
    </row>
    <row r="266" spans="1:78" s="152" customFormat="1" ht="18" customHeight="1" x14ac:dyDescent="0.25">
      <c r="A266" s="146">
        <v>3</v>
      </c>
      <c r="B266" s="366" t="str">
        <f>IFERROR(IF(INDEX(inputsflow_gn,MATCH(Logic!$A266,inputsflow_no,0))&lt;&gt;"",INDEX(inputsflow_gn,MATCH(Logic!$A266,inputsflow_no,0)),""),"")</f>
        <v/>
      </c>
      <c r="C266" s="367"/>
      <c r="D266" s="58" t="str">
        <f>IFERROR(IF(INDEX(inputsflow_id,MATCH(Logic!$A266,inputsflow_no,0))&lt;&gt;"",INDEX(inputsflow_id,MATCH(Logic!$A266,inputsflow_no,0)),""),"")</f>
        <v/>
      </c>
      <c r="E266" s="370" t="str">
        <f>IFERROR(IF(INDEX(inputsflow_typ,MATCH(Logic!$A266,inputsflow_no,0))&lt;&gt;"",INDEX(inputsflow_typ,MATCH(Logic!$A266,inputsflow_no,0)),""),"")</f>
        <v/>
      </c>
      <c r="F266" s="370"/>
      <c r="G266" s="162" t="str">
        <f t="shared" si="60"/>
        <v/>
      </c>
      <c r="H266" s="312" t="str">
        <f>IFERROR(IF(INDEX(inputsflow_dur,MATCH(Logic!$A266,inputsflow_no,0))&lt;&gt;"",INDEX(inputsflow_dur,MATCH(Logic!$A266,inputsflow_no,0)),""),"")</f>
        <v/>
      </c>
      <c r="I266" s="160" t="str">
        <f t="shared" si="61"/>
        <v/>
      </c>
      <c r="J266" s="312" t="str">
        <f>IFERROR(IF(INDEX(inputsflow_dfr,MATCH(Logic!$A266,inputsflow_no,0))&lt;&gt;"",INDEX(inputsflow_dfr,MATCH(Logic!$A266,inputsflow_no,0)),""),"")</f>
        <v/>
      </c>
      <c r="K266" s="304" t="str">
        <f>IFERROR(IF(INDEX(inputsflow_paw,MATCH(Logic!$A266,inputsflow_no,0))&lt;&gt;"",INDEX(inputsflow_paw,MATCH(Logic!$A266,inputsflow_no,0)),""),"")</f>
        <v/>
      </c>
      <c r="L266" s="304" t="str">
        <f>IFERROR(IF(INDEX(inputsflow_prcocc,MATCH(Logic!$A266,inputsflow_no,0))&lt;&gt;"",INDEX(inputsflow_prcocc,MATCH(Logic!$A266,inputsflow_no,0)),""),"")</f>
        <v/>
      </c>
      <c r="M266" s="160" t="str">
        <f t="shared" si="62"/>
        <v/>
      </c>
      <c r="N266" s="160" t="str">
        <f t="shared" si="63"/>
        <v/>
      </c>
      <c r="O266" s="160" t="str">
        <f t="shared" si="64"/>
        <v/>
      </c>
      <c r="P266" s="160" t="str">
        <f t="shared" si="65"/>
        <v/>
      </c>
      <c r="Q266" s="160" t="str">
        <f t="shared" si="66"/>
        <v/>
      </c>
      <c r="R266" s="160" t="str">
        <f t="shared" si="67"/>
        <v/>
      </c>
      <c r="S266" s="160" t="str">
        <f t="shared" si="68"/>
        <v/>
      </c>
      <c r="T266" s="160" t="str">
        <f t="shared" si="69"/>
        <v/>
      </c>
      <c r="U266" s="160" t="str">
        <f t="shared" si="70"/>
        <v/>
      </c>
      <c r="V266" s="160" t="str">
        <f t="shared" si="71"/>
        <v/>
      </c>
      <c r="W266" s="160" t="str">
        <f t="shared" si="72"/>
        <v/>
      </c>
      <c r="X266" s="161" t="str">
        <f>IFERROR(IF(INDEX(inputsflow_updot,MATCH(Logic!$A266,inputsflow_no,0))&lt;&gt;"",INDEX(inputsflow_updot,MATCH(Logic!$A266,inputsflow_no,0)),""),"")</f>
        <v/>
      </c>
      <c r="Y266" s="160" t="str">
        <f t="shared" si="74"/>
        <v/>
      </c>
      <c r="Z266" s="161" t="str">
        <f>IFERROR(IF(INDEX(inputsflow_tduot,MATCH(Logic!$A266,inputsflow_no,0))&lt;&gt;"",INDEX(inputsflow_tduot,MATCH(Logic!$A266,inputsflow_no,0)),""),"")</f>
        <v/>
      </c>
      <c r="AA266" s="166" t="str">
        <f t="shared" si="75"/>
        <v/>
      </c>
      <c r="AB266" s="166" t="str">
        <f t="shared" si="76"/>
        <v/>
      </c>
      <c r="AC266" s="162" t="str">
        <f t="shared" ref="AC266:AC293" si="82">IF($B266&lt;&gt;"",IF(OR($K266="",$K266=0),0,$AB266*$K266),"")</f>
        <v/>
      </c>
      <c r="AD266" s="306" t="str">
        <f t="shared" si="77"/>
        <v/>
      </c>
      <c r="AE266" s="162" t="str">
        <f t="shared" si="73"/>
        <v/>
      </c>
      <c r="AF266" s="160" t="str">
        <f t="shared" si="78"/>
        <v/>
      </c>
      <c r="AG266" s="162" t="str">
        <f t="shared" si="79"/>
        <v/>
      </c>
      <c r="AH266" s="162" t="str">
        <f t="shared" si="80"/>
        <v/>
      </c>
      <c r="AI266" s="160" t="str">
        <f t="shared" si="81"/>
        <v/>
      </c>
      <c r="AJ266" s="140"/>
      <c r="AK266" s="138"/>
      <c r="AL266" s="138"/>
      <c r="AM266" s="138"/>
      <c r="AN266" s="138"/>
      <c r="AO266" s="138"/>
      <c r="AP266" s="138"/>
      <c r="AQ266" s="138"/>
      <c r="AR266" s="138"/>
      <c r="AS266" s="138"/>
      <c r="AT266" s="138"/>
      <c r="AU266" s="138"/>
      <c r="AV266" s="138"/>
      <c r="AW266" s="138"/>
      <c r="AX266" s="138"/>
      <c r="AY266" s="138"/>
      <c r="AZ266" s="138"/>
      <c r="BA266" s="138"/>
      <c r="BB266" s="138"/>
      <c r="BC266" s="138"/>
      <c r="BD266" s="138"/>
      <c r="BE266" s="138"/>
      <c r="BF266" s="138"/>
      <c r="BG266" s="138"/>
      <c r="BH266" s="138"/>
      <c r="BI266" s="138"/>
      <c r="BJ266" s="138"/>
      <c r="BK266" s="138"/>
      <c r="BL266" s="138"/>
      <c r="BM266" s="138"/>
      <c r="BN266" s="138"/>
      <c r="BO266" s="138"/>
      <c r="BP266" s="138"/>
      <c r="BQ266" s="138"/>
      <c r="BR266" s="138"/>
      <c r="BS266" s="138"/>
      <c r="BT266" s="138"/>
      <c r="BU266" s="138"/>
      <c r="BV266" s="138"/>
      <c r="BW266" s="138"/>
      <c r="BX266" s="138"/>
      <c r="BY266" s="138"/>
      <c r="BZ266" s="138"/>
    </row>
    <row r="267" spans="1:78" s="152" customFormat="1" ht="18" customHeight="1" x14ac:dyDescent="0.25">
      <c r="A267" s="146">
        <v>4</v>
      </c>
      <c r="B267" s="366" t="str">
        <f>IFERROR(IF(INDEX(inputsflow_gn,MATCH(Logic!$A267,inputsflow_no,0))&lt;&gt;"",INDEX(inputsflow_gn,MATCH(Logic!$A267,inputsflow_no,0)),""),"")</f>
        <v/>
      </c>
      <c r="C267" s="367"/>
      <c r="D267" s="58" t="str">
        <f>IFERROR(IF(INDEX(inputsflow_id,MATCH(Logic!$A267,inputsflow_no,0))&lt;&gt;"",INDEX(inputsflow_id,MATCH(Logic!$A267,inputsflow_no,0)),""),"")</f>
        <v/>
      </c>
      <c r="E267" s="370" t="str">
        <f>IFERROR(IF(INDEX(inputsflow_typ,MATCH(Logic!$A267,inputsflow_no,0))&lt;&gt;"",INDEX(inputsflow_typ,MATCH(Logic!$A267,inputsflow_no,0)),""),"")</f>
        <v/>
      </c>
      <c r="F267" s="370"/>
      <c r="G267" s="162" t="str">
        <f t="shared" si="60"/>
        <v/>
      </c>
      <c r="H267" s="312" t="str">
        <f>IFERROR(IF(INDEX(inputsflow_dur,MATCH(Logic!$A267,inputsflow_no,0))&lt;&gt;"",INDEX(inputsflow_dur,MATCH(Logic!$A267,inputsflow_no,0)),""),"")</f>
        <v/>
      </c>
      <c r="I267" s="160" t="str">
        <f t="shared" si="61"/>
        <v/>
      </c>
      <c r="J267" s="312" t="str">
        <f>IFERROR(IF(INDEX(inputsflow_dfr,MATCH(Logic!$A267,inputsflow_no,0))&lt;&gt;"",INDEX(inputsflow_dfr,MATCH(Logic!$A267,inputsflow_no,0)),""),"")</f>
        <v/>
      </c>
      <c r="K267" s="304" t="str">
        <f>IFERROR(IF(INDEX(inputsflow_paw,MATCH(Logic!$A267,inputsflow_no,0))&lt;&gt;"",INDEX(inputsflow_paw,MATCH(Logic!$A267,inputsflow_no,0)),""),"")</f>
        <v/>
      </c>
      <c r="L267" s="304" t="str">
        <f>IFERROR(IF(INDEX(inputsflow_prcocc,MATCH(Logic!$A267,inputsflow_no,0))&lt;&gt;"",INDEX(inputsflow_prcocc,MATCH(Logic!$A267,inputsflow_no,0)),""),"")</f>
        <v/>
      </c>
      <c r="M267" s="160" t="str">
        <f t="shared" si="62"/>
        <v/>
      </c>
      <c r="N267" s="160" t="str">
        <f t="shared" si="63"/>
        <v/>
      </c>
      <c r="O267" s="160" t="str">
        <f t="shared" si="64"/>
        <v/>
      </c>
      <c r="P267" s="160" t="str">
        <f t="shared" si="65"/>
        <v/>
      </c>
      <c r="Q267" s="160" t="str">
        <f t="shared" si="66"/>
        <v/>
      </c>
      <c r="R267" s="160" t="str">
        <f t="shared" si="67"/>
        <v/>
      </c>
      <c r="S267" s="160" t="str">
        <f t="shared" si="68"/>
        <v/>
      </c>
      <c r="T267" s="160" t="str">
        <f t="shared" si="69"/>
        <v/>
      </c>
      <c r="U267" s="160" t="str">
        <f t="shared" si="70"/>
        <v/>
      </c>
      <c r="V267" s="160" t="str">
        <f t="shared" si="71"/>
        <v/>
      </c>
      <c r="W267" s="160" t="str">
        <f t="shared" si="72"/>
        <v/>
      </c>
      <c r="X267" s="161" t="str">
        <f>IFERROR(IF(INDEX(inputsflow_updot,MATCH(Logic!$A267,inputsflow_no,0))&lt;&gt;"",INDEX(inputsflow_updot,MATCH(Logic!$A267,inputsflow_no,0)),""),"")</f>
        <v/>
      </c>
      <c r="Y267" s="160" t="str">
        <f t="shared" si="74"/>
        <v/>
      </c>
      <c r="Z267" s="161" t="str">
        <f>IFERROR(IF(INDEX(inputsflow_tduot,MATCH(Logic!$A267,inputsflow_no,0))&lt;&gt;"",INDEX(inputsflow_tduot,MATCH(Logic!$A267,inputsflow_no,0)),""),"")</f>
        <v/>
      </c>
      <c r="AA267" s="166" t="str">
        <f t="shared" si="75"/>
        <v/>
      </c>
      <c r="AB267" s="166" t="str">
        <f t="shared" si="76"/>
        <v/>
      </c>
      <c r="AC267" s="162" t="str">
        <f t="shared" si="82"/>
        <v/>
      </c>
      <c r="AD267" s="306" t="str">
        <f t="shared" si="77"/>
        <v/>
      </c>
      <c r="AE267" s="162" t="str">
        <f t="shared" si="73"/>
        <v/>
      </c>
      <c r="AF267" s="160" t="str">
        <f t="shared" si="78"/>
        <v/>
      </c>
      <c r="AG267" s="162" t="str">
        <f t="shared" si="79"/>
        <v/>
      </c>
      <c r="AH267" s="162" t="str">
        <f t="shared" si="80"/>
        <v/>
      </c>
      <c r="AI267" s="160" t="str">
        <f t="shared" si="81"/>
        <v/>
      </c>
      <c r="AJ267" s="140"/>
      <c r="AK267" s="138"/>
      <c r="AL267" s="138"/>
      <c r="AM267" s="138"/>
      <c r="AN267" s="138"/>
      <c r="AO267" s="138"/>
      <c r="AP267" s="138"/>
      <c r="AQ267" s="138"/>
      <c r="AR267" s="138"/>
      <c r="AS267" s="138"/>
      <c r="AT267" s="138"/>
      <c r="AU267" s="138"/>
      <c r="AV267" s="138"/>
      <c r="AW267" s="138"/>
      <c r="AX267" s="138"/>
      <c r="AY267" s="138"/>
      <c r="AZ267" s="138"/>
      <c r="BA267" s="138"/>
      <c r="BB267" s="138"/>
      <c r="BC267" s="138"/>
      <c r="BD267" s="138"/>
      <c r="BE267" s="138"/>
      <c r="BF267" s="138"/>
      <c r="BG267" s="138"/>
      <c r="BH267" s="138"/>
      <c r="BI267" s="138"/>
      <c r="BJ267" s="138"/>
      <c r="BK267" s="138"/>
      <c r="BL267" s="138"/>
      <c r="BM267" s="138"/>
      <c r="BN267" s="138"/>
      <c r="BO267" s="138"/>
      <c r="BP267" s="138"/>
      <c r="BQ267" s="138"/>
      <c r="BR267" s="138"/>
      <c r="BS267" s="138"/>
      <c r="BT267" s="138"/>
      <c r="BU267" s="138"/>
      <c r="BV267" s="138"/>
      <c r="BW267" s="138"/>
      <c r="BX267" s="138"/>
      <c r="BY267" s="138"/>
      <c r="BZ267" s="138"/>
    </row>
    <row r="268" spans="1:78" s="152" customFormat="1" ht="18" customHeight="1" x14ac:dyDescent="0.25">
      <c r="A268" s="146">
        <v>5</v>
      </c>
      <c r="B268" s="366" t="str">
        <f>IFERROR(IF(INDEX(inputsflow_gn,MATCH(Logic!$A268,inputsflow_no,0))&lt;&gt;"",INDEX(inputsflow_gn,MATCH(Logic!$A268,inputsflow_no,0)),""),"")</f>
        <v/>
      </c>
      <c r="C268" s="367"/>
      <c r="D268" s="58" t="str">
        <f>IFERROR(IF(INDEX(inputsflow_id,MATCH(Logic!$A268,inputsflow_no,0))&lt;&gt;"",INDEX(inputsflow_id,MATCH(Logic!$A268,inputsflow_no,0)),""),"")</f>
        <v/>
      </c>
      <c r="E268" s="370" t="str">
        <f>IFERROR(IF(INDEX(inputsflow_typ,MATCH(Logic!$A268,inputsflow_no,0))&lt;&gt;"",INDEX(inputsflow_typ,MATCH(Logic!$A268,inputsflow_no,0)),""),"")</f>
        <v/>
      </c>
      <c r="F268" s="370"/>
      <c r="G268" s="162" t="str">
        <f t="shared" si="60"/>
        <v/>
      </c>
      <c r="H268" s="312" t="str">
        <f>IFERROR(IF(INDEX(inputsflow_dur,MATCH(Logic!$A268,inputsflow_no,0))&lt;&gt;"",INDEX(inputsflow_dur,MATCH(Logic!$A268,inputsflow_no,0)),""),"")</f>
        <v/>
      </c>
      <c r="I268" s="160" t="str">
        <f t="shared" si="61"/>
        <v/>
      </c>
      <c r="J268" s="312" t="str">
        <f>IFERROR(IF(INDEX(inputsflow_dfr,MATCH(Logic!$A268,inputsflow_no,0))&lt;&gt;"",INDEX(inputsflow_dfr,MATCH(Logic!$A268,inputsflow_no,0)),""),"")</f>
        <v/>
      </c>
      <c r="K268" s="304" t="str">
        <f>IFERROR(IF(INDEX(inputsflow_paw,MATCH(Logic!$A268,inputsflow_no,0))&lt;&gt;"",INDEX(inputsflow_paw,MATCH(Logic!$A268,inputsflow_no,0)),""),"")</f>
        <v/>
      </c>
      <c r="L268" s="304" t="str">
        <f>IFERROR(IF(INDEX(inputsflow_prcocc,MATCH(Logic!$A268,inputsflow_no,0))&lt;&gt;"",INDEX(inputsflow_prcocc,MATCH(Logic!$A268,inputsflow_no,0)),""),"")</f>
        <v/>
      </c>
      <c r="M268" s="160" t="str">
        <f t="shared" si="62"/>
        <v/>
      </c>
      <c r="N268" s="160" t="str">
        <f t="shared" si="63"/>
        <v/>
      </c>
      <c r="O268" s="160" t="str">
        <f t="shared" si="64"/>
        <v/>
      </c>
      <c r="P268" s="160" t="str">
        <f t="shared" si="65"/>
        <v/>
      </c>
      <c r="Q268" s="160" t="str">
        <f t="shared" si="66"/>
        <v/>
      </c>
      <c r="R268" s="160" t="str">
        <f t="shared" si="67"/>
        <v/>
      </c>
      <c r="S268" s="160" t="str">
        <f t="shared" si="68"/>
        <v/>
      </c>
      <c r="T268" s="160" t="str">
        <f t="shared" si="69"/>
        <v/>
      </c>
      <c r="U268" s="160" t="str">
        <f t="shared" si="70"/>
        <v/>
      </c>
      <c r="V268" s="160" t="str">
        <f t="shared" si="71"/>
        <v/>
      </c>
      <c r="W268" s="160" t="str">
        <f t="shared" si="72"/>
        <v/>
      </c>
      <c r="X268" s="161" t="str">
        <f>IFERROR(IF(INDEX(inputsflow_updot,MATCH(Logic!$A268,inputsflow_no,0))&lt;&gt;"",INDEX(inputsflow_updot,MATCH(Logic!$A268,inputsflow_no,0)),""),"")</f>
        <v/>
      </c>
      <c r="Y268" s="160" t="str">
        <f t="shared" si="74"/>
        <v/>
      </c>
      <c r="Z268" s="161" t="str">
        <f>IFERROR(IF(INDEX(inputsflow_tduot,MATCH(Logic!$A268,inputsflow_no,0))&lt;&gt;"",INDEX(inputsflow_tduot,MATCH(Logic!$A268,inputsflow_no,0)),""),"")</f>
        <v/>
      </c>
      <c r="AA268" s="166" t="str">
        <f t="shared" si="75"/>
        <v/>
      </c>
      <c r="AB268" s="166" t="str">
        <f t="shared" si="76"/>
        <v/>
      </c>
      <c r="AC268" s="162" t="str">
        <f t="shared" si="82"/>
        <v/>
      </c>
      <c r="AD268" s="306" t="str">
        <f t="shared" si="77"/>
        <v/>
      </c>
      <c r="AE268" s="162" t="str">
        <f t="shared" si="73"/>
        <v/>
      </c>
      <c r="AF268" s="160" t="str">
        <f t="shared" si="78"/>
        <v/>
      </c>
      <c r="AG268" s="162" t="str">
        <f t="shared" si="79"/>
        <v/>
      </c>
      <c r="AH268" s="162" t="str">
        <f t="shared" si="80"/>
        <v/>
      </c>
      <c r="AI268" s="160" t="str">
        <f t="shared" si="81"/>
        <v/>
      </c>
      <c r="AJ268" s="140"/>
      <c r="AK268" s="138"/>
      <c r="AL268" s="138"/>
      <c r="AM268" s="138"/>
      <c r="AN268" s="138"/>
      <c r="AO268" s="138"/>
      <c r="AP268" s="138"/>
      <c r="AQ268" s="138"/>
      <c r="AR268" s="138"/>
      <c r="AS268" s="138"/>
      <c r="AT268" s="138"/>
      <c r="AU268" s="138"/>
      <c r="AV268" s="138"/>
      <c r="AW268" s="138"/>
      <c r="AX268" s="138"/>
      <c r="AY268" s="138"/>
      <c r="AZ268" s="138"/>
      <c r="BA268" s="138"/>
      <c r="BB268" s="138"/>
      <c r="BC268" s="138"/>
      <c r="BD268" s="138"/>
      <c r="BE268" s="138"/>
      <c r="BF268" s="138"/>
      <c r="BG268" s="138"/>
      <c r="BH268" s="138"/>
      <c r="BI268" s="138"/>
      <c r="BJ268" s="138"/>
      <c r="BK268" s="138"/>
      <c r="BL268" s="138"/>
      <c r="BM268" s="138"/>
      <c r="BN268" s="138"/>
      <c r="BO268" s="138"/>
      <c r="BP268" s="138"/>
      <c r="BQ268" s="138"/>
      <c r="BR268" s="138"/>
      <c r="BS268" s="138"/>
      <c r="BT268" s="138"/>
      <c r="BU268" s="138"/>
      <c r="BV268" s="138"/>
      <c r="BW268" s="138"/>
      <c r="BX268" s="138"/>
      <c r="BY268" s="138"/>
      <c r="BZ268" s="138"/>
    </row>
    <row r="269" spans="1:78" s="152" customFormat="1" ht="18" customHeight="1" x14ac:dyDescent="0.25">
      <c r="A269" s="146">
        <v>6</v>
      </c>
      <c r="B269" s="366" t="str">
        <f>IFERROR(IF(INDEX(inputsflow_gn,MATCH(Logic!$A269,inputsflow_no,0))&lt;&gt;"",INDEX(inputsflow_gn,MATCH(Logic!$A269,inputsflow_no,0)),""),"")</f>
        <v/>
      </c>
      <c r="C269" s="367"/>
      <c r="D269" s="58" t="str">
        <f>IFERROR(IF(INDEX(inputsflow_id,MATCH(Logic!$A269,inputsflow_no,0))&lt;&gt;"",INDEX(inputsflow_id,MATCH(Logic!$A269,inputsflow_no,0)),""),"")</f>
        <v/>
      </c>
      <c r="E269" s="370" t="str">
        <f>IFERROR(IF(INDEX(inputsflow_typ,MATCH(Logic!$A269,inputsflow_no,0))&lt;&gt;"",INDEX(inputsflow_typ,MATCH(Logic!$A269,inputsflow_no,0)),""),"")</f>
        <v/>
      </c>
      <c r="F269" s="370"/>
      <c r="G269" s="162" t="str">
        <f t="shared" si="60"/>
        <v/>
      </c>
      <c r="H269" s="312" t="str">
        <f>IFERROR(IF(INDEX(inputsflow_dur,MATCH(Logic!$A269,inputsflow_no,0))&lt;&gt;"",INDEX(inputsflow_dur,MATCH(Logic!$A269,inputsflow_no,0)),""),"")</f>
        <v/>
      </c>
      <c r="I269" s="160" t="str">
        <f t="shared" si="61"/>
        <v/>
      </c>
      <c r="J269" s="312" t="str">
        <f>IFERROR(IF(INDEX(inputsflow_dfr,MATCH(Logic!$A269,inputsflow_no,0))&lt;&gt;"",INDEX(inputsflow_dfr,MATCH(Logic!$A269,inputsflow_no,0)),""),"")</f>
        <v/>
      </c>
      <c r="K269" s="304" t="str">
        <f>IFERROR(IF(INDEX(inputsflow_paw,MATCH(Logic!$A269,inputsflow_no,0))&lt;&gt;"",INDEX(inputsflow_paw,MATCH(Logic!$A269,inputsflow_no,0)),""),"")</f>
        <v/>
      </c>
      <c r="L269" s="304" t="str">
        <f>IFERROR(IF(INDEX(inputsflow_prcocc,MATCH(Logic!$A269,inputsflow_no,0))&lt;&gt;"",INDEX(inputsflow_prcocc,MATCH(Logic!$A269,inputsflow_no,0)),""),"")</f>
        <v/>
      </c>
      <c r="M269" s="160" t="str">
        <f t="shared" si="62"/>
        <v/>
      </c>
      <c r="N269" s="160" t="str">
        <f t="shared" si="63"/>
        <v/>
      </c>
      <c r="O269" s="160" t="str">
        <f t="shared" si="64"/>
        <v/>
      </c>
      <c r="P269" s="160" t="str">
        <f t="shared" si="65"/>
        <v/>
      </c>
      <c r="Q269" s="160" t="str">
        <f t="shared" si="66"/>
        <v/>
      </c>
      <c r="R269" s="160" t="str">
        <f t="shared" si="67"/>
        <v/>
      </c>
      <c r="S269" s="160" t="str">
        <f t="shared" si="68"/>
        <v/>
      </c>
      <c r="T269" s="160" t="str">
        <f t="shared" si="69"/>
        <v/>
      </c>
      <c r="U269" s="160" t="str">
        <f t="shared" si="70"/>
        <v/>
      </c>
      <c r="V269" s="160" t="str">
        <f t="shared" si="71"/>
        <v/>
      </c>
      <c r="W269" s="160" t="str">
        <f t="shared" si="72"/>
        <v/>
      </c>
      <c r="X269" s="161" t="str">
        <f>IFERROR(IF(INDEX(inputsflow_updot,MATCH(Logic!$A269,inputsflow_no,0))&lt;&gt;"",INDEX(inputsflow_updot,MATCH(Logic!$A269,inputsflow_no,0)),""),"")</f>
        <v/>
      </c>
      <c r="Y269" s="160" t="str">
        <f t="shared" si="74"/>
        <v/>
      </c>
      <c r="Z269" s="161" t="str">
        <f>IFERROR(IF(INDEX(inputsflow_tduot,MATCH(Logic!$A269,inputsflow_no,0))&lt;&gt;"",INDEX(inputsflow_tduot,MATCH(Logic!$A269,inputsflow_no,0)),""),"")</f>
        <v/>
      </c>
      <c r="AA269" s="166" t="str">
        <f t="shared" si="75"/>
        <v/>
      </c>
      <c r="AB269" s="166" t="str">
        <f t="shared" si="76"/>
        <v/>
      </c>
      <c r="AC269" s="162" t="str">
        <f t="shared" si="82"/>
        <v/>
      </c>
      <c r="AD269" s="306" t="str">
        <f t="shared" si="77"/>
        <v/>
      </c>
      <c r="AE269" s="162" t="str">
        <f t="shared" si="73"/>
        <v/>
      </c>
      <c r="AF269" s="160" t="str">
        <f t="shared" si="78"/>
        <v/>
      </c>
      <c r="AG269" s="162" t="str">
        <f t="shared" si="79"/>
        <v/>
      </c>
      <c r="AH269" s="162" t="str">
        <f t="shared" si="80"/>
        <v/>
      </c>
      <c r="AI269" s="160" t="str">
        <f t="shared" si="81"/>
        <v/>
      </c>
      <c r="AJ269" s="140"/>
      <c r="AK269" s="138"/>
      <c r="AL269" s="138"/>
      <c r="AM269" s="138"/>
      <c r="AN269" s="138"/>
      <c r="AO269" s="138"/>
      <c r="AP269" s="138"/>
      <c r="AQ269" s="138"/>
      <c r="AR269" s="138"/>
      <c r="AS269" s="138"/>
      <c r="AT269" s="138"/>
      <c r="AU269" s="138"/>
      <c r="AV269" s="138"/>
      <c r="AW269" s="138"/>
      <c r="AX269" s="138"/>
      <c r="AY269" s="138"/>
      <c r="AZ269" s="138"/>
      <c r="BA269" s="138"/>
      <c r="BB269" s="138"/>
      <c r="BC269" s="138"/>
      <c r="BD269" s="138"/>
      <c r="BE269" s="138"/>
      <c r="BF269" s="138"/>
      <c r="BG269" s="138"/>
      <c r="BH269" s="138"/>
      <c r="BI269" s="138"/>
      <c r="BJ269" s="138"/>
      <c r="BK269" s="138"/>
      <c r="BL269" s="138"/>
      <c r="BM269" s="138"/>
      <c r="BN269" s="138"/>
      <c r="BO269" s="138"/>
      <c r="BP269" s="138"/>
      <c r="BQ269" s="138"/>
      <c r="BR269" s="138"/>
      <c r="BS269" s="138"/>
      <c r="BT269" s="138"/>
      <c r="BU269" s="138"/>
      <c r="BV269" s="138"/>
      <c r="BW269" s="138"/>
      <c r="BX269" s="138"/>
      <c r="BY269" s="138"/>
      <c r="BZ269" s="138"/>
    </row>
    <row r="270" spans="1:78" s="152" customFormat="1" ht="18" customHeight="1" x14ac:dyDescent="0.25">
      <c r="A270" s="146">
        <v>7</v>
      </c>
      <c r="B270" s="366" t="str">
        <f>IFERROR(IF(INDEX(inputsflow_gn,MATCH(Logic!$A270,inputsflow_no,0))&lt;&gt;"",INDEX(inputsflow_gn,MATCH(Logic!$A270,inputsflow_no,0)),""),"")</f>
        <v/>
      </c>
      <c r="C270" s="367"/>
      <c r="D270" s="58" t="str">
        <f>IFERROR(IF(INDEX(inputsflow_id,MATCH(Logic!$A270,inputsflow_no,0))&lt;&gt;"",INDEX(inputsflow_id,MATCH(Logic!$A270,inputsflow_no,0)),""),"")</f>
        <v/>
      </c>
      <c r="E270" s="370" t="str">
        <f>IFERROR(IF(INDEX(inputsflow_typ,MATCH(Logic!$A270,inputsflow_no,0))&lt;&gt;"",INDEX(inputsflow_typ,MATCH(Logic!$A270,inputsflow_no,0)),""),"")</f>
        <v/>
      </c>
      <c r="F270" s="370"/>
      <c r="G270" s="162" t="str">
        <f t="shared" si="60"/>
        <v/>
      </c>
      <c r="H270" s="312" t="str">
        <f>IFERROR(IF(INDEX(inputsflow_dur,MATCH(Logic!$A270,inputsflow_no,0))&lt;&gt;"",INDEX(inputsflow_dur,MATCH(Logic!$A270,inputsflow_no,0)),""),"")</f>
        <v/>
      </c>
      <c r="I270" s="160" t="str">
        <f t="shared" si="61"/>
        <v/>
      </c>
      <c r="J270" s="312" t="str">
        <f>IFERROR(IF(INDEX(inputsflow_dfr,MATCH(Logic!$A270,inputsflow_no,0))&lt;&gt;"",INDEX(inputsflow_dfr,MATCH(Logic!$A270,inputsflow_no,0)),""),"")</f>
        <v/>
      </c>
      <c r="K270" s="304" t="str">
        <f>IFERROR(IF(INDEX(inputsflow_paw,MATCH(Logic!$A270,inputsflow_no,0))&lt;&gt;"",INDEX(inputsflow_paw,MATCH(Logic!$A270,inputsflow_no,0)),""),"")</f>
        <v/>
      </c>
      <c r="L270" s="304" t="str">
        <f>IFERROR(IF(INDEX(inputsflow_prcocc,MATCH(Logic!$A270,inputsflow_no,0))&lt;&gt;"",INDEX(inputsflow_prcocc,MATCH(Logic!$A270,inputsflow_no,0)),""),"")</f>
        <v/>
      </c>
      <c r="M270" s="160" t="str">
        <f t="shared" si="62"/>
        <v/>
      </c>
      <c r="N270" s="160" t="str">
        <f t="shared" si="63"/>
        <v/>
      </c>
      <c r="O270" s="160" t="str">
        <f t="shared" si="64"/>
        <v/>
      </c>
      <c r="P270" s="160" t="str">
        <f t="shared" si="65"/>
        <v/>
      </c>
      <c r="Q270" s="160" t="str">
        <f t="shared" si="66"/>
        <v/>
      </c>
      <c r="R270" s="160" t="str">
        <f t="shared" si="67"/>
        <v/>
      </c>
      <c r="S270" s="160" t="str">
        <f t="shared" si="68"/>
        <v/>
      </c>
      <c r="T270" s="160" t="str">
        <f t="shared" si="69"/>
        <v/>
      </c>
      <c r="U270" s="160" t="str">
        <f t="shared" si="70"/>
        <v/>
      </c>
      <c r="V270" s="160" t="str">
        <f t="shared" si="71"/>
        <v/>
      </c>
      <c r="W270" s="160" t="str">
        <f t="shared" si="72"/>
        <v/>
      </c>
      <c r="X270" s="161" t="str">
        <f>IFERROR(IF(INDEX(inputsflow_updot,MATCH(Logic!$A270,inputsflow_no,0))&lt;&gt;"",INDEX(inputsflow_updot,MATCH(Logic!$A270,inputsflow_no,0)),""),"")</f>
        <v/>
      </c>
      <c r="Y270" s="160" t="str">
        <f t="shared" si="74"/>
        <v/>
      </c>
      <c r="Z270" s="161" t="str">
        <f>IFERROR(IF(INDEX(inputsflow_tduot,MATCH(Logic!$A270,inputsflow_no,0))&lt;&gt;"",INDEX(inputsflow_tduot,MATCH(Logic!$A270,inputsflow_no,0)),""),"")</f>
        <v/>
      </c>
      <c r="AA270" s="166" t="str">
        <f t="shared" si="75"/>
        <v/>
      </c>
      <c r="AB270" s="166" t="str">
        <f t="shared" si="76"/>
        <v/>
      </c>
      <c r="AC270" s="162" t="str">
        <f t="shared" si="82"/>
        <v/>
      </c>
      <c r="AD270" s="306" t="str">
        <f t="shared" si="77"/>
        <v/>
      </c>
      <c r="AE270" s="162" t="str">
        <f t="shared" si="73"/>
        <v/>
      </c>
      <c r="AF270" s="160" t="str">
        <f t="shared" si="78"/>
        <v/>
      </c>
      <c r="AG270" s="162" t="str">
        <f t="shared" si="79"/>
        <v/>
      </c>
      <c r="AH270" s="162" t="str">
        <f t="shared" si="80"/>
        <v/>
      </c>
      <c r="AI270" s="160" t="str">
        <f t="shared" si="81"/>
        <v/>
      </c>
      <c r="AJ270" s="140"/>
      <c r="AK270" s="138"/>
      <c r="AL270" s="138"/>
      <c r="AM270" s="138"/>
      <c r="AN270" s="138"/>
      <c r="AO270" s="138"/>
      <c r="AP270" s="138"/>
      <c r="AQ270" s="138"/>
      <c r="AR270" s="138"/>
      <c r="AS270" s="138"/>
      <c r="AT270" s="138"/>
      <c r="AU270" s="138"/>
      <c r="AV270" s="138"/>
      <c r="AW270" s="138"/>
      <c r="AX270" s="138"/>
      <c r="AY270" s="138"/>
      <c r="AZ270" s="138"/>
      <c r="BA270" s="138"/>
      <c r="BB270" s="138"/>
      <c r="BC270" s="138"/>
      <c r="BD270" s="138"/>
      <c r="BE270" s="138"/>
      <c r="BF270" s="138"/>
      <c r="BG270" s="138"/>
      <c r="BH270" s="138"/>
      <c r="BI270" s="138"/>
      <c r="BJ270" s="138"/>
      <c r="BK270" s="138"/>
      <c r="BL270" s="138"/>
      <c r="BM270" s="138"/>
      <c r="BN270" s="138"/>
      <c r="BO270" s="138"/>
      <c r="BP270" s="138"/>
      <c r="BQ270" s="138"/>
      <c r="BR270" s="138"/>
      <c r="BS270" s="138"/>
      <c r="BT270" s="138"/>
      <c r="BU270" s="138"/>
      <c r="BV270" s="138"/>
      <c r="BW270" s="138"/>
      <c r="BX270" s="138"/>
      <c r="BY270" s="138"/>
      <c r="BZ270" s="138"/>
    </row>
    <row r="271" spans="1:78" s="152" customFormat="1" ht="18" customHeight="1" x14ac:dyDescent="0.25">
      <c r="A271" s="146">
        <v>8</v>
      </c>
      <c r="B271" s="366" t="str">
        <f>IFERROR(IF(INDEX(inputsflow_gn,MATCH(Logic!$A271,inputsflow_no,0))&lt;&gt;"",INDEX(inputsflow_gn,MATCH(Logic!$A271,inputsflow_no,0)),""),"")</f>
        <v/>
      </c>
      <c r="C271" s="367"/>
      <c r="D271" s="58" t="str">
        <f>IFERROR(IF(INDEX(inputsflow_id,MATCH(Logic!$A271,inputsflow_no,0))&lt;&gt;"",INDEX(inputsflow_id,MATCH(Logic!$A271,inputsflow_no,0)),""),"")</f>
        <v/>
      </c>
      <c r="E271" s="370" t="str">
        <f>IFERROR(IF(INDEX(inputsflow_typ,MATCH(Logic!$A271,inputsflow_no,0))&lt;&gt;"",INDEX(inputsflow_typ,MATCH(Logic!$A271,inputsflow_no,0)),""),"")</f>
        <v/>
      </c>
      <c r="F271" s="370"/>
      <c r="G271" s="162" t="str">
        <f t="shared" si="60"/>
        <v/>
      </c>
      <c r="H271" s="312" t="str">
        <f>IFERROR(IF(INDEX(inputsflow_dur,MATCH(Logic!$A271,inputsflow_no,0))&lt;&gt;"",INDEX(inputsflow_dur,MATCH(Logic!$A271,inputsflow_no,0)),""),"")</f>
        <v/>
      </c>
      <c r="I271" s="160" t="str">
        <f t="shared" si="61"/>
        <v/>
      </c>
      <c r="J271" s="312" t="str">
        <f>IFERROR(IF(INDEX(inputsflow_dfr,MATCH(Logic!$A271,inputsflow_no,0))&lt;&gt;"",INDEX(inputsflow_dfr,MATCH(Logic!$A271,inputsflow_no,0)),""),"")</f>
        <v/>
      </c>
      <c r="K271" s="304" t="str">
        <f>IFERROR(IF(INDEX(inputsflow_paw,MATCH(Logic!$A271,inputsflow_no,0))&lt;&gt;"",INDEX(inputsflow_paw,MATCH(Logic!$A271,inputsflow_no,0)),""),"")</f>
        <v/>
      </c>
      <c r="L271" s="304" t="str">
        <f>IFERROR(IF(INDEX(inputsflow_prcocc,MATCH(Logic!$A271,inputsflow_no,0))&lt;&gt;"",INDEX(inputsflow_prcocc,MATCH(Logic!$A271,inputsflow_no,0)),""),"")</f>
        <v/>
      </c>
      <c r="M271" s="160" t="str">
        <f t="shared" si="62"/>
        <v/>
      </c>
      <c r="N271" s="160" t="str">
        <f t="shared" si="63"/>
        <v/>
      </c>
      <c r="O271" s="160" t="str">
        <f t="shared" si="64"/>
        <v/>
      </c>
      <c r="P271" s="160" t="str">
        <f t="shared" si="65"/>
        <v/>
      </c>
      <c r="Q271" s="160" t="str">
        <f t="shared" si="66"/>
        <v/>
      </c>
      <c r="R271" s="160" t="str">
        <f t="shared" si="67"/>
        <v/>
      </c>
      <c r="S271" s="160" t="str">
        <f t="shared" si="68"/>
        <v/>
      </c>
      <c r="T271" s="160" t="str">
        <f t="shared" si="69"/>
        <v/>
      </c>
      <c r="U271" s="160" t="str">
        <f t="shared" si="70"/>
        <v/>
      </c>
      <c r="V271" s="160" t="str">
        <f t="shared" si="71"/>
        <v/>
      </c>
      <c r="W271" s="160" t="str">
        <f t="shared" si="72"/>
        <v/>
      </c>
      <c r="X271" s="161" t="str">
        <f>IFERROR(IF(INDEX(inputsflow_updot,MATCH(Logic!$A271,inputsflow_no,0))&lt;&gt;"",INDEX(inputsflow_updot,MATCH(Logic!$A271,inputsflow_no,0)),""),"")</f>
        <v/>
      </c>
      <c r="Y271" s="160" t="str">
        <f t="shared" si="74"/>
        <v/>
      </c>
      <c r="Z271" s="161" t="str">
        <f>IFERROR(IF(INDEX(inputsflow_tduot,MATCH(Logic!$A271,inputsflow_no,0))&lt;&gt;"",INDEX(inputsflow_tduot,MATCH(Logic!$A271,inputsflow_no,0)),""),"")</f>
        <v/>
      </c>
      <c r="AA271" s="166" t="str">
        <f t="shared" si="75"/>
        <v/>
      </c>
      <c r="AB271" s="166" t="str">
        <f t="shared" si="76"/>
        <v/>
      </c>
      <c r="AC271" s="162" t="str">
        <f t="shared" si="82"/>
        <v/>
      </c>
      <c r="AD271" s="306" t="str">
        <f t="shared" si="77"/>
        <v/>
      </c>
      <c r="AE271" s="162" t="str">
        <f t="shared" si="73"/>
        <v/>
      </c>
      <c r="AF271" s="160" t="str">
        <f t="shared" si="78"/>
        <v/>
      </c>
      <c r="AG271" s="162" t="str">
        <f t="shared" si="79"/>
        <v/>
      </c>
      <c r="AH271" s="162" t="str">
        <f t="shared" si="80"/>
        <v/>
      </c>
      <c r="AI271" s="160" t="str">
        <f t="shared" si="81"/>
        <v/>
      </c>
      <c r="AJ271" s="140"/>
      <c r="AK271" s="138"/>
      <c r="AL271" s="138"/>
      <c r="AM271" s="138"/>
      <c r="AN271" s="138"/>
      <c r="AO271" s="138"/>
      <c r="AP271" s="138"/>
      <c r="AQ271" s="138"/>
      <c r="AR271" s="138"/>
      <c r="AS271" s="138"/>
      <c r="AT271" s="138"/>
      <c r="AU271" s="138"/>
      <c r="AV271" s="138"/>
      <c r="AW271" s="138"/>
      <c r="AX271" s="138"/>
      <c r="AY271" s="138"/>
      <c r="AZ271" s="138"/>
      <c r="BA271" s="138"/>
      <c r="BB271" s="138"/>
      <c r="BC271" s="138"/>
      <c r="BD271" s="138"/>
      <c r="BE271" s="138"/>
      <c r="BF271" s="138"/>
      <c r="BG271" s="138"/>
      <c r="BH271" s="138"/>
      <c r="BI271" s="138"/>
      <c r="BJ271" s="138"/>
      <c r="BK271" s="138"/>
      <c r="BL271" s="138"/>
      <c r="BM271" s="138"/>
      <c r="BN271" s="138"/>
      <c r="BO271" s="138"/>
      <c r="BP271" s="138"/>
      <c r="BQ271" s="138"/>
      <c r="BR271" s="138"/>
      <c r="BS271" s="138"/>
      <c r="BT271" s="138"/>
      <c r="BU271" s="138"/>
      <c r="BV271" s="138"/>
      <c r="BW271" s="138"/>
      <c r="BX271" s="138"/>
      <c r="BY271" s="138"/>
      <c r="BZ271" s="138"/>
    </row>
    <row r="272" spans="1:78" s="152" customFormat="1" ht="18" customHeight="1" x14ac:dyDescent="0.25">
      <c r="A272" s="146">
        <v>9</v>
      </c>
      <c r="B272" s="366" t="str">
        <f>IFERROR(IF(INDEX(inputsflow_gn,MATCH(Logic!$A272,inputsflow_no,0))&lt;&gt;"",INDEX(inputsflow_gn,MATCH(Logic!$A272,inputsflow_no,0)),""),"")</f>
        <v/>
      </c>
      <c r="C272" s="367"/>
      <c r="D272" s="58" t="str">
        <f>IFERROR(IF(INDEX(inputsflow_id,MATCH(Logic!$A272,inputsflow_no,0))&lt;&gt;"",INDEX(inputsflow_id,MATCH(Logic!$A272,inputsflow_no,0)),""),"")</f>
        <v/>
      </c>
      <c r="E272" s="370" t="str">
        <f>IFERROR(IF(INDEX(inputsflow_typ,MATCH(Logic!$A272,inputsflow_no,0))&lt;&gt;"",INDEX(inputsflow_typ,MATCH(Logic!$A272,inputsflow_no,0)),""),"")</f>
        <v/>
      </c>
      <c r="F272" s="370"/>
      <c r="G272" s="162" t="str">
        <f t="shared" si="60"/>
        <v/>
      </c>
      <c r="H272" s="312" t="str">
        <f>IFERROR(IF(INDEX(inputsflow_dur,MATCH(Logic!$A272,inputsflow_no,0))&lt;&gt;"",INDEX(inputsflow_dur,MATCH(Logic!$A272,inputsflow_no,0)),""),"")</f>
        <v/>
      </c>
      <c r="I272" s="160" t="str">
        <f t="shared" si="61"/>
        <v/>
      </c>
      <c r="J272" s="312" t="str">
        <f>IFERROR(IF(INDEX(inputsflow_dfr,MATCH(Logic!$A272,inputsflow_no,0))&lt;&gt;"",INDEX(inputsflow_dfr,MATCH(Logic!$A272,inputsflow_no,0)),""),"")</f>
        <v/>
      </c>
      <c r="K272" s="304" t="str">
        <f>IFERROR(IF(INDEX(inputsflow_paw,MATCH(Logic!$A272,inputsflow_no,0))&lt;&gt;"",INDEX(inputsflow_paw,MATCH(Logic!$A272,inputsflow_no,0)),""),"")</f>
        <v/>
      </c>
      <c r="L272" s="304" t="str">
        <f>IFERROR(IF(INDEX(inputsflow_prcocc,MATCH(Logic!$A272,inputsflow_no,0))&lt;&gt;"",INDEX(inputsflow_prcocc,MATCH(Logic!$A272,inputsflow_no,0)),""),"")</f>
        <v/>
      </c>
      <c r="M272" s="160" t="str">
        <f t="shared" si="62"/>
        <v/>
      </c>
      <c r="N272" s="160" t="str">
        <f t="shared" si="63"/>
        <v/>
      </c>
      <c r="O272" s="160" t="str">
        <f t="shared" si="64"/>
        <v/>
      </c>
      <c r="P272" s="160" t="str">
        <f t="shared" si="65"/>
        <v/>
      </c>
      <c r="Q272" s="160" t="str">
        <f t="shared" si="66"/>
        <v/>
      </c>
      <c r="R272" s="160" t="str">
        <f t="shared" si="67"/>
        <v/>
      </c>
      <c r="S272" s="160" t="str">
        <f t="shared" si="68"/>
        <v/>
      </c>
      <c r="T272" s="160" t="str">
        <f t="shared" si="69"/>
        <v/>
      </c>
      <c r="U272" s="160" t="str">
        <f t="shared" si="70"/>
        <v/>
      </c>
      <c r="V272" s="160" t="str">
        <f t="shared" si="71"/>
        <v/>
      </c>
      <c r="W272" s="160" t="str">
        <f t="shared" si="72"/>
        <v/>
      </c>
      <c r="X272" s="161" t="str">
        <f>IFERROR(IF(INDEX(inputsflow_updot,MATCH(Logic!$A272,inputsflow_no,0))&lt;&gt;"",INDEX(inputsflow_updot,MATCH(Logic!$A272,inputsflow_no,0)),""),"")</f>
        <v/>
      </c>
      <c r="Y272" s="160" t="str">
        <f t="shared" si="74"/>
        <v/>
      </c>
      <c r="Z272" s="161" t="str">
        <f>IFERROR(IF(INDEX(inputsflow_tduot,MATCH(Logic!$A272,inputsflow_no,0))&lt;&gt;"",INDEX(inputsflow_tduot,MATCH(Logic!$A272,inputsflow_no,0)),""),"")</f>
        <v/>
      </c>
      <c r="AA272" s="166" t="str">
        <f t="shared" si="75"/>
        <v/>
      </c>
      <c r="AB272" s="166" t="str">
        <f t="shared" si="76"/>
        <v/>
      </c>
      <c r="AC272" s="162" t="str">
        <f t="shared" si="82"/>
        <v/>
      </c>
      <c r="AD272" s="306" t="str">
        <f t="shared" si="77"/>
        <v/>
      </c>
      <c r="AE272" s="162" t="str">
        <f t="shared" si="73"/>
        <v/>
      </c>
      <c r="AF272" s="160" t="str">
        <f t="shared" si="78"/>
        <v/>
      </c>
      <c r="AG272" s="162" t="str">
        <f t="shared" si="79"/>
        <v/>
      </c>
      <c r="AH272" s="162" t="str">
        <f t="shared" si="80"/>
        <v/>
      </c>
      <c r="AI272" s="160" t="str">
        <f t="shared" si="81"/>
        <v/>
      </c>
      <c r="AJ272" s="140"/>
      <c r="AK272" s="138"/>
      <c r="AL272" s="138"/>
      <c r="AM272" s="138"/>
      <c r="AN272" s="138"/>
      <c r="AO272" s="138"/>
      <c r="AP272" s="138"/>
      <c r="AQ272" s="138"/>
      <c r="AR272" s="138"/>
      <c r="AS272" s="138"/>
      <c r="AT272" s="138"/>
      <c r="AU272" s="138"/>
      <c r="AV272" s="138"/>
      <c r="AW272" s="138"/>
      <c r="AX272" s="138"/>
      <c r="AY272" s="138"/>
      <c r="AZ272" s="138"/>
      <c r="BA272" s="138"/>
      <c r="BB272" s="138"/>
      <c r="BC272" s="138"/>
      <c r="BD272" s="138"/>
      <c r="BE272" s="138"/>
      <c r="BF272" s="138"/>
      <c r="BG272" s="138"/>
      <c r="BH272" s="138"/>
      <c r="BI272" s="138"/>
      <c r="BJ272" s="138"/>
      <c r="BK272" s="138"/>
      <c r="BL272" s="138"/>
      <c r="BM272" s="138"/>
      <c r="BN272" s="138"/>
      <c r="BO272" s="138"/>
      <c r="BP272" s="138"/>
      <c r="BQ272" s="138"/>
      <c r="BR272" s="138"/>
      <c r="BS272" s="138"/>
      <c r="BT272" s="138"/>
      <c r="BU272" s="138"/>
      <c r="BV272" s="138"/>
      <c r="BW272" s="138"/>
      <c r="BX272" s="138"/>
      <c r="BY272" s="138"/>
      <c r="BZ272" s="138"/>
    </row>
    <row r="273" spans="1:78" s="152" customFormat="1" ht="18" customHeight="1" x14ac:dyDescent="0.25">
      <c r="A273" s="146">
        <v>10</v>
      </c>
      <c r="B273" s="366" t="str">
        <f>IFERROR(IF(INDEX(inputsflow_gn,MATCH(Logic!$A273,inputsflow_no,0))&lt;&gt;"",INDEX(inputsflow_gn,MATCH(Logic!$A273,inputsflow_no,0)),""),"")</f>
        <v/>
      </c>
      <c r="C273" s="367"/>
      <c r="D273" s="58" t="str">
        <f>IFERROR(IF(INDEX(inputsflow_id,MATCH(Logic!$A273,inputsflow_no,0))&lt;&gt;"",INDEX(inputsflow_id,MATCH(Logic!$A273,inputsflow_no,0)),""),"")</f>
        <v/>
      </c>
      <c r="E273" s="370" t="str">
        <f>IFERROR(IF(INDEX(inputsflow_typ,MATCH(Logic!$A273,inputsflow_no,0))&lt;&gt;"",INDEX(inputsflow_typ,MATCH(Logic!$A273,inputsflow_no,0)),""),"")</f>
        <v/>
      </c>
      <c r="F273" s="370"/>
      <c r="G273" s="162" t="str">
        <f t="shared" si="60"/>
        <v/>
      </c>
      <c r="H273" s="312" t="str">
        <f>IFERROR(IF(INDEX(inputsflow_dur,MATCH(Logic!$A273,inputsflow_no,0))&lt;&gt;"",INDEX(inputsflow_dur,MATCH(Logic!$A273,inputsflow_no,0)),""),"")</f>
        <v/>
      </c>
      <c r="I273" s="160" t="str">
        <f t="shared" si="61"/>
        <v/>
      </c>
      <c r="J273" s="312" t="str">
        <f>IFERROR(IF(INDEX(inputsflow_dfr,MATCH(Logic!$A273,inputsflow_no,0))&lt;&gt;"",INDEX(inputsflow_dfr,MATCH(Logic!$A273,inputsflow_no,0)),""),"")</f>
        <v/>
      </c>
      <c r="K273" s="304" t="str">
        <f>IFERROR(IF(INDEX(inputsflow_paw,MATCH(Logic!$A273,inputsflow_no,0))&lt;&gt;"",INDEX(inputsflow_paw,MATCH(Logic!$A273,inputsflow_no,0)),""),"")</f>
        <v/>
      </c>
      <c r="L273" s="304" t="str">
        <f>IFERROR(IF(INDEX(inputsflow_prcocc,MATCH(Logic!$A273,inputsflow_no,0))&lt;&gt;"",INDEX(inputsflow_prcocc,MATCH(Logic!$A273,inputsflow_no,0)),""),"")</f>
        <v/>
      </c>
      <c r="M273" s="160" t="str">
        <f t="shared" si="62"/>
        <v/>
      </c>
      <c r="N273" s="160" t="str">
        <f t="shared" si="63"/>
        <v/>
      </c>
      <c r="O273" s="160" t="str">
        <f t="shared" si="64"/>
        <v/>
      </c>
      <c r="P273" s="160" t="str">
        <f t="shared" si="65"/>
        <v/>
      </c>
      <c r="Q273" s="160" t="str">
        <f t="shared" si="66"/>
        <v/>
      </c>
      <c r="R273" s="160" t="str">
        <f t="shared" si="67"/>
        <v/>
      </c>
      <c r="S273" s="160" t="str">
        <f t="shared" si="68"/>
        <v/>
      </c>
      <c r="T273" s="160" t="str">
        <f t="shared" si="69"/>
        <v/>
      </c>
      <c r="U273" s="160" t="str">
        <f t="shared" si="70"/>
        <v/>
      </c>
      <c r="V273" s="160" t="str">
        <f t="shared" si="71"/>
        <v/>
      </c>
      <c r="W273" s="160" t="str">
        <f t="shared" si="72"/>
        <v/>
      </c>
      <c r="X273" s="161" t="str">
        <f>IFERROR(IF(INDEX(inputsflow_updot,MATCH(Logic!$A273,inputsflow_no,0))&lt;&gt;"",INDEX(inputsflow_updot,MATCH(Logic!$A273,inputsflow_no,0)),""),"")</f>
        <v/>
      </c>
      <c r="Y273" s="160" t="str">
        <f t="shared" si="74"/>
        <v/>
      </c>
      <c r="Z273" s="161" t="str">
        <f>IFERROR(IF(INDEX(inputsflow_tduot,MATCH(Logic!$A273,inputsflow_no,0))&lt;&gt;"",INDEX(inputsflow_tduot,MATCH(Logic!$A273,inputsflow_no,0)),""),"")</f>
        <v/>
      </c>
      <c r="AA273" s="166" t="str">
        <f t="shared" si="75"/>
        <v/>
      </c>
      <c r="AB273" s="166" t="str">
        <f t="shared" si="76"/>
        <v/>
      </c>
      <c r="AC273" s="162" t="str">
        <f t="shared" si="82"/>
        <v/>
      </c>
      <c r="AD273" s="306" t="str">
        <f t="shared" si="77"/>
        <v/>
      </c>
      <c r="AE273" s="162" t="str">
        <f t="shared" si="73"/>
        <v/>
      </c>
      <c r="AF273" s="160" t="str">
        <f t="shared" si="78"/>
        <v/>
      </c>
      <c r="AG273" s="162" t="str">
        <f t="shared" si="79"/>
        <v/>
      </c>
      <c r="AH273" s="162" t="str">
        <f t="shared" si="80"/>
        <v/>
      </c>
      <c r="AI273" s="160" t="str">
        <f t="shared" si="81"/>
        <v/>
      </c>
      <c r="AJ273" s="153" t="s">
        <v>182</v>
      </c>
      <c r="AK273" s="138"/>
      <c r="AL273" s="138"/>
      <c r="AM273" s="138"/>
      <c r="AN273" s="138"/>
      <c r="AO273" s="138"/>
      <c r="AP273" s="138"/>
      <c r="AQ273" s="138"/>
      <c r="AR273" s="138"/>
      <c r="AS273" s="138"/>
      <c r="AT273" s="138"/>
      <c r="AU273" s="138"/>
      <c r="AV273" s="138"/>
      <c r="AW273" s="138"/>
      <c r="AX273" s="138"/>
      <c r="AY273" s="138"/>
      <c r="AZ273" s="138"/>
      <c r="BA273" s="138"/>
      <c r="BB273" s="138"/>
      <c r="BC273" s="138"/>
      <c r="BD273" s="138"/>
      <c r="BE273" s="138"/>
      <c r="BF273" s="138"/>
      <c r="BG273" s="138"/>
      <c r="BH273" s="138"/>
      <c r="BI273" s="138"/>
      <c r="BJ273" s="138"/>
      <c r="BK273" s="138"/>
      <c r="BL273" s="138"/>
      <c r="BM273" s="138"/>
      <c r="BN273" s="138"/>
      <c r="BO273" s="138"/>
      <c r="BP273" s="138"/>
      <c r="BQ273" s="138"/>
      <c r="BR273" s="138"/>
      <c r="BS273" s="138"/>
      <c r="BT273" s="138"/>
      <c r="BU273" s="138"/>
      <c r="BV273" s="138"/>
      <c r="BW273" s="138"/>
      <c r="BX273" s="138"/>
      <c r="BY273" s="138"/>
      <c r="BZ273" s="138"/>
    </row>
    <row r="274" spans="1:78" s="152" customFormat="1" ht="18" hidden="1" customHeight="1" outlineLevel="1" x14ac:dyDescent="0.25">
      <c r="A274" s="146">
        <v>11</v>
      </c>
      <c r="B274" s="366" t="str">
        <f>IFERROR(IF(INDEX(inputsflow_gn,MATCH(Logic!$A274,inputsflow_no,0))&lt;&gt;"",INDEX(inputsflow_gn,MATCH(Logic!$A274,inputsflow_no,0)),""),"")</f>
        <v/>
      </c>
      <c r="C274" s="367"/>
      <c r="D274" s="58" t="str">
        <f>IFERROR(IF(INDEX(inputsflow_id,MATCH(Logic!$A274,inputsflow_no,0))&lt;&gt;"",INDEX(inputsflow_id,MATCH(Logic!$A274,inputsflow_no,0)),""),"")</f>
        <v/>
      </c>
      <c r="E274" s="370" t="str">
        <f>IFERROR(IF(INDEX(inputsflow_typ,MATCH(Logic!$A274,inputsflow_no,0))&lt;&gt;"",INDEX(inputsflow_typ,MATCH(Logic!$A274,inputsflow_no,0)),""),"")</f>
        <v/>
      </c>
      <c r="F274" s="370"/>
      <c r="G274" s="162" t="str">
        <f t="shared" si="60"/>
        <v/>
      </c>
      <c r="H274" s="312" t="str">
        <f>IFERROR(IF(INDEX(inputsflow_dur,MATCH(Logic!$A274,inputsflow_no,0))&lt;&gt;"",INDEX(inputsflow_dur,MATCH(Logic!$A274,inputsflow_no,0)),""),"")</f>
        <v/>
      </c>
      <c r="I274" s="160" t="str">
        <f t="shared" si="61"/>
        <v/>
      </c>
      <c r="J274" s="312" t="str">
        <f>IFERROR(IF(INDEX(inputsflow_dfr,MATCH(Logic!$A274,inputsflow_no,0))&lt;&gt;"",INDEX(inputsflow_dfr,MATCH(Logic!$A274,inputsflow_no,0)),""),"")</f>
        <v/>
      </c>
      <c r="K274" s="304" t="str">
        <f>IFERROR(IF(INDEX(inputsflow_paw,MATCH(Logic!$A274,inputsflow_no,0))&lt;&gt;"",INDEX(inputsflow_paw,MATCH(Logic!$A274,inputsflow_no,0)),""),"")</f>
        <v/>
      </c>
      <c r="L274" s="304" t="str">
        <f>IFERROR(IF(INDEX(inputsflow_prcocc,MATCH(Logic!$A274,inputsflow_no,0))&lt;&gt;"",INDEX(inputsflow_prcocc,MATCH(Logic!$A274,inputsflow_no,0)),""),"")</f>
        <v/>
      </c>
      <c r="M274" s="160" t="str">
        <f t="shared" si="62"/>
        <v/>
      </c>
      <c r="N274" s="160" t="str">
        <f t="shared" si="63"/>
        <v/>
      </c>
      <c r="O274" s="160" t="str">
        <f t="shared" si="64"/>
        <v/>
      </c>
      <c r="P274" s="160" t="str">
        <f t="shared" si="65"/>
        <v/>
      </c>
      <c r="Q274" s="160" t="str">
        <f t="shared" si="66"/>
        <v/>
      </c>
      <c r="R274" s="160" t="str">
        <f t="shared" si="67"/>
        <v/>
      </c>
      <c r="S274" s="160" t="str">
        <f t="shared" si="68"/>
        <v/>
      </c>
      <c r="T274" s="160" t="str">
        <f t="shared" si="69"/>
        <v/>
      </c>
      <c r="U274" s="160" t="str">
        <f t="shared" si="70"/>
        <v/>
      </c>
      <c r="V274" s="160" t="str">
        <f t="shared" si="71"/>
        <v/>
      </c>
      <c r="W274" s="160" t="str">
        <f t="shared" si="72"/>
        <v/>
      </c>
      <c r="X274" s="161" t="str">
        <f>IFERROR(IF(INDEX(inputsflow_updot,MATCH(Logic!$A274,inputsflow_no,0))&lt;&gt;"",INDEX(inputsflow_updot,MATCH(Logic!$A274,inputsflow_no,0)),""),"")</f>
        <v/>
      </c>
      <c r="Y274" s="160" t="str">
        <f t="shared" si="74"/>
        <v/>
      </c>
      <c r="Z274" s="161" t="str">
        <f>IFERROR(IF(INDEX(inputsflow_tduot,MATCH(Logic!$A274,inputsflow_no,0))&lt;&gt;"",INDEX(inputsflow_tduot,MATCH(Logic!$A274,inputsflow_no,0)),""),"")</f>
        <v/>
      </c>
      <c r="AA274" s="166" t="str">
        <f t="shared" si="75"/>
        <v/>
      </c>
      <c r="AB274" s="166" t="str">
        <f t="shared" si="76"/>
        <v/>
      </c>
      <c r="AC274" s="162" t="str">
        <f t="shared" si="82"/>
        <v/>
      </c>
      <c r="AD274" s="306" t="str">
        <f t="shared" si="77"/>
        <v/>
      </c>
      <c r="AE274" s="162" t="str">
        <f t="shared" si="73"/>
        <v/>
      </c>
      <c r="AF274" s="160" t="str">
        <f t="shared" si="78"/>
        <v/>
      </c>
      <c r="AG274" s="162" t="str">
        <f t="shared" si="79"/>
        <v/>
      </c>
      <c r="AH274" s="162" t="str">
        <f t="shared" si="80"/>
        <v/>
      </c>
      <c r="AI274" s="160" t="str">
        <f t="shared" si="81"/>
        <v/>
      </c>
      <c r="AJ274" s="140"/>
      <c r="AK274" s="138"/>
      <c r="AL274" s="138"/>
      <c r="AM274" s="138"/>
      <c r="AN274" s="138"/>
      <c r="AO274" s="138"/>
      <c r="AP274" s="138"/>
      <c r="AQ274" s="138"/>
      <c r="AR274" s="138"/>
      <c r="AS274" s="138"/>
      <c r="AT274" s="138"/>
      <c r="AU274" s="138"/>
      <c r="AV274" s="138"/>
      <c r="AW274" s="138"/>
      <c r="AX274" s="138"/>
      <c r="AY274" s="138"/>
      <c r="AZ274" s="138"/>
      <c r="BA274" s="138"/>
      <c r="BB274" s="138"/>
      <c r="BC274" s="138"/>
      <c r="BD274" s="138"/>
      <c r="BE274" s="138"/>
      <c r="BF274" s="138"/>
      <c r="BG274" s="138"/>
      <c r="BH274" s="138"/>
      <c r="BI274" s="138"/>
      <c r="BJ274" s="138"/>
      <c r="BK274" s="138"/>
      <c r="BL274" s="138"/>
      <c r="BM274" s="138"/>
      <c r="BN274" s="138"/>
      <c r="BO274" s="138"/>
      <c r="BP274" s="138"/>
      <c r="BQ274" s="138"/>
      <c r="BR274" s="138"/>
      <c r="BS274" s="138"/>
      <c r="BT274" s="138"/>
      <c r="BU274" s="138"/>
      <c r="BV274" s="138"/>
      <c r="BW274" s="138"/>
      <c r="BX274" s="138"/>
      <c r="BY274" s="138"/>
      <c r="BZ274" s="138"/>
    </row>
    <row r="275" spans="1:78" s="152" customFormat="1" ht="18" hidden="1" customHeight="1" outlineLevel="1" x14ac:dyDescent="0.25">
      <c r="A275" s="146">
        <v>12</v>
      </c>
      <c r="B275" s="366" t="str">
        <f>IFERROR(IF(INDEX(inputsflow_gn,MATCH(Logic!$A275,inputsflow_no,0))&lt;&gt;"",INDEX(inputsflow_gn,MATCH(Logic!$A275,inputsflow_no,0)),""),"")</f>
        <v/>
      </c>
      <c r="C275" s="367"/>
      <c r="D275" s="58" t="str">
        <f>IFERROR(IF(INDEX(inputsflow_id,MATCH(Logic!$A275,inputsflow_no,0))&lt;&gt;"",INDEX(inputsflow_id,MATCH(Logic!$A275,inputsflow_no,0)),""),"")</f>
        <v/>
      </c>
      <c r="E275" s="370" t="str">
        <f>IFERROR(IF(INDEX(inputsflow_typ,MATCH(Logic!$A275,inputsflow_no,0))&lt;&gt;"",INDEX(inputsflow_typ,MATCH(Logic!$A275,inputsflow_no,0)),""),"")</f>
        <v/>
      </c>
      <c r="F275" s="370"/>
      <c r="G275" s="162" t="str">
        <f t="shared" si="60"/>
        <v/>
      </c>
      <c r="H275" s="312" t="str">
        <f>IFERROR(IF(INDEX(inputsflow_dur,MATCH(Logic!$A275,inputsflow_no,0))&lt;&gt;"",INDEX(inputsflow_dur,MATCH(Logic!$A275,inputsflow_no,0)),""),"")</f>
        <v/>
      </c>
      <c r="I275" s="160" t="str">
        <f t="shared" si="61"/>
        <v/>
      </c>
      <c r="J275" s="312" t="str">
        <f>IFERROR(IF(INDEX(inputsflow_dfr,MATCH(Logic!$A275,inputsflow_no,0))&lt;&gt;"",INDEX(inputsflow_dfr,MATCH(Logic!$A275,inputsflow_no,0)),""),"")</f>
        <v/>
      </c>
      <c r="K275" s="304" t="str">
        <f>IFERROR(IF(INDEX(inputsflow_paw,MATCH(Logic!$A275,inputsflow_no,0))&lt;&gt;"",INDEX(inputsflow_paw,MATCH(Logic!$A275,inputsflow_no,0)),""),"")</f>
        <v/>
      </c>
      <c r="L275" s="304" t="str">
        <f>IFERROR(IF(INDEX(inputsflow_prcocc,MATCH(Logic!$A275,inputsflow_no,0))&lt;&gt;"",INDEX(inputsflow_prcocc,MATCH(Logic!$A275,inputsflow_no,0)),""),"")</f>
        <v/>
      </c>
      <c r="M275" s="160" t="str">
        <f t="shared" si="62"/>
        <v/>
      </c>
      <c r="N275" s="160" t="str">
        <f t="shared" si="63"/>
        <v/>
      </c>
      <c r="O275" s="160" t="str">
        <f t="shared" si="64"/>
        <v/>
      </c>
      <c r="P275" s="160" t="str">
        <f t="shared" si="65"/>
        <v/>
      </c>
      <c r="Q275" s="160" t="str">
        <f t="shared" si="66"/>
        <v/>
      </c>
      <c r="R275" s="160" t="str">
        <f t="shared" si="67"/>
        <v/>
      </c>
      <c r="S275" s="160" t="str">
        <f t="shared" si="68"/>
        <v/>
      </c>
      <c r="T275" s="160" t="str">
        <f t="shared" si="69"/>
        <v/>
      </c>
      <c r="U275" s="160" t="str">
        <f t="shared" si="70"/>
        <v/>
      </c>
      <c r="V275" s="160" t="str">
        <f t="shared" si="71"/>
        <v/>
      </c>
      <c r="W275" s="160" t="str">
        <f t="shared" si="72"/>
        <v/>
      </c>
      <c r="X275" s="161" t="str">
        <f>IFERROR(IF(INDEX(inputsflow_updot,MATCH(Logic!$A275,inputsflow_no,0))&lt;&gt;"",INDEX(inputsflow_updot,MATCH(Logic!$A275,inputsflow_no,0)),""),"")</f>
        <v/>
      </c>
      <c r="Y275" s="160" t="str">
        <f t="shared" si="74"/>
        <v/>
      </c>
      <c r="Z275" s="161" t="str">
        <f>IFERROR(IF(INDEX(inputsflow_tduot,MATCH(Logic!$A275,inputsflow_no,0))&lt;&gt;"",INDEX(inputsflow_tduot,MATCH(Logic!$A275,inputsflow_no,0)),""),"")</f>
        <v/>
      </c>
      <c r="AA275" s="166" t="str">
        <f t="shared" si="75"/>
        <v/>
      </c>
      <c r="AB275" s="166" t="str">
        <f t="shared" si="76"/>
        <v/>
      </c>
      <c r="AC275" s="162" t="str">
        <f t="shared" si="82"/>
        <v/>
      </c>
      <c r="AD275" s="306" t="str">
        <f t="shared" si="77"/>
        <v/>
      </c>
      <c r="AE275" s="162" t="str">
        <f t="shared" si="73"/>
        <v/>
      </c>
      <c r="AF275" s="160" t="str">
        <f t="shared" si="78"/>
        <v/>
      </c>
      <c r="AG275" s="162" t="str">
        <f t="shared" si="79"/>
        <v/>
      </c>
      <c r="AH275" s="162" t="str">
        <f t="shared" si="80"/>
        <v/>
      </c>
      <c r="AI275" s="160" t="str">
        <f t="shared" si="81"/>
        <v/>
      </c>
      <c r="AJ275" s="140"/>
      <c r="AK275" s="138"/>
      <c r="AL275" s="138"/>
      <c r="AM275" s="138"/>
      <c r="AN275" s="138"/>
      <c r="AO275" s="138"/>
      <c r="AP275" s="138"/>
      <c r="AQ275" s="138"/>
      <c r="AR275" s="138"/>
      <c r="AS275" s="138"/>
      <c r="AT275" s="138"/>
      <c r="AU275" s="138"/>
      <c r="AV275" s="138"/>
      <c r="AW275" s="138"/>
      <c r="AX275" s="138"/>
      <c r="AY275" s="138"/>
      <c r="AZ275" s="138"/>
      <c r="BA275" s="138"/>
      <c r="BB275" s="138"/>
      <c r="BC275" s="138"/>
      <c r="BD275" s="138"/>
      <c r="BE275" s="138"/>
      <c r="BF275" s="138"/>
      <c r="BG275" s="138"/>
      <c r="BH275" s="138"/>
      <c r="BI275" s="138"/>
      <c r="BJ275" s="138"/>
      <c r="BK275" s="138"/>
      <c r="BL275" s="138"/>
      <c r="BM275" s="138"/>
      <c r="BN275" s="138"/>
      <c r="BO275" s="138"/>
      <c r="BP275" s="138"/>
      <c r="BQ275" s="138"/>
      <c r="BR275" s="138"/>
      <c r="BS275" s="138"/>
      <c r="BT275" s="138"/>
      <c r="BU275" s="138"/>
      <c r="BV275" s="138"/>
      <c r="BW275" s="138"/>
      <c r="BX275" s="138"/>
      <c r="BY275" s="138"/>
      <c r="BZ275" s="138"/>
    </row>
    <row r="276" spans="1:78" s="152" customFormat="1" ht="18" hidden="1" customHeight="1" outlineLevel="1" x14ac:dyDescent="0.25">
      <c r="A276" s="146">
        <v>13</v>
      </c>
      <c r="B276" s="366" t="str">
        <f>IFERROR(IF(INDEX(inputsflow_gn,MATCH(Logic!$A276,inputsflow_no,0))&lt;&gt;"",INDEX(inputsflow_gn,MATCH(Logic!$A276,inputsflow_no,0)),""),"")</f>
        <v/>
      </c>
      <c r="C276" s="367"/>
      <c r="D276" s="58" t="str">
        <f>IFERROR(IF(INDEX(inputsflow_id,MATCH(Logic!$A276,inputsflow_no,0))&lt;&gt;"",INDEX(inputsflow_id,MATCH(Logic!$A276,inputsflow_no,0)),""),"")</f>
        <v/>
      </c>
      <c r="E276" s="370" t="str">
        <f>IFERROR(IF(INDEX(inputsflow_typ,MATCH(Logic!$A276,inputsflow_no,0))&lt;&gt;"",INDEX(inputsflow_typ,MATCH(Logic!$A276,inputsflow_no,0)),""),"")</f>
        <v/>
      </c>
      <c r="F276" s="370"/>
      <c r="G276" s="162" t="str">
        <f t="shared" si="60"/>
        <v/>
      </c>
      <c r="H276" s="312" t="str">
        <f>IFERROR(IF(INDEX(inputsflow_dur,MATCH(Logic!$A276,inputsflow_no,0))&lt;&gt;"",INDEX(inputsflow_dur,MATCH(Logic!$A276,inputsflow_no,0)),""),"")</f>
        <v/>
      </c>
      <c r="I276" s="160" t="str">
        <f t="shared" si="61"/>
        <v/>
      </c>
      <c r="J276" s="312" t="str">
        <f>IFERROR(IF(INDEX(inputsflow_dfr,MATCH(Logic!$A276,inputsflow_no,0))&lt;&gt;"",INDEX(inputsflow_dfr,MATCH(Logic!$A276,inputsflow_no,0)),""),"")</f>
        <v/>
      </c>
      <c r="K276" s="304" t="str">
        <f>IFERROR(IF(INDEX(inputsflow_paw,MATCH(Logic!$A276,inputsflow_no,0))&lt;&gt;"",INDEX(inputsflow_paw,MATCH(Logic!$A276,inputsflow_no,0)),""),"")</f>
        <v/>
      </c>
      <c r="L276" s="304" t="str">
        <f>IFERROR(IF(INDEX(inputsflow_prcocc,MATCH(Logic!$A276,inputsflow_no,0))&lt;&gt;"",INDEX(inputsflow_prcocc,MATCH(Logic!$A276,inputsflow_no,0)),""),"")</f>
        <v/>
      </c>
      <c r="M276" s="160" t="str">
        <f t="shared" si="62"/>
        <v/>
      </c>
      <c r="N276" s="160" t="str">
        <f t="shared" si="63"/>
        <v/>
      </c>
      <c r="O276" s="160" t="str">
        <f t="shared" si="64"/>
        <v/>
      </c>
      <c r="P276" s="160" t="str">
        <f t="shared" si="65"/>
        <v/>
      </c>
      <c r="Q276" s="160" t="str">
        <f t="shared" si="66"/>
        <v/>
      </c>
      <c r="R276" s="160" t="str">
        <f t="shared" si="67"/>
        <v/>
      </c>
      <c r="S276" s="160" t="str">
        <f t="shared" si="68"/>
        <v/>
      </c>
      <c r="T276" s="160" t="str">
        <f t="shared" si="69"/>
        <v/>
      </c>
      <c r="U276" s="160" t="str">
        <f t="shared" si="70"/>
        <v/>
      </c>
      <c r="V276" s="160" t="str">
        <f t="shared" si="71"/>
        <v/>
      </c>
      <c r="W276" s="160" t="str">
        <f t="shared" si="72"/>
        <v/>
      </c>
      <c r="X276" s="161" t="str">
        <f>IFERROR(IF(INDEX(inputsflow_updot,MATCH(Logic!$A276,inputsflow_no,0))&lt;&gt;"",INDEX(inputsflow_updot,MATCH(Logic!$A276,inputsflow_no,0)),""),"")</f>
        <v/>
      </c>
      <c r="Y276" s="160" t="str">
        <f t="shared" si="74"/>
        <v/>
      </c>
      <c r="Z276" s="161" t="str">
        <f>IFERROR(IF(INDEX(inputsflow_tduot,MATCH(Logic!$A276,inputsflow_no,0))&lt;&gt;"",INDEX(inputsflow_tduot,MATCH(Logic!$A276,inputsflow_no,0)),""),"")</f>
        <v/>
      </c>
      <c r="AA276" s="166" t="str">
        <f t="shared" si="75"/>
        <v/>
      </c>
      <c r="AB276" s="166" t="str">
        <f t="shared" si="76"/>
        <v/>
      </c>
      <c r="AC276" s="162" t="str">
        <f t="shared" si="82"/>
        <v/>
      </c>
      <c r="AD276" s="306" t="str">
        <f t="shared" si="77"/>
        <v/>
      </c>
      <c r="AE276" s="162" t="str">
        <f t="shared" si="73"/>
        <v/>
      </c>
      <c r="AF276" s="160" t="str">
        <f t="shared" si="78"/>
        <v/>
      </c>
      <c r="AG276" s="162" t="str">
        <f t="shared" si="79"/>
        <v/>
      </c>
      <c r="AH276" s="162" t="str">
        <f t="shared" si="80"/>
        <v/>
      </c>
      <c r="AI276" s="160" t="str">
        <f t="shared" si="81"/>
        <v/>
      </c>
      <c r="AJ276" s="140"/>
      <c r="AK276" s="138"/>
      <c r="AL276" s="138"/>
      <c r="AM276" s="138"/>
      <c r="AN276" s="138"/>
      <c r="AO276" s="138"/>
      <c r="AP276" s="138"/>
      <c r="AQ276" s="138"/>
      <c r="AR276" s="138"/>
      <c r="AS276" s="138"/>
      <c r="AT276" s="138"/>
      <c r="AU276" s="138"/>
      <c r="AV276" s="138"/>
      <c r="AW276" s="138"/>
      <c r="AX276" s="138"/>
      <c r="AY276" s="138"/>
      <c r="AZ276" s="138"/>
      <c r="BA276" s="138"/>
      <c r="BB276" s="138"/>
      <c r="BC276" s="138"/>
      <c r="BD276" s="138"/>
      <c r="BE276" s="138"/>
      <c r="BF276" s="138"/>
      <c r="BG276" s="138"/>
      <c r="BH276" s="138"/>
      <c r="BI276" s="138"/>
      <c r="BJ276" s="138"/>
      <c r="BK276" s="138"/>
      <c r="BL276" s="138"/>
      <c r="BM276" s="138"/>
      <c r="BN276" s="138"/>
      <c r="BO276" s="138"/>
      <c r="BP276" s="138"/>
      <c r="BQ276" s="138"/>
      <c r="BR276" s="138"/>
      <c r="BS276" s="138"/>
      <c r="BT276" s="138"/>
      <c r="BU276" s="138"/>
      <c r="BV276" s="138"/>
      <c r="BW276" s="138"/>
      <c r="BX276" s="138"/>
      <c r="BY276" s="138"/>
      <c r="BZ276" s="138"/>
    </row>
    <row r="277" spans="1:78" s="152" customFormat="1" ht="18" hidden="1" customHeight="1" outlineLevel="1" x14ac:dyDescent="0.25">
      <c r="A277" s="146">
        <v>14</v>
      </c>
      <c r="B277" s="366" t="str">
        <f>IFERROR(IF(INDEX(inputsflow_gn,MATCH(Logic!$A277,inputsflow_no,0))&lt;&gt;"",INDEX(inputsflow_gn,MATCH(Logic!$A277,inputsflow_no,0)),""),"")</f>
        <v/>
      </c>
      <c r="C277" s="367"/>
      <c r="D277" s="58" t="str">
        <f>IFERROR(IF(INDEX(inputsflow_id,MATCH(Logic!$A277,inputsflow_no,0))&lt;&gt;"",INDEX(inputsflow_id,MATCH(Logic!$A277,inputsflow_no,0)),""),"")</f>
        <v/>
      </c>
      <c r="E277" s="370" t="str">
        <f>IFERROR(IF(INDEX(inputsflow_typ,MATCH(Logic!$A277,inputsflow_no,0))&lt;&gt;"",INDEX(inputsflow_typ,MATCH(Logic!$A277,inputsflow_no,0)),""),"")</f>
        <v/>
      </c>
      <c r="F277" s="370"/>
      <c r="G277" s="162" t="str">
        <f t="shared" si="60"/>
        <v/>
      </c>
      <c r="H277" s="312" t="str">
        <f>IFERROR(IF(INDEX(inputsflow_dur,MATCH(Logic!$A277,inputsflow_no,0))&lt;&gt;"",INDEX(inputsflow_dur,MATCH(Logic!$A277,inputsflow_no,0)),""),"")</f>
        <v/>
      </c>
      <c r="I277" s="160" t="str">
        <f t="shared" si="61"/>
        <v/>
      </c>
      <c r="J277" s="312" t="str">
        <f>IFERROR(IF(INDEX(inputsflow_dfr,MATCH(Logic!$A277,inputsflow_no,0))&lt;&gt;"",INDEX(inputsflow_dfr,MATCH(Logic!$A277,inputsflow_no,0)),""),"")</f>
        <v/>
      </c>
      <c r="K277" s="304" t="str">
        <f>IFERROR(IF(INDEX(inputsflow_paw,MATCH(Logic!$A277,inputsflow_no,0))&lt;&gt;"",INDEX(inputsflow_paw,MATCH(Logic!$A277,inputsflow_no,0)),""),"")</f>
        <v/>
      </c>
      <c r="L277" s="304" t="str">
        <f>IFERROR(IF(INDEX(inputsflow_prcocc,MATCH(Logic!$A277,inputsflow_no,0))&lt;&gt;"",INDEX(inputsflow_prcocc,MATCH(Logic!$A277,inputsflow_no,0)),""),"")</f>
        <v/>
      </c>
      <c r="M277" s="160" t="str">
        <f t="shared" si="62"/>
        <v/>
      </c>
      <c r="N277" s="160" t="str">
        <f t="shared" si="63"/>
        <v/>
      </c>
      <c r="O277" s="160" t="str">
        <f t="shared" si="64"/>
        <v/>
      </c>
      <c r="P277" s="160" t="str">
        <f t="shared" si="65"/>
        <v/>
      </c>
      <c r="Q277" s="160" t="str">
        <f t="shared" si="66"/>
        <v/>
      </c>
      <c r="R277" s="160" t="str">
        <f t="shared" si="67"/>
        <v/>
      </c>
      <c r="S277" s="160" t="str">
        <f t="shared" si="68"/>
        <v/>
      </c>
      <c r="T277" s="160" t="str">
        <f t="shared" si="69"/>
        <v/>
      </c>
      <c r="U277" s="160" t="str">
        <f t="shared" si="70"/>
        <v/>
      </c>
      <c r="V277" s="160" t="str">
        <f t="shared" si="71"/>
        <v/>
      </c>
      <c r="W277" s="160" t="str">
        <f t="shared" si="72"/>
        <v/>
      </c>
      <c r="X277" s="161" t="str">
        <f>IFERROR(IF(INDEX(inputsflow_updot,MATCH(Logic!$A277,inputsflow_no,0))&lt;&gt;"",INDEX(inputsflow_updot,MATCH(Logic!$A277,inputsflow_no,0)),""),"")</f>
        <v/>
      </c>
      <c r="Y277" s="160" t="str">
        <f t="shared" si="74"/>
        <v/>
      </c>
      <c r="Z277" s="161" t="str">
        <f>IFERROR(IF(INDEX(inputsflow_tduot,MATCH(Logic!$A277,inputsflow_no,0))&lt;&gt;"",INDEX(inputsflow_tduot,MATCH(Logic!$A277,inputsflow_no,0)),""),"")</f>
        <v/>
      </c>
      <c r="AA277" s="166" t="str">
        <f t="shared" si="75"/>
        <v/>
      </c>
      <c r="AB277" s="166" t="str">
        <f t="shared" si="76"/>
        <v/>
      </c>
      <c r="AC277" s="162" t="str">
        <f t="shared" si="82"/>
        <v/>
      </c>
      <c r="AD277" s="306" t="str">
        <f t="shared" si="77"/>
        <v/>
      </c>
      <c r="AE277" s="162" t="str">
        <f t="shared" si="73"/>
        <v/>
      </c>
      <c r="AF277" s="160" t="str">
        <f t="shared" si="78"/>
        <v/>
      </c>
      <c r="AG277" s="162" t="str">
        <f t="shared" si="79"/>
        <v/>
      </c>
      <c r="AH277" s="162" t="str">
        <f t="shared" si="80"/>
        <v/>
      </c>
      <c r="AI277" s="160" t="str">
        <f t="shared" si="81"/>
        <v/>
      </c>
      <c r="AJ277" s="140"/>
      <c r="AK277" s="138"/>
      <c r="AL277" s="138"/>
      <c r="AM277" s="138"/>
      <c r="AN277" s="138"/>
      <c r="AO277" s="138"/>
      <c r="AP277" s="138"/>
      <c r="AQ277" s="138"/>
      <c r="AR277" s="138"/>
      <c r="AS277" s="138"/>
      <c r="AT277" s="138"/>
      <c r="AU277" s="138"/>
      <c r="AV277" s="138"/>
      <c r="AW277" s="138"/>
      <c r="AX277" s="138"/>
      <c r="AY277" s="138"/>
      <c r="AZ277" s="138"/>
      <c r="BA277" s="138"/>
      <c r="BB277" s="138"/>
      <c r="BC277" s="138"/>
      <c r="BD277" s="138"/>
      <c r="BE277" s="138"/>
      <c r="BF277" s="138"/>
      <c r="BG277" s="138"/>
      <c r="BH277" s="138"/>
      <c r="BI277" s="138"/>
      <c r="BJ277" s="138"/>
      <c r="BK277" s="138"/>
      <c r="BL277" s="138"/>
      <c r="BM277" s="138"/>
      <c r="BN277" s="138"/>
      <c r="BO277" s="138"/>
      <c r="BP277" s="138"/>
      <c r="BQ277" s="138"/>
      <c r="BR277" s="138"/>
      <c r="BS277" s="138"/>
      <c r="BT277" s="138"/>
      <c r="BU277" s="138"/>
      <c r="BV277" s="138"/>
      <c r="BW277" s="138"/>
      <c r="BX277" s="138"/>
      <c r="BY277" s="138"/>
      <c r="BZ277" s="138"/>
    </row>
    <row r="278" spans="1:78" s="152" customFormat="1" ht="18" hidden="1" customHeight="1" outlineLevel="1" x14ac:dyDescent="0.25">
      <c r="A278" s="146">
        <v>15</v>
      </c>
      <c r="B278" s="366" t="str">
        <f>IFERROR(IF(INDEX(inputsflow_gn,MATCH(Logic!$A278,inputsflow_no,0))&lt;&gt;"",INDEX(inputsflow_gn,MATCH(Logic!$A278,inputsflow_no,0)),""),"")</f>
        <v/>
      </c>
      <c r="C278" s="367"/>
      <c r="D278" s="58" t="str">
        <f>IFERROR(IF(INDEX(inputsflow_id,MATCH(Logic!$A278,inputsflow_no,0))&lt;&gt;"",INDEX(inputsflow_id,MATCH(Logic!$A278,inputsflow_no,0)),""),"")</f>
        <v/>
      </c>
      <c r="E278" s="370" t="str">
        <f>IFERROR(IF(INDEX(inputsflow_typ,MATCH(Logic!$A278,inputsflow_no,0))&lt;&gt;"",INDEX(inputsflow_typ,MATCH(Logic!$A278,inputsflow_no,0)),""),"")</f>
        <v/>
      </c>
      <c r="F278" s="370"/>
      <c r="G278" s="162" t="str">
        <f t="shared" si="60"/>
        <v/>
      </c>
      <c r="H278" s="312" t="str">
        <f>IFERROR(IF(INDEX(inputsflow_dur,MATCH(Logic!$A278,inputsflow_no,0))&lt;&gt;"",INDEX(inputsflow_dur,MATCH(Logic!$A278,inputsflow_no,0)),""),"")</f>
        <v/>
      </c>
      <c r="I278" s="160" t="str">
        <f t="shared" si="61"/>
        <v/>
      </c>
      <c r="J278" s="312" t="str">
        <f>IFERROR(IF(INDEX(inputsflow_dfr,MATCH(Logic!$A278,inputsflow_no,0))&lt;&gt;"",INDEX(inputsflow_dfr,MATCH(Logic!$A278,inputsflow_no,0)),""),"")</f>
        <v/>
      </c>
      <c r="K278" s="304" t="str">
        <f>IFERROR(IF(INDEX(inputsflow_paw,MATCH(Logic!$A278,inputsflow_no,0))&lt;&gt;"",INDEX(inputsflow_paw,MATCH(Logic!$A278,inputsflow_no,0)),""),"")</f>
        <v/>
      </c>
      <c r="L278" s="304" t="str">
        <f>IFERROR(IF(INDEX(inputsflow_prcocc,MATCH(Logic!$A278,inputsflow_no,0))&lt;&gt;"",INDEX(inputsflow_prcocc,MATCH(Logic!$A278,inputsflow_no,0)),""),"")</f>
        <v/>
      </c>
      <c r="M278" s="160" t="str">
        <f t="shared" si="62"/>
        <v/>
      </c>
      <c r="N278" s="160" t="str">
        <f t="shared" si="63"/>
        <v/>
      </c>
      <c r="O278" s="160" t="str">
        <f t="shared" si="64"/>
        <v/>
      </c>
      <c r="P278" s="160" t="str">
        <f t="shared" si="65"/>
        <v/>
      </c>
      <c r="Q278" s="160" t="str">
        <f t="shared" si="66"/>
        <v/>
      </c>
      <c r="R278" s="160" t="str">
        <f t="shared" si="67"/>
        <v/>
      </c>
      <c r="S278" s="160" t="str">
        <f t="shared" si="68"/>
        <v/>
      </c>
      <c r="T278" s="160" t="str">
        <f t="shared" si="69"/>
        <v/>
      </c>
      <c r="U278" s="160" t="str">
        <f t="shared" si="70"/>
        <v/>
      </c>
      <c r="V278" s="160" t="str">
        <f t="shared" si="71"/>
        <v/>
      </c>
      <c r="W278" s="160" t="str">
        <f t="shared" si="72"/>
        <v/>
      </c>
      <c r="X278" s="161" t="str">
        <f>IFERROR(IF(INDEX(inputsflow_updot,MATCH(Logic!$A278,inputsflow_no,0))&lt;&gt;"",INDEX(inputsflow_updot,MATCH(Logic!$A278,inputsflow_no,0)),""),"")</f>
        <v/>
      </c>
      <c r="Y278" s="160" t="str">
        <f t="shared" si="74"/>
        <v/>
      </c>
      <c r="Z278" s="161" t="str">
        <f>IFERROR(IF(INDEX(inputsflow_tduot,MATCH(Logic!$A278,inputsflow_no,0))&lt;&gt;"",INDEX(inputsflow_tduot,MATCH(Logic!$A278,inputsflow_no,0)),""),"")</f>
        <v/>
      </c>
      <c r="AA278" s="166" t="str">
        <f t="shared" si="75"/>
        <v/>
      </c>
      <c r="AB278" s="166" t="str">
        <f t="shared" si="76"/>
        <v/>
      </c>
      <c r="AC278" s="162" t="str">
        <f t="shared" si="82"/>
        <v/>
      </c>
      <c r="AD278" s="306" t="str">
        <f t="shared" si="77"/>
        <v/>
      </c>
      <c r="AE278" s="162" t="str">
        <f t="shared" si="73"/>
        <v/>
      </c>
      <c r="AF278" s="160" t="str">
        <f t="shared" si="78"/>
        <v/>
      </c>
      <c r="AG278" s="162" t="str">
        <f t="shared" si="79"/>
        <v/>
      </c>
      <c r="AH278" s="162" t="str">
        <f t="shared" si="80"/>
        <v/>
      </c>
      <c r="AI278" s="160" t="str">
        <f t="shared" si="81"/>
        <v/>
      </c>
      <c r="AJ278" s="140"/>
      <c r="AK278" s="138"/>
      <c r="AL278" s="138"/>
      <c r="AM278" s="138"/>
      <c r="AN278" s="138"/>
      <c r="AO278" s="138"/>
      <c r="AP278" s="138"/>
      <c r="AQ278" s="138"/>
      <c r="AR278" s="138"/>
      <c r="AS278" s="138"/>
      <c r="AT278" s="138"/>
      <c r="AU278" s="138"/>
      <c r="AV278" s="138"/>
      <c r="AW278" s="138"/>
      <c r="AX278" s="138"/>
      <c r="AY278" s="138"/>
      <c r="AZ278" s="138"/>
      <c r="BA278" s="138"/>
      <c r="BB278" s="138"/>
      <c r="BC278" s="138"/>
      <c r="BD278" s="138"/>
      <c r="BE278" s="138"/>
      <c r="BF278" s="138"/>
      <c r="BG278" s="138"/>
      <c r="BH278" s="138"/>
      <c r="BI278" s="138"/>
      <c r="BJ278" s="138"/>
      <c r="BK278" s="138"/>
      <c r="BL278" s="138"/>
      <c r="BM278" s="138"/>
      <c r="BN278" s="138"/>
      <c r="BO278" s="138"/>
      <c r="BP278" s="138"/>
      <c r="BQ278" s="138"/>
      <c r="BR278" s="138"/>
      <c r="BS278" s="138"/>
      <c r="BT278" s="138"/>
      <c r="BU278" s="138"/>
      <c r="BV278" s="138"/>
      <c r="BW278" s="138"/>
      <c r="BX278" s="138"/>
      <c r="BY278" s="138"/>
      <c r="BZ278" s="138"/>
    </row>
    <row r="279" spans="1:78" s="152" customFormat="1" ht="18" hidden="1" customHeight="1" outlineLevel="1" x14ac:dyDescent="0.25">
      <c r="A279" s="146">
        <v>16</v>
      </c>
      <c r="B279" s="366" t="str">
        <f>IFERROR(IF(INDEX(inputsflow_gn,MATCH(Logic!$A279,inputsflow_no,0))&lt;&gt;"",INDEX(inputsflow_gn,MATCH(Logic!$A279,inputsflow_no,0)),""),"")</f>
        <v/>
      </c>
      <c r="C279" s="367"/>
      <c r="D279" s="58" t="str">
        <f>IFERROR(IF(INDEX(inputsflow_id,MATCH(Logic!$A279,inputsflow_no,0))&lt;&gt;"",INDEX(inputsflow_id,MATCH(Logic!$A279,inputsflow_no,0)),""),"")</f>
        <v/>
      </c>
      <c r="E279" s="370" t="str">
        <f>IFERROR(IF(INDEX(inputsflow_typ,MATCH(Logic!$A279,inputsflow_no,0))&lt;&gt;"",INDEX(inputsflow_typ,MATCH(Logic!$A279,inputsflow_no,0)),""),"")</f>
        <v/>
      </c>
      <c r="F279" s="370"/>
      <c r="G279" s="162" t="str">
        <f t="shared" si="60"/>
        <v/>
      </c>
      <c r="H279" s="312" t="str">
        <f>IFERROR(IF(INDEX(inputsflow_dur,MATCH(Logic!$A279,inputsflow_no,0))&lt;&gt;"",INDEX(inputsflow_dur,MATCH(Logic!$A279,inputsflow_no,0)),""),"")</f>
        <v/>
      </c>
      <c r="I279" s="160" t="str">
        <f t="shared" si="61"/>
        <v/>
      </c>
      <c r="J279" s="312" t="str">
        <f>IFERROR(IF(INDEX(inputsflow_dfr,MATCH(Logic!$A279,inputsflow_no,0))&lt;&gt;"",INDEX(inputsflow_dfr,MATCH(Logic!$A279,inputsflow_no,0)),""),"")</f>
        <v/>
      </c>
      <c r="K279" s="304" t="str">
        <f>IFERROR(IF(INDEX(inputsflow_paw,MATCH(Logic!$A279,inputsflow_no,0))&lt;&gt;"",INDEX(inputsflow_paw,MATCH(Logic!$A279,inputsflow_no,0)),""),"")</f>
        <v/>
      </c>
      <c r="L279" s="304" t="str">
        <f>IFERROR(IF(INDEX(inputsflow_prcocc,MATCH(Logic!$A279,inputsflow_no,0))&lt;&gt;"",INDEX(inputsflow_prcocc,MATCH(Logic!$A279,inputsflow_no,0)),""),"")</f>
        <v/>
      </c>
      <c r="M279" s="160" t="str">
        <f t="shared" si="62"/>
        <v/>
      </c>
      <c r="N279" s="160" t="str">
        <f t="shared" si="63"/>
        <v/>
      </c>
      <c r="O279" s="160" t="str">
        <f t="shared" si="64"/>
        <v/>
      </c>
      <c r="P279" s="160" t="str">
        <f t="shared" si="65"/>
        <v/>
      </c>
      <c r="Q279" s="160" t="str">
        <f t="shared" si="66"/>
        <v/>
      </c>
      <c r="R279" s="160" t="str">
        <f t="shared" si="67"/>
        <v/>
      </c>
      <c r="S279" s="160" t="str">
        <f t="shared" si="68"/>
        <v/>
      </c>
      <c r="T279" s="160" t="str">
        <f t="shared" si="69"/>
        <v/>
      </c>
      <c r="U279" s="160" t="str">
        <f t="shared" si="70"/>
        <v/>
      </c>
      <c r="V279" s="160" t="str">
        <f t="shared" si="71"/>
        <v/>
      </c>
      <c r="W279" s="160" t="str">
        <f t="shared" si="72"/>
        <v/>
      </c>
      <c r="X279" s="161" t="str">
        <f>IFERROR(IF(INDEX(inputsflow_updot,MATCH(Logic!$A279,inputsflow_no,0))&lt;&gt;"",INDEX(inputsflow_updot,MATCH(Logic!$A279,inputsflow_no,0)),""),"")</f>
        <v/>
      </c>
      <c r="Y279" s="160" t="str">
        <f t="shared" si="74"/>
        <v/>
      </c>
      <c r="Z279" s="161" t="str">
        <f>IFERROR(IF(INDEX(inputsflow_tduot,MATCH(Logic!$A279,inputsflow_no,0))&lt;&gt;"",INDEX(inputsflow_tduot,MATCH(Logic!$A279,inputsflow_no,0)),""),"")</f>
        <v/>
      </c>
      <c r="AA279" s="166" t="str">
        <f t="shared" si="75"/>
        <v/>
      </c>
      <c r="AB279" s="166" t="str">
        <f t="shared" si="76"/>
        <v/>
      </c>
      <c r="AC279" s="162" t="str">
        <f t="shared" si="82"/>
        <v/>
      </c>
      <c r="AD279" s="306" t="str">
        <f t="shared" si="77"/>
        <v/>
      </c>
      <c r="AE279" s="162" t="str">
        <f t="shared" si="73"/>
        <v/>
      </c>
      <c r="AF279" s="160" t="str">
        <f t="shared" si="78"/>
        <v/>
      </c>
      <c r="AG279" s="162" t="str">
        <f t="shared" si="79"/>
        <v/>
      </c>
      <c r="AH279" s="162" t="str">
        <f t="shared" si="80"/>
        <v/>
      </c>
      <c r="AI279" s="160" t="str">
        <f t="shared" si="81"/>
        <v/>
      </c>
      <c r="AJ279" s="140"/>
      <c r="AK279" s="138"/>
      <c r="AL279" s="138"/>
      <c r="AM279" s="138"/>
      <c r="AN279" s="138"/>
      <c r="AO279" s="138"/>
      <c r="AP279" s="138"/>
      <c r="AQ279" s="138"/>
      <c r="AR279" s="138"/>
      <c r="AS279" s="138"/>
      <c r="AT279" s="138"/>
      <c r="AU279" s="138"/>
      <c r="AV279" s="138"/>
      <c r="AW279" s="138"/>
      <c r="AX279" s="138"/>
      <c r="AY279" s="138"/>
      <c r="AZ279" s="138"/>
      <c r="BA279" s="138"/>
      <c r="BB279" s="138"/>
      <c r="BC279" s="138"/>
      <c r="BD279" s="138"/>
      <c r="BE279" s="138"/>
      <c r="BF279" s="138"/>
      <c r="BG279" s="138"/>
      <c r="BH279" s="138"/>
      <c r="BI279" s="138"/>
      <c r="BJ279" s="138"/>
      <c r="BK279" s="138"/>
      <c r="BL279" s="138"/>
      <c r="BM279" s="138"/>
      <c r="BN279" s="138"/>
      <c r="BO279" s="138"/>
      <c r="BP279" s="138"/>
      <c r="BQ279" s="138"/>
      <c r="BR279" s="138"/>
      <c r="BS279" s="138"/>
      <c r="BT279" s="138"/>
      <c r="BU279" s="138"/>
      <c r="BV279" s="138"/>
      <c r="BW279" s="138"/>
      <c r="BX279" s="138"/>
      <c r="BY279" s="138"/>
      <c r="BZ279" s="138"/>
    </row>
    <row r="280" spans="1:78" s="152" customFormat="1" ht="18" hidden="1" customHeight="1" outlineLevel="1" x14ac:dyDescent="0.25">
      <c r="A280" s="146">
        <v>17</v>
      </c>
      <c r="B280" s="366" t="str">
        <f>IFERROR(IF(INDEX(inputsflow_gn,MATCH(Logic!$A280,inputsflow_no,0))&lt;&gt;"",INDEX(inputsflow_gn,MATCH(Logic!$A280,inputsflow_no,0)),""),"")</f>
        <v/>
      </c>
      <c r="C280" s="367"/>
      <c r="D280" s="58" t="str">
        <f>IFERROR(IF(INDEX(inputsflow_id,MATCH(Logic!$A280,inputsflow_no,0))&lt;&gt;"",INDEX(inputsflow_id,MATCH(Logic!$A280,inputsflow_no,0)),""),"")</f>
        <v/>
      </c>
      <c r="E280" s="370" t="str">
        <f>IFERROR(IF(INDEX(inputsflow_typ,MATCH(Logic!$A280,inputsflow_no,0))&lt;&gt;"",INDEX(inputsflow_typ,MATCH(Logic!$A280,inputsflow_no,0)),""),"")</f>
        <v/>
      </c>
      <c r="F280" s="370"/>
      <c r="G280" s="162" t="str">
        <f t="shared" si="60"/>
        <v/>
      </c>
      <c r="H280" s="312" t="str">
        <f>IFERROR(IF(INDEX(inputsflow_dur,MATCH(Logic!$A280,inputsflow_no,0))&lt;&gt;"",INDEX(inputsflow_dur,MATCH(Logic!$A280,inputsflow_no,0)),""),"")</f>
        <v/>
      </c>
      <c r="I280" s="160" t="str">
        <f t="shared" si="61"/>
        <v/>
      </c>
      <c r="J280" s="312" t="str">
        <f>IFERROR(IF(INDEX(inputsflow_dfr,MATCH(Logic!$A280,inputsflow_no,0))&lt;&gt;"",INDEX(inputsflow_dfr,MATCH(Logic!$A280,inputsflow_no,0)),""),"")</f>
        <v/>
      </c>
      <c r="K280" s="304" t="str">
        <f>IFERROR(IF(INDEX(inputsflow_paw,MATCH(Logic!$A280,inputsflow_no,0))&lt;&gt;"",INDEX(inputsflow_paw,MATCH(Logic!$A280,inputsflow_no,0)),""),"")</f>
        <v/>
      </c>
      <c r="L280" s="304" t="str">
        <f>IFERROR(IF(INDEX(inputsflow_prcocc,MATCH(Logic!$A280,inputsflow_no,0))&lt;&gt;"",INDEX(inputsflow_prcocc,MATCH(Logic!$A280,inputsflow_no,0)),""),"")</f>
        <v/>
      </c>
      <c r="M280" s="160" t="str">
        <f t="shared" si="62"/>
        <v/>
      </c>
      <c r="N280" s="160" t="str">
        <f t="shared" si="63"/>
        <v/>
      </c>
      <c r="O280" s="160" t="str">
        <f t="shared" si="64"/>
        <v/>
      </c>
      <c r="P280" s="160" t="str">
        <f t="shared" si="65"/>
        <v/>
      </c>
      <c r="Q280" s="160" t="str">
        <f t="shared" si="66"/>
        <v/>
      </c>
      <c r="R280" s="160" t="str">
        <f t="shared" si="67"/>
        <v/>
      </c>
      <c r="S280" s="160" t="str">
        <f t="shared" si="68"/>
        <v/>
      </c>
      <c r="T280" s="160" t="str">
        <f t="shared" si="69"/>
        <v/>
      </c>
      <c r="U280" s="160" t="str">
        <f t="shared" si="70"/>
        <v/>
      </c>
      <c r="V280" s="160" t="str">
        <f t="shared" si="71"/>
        <v/>
      </c>
      <c r="W280" s="160" t="str">
        <f t="shared" si="72"/>
        <v/>
      </c>
      <c r="X280" s="161" t="str">
        <f>IFERROR(IF(INDEX(inputsflow_updot,MATCH(Logic!$A280,inputsflow_no,0))&lt;&gt;"",INDEX(inputsflow_updot,MATCH(Logic!$A280,inputsflow_no,0)),""),"")</f>
        <v/>
      </c>
      <c r="Y280" s="160" t="str">
        <f t="shared" si="74"/>
        <v/>
      </c>
      <c r="Z280" s="161" t="str">
        <f>IFERROR(IF(INDEX(inputsflow_tduot,MATCH(Logic!$A280,inputsflow_no,0))&lt;&gt;"",INDEX(inputsflow_tduot,MATCH(Logic!$A280,inputsflow_no,0)),""),"")</f>
        <v/>
      </c>
      <c r="AA280" s="166" t="str">
        <f t="shared" si="75"/>
        <v/>
      </c>
      <c r="AB280" s="166" t="str">
        <f t="shared" si="76"/>
        <v/>
      </c>
      <c r="AC280" s="162" t="str">
        <f t="shared" si="82"/>
        <v/>
      </c>
      <c r="AD280" s="306" t="str">
        <f t="shared" si="77"/>
        <v/>
      </c>
      <c r="AE280" s="162" t="str">
        <f t="shared" si="73"/>
        <v/>
      </c>
      <c r="AF280" s="160" t="str">
        <f t="shared" si="78"/>
        <v/>
      </c>
      <c r="AG280" s="162" t="str">
        <f t="shared" si="79"/>
        <v/>
      </c>
      <c r="AH280" s="162" t="str">
        <f t="shared" si="80"/>
        <v/>
      </c>
      <c r="AI280" s="160" t="str">
        <f t="shared" si="81"/>
        <v/>
      </c>
      <c r="AJ280" s="140"/>
      <c r="AK280" s="138"/>
      <c r="AL280" s="138"/>
      <c r="AM280" s="138"/>
      <c r="AN280" s="138"/>
      <c r="AO280" s="138"/>
      <c r="AP280" s="138"/>
      <c r="AQ280" s="138"/>
      <c r="AR280" s="138"/>
      <c r="AS280" s="138"/>
      <c r="AT280" s="138"/>
      <c r="AU280" s="138"/>
      <c r="AV280" s="138"/>
      <c r="AW280" s="138"/>
      <c r="AX280" s="138"/>
      <c r="AY280" s="138"/>
      <c r="AZ280" s="138"/>
      <c r="BA280" s="138"/>
      <c r="BB280" s="138"/>
      <c r="BC280" s="138"/>
      <c r="BD280" s="138"/>
      <c r="BE280" s="138"/>
      <c r="BF280" s="138"/>
      <c r="BG280" s="138"/>
      <c r="BH280" s="138"/>
      <c r="BI280" s="138"/>
      <c r="BJ280" s="138"/>
      <c r="BK280" s="138"/>
      <c r="BL280" s="138"/>
      <c r="BM280" s="138"/>
      <c r="BN280" s="138"/>
      <c r="BO280" s="138"/>
      <c r="BP280" s="138"/>
      <c r="BQ280" s="138"/>
      <c r="BR280" s="138"/>
      <c r="BS280" s="138"/>
      <c r="BT280" s="138"/>
      <c r="BU280" s="138"/>
      <c r="BV280" s="138"/>
      <c r="BW280" s="138"/>
      <c r="BX280" s="138"/>
      <c r="BY280" s="138"/>
      <c r="BZ280" s="138"/>
    </row>
    <row r="281" spans="1:78" s="152" customFormat="1" ht="18" hidden="1" customHeight="1" outlineLevel="1" x14ac:dyDescent="0.25">
      <c r="A281" s="146">
        <v>18</v>
      </c>
      <c r="B281" s="366" t="str">
        <f>IFERROR(IF(INDEX(inputsflow_gn,MATCH(Logic!$A281,inputsflow_no,0))&lt;&gt;"",INDEX(inputsflow_gn,MATCH(Logic!$A281,inputsflow_no,0)),""),"")</f>
        <v/>
      </c>
      <c r="C281" s="367"/>
      <c r="D281" s="58" t="str">
        <f>IFERROR(IF(INDEX(inputsflow_id,MATCH(Logic!$A281,inputsflow_no,0))&lt;&gt;"",INDEX(inputsflow_id,MATCH(Logic!$A281,inputsflow_no,0)),""),"")</f>
        <v/>
      </c>
      <c r="E281" s="370" t="str">
        <f>IFERROR(IF(INDEX(inputsflow_typ,MATCH(Logic!$A281,inputsflow_no,0))&lt;&gt;"",INDEX(inputsflow_typ,MATCH(Logic!$A281,inputsflow_no,0)),""),"")</f>
        <v/>
      </c>
      <c r="F281" s="370"/>
      <c r="G281" s="162" t="str">
        <f t="shared" si="60"/>
        <v/>
      </c>
      <c r="H281" s="312" t="str">
        <f>IFERROR(IF(INDEX(inputsflow_dur,MATCH(Logic!$A281,inputsflow_no,0))&lt;&gt;"",INDEX(inputsflow_dur,MATCH(Logic!$A281,inputsflow_no,0)),""),"")</f>
        <v/>
      </c>
      <c r="I281" s="160" t="str">
        <f t="shared" si="61"/>
        <v/>
      </c>
      <c r="J281" s="312" t="str">
        <f>IFERROR(IF(INDEX(inputsflow_dfr,MATCH(Logic!$A281,inputsflow_no,0))&lt;&gt;"",INDEX(inputsflow_dfr,MATCH(Logic!$A281,inputsflow_no,0)),""),"")</f>
        <v/>
      </c>
      <c r="K281" s="304" t="str">
        <f>IFERROR(IF(INDEX(inputsflow_paw,MATCH(Logic!$A281,inputsflow_no,0))&lt;&gt;"",INDEX(inputsflow_paw,MATCH(Logic!$A281,inputsflow_no,0)),""),"")</f>
        <v/>
      </c>
      <c r="L281" s="304" t="str">
        <f>IFERROR(IF(INDEX(inputsflow_prcocc,MATCH(Logic!$A281,inputsflow_no,0))&lt;&gt;"",INDEX(inputsflow_prcocc,MATCH(Logic!$A281,inputsflow_no,0)),""),"")</f>
        <v/>
      </c>
      <c r="M281" s="160" t="str">
        <f t="shared" si="62"/>
        <v/>
      </c>
      <c r="N281" s="160" t="str">
        <f t="shared" si="63"/>
        <v/>
      </c>
      <c r="O281" s="160" t="str">
        <f t="shared" si="64"/>
        <v/>
      </c>
      <c r="P281" s="160" t="str">
        <f t="shared" si="65"/>
        <v/>
      </c>
      <c r="Q281" s="160" t="str">
        <f t="shared" si="66"/>
        <v/>
      </c>
      <c r="R281" s="160" t="str">
        <f t="shared" si="67"/>
        <v/>
      </c>
      <c r="S281" s="160" t="str">
        <f t="shared" si="68"/>
        <v/>
      </c>
      <c r="T281" s="160" t="str">
        <f t="shared" si="69"/>
        <v/>
      </c>
      <c r="U281" s="160" t="str">
        <f t="shared" si="70"/>
        <v/>
      </c>
      <c r="V281" s="160" t="str">
        <f t="shared" si="71"/>
        <v/>
      </c>
      <c r="W281" s="160" t="str">
        <f t="shared" si="72"/>
        <v/>
      </c>
      <c r="X281" s="161" t="str">
        <f>IFERROR(IF(INDEX(inputsflow_updot,MATCH(Logic!$A281,inputsflow_no,0))&lt;&gt;"",INDEX(inputsflow_updot,MATCH(Logic!$A281,inputsflow_no,0)),""),"")</f>
        <v/>
      </c>
      <c r="Y281" s="160" t="str">
        <f t="shared" si="74"/>
        <v/>
      </c>
      <c r="Z281" s="161" t="str">
        <f>IFERROR(IF(INDEX(inputsflow_tduot,MATCH(Logic!$A281,inputsflow_no,0))&lt;&gt;"",INDEX(inputsflow_tduot,MATCH(Logic!$A281,inputsflow_no,0)),""),"")</f>
        <v/>
      </c>
      <c r="AA281" s="166" t="str">
        <f t="shared" si="75"/>
        <v/>
      </c>
      <c r="AB281" s="166" t="str">
        <f t="shared" si="76"/>
        <v/>
      </c>
      <c r="AC281" s="162" t="str">
        <f t="shared" si="82"/>
        <v/>
      </c>
      <c r="AD281" s="306" t="str">
        <f t="shared" si="77"/>
        <v/>
      </c>
      <c r="AE281" s="162" t="str">
        <f t="shared" si="73"/>
        <v/>
      </c>
      <c r="AF281" s="160" t="str">
        <f t="shared" si="78"/>
        <v/>
      </c>
      <c r="AG281" s="162" t="str">
        <f t="shared" si="79"/>
        <v/>
      </c>
      <c r="AH281" s="162" t="str">
        <f t="shared" si="80"/>
        <v/>
      </c>
      <c r="AI281" s="160" t="str">
        <f t="shared" si="81"/>
        <v/>
      </c>
      <c r="AJ281" s="140"/>
      <c r="AK281" s="138"/>
      <c r="AL281" s="138"/>
      <c r="AM281" s="138"/>
      <c r="AN281" s="138"/>
      <c r="AO281" s="138"/>
      <c r="AP281" s="138"/>
      <c r="AQ281" s="138"/>
      <c r="AR281" s="138"/>
      <c r="AS281" s="138"/>
      <c r="AT281" s="138"/>
      <c r="AU281" s="138"/>
      <c r="AV281" s="138"/>
      <c r="AW281" s="138"/>
      <c r="AX281" s="138"/>
      <c r="AY281" s="138"/>
      <c r="AZ281" s="138"/>
      <c r="BA281" s="138"/>
      <c r="BB281" s="138"/>
      <c r="BC281" s="138"/>
      <c r="BD281" s="138"/>
      <c r="BE281" s="138"/>
      <c r="BF281" s="138"/>
      <c r="BG281" s="138"/>
      <c r="BH281" s="138"/>
      <c r="BI281" s="138"/>
      <c r="BJ281" s="138"/>
      <c r="BK281" s="138"/>
      <c r="BL281" s="138"/>
      <c r="BM281" s="138"/>
      <c r="BN281" s="138"/>
      <c r="BO281" s="138"/>
      <c r="BP281" s="138"/>
      <c r="BQ281" s="138"/>
      <c r="BR281" s="138"/>
      <c r="BS281" s="138"/>
      <c r="BT281" s="138"/>
      <c r="BU281" s="138"/>
      <c r="BV281" s="138"/>
      <c r="BW281" s="138"/>
      <c r="BX281" s="138"/>
      <c r="BY281" s="138"/>
      <c r="BZ281" s="138"/>
    </row>
    <row r="282" spans="1:78" s="152" customFormat="1" ht="18" hidden="1" customHeight="1" outlineLevel="1" x14ac:dyDescent="0.25">
      <c r="A282" s="146">
        <v>19</v>
      </c>
      <c r="B282" s="366" t="str">
        <f>IFERROR(IF(INDEX(inputsflow_gn,MATCH(Logic!$A282,inputsflow_no,0))&lt;&gt;"",INDEX(inputsflow_gn,MATCH(Logic!$A282,inputsflow_no,0)),""),"")</f>
        <v/>
      </c>
      <c r="C282" s="367"/>
      <c r="D282" s="58" t="str">
        <f>IFERROR(IF(INDEX(inputsflow_id,MATCH(Logic!$A282,inputsflow_no,0))&lt;&gt;"",INDEX(inputsflow_id,MATCH(Logic!$A282,inputsflow_no,0)),""),"")</f>
        <v/>
      </c>
      <c r="E282" s="370" t="str">
        <f>IFERROR(IF(INDEX(inputsflow_typ,MATCH(Logic!$A282,inputsflow_no,0))&lt;&gt;"",INDEX(inputsflow_typ,MATCH(Logic!$A282,inputsflow_no,0)),""),"")</f>
        <v/>
      </c>
      <c r="F282" s="370"/>
      <c r="G282" s="162" t="str">
        <f t="shared" si="60"/>
        <v/>
      </c>
      <c r="H282" s="312" t="str">
        <f>IFERROR(IF(INDEX(inputsflow_dur,MATCH(Logic!$A282,inputsflow_no,0))&lt;&gt;"",INDEX(inputsflow_dur,MATCH(Logic!$A282,inputsflow_no,0)),""),"")</f>
        <v/>
      </c>
      <c r="I282" s="160" t="str">
        <f t="shared" si="61"/>
        <v/>
      </c>
      <c r="J282" s="312" t="str">
        <f>IFERROR(IF(INDEX(inputsflow_dfr,MATCH(Logic!$A282,inputsflow_no,0))&lt;&gt;"",INDEX(inputsflow_dfr,MATCH(Logic!$A282,inputsflow_no,0)),""),"")</f>
        <v/>
      </c>
      <c r="K282" s="304" t="str">
        <f>IFERROR(IF(INDEX(inputsflow_paw,MATCH(Logic!$A282,inputsflow_no,0))&lt;&gt;"",INDEX(inputsflow_paw,MATCH(Logic!$A282,inputsflow_no,0)),""),"")</f>
        <v/>
      </c>
      <c r="L282" s="304" t="str">
        <f>IFERROR(IF(INDEX(inputsflow_prcocc,MATCH(Logic!$A282,inputsflow_no,0))&lt;&gt;"",INDEX(inputsflow_prcocc,MATCH(Logic!$A282,inputsflow_no,0)),""),"")</f>
        <v/>
      </c>
      <c r="M282" s="160" t="str">
        <f t="shared" si="62"/>
        <v/>
      </c>
      <c r="N282" s="160" t="str">
        <f t="shared" si="63"/>
        <v/>
      </c>
      <c r="O282" s="160" t="str">
        <f t="shared" si="64"/>
        <v/>
      </c>
      <c r="P282" s="160" t="str">
        <f t="shared" si="65"/>
        <v/>
      </c>
      <c r="Q282" s="160" t="str">
        <f t="shared" si="66"/>
        <v/>
      </c>
      <c r="R282" s="160" t="str">
        <f t="shared" si="67"/>
        <v/>
      </c>
      <c r="S282" s="160" t="str">
        <f t="shared" si="68"/>
        <v/>
      </c>
      <c r="T282" s="160" t="str">
        <f t="shared" si="69"/>
        <v/>
      </c>
      <c r="U282" s="160" t="str">
        <f t="shared" si="70"/>
        <v/>
      </c>
      <c r="V282" s="160" t="str">
        <f t="shared" si="71"/>
        <v/>
      </c>
      <c r="W282" s="160" t="str">
        <f t="shared" si="72"/>
        <v/>
      </c>
      <c r="X282" s="161" t="str">
        <f>IFERROR(IF(INDEX(inputsflow_updot,MATCH(Logic!$A282,inputsflow_no,0))&lt;&gt;"",INDEX(inputsflow_updot,MATCH(Logic!$A282,inputsflow_no,0)),""),"")</f>
        <v/>
      </c>
      <c r="Y282" s="160" t="str">
        <f t="shared" si="74"/>
        <v/>
      </c>
      <c r="Z282" s="161" t="str">
        <f>IFERROR(IF(INDEX(inputsflow_tduot,MATCH(Logic!$A282,inputsflow_no,0))&lt;&gt;"",INDEX(inputsflow_tduot,MATCH(Logic!$A282,inputsflow_no,0)),""),"")</f>
        <v/>
      </c>
      <c r="AA282" s="166" t="str">
        <f t="shared" si="75"/>
        <v/>
      </c>
      <c r="AB282" s="166" t="str">
        <f t="shared" si="76"/>
        <v/>
      </c>
      <c r="AC282" s="162" t="str">
        <f t="shared" si="82"/>
        <v/>
      </c>
      <c r="AD282" s="306" t="str">
        <f t="shared" si="77"/>
        <v/>
      </c>
      <c r="AE282" s="162" t="str">
        <f t="shared" si="73"/>
        <v/>
      </c>
      <c r="AF282" s="160" t="str">
        <f t="shared" si="78"/>
        <v/>
      </c>
      <c r="AG282" s="162" t="str">
        <f t="shared" si="79"/>
        <v/>
      </c>
      <c r="AH282" s="162" t="str">
        <f t="shared" si="80"/>
        <v/>
      </c>
      <c r="AI282" s="160" t="str">
        <f t="shared" si="81"/>
        <v/>
      </c>
      <c r="AJ282" s="140"/>
      <c r="AK282" s="138"/>
      <c r="AL282" s="138"/>
      <c r="AM282" s="138"/>
      <c r="AN282" s="138"/>
      <c r="AO282" s="138"/>
      <c r="AP282" s="138"/>
      <c r="AQ282" s="138"/>
      <c r="AR282" s="138"/>
      <c r="AS282" s="138"/>
      <c r="AT282" s="138"/>
      <c r="AU282" s="138"/>
      <c r="AV282" s="138"/>
      <c r="AW282" s="138"/>
      <c r="AX282" s="138"/>
      <c r="AY282" s="138"/>
      <c r="AZ282" s="138"/>
      <c r="BA282" s="138"/>
      <c r="BB282" s="138"/>
      <c r="BC282" s="138"/>
      <c r="BD282" s="138"/>
      <c r="BE282" s="138"/>
      <c r="BF282" s="138"/>
      <c r="BG282" s="138"/>
      <c r="BH282" s="138"/>
      <c r="BI282" s="138"/>
      <c r="BJ282" s="138"/>
      <c r="BK282" s="138"/>
      <c r="BL282" s="138"/>
      <c r="BM282" s="138"/>
      <c r="BN282" s="138"/>
      <c r="BO282" s="138"/>
      <c r="BP282" s="138"/>
      <c r="BQ282" s="138"/>
      <c r="BR282" s="138"/>
      <c r="BS282" s="138"/>
      <c r="BT282" s="138"/>
      <c r="BU282" s="138"/>
      <c r="BV282" s="138"/>
      <c r="BW282" s="138"/>
      <c r="BX282" s="138"/>
      <c r="BY282" s="138"/>
      <c r="BZ282" s="138"/>
    </row>
    <row r="283" spans="1:78" s="152" customFormat="1" ht="18" hidden="1" customHeight="1" outlineLevel="1" x14ac:dyDescent="0.25">
      <c r="A283" s="146">
        <v>20</v>
      </c>
      <c r="B283" s="366" t="str">
        <f>IFERROR(IF(INDEX(inputsflow_gn,MATCH(Logic!$A283,inputsflow_no,0))&lt;&gt;"",INDEX(inputsflow_gn,MATCH(Logic!$A283,inputsflow_no,0)),""),"")</f>
        <v/>
      </c>
      <c r="C283" s="367"/>
      <c r="D283" s="58" t="str">
        <f>IFERROR(IF(INDEX(inputsflow_id,MATCH(Logic!$A283,inputsflow_no,0))&lt;&gt;"",INDEX(inputsflow_id,MATCH(Logic!$A283,inputsflow_no,0)),""),"")</f>
        <v/>
      </c>
      <c r="E283" s="370" t="str">
        <f>IFERROR(IF(INDEX(inputsflow_typ,MATCH(Logic!$A283,inputsflow_no,0))&lt;&gt;"",INDEX(inputsflow_typ,MATCH(Logic!$A283,inputsflow_no,0)),""),"")</f>
        <v/>
      </c>
      <c r="F283" s="370"/>
      <c r="G283" s="162" t="str">
        <f t="shared" si="60"/>
        <v/>
      </c>
      <c r="H283" s="312" t="str">
        <f>IFERROR(IF(INDEX(inputsflow_dur,MATCH(Logic!$A283,inputsflow_no,0))&lt;&gt;"",INDEX(inputsflow_dur,MATCH(Logic!$A283,inputsflow_no,0)),""),"")</f>
        <v/>
      </c>
      <c r="I283" s="160" t="str">
        <f t="shared" si="61"/>
        <v/>
      </c>
      <c r="J283" s="312" t="str">
        <f>IFERROR(IF(INDEX(inputsflow_dfr,MATCH(Logic!$A283,inputsflow_no,0))&lt;&gt;"",INDEX(inputsflow_dfr,MATCH(Logic!$A283,inputsflow_no,0)),""),"")</f>
        <v/>
      </c>
      <c r="K283" s="304" t="str">
        <f>IFERROR(IF(INDEX(inputsflow_paw,MATCH(Logic!$A283,inputsflow_no,0))&lt;&gt;"",INDEX(inputsflow_paw,MATCH(Logic!$A283,inputsflow_no,0)),""),"")</f>
        <v/>
      </c>
      <c r="L283" s="304" t="str">
        <f>IFERROR(IF(INDEX(inputsflow_prcocc,MATCH(Logic!$A283,inputsflow_no,0))&lt;&gt;"",INDEX(inputsflow_prcocc,MATCH(Logic!$A283,inputsflow_no,0)),""),"")</f>
        <v/>
      </c>
      <c r="M283" s="160" t="str">
        <f t="shared" si="62"/>
        <v/>
      </c>
      <c r="N283" s="160" t="str">
        <f t="shared" si="63"/>
        <v/>
      </c>
      <c r="O283" s="160" t="str">
        <f t="shared" si="64"/>
        <v/>
      </c>
      <c r="P283" s="160" t="str">
        <f t="shared" si="65"/>
        <v/>
      </c>
      <c r="Q283" s="160" t="str">
        <f t="shared" si="66"/>
        <v/>
      </c>
      <c r="R283" s="160" t="str">
        <f t="shared" si="67"/>
        <v/>
      </c>
      <c r="S283" s="160" t="str">
        <f t="shared" si="68"/>
        <v/>
      </c>
      <c r="T283" s="160" t="str">
        <f t="shared" si="69"/>
        <v/>
      </c>
      <c r="U283" s="160" t="str">
        <f t="shared" si="70"/>
        <v/>
      </c>
      <c r="V283" s="160" t="str">
        <f t="shared" si="71"/>
        <v/>
      </c>
      <c r="W283" s="160" t="str">
        <f t="shared" si="72"/>
        <v/>
      </c>
      <c r="X283" s="161" t="str">
        <f>IFERROR(IF(INDEX(inputsflow_updot,MATCH(Logic!$A283,inputsflow_no,0))&lt;&gt;"",INDEX(inputsflow_updot,MATCH(Logic!$A283,inputsflow_no,0)),""),"")</f>
        <v/>
      </c>
      <c r="Y283" s="160" t="str">
        <f t="shared" si="74"/>
        <v/>
      </c>
      <c r="Z283" s="161" t="str">
        <f>IFERROR(IF(INDEX(inputsflow_tduot,MATCH(Logic!$A283,inputsflow_no,0))&lt;&gt;"",INDEX(inputsflow_tduot,MATCH(Logic!$A283,inputsflow_no,0)),""),"")</f>
        <v/>
      </c>
      <c r="AA283" s="166" t="str">
        <f t="shared" si="75"/>
        <v/>
      </c>
      <c r="AB283" s="166" t="str">
        <f t="shared" si="76"/>
        <v/>
      </c>
      <c r="AC283" s="162" t="str">
        <f t="shared" si="82"/>
        <v/>
      </c>
      <c r="AD283" s="306" t="str">
        <f t="shared" si="77"/>
        <v/>
      </c>
      <c r="AE283" s="162" t="str">
        <f t="shared" si="73"/>
        <v/>
      </c>
      <c r="AF283" s="160" t="str">
        <f t="shared" si="78"/>
        <v/>
      </c>
      <c r="AG283" s="162" t="str">
        <f t="shared" si="79"/>
        <v/>
      </c>
      <c r="AH283" s="162" t="str">
        <f t="shared" si="80"/>
        <v/>
      </c>
      <c r="AI283" s="160" t="str">
        <f t="shared" si="81"/>
        <v/>
      </c>
      <c r="AJ283" s="140"/>
      <c r="AK283" s="138"/>
      <c r="AL283" s="138"/>
      <c r="AM283" s="138"/>
      <c r="AN283" s="138"/>
      <c r="AO283" s="138"/>
      <c r="AP283" s="138"/>
      <c r="AQ283" s="138"/>
      <c r="AR283" s="138"/>
      <c r="AS283" s="138"/>
      <c r="AT283" s="138"/>
      <c r="AU283" s="138"/>
      <c r="AV283" s="138"/>
      <c r="AW283" s="138"/>
      <c r="AX283" s="138"/>
      <c r="AY283" s="138"/>
      <c r="AZ283" s="138"/>
      <c r="BA283" s="138"/>
      <c r="BB283" s="138"/>
      <c r="BC283" s="138"/>
      <c r="BD283" s="138"/>
      <c r="BE283" s="138"/>
      <c r="BF283" s="138"/>
      <c r="BG283" s="138"/>
      <c r="BH283" s="138"/>
      <c r="BI283" s="138"/>
      <c r="BJ283" s="138"/>
      <c r="BK283" s="138"/>
      <c r="BL283" s="138"/>
      <c r="BM283" s="138"/>
      <c r="BN283" s="138"/>
      <c r="BO283" s="138"/>
      <c r="BP283" s="138"/>
      <c r="BQ283" s="138"/>
      <c r="BR283" s="138"/>
      <c r="BS283" s="138"/>
      <c r="BT283" s="138"/>
      <c r="BU283" s="138"/>
      <c r="BV283" s="138"/>
      <c r="BW283" s="138"/>
      <c r="BX283" s="138"/>
      <c r="BY283" s="138"/>
      <c r="BZ283" s="138"/>
    </row>
    <row r="284" spans="1:78" s="152" customFormat="1" ht="18" hidden="1" customHeight="1" outlineLevel="1" x14ac:dyDescent="0.25">
      <c r="A284" s="146">
        <v>21</v>
      </c>
      <c r="B284" s="366" t="str">
        <f>IFERROR(IF(INDEX(inputsflow_gn,MATCH(Logic!$A284,inputsflow_no,0))&lt;&gt;"",INDEX(inputsflow_gn,MATCH(Logic!$A284,inputsflow_no,0)),""),"")</f>
        <v/>
      </c>
      <c r="C284" s="367"/>
      <c r="D284" s="58" t="str">
        <f>IFERROR(IF(INDEX(inputsflow_id,MATCH(Logic!$A284,inputsflow_no,0))&lt;&gt;"",INDEX(inputsflow_id,MATCH(Logic!$A284,inputsflow_no,0)),""),"")</f>
        <v/>
      </c>
      <c r="E284" s="370" t="str">
        <f>IFERROR(IF(INDEX(inputsflow_typ,MATCH(Logic!$A284,inputsflow_no,0))&lt;&gt;"",INDEX(inputsflow_typ,MATCH(Logic!$A284,inputsflow_no,0)),""),"")</f>
        <v/>
      </c>
      <c r="F284" s="370"/>
      <c r="G284" s="162" t="str">
        <f t="shared" si="60"/>
        <v/>
      </c>
      <c r="H284" s="312" t="str">
        <f>IFERROR(IF(INDEX(inputsflow_dur,MATCH(Logic!$A284,inputsflow_no,0))&lt;&gt;"",INDEX(inputsflow_dur,MATCH(Logic!$A284,inputsflow_no,0)),""),"")</f>
        <v/>
      </c>
      <c r="I284" s="160" t="str">
        <f t="shared" si="61"/>
        <v/>
      </c>
      <c r="J284" s="312" t="str">
        <f>IFERROR(IF(INDEX(inputsflow_dfr,MATCH(Logic!$A284,inputsflow_no,0))&lt;&gt;"",INDEX(inputsflow_dfr,MATCH(Logic!$A284,inputsflow_no,0)),""),"")</f>
        <v/>
      </c>
      <c r="K284" s="304" t="str">
        <f>IFERROR(IF(INDEX(inputsflow_paw,MATCH(Logic!$A284,inputsflow_no,0))&lt;&gt;"",INDEX(inputsflow_paw,MATCH(Logic!$A284,inputsflow_no,0)),""),"")</f>
        <v/>
      </c>
      <c r="L284" s="304" t="str">
        <f>IFERROR(IF(INDEX(inputsflow_prcocc,MATCH(Logic!$A284,inputsflow_no,0))&lt;&gt;"",INDEX(inputsflow_prcocc,MATCH(Logic!$A284,inputsflow_no,0)),""),"")</f>
        <v/>
      </c>
      <c r="M284" s="160" t="str">
        <f t="shared" si="62"/>
        <v/>
      </c>
      <c r="N284" s="160" t="str">
        <f t="shared" si="63"/>
        <v/>
      </c>
      <c r="O284" s="160" t="str">
        <f t="shared" si="64"/>
        <v/>
      </c>
      <c r="P284" s="160" t="str">
        <f t="shared" si="65"/>
        <v/>
      </c>
      <c r="Q284" s="160" t="str">
        <f t="shared" si="66"/>
        <v/>
      </c>
      <c r="R284" s="160" t="str">
        <f t="shared" si="67"/>
        <v/>
      </c>
      <c r="S284" s="160" t="str">
        <f t="shared" si="68"/>
        <v/>
      </c>
      <c r="T284" s="160" t="str">
        <f t="shared" si="69"/>
        <v/>
      </c>
      <c r="U284" s="160" t="str">
        <f t="shared" si="70"/>
        <v/>
      </c>
      <c r="V284" s="160" t="str">
        <f t="shared" si="71"/>
        <v/>
      </c>
      <c r="W284" s="160" t="str">
        <f t="shared" si="72"/>
        <v/>
      </c>
      <c r="X284" s="161" t="str">
        <f>IFERROR(IF(INDEX(inputsflow_updot,MATCH(Logic!$A284,inputsflow_no,0))&lt;&gt;"",INDEX(inputsflow_updot,MATCH(Logic!$A284,inputsflow_no,0)),""),"")</f>
        <v/>
      </c>
      <c r="Y284" s="160" t="str">
        <f t="shared" si="74"/>
        <v/>
      </c>
      <c r="Z284" s="161" t="str">
        <f>IFERROR(IF(INDEX(inputsflow_tduot,MATCH(Logic!$A284,inputsflow_no,0))&lt;&gt;"",INDEX(inputsflow_tduot,MATCH(Logic!$A284,inputsflow_no,0)),""),"")</f>
        <v/>
      </c>
      <c r="AA284" s="166" t="str">
        <f t="shared" si="75"/>
        <v/>
      </c>
      <c r="AB284" s="166" t="str">
        <f t="shared" si="76"/>
        <v/>
      </c>
      <c r="AC284" s="162" t="str">
        <f t="shared" si="82"/>
        <v/>
      </c>
      <c r="AD284" s="306" t="str">
        <f t="shared" si="77"/>
        <v/>
      </c>
      <c r="AE284" s="162" t="str">
        <f t="shared" si="73"/>
        <v/>
      </c>
      <c r="AF284" s="160" t="str">
        <f t="shared" si="78"/>
        <v/>
      </c>
      <c r="AG284" s="162" t="str">
        <f t="shared" si="79"/>
        <v/>
      </c>
      <c r="AH284" s="162" t="str">
        <f t="shared" si="80"/>
        <v/>
      </c>
      <c r="AI284" s="160" t="str">
        <f t="shared" si="81"/>
        <v/>
      </c>
      <c r="AJ284" s="153"/>
      <c r="AK284" s="138"/>
      <c r="AL284" s="138"/>
      <c r="AM284" s="138"/>
      <c r="AN284" s="138"/>
      <c r="AO284" s="138"/>
      <c r="AP284" s="138"/>
      <c r="AQ284" s="138"/>
      <c r="AR284" s="138"/>
      <c r="AS284" s="138"/>
      <c r="AT284" s="138"/>
      <c r="AU284" s="138"/>
      <c r="AV284" s="138"/>
      <c r="AW284" s="138"/>
      <c r="AX284" s="138"/>
      <c r="AY284" s="138"/>
      <c r="AZ284" s="138"/>
      <c r="BA284" s="138"/>
      <c r="BB284" s="138"/>
      <c r="BC284" s="138"/>
      <c r="BD284" s="138"/>
      <c r="BE284" s="138"/>
      <c r="BF284" s="138"/>
      <c r="BG284" s="138"/>
      <c r="BH284" s="138"/>
      <c r="BI284" s="138"/>
      <c r="BJ284" s="138"/>
      <c r="BK284" s="138"/>
      <c r="BL284" s="138"/>
      <c r="BM284" s="138"/>
      <c r="BN284" s="138"/>
      <c r="BO284" s="138"/>
      <c r="BP284" s="138"/>
      <c r="BQ284" s="138"/>
      <c r="BR284" s="138"/>
      <c r="BS284" s="138"/>
      <c r="BT284" s="138"/>
      <c r="BU284" s="138"/>
      <c r="BV284" s="138"/>
      <c r="BW284" s="138"/>
      <c r="BX284" s="138"/>
      <c r="BY284" s="138"/>
      <c r="BZ284" s="138"/>
    </row>
    <row r="285" spans="1:78" s="152" customFormat="1" ht="18" hidden="1" customHeight="1" outlineLevel="1" x14ac:dyDescent="0.25">
      <c r="A285" s="146">
        <v>22</v>
      </c>
      <c r="B285" s="366" t="str">
        <f>IFERROR(IF(INDEX(inputsflow_gn,MATCH(Logic!$A285,inputsflow_no,0))&lt;&gt;"",INDEX(inputsflow_gn,MATCH(Logic!$A285,inputsflow_no,0)),""),"")</f>
        <v/>
      </c>
      <c r="C285" s="367"/>
      <c r="D285" s="58" t="str">
        <f>IFERROR(IF(INDEX(inputsflow_id,MATCH(Logic!$A285,inputsflow_no,0))&lt;&gt;"",INDEX(inputsflow_id,MATCH(Logic!$A285,inputsflow_no,0)),""),"")</f>
        <v/>
      </c>
      <c r="E285" s="370" t="str">
        <f>IFERROR(IF(INDEX(inputsflow_typ,MATCH(Logic!$A285,inputsflow_no,0))&lt;&gt;"",INDEX(inputsflow_typ,MATCH(Logic!$A285,inputsflow_no,0)),""),"")</f>
        <v/>
      </c>
      <c r="F285" s="370"/>
      <c r="G285" s="162" t="str">
        <f t="shared" si="60"/>
        <v/>
      </c>
      <c r="H285" s="312" t="str">
        <f>IFERROR(IF(INDEX(inputsflow_dur,MATCH(Logic!$A285,inputsflow_no,0))&lt;&gt;"",INDEX(inputsflow_dur,MATCH(Logic!$A285,inputsflow_no,0)),""),"")</f>
        <v/>
      </c>
      <c r="I285" s="160" t="str">
        <f t="shared" si="61"/>
        <v/>
      </c>
      <c r="J285" s="312" t="str">
        <f>IFERROR(IF(INDEX(inputsflow_dfr,MATCH(Logic!$A285,inputsflow_no,0))&lt;&gt;"",INDEX(inputsflow_dfr,MATCH(Logic!$A285,inputsflow_no,0)),""),"")</f>
        <v/>
      </c>
      <c r="K285" s="304" t="str">
        <f>IFERROR(IF(INDEX(inputsflow_paw,MATCH(Logic!$A285,inputsflow_no,0))&lt;&gt;"",INDEX(inputsflow_paw,MATCH(Logic!$A285,inputsflow_no,0)),""),"")</f>
        <v/>
      </c>
      <c r="L285" s="304" t="str">
        <f>IFERROR(IF(INDEX(inputsflow_prcocc,MATCH(Logic!$A285,inputsflow_no,0))&lt;&gt;"",INDEX(inputsflow_prcocc,MATCH(Logic!$A285,inputsflow_no,0)),""),"")</f>
        <v/>
      </c>
      <c r="M285" s="160" t="str">
        <f t="shared" si="62"/>
        <v/>
      </c>
      <c r="N285" s="160" t="str">
        <f t="shared" si="63"/>
        <v/>
      </c>
      <c r="O285" s="160" t="str">
        <f t="shared" si="64"/>
        <v/>
      </c>
      <c r="P285" s="160" t="str">
        <f t="shared" si="65"/>
        <v/>
      </c>
      <c r="Q285" s="160" t="str">
        <f t="shared" si="66"/>
        <v/>
      </c>
      <c r="R285" s="160" t="str">
        <f t="shared" si="67"/>
        <v/>
      </c>
      <c r="S285" s="160" t="str">
        <f t="shared" si="68"/>
        <v/>
      </c>
      <c r="T285" s="160" t="str">
        <f t="shared" si="69"/>
        <v/>
      </c>
      <c r="U285" s="160" t="str">
        <f t="shared" si="70"/>
        <v/>
      </c>
      <c r="V285" s="160" t="str">
        <f t="shared" si="71"/>
        <v/>
      </c>
      <c r="W285" s="160" t="str">
        <f t="shared" si="72"/>
        <v/>
      </c>
      <c r="X285" s="161" t="str">
        <f>IFERROR(IF(INDEX(inputsflow_updot,MATCH(Logic!$A285,inputsflow_no,0))&lt;&gt;"",INDEX(inputsflow_updot,MATCH(Logic!$A285,inputsflow_no,0)),""),"")</f>
        <v/>
      </c>
      <c r="Y285" s="160" t="str">
        <f t="shared" si="74"/>
        <v/>
      </c>
      <c r="Z285" s="161" t="str">
        <f>IFERROR(IF(INDEX(inputsflow_tduot,MATCH(Logic!$A285,inputsflow_no,0))&lt;&gt;"",INDEX(inputsflow_tduot,MATCH(Logic!$A285,inputsflow_no,0)),""),"")</f>
        <v/>
      </c>
      <c r="AA285" s="166" t="str">
        <f t="shared" si="75"/>
        <v/>
      </c>
      <c r="AB285" s="166" t="str">
        <f t="shared" si="76"/>
        <v/>
      </c>
      <c r="AC285" s="162" t="str">
        <f t="shared" si="82"/>
        <v/>
      </c>
      <c r="AD285" s="306" t="str">
        <f t="shared" si="77"/>
        <v/>
      </c>
      <c r="AE285" s="162" t="str">
        <f t="shared" si="73"/>
        <v/>
      </c>
      <c r="AF285" s="160" t="str">
        <f t="shared" si="78"/>
        <v/>
      </c>
      <c r="AG285" s="162" t="str">
        <f t="shared" si="79"/>
        <v/>
      </c>
      <c r="AH285" s="162" t="str">
        <f t="shared" si="80"/>
        <v/>
      </c>
      <c r="AI285" s="160" t="str">
        <f t="shared" si="81"/>
        <v/>
      </c>
      <c r="AJ285" s="153"/>
      <c r="AK285" s="138"/>
      <c r="AL285" s="138"/>
      <c r="AM285" s="138"/>
      <c r="AN285" s="138"/>
      <c r="AO285" s="138"/>
      <c r="AP285" s="138"/>
      <c r="AQ285" s="138"/>
      <c r="AR285" s="138"/>
      <c r="AS285" s="138"/>
      <c r="AT285" s="138"/>
      <c r="AU285" s="138"/>
      <c r="AV285" s="138"/>
      <c r="AW285" s="138"/>
      <c r="AX285" s="138"/>
      <c r="AY285" s="138"/>
      <c r="AZ285" s="138"/>
      <c r="BA285" s="138"/>
      <c r="BB285" s="138"/>
      <c r="BC285" s="138"/>
      <c r="BD285" s="138"/>
      <c r="BE285" s="138"/>
      <c r="BF285" s="138"/>
      <c r="BG285" s="138"/>
      <c r="BH285" s="138"/>
      <c r="BI285" s="138"/>
      <c r="BJ285" s="138"/>
      <c r="BK285" s="138"/>
      <c r="BL285" s="138"/>
      <c r="BM285" s="138"/>
      <c r="BN285" s="138"/>
      <c r="BO285" s="138"/>
      <c r="BP285" s="138"/>
      <c r="BQ285" s="138"/>
      <c r="BR285" s="138"/>
      <c r="BS285" s="138"/>
      <c r="BT285" s="138"/>
      <c r="BU285" s="138"/>
      <c r="BV285" s="138"/>
      <c r="BW285" s="138"/>
      <c r="BX285" s="138"/>
      <c r="BY285" s="138"/>
      <c r="BZ285" s="138"/>
    </row>
    <row r="286" spans="1:78" s="152" customFormat="1" ht="18" hidden="1" customHeight="1" outlineLevel="1" x14ac:dyDescent="0.25">
      <c r="A286" s="146">
        <v>23</v>
      </c>
      <c r="B286" s="366" t="str">
        <f>IFERROR(IF(INDEX(inputsflow_gn,MATCH(Logic!$A286,inputsflow_no,0))&lt;&gt;"",INDEX(inputsflow_gn,MATCH(Logic!$A286,inputsflow_no,0)),""),"")</f>
        <v/>
      </c>
      <c r="C286" s="367"/>
      <c r="D286" s="58" t="str">
        <f>IFERROR(IF(INDEX(inputsflow_id,MATCH(Logic!$A286,inputsflow_no,0))&lt;&gt;"",INDEX(inputsflow_id,MATCH(Logic!$A286,inputsflow_no,0)),""),"")</f>
        <v/>
      </c>
      <c r="E286" s="370" t="str">
        <f>IFERROR(IF(INDEX(inputsflow_typ,MATCH(Logic!$A286,inputsflow_no,0))&lt;&gt;"",INDEX(inputsflow_typ,MATCH(Logic!$A286,inputsflow_no,0)),""),"")</f>
        <v/>
      </c>
      <c r="F286" s="370"/>
      <c r="G286" s="162" t="str">
        <f t="shared" si="60"/>
        <v/>
      </c>
      <c r="H286" s="312" t="str">
        <f>IFERROR(IF(INDEX(inputsflow_dur,MATCH(Logic!$A286,inputsflow_no,0))&lt;&gt;"",INDEX(inputsflow_dur,MATCH(Logic!$A286,inputsflow_no,0)),""),"")</f>
        <v/>
      </c>
      <c r="I286" s="160" t="str">
        <f t="shared" si="61"/>
        <v/>
      </c>
      <c r="J286" s="312" t="str">
        <f>IFERROR(IF(INDEX(inputsflow_dfr,MATCH(Logic!$A286,inputsflow_no,0))&lt;&gt;"",INDEX(inputsflow_dfr,MATCH(Logic!$A286,inputsflow_no,0)),""),"")</f>
        <v/>
      </c>
      <c r="K286" s="304" t="str">
        <f>IFERROR(IF(INDEX(inputsflow_paw,MATCH(Logic!$A286,inputsflow_no,0))&lt;&gt;"",INDEX(inputsflow_paw,MATCH(Logic!$A286,inputsflow_no,0)),""),"")</f>
        <v/>
      </c>
      <c r="L286" s="304" t="str">
        <f>IFERROR(IF(INDEX(inputsflow_prcocc,MATCH(Logic!$A286,inputsflow_no,0))&lt;&gt;"",INDEX(inputsflow_prcocc,MATCH(Logic!$A286,inputsflow_no,0)),""),"")</f>
        <v/>
      </c>
      <c r="M286" s="160" t="str">
        <f t="shared" si="62"/>
        <v/>
      </c>
      <c r="N286" s="160" t="str">
        <f t="shared" si="63"/>
        <v/>
      </c>
      <c r="O286" s="160" t="str">
        <f t="shared" si="64"/>
        <v/>
      </c>
      <c r="P286" s="160" t="str">
        <f t="shared" si="65"/>
        <v/>
      </c>
      <c r="Q286" s="160" t="str">
        <f t="shared" si="66"/>
        <v/>
      </c>
      <c r="R286" s="160" t="str">
        <f t="shared" si="67"/>
        <v/>
      </c>
      <c r="S286" s="160" t="str">
        <f t="shared" si="68"/>
        <v/>
      </c>
      <c r="T286" s="160" t="str">
        <f t="shared" si="69"/>
        <v/>
      </c>
      <c r="U286" s="160" t="str">
        <f t="shared" si="70"/>
        <v/>
      </c>
      <c r="V286" s="160" t="str">
        <f t="shared" si="71"/>
        <v/>
      </c>
      <c r="W286" s="160" t="str">
        <f t="shared" si="72"/>
        <v/>
      </c>
      <c r="X286" s="161" t="str">
        <f>IFERROR(IF(INDEX(inputsflow_updot,MATCH(Logic!$A286,inputsflow_no,0))&lt;&gt;"",INDEX(inputsflow_updot,MATCH(Logic!$A286,inputsflow_no,0)),""),"")</f>
        <v/>
      </c>
      <c r="Y286" s="160" t="str">
        <f t="shared" si="74"/>
        <v/>
      </c>
      <c r="Z286" s="161" t="str">
        <f>IFERROR(IF(INDEX(inputsflow_tduot,MATCH(Logic!$A286,inputsflow_no,0))&lt;&gt;"",INDEX(inputsflow_tduot,MATCH(Logic!$A286,inputsflow_no,0)),""),"")</f>
        <v/>
      </c>
      <c r="AA286" s="166" t="str">
        <f t="shared" si="75"/>
        <v/>
      </c>
      <c r="AB286" s="166" t="str">
        <f t="shared" si="76"/>
        <v/>
      </c>
      <c r="AC286" s="162" t="str">
        <f t="shared" si="82"/>
        <v/>
      </c>
      <c r="AD286" s="306" t="str">
        <f t="shared" si="77"/>
        <v/>
      </c>
      <c r="AE286" s="162" t="str">
        <f t="shared" si="73"/>
        <v/>
      </c>
      <c r="AF286" s="160" t="str">
        <f t="shared" si="78"/>
        <v/>
      </c>
      <c r="AG286" s="162" t="str">
        <f t="shared" si="79"/>
        <v/>
      </c>
      <c r="AH286" s="162" t="str">
        <f t="shared" si="80"/>
        <v/>
      </c>
      <c r="AI286" s="160" t="str">
        <f t="shared" si="81"/>
        <v/>
      </c>
      <c r="AJ286" s="153"/>
      <c r="AK286" s="138"/>
      <c r="AL286" s="138"/>
      <c r="AM286" s="138"/>
      <c r="AN286" s="138"/>
      <c r="AO286" s="138"/>
      <c r="AP286" s="138"/>
      <c r="AQ286" s="138"/>
      <c r="AR286" s="138"/>
      <c r="AS286" s="138"/>
      <c r="AT286" s="138"/>
      <c r="AU286" s="138"/>
      <c r="AV286" s="138"/>
      <c r="AW286" s="138"/>
      <c r="AX286" s="138"/>
      <c r="AY286" s="138"/>
      <c r="AZ286" s="138"/>
      <c r="BA286" s="138"/>
      <c r="BB286" s="138"/>
      <c r="BC286" s="138"/>
      <c r="BD286" s="138"/>
      <c r="BE286" s="138"/>
      <c r="BF286" s="138"/>
      <c r="BG286" s="138"/>
      <c r="BH286" s="138"/>
      <c r="BI286" s="138"/>
      <c r="BJ286" s="138"/>
      <c r="BK286" s="138"/>
      <c r="BL286" s="138"/>
      <c r="BM286" s="138"/>
      <c r="BN286" s="138"/>
      <c r="BO286" s="138"/>
      <c r="BP286" s="138"/>
      <c r="BQ286" s="138"/>
      <c r="BR286" s="138"/>
      <c r="BS286" s="138"/>
      <c r="BT286" s="138"/>
      <c r="BU286" s="138"/>
      <c r="BV286" s="138"/>
      <c r="BW286" s="138"/>
      <c r="BX286" s="138"/>
      <c r="BY286" s="138"/>
      <c r="BZ286" s="138"/>
    </row>
    <row r="287" spans="1:78" s="152" customFormat="1" ht="18" hidden="1" customHeight="1" outlineLevel="1" x14ac:dyDescent="0.25">
      <c r="A287" s="146">
        <v>24</v>
      </c>
      <c r="B287" s="366" t="str">
        <f>IFERROR(IF(INDEX(inputsflow_gn,MATCH(Logic!$A287,inputsflow_no,0))&lt;&gt;"",INDEX(inputsflow_gn,MATCH(Logic!$A287,inputsflow_no,0)),""),"")</f>
        <v/>
      </c>
      <c r="C287" s="367"/>
      <c r="D287" s="58" t="str">
        <f>IFERROR(IF(INDEX(inputsflow_id,MATCH(Logic!$A287,inputsflow_no,0))&lt;&gt;"",INDEX(inputsflow_id,MATCH(Logic!$A287,inputsflow_no,0)),""),"")</f>
        <v/>
      </c>
      <c r="E287" s="370" t="str">
        <f>IFERROR(IF(INDEX(inputsflow_typ,MATCH(Logic!$A287,inputsflow_no,0))&lt;&gt;"",INDEX(inputsflow_typ,MATCH(Logic!$A287,inputsflow_no,0)),""),"")</f>
        <v/>
      </c>
      <c r="F287" s="370"/>
      <c r="G287" s="162" t="str">
        <f t="shared" si="60"/>
        <v/>
      </c>
      <c r="H287" s="312" t="str">
        <f>IFERROR(IF(INDEX(inputsflow_dur,MATCH(Logic!$A287,inputsflow_no,0))&lt;&gt;"",INDEX(inputsflow_dur,MATCH(Logic!$A287,inputsflow_no,0)),""),"")</f>
        <v/>
      </c>
      <c r="I287" s="160" t="str">
        <f t="shared" si="61"/>
        <v/>
      </c>
      <c r="J287" s="312" t="str">
        <f>IFERROR(IF(INDEX(inputsflow_dfr,MATCH(Logic!$A287,inputsflow_no,0))&lt;&gt;"",INDEX(inputsflow_dfr,MATCH(Logic!$A287,inputsflow_no,0)),""),"")</f>
        <v/>
      </c>
      <c r="K287" s="304" t="str">
        <f>IFERROR(IF(INDEX(inputsflow_paw,MATCH(Logic!$A287,inputsflow_no,0))&lt;&gt;"",INDEX(inputsflow_paw,MATCH(Logic!$A287,inputsflow_no,0)),""),"")</f>
        <v/>
      </c>
      <c r="L287" s="304" t="str">
        <f>IFERROR(IF(INDEX(inputsflow_prcocc,MATCH(Logic!$A287,inputsflow_no,0))&lt;&gt;"",INDEX(inputsflow_prcocc,MATCH(Logic!$A287,inputsflow_no,0)),""),"")</f>
        <v/>
      </c>
      <c r="M287" s="160" t="str">
        <f t="shared" si="62"/>
        <v/>
      </c>
      <c r="N287" s="160" t="str">
        <f t="shared" si="63"/>
        <v/>
      </c>
      <c r="O287" s="160" t="str">
        <f t="shared" si="64"/>
        <v/>
      </c>
      <c r="P287" s="160" t="str">
        <f t="shared" si="65"/>
        <v/>
      </c>
      <c r="Q287" s="160" t="str">
        <f t="shared" si="66"/>
        <v/>
      </c>
      <c r="R287" s="160" t="str">
        <f t="shared" si="67"/>
        <v/>
      </c>
      <c r="S287" s="160" t="str">
        <f t="shared" si="68"/>
        <v/>
      </c>
      <c r="T287" s="160" t="str">
        <f t="shared" si="69"/>
        <v/>
      </c>
      <c r="U287" s="160" t="str">
        <f t="shared" si="70"/>
        <v/>
      </c>
      <c r="V287" s="160" t="str">
        <f t="shared" si="71"/>
        <v/>
      </c>
      <c r="W287" s="160" t="str">
        <f t="shared" si="72"/>
        <v/>
      </c>
      <c r="X287" s="161" t="str">
        <f>IFERROR(IF(INDEX(inputsflow_updot,MATCH(Logic!$A287,inputsflow_no,0))&lt;&gt;"",INDEX(inputsflow_updot,MATCH(Logic!$A287,inputsflow_no,0)),""),"")</f>
        <v/>
      </c>
      <c r="Y287" s="160" t="str">
        <f t="shared" si="74"/>
        <v/>
      </c>
      <c r="Z287" s="161" t="str">
        <f>IFERROR(IF(INDEX(inputsflow_tduot,MATCH(Logic!$A287,inputsflow_no,0))&lt;&gt;"",INDEX(inputsflow_tduot,MATCH(Logic!$A287,inputsflow_no,0)),""),"")</f>
        <v/>
      </c>
      <c r="AA287" s="166" t="str">
        <f t="shared" si="75"/>
        <v/>
      </c>
      <c r="AB287" s="166" t="str">
        <f t="shared" si="76"/>
        <v/>
      </c>
      <c r="AC287" s="162" t="str">
        <f t="shared" si="82"/>
        <v/>
      </c>
      <c r="AD287" s="306" t="str">
        <f t="shared" si="77"/>
        <v/>
      </c>
      <c r="AE287" s="162" t="str">
        <f t="shared" si="73"/>
        <v/>
      </c>
      <c r="AF287" s="160" t="str">
        <f t="shared" si="78"/>
        <v/>
      </c>
      <c r="AG287" s="162" t="str">
        <f t="shared" si="79"/>
        <v/>
      </c>
      <c r="AH287" s="162" t="str">
        <f t="shared" si="80"/>
        <v/>
      </c>
      <c r="AI287" s="160" t="str">
        <f t="shared" si="81"/>
        <v/>
      </c>
      <c r="AJ287" s="153"/>
      <c r="AK287" s="138"/>
      <c r="AL287" s="138"/>
      <c r="AM287" s="138"/>
      <c r="AN287" s="138"/>
      <c r="AO287" s="138"/>
      <c r="AP287" s="138"/>
      <c r="AQ287" s="138"/>
      <c r="AR287" s="138"/>
      <c r="AS287" s="138"/>
      <c r="AT287" s="138"/>
      <c r="AU287" s="138"/>
      <c r="AV287" s="138"/>
      <c r="AW287" s="138"/>
      <c r="AX287" s="138"/>
      <c r="AY287" s="138"/>
      <c r="AZ287" s="138"/>
      <c r="BA287" s="138"/>
      <c r="BB287" s="138"/>
      <c r="BC287" s="138"/>
      <c r="BD287" s="138"/>
      <c r="BE287" s="138"/>
      <c r="BF287" s="138"/>
      <c r="BG287" s="138"/>
      <c r="BH287" s="138"/>
      <c r="BI287" s="138"/>
      <c r="BJ287" s="138"/>
      <c r="BK287" s="138"/>
      <c r="BL287" s="138"/>
      <c r="BM287" s="138"/>
      <c r="BN287" s="138"/>
      <c r="BO287" s="138"/>
      <c r="BP287" s="138"/>
      <c r="BQ287" s="138"/>
      <c r="BR287" s="138"/>
      <c r="BS287" s="138"/>
      <c r="BT287" s="138"/>
      <c r="BU287" s="138"/>
      <c r="BV287" s="138"/>
      <c r="BW287" s="138"/>
      <c r="BX287" s="138"/>
      <c r="BY287" s="138"/>
      <c r="BZ287" s="138"/>
    </row>
    <row r="288" spans="1:78" s="152" customFormat="1" ht="18" hidden="1" customHeight="1" outlineLevel="1" x14ac:dyDescent="0.25">
      <c r="A288" s="146">
        <v>25</v>
      </c>
      <c r="B288" s="366" t="str">
        <f>IFERROR(IF(INDEX(inputsflow_gn,MATCH(Logic!$A288,inputsflow_no,0))&lt;&gt;"",INDEX(inputsflow_gn,MATCH(Logic!$A288,inputsflow_no,0)),""),"")</f>
        <v/>
      </c>
      <c r="C288" s="367"/>
      <c r="D288" s="58" t="str">
        <f>IFERROR(IF(INDEX(inputsflow_id,MATCH(Logic!$A288,inputsflow_no,0))&lt;&gt;"",INDEX(inputsflow_id,MATCH(Logic!$A288,inputsflow_no,0)),""),"")</f>
        <v/>
      </c>
      <c r="E288" s="370" t="str">
        <f>IFERROR(IF(INDEX(inputsflow_typ,MATCH(Logic!$A288,inputsflow_no,0))&lt;&gt;"",INDEX(inputsflow_typ,MATCH(Logic!$A288,inputsflow_no,0)),""),"")</f>
        <v/>
      </c>
      <c r="F288" s="370"/>
      <c r="G288" s="162" t="str">
        <f t="shared" si="60"/>
        <v/>
      </c>
      <c r="H288" s="312" t="str">
        <f>IFERROR(IF(INDEX(inputsflow_dur,MATCH(Logic!$A288,inputsflow_no,0))&lt;&gt;"",INDEX(inputsflow_dur,MATCH(Logic!$A288,inputsflow_no,0)),""),"")</f>
        <v/>
      </c>
      <c r="I288" s="160" t="str">
        <f t="shared" si="61"/>
        <v/>
      </c>
      <c r="J288" s="312" t="str">
        <f>IFERROR(IF(INDEX(inputsflow_dfr,MATCH(Logic!$A288,inputsflow_no,0))&lt;&gt;"",INDEX(inputsflow_dfr,MATCH(Logic!$A288,inputsflow_no,0)),""),"")</f>
        <v/>
      </c>
      <c r="K288" s="304" t="str">
        <f>IFERROR(IF(INDEX(inputsflow_paw,MATCH(Logic!$A288,inputsflow_no,0))&lt;&gt;"",INDEX(inputsflow_paw,MATCH(Logic!$A288,inputsflow_no,0)),""),"")</f>
        <v/>
      </c>
      <c r="L288" s="304" t="str">
        <f>IFERROR(IF(INDEX(inputsflow_prcocc,MATCH(Logic!$A288,inputsflow_no,0))&lt;&gt;"",INDEX(inputsflow_prcocc,MATCH(Logic!$A288,inputsflow_no,0)),""),"")</f>
        <v/>
      </c>
      <c r="M288" s="160" t="str">
        <f t="shared" si="62"/>
        <v/>
      </c>
      <c r="N288" s="160" t="str">
        <f t="shared" si="63"/>
        <v/>
      </c>
      <c r="O288" s="160" t="str">
        <f t="shared" si="64"/>
        <v/>
      </c>
      <c r="P288" s="160" t="str">
        <f t="shared" si="65"/>
        <v/>
      </c>
      <c r="Q288" s="160" t="str">
        <f t="shared" si="66"/>
        <v/>
      </c>
      <c r="R288" s="160" t="str">
        <f t="shared" si="67"/>
        <v/>
      </c>
      <c r="S288" s="160" t="str">
        <f t="shared" si="68"/>
        <v/>
      </c>
      <c r="T288" s="160" t="str">
        <f t="shared" si="69"/>
        <v/>
      </c>
      <c r="U288" s="160" t="str">
        <f t="shared" si="70"/>
        <v/>
      </c>
      <c r="V288" s="160" t="str">
        <f t="shared" si="71"/>
        <v/>
      </c>
      <c r="W288" s="160" t="str">
        <f t="shared" si="72"/>
        <v/>
      </c>
      <c r="X288" s="161" t="str">
        <f>IFERROR(IF(INDEX(inputsflow_updot,MATCH(Logic!$A288,inputsflow_no,0))&lt;&gt;"",INDEX(inputsflow_updot,MATCH(Logic!$A288,inputsflow_no,0)),""),"")</f>
        <v/>
      </c>
      <c r="Y288" s="160" t="str">
        <f t="shared" si="74"/>
        <v/>
      </c>
      <c r="Z288" s="161" t="str">
        <f>IFERROR(IF(INDEX(inputsflow_tduot,MATCH(Logic!$A288,inputsflow_no,0))&lt;&gt;"",INDEX(inputsflow_tduot,MATCH(Logic!$A288,inputsflow_no,0)),""),"")</f>
        <v/>
      </c>
      <c r="AA288" s="166" t="str">
        <f t="shared" si="75"/>
        <v/>
      </c>
      <c r="AB288" s="166" t="str">
        <f t="shared" si="76"/>
        <v/>
      </c>
      <c r="AC288" s="162" t="str">
        <f t="shared" si="82"/>
        <v/>
      </c>
      <c r="AD288" s="306" t="str">
        <f t="shared" si="77"/>
        <v/>
      </c>
      <c r="AE288" s="162" t="str">
        <f t="shared" si="73"/>
        <v/>
      </c>
      <c r="AF288" s="160" t="str">
        <f t="shared" si="78"/>
        <v/>
      </c>
      <c r="AG288" s="162" t="str">
        <f t="shared" si="79"/>
        <v/>
      </c>
      <c r="AH288" s="162" t="str">
        <f t="shared" si="80"/>
        <v/>
      </c>
      <c r="AI288" s="160" t="str">
        <f t="shared" si="81"/>
        <v/>
      </c>
      <c r="AJ288" s="153"/>
      <c r="AK288" s="138"/>
      <c r="AL288" s="138"/>
      <c r="AM288" s="138"/>
      <c r="AN288" s="138"/>
      <c r="AO288" s="138"/>
      <c r="AP288" s="138"/>
      <c r="AQ288" s="138"/>
      <c r="AR288" s="138"/>
      <c r="AS288" s="138"/>
      <c r="AT288" s="138"/>
      <c r="AU288" s="138"/>
      <c r="AV288" s="138"/>
      <c r="AW288" s="138"/>
      <c r="AX288" s="138"/>
      <c r="AY288" s="138"/>
      <c r="AZ288" s="138"/>
      <c r="BA288" s="138"/>
      <c r="BB288" s="138"/>
      <c r="BC288" s="138"/>
      <c r="BD288" s="138"/>
      <c r="BE288" s="138"/>
      <c r="BF288" s="138"/>
      <c r="BG288" s="138"/>
      <c r="BH288" s="138"/>
      <c r="BI288" s="138"/>
      <c r="BJ288" s="138"/>
      <c r="BK288" s="138"/>
      <c r="BL288" s="138"/>
      <c r="BM288" s="138"/>
      <c r="BN288" s="138"/>
      <c r="BO288" s="138"/>
      <c r="BP288" s="138"/>
      <c r="BQ288" s="138"/>
      <c r="BR288" s="138"/>
      <c r="BS288" s="138"/>
      <c r="BT288" s="138"/>
      <c r="BU288" s="138"/>
      <c r="BV288" s="138"/>
      <c r="BW288" s="138"/>
      <c r="BX288" s="138"/>
      <c r="BY288" s="138"/>
      <c r="BZ288" s="138"/>
    </row>
    <row r="289" spans="1:78" s="152" customFormat="1" ht="18" hidden="1" customHeight="1" outlineLevel="1" x14ac:dyDescent="0.25">
      <c r="A289" s="146">
        <v>26</v>
      </c>
      <c r="B289" s="366" t="str">
        <f>IFERROR(IF(INDEX(inputsflow_gn,MATCH(Logic!$A289,inputsflow_no,0))&lt;&gt;"",INDEX(inputsflow_gn,MATCH(Logic!$A289,inputsflow_no,0)),""),"")</f>
        <v/>
      </c>
      <c r="C289" s="367"/>
      <c r="D289" s="58" t="str">
        <f>IFERROR(IF(INDEX(inputsflow_id,MATCH(Logic!$A289,inputsflow_no,0))&lt;&gt;"",INDEX(inputsflow_id,MATCH(Logic!$A289,inputsflow_no,0)),""),"")</f>
        <v/>
      </c>
      <c r="E289" s="370" t="str">
        <f>IFERROR(IF(INDEX(inputsflow_typ,MATCH(Logic!$A289,inputsflow_no,0))&lt;&gt;"",INDEX(inputsflow_typ,MATCH(Logic!$A289,inputsflow_no,0)),""),"")</f>
        <v/>
      </c>
      <c r="F289" s="370"/>
      <c r="G289" s="162" t="str">
        <f t="shared" si="60"/>
        <v/>
      </c>
      <c r="H289" s="312" t="str">
        <f>IFERROR(IF(INDEX(inputsflow_dur,MATCH(Logic!$A289,inputsflow_no,0))&lt;&gt;"",INDEX(inputsflow_dur,MATCH(Logic!$A289,inputsflow_no,0)),""),"")</f>
        <v/>
      </c>
      <c r="I289" s="160" t="str">
        <f t="shared" si="61"/>
        <v/>
      </c>
      <c r="J289" s="312" t="str">
        <f>IFERROR(IF(INDEX(inputsflow_dfr,MATCH(Logic!$A289,inputsflow_no,0))&lt;&gt;"",INDEX(inputsflow_dfr,MATCH(Logic!$A289,inputsflow_no,0)),""),"")</f>
        <v/>
      </c>
      <c r="K289" s="304" t="str">
        <f>IFERROR(IF(INDEX(inputsflow_paw,MATCH(Logic!$A289,inputsflow_no,0))&lt;&gt;"",INDEX(inputsflow_paw,MATCH(Logic!$A289,inputsflow_no,0)),""),"")</f>
        <v/>
      </c>
      <c r="L289" s="304" t="str">
        <f>IFERROR(IF(INDEX(inputsflow_prcocc,MATCH(Logic!$A289,inputsflow_no,0))&lt;&gt;"",INDEX(inputsflow_prcocc,MATCH(Logic!$A289,inputsflow_no,0)),""),"")</f>
        <v/>
      </c>
      <c r="M289" s="160" t="str">
        <f t="shared" si="62"/>
        <v/>
      </c>
      <c r="N289" s="160" t="str">
        <f t="shared" si="63"/>
        <v/>
      </c>
      <c r="O289" s="160" t="str">
        <f t="shared" si="64"/>
        <v/>
      </c>
      <c r="P289" s="160" t="str">
        <f t="shared" si="65"/>
        <v/>
      </c>
      <c r="Q289" s="160" t="str">
        <f t="shared" si="66"/>
        <v/>
      </c>
      <c r="R289" s="160" t="str">
        <f t="shared" si="67"/>
        <v/>
      </c>
      <c r="S289" s="160" t="str">
        <f t="shared" si="68"/>
        <v/>
      </c>
      <c r="T289" s="160" t="str">
        <f t="shared" si="69"/>
        <v/>
      </c>
      <c r="U289" s="160" t="str">
        <f t="shared" si="70"/>
        <v/>
      </c>
      <c r="V289" s="160" t="str">
        <f t="shared" si="71"/>
        <v/>
      </c>
      <c r="W289" s="160" t="str">
        <f t="shared" si="72"/>
        <v/>
      </c>
      <c r="X289" s="161" t="str">
        <f>IFERROR(IF(INDEX(inputsflow_updot,MATCH(Logic!$A289,inputsflow_no,0))&lt;&gt;"",INDEX(inputsflow_updot,MATCH(Logic!$A289,inputsflow_no,0)),""),"")</f>
        <v/>
      </c>
      <c r="Y289" s="160" t="str">
        <f t="shared" si="74"/>
        <v/>
      </c>
      <c r="Z289" s="161" t="str">
        <f>IFERROR(IF(INDEX(inputsflow_tduot,MATCH(Logic!$A289,inputsflow_no,0))&lt;&gt;"",INDEX(inputsflow_tduot,MATCH(Logic!$A289,inputsflow_no,0)),""),"")</f>
        <v/>
      </c>
      <c r="AA289" s="166" t="str">
        <f t="shared" si="75"/>
        <v/>
      </c>
      <c r="AB289" s="166" t="str">
        <f t="shared" si="76"/>
        <v/>
      </c>
      <c r="AC289" s="162" t="str">
        <f t="shared" si="82"/>
        <v/>
      </c>
      <c r="AD289" s="306" t="str">
        <f t="shared" si="77"/>
        <v/>
      </c>
      <c r="AE289" s="162" t="str">
        <f t="shared" si="73"/>
        <v/>
      </c>
      <c r="AF289" s="160" t="str">
        <f t="shared" si="78"/>
        <v/>
      </c>
      <c r="AG289" s="162" t="str">
        <f t="shared" si="79"/>
        <v/>
      </c>
      <c r="AH289" s="162" t="str">
        <f t="shared" si="80"/>
        <v/>
      </c>
      <c r="AI289" s="160" t="str">
        <f t="shared" si="81"/>
        <v/>
      </c>
      <c r="AJ289" s="153"/>
      <c r="AK289" s="138"/>
      <c r="AL289" s="138"/>
      <c r="AM289" s="138"/>
      <c r="AN289" s="138"/>
      <c r="AO289" s="138"/>
      <c r="AP289" s="138"/>
      <c r="AQ289" s="138"/>
      <c r="AR289" s="138"/>
      <c r="AS289" s="138"/>
      <c r="AT289" s="138"/>
      <c r="AU289" s="138"/>
      <c r="AV289" s="138"/>
      <c r="AW289" s="138"/>
      <c r="AX289" s="138"/>
      <c r="AY289" s="138"/>
      <c r="AZ289" s="138"/>
      <c r="BA289" s="138"/>
      <c r="BB289" s="138"/>
      <c r="BC289" s="138"/>
      <c r="BD289" s="138"/>
      <c r="BE289" s="138"/>
      <c r="BF289" s="138"/>
      <c r="BG289" s="138"/>
      <c r="BH289" s="138"/>
      <c r="BI289" s="138"/>
      <c r="BJ289" s="138"/>
      <c r="BK289" s="138"/>
      <c r="BL289" s="138"/>
      <c r="BM289" s="138"/>
      <c r="BN289" s="138"/>
      <c r="BO289" s="138"/>
      <c r="BP289" s="138"/>
      <c r="BQ289" s="138"/>
      <c r="BR289" s="138"/>
      <c r="BS289" s="138"/>
      <c r="BT289" s="138"/>
      <c r="BU289" s="138"/>
      <c r="BV289" s="138"/>
      <c r="BW289" s="138"/>
      <c r="BX289" s="138"/>
      <c r="BY289" s="138"/>
      <c r="BZ289" s="138"/>
    </row>
    <row r="290" spans="1:78" s="152" customFormat="1" ht="18" hidden="1" customHeight="1" outlineLevel="1" x14ac:dyDescent="0.25">
      <c r="A290" s="146">
        <v>27</v>
      </c>
      <c r="B290" s="366" t="str">
        <f>IFERROR(IF(INDEX(inputsflow_gn,MATCH(Logic!$A290,inputsflow_no,0))&lt;&gt;"",INDEX(inputsflow_gn,MATCH(Logic!$A290,inputsflow_no,0)),""),"")</f>
        <v/>
      </c>
      <c r="C290" s="367"/>
      <c r="D290" s="58" t="str">
        <f>IFERROR(IF(INDEX(inputsflow_id,MATCH(Logic!$A290,inputsflow_no,0))&lt;&gt;"",INDEX(inputsflow_id,MATCH(Logic!$A290,inputsflow_no,0)),""),"")</f>
        <v/>
      </c>
      <c r="E290" s="370" t="str">
        <f>IFERROR(IF(INDEX(inputsflow_typ,MATCH(Logic!$A290,inputsflow_no,0))&lt;&gt;"",INDEX(inputsflow_typ,MATCH(Logic!$A290,inputsflow_no,0)),""),"")</f>
        <v/>
      </c>
      <c r="F290" s="370"/>
      <c r="G290" s="162" t="str">
        <f t="shared" si="60"/>
        <v/>
      </c>
      <c r="H290" s="312" t="str">
        <f>IFERROR(IF(INDEX(inputsflow_dur,MATCH(Logic!$A290,inputsflow_no,0))&lt;&gt;"",INDEX(inputsflow_dur,MATCH(Logic!$A290,inputsflow_no,0)),""),"")</f>
        <v/>
      </c>
      <c r="I290" s="160" t="str">
        <f t="shared" si="61"/>
        <v/>
      </c>
      <c r="J290" s="312" t="str">
        <f>IFERROR(IF(INDEX(inputsflow_dfr,MATCH(Logic!$A290,inputsflow_no,0))&lt;&gt;"",INDEX(inputsflow_dfr,MATCH(Logic!$A290,inputsflow_no,0)),""),"")</f>
        <v/>
      </c>
      <c r="K290" s="304" t="str">
        <f>IFERROR(IF(INDEX(inputsflow_paw,MATCH(Logic!$A290,inputsflow_no,0))&lt;&gt;"",INDEX(inputsflow_paw,MATCH(Logic!$A290,inputsflow_no,0)),""),"")</f>
        <v/>
      </c>
      <c r="L290" s="304" t="str">
        <f>IFERROR(IF(INDEX(inputsflow_prcocc,MATCH(Logic!$A290,inputsflow_no,0))&lt;&gt;"",INDEX(inputsflow_prcocc,MATCH(Logic!$A290,inputsflow_no,0)),""),"")</f>
        <v/>
      </c>
      <c r="M290" s="160" t="str">
        <f t="shared" si="62"/>
        <v/>
      </c>
      <c r="N290" s="160" t="str">
        <f t="shared" si="63"/>
        <v/>
      </c>
      <c r="O290" s="160" t="str">
        <f t="shared" si="64"/>
        <v/>
      </c>
      <c r="P290" s="160" t="str">
        <f t="shared" si="65"/>
        <v/>
      </c>
      <c r="Q290" s="160" t="str">
        <f t="shared" si="66"/>
        <v/>
      </c>
      <c r="R290" s="160" t="str">
        <f t="shared" si="67"/>
        <v/>
      </c>
      <c r="S290" s="160" t="str">
        <f t="shared" si="68"/>
        <v/>
      </c>
      <c r="T290" s="160" t="str">
        <f t="shared" si="69"/>
        <v/>
      </c>
      <c r="U290" s="160" t="str">
        <f t="shared" si="70"/>
        <v/>
      </c>
      <c r="V290" s="160" t="str">
        <f t="shared" si="71"/>
        <v/>
      </c>
      <c r="W290" s="160" t="str">
        <f t="shared" si="72"/>
        <v/>
      </c>
      <c r="X290" s="161" t="str">
        <f>IFERROR(IF(INDEX(inputsflow_updot,MATCH(Logic!$A290,inputsflow_no,0))&lt;&gt;"",INDEX(inputsflow_updot,MATCH(Logic!$A290,inputsflow_no,0)),""),"")</f>
        <v/>
      </c>
      <c r="Y290" s="160" t="str">
        <f t="shared" si="74"/>
        <v/>
      </c>
      <c r="Z290" s="161" t="str">
        <f>IFERROR(IF(INDEX(inputsflow_tduot,MATCH(Logic!$A290,inputsflow_no,0))&lt;&gt;"",INDEX(inputsflow_tduot,MATCH(Logic!$A290,inputsflow_no,0)),""),"")</f>
        <v/>
      </c>
      <c r="AA290" s="166" t="str">
        <f t="shared" si="75"/>
        <v/>
      </c>
      <c r="AB290" s="166" t="str">
        <f t="shared" si="76"/>
        <v/>
      </c>
      <c r="AC290" s="162" t="str">
        <f t="shared" si="82"/>
        <v/>
      </c>
      <c r="AD290" s="306" t="str">
        <f t="shared" si="77"/>
        <v/>
      </c>
      <c r="AE290" s="162" t="str">
        <f t="shared" si="73"/>
        <v/>
      </c>
      <c r="AF290" s="160" t="str">
        <f t="shared" si="78"/>
        <v/>
      </c>
      <c r="AG290" s="162" t="str">
        <f t="shared" si="79"/>
        <v/>
      </c>
      <c r="AH290" s="162" t="str">
        <f t="shared" si="80"/>
        <v/>
      </c>
      <c r="AI290" s="160" t="str">
        <f t="shared" si="81"/>
        <v/>
      </c>
      <c r="AJ290" s="153"/>
      <c r="AK290" s="138"/>
      <c r="AL290" s="138"/>
      <c r="AM290" s="138"/>
      <c r="AN290" s="138"/>
      <c r="AO290" s="138"/>
      <c r="AP290" s="138"/>
      <c r="AQ290" s="138"/>
      <c r="AR290" s="138"/>
      <c r="AS290" s="138"/>
      <c r="AT290" s="138"/>
      <c r="AU290" s="138"/>
      <c r="AV290" s="138"/>
      <c r="AW290" s="138"/>
      <c r="AX290" s="138"/>
      <c r="AY290" s="138"/>
      <c r="AZ290" s="138"/>
      <c r="BA290" s="138"/>
      <c r="BB290" s="138"/>
      <c r="BC290" s="138"/>
      <c r="BD290" s="138"/>
      <c r="BE290" s="138"/>
      <c r="BF290" s="138"/>
      <c r="BG290" s="138"/>
      <c r="BH290" s="138"/>
      <c r="BI290" s="138"/>
      <c r="BJ290" s="138"/>
      <c r="BK290" s="138"/>
      <c r="BL290" s="138"/>
      <c r="BM290" s="138"/>
      <c r="BN290" s="138"/>
      <c r="BO290" s="138"/>
      <c r="BP290" s="138"/>
      <c r="BQ290" s="138"/>
      <c r="BR290" s="138"/>
      <c r="BS290" s="138"/>
      <c r="BT290" s="138"/>
      <c r="BU290" s="138"/>
      <c r="BV290" s="138"/>
      <c r="BW290" s="138"/>
      <c r="BX290" s="138"/>
      <c r="BY290" s="138"/>
      <c r="BZ290" s="138"/>
    </row>
    <row r="291" spans="1:78" s="152" customFormat="1" ht="18" hidden="1" customHeight="1" outlineLevel="1" x14ac:dyDescent="0.25">
      <c r="A291" s="146">
        <v>28</v>
      </c>
      <c r="B291" s="366" t="str">
        <f>IFERROR(IF(INDEX(inputsflow_gn,MATCH(Logic!$A291,inputsflow_no,0))&lt;&gt;"",INDEX(inputsflow_gn,MATCH(Logic!$A291,inputsflow_no,0)),""),"")</f>
        <v/>
      </c>
      <c r="C291" s="367"/>
      <c r="D291" s="58" t="str">
        <f>IFERROR(IF(INDEX(inputsflow_id,MATCH(Logic!$A291,inputsflow_no,0))&lt;&gt;"",INDEX(inputsflow_id,MATCH(Logic!$A291,inputsflow_no,0)),""),"")</f>
        <v/>
      </c>
      <c r="E291" s="370" t="str">
        <f>IFERROR(IF(INDEX(inputsflow_typ,MATCH(Logic!$A291,inputsflow_no,0))&lt;&gt;"",INDEX(inputsflow_typ,MATCH(Logic!$A291,inputsflow_no,0)),""),"")</f>
        <v/>
      </c>
      <c r="F291" s="370"/>
      <c r="G291" s="162" t="str">
        <f t="shared" si="60"/>
        <v/>
      </c>
      <c r="H291" s="312" t="str">
        <f>IFERROR(IF(INDEX(inputsflow_dur,MATCH(Logic!$A291,inputsflow_no,0))&lt;&gt;"",INDEX(inputsflow_dur,MATCH(Logic!$A291,inputsflow_no,0)),""),"")</f>
        <v/>
      </c>
      <c r="I291" s="160" t="str">
        <f t="shared" si="61"/>
        <v/>
      </c>
      <c r="J291" s="312" t="str">
        <f>IFERROR(IF(INDEX(inputsflow_dfr,MATCH(Logic!$A291,inputsflow_no,0))&lt;&gt;"",INDEX(inputsflow_dfr,MATCH(Logic!$A291,inputsflow_no,0)),""),"")</f>
        <v/>
      </c>
      <c r="K291" s="304" t="str">
        <f>IFERROR(IF(INDEX(inputsflow_paw,MATCH(Logic!$A291,inputsflow_no,0))&lt;&gt;"",INDEX(inputsflow_paw,MATCH(Logic!$A291,inputsflow_no,0)),""),"")</f>
        <v/>
      </c>
      <c r="L291" s="304" t="str">
        <f>IFERROR(IF(INDEX(inputsflow_prcocc,MATCH(Logic!$A291,inputsflow_no,0))&lt;&gt;"",INDEX(inputsflow_prcocc,MATCH(Logic!$A291,inputsflow_no,0)),""),"")</f>
        <v/>
      </c>
      <c r="M291" s="160" t="str">
        <f t="shared" si="62"/>
        <v/>
      </c>
      <c r="N291" s="160" t="str">
        <f t="shared" si="63"/>
        <v/>
      </c>
      <c r="O291" s="160" t="str">
        <f t="shared" si="64"/>
        <v/>
      </c>
      <c r="P291" s="160" t="str">
        <f t="shared" si="65"/>
        <v/>
      </c>
      <c r="Q291" s="160" t="str">
        <f t="shared" si="66"/>
        <v/>
      </c>
      <c r="R291" s="160" t="str">
        <f t="shared" si="67"/>
        <v/>
      </c>
      <c r="S291" s="160" t="str">
        <f t="shared" si="68"/>
        <v/>
      </c>
      <c r="T291" s="160" t="str">
        <f t="shared" si="69"/>
        <v/>
      </c>
      <c r="U291" s="160" t="str">
        <f t="shared" si="70"/>
        <v/>
      </c>
      <c r="V291" s="160" t="str">
        <f t="shared" si="71"/>
        <v/>
      </c>
      <c r="W291" s="160" t="str">
        <f t="shared" si="72"/>
        <v/>
      </c>
      <c r="X291" s="161" t="str">
        <f>IFERROR(IF(INDEX(inputsflow_updot,MATCH(Logic!$A291,inputsflow_no,0))&lt;&gt;"",INDEX(inputsflow_updot,MATCH(Logic!$A291,inputsflow_no,0)),""),"")</f>
        <v/>
      </c>
      <c r="Y291" s="160" t="str">
        <f t="shared" si="74"/>
        <v/>
      </c>
      <c r="Z291" s="161" t="str">
        <f>IFERROR(IF(INDEX(inputsflow_tduot,MATCH(Logic!$A291,inputsflow_no,0))&lt;&gt;"",INDEX(inputsflow_tduot,MATCH(Logic!$A291,inputsflow_no,0)),""),"")</f>
        <v/>
      </c>
      <c r="AA291" s="166" t="str">
        <f t="shared" si="75"/>
        <v/>
      </c>
      <c r="AB291" s="166" t="str">
        <f t="shared" si="76"/>
        <v/>
      </c>
      <c r="AC291" s="162" t="str">
        <f t="shared" si="82"/>
        <v/>
      </c>
      <c r="AD291" s="306" t="str">
        <f t="shared" si="77"/>
        <v/>
      </c>
      <c r="AE291" s="162" t="str">
        <f t="shared" si="73"/>
        <v/>
      </c>
      <c r="AF291" s="160" t="str">
        <f t="shared" si="78"/>
        <v/>
      </c>
      <c r="AG291" s="162" t="str">
        <f t="shared" si="79"/>
        <v/>
      </c>
      <c r="AH291" s="162" t="str">
        <f t="shared" si="80"/>
        <v/>
      </c>
      <c r="AI291" s="160" t="str">
        <f t="shared" si="81"/>
        <v/>
      </c>
      <c r="AJ291" s="153"/>
      <c r="AK291" s="138"/>
      <c r="AL291" s="138"/>
      <c r="AM291" s="138"/>
      <c r="AN291" s="138"/>
      <c r="AO291" s="138"/>
      <c r="AP291" s="138"/>
      <c r="AQ291" s="138"/>
      <c r="AR291" s="138"/>
      <c r="AS291" s="138"/>
      <c r="AT291" s="138"/>
      <c r="AU291" s="138"/>
      <c r="AV291" s="138"/>
      <c r="AW291" s="138"/>
      <c r="AX291" s="138"/>
      <c r="AY291" s="138"/>
      <c r="AZ291" s="138"/>
      <c r="BA291" s="138"/>
      <c r="BB291" s="138"/>
      <c r="BC291" s="138"/>
      <c r="BD291" s="138"/>
      <c r="BE291" s="138"/>
      <c r="BF291" s="138"/>
      <c r="BG291" s="138"/>
      <c r="BH291" s="138"/>
      <c r="BI291" s="138"/>
      <c r="BJ291" s="138"/>
      <c r="BK291" s="138"/>
      <c r="BL291" s="138"/>
      <c r="BM291" s="138"/>
      <c r="BN291" s="138"/>
      <c r="BO291" s="138"/>
      <c r="BP291" s="138"/>
      <c r="BQ291" s="138"/>
      <c r="BR291" s="138"/>
      <c r="BS291" s="138"/>
      <c r="BT291" s="138"/>
      <c r="BU291" s="138"/>
      <c r="BV291" s="138"/>
      <c r="BW291" s="138"/>
      <c r="BX291" s="138"/>
      <c r="BY291" s="138"/>
      <c r="BZ291" s="138"/>
    </row>
    <row r="292" spans="1:78" s="152" customFormat="1" ht="18" hidden="1" customHeight="1" outlineLevel="1" x14ac:dyDescent="0.25">
      <c r="A292" s="146">
        <v>29</v>
      </c>
      <c r="B292" s="366" t="str">
        <f>IFERROR(IF(INDEX(inputsflow_gn,MATCH(Logic!$A292,inputsflow_no,0))&lt;&gt;"",INDEX(inputsflow_gn,MATCH(Logic!$A292,inputsflow_no,0)),""),"")</f>
        <v/>
      </c>
      <c r="C292" s="367"/>
      <c r="D292" s="58" t="str">
        <f>IFERROR(IF(INDEX(inputsflow_id,MATCH(Logic!$A292,inputsflow_no,0))&lt;&gt;"",INDEX(inputsflow_id,MATCH(Logic!$A292,inputsflow_no,0)),""),"")</f>
        <v/>
      </c>
      <c r="E292" s="370" t="str">
        <f>IFERROR(IF(INDEX(inputsflow_typ,MATCH(Logic!$A292,inputsflow_no,0))&lt;&gt;"",INDEX(inputsflow_typ,MATCH(Logic!$A292,inputsflow_no,0)),""),"")</f>
        <v/>
      </c>
      <c r="F292" s="370"/>
      <c r="G292" s="162" t="str">
        <f t="shared" si="60"/>
        <v/>
      </c>
      <c r="H292" s="312" t="str">
        <f>IFERROR(IF(INDEX(inputsflow_dur,MATCH(Logic!$A292,inputsflow_no,0))&lt;&gt;"",INDEX(inputsflow_dur,MATCH(Logic!$A292,inputsflow_no,0)),""),"")</f>
        <v/>
      </c>
      <c r="I292" s="160" t="str">
        <f t="shared" si="61"/>
        <v/>
      </c>
      <c r="J292" s="312" t="str">
        <f>IFERROR(IF(INDEX(inputsflow_dfr,MATCH(Logic!$A292,inputsflow_no,0))&lt;&gt;"",INDEX(inputsflow_dfr,MATCH(Logic!$A292,inputsflow_no,0)),""),"")</f>
        <v/>
      </c>
      <c r="K292" s="304" t="str">
        <f>IFERROR(IF(INDEX(inputsflow_paw,MATCH(Logic!$A292,inputsflow_no,0))&lt;&gt;"",INDEX(inputsflow_paw,MATCH(Logic!$A292,inputsflow_no,0)),""),"")</f>
        <v/>
      </c>
      <c r="L292" s="304" t="str">
        <f>IFERROR(IF(INDEX(inputsflow_prcocc,MATCH(Logic!$A292,inputsflow_no,0))&lt;&gt;"",INDEX(inputsflow_prcocc,MATCH(Logic!$A292,inputsflow_no,0)),""),"")</f>
        <v/>
      </c>
      <c r="M292" s="160" t="str">
        <f t="shared" si="62"/>
        <v/>
      </c>
      <c r="N292" s="160" t="str">
        <f t="shared" si="63"/>
        <v/>
      </c>
      <c r="O292" s="160" t="str">
        <f t="shared" si="64"/>
        <v/>
      </c>
      <c r="P292" s="160" t="str">
        <f t="shared" si="65"/>
        <v/>
      </c>
      <c r="Q292" s="160" t="str">
        <f t="shared" si="66"/>
        <v/>
      </c>
      <c r="R292" s="160" t="str">
        <f t="shared" si="67"/>
        <v/>
      </c>
      <c r="S292" s="160" t="str">
        <f t="shared" si="68"/>
        <v/>
      </c>
      <c r="T292" s="160" t="str">
        <f t="shared" si="69"/>
        <v/>
      </c>
      <c r="U292" s="160" t="str">
        <f t="shared" si="70"/>
        <v/>
      </c>
      <c r="V292" s="160" t="str">
        <f t="shared" si="71"/>
        <v/>
      </c>
      <c r="W292" s="160" t="str">
        <f t="shared" si="72"/>
        <v/>
      </c>
      <c r="X292" s="161" t="str">
        <f>IFERROR(IF(INDEX(inputsflow_updot,MATCH(Logic!$A292,inputsflow_no,0))&lt;&gt;"",INDEX(inputsflow_updot,MATCH(Logic!$A292,inputsflow_no,0)),""),"")</f>
        <v/>
      </c>
      <c r="Y292" s="160" t="str">
        <f t="shared" si="74"/>
        <v/>
      </c>
      <c r="Z292" s="161" t="str">
        <f>IFERROR(IF(INDEX(inputsflow_tduot,MATCH(Logic!$A292,inputsflow_no,0))&lt;&gt;"",INDEX(inputsflow_tduot,MATCH(Logic!$A292,inputsflow_no,0)),""),"")</f>
        <v/>
      </c>
      <c r="AA292" s="166" t="str">
        <f t="shared" si="75"/>
        <v/>
      </c>
      <c r="AB292" s="166" t="str">
        <f t="shared" si="76"/>
        <v/>
      </c>
      <c r="AC292" s="162" t="str">
        <f t="shared" si="82"/>
        <v/>
      </c>
      <c r="AD292" s="306" t="str">
        <f t="shared" si="77"/>
        <v/>
      </c>
      <c r="AE292" s="162" t="str">
        <f t="shared" si="73"/>
        <v/>
      </c>
      <c r="AF292" s="160" t="str">
        <f t="shared" si="78"/>
        <v/>
      </c>
      <c r="AG292" s="162" t="str">
        <f t="shared" si="79"/>
        <v/>
      </c>
      <c r="AH292" s="162" t="str">
        <f t="shared" si="80"/>
        <v/>
      </c>
      <c r="AI292" s="160" t="str">
        <f t="shared" si="81"/>
        <v/>
      </c>
      <c r="AJ292" s="153"/>
      <c r="AK292" s="138"/>
      <c r="AL292" s="138"/>
      <c r="AM292" s="138"/>
      <c r="AN292" s="138"/>
      <c r="AO292" s="138"/>
      <c r="AP292" s="138"/>
      <c r="AQ292" s="138"/>
      <c r="AR292" s="138"/>
      <c r="AS292" s="138"/>
      <c r="AT292" s="138"/>
      <c r="AU292" s="138"/>
      <c r="AV292" s="138"/>
      <c r="AW292" s="138"/>
      <c r="AX292" s="138"/>
      <c r="AY292" s="138"/>
      <c r="AZ292" s="138"/>
      <c r="BA292" s="138"/>
      <c r="BB292" s="138"/>
      <c r="BC292" s="138"/>
      <c r="BD292" s="138"/>
      <c r="BE292" s="138"/>
      <c r="BF292" s="138"/>
      <c r="BG292" s="138"/>
      <c r="BH292" s="138"/>
      <c r="BI292" s="138"/>
      <c r="BJ292" s="138"/>
      <c r="BK292" s="138"/>
      <c r="BL292" s="138"/>
      <c r="BM292" s="138"/>
      <c r="BN292" s="138"/>
      <c r="BO292" s="138"/>
      <c r="BP292" s="138"/>
      <c r="BQ292" s="138"/>
      <c r="BR292" s="138"/>
      <c r="BS292" s="138"/>
      <c r="BT292" s="138"/>
      <c r="BU292" s="138"/>
      <c r="BV292" s="138"/>
      <c r="BW292" s="138"/>
      <c r="BX292" s="138"/>
      <c r="BY292" s="138"/>
      <c r="BZ292" s="138"/>
    </row>
    <row r="293" spans="1:78" s="152" customFormat="1" ht="18" hidden="1" customHeight="1" outlineLevel="1" x14ac:dyDescent="0.25">
      <c r="A293" s="146">
        <v>30</v>
      </c>
      <c r="B293" s="366" t="str">
        <f>IFERROR(IF(INDEX(inputsflow_gn,MATCH(Logic!$A293,inputsflow_no,0))&lt;&gt;"",INDEX(inputsflow_gn,MATCH(Logic!$A293,inputsflow_no,0)),""),"")</f>
        <v/>
      </c>
      <c r="C293" s="367"/>
      <c r="D293" s="58" t="str">
        <f>IFERROR(IF(INDEX(inputsflow_id,MATCH(Logic!$A293,inputsflow_no,0))&lt;&gt;"",INDEX(inputsflow_id,MATCH(Logic!$A293,inputsflow_no,0)),""),"")</f>
        <v/>
      </c>
      <c r="E293" s="370" t="str">
        <f>IFERROR(IF(INDEX(inputsflow_typ,MATCH(Logic!$A293,inputsflow_no,0))&lt;&gt;"",INDEX(inputsflow_typ,MATCH(Logic!$A293,inputsflow_no,0)),""),"")</f>
        <v/>
      </c>
      <c r="F293" s="370"/>
      <c r="G293" s="162" t="str">
        <f t="shared" si="60"/>
        <v/>
      </c>
      <c r="H293" s="312" t="str">
        <f>IFERROR(IF(INDEX(inputsflow_dur,MATCH(Logic!$A293,inputsflow_no,0))&lt;&gt;"",INDEX(inputsflow_dur,MATCH(Logic!$A293,inputsflow_no,0)),""),"")</f>
        <v/>
      </c>
      <c r="I293" s="160" t="str">
        <f t="shared" si="61"/>
        <v/>
      </c>
      <c r="J293" s="312" t="str">
        <f>IFERROR(IF(INDEX(inputsflow_dfr,MATCH(Logic!$A293,inputsflow_no,0))&lt;&gt;"",INDEX(inputsflow_dfr,MATCH(Logic!$A293,inputsflow_no,0)),""),"")</f>
        <v/>
      </c>
      <c r="K293" s="304" t="str">
        <f>IFERROR(IF(INDEX(inputsflow_paw,MATCH(Logic!$A293,inputsflow_no,0))&lt;&gt;"",INDEX(inputsflow_paw,MATCH(Logic!$A293,inputsflow_no,0)),""),"")</f>
        <v/>
      </c>
      <c r="L293" s="304" t="str">
        <f>IFERROR(IF(INDEX(inputsflow_prcocc,MATCH(Logic!$A293,inputsflow_no,0))&lt;&gt;"",INDEX(inputsflow_prcocc,MATCH(Logic!$A293,inputsflow_no,0)),""),"")</f>
        <v/>
      </c>
      <c r="M293" s="160" t="str">
        <f t="shared" si="62"/>
        <v/>
      </c>
      <c r="N293" s="160" t="str">
        <f t="shared" si="63"/>
        <v/>
      </c>
      <c r="O293" s="160" t="str">
        <f t="shared" si="64"/>
        <v/>
      </c>
      <c r="P293" s="160" t="str">
        <f t="shared" si="65"/>
        <v/>
      </c>
      <c r="Q293" s="160" t="str">
        <f t="shared" si="66"/>
        <v/>
      </c>
      <c r="R293" s="160" t="str">
        <f t="shared" si="67"/>
        <v/>
      </c>
      <c r="S293" s="160" t="str">
        <f t="shared" si="68"/>
        <v/>
      </c>
      <c r="T293" s="160" t="str">
        <f t="shared" si="69"/>
        <v/>
      </c>
      <c r="U293" s="160" t="str">
        <f t="shared" si="70"/>
        <v/>
      </c>
      <c r="V293" s="160" t="str">
        <f t="shared" si="71"/>
        <v/>
      </c>
      <c r="W293" s="160" t="str">
        <f t="shared" si="72"/>
        <v/>
      </c>
      <c r="X293" s="161" t="str">
        <f>IFERROR(IF(INDEX(inputsflow_updot,MATCH(Logic!$A293,inputsflow_no,0))&lt;&gt;"",INDEX(inputsflow_updot,MATCH(Logic!$A293,inputsflow_no,0)),""),"")</f>
        <v/>
      </c>
      <c r="Y293" s="160" t="str">
        <f t="shared" si="74"/>
        <v/>
      </c>
      <c r="Z293" s="161" t="str">
        <f>IFERROR(IF(INDEX(inputsflow_tduot,MATCH(Logic!$A293,inputsflow_no,0))&lt;&gt;"",INDEX(inputsflow_tduot,MATCH(Logic!$A293,inputsflow_no,0)),""),"")</f>
        <v/>
      </c>
      <c r="AA293" s="166" t="str">
        <f t="shared" si="75"/>
        <v/>
      </c>
      <c r="AB293" s="166" t="str">
        <f t="shared" si="76"/>
        <v/>
      </c>
      <c r="AC293" s="162" t="str">
        <f t="shared" si="82"/>
        <v/>
      </c>
      <c r="AD293" s="306" t="str">
        <f t="shared" si="77"/>
        <v/>
      </c>
      <c r="AE293" s="162" t="str">
        <f t="shared" si="73"/>
        <v/>
      </c>
      <c r="AF293" s="160" t="str">
        <f t="shared" si="78"/>
        <v/>
      </c>
      <c r="AG293" s="162" t="str">
        <f t="shared" si="79"/>
        <v/>
      </c>
      <c r="AH293" s="162" t="str">
        <f t="shared" si="80"/>
        <v/>
      </c>
      <c r="AI293" s="160" t="str">
        <f t="shared" si="81"/>
        <v/>
      </c>
      <c r="AJ293" s="153"/>
      <c r="AK293" s="138"/>
      <c r="AL293" s="138"/>
      <c r="AM293" s="138"/>
      <c r="AN293" s="138"/>
      <c r="AO293" s="138"/>
      <c r="AP293" s="138"/>
      <c r="AQ293" s="138"/>
      <c r="AR293" s="138"/>
      <c r="AS293" s="138"/>
      <c r="AT293" s="138"/>
      <c r="AU293" s="138"/>
      <c r="AV293" s="138"/>
      <c r="AW293" s="138"/>
      <c r="AX293" s="138"/>
      <c r="AY293" s="138"/>
      <c r="AZ293" s="138"/>
      <c r="BA293" s="138"/>
      <c r="BB293" s="138"/>
      <c r="BC293" s="138"/>
      <c r="BD293" s="138"/>
      <c r="BE293" s="138"/>
      <c r="BF293" s="138"/>
      <c r="BG293" s="138"/>
      <c r="BH293" s="138"/>
      <c r="BI293" s="138"/>
      <c r="BJ293" s="138"/>
      <c r="BK293" s="138"/>
      <c r="BL293" s="138"/>
      <c r="BM293" s="138"/>
      <c r="BN293" s="138"/>
      <c r="BO293" s="138"/>
      <c r="BP293" s="138"/>
      <c r="BQ293" s="138"/>
      <c r="BR293" s="138"/>
      <c r="BS293" s="138"/>
      <c r="BT293" s="138"/>
      <c r="BU293" s="138"/>
      <c r="BV293" s="138"/>
      <c r="BW293" s="138"/>
      <c r="BX293" s="138"/>
      <c r="BY293" s="138"/>
      <c r="BZ293" s="138"/>
    </row>
    <row r="294" spans="1:78" s="152" customFormat="1" ht="15" hidden="1" customHeight="1" outlineLevel="1" x14ac:dyDescent="0.25">
      <c r="A294" s="146"/>
      <c r="B294" s="350"/>
      <c r="C294" s="351"/>
      <c r="D294" s="155"/>
      <c r="E294" s="155"/>
      <c r="F294" s="155"/>
      <c r="G294" s="155"/>
      <c r="H294" s="313"/>
      <c r="I294" s="155"/>
      <c r="J294" s="155"/>
      <c r="K294" s="305"/>
      <c r="L294" s="305"/>
      <c r="M294" s="315"/>
      <c r="N294" s="315"/>
      <c r="O294" s="315"/>
      <c r="P294" s="315"/>
      <c r="Q294" s="315"/>
      <c r="R294" s="316"/>
      <c r="S294" s="315"/>
      <c r="T294" s="316"/>
      <c r="U294" s="315"/>
      <c r="V294" s="315"/>
      <c r="W294" s="155"/>
      <c r="X294" s="155"/>
      <c r="Y294" s="155"/>
      <c r="Z294" s="155"/>
      <c r="AA294" s="155"/>
      <c r="AB294" s="314"/>
      <c r="AC294" s="314"/>
      <c r="AD294" s="315"/>
      <c r="AE294" s="315"/>
      <c r="AF294" s="316"/>
      <c r="AG294" s="316"/>
      <c r="AH294" s="316"/>
      <c r="AI294" s="318"/>
      <c r="AJ294" s="153" t="s">
        <v>182</v>
      </c>
      <c r="AK294" s="138"/>
      <c r="AL294" s="138"/>
      <c r="AM294" s="138"/>
      <c r="AN294" s="138"/>
      <c r="AO294" s="138"/>
      <c r="AP294" s="138"/>
      <c r="AQ294" s="138"/>
      <c r="AR294" s="138"/>
      <c r="AS294" s="138"/>
      <c r="AT294" s="138"/>
      <c r="AU294" s="138"/>
      <c r="AV294" s="138"/>
      <c r="AW294" s="138"/>
      <c r="AX294" s="138"/>
      <c r="AY294" s="138"/>
      <c r="AZ294" s="138"/>
      <c r="BA294" s="138"/>
      <c r="BB294" s="138"/>
      <c r="BC294" s="138"/>
      <c r="BD294" s="138"/>
      <c r="BE294" s="138"/>
      <c r="BF294" s="138"/>
      <c r="BG294" s="138"/>
      <c r="BH294" s="138"/>
      <c r="BI294" s="138"/>
      <c r="BJ294" s="138"/>
      <c r="BK294" s="138"/>
      <c r="BL294" s="138"/>
      <c r="BM294" s="138"/>
      <c r="BN294" s="138"/>
      <c r="BO294" s="138"/>
      <c r="BP294" s="138"/>
      <c r="BQ294" s="138"/>
      <c r="BR294" s="138"/>
      <c r="BS294" s="138"/>
      <c r="BT294" s="138"/>
      <c r="BU294" s="138"/>
      <c r="BV294" s="138"/>
      <c r="BW294" s="138"/>
      <c r="BX294" s="138"/>
      <c r="BY294" s="138"/>
      <c r="BZ294" s="138"/>
    </row>
    <row r="295" spans="1:78" s="152" customFormat="1" ht="18" hidden="1" customHeight="1" outlineLevel="2" x14ac:dyDescent="0.25">
      <c r="A295" s="146">
        <v>31</v>
      </c>
      <c r="B295" s="366" t="str">
        <f>IFERROR(IF(INDEX(inputsflow_gn,MATCH(Logic!$A295,inputsflow_no,0))&lt;&gt;"",INDEX(inputsflow_gn,MATCH(Logic!$A295,inputsflow_no,0)),""),"")</f>
        <v/>
      </c>
      <c r="C295" s="367"/>
      <c r="D295" s="58" t="str">
        <f>IFERROR(IF(INDEX(inputsflow_id,MATCH(Logic!$A295,inputsflow_no,0))&lt;&gt;"",INDEX(inputsflow_id,MATCH(Logic!$A295,inputsflow_no,0)),""),"")</f>
        <v/>
      </c>
      <c r="E295" s="370" t="str">
        <f>IFERROR(IF(INDEX(inputsflow_typ,MATCH(Logic!$A295,inputsflow_no,0))&lt;&gt;"",INDEX(inputsflow_typ,MATCH(Logic!$A295,inputsflow_no,0)),""),"")</f>
        <v/>
      </c>
      <c r="F295" s="370"/>
      <c r="G295" s="162" t="str">
        <f t="shared" si="60"/>
        <v/>
      </c>
      <c r="H295" s="312" t="str">
        <f>IFERROR(IF(INDEX(inputsflow_dur,MATCH(Logic!$A295,inputsflow_no,0))&lt;&gt;"",INDEX(inputsflow_dur,MATCH(Logic!$A295,inputsflow_no,0)),""),"")</f>
        <v/>
      </c>
      <c r="I295" s="160" t="str">
        <f t="shared" si="61"/>
        <v/>
      </c>
      <c r="J295" s="312" t="str">
        <f>IFERROR(IF(INDEX(inputsflow_dfr,MATCH(Logic!$A295,inputsflow_no,0))&lt;&gt;"",INDEX(inputsflow_dfr,MATCH(Logic!$A295,inputsflow_no,0)),""),"")</f>
        <v/>
      </c>
      <c r="K295" s="304" t="str">
        <f>IFERROR(IF(INDEX(inputsflow_paw,MATCH(Logic!$A295,inputsflow_no,0))&lt;&gt;"",INDEX(inputsflow_paw,MATCH(Logic!$A295,inputsflow_no,0)),""),"")</f>
        <v/>
      </c>
      <c r="L295" s="304" t="str">
        <f>IFERROR(IF(INDEX(inputsflow_prcocc,MATCH(Logic!$A295,inputsflow_no,0))&lt;&gt;"",INDEX(inputsflow_prcocc,MATCH(Logic!$A295,inputsflow_no,0)),""),"")</f>
        <v/>
      </c>
      <c r="M295" s="160" t="str">
        <f t="shared" ref="M295:M314" si="83">IF($B295&lt;&gt;"",IFERROR(IF($B295&lt;&gt;"",INDEX(logic_005pempt,MATCH($B295,logic_002grp,0)),0),0),"")</f>
        <v/>
      </c>
      <c r="N295" s="160" t="str">
        <f t="shared" ref="N295:N314" si="84">IF($B295&lt;&gt;"",IF($M295&gt;0,IFERROR(INDEX(data_dude,MATCH($E295,data_ffiffft,0)),0),0),"")</f>
        <v/>
      </c>
      <c r="O295" s="160" t="str">
        <f t="shared" ref="O295:O314" si="85">IF($B295&lt;&gt;"",IFERROR(IF($B295&lt;&gt;"",INDEX(logic_008pvst,MATCH($B295,logic_002grp,0)),0),0),"")</f>
        <v/>
      </c>
      <c r="P295" s="160" t="str">
        <f t="shared" ref="P295:P314" si="86">IF($B295&lt;&gt;"",IF($O295&gt;0,IFERROR(INDEX(data_dudv,MATCH($E295,data_ffiffft,0)),0),0),"")</f>
        <v/>
      </c>
      <c r="Q295" s="160" t="str">
        <f t="shared" ref="Q295:Q314" si="87">IF($B295&lt;&gt;"",IFERROR(IF($B295&lt;&gt;"",INDEX(logic_011prct,MATCH($B295,logic_002grp,0)),0),0),"")</f>
        <v/>
      </c>
      <c r="R295" s="160" t="str">
        <f t="shared" ref="R295:R314" si="88">IF($B295&lt;&gt;"",IF($Q295&gt;0,IFERROR(INDEX(data_dudrc,MATCH($E295,data_ffiffft,0)),0),0),"")</f>
        <v/>
      </c>
      <c r="S295" s="160" t="str">
        <f t="shared" ref="S295:S314" si="89">IF($B295&lt;&gt;"",IFERROR(IF($B295&lt;&gt;"",INDEX(logic_014pstt,MATCH($B295,logic_002grp,0)),0),0),"")</f>
        <v/>
      </c>
      <c r="T295" s="160" t="str">
        <f t="shared" ref="T295:T314" si="90">IF($B295&lt;&gt;"",IF($S295&gt;0,IFERROR(INDEX(data_duds,MATCH($E295,data_ffiffft,0)),0),0),"")</f>
        <v/>
      </c>
      <c r="U295" s="160" t="str">
        <f t="shared" ref="U295:U314" si="91">IF($B295&lt;&gt;"",IFERROR(IF($B295&lt;&gt;"",INDEX(logic_017prst,MATCH($B295,logic_002grp,0)),0),0),"")</f>
        <v/>
      </c>
      <c r="V295" s="160" t="str">
        <f t="shared" ref="V295:V314" si="92">IF($B295&lt;&gt;"",IF($U295&gt;0,IFERROR(INDEX(data_dudr,MATCH($E295,data_ffiffft,0)),0),0),"")</f>
        <v/>
      </c>
      <c r="W295" s="160" t="str">
        <f t="shared" ref="W295:W314" si="93">IF($B295&lt;&gt;"",IFERROR(IF($B295&lt;&gt;"",INDEX(logic_020pot,MATCH($B295,logic_002grp,0)),0),0),"")</f>
        <v/>
      </c>
      <c r="X295" s="161" t="str">
        <f>IFERROR(IF(INDEX(inputsflow_updot,MATCH(Logic!$A295,inputsflow_no,0))&lt;&gt;"",INDEX(inputsflow_updot,MATCH(Logic!$A295,inputsflow_no,0)),""),"")</f>
        <v/>
      </c>
      <c r="Y295" s="160" t="str">
        <f t="shared" si="74"/>
        <v/>
      </c>
      <c r="Z295" s="161" t="str">
        <f>IFERROR(IF(INDEX(inputsflow_tduot,MATCH(Logic!$A295,inputsflow_no,0))&lt;&gt;"",INDEX(inputsflow_tduot,MATCH(Logic!$A295,inputsflow_no,0)),""),"")</f>
        <v/>
      </c>
      <c r="AA295" s="166" t="str">
        <f t="shared" si="75"/>
        <v/>
      </c>
      <c r="AB295" s="166" t="str">
        <f t="shared" si="76"/>
        <v/>
      </c>
      <c r="AC295" s="162" t="str">
        <f t="shared" ref="AC295:AC358" si="94">IF($B295&lt;&gt;"",IF(OR($K295="",$K295=0),0,$AB295*$K295),"")</f>
        <v/>
      </c>
      <c r="AD295" s="306" t="str">
        <f t="shared" ref="AD295:AD314" si="95">IFERROR(IF($B295&lt;&gt;"",AB295-AC295,""),"")</f>
        <v/>
      </c>
      <c r="AE295" s="162" t="str">
        <f t="shared" ref="AE295:AE314" si="96">IF($B295&lt;&gt;"",IFERROR(IF(INDEX(logic_004ado,MATCH($B295,logic_002grp,0))&lt;&gt;"",INDEX(logic_004ado,MATCH($B295,logic_002grp,0)),0),0),"")</f>
        <v/>
      </c>
      <c r="AF295" s="160" t="str">
        <f t="shared" ref="AF295:AF314" si="97">IFERROR($AE295*AA295,"")</f>
        <v/>
      </c>
      <c r="AG295" s="162" t="str">
        <f t="shared" ref="AG295:AG314" si="98">IFERROR($AE295*AB295,"")</f>
        <v/>
      </c>
      <c r="AH295" s="162" t="str">
        <f t="shared" si="80"/>
        <v/>
      </c>
      <c r="AI295" s="162" t="str">
        <f t="shared" ref="AI295:AI314" si="99">IFERROR($AE295*AD295,"")</f>
        <v/>
      </c>
      <c r="AJ295" s="153"/>
      <c r="AK295" s="138"/>
      <c r="AL295" s="138"/>
      <c r="AM295" s="138"/>
      <c r="AN295" s="138"/>
      <c r="AO295" s="138"/>
      <c r="AP295" s="138"/>
      <c r="AQ295" s="138"/>
      <c r="AR295" s="138"/>
      <c r="AS295" s="138"/>
      <c r="AT295" s="138"/>
      <c r="AU295" s="138"/>
      <c r="AV295" s="138"/>
      <c r="AW295" s="138"/>
      <c r="AX295" s="138"/>
      <c r="AY295" s="138"/>
      <c r="AZ295" s="138"/>
      <c r="BA295" s="138"/>
      <c r="BB295" s="138"/>
      <c r="BC295" s="138"/>
      <c r="BD295" s="138"/>
      <c r="BE295" s="138"/>
      <c r="BF295" s="138"/>
      <c r="BG295" s="138"/>
      <c r="BH295" s="138"/>
      <c r="BI295" s="138"/>
      <c r="BJ295" s="138"/>
      <c r="BK295" s="138"/>
      <c r="BL295" s="138"/>
      <c r="BM295" s="138"/>
      <c r="BN295" s="138"/>
      <c r="BO295" s="138"/>
      <c r="BP295" s="138"/>
      <c r="BQ295" s="138"/>
      <c r="BR295" s="138"/>
      <c r="BS295" s="138"/>
      <c r="BT295" s="138"/>
      <c r="BU295" s="138"/>
      <c r="BV295" s="138"/>
      <c r="BW295" s="138"/>
      <c r="BX295" s="138"/>
      <c r="BY295" s="138"/>
      <c r="BZ295" s="138"/>
    </row>
    <row r="296" spans="1:78" s="152" customFormat="1" ht="18" hidden="1" customHeight="1" outlineLevel="2" x14ac:dyDescent="0.25">
      <c r="A296" s="146">
        <v>32</v>
      </c>
      <c r="B296" s="366" t="str">
        <f>IFERROR(IF(INDEX(inputsflow_gn,MATCH(Logic!$A296,inputsflow_no,0))&lt;&gt;"",INDEX(inputsflow_gn,MATCH(Logic!$A296,inputsflow_no,0)),""),"")</f>
        <v/>
      </c>
      <c r="C296" s="367"/>
      <c r="D296" s="58" t="str">
        <f>IFERROR(IF(INDEX(inputsflow_id,MATCH(Logic!$A296,inputsflow_no,0))&lt;&gt;"",INDEX(inputsflow_id,MATCH(Logic!$A296,inputsflow_no,0)),""),"")</f>
        <v/>
      </c>
      <c r="E296" s="370" t="str">
        <f>IFERROR(IF(INDEX(inputsflow_typ,MATCH(Logic!$A296,inputsflow_no,0))&lt;&gt;"",INDEX(inputsflow_typ,MATCH(Logic!$A296,inputsflow_no,0)),""),"")</f>
        <v/>
      </c>
      <c r="F296" s="370"/>
      <c r="G296" s="162" t="str">
        <f t="shared" si="60"/>
        <v/>
      </c>
      <c r="H296" s="312" t="str">
        <f>IFERROR(IF(INDEX(inputsflow_dur,MATCH(Logic!$A296,inputsflow_no,0))&lt;&gt;"",INDEX(inputsflow_dur,MATCH(Logic!$A296,inputsflow_no,0)),""),"")</f>
        <v/>
      </c>
      <c r="I296" s="160" t="str">
        <f t="shared" si="61"/>
        <v/>
      </c>
      <c r="J296" s="312" t="str">
        <f>IFERROR(IF(INDEX(inputsflow_dfr,MATCH(Logic!$A296,inputsflow_no,0))&lt;&gt;"",INDEX(inputsflow_dfr,MATCH(Logic!$A296,inputsflow_no,0)),""),"")</f>
        <v/>
      </c>
      <c r="K296" s="304" t="str">
        <f>IFERROR(IF(INDEX(inputsflow_paw,MATCH(Logic!$A296,inputsflow_no,0))&lt;&gt;"",INDEX(inputsflow_paw,MATCH(Logic!$A296,inputsflow_no,0)),""),"")</f>
        <v/>
      </c>
      <c r="L296" s="304" t="str">
        <f>IFERROR(IF(INDEX(inputsflow_prcocc,MATCH(Logic!$A296,inputsflow_no,0))&lt;&gt;"",INDEX(inputsflow_prcocc,MATCH(Logic!$A296,inputsflow_no,0)),""),"")</f>
        <v/>
      </c>
      <c r="M296" s="160" t="str">
        <f t="shared" si="83"/>
        <v/>
      </c>
      <c r="N296" s="160" t="str">
        <f t="shared" si="84"/>
        <v/>
      </c>
      <c r="O296" s="160" t="str">
        <f t="shared" si="85"/>
        <v/>
      </c>
      <c r="P296" s="160" t="str">
        <f t="shared" si="86"/>
        <v/>
      </c>
      <c r="Q296" s="160" t="str">
        <f t="shared" si="87"/>
        <v/>
      </c>
      <c r="R296" s="160" t="str">
        <f t="shared" si="88"/>
        <v/>
      </c>
      <c r="S296" s="160" t="str">
        <f t="shared" si="89"/>
        <v/>
      </c>
      <c r="T296" s="160" t="str">
        <f t="shared" si="90"/>
        <v/>
      </c>
      <c r="U296" s="160" t="str">
        <f t="shared" si="91"/>
        <v/>
      </c>
      <c r="V296" s="160" t="str">
        <f t="shared" si="92"/>
        <v/>
      </c>
      <c r="W296" s="160" t="str">
        <f t="shared" si="93"/>
        <v/>
      </c>
      <c r="X296" s="161" t="str">
        <f>IFERROR(IF(INDEX(inputsflow_updot,MATCH(Logic!$A296,inputsflow_no,0))&lt;&gt;"",INDEX(inputsflow_updot,MATCH(Logic!$A296,inputsflow_no,0)),""),"")</f>
        <v/>
      </c>
      <c r="Y296" s="160" t="str">
        <f t="shared" si="74"/>
        <v/>
      </c>
      <c r="Z296" s="161" t="str">
        <f>IFERROR(IF(INDEX(inputsflow_tduot,MATCH(Logic!$A296,inputsflow_no,0))&lt;&gt;"",INDEX(inputsflow_tduot,MATCH(Logic!$A296,inputsflow_no,0)),""),"")</f>
        <v/>
      </c>
      <c r="AA296" s="166" t="str">
        <f t="shared" si="75"/>
        <v/>
      </c>
      <c r="AB296" s="166" t="str">
        <f t="shared" si="76"/>
        <v/>
      </c>
      <c r="AC296" s="162" t="str">
        <f t="shared" si="94"/>
        <v/>
      </c>
      <c r="AD296" s="306" t="str">
        <f t="shared" si="95"/>
        <v/>
      </c>
      <c r="AE296" s="162" t="str">
        <f t="shared" si="96"/>
        <v/>
      </c>
      <c r="AF296" s="160" t="str">
        <f t="shared" si="97"/>
        <v/>
      </c>
      <c r="AG296" s="162" t="str">
        <f t="shared" si="98"/>
        <v/>
      </c>
      <c r="AH296" s="162" t="str">
        <f t="shared" si="80"/>
        <v/>
      </c>
      <c r="AI296" s="162" t="str">
        <f t="shared" si="99"/>
        <v/>
      </c>
      <c r="AJ296" s="153"/>
      <c r="AK296" s="138"/>
      <c r="AL296" s="138"/>
      <c r="AM296" s="138"/>
      <c r="AN296" s="138"/>
      <c r="AO296" s="138"/>
      <c r="AP296" s="138"/>
      <c r="AQ296" s="138"/>
      <c r="AR296" s="138"/>
      <c r="AS296" s="138"/>
      <c r="AT296" s="138"/>
      <c r="AU296" s="138"/>
      <c r="AV296" s="138"/>
      <c r="AW296" s="138"/>
      <c r="AX296" s="138"/>
      <c r="AY296" s="138"/>
      <c r="AZ296" s="138"/>
      <c r="BA296" s="138"/>
      <c r="BB296" s="138"/>
      <c r="BC296" s="138"/>
      <c r="BD296" s="138"/>
      <c r="BE296" s="138"/>
      <c r="BF296" s="138"/>
      <c r="BG296" s="138"/>
      <c r="BH296" s="138"/>
      <c r="BI296" s="138"/>
      <c r="BJ296" s="138"/>
      <c r="BK296" s="138"/>
      <c r="BL296" s="138"/>
      <c r="BM296" s="138"/>
      <c r="BN296" s="138"/>
      <c r="BO296" s="138"/>
      <c r="BP296" s="138"/>
      <c r="BQ296" s="138"/>
      <c r="BR296" s="138"/>
      <c r="BS296" s="138"/>
      <c r="BT296" s="138"/>
      <c r="BU296" s="138"/>
      <c r="BV296" s="138"/>
      <c r="BW296" s="138"/>
      <c r="BX296" s="138"/>
      <c r="BY296" s="138"/>
      <c r="BZ296" s="138"/>
    </row>
    <row r="297" spans="1:78" s="152" customFormat="1" ht="18" hidden="1" customHeight="1" outlineLevel="2" x14ac:dyDescent="0.25">
      <c r="A297" s="146">
        <v>33</v>
      </c>
      <c r="B297" s="366" t="str">
        <f>IFERROR(IF(INDEX(inputsflow_gn,MATCH(Logic!$A297,inputsflow_no,0))&lt;&gt;"",INDEX(inputsflow_gn,MATCH(Logic!$A297,inputsflow_no,0)),""),"")</f>
        <v/>
      </c>
      <c r="C297" s="367"/>
      <c r="D297" s="58" t="str">
        <f>IFERROR(IF(INDEX(inputsflow_id,MATCH(Logic!$A297,inputsflow_no,0))&lt;&gt;"",INDEX(inputsflow_id,MATCH(Logic!$A297,inputsflow_no,0)),""),"")</f>
        <v/>
      </c>
      <c r="E297" s="370" t="str">
        <f>IFERROR(IF(INDEX(inputsflow_typ,MATCH(Logic!$A297,inputsflow_no,0))&lt;&gt;"",INDEX(inputsflow_typ,MATCH(Logic!$A297,inputsflow_no,0)),""),"")</f>
        <v/>
      </c>
      <c r="F297" s="370"/>
      <c r="G297" s="162" t="str">
        <f t="shared" si="60"/>
        <v/>
      </c>
      <c r="H297" s="312" t="str">
        <f>IFERROR(IF(INDEX(inputsflow_dur,MATCH(Logic!$A297,inputsflow_no,0))&lt;&gt;"",INDEX(inputsflow_dur,MATCH(Logic!$A297,inputsflow_no,0)),""),"")</f>
        <v/>
      </c>
      <c r="I297" s="160" t="str">
        <f t="shared" si="61"/>
        <v/>
      </c>
      <c r="J297" s="312" t="str">
        <f>IFERROR(IF(INDEX(inputsflow_dfr,MATCH(Logic!$A297,inputsflow_no,0))&lt;&gt;"",INDEX(inputsflow_dfr,MATCH(Logic!$A297,inputsflow_no,0)),""),"")</f>
        <v/>
      </c>
      <c r="K297" s="304" t="str">
        <f>IFERROR(IF(INDEX(inputsflow_paw,MATCH(Logic!$A297,inputsflow_no,0))&lt;&gt;"",INDEX(inputsflow_paw,MATCH(Logic!$A297,inputsflow_no,0)),""),"")</f>
        <v/>
      </c>
      <c r="L297" s="304" t="str">
        <f>IFERROR(IF(INDEX(inputsflow_prcocc,MATCH(Logic!$A297,inputsflow_no,0))&lt;&gt;"",INDEX(inputsflow_prcocc,MATCH(Logic!$A297,inputsflow_no,0)),""),"")</f>
        <v/>
      </c>
      <c r="M297" s="160" t="str">
        <f t="shared" si="83"/>
        <v/>
      </c>
      <c r="N297" s="160" t="str">
        <f t="shared" si="84"/>
        <v/>
      </c>
      <c r="O297" s="160" t="str">
        <f t="shared" si="85"/>
        <v/>
      </c>
      <c r="P297" s="160" t="str">
        <f t="shared" si="86"/>
        <v/>
      </c>
      <c r="Q297" s="160" t="str">
        <f t="shared" si="87"/>
        <v/>
      </c>
      <c r="R297" s="160" t="str">
        <f t="shared" si="88"/>
        <v/>
      </c>
      <c r="S297" s="160" t="str">
        <f t="shared" si="89"/>
        <v/>
      </c>
      <c r="T297" s="160" t="str">
        <f t="shared" si="90"/>
        <v/>
      </c>
      <c r="U297" s="160" t="str">
        <f t="shared" si="91"/>
        <v/>
      </c>
      <c r="V297" s="160" t="str">
        <f t="shared" si="92"/>
        <v/>
      </c>
      <c r="W297" s="160" t="str">
        <f t="shared" si="93"/>
        <v/>
      </c>
      <c r="X297" s="161" t="str">
        <f>IFERROR(IF(INDEX(inputsflow_updot,MATCH(Logic!$A297,inputsflow_no,0))&lt;&gt;"",INDEX(inputsflow_updot,MATCH(Logic!$A297,inputsflow_no,0)),""),"")</f>
        <v/>
      </c>
      <c r="Y297" s="160" t="str">
        <f t="shared" si="74"/>
        <v/>
      </c>
      <c r="Z297" s="161" t="str">
        <f>IFERROR(IF(INDEX(inputsflow_tduot,MATCH(Logic!$A297,inputsflow_no,0))&lt;&gt;"",INDEX(inputsflow_tduot,MATCH(Logic!$A297,inputsflow_no,0)),""),"")</f>
        <v/>
      </c>
      <c r="AA297" s="166" t="str">
        <f t="shared" si="75"/>
        <v/>
      </c>
      <c r="AB297" s="166" t="str">
        <f t="shared" si="76"/>
        <v/>
      </c>
      <c r="AC297" s="162" t="str">
        <f t="shared" si="94"/>
        <v/>
      </c>
      <c r="AD297" s="306" t="str">
        <f t="shared" si="95"/>
        <v/>
      </c>
      <c r="AE297" s="162" t="str">
        <f t="shared" si="96"/>
        <v/>
      </c>
      <c r="AF297" s="160" t="str">
        <f t="shared" si="97"/>
        <v/>
      </c>
      <c r="AG297" s="162" t="str">
        <f t="shared" si="98"/>
        <v/>
      </c>
      <c r="AH297" s="162" t="str">
        <f t="shared" si="80"/>
        <v/>
      </c>
      <c r="AI297" s="162" t="str">
        <f t="shared" si="99"/>
        <v/>
      </c>
      <c r="AJ297" s="153"/>
      <c r="AK297" s="138"/>
      <c r="AL297" s="138"/>
      <c r="AM297" s="138"/>
      <c r="AN297" s="138"/>
      <c r="AO297" s="138"/>
      <c r="AP297" s="138"/>
      <c r="AQ297" s="138"/>
      <c r="AR297" s="138"/>
      <c r="AS297" s="138"/>
      <c r="AT297" s="138"/>
      <c r="AU297" s="138"/>
      <c r="AV297" s="138"/>
      <c r="AW297" s="138"/>
      <c r="AX297" s="138"/>
      <c r="AY297" s="138"/>
      <c r="AZ297" s="138"/>
      <c r="BA297" s="138"/>
      <c r="BB297" s="138"/>
      <c r="BC297" s="138"/>
      <c r="BD297" s="138"/>
      <c r="BE297" s="138"/>
      <c r="BF297" s="138"/>
      <c r="BG297" s="138"/>
      <c r="BH297" s="138"/>
      <c r="BI297" s="138"/>
      <c r="BJ297" s="138"/>
      <c r="BK297" s="138"/>
      <c r="BL297" s="138"/>
      <c r="BM297" s="138"/>
      <c r="BN297" s="138"/>
      <c r="BO297" s="138"/>
      <c r="BP297" s="138"/>
      <c r="BQ297" s="138"/>
      <c r="BR297" s="138"/>
      <c r="BS297" s="138"/>
      <c r="BT297" s="138"/>
      <c r="BU297" s="138"/>
      <c r="BV297" s="138"/>
      <c r="BW297" s="138"/>
      <c r="BX297" s="138"/>
      <c r="BY297" s="138"/>
      <c r="BZ297" s="138"/>
    </row>
    <row r="298" spans="1:78" s="152" customFormat="1" ht="18" hidden="1" customHeight="1" outlineLevel="2" x14ac:dyDescent="0.25">
      <c r="A298" s="146">
        <v>34</v>
      </c>
      <c r="B298" s="366" t="str">
        <f>IFERROR(IF(INDEX(inputsflow_gn,MATCH(Logic!$A298,inputsflow_no,0))&lt;&gt;"",INDEX(inputsflow_gn,MATCH(Logic!$A298,inputsflow_no,0)),""),"")</f>
        <v/>
      </c>
      <c r="C298" s="367"/>
      <c r="D298" s="58" t="str">
        <f>IFERROR(IF(INDEX(inputsflow_id,MATCH(Logic!$A298,inputsflow_no,0))&lt;&gt;"",INDEX(inputsflow_id,MATCH(Logic!$A298,inputsflow_no,0)),""),"")</f>
        <v/>
      </c>
      <c r="E298" s="370" t="str">
        <f>IFERROR(IF(INDEX(inputsflow_typ,MATCH(Logic!$A298,inputsflow_no,0))&lt;&gt;"",INDEX(inputsflow_typ,MATCH(Logic!$A298,inputsflow_no,0)),""),"")</f>
        <v/>
      </c>
      <c r="F298" s="370"/>
      <c r="G298" s="162" t="str">
        <f t="shared" si="60"/>
        <v/>
      </c>
      <c r="H298" s="312" t="str">
        <f>IFERROR(IF(INDEX(inputsflow_dur,MATCH(Logic!$A298,inputsflow_no,0))&lt;&gt;"",INDEX(inputsflow_dur,MATCH(Logic!$A298,inputsflow_no,0)),""),"")</f>
        <v/>
      </c>
      <c r="I298" s="160" t="str">
        <f t="shared" si="61"/>
        <v/>
      </c>
      <c r="J298" s="312" t="str">
        <f>IFERROR(IF(INDEX(inputsflow_dfr,MATCH(Logic!$A298,inputsflow_no,0))&lt;&gt;"",INDEX(inputsflow_dfr,MATCH(Logic!$A298,inputsflow_no,0)),""),"")</f>
        <v/>
      </c>
      <c r="K298" s="304" t="str">
        <f>IFERROR(IF(INDEX(inputsflow_paw,MATCH(Logic!$A298,inputsflow_no,0))&lt;&gt;"",INDEX(inputsflow_paw,MATCH(Logic!$A298,inputsflow_no,0)),""),"")</f>
        <v/>
      </c>
      <c r="L298" s="304" t="str">
        <f>IFERROR(IF(INDEX(inputsflow_prcocc,MATCH(Logic!$A298,inputsflow_no,0))&lt;&gt;"",INDEX(inputsflow_prcocc,MATCH(Logic!$A298,inputsflow_no,0)),""),"")</f>
        <v/>
      </c>
      <c r="M298" s="160" t="str">
        <f t="shared" si="83"/>
        <v/>
      </c>
      <c r="N298" s="160" t="str">
        <f t="shared" si="84"/>
        <v/>
      </c>
      <c r="O298" s="160" t="str">
        <f t="shared" si="85"/>
        <v/>
      </c>
      <c r="P298" s="160" t="str">
        <f t="shared" si="86"/>
        <v/>
      </c>
      <c r="Q298" s="160" t="str">
        <f t="shared" si="87"/>
        <v/>
      </c>
      <c r="R298" s="160" t="str">
        <f t="shared" si="88"/>
        <v/>
      </c>
      <c r="S298" s="160" t="str">
        <f t="shared" si="89"/>
        <v/>
      </c>
      <c r="T298" s="160" t="str">
        <f t="shared" si="90"/>
        <v/>
      </c>
      <c r="U298" s="160" t="str">
        <f t="shared" si="91"/>
        <v/>
      </c>
      <c r="V298" s="160" t="str">
        <f t="shared" si="92"/>
        <v/>
      </c>
      <c r="W298" s="160" t="str">
        <f t="shared" si="93"/>
        <v/>
      </c>
      <c r="X298" s="161" t="str">
        <f>IFERROR(IF(INDEX(inputsflow_updot,MATCH(Logic!$A298,inputsflow_no,0))&lt;&gt;"",INDEX(inputsflow_updot,MATCH(Logic!$A298,inputsflow_no,0)),""),"")</f>
        <v/>
      </c>
      <c r="Y298" s="160" t="str">
        <f t="shared" si="74"/>
        <v/>
      </c>
      <c r="Z298" s="161" t="str">
        <f>IFERROR(IF(INDEX(inputsflow_tduot,MATCH(Logic!$A298,inputsflow_no,0))&lt;&gt;"",INDEX(inputsflow_tduot,MATCH(Logic!$A298,inputsflow_no,0)),""),"")</f>
        <v/>
      </c>
      <c r="AA298" s="166" t="str">
        <f t="shared" si="75"/>
        <v/>
      </c>
      <c r="AB298" s="166" t="str">
        <f t="shared" si="76"/>
        <v/>
      </c>
      <c r="AC298" s="162" t="str">
        <f t="shared" si="94"/>
        <v/>
      </c>
      <c r="AD298" s="306" t="str">
        <f t="shared" si="95"/>
        <v/>
      </c>
      <c r="AE298" s="162" t="str">
        <f t="shared" si="96"/>
        <v/>
      </c>
      <c r="AF298" s="160" t="str">
        <f t="shared" si="97"/>
        <v/>
      </c>
      <c r="AG298" s="162" t="str">
        <f t="shared" si="98"/>
        <v/>
      </c>
      <c r="AH298" s="162" t="str">
        <f t="shared" si="80"/>
        <v/>
      </c>
      <c r="AI298" s="162" t="str">
        <f t="shared" si="99"/>
        <v/>
      </c>
      <c r="AJ298" s="153"/>
      <c r="AK298" s="138"/>
      <c r="AL298" s="138"/>
      <c r="AM298" s="138"/>
      <c r="AN298" s="138"/>
      <c r="AO298" s="138"/>
      <c r="AP298" s="138"/>
      <c r="AQ298" s="138"/>
      <c r="AR298" s="138"/>
      <c r="AS298" s="138"/>
      <c r="AT298" s="138"/>
      <c r="AU298" s="138"/>
      <c r="AV298" s="138"/>
      <c r="AW298" s="138"/>
      <c r="AX298" s="138"/>
      <c r="AY298" s="138"/>
      <c r="AZ298" s="138"/>
      <c r="BA298" s="138"/>
      <c r="BB298" s="138"/>
      <c r="BC298" s="138"/>
      <c r="BD298" s="138"/>
      <c r="BE298" s="138"/>
      <c r="BF298" s="138"/>
      <c r="BG298" s="138"/>
      <c r="BH298" s="138"/>
      <c r="BI298" s="138"/>
      <c r="BJ298" s="138"/>
      <c r="BK298" s="138"/>
      <c r="BL298" s="138"/>
      <c r="BM298" s="138"/>
      <c r="BN298" s="138"/>
      <c r="BO298" s="138"/>
      <c r="BP298" s="138"/>
      <c r="BQ298" s="138"/>
      <c r="BR298" s="138"/>
      <c r="BS298" s="138"/>
      <c r="BT298" s="138"/>
      <c r="BU298" s="138"/>
      <c r="BV298" s="138"/>
      <c r="BW298" s="138"/>
      <c r="BX298" s="138"/>
      <c r="BY298" s="138"/>
      <c r="BZ298" s="138"/>
    </row>
    <row r="299" spans="1:78" s="152" customFormat="1" ht="18" hidden="1" customHeight="1" outlineLevel="2" x14ac:dyDescent="0.25">
      <c r="A299" s="146">
        <v>35</v>
      </c>
      <c r="B299" s="366" t="str">
        <f>IFERROR(IF(INDEX(inputsflow_gn,MATCH(Logic!$A299,inputsflow_no,0))&lt;&gt;"",INDEX(inputsflow_gn,MATCH(Logic!$A299,inputsflow_no,0)),""),"")</f>
        <v/>
      </c>
      <c r="C299" s="367"/>
      <c r="D299" s="58" t="str">
        <f>IFERROR(IF(INDEX(inputsflow_id,MATCH(Logic!$A299,inputsflow_no,0))&lt;&gt;"",INDEX(inputsflow_id,MATCH(Logic!$A299,inputsflow_no,0)),""),"")</f>
        <v/>
      </c>
      <c r="E299" s="370" t="str">
        <f>IFERROR(IF(INDEX(inputsflow_typ,MATCH(Logic!$A299,inputsflow_no,0))&lt;&gt;"",INDEX(inputsflow_typ,MATCH(Logic!$A299,inputsflow_no,0)),""),"")</f>
        <v/>
      </c>
      <c r="F299" s="370"/>
      <c r="G299" s="162" t="str">
        <f t="shared" si="60"/>
        <v/>
      </c>
      <c r="H299" s="312" t="str">
        <f>IFERROR(IF(INDEX(inputsflow_dur,MATCH(Logic!$A299,inputsflow_no,0))&lt;&gt;"",INDEX(inputsflow_dur,MATCH(Logic!$A299,inputsflow_no,0)),""),"")</f>
        <v/>
      </c>
      <c r="I299" s="160" t="str">
        <f t="shared" si="61"/>
        <v/>
      </c>
      <c r="J299" s="312" t="str">
        <f>IFERROR(IF(INDEX(inputsflow_dfr,MATCH(Logic!$A299,inputsflow_no,0))&lt;&gt;"",INDEX(inputsflow_dfr,MATCH(Logic!$A299,inputsflow_no,0)),""),"")</f>
        <v/>
      </c>
      <c r="K299" s="304" t="str">
        <f>IFERROR(IF(INDEX(inputsflow_paw,MATCH(Logic!$A299,inputsflow_no,0))&lt;&gt;"",INDEX(inputsflow_paw,MATCH(Logic!$A299,inputsflow_no,0)),""),"")</f>
        <v/>
      </c>
      <c r="L299" s="304" t="str">
        <f>IFERROR(IF(INDEX(inputsflow_prcocc,MATCH(Logic!$A299,inputsflow_no,0))&lt;&gt;"",INDEX(inputsflow_prcocc,MATCH(Logic!$A299,inputsflow_no,0)),""),"")</f>
        <v/>
      </c>
      <c r="M299" s="160" t="str">
        <f t="shared" si="83"/>
        <v/>
      </c>
      <c r="N299" s="160" t="str">
        <f t="shared" si="84"/>
        <v/>
      </c>
      <c r="O299" s="160" t="str">
        <f t="shared" si="85"/>
        <v/>
      </c>
      <c r="P299" s="160" t="str">
        <f t="shared" si="86"/>
        <v/>
      </c>
      <c r="Q299" s="160" t="str">
        <f t="shared" si="87"/>
        <v/>
      </c>
      <c r="R299" s="160" t="str">
        <f t="shared" si="88"/>
        <v/>
      </c>
      <c r="S299" s="160" t="str">
        <f t="shared" si="89"/>
        <v/>
      </c>
      <c r="T299" s="160" t="str">
        <f t="shared" si="90"/>
        <v/>
      </c>
      <c r="U299" s="160" t="str">
        <f t="shared" si="91"/>
        <v/>
      </c>
      <c r="V299" s="160" t="str">
        <f t="shared" si="92"/>
        <v/>
      </c>
      <c r="W299" s="160" t="str">
        <f t="shared" si="93"/>
        <v/>
      </c>
      <c r="X299" s="161" t="str">
        <f>IFERROR(IF(INDEX(inputsflow_updot,MATCH(Logic!$A299,inputsflow_no,0))&lt;&gt;"",INDEX(inputsflow_updot,MATCH(Logic!$A299,inputsflow_no,0)),""),"")</f>
        <v/>
      </c>
      <c r="Y299" s="160" t="str">
        <f t="shared" si="74"/>
        <v/>
      </c>
      <c r="Z299" s="161" t="str">
        <f>IFERROR(IF(INDEX(inputsflow_tduot,MATCH(Logic!$A299,inputsflow_no,0))&lt;&gt;"",INDEX(inputsflow_tduot,MATCH(Logic!$A299,inputsflow_no,0)),""),"")</f>
        <v/>
      </c>
      <c r="AA299" s="166" t="str">
        <f t="shared" si="75"/>
        <v/>
      </c>
      <c r="AB299" s="166" t="str">
        <f t="shared" si="76"/>
        <v/>
      </c>
      <c r="AC299" s="162" t="str">
        <f t="shared" si="94"/>
        <v/>
      </c>
      <c r="AD299" s="306" t="str">
        <f t="shared" si="95"/>
        <v/>
      </c>
      <c r="AE299" s="162" t="str">
        <f t="shared" si="96"/>
        <v/>
      </c>
      <c r="AF299" s="160" t="str">
        <f t="shared" si="97"/>
        <v/>
      </c>
      <c r="AG299" s="162" t="str">
        <f t="shared" si="98"/>
        <v/>
      </c>
      <c r="AH299" s="162" t="str">
        <f t="shared" si="80"/>
        <v/>
      </c>
      <c r="AI299" s="162" t="str">
        <f t="shared" si="99"/>
        <v/>
      </c>
      <c r="AJ299" s="153"/>
      <c r="AK299" s="138"/>
      <c r="AL299" s="138"/>
      <c r="AM299" s="138"/>
      <c r="AN299" s="138"/>
      <c r="AO299" s="138"/>
      <c r="AP299" s="138"/>
      <c r="AQ299" s="138"/>
      <c r="AR299" s="138"/>
      <c r="AS299" s="138"/>
      <c r="AT299" s="138"/>
      <c r="AU299" s="138"/>
      <c r="AV299" s="138"/>
      <c r="AW299" s="138"/>
      <c r="AX299" s="138"/>
      <c r="AY299" s="138"/>
      <c r="AZ299" s="138"/>
      <c r="BA299" s="138"/>
      <c r="BB299" s="138"/>
      <c r="BC299" s="138"/>
      <c r="BD299" s="138"/>
      <c r="BE299" s="138"/>
      <c r="BF299" s="138"/>
      <c r="BG299" s="138"/>
      <c r="BH299" s="138"/>
      <c r="BI299" s="138"/>
      <c r="BJ299" s="138"/>
      <c r="BK299" s="138"/>
      <c r="BL299" s="138"/>
      <c r="BM299" s="138"/>
      <c r="BN299" s="138"/>
      <c r="BO299" s="138"/>
      <c r="BP299" s="138"/>
      <c r="BQ299" s="138"/>
      <c r="BR299" s="138"/>
      <c r="BS299" s="138"/>
      <c r="BT299" s="138"/>
      <c r="BU299" s="138"/>
      <c r="BV299" s="138"/>
      <c r="BW299" s="138"/>
      <c r="BX299" s="138"/>
      <c r="BY299" s="138"/>
      <c r="BZ299" s="138"/>
    </row>
    <row r="300" spans="1:78" s="152" customFormat="1" ht="18" hidden="1" customHeight="1" outlineLevel="2" x14ac:dyDescent="0.25">
      <c r="A300" s="146">
        <v>36</v>
      </c>
      <c r="B300" s="366" t="str">
        <f>IFERROR(IF(INDEX(inputsflow_gn,MATCH(Logic!$A300,inputsflow_no,0))&lt;&gt;"",INDEX(inputsflow_gn,MATCH(Logic!$A300,inputsflow_no,0)),""),"")</f>
        <v/>
      </c>
      <c r="C300" s="367"/>
      <c r="D300" s="58" t="str">
        <f>IFERROR(IF(INDEX(inputsflow_id,MATCH(Logic!$A300,inputsflow_no,0))&lt;&gt;"",INDEX(inputsflow_id,MATCH(Logic!$A300,inputsflow_no,0)),""),"")</f>
        <v/>
      </c>
      <c r="E300" s="370" t="str">
        <f>IFERROR(IF(INDEX(inputsflow_typ,MATCH(Logic!$A300,inputsflow_no,0))&lt;&gt;"",INDEX(inputsflow_typ,MATCH(Logic!$A300,inputsflow_no,0)),""),"")</f>
        <v/>
      </c>
      <c r="F300" s="370"/>
      <c r="G300" s="162" t="str">
        <f t="shared" si="60"/>
        <v/>
      </c>
      <c r="H300" s="312" t="str">
        <f>IFERROR(IF(INDEX(inputsflow_dur,MATCH(Logic!$A300,inputsflow_no,0))&lt;&gt;"",INDEX(inputsflow_dur,MATCH(Logic!$A300,inputsflow_no,0)),""),"")</f>
        <v/>
      </c>
      <c r="I300" s="160" t="str">
        <f t="shared" si="61"/>
        <v/>
      </c>
      <c r="J300" s="312" t="str">
        <f>IFERROR(IF(INDEX(inputsflow_dfr,MATCH(Logic!$A300,inputsflow_no,0))&lt;&gt;"",INDEX(inputsflow_dfr,MATCH(Logic!$A300,inputsflow_no,0)),""),"")</f>
        <v/>
      </c>
      <c r="K300" s="304" t="str">
        <f>IFERROR(IF(INDEX(inputsflow_paw,MATCH(Logic!$A300,inputsflow_no,0))&lt;&gt;"",INDEX(inputsflow_paw,MATCH(Logic!$A300,inputsflow_no,0)),""),"")</f>
        <v/>
      </c>
      <c r="L300" s="304" t="str">
        <f>IFERROR(IF(INDEX(inputsflow_prcocc,MATCH(Logic!$A300,inputsflow_no,0))&lt;&gt;"",INDEX(inputsflow_prcocc,MATCH(Logic!$A300,inputsflow_no,0)),""),"")</f>
        <v/>
      </c>
      <c r="M300" s="160" t="str">
        <f t="shared" si="83"/>
        <v/>
      </c>
      <c r="N300" s="160" t="str">
        <f t="shared" si="84"/>
        <v/>
      </c>
      <c r="O300" s="160" t="str">
        <f t="shared" si="85"/>
        <v/>
      </c>
      <c r="P300" s="160" t="str">
        <f t="shared" si="86"/>
        <v/>
      </c>
      <c r="Q300" s="160" t="str">
        <f t="shared" si="87"/>
        <v/>
      </c>
      <c r="R300" s="160" t="str">
        <f t="shared" si="88"/>
        <v/>
      </c>
      <c r="S300" s="160" t="str">
        <f t="shared" si="89"/>
        <v/>
      </c>
      <c r="T300" s="160" t="str">
        <f t="shared" si="90"/>
        <v/>
      </c>
      <c r="U300" s="160" t="str">
        <f t="shared" si="91"/>
        <v/>
      </c>
      <c r="V300" s="160" t="str">
        <f t="shared" si="92"/>
        <v/>
      </c>
      <c r="W300" s="160" t="str">
        <f t="shared" si="93"/>
        <v/>
      </c>
      <c r="X300" s="161" t="str">
        <f>IFERROR(IF(INDEX(inputsflow_updot,MATCH(Logic!$A300,inputsflow_no,0))&lt;&gt;"",INDEX(inputsflow_updot,MATCH(Logic!$A300,inputsflow_no,0)),""),"")</f>
        <v/>
      </c>
      <c r="Y300" s="160" t="str">
        <f t="shared" si="74"/>
        <v/>
      </c>
      <c r="Z300" s="161" t="str">
        <f>IFERROR(IF(INDEX(inputsflow_tduot,MATCH(Logic!$A300,inputsflow_no,0))&lt;&gt;"",INDEX(inputsflow_tduot,MATCH(Logic!$A300,inputsflow_no,0)),""),"")</f>
        <v/>
      </c>
      <c r="AA300" s="166" t="str">
        <f t="shared" si="75"/>
        <v/>
      </c>
      <c r="AB300" s="166" t="str">
        <f t="shared" si="76"/>
        <v/>
      </c>
      <c r="AC300" s="162" t="str">
        <f t="shared" si="94"/>
        <v/>
      </c>
      <c r="AD300" s="306" t="str">
        <f t="shared" si="95"/>
        <v/>
      </c>
      <c r="AE300" s="162" t="str">
        <f t="shared" si="96"/>
        <v/>
      </c>
      <c r="AF300" s="160" t="str">
        <f t="shared" si="97"/>
        <v/>
      </c>
      <c r="AG300" s="162" t="str">
        <f t="shared" si="98"/>
        <v/>
      </c>
      <c r="AH300" s="162" t="str">
        <f t="shared" si="80"/>
        <v/>
      </c>
      <c r="AI300" s="162" t="str">
        <f t="shared" si="99"/>
        <v/>
      </c>
      <c r="AJ300" s="153"/>
      <c r="AK300" s="138"/>
      <c r="AL300" s="138"/>
      <c r="AM300" s="138"/>
      <c r="AN300" s="138"/>
      <c r="AO300" s="138"/>
      <c r="AP300" s="138"/>
      <c r="AQ300" s="138"/>
      <c r="AR300" s="138"/>
      <c r="AS300" s="138"/>
      <c r="AT300" s="138"/>
      <c r="AU300" s="138"/>
      <c r="AV300" s="138"/>
      <c r="AW300" s="138"/>
      <c r="AX300" s="138"/>
      <c r="AY300" s="138"/>
      <c r="AZ300" s="138"/>
      <c r="BA300" s="138"/>
      <c r="BB300" s="138"/>
      <c r="BC300" s="138"/>
      <c r="BD300" s="138"/>
      <c r="BE300" s="138"/>
      <c r="BF300" s="138"/>
      <c r="BG300" s="138"/>
      <c r="BH300" s="138"/>
      <c r="BI300" s="138"/>
      <c r="BJ300" s="138"/>
      <c r="BK300" s="138"/>
      <c r="BL300" s="138"/>
      <c r="BM300" s="138"/>
      <c r="BN300" s="138"/>
      <c r="BO300" s="138"/>
      <c r="BP300" s="138"/>
      <c r="BQ300" s="138"/>
      <c r="BR300" s="138"/>
      <c r="BS300" s="138"/>
      <c r="BT300" s="138"/>
      <c r="BU300" s="138"/>
      <c r="BV300" s="138"/>
      <c r="BW300" s="138"/>
      <c r="BX300" s="138"/>
      <c r="BY300" s="138"/>
      <c r="BZ300" s="138"/>
    </row>
    <row r="301" spans="1:78" s="152" customFormat="1" ht="18" hidden="1" customHeight="1" outlineLevel="2" x14ac:dyDescent="0.25">
      <c r="A301" s="146">
        <v>37</v>
      </c>
      <c r="B301" s="366" t="str">
        <f>IFERROR(IF(INDEX(inputsflow_gn,MATCH(Logic!$A301,inputsflow_no,0))&lt;&gt;"",INDEX(inputsflow_gn,MATCH(Logic!$A301,inputsflow_no,0)),""),"")</f>
        <v/>
      </c>
      <c r="C301" s="367"/>
      <c r="D301" s="58" t="str">
        <f>IFERROR(IF(INDEX(inputsflow_id,MATCH(Logic!$A301,inputsflow_no,0))&lt;&gt;"",INDEX(inputsflow_id,MATCH(Logic!$A301,inputsflow_no,0)),""),"")</f>
        <v/>
      </c>
      <c r="E301" s="370" t="str">
        <f>IFERROR(IF(INDEX(inputsflow_typ,MATCH(Logic!$A301,inputsflow_no,0))&lt;&gt;"",INDEX(inputsflow_typ,MATCH(Logic!$A301,inputsflow_no,0)),""),"")</f>
        <v/>
      </c>
      <c r="F301" s="370"/>
      <c r="G301" s="162" t="str">
        <f t="shared" si="60"/>
        <v/>
      </c>
      <c r="H301" s="312" t="str">
        <f>IFERROR(IF(INDEX(inputsflow_dur,MATCH(Logic!$A301,inputsflow_no,0))&lt;&gt;"",INDEX(inputsflow_dur,MATCH(Logic!$A301,inputsflow_no,0)),""),"")</f>
        <v/>
      </c>
      <c r="I301" s="160" t="str">
        <f t="shared" si="61"/>
        <v/>
      </c>
      <c r="J301" s="312" t="str">
        <f>IFERROR(IF(INDEX(inputsflow_dfr,MATCH(Logic!$A301,inputsflow_no,0))&lt;&gt;"",INDEX(inputsflow_dfr,MATCH(Logic!$A301,inputsflow_no,0)),""),"")</f>
        <v/>
      </c>
      <c r="K301" s="304" t="str">
        <f>IFERROR(IF(INDEX(inputsflow_paw,MATCH(Logic!$A301,inputsflow_no,0))&lt;&gt;"",INDEX(inputsflow_paw,MATCH(Logic!$A301,inputsflow_no,0)),""),"")</f>
        <v/>
      </c>
      <c r="L301" s="304" t="str">
        <f>IFERROR(IF(INDEX(inputsflow_prcocc,MATCH(Logic!$A301,inputsflow_no,0))&lt;&gt;"",INDEX(inputsflow_prcocc,MATCH(Logic!$A301,inputsflow_no,0)),""),"")</f>
        <v/>
      </c>
      <c r="M301" s="160" t="str">
        <f t="shared" si="83"/>
        <v/>
      </c>
      <c r="N301" s="160" t="str">
        <f t="shared" si="84"/>
        <v/>
      </c>
      <c r="O301" s="160" t="str">
        <f t="shared" si="85"/>
        <v/>
      </c>
      <c r="P301" s="160" t="str">
        <f t="shared" si="86"/>
        <v/>
      </c>
      <c r="Q301" s="160" t="str">
        <f t="shared" si="87"/>
        <v/>
      </c>
      <c r="R301" s="160" t="str">
        <f t="shared" si="88"/>
        <v/>
      </c>
      <c r="S301" s="160" t="str">
        <f t="shared" si="89"/>
        <v/>
      </c>
      <c r="T301" s="160" t="str">
        <f t="shared" si="90"/>
        <v/>
      </c>
      <c r="U301" s="160" t="str">
        <f t="shared" si="91"/>
        <v/>
      </c>
      <c r="V301" s="160" t="str">
        <f t="shared" si="92"/>
        <v/>
      </c>
      <c r="W301" s="160" t="str">
        <f t="shared" si="93"/>
        <v/>
      </c>
      <c r="X301" s="161" t="str">
        <f>IFERROR(IF(INDEX(inputsflow_updot,MATCH(Logic!$A301,inputsflow_no,0))&lt;&gt;"",INDEX(inputsflow_updot,MATCH(Logic!$A301,inputsflow_no,0)),""),"")</f>
        <v/>
      </c>
      <c r="Y301" s="160" t="str">
        <f t="shared" si="74"/>
        <v/>
      </c>
      <c r="Z301" s="161" t="str">
        <f>IFERROR(IF(INDEX(inputsflow_tduot,MATCH(Logic!$A301,inputsflow_no,0))&lt;&gt;"",INDEX(inputsflow_tduot,MATCH(Logic!$A301,inputsflow_no,0)),""),"")</f>
        <v/>
      </c>
      <c r="AA301" s="166" t="str">
        <f t="shared" si="75"/>
        <v/>
      </c>
      <c r="AB301" s="166" t="str">
        <f t="shared" si="76"/>
        <v/>
      </c>
      <c r="AC301" s="162" t="str">
        <f t="shared" si="94"/>
        <v/>
      </c>
      <c r="AD301" s="306" t="str">
        <f t="shared" si="95"/>
        <v/>
      </c>
      <c r="AE301" s="162" t="str">
        <f t="shared" si="96"/>
        <v/>
      </c>
      <c r="AF301" s="160" t="str">
        <f t="shared" si="97"/>
        <v/>
      </c>
      <c r="AG301" s="162" t="str">
        <f t="shared" si="98"/>
        <v/>
      </c>
      <c r="AH301" s="162" t="str">
        <f t="shared" si="80"/>
        <v/>
      </c>
      <c r="AI301" s="162" t="str">
        <f t="shared" si="99"/>
        <v/>
      </c>
      <c r="AJ301" s="153"/>
      <c r="AK301" s="138"/>
      <c r="AL301" s="138"/>
      <c r="AM301" s="138"/>
      <c r="AN301" s="138"/>
      <c r="AO301" s="138"/>
      <c r="AP301" s="138"/>
      <c r="AQ301" s="138"/>
      <c r="AR301" s="138"/>
      <c r="AS301" s="138"/>
      <c r="AT301" s="138"/>
      <c r="AU301" s="138"/>
      <c r="AV301" s="138"/>
      <c r="AW301" s="138"/>
      <c r="AX301" s="138"/>
      <c r="AY301" s="138"/>
      <c r="AZ301" s="138"/>
      <c r="BA301" s="138"/>
      <c r="BB301" s="138"/>
      <c r="BC301" s="138"/>
      <c r="BD301" s="138"/>
      <c r="BE301" s="138"/>
      <c r="BF301" s="138"/>
      <c r="BG301" s="138"/>
      <c r="BH301" s="138"/>
      <c r="BI301" s="138"/>
      <c r="BJ301" s="138"/>
      <c r="BK301" s="138"/>
      <c r="BL301" s="138"/>
      <c r="BM301" s="138"/>
      <c r="BN301" s="138"/>
      <c r="BO301" s="138"/>
      <c r="BP301" s="138"/>
      <c r="BQ301" s="138"/>
      <c r="BR301" s="138"/>
      <c r="BS301" s="138"/>
      <c r="BT301" s="138"/>
      <c r="BU301" s="138"/>
      <c r="BV301" s="138"/>
      <c r="BW301" s="138"/>
      <c r="BX301" s="138"/>
      <c r="BY301" s="138"/>
      <c r="BZ301" s="138"/>
    </row>
    <row r="302" spans="1:78" s="152" customFormat="1" ht="18" hidden="1" customHeight="1" outlineLevel="2" x14ac:dyDescent="0.25">
      <c r="A302" s="146">
        <v>38</v>
      </c>
      <c r="B302" s="366" t="str">
        <f>IFERROR(IF(INDEX(inputsflow_gn,MATCH(Logic!$A302,inputsflow_no,0))&lt;&gt;"",INDEX(inputsflow_gn,MATCH(Logic!$A302,inputsflow_no,0)),""),"")</f>
        <v/>
      </c>
      <c r="C302" s="367"/>
      <c r="D302" s="58" t="str">
        <f>IFERROR(IF(INDEX(inputsflow_id,MATCH(Logic!$A302,inputsflow_no,0))&lt;&gt;"",INDEX(inputsflow_id,MATCH(Logic!$A302,inputsflow_no,0)),""),"")</f>
        <v/>
      </c>
      <c r="E302" s="370" t="str">
        <f>IFERROR(IF(INDEX(inputsflow_typ,MATCH(Logic!$A302,inputsflow_no,0))&lt;&gt;"",INDEX(inputsflow_typ,MATCH(Logic!$A302,inputsflow_no,0)),""),"")</f>
        <v/>
      </c>
      <c r="F302" s="370"/>
      <c r="G302" s="162" t="str">
        <f t="shared" si="60"/>
        <v/>
      </c>
      <c r="H302" s="312" t="str">
        <f>IFERROR(IF(INDEX(inputsflow_dur,MATCH(Logic!$A302,inputsflow_no,0))&lt;&gt;"",INDEX(inputsflow_dur,MATCH(Logic!$A302,inputsflow_no,0)),""),"")</f>
        <v/>
      </c>
      <c r="I302" s="160" t="str">
        <f t="shared" si="61"/>
        <v/>
      </c>
      <c r="J302" s="312" t="str">
        <f>IFERROR(IF(INDEX(inputsflow_dfr,MATCH(Logic!$A302,inputsflow_no,0))&lt;&gt;"",INDEX(inputsflow_dfr,MATCH(Logic!$A302,inputsflow_no,0)),""),"")</f>
        <v/>
      </c>
      <c r="K302" s="304" t="str">
        <f>IFERROR(IF(INDEX(inputsflow_paw,MATCH(Logic!$A302,inputsflow_no,0))&lt;&gt;"",INDEX(inputsflow_paw,MATCH(Logic!$A302,inputsflow_no,0)),""),"")</f>
        <v/>
      </c>
      <c r="L302" s="304" t="str">
        <f>IFERROR(IF(INDEX(inputsflow_prcocc,MATCH(Logic!$A302,inputsflow_no,0))&lt;&gt;"",INDEX(inputsflow_prcocc,MATCH(Logic!$A302,inputsflow_no,0)),""),"")</f>
        <v/>
      </c>
      <c r="M302" s="160" t="str">
        <f t="shared" si="83"/>
        <v/>
      </c>
      <c r="N302" s="160" t="str">
        <f t="shared" si="84"/>
        <v/>
      </c>
      <c r="O302" s="160" t="str">
        <f t="shared" si="85"/>
        <v/>
      </c>
      <c r="P302" s="160" t="str">
        <f t="shared" si="86"/>
        <v/>
      </c>
      <c r="Q302" s="160" t="str">
        <f t="shared" si="87"/>
        <v/>
      </c>
      <c r="R302" s="160" t="str">
        <f t="shared" si="88"/>
        <v/>
      </c>
      <c r="S302" s="160" t="str">
        <f t="shared" si="89"/>
        <v/>
      </c>
      <c r="T302" s="160" t="str">
        <f t="shared" si="90"/>
        <v/>
      </c>
      <c r="U302" s="160" t="str">
        <f t="shared" si="91"/>
        <v/>
      </c>
      <c r="V302" s="160" t="str">
        <f t="shared" si="92"/>
        <v/>
      </c>
      <c r="W302" s="160" t="str">
        <f t="shared" si="93"/>
        <v/>
      </c>
      <c r="X302" s="161" t="str">
        <f>IFERROR(IF(INDEX(inputsflow_updot,MATCH(Logic!$A302,inputsflow_no,0))&lt;&gt;"",INDEX(inputsflow_updot,MATCH(Logic!$A302,inputsflow_no,0)),""),"")</f>
        <v/>
      </c>
      <c r="Y302" s="160" t="str">
        <f t="shared" si="74"/>
        <v/>
      </c>
      <c r="Z302" s="161" t="str">
        <f>IFERROR(IF(INDEX(inputsflow_tduot,MATCH(Logic!$A302,inputsflow_no,0))&lt;&gt;"",INDEX(inputsflow_tduot,MATCH(Logic!$A302,inputsflow_no,0)),""),"")</f>
        <v/>
      </c>
      <c r="AA302" s="166" t="str">
        <f t="shared" si="75"/>
        <v/>
      </c>
      <c r="AB302" s="166" t="str">
        <f t="shared" si="76"/>
        <v/>
      </c>
      <c r="AC302" s="162" t="str">
        <f t="shared" si="94"/>
        <v/>
      </c>
      <c r="AD302" s="306" t="str">
        <f t="shared" si="95"/>
        <v/>
      </c>
      <c r="AE302" s="162" t="str">
        <f t="shared" si="96"/>
        <v/>
      </c>
      <c r="AF302" s="160" t="str">
        <f t="shared" si="97"/>
        <v/>
      </c>
      <c r="AG302" s="162" t="str">
        <f t="shared" si="98"/>
        <v/>
      </c>
      <c r="AH302" s="162" t="str">
        <f t="shared" si="80"/>
        <v/>
      </c>
      <c r="AI302" s="162" t="str">
        <f t="shared" si="99"/>
        <v/>
      </c>
      <c r="AJ302" s="153"/>
      <c r="AK302" s="138"/>
      <c r="AL302" s="138"/>
      <c r="AM302" s="138"/>
      <c r="AN302" s="138"/>
      <c r="AO302" s="138"/>
      <c r="AP302" s="138"/>
      <c r="AQ302" s="138"/>
      <c r="AR302" s="138"/>
      <c r="AS302" s="138"/>
      <c r="AT302" s="138"/>
      <c r="AU302" s="138"/>
      <c r="AV302" s="138"/>
      <c r="AW302" s="138"/>
      <c r="AX302" s="138"/>
      <c r="AY302" s="138"/>
      <c r="AZ302" s="138"/>
      <c r="BA302" s="138"/>
      <c r="BB302" s="138"/>
      <c r="BC302" s="138"/>
      <c r="BD302" s="138"/>
      <c r="BE302" s="138"/>
      <c r="BF302" s="138"/>
      <c r="BG302" s="138"/>
      <c r="BH302" s="138"/>
      <c r="BI302" s="138"/>
      <c r="BJ302" s="138"/>
      <c r="BK302" s="138"/>
      <c r="BL302" s="138"/>
      <c r="BM302" s="138"/>
      <c r="BN302" s="138"/>
      <c r="BO302" s="138"/>
      <c r="BP302" s="138"/>
      <c r="BQ302" s="138"/>
      <c r="BR302" s="138"/>
      <c r="BS302" s="138"/>
      <c r="BT302" s="138"/>
      <c r="BU302" s="138"/>
      <c r="BV302" s="138"/>
      <c r="BW302" s="138"/>
      <c r="BX302" s="138"/>
      <c r="BY302" s="138"/>
      <c r="BZ302" s="138"/>
    </row>
    <row r="303" spans="1:78" s="152" customFormat="1" ht="18" hidden="1" customHeight="1" outlineLevel="2" x14ac:dyDescent="0.25">
      <c r="A303" s="146">
        <v>39</v>
      </c>
      <c r="B303" s="366" t="str">
        <f>IFERROR(IF(INDEX(inputsflow_gn,MATCH(Logic!$A303,inputsflow_no,0))&lt;&gt;"",INDEX(inputsflow_gn,MATCH(Logic!$A303,inputsflow_no,0)),""),"")</f>
        <v/>
      </c>
      <c r="C303" s="367"/>
      <c r="D303" s="58" t="str">
        <f>IFERROR(IF(INDEX(inputsflow_id,MATCH(Logic!$A303,inputsflow_no,0))&lt;&gt;"",INDEX(inputsflow_id,MATCH(Logic!$A303,inputsflow_no,0)),""),"")</f>
        <v/>
      </c>
      <c r="E303" s="370" t="str">
        <f>IFERROR(IF(INDEX(inputsflow_typ,MATCH(Logic!$A303,inputsflow_no,0))&lt;&gt;"",INDEX(inputsflow_typ,MATCH(Logic!$A303,inputsflow_no,0)),""),"")</f>
        <v/>
      </c>
      <c r="F303" s="370"/>
      <c r="G303" s="162" t="str">
        <f t="shared" si="60"/>
        <v/>
      </c>
      <c r="H303" s="312" t="str">
        <f>IFERROR(IF(INDEX(inputsflow_dur,MATCH(Logic!$A303,inputsflow_no,0))&lt;&gt;"",INDEX(inputsflow_dur,MATCH(Logic!$A303,inputsflow_no,0)),""),"")</f>
        <v/>
      </c>
      <c r="I303" s="160" t="str">
        <f t="shared" si="61"/>
        <v/>
      </c>
      <c r="J303" s="312" t="str">
        <f>IFERROR(IF(INDEX(inputsflow_dfr,MATCH(Logic!$A303,inputsflow_no,0))&lt;&gt;"",INDEX(inputsflow_dfr,MATCH(Logic!$A303,inputsflow_no,0)),""),"")</f>
        <v/>
      </c>
      <c r="K303" s="304" t="str">
        <f>IFERROR(IF(INDEX(inputsflow_paw,MATCH(Logic!$A303,inputsflow_no,0))&lt;&gt;"",INDEX(inputsflow_paw,MATCH(Logic!$A303,inputsflow_no,0)),""),"")</f>
        <v/>
      </c>
      <c r="L303" s="304" t="str">
        <f>IFERROR(IF(INDEX(inputsflow_prcocc,MATCH(Logic!$A303,inputsflow_no,0))&lt;&gt;"",INDEX(inputsflow_prcocc,MATCH(Logic!$A303,inputsflow_no,0)),""),"")</f>
        <v/>
      </c>
      <c r="M303" s="160" t="str">
        <f t="shared" si="83"/>
        <v/>
      </c>
      <c r="N303" s="160" t="str">
        <f t="shared" si="84"/>
        <v/>
      </c>
      <c r="O303" s="160" t="str">
        <f t="shared" si="85"/>
        <v/>
      </c>
      <c r="P303" s="160" t="str">
        <f t="shared" si="86"/>
        <v/>
      </c>
      <c r="Q303" s="160" t="str">
        <f t="shared" si="87"/>
        <v/>
      </c>
      <c r="R303" s="160" t="str">
        <f t="shared" si="88"/>
        <v/>
      </c>
      <c r="S303" s="160" t="str">
        <f t="shared" si="89"/>
        <v/>
      </c>
      <c r="T303" s="160" t="str">
        <f t="shared" si="90"/>
        <v/>
      </c>
      <c r="U303" s="160" t="str">
        <f t="shared" si="91"/>
        <v/>
      </c>
      <c r="V303" s="160" t="str">
        <f t="shared" si="92"/>
        <v/>
      </c>
      <c r="W303" s="160" t="str">
        <f t="shared" si="93"/>
        <v/>
      </c>
      <c r="X303" s="161" t="str">
        <f>IFERROR(IF(INDEX(inputsflow_updot,MATCH(Logic!$A303,inputsflow_no,0))&lt;&gt;"",INDEX(inputsflow_updot,MATCH(Logic!$A303,inputsflow_no,0)),""),"")</f>
        <v/>
      </c>
      <c r="Y303" s="160" t="str">
        <f t="shared" si="74"/>
        <v/>
      </c>
      <c r="Z303" s="161" t="str">
        <f>IFERROR(IF(INDEX(inputsflow_tduot,MATCH(Logic!$A303,inputsflow_no,0))&lt;&gt;"",INDEX(inputsflow_tduot,MATCH(Logic!$A303,inputsflow_no,0)),""),"")</f>
        <v/>
      </c>
      <c r="AA303" s="166" t="str">
        <f t="shared" si="75"/>
        <v/>
      </c>
      <c r="AB303" s="166" t="str">
        <f t="shared" si="76"/>
        <v/>
      </c>
      <c r="AC303" s="162" t="str">
        <f t="shared" si="94"/>
        <v/>
      </c>
      <c r="AD303" s="306" t="str">
        <f t="shared" si="95"/>
        <v/>
      </c>
      <c r="AE303" s="162" t="str">
        <f t="shared" si="96"/>
        <v/>
      </c>
      <c r="AF303" s="160" t="str">
        <f t="shared" si="97"/>
        <v/>
      </c>
      <c r="AG303" s="162" t="str">
        <f t="shared" si="98"/>
        <v/>
      </c>
      <c r="AH303" s="162" t="str">
        <f t="shared" si="80"/>
        <v/>
      </c>
      <c r="AI303" s="162" t="str">
        <f t="shared" si="99"/>
        <v/>
      </c>
      <c r="AJ303" s="153"/>
      <c r="AK303" s="138"/>
      <c r="AL303" s="138"/>
      <c r="AM303" s="138"/>
      <c r="AN303" s="138"/>
      <c r="AO303" s="138"/>
      <c r="AP303" s="138"/>
      <c r="AQ303" s="138"/>
      <c r="AR303" s="138"/>
      <c r="AS303" s="138"/>
      <c r="AT303" s="138"/>
      <c r="AU303" s="138"/>
      <c r="AV303" s="138"/>
      <c r="AW303" s="138"/>
      <c r="AX303" s="138"/>
      <c r="AY303" s="138"/>
      <c r="AZ303" s="138"/>
      <c r="BA303" s="138"/>
      <c r="BB303" s="138"/>
      <c r="BC303" s="138"/>
      <c r="BD303" s="138"/>
      <c r="BE303" s="138"/>
      <c r="BF303" s="138"/>
      <c r="BG303" s="138"/>
      <c r="BH303" s="138"/>
      <c r="BI303" s="138"/>
      <c r="BJ303" s="138"/>
      <c r="BK303" s="138"/>
      <c r="BL303" s="138"/>
      <c r="BM303" s="138"/>
      <c r="BN303" s="138"/>
      <c r="BO303" s="138"/>
      <c r="BP303" s="138"/>
      <c r="BQ303" s="138"/>
      <c r="BR303" s="138"/>
      <c r="BS303" s="138"/>
      <c r="BT303" s="138"/>
      <c r="BU303" s="138"/>
      <c r="BV303" s="138"/>
      <c r="BW303" s="138"/>
      <c r="BX303" s="138"/>
      <c r="BY303" s="138"/>
      <c r="BZ303" s="138"/>
    </row>
    <row r="304" spans="1:78" s="152" customFormat="1" ht="18" hidden="1" customHeight="1" outlineLevel="2" x14ac:dyDescent="0.25">
      <c r="A304" s="146">
        <v>40</v>
      </c>
      <c r="B304" s="366" t="str">
        <f>IFERROR(IF(INDEX(inputsflow_gn,MATCH(Logic!$A304,inputsflow_no,0))&lt;&gt;"",INDEX(inputsflow_gn,MATCH(Logic!$A304,inputsflow_no,0)),""),"")</f>
        <v/>
      </c>
      <c r="C304" s="367"/>
      <c r="D304" s="58" t="str">
        <f>IFERROR(IF(INDEX(inputsflow_id,MATCH(Logic!$A304,inputsflow_no,0))&lt;&gt;"",INDEX(inputsflow_id,MATCH(Logic!$A304,inputsflow_no,0)),""),"")</f>
        <v/>
      </c>
      <c r="E304" s="370" t="str">
        <f>IFERROR(IF(INDEX(inputsflow_typ,MATCH(Logic!$A304,inputsflow_no,0))&lt;&gt;"",INDEX(inputsflow_typ,MATCH(Logic!$A304,inputsflow_no,0)),""),"")</f>
        <v/>
      </c>
      <c r="F304" s="370"/>
      <c r="G304" s="162" t="str">
        <f t="shared" si="60"/>
        <v/>
      </c>
      <c r="H304" s="312" t="str">
        <f>IFERROR(IF(INDEX(inputsflow_dur,MATCH(Logic!$A304,inputsflow_no,0))&lt;&gt;"",INDEX(inputsflow_dur,MATCH(Logic!$A304,inputsflow_no,0)),""),"")</f>
        <v/>
      </c>
      <c r="I304" s="160" t="str">
        <f t="shared" si="61"/>
        <v/>
      </c>
      <c r="J304" s="312" t="str">
        <f>IFERROR(IF(INDEX(inputsflow_dfr,MATCH(Logic!$A304,inputsflow_no,0))&lt;&gt;"",INDEX(inputsflow_dfr,MATCH(Logic!$A304,inputsflow_no,0)),""),"")</f>
        <v/>
      </c>
      <c r="K304" s="304" t="str">
        <f>IFERROR(IF(INDEX(inputsflow_paw,MATCH(Logic!$A304,inputsflow_no,0))&lt;&gt;"",INDEX(inputsflow_paw,MATCH(Logic!$A304,inputsflow_no,0)),""),"")</f>
        <v/>
      </c>
      <c r="L304" s="304" t="str">
        <f>IFERROR(IF(INDEX(inputsflow_prcocc,MATCH(Logic!$A304,inputsflow_no,0))&lt;&gt;"",INDEX(inputsflow_prcocc,MATCH(Logic!$A304,inputsflow_no,0)),""),"")</f>
        <v/>
      </c>
      <c r="M304" s="160" t="str">
        <f t="shared" si="83"/>
        <v/>
      </c>
      <c r="N304" s="160" t="str">
        <f t="shared" si="84"/>
        <v/>
      </c>
      <c r="O304" s="160" t="str">
        <f t="shared" si="85"/>
        <v/>
      </c>
      <c r="P304" s="160" t="str">
        <f t="shared" si="86"/>
        <v/>
      </c>
      <c r="Q304" s="160" t="str">
        <f t="shared" si="87"/>
        <v/>
      </c>
      <c r="R304" s="160" t="str">
        <f t="shared" si="88"/>
        <v/>
      </c>
      <c r="S304" s="160" t="str">
        <f t="shared" si="89"/>
        <v/>
      </c>
      <c r="T304" s="160" t="str">
        <f t="shared" si="90"/>
        <v/>
      </c>
      <c r="U304" s="160" t="str">
        <f t="shared" si="91"/>
        <v/>
      </c>
      <c r="V304" s="160" t="str">
        <f t="shared" si="92"/>
        <v/>
      </c>
      <c r="W304" s="160" t="str">
        <f t="shared" si="93"/>
        <v/>
      </c>
      <c r="X304" s="161" t="str">
        <f>IFERROR(IF(INDEX(inputsflow_updot,MATCH(Logic!$A304,inputsflow_no,0))&lt;&gt;"",INDEX(inputsflow_updot,MATCH(Logic!$A304,inputsflow_no,0)),""),"")</f>
        <v/>
      </c>
      <c r="Y304" s="160" t="str">
        <f t="shared" si="74"/>
        <v/>
      </c>
      <c r="Z304" s="161" t="str">
        <f>IFERROR(IF(INDEX(inputsflow_tduot,MATCH(Logic!$A304,inputsflow_no,0))&lt;&gt;"",INDEX(inputsflow_tduot,MATCH(Logic!$A304,inputsflow_no,0)),""),"")</f>
        <v/>
      </c>
      <c r="AA304" s="166" t="str">
        <f t="shared" si="75"/>
        <v/>
      </c>
      <c r="AB304" s="166" t="str">
        <f t="shared" si="76"/>
        <v/>
      </c>
      <c r="AC304" s="162" t="str">
        <f t="shared" si="94"/>
        <v/>
      </c>
      <c r="AD304" s="306" t="str">
        <f t="shared" si="95"/>
        <v/>
      </c>
      <c r="AE304" s="162" t="str">
        <f t="shared" si="96"/>
        <v/>
      </c>
      <c r="AF304" s="160" t="str">
        <f t="shared" si="97"/>
        <v/>
      </c>
      <c r="AG304" s="162" t="str">
        <f t="shared" si="98"/>
        <v/>
      </c>
      <c r="AH304" s="162" t="str">
        <f t="shared" si="80"/>
        <v/>
      </c>
      <c r="AI304" s="162" t="str">
        <f t="shared" si="99"/>
        <v/>
      </c>
      <c r="AJ304" s="153"/>
      <c r="AK304" s="138"/>
      <c r="AL304" s="138"/>
      <c r="AM304" s="138"/>
      <c r="AN304" s="138"/>
      <c r="AO304" s="138"/>
      <c r="AP304" s="138"/>
      <c r="AQ304" s="138"/>
      <c r="AR304" s="138"/>
      <c r="AS304" s="138"/>
      <c r="AT304" s="138"/>
      <c r="AU304" s="138"/>
      <c r="AV304" s="138"/>
      <c r="AW304" s="138"/>
      <c r="AX304" s="138"/>
      <c r="AY304" s="138"/>
      <c r="AZ304" s="138"/>
      <c r="BA304" s="138"/>
      <c r="BB304" s="138"/>
      <c r="BC304" s="138"/>
      <c r="BD304" s="138"/>
      <c r="BE304" s="138"/>
      <c r="BF304" s="138"/>
      <c r="BG304" s="138"/>
      <c r="BH304" s="138"/>
      <c r="BI304" s="138"/>
      <c r="BJ304" s="138"/>
      <c r="BK304" s="138"/>
      <c r="BL304" s="138"/>
      <c r="BM304" s="138"/>
      <c r="BN304" s="138"/>
      <c r="BO304" s="138"/>
      <c r="BP304" s="138"/>
      <c r="BQ304" s="138"/>
      <c r="BR304" s="138"/>
      <c r="BS304" s="138"/>
      <c r="BT304" s="138"/>
      <c r="BU304" s="138"/>
      <c r="BV304" s="138"/>
      <c r="BW304" s="138"/>
      <c r="BX304" s="138"/>
      <c r="BY304" s="138"/>
      <c r="BZ304" s="138"/>
    </row>
    <row r="305" spans="1:78" s="152" customFormat="1" ht="18" hidden="1" customHeight="1" outlineLevel="2" x14ac:dyDescent="0.25">
      <c r="A305" s="146">
        <v>41</v>
      </c>
      <c r="B305" s="366" t="str">
        <f>IFERROR(IF(INDEX(inputsflow_gn,MATCH(Logic!$A305,inputsflow_no,0))&lt;&gt;"",INDEX(inputsflow_gn,MATCH(Logic!$A305,inputsflow_no,0)),""),"")</f>
        <v/>
      </c>
      <c r="C305" s="367"/>
      <c r="D305" s="58" t="str">
        <f>IFERROR(IF(INDEX(inputsflow_id,MATCH(Logic!$A305,inputsflow_no,0))&lt;&gt;"",INDEX(inputsflow_id,MATCH(Logic!$A305,inputsflow_no,0)),""),"")</f>
        <v/>
      </c>
      <c r="E305" s="370" t="str">
        <f>IFERROR(IF(INDEX(inputsflow_typ,MATCH(Logic!$A305,inputsflow_no,0))&lt;&gt;"",INDEX(inputsflow_typ,MATCH(Logic!$A305,inputsflow_no,0)),""),"")</f>
        <v/>
      </c>
      <c r="F305" s="370"/>
      <c r="G305" s="162" t="str">
        <f t="shared" si="60"/>
        <v/>
      </c>
      <c r="H305" s="312" t="str">
        <f>IFERROR(IF(INDEX(inputsflow_dur,MATCH(Logic!$A305,inputsflow_no,0))&lt;&gt;"",INDEX(inputsflow_dur,MATCH(Logic!$A305,inputsflow_no,0)),""),"")</f>
        <v/>
      </c>
      <c r="I305" s="160" t="str">
        <f t="shared" si="61"/>
        <v/>
      </c>
      <c r="J305" s="312" t="str">
        <f>IFERROR(IF(INDEX(inputsflow_dfr,MATCH(Logic!$A305,inputsflow_no,0))&lt;&gt;"",INDEX(inputsflow_dfr,MATCH(Logic!$A305,inputsflow_no,0)),""),"")</f>
        <v/>
      </c>
      <c r="K305" s="304" t="str">
        <f>IFERROR(IF(INDEX(inputsflow_paw,MATCH(Logic!$A305,inputsflow_no,0))&lt;&gt;"",INDEX(inputsflow_paw,MATCH(Logic!$A305,inputsflow_no,0)),""),"")</f>
        <v/>
      </c>
      <c r="L305" s="304" t="str">
        <f>IFERROR(IF(INDEX(inputsflow_prcocc,MATCH(Logic!$A305,inputsflow_no,0))&lt;&gt;"",INDEX(inputsflow_prcocc,MATCH(Logic!$A305,inputsflow_no,0)),""),"")</f>
        <v/>
      </c>
      <c r="M305" s="160" t="str">
        <f t="shared" si="83"/>
        <v/>
      </c>
      <c r="N305" s="160" t="str">
        <f t="shared" si="84"/>
        <v/>
      </c>
      <c r="O305" s="160" t="str">
        <f t="shared" si="85"/>
        <v/>
      </c>
      <c r="P305" s="160" t="str">
        <f t="shared" si="86"/>
        <v/>
      </c>
      <c r="Q305" s="160" t="str">
        <f t="shared" si="87"/>
        <v/>
      </c>
      <c r="R305" s="160" t="str">
        <f t="shared" si="88"/>
        <v/>
      </c>
      <c r="S305" s="160" t="str">
        <f t="shared" si="89"/>
        <v/>
      </c>
      <c r="T305" s="160" t="str">
        <f t="shared" si="90"/>
        <v/>
      </c>
      <c r="U305" s="160" t="str">
        <f t="shared" si="91"/>
        <v/>
      </c>
      <c r="V305" s="160" t="str">
        <f t="shared" si="92"/>
        <v/>
      </c>
      <c r="W305" s="160" t="str">
        <f t="shared" si="93"/>
        <v/>
      </c>
      <c r="X305" s="161" t="str">
        <f>IFERROR(IF(INDEX(inputsflow_updot,MATCH(Logic!$A305,inputsflow_no,0))&lt;&gt;"",INDEX(inputsflow_updot,MATCH(Logic!$A305,inputsflow_no,0)),""),"")</f>
        <v/>
      </c>
      <c r="Y305" s="160" t="str">
        <f t="shared" si="74"/>
        <v/>
      </c>
      <c r="Z305" s="161" t="str">
        <f>IFERROR(IF(INDEX(inputsflow_tduot,MATCH(Logic!$A305,inputsflow_no,0))&lt;&gt;"",INDEX(inputsflow_tduot,MATCH(Logic!$A305,inputsflow_no,0)),""),"")</f>
        <v/>
      </c>
      <c r="AA305" s="166" t="str">
        <f t="shared" si="75"/>
        <v/>
      </c>
      <c r="AB305" s="166" t="str">
        <f t="shared" si="76"/>
        <v/>
      </c>
      <c r="AC305" s="162" t="str">
        <f t="shared" si="94"/>
        <v/>
      </c>
      <c r="AD305" s="306" t="str">
        <f t="shared" si="95"/>
        <v/>
      </c>
      <c r="AE305" s="162" t="str">
        <f t="shared" si="96"/>
        <v/>
      </c>
      <c r="AF305" s="160" t="str">
        <f t="shared" si="97"/>
        <v/>
      </c>
      <c r="AG305" s="162" t="str">
        <f t="shared" si="98"/>
        <v/>
      </c>
      <c r="AH305" s="162" t="str">
        <f t="shared" si="80"/>
        <v/>
      </c>
      <c r="AI305" s="162" t="str">
        <f t="shared" si="99"/>
        <v/>
      </c>
      <c r="AJ305" s="153"/>
      <c r="AK305" s="138"/>
      <c r="AL305" s="138"/>
      <c r="AM305" s="138"/>
      <c r="AN305" s="138"/>
      <c r="AO305" s="138"/>
      <c r="AP305" s="138"/>
      <c r="AQ305" s="138"/>
      <c r="AR305" s="138"/>
      <c r="AS305" s="138"/>
      <c r="AT305" s="138"/>
      <c r="AU305" s="138"/>
      <c r="AV305" s="138"/>
      <c r="AW305" s="138"/>
      <c r="AX305" s="138"/>
      <c r="AY305" s="138"/>
      <c r="AZ305" s="138"/>
      <c r="BA305" s="138"/>
      <c r="BB305" s="138"/>
      <c r="BC305" s="138"/>
      <c r="BD305" s="138"/>
      <c r="BE305" s="138"/>
      <c r="BF305" s="138"/>
      <c r="BG305" s="138"/>
      <c r="BH305" s="138"/>
      <c r="BI305" s="138"/>
      <c r="BJ305" s="138"/>
      <c r="BK305" s="138"/>
      <c r="BL305" s="138"/>
      <c r="BM305" s="138"/>
      <c r="BN305" s="138"/>
      <c r="BO305" s="138"/>
      <c r="BP305" s="138"/>
      <c r="BQ305" s="138"/>
      <c r="BR305" s="138"/>
      <c r="BS305" s="138"/>
      <c r="BT305" s="138"/>
      <c r="BU305" s="138"/>
      <c r="BV305" s="138"/>
      <c r="BW305" s="138"/>
      <c r="BX305" s="138"/>
      <c r="BY305" s="138"/>
      <c r="BZ305" s="138"/>
    </row>
    <row r="306" spans="1:78" s="152" customFormat="1" ht="18" hidden="1" customHeight="1" outlineLevel="2" x14ac:dyDescent="0.25">
      <c r="A306" s="146">
        <v>42</v>
      </c>
      <c r="B306" s="366" t="str">
        <f>IFERROR(IF(INDEX(inputsflow_gn,MATCH(Logic!$A306,inputsflow_no,0))&lt;&gt;"",INDEX(inputsflow_gn,MATCH(Logic!$A306,inputsflow_no,0)),""),"")</f>
        <v/>
      </c>
      <c r="C306" s="367"/>
      <c r="D306" s="58" t="str">
        <f>IFERROR(IF(INDEX(inputsflow_id,MATCH(Logic!$A306,inputsflow_no,0))&lt;&gt;"",INDEX(inputsflow_id,MATCH(Logic!$A306,inputsflow_no,0)),""),"")</f>
        <v/>
      </c>
      <c r="E306" s="370" t="str">
        <f>IFERROR(IF(INDEX(inputsflow_typ,MATCH(Logic!$A306,inputsflow_no,0))&lt;&gt;"",INDEX(inputsflow_typ,MATCH(Logic!$A306,inputsflow_no,0)),""),"")</f>
        <v/>
      </c>
      <c r="F306" s="370"/>
      <c r="G306" s="162" t="str">
        <f t="shared" si="60"/>
        <v/>
      </c>
      <c r="H306" s="312" t="str">
        <f>IFERROR(IF(INDEX(inputsflow_dur,MATCH(Logic!$A306,inputsflow_no,0))&lt;&gt;"",INDEX(inputsflow_dur,MATCH(Logic!$A306,inputsflow_no,0)),""),"")</f>
        <v/>
      </c>
      <c r="I306" s="160" t="str">
        <f t="shared" si="61"/>
        <v/>
      </c>
      <c r="J306" s="312" t="str">
        <f>IFERROR(IF(INDEX(inputsflow_dfr,MATCH(Logic!$A306,inputsflow_no,0))&lt;&gt;"",INDEX(inputsflow_dfr,MATCH(Logic!$A306,inputsflow_no,0)),""),"")</f>
        <v/>
      </c>
      <c r="K306" s="304" t="str">
        <f>IFERROR(IF(INDEX(inputsflow_paw,MATCH(Logic!$A306,inputsflow_no,0))&lt;&gt;"",INDEX(inputsflow_paw,MATCH(Logic!$A306,inputsflow_no,0)),""),"")</f>
        <v/>
      </c>
      <c r="L306" s="304" t="str">
        <f>IFERROR(IF(INDEX(inputsflow_prcocc,MATCH(Logic!$A306,inputsflow_no,0))&lt;&gt;"",INDEX(inputsflow_prcocc,MATCH(Logic!$A306,inputsflow_no,0)),""),"")</f>
        <v/>
      </c>
      <c r="M306" s="160" t="str">
        <f t="shared" si="83"/>
        <v/>
      </c>
      <c r="N306" s="160" t="str">
        <f t="shared" si="84"/>
        <v/>
      </c>
      <c r="O306" s="160" t="str">
        <f t="shared" si="85"/>
        <v/>
      </c>
      <c r="P306" s="160" t="str">
        <f t="shared" si="86"/>
        <v/>
      </c>
      <c r="Q306" s="160" t="str">
        <f t="shared" si="87"/>
        <v/>
      </c>
      <c r="R306" s="160" t="str">
        <f t="shared" si="88"/>
        <v/>
      </c>
      <c r="S306" s="160" t="str">
        <f t="shared" si="89"/>
        <v/>
      </c>
      <c r="T306" s="160" t="str">
        <f t="shared" si="90"/>
        <v/>
      </c>
      <c r="U306" s="160" t="str">
        <f t="shared" si="91"/>
        <v/>
      </c>
      <c r="V306" s="160" t="str">
        <f t="shared" si="92"/>
        <v/>
      </c>
      <c r="W306" s="160" t="str">
        <f t="shared" si="93"/>
        <v/>
      </c>
      <c r="X306" s="161" t="str">
        <f>IFERROR(IF(INDEX(inputsflow_updot,MATCH(Logic!$A306,inputsflow_no,0))&lt;&gt;"",INDEX(inputsflow_updot,MATCH(Logic!$A306,inputsflow_no,0)),""),"")</f>
        <v/>
      </c>
      <c r="Y306" s="160" t="str">
        <f t="shared" si="74"/>
        <v/>
      </c>
      <c r="Z306" s="161" t="str">
        <f>IFERROR(IF(INDEX(inputsflow_tduot,MATCH(Logic!$A306,inputsflow_no,0))&lt;&gt;"",INDEX(inputsflow_tduot,MATCH(Logic!$A306,inputsflow_no,0)),""),"")</f>
        <v/>
      </c>
      <c r="AA306" s="166" t="str">
        <f t="shared" si="75"/>
        <v/>
      </c>
      <c r="AB306" s="166" t="str">
        <f t="shared" si="76"/>
        <v/>
      </c>
      <c r="AC306" s="162" t="str">
        <f t="shared" si="94"/>
        <v/>
      </c>
      <c r="AD306" s="306" t="str">
        <f t="shared" si="95"/>
        <v/>
      </c>
      <c r="AE306" s="162" t="str">
        <f t="shared" si="96"/>
        <v/>
      </c>
      <c r="AF306" s="160" t="str">
        <f t="shared" si="97"/>
        <v/>
      </c>
      <c r="AG306" s="162" t="str">
        <f t="shared" si="98"/>
        <v/>
      </c>
      <c r="AH306" s="162" t="str">
        <f t="shared" si="80"/>
        <v/>
      </c>
      <c r="AI306" s="162" t="str">
        <f t="shared" si="99"/>
        <v/>
      </c>
      <c r="AJ306" s="153"/>
      <c r="AK306" s="138"/>
      <c r="AL306" s="138"/>
      <c r="AM306" s="138"/>
      <c r="AN306" s="138"/>
      <c r="AO306" s="138"/>
      <c r="AP306" s="138"/>
      <c r="AQ306" s="138"/>
      <c r="AR306" s="138"/>
      <c r="AS306" s="138"/>
      <c r="AT306" s="138"/>
      <c r="AU306" s="138"/>
      <c r="AV306" s="138"/>
      <c r="AW306" s="138"/>
      <c r="AX306" s="138"/>
      <c r="AY306" s="138"/>
      <c r="AZ306" s="138"/>
      <c r="BA306" s="138"/>
      <c r="BB306" s="138"/>
      <c r="BC306" s="138"/>
      <c r="BD306" s="138"/>
      <c r="BE306" s="138"/>
      <c r="BF306" s="138"/>
      <c r="BG306" s="138"/>
      <c r="BH306" s="138"/>
      <c r="BI306" s="138"/>
      <c r="BJ306" s="138"/>
      <c r="BK306" s="138"/>
      <c r="BL306" s="138"/>
      <c r="BM306" s="138"/>
      <c r="BN306" s="138"/>
      <c r="BO306" s="138"/>
      <c r="BP306" s="138"/>
      <c r="BQ306" s="138"/>
      <c r="BR306" s="138"/>
      <c r="BS306" s="138"/>
      <c r="BT306" s="138"/>
      <c r="BU306" s="138"/>
      <c r="BV306" s="138"/>
      <c r="BW306" s="138"/>
      <c r="BX306" s="138"/>
      <c r="BY306" s="138"/>
      <c r="BZ306" s="138"/>
    </row>
    <row r="307" spans="1:78" s="152" customFormat="1" ht="18" hidden="1" customHeight="1" outlineLevel="2" x14ac:dyDescent="0.25">
      <c r="A307" s="146">
        <v>43</v>
      </c>
      <c r="B307" s="366" t="str">
        <f>IFERROR(IF(INDEX(inputsflow_gn,MATCH(Logic!$A307,inputsflow_no,0))&lt;&gt;"",INDEX(inputsflow_gn,MATCH(Logic!$A307,inputsflow_no,0)),""),"")</f>
        <v/>
      </c>
      <c r="C307" s="367"/>
      <c r="D307" s="58" t="str">
        <f>IFERROR(IF(INDEX(inputsflow_id,MATCH(Logic!$A307,inputsflow_no,0))&lt;&gt;"",INDEX(inputsflow_id,MATCH(Logic!$A307,inputsflow_no,0)),""),"")</f>
        <v/>
      </c>
      <c r="E307" s="370" t="str">
        <f>IFERROR(IF(INDEX(inputsflow_typ,MATCH(Logic!$A307,inputsflow_no,0))&lt;&gt;"",INDEX(inputsflow_typ,MATCH(Logic!$A307,inputsflow_no,0)),""),"")</f>
        <v/>
      </c>
      <c r="F307" s="370"/>
      <c r="G307" s="162" t="str">
        <f t="shared" si="60"/>
        <v/>
      </c>
      <c r="H307" s="312" t="str">
        <f>IFERROR(IF(INDEX(inputsflow_dur,MATCH(Logic!$A307,inputsflow_no,0))&lt;&gt;"",INDEX(inputsflow_dur,MATCH(Logic!$A307,inputsflow_no,0)),""),"")</f>
        <v/>
      </c>
      <c r="I307" s="160" t="str">
        <f t="shared" si="61"/>
        <v/>
      </c>
      <c r="J307" s="312" t="str">
        <f>IFERROR(IF(INDEX(inputsflow_dfr,MATCH(Logic!$A307,inputsflow_no,0))&lt;&gt;"",INDEX(inputsflow_dfr,MATCH(Logic!$A307,inputsflow_no,0)),""),"")</f>
        <v/>
      </c>
      <c r="K307" s="304" t="str">
        <f>IFERROR(IF(INDEX(inputsflow_paw,MATCH(Logic!$A307,inputsflow_no,0))&lt;&gt;"",INDEX(inputsflow_paw,MATCH(Logic!$A307,inputsflow_no,0)),""),"")</f>
        <v/>
      </c>
      <c r="L307" s="304" t="str">
        <f>IFERROR(IF(INDEX(inputsflow_prcocc,MATCH(Logic!$A307,inputsflow_no,0))&lt;&gt;"",INDEX(inputsflow_prcocc,MATCH(Logic!$A307,inputsflow_no,0)),""),"")</f>
        <v/>
      </c>
      <c r="M307" s="160" t="str">
        <f t="shared" si="83"/>
        <v/>
      </c>
      <c r="N307" s="160" t="str">
        <f t="shared" si="84"/>
        <v/>
      </c>
      <c r="O307" s="160" t="str">
        <f t="shared" si="85"/>
        <v/>
      </c>
      <c r="P307" s="160" t="str">
        <f t="shared" si="86"/>
        <v/>
      </c>
      <c r="Q307" s="160" t="str">
        <f t="shared" si="87"/>
        <v/>
      </c>
      <c r="R307" s="160" t="str">
        <f t="shared" si="88"/>
        <v/>
      </c>
      <c r="S307" s="160" t="str">
        <f t="shared" si="89"/>
        <v/>
      </c>
      <c r="T307" s="160" t="str">
        <f t="shared" si="90"/>
        <v/>
      </c>
      <c r="U307" s="160" t="str">
        <f t="shared" si="91"/>
        <v/>
      </c>
      <c r="V307" s="160" t="str">
        <f t="shared" si="92"/>
        <v/>
      </c>
      <c r="W307" s="160" t="str">
        <f t="shared" si="93"/>
        <v/>
      </c>
      <c r="X307" s="161" t="str">
        <f>IFERROR(IF(INDEX(inputsflow_updot,MATCH(Logic!$A307,inputsflow_no,0))&lt;&gt;"",INDEX(inputsflow_updot,MATCH(Logic!$A307,inputsflow_no,0)),""),"")</f>
        <v/>
      </c>
      <c r="Y307" s="160" t="str">
        <f t="shared" si="74"/>
        <v/>
      </c>
      <c r="Z307" s="161" t="str">
        <f>IFERROR(IF(INDEX(inputsflow_tduot,MATCH(Logic!$A307,inputsflow_no,0))&lt;&gt;"",INDEX(inputsflow_tduot,MATCH(Logic!$A307,inputsflow_no,0)),""),"")</f>
        <v/>
      </c>
      <c r="AA307" s="166" t="str">
        <f t="shared" si="75"/>
        <v/>
      </c>
      <c r="AB307" s="166" t="str">
        <f t="shared" si="76"/>
        <v/>
      </c>
      <c r="AC307" s="162" t="str">
        <f t="shared" si="94"/>
        <v/>
      </c>
      <c r="AD307" s="306" t="str">
        <f t="shared" si="95"/>
        <v/>
      </c>
      <c r="AE307" s="162" t="str">
        <f t="shared" si="96"/>
        <v/>
      </c>
      <c r="AF307" s="160" t="str">
        <f t="shared" si="97"/>
        <v/>
      </c>
      <c r="AG307" s="162" t="str">
        <f t="shared" si="98"/>
        <v/>
      </c>
      <c r="AH307" s="162" t="str">
        <f t="shared" si="80"/>
        <v/>
      </c>
      <c r="AI307" s="162" t="str">
        <f t="shared" si="99"/>
        <v/>
      </c>
      <c r="AJ307" s="153"/>
      <c r="AK307" s="138"/>
      <c r="AL307" s="138"/>
      <c r="AM307" s="138"/>
      <c r="AN307" s="138"/>
      <c r="AO307" s="138"/>
      <c r="AP307" s="138"/>
      <c r="AQ307" s="138"/>
      <c r="AR307" s="138"/>
      <c r="AS307" s="138"/>
      <c r="AT307" s="138"/>
      <c r="AU307" s="138"/>
      <c r="AV307" s="138"/>
      <c r="AW307" s="138"/>
      <c r="AX307" s="138"/>
      <c r="AY307" s="138"/>
      <c r="AZ307" s="138"/>
      <c r="BA307" s="138"/>
      <c r="BB307" s="138"/>
      <c r="BC307" s="138"/>
      <c r="BD307" s="138"/>
      <c r="BE307" s="138"/>
      <c r="BF307" s="138"/>
      <c r="BG307" s="138"/>
      <c r="BH307" s="138"/>
      <c r="BI307" s="138"/>
      <c r="BJ307" s="138"/>
      <c r="BK307" s="138"/>
      <c r="BL307" s="138"/>
      <c r="BM307" s="138"/>
      <c r="BN307" s="138"/>
      <c r="BO307" s="138"/>
      <c r="BP307" s="138"/>
      <c r="BQ307" s="138"/>
      <c r="BR307" s="138"/>
      <c r="BS307" s="138"/>
      <c r="BT307" s="138"/>
      <c r="BU307" s="138"/>
      <c r="BV307" s="138"/>
      <c r="BW307" s="138"/>
      <c r="BX307" s="138"/>
      <c r="BY307" s="138"/>
      <c r="BZ307" s="138"/>
    </row>
    <row r="308" spans="1:78" s="152" customFormat="1" ht="18" hidden="1" customHeight="1" outlineLevel="2" x14ac:dyDescent="0.25">
      <c r="A308" s="146">
        <v>44</v>
      </c>
      <c r="B308" s="366" t="str">
        <f>IFERROR(IF(INDEX(inputsflow_gn,MATCH(Logic!$A308,inputsflow_no,0))&lt;&gt;"",INDEX(inputsflow_gn,MATCH(Logic!$A308,inputsflow_no,0)),""),"")</f>
        <v/>
      </c>
      <c r="C308" s="367"/>
      <c r="D308" s="58" t="str">
        <f>IFERROR(IF(INDEX(inputsflow_id,MATCH(Logic!$A308,inputsflow_no,0))&lt;&gt;"",INDEX(inputsflow_id,MATCH(Logic!$A308,inputsflow_no,0)),""),"")</f>
        <v/>
      </c>
      <c r="E308" s="370" t="str">
        <f>IFERROR(IF(INDEX(inputsflow_typ,MATCH(Logic!$A308,inputsflow_no,0))&lt;&gt;"",INDEX(inputsflow_typ,MATCH(Logic!$A308,inputsflow_no,0)),""),"")</f>
        <v/>
      </c>
      <c r="F308" s="370"/>
      <c r="G308" s="162" t="str">
        <f t="shared" si="60"/>
        <v/>
      </c>
      <c r="H308" s="312" t="str">
        <f>IFERROR(IF(INDEX(inputsflow_dur,MATCH(Logic!$A308,inputsflow_no,0))&lt;&gt;"",INDEX(inputsflow_dur,MATCH(Logic!$A308,inputsflow_no,0)),""),"")</f>
        <v/>
      </c>
      <c r="I308" s="160" t="str">
        <f t="shared" si="61"/>
        <v/>
      </c>
      <c r="J308" s="312" t="str">
        <f>IFERROR(IF(INDEX(inputsflow_dfr,MATCH(Logic!$A308,inputsflow_no,0))&lt;&gt;"",INDEX(inputsflow_dfr,MATCH(Logic!$A308,inputsflow_no,0)),""),"")</f>
        <v/>
      </c>
      <c r="K308" s="304" t="str">
        <f>IFERROR(IF(INDEX(inputsflow_paw,MATCH(Logic!$A308,inputsflow_no,0))&lt;&gt;"",INDEX(inputsflow_paw,MATCH(Logic!$A308,inputsflow_no,0)),""),"")</f>
        <v/>
      </c>
      <c r="L308" s="304" t="str">
        <f>IFERROR(IF(INDEX(inputsflow_prcocc,MATCH(Logic!$A308,inputsflow_no,0))&lt;&gt;"",INDEX(inputsflow_prcocc,MATCH(Logic!$A308,inputsflow_no,0)),""),"")</f>
        <v/>
      </c>
      <c r="M308" s="160" t="str">
        <f t="shared" si="83"/>
        <v/>
      </c>
      <c r="N308" s="160" t="str">
        <f t="shared" si="84"/>
        <v/>
      </c>
      <c r="O308" s="160" t="str">
        <f t="shared" si="85"/>
        <v/>
      </c>
      <c r="P308" s="160" t="str">
        <f t="shared" si="86"/>
        <v/>
      </c>
      <c r="Q308" s="160" t="str">
        <f t="shared" si="87"/>
        <v/>
      </c>
      <c r="R308" s="160" t="str">
        <f t="shared" si="88"/>
        <v/>
      </c>
      <c r="S308" s="160" t="str">
        <f t="shared" si="89"/>
        <v/>
      </c>
      <c r="T308" s="160" t="str">
        <f t="shared" si="90"/>
        <v/>
      </c>
      <c r="U308" s="160" t="str">
        <f t="shared" si="91"/>
        <v/>
      </c>
      <c r="V308" s="160" t="str">
        <f t="shared" si="92"/>
        <v/>
      </c>
      <c r="W308" s="160" t="str">
        <f t="shared" si="93"/>
        <v/>
      </c>
      <c r="X308" s="161" t="str">
        <f>IFERROR(IF(INDEX(inputsflow_updot,MATCH(Logic!$A308,inputsflow_no,0))&lt;&gt;"",INDEX(inputsflow_updot,MATCH(Logic!$A308,inputsflow_no,0)),""),"")</f>
        <v/>
      </c>
      <c r="Y308" s="160" t="str">
        <f t="shared" si="74"/>
        <v/>
      </c>
      <c r="Z308" s="161" t="str">
        <f>IFERROR(IF(INDEX(inputsflow_tduot,MATCH(Logic!$A308,inputsflow_no,0))&lt;&gt;"",INDEX(inputsflow_tduot,MATCH(Logic!$A308,inputsflow_no,0)),""),"")</f>
        <v/>
      </c>
      <c r="AA308" s="166" t="str">
        <f t="shared" si="75"/>
        <v/>
      </c>
      <c r="AB308" s="166" t="str">
        <f t="shared" si="76"/>
        <v/>
      </c>
      <c r="AC308" s="162" t="str">
        <f t="shared" si="94"/>
        <v/>
      </c>
      <c r="AD308" s="306" t="str">
        <f t="shared" si="95"/>
        <v/>
      </c>
      <c r="AE308" s="162" t="str">
        <f t="shared" si="96"/>
        <v/>
      </c>
      <c r="AF308" s="160" t="str">
        <f t="shared" si="97"/>
        <v/>
      </c>
      <c r="AG308" s="162" t="str">
        <f t="shared" si="98"/>
        <v/>
      </c>
      <c r="AH308" s="162" t="str">
        <f t="shared" si="80"/>
        <v/>
      </c>
      <c r="AI308" s="162" t="str">
        <f t="shared" si="99"/>
        <v/>
      </c>
      <c r="AJ308" s="153"/>
      <c r="AK308" s="138"/>
      <c r="AL308" s="138"/>
      <c r="AM308" s="138"/>
      <c r="AN308" s="138"/>
      <c r="AO308" s="138"/>
      <c r="AP308" s="138"/>
      <c r="AQ308" s="138"/>
      <c r="AR308" s="138"/>
      <c r="AS308" s="138"/>
      <c r="AT308" s="138"/>
      <c r="AU308" s="138"/>
      <c r="AV308" s="138"/>
      <c r="AW308" s="138"/>
      <c r="AX308" s="138"/>
      <c r="AY308" s="138"/>
      <c r="AZ308" s="138"/>
      <c r="BA308" s="138"/>
      <c r="BB308" s="138"/>
      <c r="BC308" s="138"/>
      <c r="BD308" s="138"/>
      <c r="BE308" s="138"/>
      <c r="BF308" s="138"/>
      <c r="BG308" s="138"/>
      <c r="BH308" s="138"/>
      <c r="BI308" s="138"/>
      <c r="BJ308" s="138"/>
      <c r="BK308" s="138"/>
      <c r="BL308" s="138"/>
      <c r="BM308" s="138"/>
      <c r="BN308" s="138"/>
      <c r="BO308" s="138"/>
      <c r="BP308" s="138"/>
      <c r="BQ308" s="138"/>
      <c r="BR308" s="138"/>
      <c r="BS308" s="138"/>
      <c r="BT308" s="138"/>
      <c r="BU308" s="138"/>
      <c r="BV308" s="138"/>
      <c r="BW308" s="138"/>
      <c r="BX308" s="138"/>
      <c r="BY308" s="138"/>
      <c r="BZ308" s="138"/>
    </row>
    <row r="309" spans="1:78" s="152" customFormat="1" ht="18" hidden="1" customHeight="1" outlineLevel="2" x14ac:dyDescent="0.25">
      <c r="A309" s="146">
        <v>45</v>
      </c>
      <c r="B309" s="366" t="str">
        <f>IFERROR(IF(INDEX(inputsflow_gn,MATCH(Logic!$A309,inputsflow_no,0))&lt;&gt;"",INDEX(inputsflow_gn,MATCH(Logic!$A309,inputsflow_no,0)),""),"")</f>
        <v/>
      </c>
      <c r="C309" s="367"/>
      <c r="D309" s="58" t="str">
        <f>IFERROR(IF(INDEX(inputsflow_id,MATCH(Logic!$A309,inputsflow_no,0))&lt;&gt;"",INDEX(inputsflow_id,MATCH(Logic!$A309,inputsflow_no,0)),""),"")</f>
        <v/>
      </c>
      <c r="E309" s="370" t="str">
        <f>IFERROR(IF(INDEX(inputsflow_typ,MATCH(Logic!$A309,inputsflow_no,0))&lt;&gt;"",INDEX(inputsflow_typ,MATCH(Logic!$A309,inputsflow_no,0)),""),"")</f>
        <v/>
      </c>
      <c r="F309" s="370"/>
      <c r="G309" s="162" t="str">
        <f t="shared" si="60"/>
        <v/>
      </c>
      <c r="H309" s="312" t="str">
        <f>IFERROR(IF(INDEX(inputsflow_dur,MATCH(Logic!$A309,inputsflow_no,0))&lt;&gt;"",INDEX(inputsflow_dur,MATCH(Logic!$A309,inputsflow_no,0)),""),"")</f>
        <v/>
      </c>
      <c r="I309" s="160" t="str">
        <f t="shared" si="61"/>
        <v/>
      </c>
      <c r="J309" s="312" t="str">
        <f>IFERROR(IF(INDEX(inputsflow_dfr,MATCH(Logic!$A309,inputsflow_no,0))&lt;&gt;"",INDEX(inputsflow_dfr,MATCH(Logic!$A309,inputsflow_no,0)),""),"")</f>
        <v/>
      </c>
      <c r="K309" s="304" t="str">
        <f>IFERROR(IF(INDEX(inputsflow_paw,MATCH(Logic!$A309,inputsflow_no,0))&lt;&gt;"",INDEX(inputsflow_paw,MATCH(Logic!$A309,inputsflow_no,0)),""),"")</f>
        <v/>
      </c>
      <c r="L309" s="304" t="str">
        <f>IFERROR(IF(INDEX(inputsflow_prcocc,MATCH(Logic!$A309,inputsflow_no,0))&lt;&gt;"",INDEX(inputsflow_prcocc,MATCH(Logic!$A309,inputsflow_no,0)),""),"")</f>
        <v/>
      </c>
      <c r="M309" s="160" t="str">
        <f t="shared" si="83"/>
        <v/>
      </c>
      <c r="N309" s="160" t="str">
        <f t="shared" si="84"/>
        <v/>
      </c>
      <c r="O309" s="160" t="str">
        <f t="shared" si="85"/>
        <v/>
      </c>
      <c r="P309" s="160" t="str">
        <f t="shared" si="86"/>
        <v/>
      </c>
      <c r="Q309" s="160" t="str">
        <f t="shared" si="87"/>
        <v/>
      </c>
      <c r="R309" s="160" t="str">
        <f t="shared" si="88"/>
        <v/>
      </c>
      <c r="S309" s="160" t="str">
        <f t="shared" si="89"/>
        <v/>
      </c>
      <c r="T309" s="160" t="str">
        <f t="shared" si="90"/>
        <v/>
      </c>
      <c r="U309" s="160" t="str">
        <f t="shared" si="91"/>
        <v/>
      </c>
      <c r="V309" s="160" t="str">
        <f t="shared" si="92"/>
        <v/>
      </c>
      <c r="W309" s="160" t="str">
        <f t="shared" si="93"/>
        <v/>
      </c>
      <c r="X309" s="161" t="str">
        <f>IFERROR(IF(INDEX(inputsflow_updot,MATCH(Logic!$A309,inputsflow_no,0))&lt;&gt;"",INDEX(inputsflow_updot,MATCH(Logic!$A309,inputsflow_no,0)),""),"")</f>
        <v/>
      </c>
      <c r="Y309" s="160" t="str">
        <f t="shared" si="74"/>
        <v/>
      </c>
      <c r="Z309" s="161" t="str">
        <f>IFERROR(IF(INDEX(inputsflow_tduot,MATCH(Logic!$A309,inputsflow_no,0))&lt;&gt;"",INDEX(inputsflow_tduot,MATCH(Logic!$A309,inputsflow_no,0)),""),"")</f>
        <v/>
      </c>
      <c r="AA309" s="166" t="str">
        <f t="shared" si="75"/>
        <v/>
      </c>
      <c r="AB309" s="166" t="str">
        <f t="shared" si="76"/>
        <v/>
      </c>
      <c r="AC309" s="162" t="str">
        <f t="shared" si="94"/>
        <v/>
      </c>
      <c r="AD309" s="306" t="str">
        <f t="shared" si="95"/>
        <v/>
      </c>
      <c r="AE309" s="162" t="str">
        <f t="shared" si="96"/>
        <v/>
      </c>
      <c r="AF309" s="160" t="str">
        <f t="shared" si="97"/>
        <v/>
      </c>
      <c r="AG309" s="162" t="str">
        <f t="shared" si="98"/>
        <v/>
      </c>
      <c r="AH309" s="162" t="str">
        <f t="shared" si="80"/>
        <v/>
      </c>
      <c r="AI309" s="162" t="str">
        <f t="shared" si="99"/>
        <v/>
      </c>
      <c r="AJ309" s="153"/>
      <c r="AK309" s="138"/>
      <c r="AL309" s="138"/>
      <c r="AM309" s="138"/>
      <c r="AN309" s="138"/>
      <c r="AO309" s="138"/>
      <c r="AP309" s="138"/>
      <c r="AQ309" s="138"/>
      <c r="AR309" s="138"/>
      <c r="AS309" s="138"/>
      <c r="AT309" s="138"/>
      <c r="AU309" s="138"/>
      <c r="AV309" s="138"/>
      <c r="AW309" s="138"/>
      <c r="AX309" s="138"/>
      <c r="AY309" s="138"/>
      <c r="AZ309" s="138"/>
      <c r="BA309" s="138"/>
      <c r="BB309" s="138"/>
      <c r="BC309" s="138"/>
      <c r="BD309" s="138"/>
      <c r="BE309" s="138"/>
      <c r="BF309" s="138"/>
      <c r="BG309" s="138"/>
      <c r="BH309" s="138"/>
      <c r="BI309" s="138"/>
      <c r="BJ309" s="138"/>
      <c r="BK309" s="138"/>
      <c r="BL309" s="138"/>
      <c r="BM309" s="138"/>
      <c r="BN309" s="138"/>
      <c r="BO309" s="138"/>
      <c r="BP309" s="138"/>
      <c r="BQ309" s="138"/>
      <c r="BR309" s="138"/>
      <c r="BS309" s="138"/>
      <c r="BT309" s="138"/>
      <c r="BU309" s="138"/>
      <c r="BV309" s="138"/>
      <c r="BW309" s="138"/>
      <c r="BX309" s="138"/>
      <c r="BY309" s="138"/>
      <c r="BZ309" s="138"/>
    </row>
    <row r="310" spans="1:78" s="152" customFormat="1" ht="18" hidden="1" customHeight="1" outlineLevel="2" x14ac:dyDescent="0.25">
      <c r="A310" s="146">
        <v>46</v>
      </c>
      <c r="B310" s="366" t="str">
        <f>IFERROR(IF(INDEX(inputsflow_gn,MATCH(Logic!$A310,inputsflow_no,0))&lt;&gt;"",INDEX(inputsflow_gn,MATCH(Logic!$A310,inputsflow_no,0)),""),"")</f>
        <v/>
      </c>
      <c r="C310" s="367"/>
      <c r="D310" s="58" t="str">
        <f>IFERROR(IF(INDEX(inputsflow_id,MATCH(Logic!$A310,inputsflow_no,0))&lt;&gt;"",INDEX(inputsflow_id,MATCH(Logic!$A310,inputsflow_no,0)),""),"")</f>
        <v/>
      </c>
      <c r="E310" s="370" t="str">
        <f>IFERROR(IF(INDEX(inputsflow_typ,MATCH(Logic!$A310,inputsflow_no,0))&lt;&gt;"",INDEX(inputsflow_typ,MATCH(Logic!$A310,inputsflow_no,0)),""),"")</f>
        <v/>
      </c>
      <c r="F310" s="370"/>
      <c r="G310" s="162" t="str">
        <f t="shared" si="60"/>
        <v/>
      </c>
      <c r="H310" s="312" t="str">
        <f>IFERROR(IF(INDEX(inputsflow_dur,MATCH(Logic!$A310,inputsflow_no,0))&lt;&gt;"",INDEX(inputsflow_dur,MATCH(Logic!$A310,inputsflow_no,0)),""),"")</f>
        <v/>
      </c>
      <c r="I310" s="160" t="str">
        <f t="shared" si="61"/>
        <v/>
      </c>
      <c r="J310" s="312" t="str">
        <f>IFERROR(IF(INDEX(inputsflow_dfr,MATCH(Logic!$A310,inputsflow_no,0))&lt;&gt;"",INDEX(inputsflow_dfr,MATCH(Logic!$A310,inputsflow_no,0)),""),"")</f>
        <v/>
      </c>
      <c r="K310" s="304" t="str">
        <f>IFERROR(IF(INDEX(inputsflow_paw,MATCH(Logic!$A310,inputsflow_no,0))&lt;&gt;"",INDEX(inputsflow_paw,MATCH(Logic!$A310,inputsflow_no,0)),""),"")</f>
        <v/>
      </c>
      <c r="L310" s="304" t="str">
        <f>IFERROR(IF(INDEX(inputsflow_prcocc,MATCH(Logic!$A310,inputsflow_no,0))&lt;&gt;"",INDEX(inputsflow_prcocc,MATCH(Logic!$A310,inputsflow_no,0)),""),"")</f>
        <v/>
      </c>
      <c r="M310" s="160" t="str">
        <f t="shared" si="83"/>
        <v/>
      </c>
      <c r="N310" s="160" t="str">
        <f t="shared" si="84"/>
        <v/>
      </c>
      <c r="O310" s="160" t="str">
        <f t="shared" si="85"/>
        <v/>
      </c>
      <c r="P310" s="160" t="str">
        <f t="shared" si="86"/>
        <v/>
      </c>
      <c r="Q310" s="160" t="str">
        <f t="shared" si="87"/>
        <v/>
      </c>
      <c r="R310" s="160" t="str">
        <f t="shared" si="88"/>
        <v/>
      </c>
      <c r="S310" s="160" t="str">
        <f t="shared" si="89"/>
        <v/>
      </c>
      <c r="T310" s="160" t="str">
        <f t="shared" si="90"/>
        <v/>
      </c>
      <c r="U310" s="160" t="str">
        <f t="shared" si="91"/>
        <v/>
      </c>
      <c r="V310" s="160" t="str">
        <f t="shared" si="92"/>
        <v/>
      </c>
      <c r="W310" s="160" t="str">
        <f t="shared" si="93"/>
        <v/>
      </c>
      <c r="X310" s="161" t="str">
        <f>IFERROR(IF(INDEX(inputsflow_updot,MATCH(Logic!$A310,inputsflow_no,0))&lt;&gt;"",INDEX(inputsflow_updot,MATCH(Logic!$A310,inputsflow_no,0)),""),"")</f>
        <v/>
      </c>
      <c r="Y310" s="160" t="str">
        <f t="shared" si="74"/>
        <v/>
      </c>
      <c r="Z310" s="161" t="str">
        <f>IFERROR(IF(INDEX(inputsflow_tduot,MATCH(Logic!$A310,inputsflow_no,0))&lt;&gt;"",INDEX(inputsflow_tduot,MATCH(Logic!$A310,inputsflow_no,0)),""),"")</f>
        <v/>
      </c>
      <c r="AA310" s="166" t="str">
        <f t="shared" si="75"/>
        <v/>
      </c>
      <c r="AB310" s="166" t="str">
        <f t="shared" si="76"/>
        <v/>
      </c>
      <c r="AC310" s="162" t="str">
        <f t="shared" si="94"/>
        <v/>
      </c>
      <c r="AD310" s="306" t="str">
        <f t="shared" si="95"/>
        <v/>
      </c>
      <c r="AE310" s="162" t="str">
        <f t="shared" si="96"/>
        <v/>
      </c>
      <c r="AF310" s="160" t="str">
        <f t="shared" si="97"/>
        <v/>
      </c>
      <c r="AG310" s="162" t="str">
        <f t="shared" si="98"/>
        <v/>
      </c>
      <c r="AH310" s="162" t="str">
        <f t="shared" si="80"/>
        <v/>
      </c>
      <c r="AI310" s="162" t="str">
        <f t="shared" si="99"/>
        <v/>
      </c>
      <c r="AJ310" s="153"/>
      <c r="AK310" s="138"/>
      <c r="AL310" s="138"/>
      <c r="AM310" s="138"/>
      <c r="AN310" s="138"/>
      <c r="AO310" s="138"/>
      <c r="AP310" s="138"/>
      <c r="AQ310" s="138"/>
      <c r="AR310" s="138"/>
      <c r="AS310" s="138"/>
      <c r="AT310" s="138"/>
      <c r="AU310" s="138"/>
      <c r="AV310" s="138"/>
      <c r="AW310" s="138"/>
      <c r="AX310" s="138"/>
      <c r="AY310" s="138"/>
      <c r="AZ310" s="138"/>
      <c r="BA310" s="138"/>
      <c r="BB310" s="138"/>
      <c r="BC310" s="138"/>
      <c r="BD310" s="138"/>
      <c r="BE310" s="138"/>
      <c r="BF310" s="138"/>
      <c r="BG310" s="138"/>
      <c r="BH310" s="138"/>
      <c r="BI310" s="138"/>
      <c r="BJ310" s="138"/>
      <c r="BK310" s="138"/>
      <c r="BL310" s="138"/>
      <c r="BM310" s="138"/>
      <c r="BN310" s="138"/>
      <c r="BO310" s="138"/>
      <c r="BP310" s="138"/>
      <c r="BQ310" s="138"/>
      <c r="BR310" s="138"/>
      <c r="BS310" s="138"/>
      <c r="BT310" s="138"/>
      <c r="BU310" s="138"/>
      <c r="BV310" s="138"/>
      <c r="BW310" s="138"/>
      <c r="BX310" s="138"/>
      <c r="BY310" s="138"/>
      <c r="BZ310" s="138"/>
    </row>
    <row r="311" spans="1:78" s="152" customFormat="1" ht="18" hidden="1" customHeight="1" outlineLevel="2" x14ac:dyDescent="0.25">
      <c r="A311" s="146">
        <v>47</v>
      </c>
      <c r="B311" s="366" t="str">
        <f>IFERROR(IF(INDEX(inputsflow_gn,MATCH(Logic!$A311,inputsflow_no,0))&lt;&gt;"",INDEX(inputsflow_gn,MATCH(Logic!$A311,inputsflow_no,0)),""),"")</f>
        <v/>
      </c>
      <c r="C311" s="367"/>
      <c r="D311" s="58" t="str">
        <f>IFERROR(IF(INDEX(inputsflow_id,MATCH(Logic!$A311,inputsflow_no,0))&lt;&gt;"",INDEX(inputsflow_id,MATCH(Logic!$A311,inputsflow_no,0)),""),"")</f>
        <v/>
      </c>
      <c r="E311" s="370" t="str">
        <f>IFERROR(IF(INDEX(inputsflow_typ,MATCH(Logic!$A311,inputsflow_no,0))&lt;&gt;"",INDEX(inputsflow_typ,MATCH(Logic!$A311,inputsflow_no,0)),""),"")</f>
        <v/>
      </c>
      <c r="F311" s="370"/>
      <c r="G311" s="162" t="str">
        <f t="shared" si="60"/>
        <v/>
      </c>
      <c r="H311" s="312" t="str">
        <f>IFERROR(IF(INDEX(inputsflow_dur,MATCH(Logic!$A311,inputsflow_no,0))&lt;&gt;"",INDEX(inputsflow_dur,MATCH(Logic!$A311,inputsflow_no,0)),""),"")</f>
        <v/>
      </c>
      <c r="I311" s="160" t="str">
        <f t="shared" si="61"/>
        <v/>
      </c>
      <c r="J311" s="312" t="str">
        <f>IFERROR(IF(INDEX(inputsflow_dfr,MATCH(Logic!$A311,inputsflow_no,0))&lt;&gt;"",INDEX(inputsflow_dfr,MATCH(Logic!$A311,inputsflow_no,0)),""),"")</f>
        <v/>
      </c>
      <c r="K311" s="304" t="str">
        <f>IFERROR(IF(INDEX(inputsflow_paw,MATCH(Logic!$A311,inputsflow_no,0))&lt;&gt;"",INDEX(inputsflow_paw,MATCH(Logic!$A311,inputsflow_no,0)),""),"")</f>
        <v/>
      </c>
      <c r="L311" s="304" t="str">
        <f>IFERROR(IF(INDEX(inputsflow_prcocc,MATCH(Logic!$A311,inputsflow_no,0))&lt;&gt;"",INDEX(inputsflow_prcocc,MATCH(Logic!$A311,inputsflow_no,0)),""),"")</f>
        <v/>
      </c>
      <c r="M311" s="160" t="str">
        <f t="shared" si="83"/>
        <v/>
      </c>
      <c r="N311" s="160" t="str">
        <f t="shared" si="84"/>
        <v/>
      </c>
      <c r="O311" s="160" t="str">
        <f t="shared" si="85"/>
        <v/>
      </c>
      <c r="P311" s="160" t="str">
        <f t="shared" si="86"/>
        <v/>
      </c>
      <c r="Q311" s="160" t="str">
        <f t="shared" si="87"/>
        <v/>
      </c>
      <c r="R311" s="160" t="str">
        <f t="shared" si="88"/>
        <v/>
      </c>
      <c r="S311" s="160" t="str">
        <f t="shared" si="89"/>
        <v/>
      </c>
      <c r="T311" s="160" t="str">
        <f t="shared" si="90"/>
        <v/>
      </c>
      <c r="U311" s="160" t="str">
        <f t="shared" si="91"/>
        <v/>
      </c>
      <c r="V311" s="160" t="str">
        <f t="shared" si="92"/>
        <v/>
      </c>
      <c r="W311" s="160" t="str">
        <f t="shared" si="93"/>
        <v/>
      </c>
      <c r="X311" s="161" t="str">
        <f>IFERROR(IF(INDEX(inputsflow_updot,MATCH(Logic!$A311,inputsflow_no,0))&lt;&gt;"",INDEX(inputsflow_updot,MATCH(Logic!$A311,inputsflow_no,0)),""),"")</f>
        <v/>
      </c>
      <c r="Y311" s="160" t="str">
        <f t="shared" si="74"/>
        <v/>
      </c>
      <c r="Z311" s="161" t="str">
        <f>IFERROR(IF(INDEX(inputsflow_tduot,MATCH(Logic!$A311,inputsflow_no,0))&lt;&gt;"",INDEX(inputsflow_tduot,MATCH(Logic!$A311,inputsflow_no,0)),""),"")</f>
        <v/>
      </c>
      <c r="AA311" s="166" t="str">
        <f t="shared" si="75"/>
        <v/>
      </c>
      <c r="AB311" s="166" t="str">
        <f t="shared" si="76"/>
        <v/>
      </c>
      <c r="AC311" s="162" t="str">
        <f t="shared" si="94"/>
        <v/>
      </c>
      <c r="AD311" s="306" t="str">
        <f t="shared" si="95"/>
        <v/>
      </c>
      <c r="AE311" s="162" t="str">
        <f t="shared" si="96"/>
        <v/>
      </c>
      <c r="AF311" s="160" t="str">
        <f t="shared" si="97"/>
        <v/>
      </c>
      <c r="AG311" s="162" t="str">
        <f t="shared" si="98"/>
        <v/>
      </c>
      <c r="AH311" s="162" t="str">
        <f t="shared" si="80"/>
        <v/>
      </c>
      <c r="AI311" s="162" t="str">
        <f t="shared" si="99"/>
        <v/>
      </c>
      <c r="AJ311" s="153"/>
      <c r="AK311" s="138"/>
      <c r="AL311" s="138"/>
      <c r="AM311" s="138"/>
      <c r="AN311" s="138"/>
      <c r="AO311" s="138"/>
      <c r="AP311" s="138"/>
      <c r="AQ311" s="138"/>
      <c r="AR311" s="138"/>
      <c r="AS311" s="138"/>
      <c r="AT311" s="138"/>
      <c r="AU311" s="138"/>
      <c r="AV311" s="138"/>
      <c r="AW311" s="138"/>
      <c r="AX311" s="138"/>
      <c r="AY311" s="138"/>
      <c r="AZ311" s="138"/>
      <c r="BA311" s="138"/>
      <c r="BB311" s="138"/>
      <c r="BC311" s="138"/>
      <c r="BD311" s="138"/>
      <c r="BE311" s="138"/>
      <c r="BF311" s="138"/>
      <c r="BG311" s="138"/>
      <c r="BH311" s="138"/>
      <c r="BI311" s="138"/>
      <c r="BJ311" s="138"/>
      <c r="BK311" s="138"/>
      <c r="BL311" s="138"/>
      <c r="BM311" s="138"/>
      <c r="BN311" s="138"/>
      <c r="BO311" s="138"/>
      <c r="BP311" s="138"/>
      <c r="BQ311" s="138"/>
      <c r="BR311" s="138"/>
      <c r="BS311" s="138"/>
      <c r="BT311" s="138"/>
      <c r="BU311" s="138"/>
      <c r="BV311" s="138"/>
      <c r="BW311" s="138"/>
      <c r="BX311" s="138"/>
      <c r="BY311" s="138"/>
      <c r="BZ311" s="138"/>
    </row>
    <row r="312" spans="1:78" s="152" customFormat="1" ht="18" hidden="1" customHeight="1" outlineLevel="2" x14ac:dyDescent="0.25">
      <c r="A312" s="146">
        <v>48</v>
      </c>
      <c r="B312" s="366" t="str">
        <f>IFERROR(IF(INDEX(inputsflow_gn,MATCH(Logic!$A312,inputsflow_no,0))&lt;&gt;"",INDEX(inputsflow_gn,MATCH(Logic!$A312,inputsflow_no,0)),""),"")</f>
        <v/>
      </c>
      <c r="C312" s="367"/>
      <c r="D312" s="58" t="str">
        <f>IFERROR(IF(INDEX(inputsflow_id,MATCH(Logic!$A312,inputsflow_no,0))&lt;&gt;"",INDEX(inputsflow_id,MATCH(Logic!$A312,inputsflow_no,0)),""),"")</f>
        <v/>
      </c>
      <c r="E312" s="370" t="str">
        <f>IFERROR(IF(INDEX(inputsflow_typ,MATCH(Logic!$A312,inputsflow_no,0))&lt;&gt;"",INDEX(inputsflow_typ,MATCH(Logic!$A312,inputsflow_no,0)),""),"")</f>
        <v/>
      </c>
      <c r="F312" s="370"/>
      <c r="G312" s="162" t="str">
        <f t="shared" si="60"/>
        <v/>
      </c>
      <c r="H312" s="312" t="str">
        <f>IFERROR(IF(INDEX(inputsflow_dur,MATCH(Logic!$A312,inputsflow_no,0))&lt;&gt;"",INDEX(inputsflow_dur,MATCH(Logic!$A312,inputsflow_no,0)),""),"")</f>
        <v/>
      </c>
      <c r="I312" s="160" t="str">
        <f t="shared" si="61"/>
        <v/>
      </c>
      <c r="J312" s="312" t="str">
        <f>IFERROR(IF(INDEX(inputsflow_dfr,MATCH(Logic!$A312,inputsflow_no,0))&lt;&gt;"",INDEX(inputsflow_dfr,MATCH(Logic!$A312,inputsflow_no,0)),""),"")</f>
        <v/>
      </c>
      <c r="K312" s="304" t="str">
        <f>IFERROR(IF(INDEX(inputsflow_paw,MATCH(Logic!$A312,inputsflow_no,0))&lt;&gt;"",INDEX(inputsflow_paw,MATCH(Logic!$A312,inputsflow_no,0)),""),"")</f>
        <v/>
      </c>
      <c r="L312" s="304" t="str">
        <f>IFERROR(IF(INDEX(inputsflow_prcocc,MATCH(Logic!$A312,inputsflow_no,0))&lt;&gt;"",INDEX(inputsflow_prcocc,MATCH(Logic!$A312,inputsflow_no,0)),""),"")</f>
        <v/>
      </c>
      <c r="M312" s="160" t="str">
        <f t="shared" si="83"/>
        <v/>
      </c>
      <c r="N312" s="160" t="str">
        <f t="shared" si="84"/>
        <v/>
      </c>
      <c r="O312" s="160" t="str">
        <f t="shared" si="85"/>
        <v/>
      </c>
      <c r="P312" s="160" t="str">
        <f t="shared" si="86"/>
        <v/>
      </c>
      <c r="Q312" s="160" t="str">
        <f t="shared" si="87"/>
        <v/>
      </c>
      <c r="R312" s="160" t="str">
        <f t="shared" si="88"/>
        <v/>
      </c>
      <c r="S312" s="160" t="str">
        <f t="shared" si="89"/>
        <v/>
      </c>
      <c r="T312" s="160" t="str">
        <f t="shared" si="90"/>
        <v/>
      </c>
      <c r="U312" s="160" t="str">
        <f t="shared" si="91"/>
        <v/>
      </c>
      <c r="V312" s="160" t="str">
        <f t="shared" si="92"/>
        <v/>
      </c>
      <c r="W312" s="160" t="str">
        <f t="shared" si="93"/>
        <v/>
      </c>
      <c r="X312" s="161" t="str">
        <f>IFERROR(IF(INDEX(inputsflow_updot,MATCH(Logic!$A312,inputsflow_no,0))&lt;&gt;"",INDEX(inputsflow_updot,MATCH(Logic!$A312,inputsflow_no,0)),""),"")</f>
        <v/>
      </c>
      <c r="Y312" s="160" t="str">
        <f t="shared" si="74"/>
        <v/>
      </c>
      <c r="Z312" s="161" t="str">
        <f>IFERROR(IF(INDEX(inputsflow_tduot,MATCH(Logic!$A312,inputsflow_no,0))&lt;&gt;"",INDEX(inputsflow_tduot,MATCH(Logic!$A312,inputsflow_no,0)),""),"")</f>
        <v/>
      </c>
      <c r="AA312" s="166" t="str">
        <f t="shared" si="75"/>
        <v/>
      </c>
      <c r="AB312" s="166" t="str">
        <f t="shared" si="76"/>
        <v/>
      </c>
      <c r="AC312" s="162" t="str">
        <f t="shared" si="94"/>
        <v/>
      </c>
      <c r="AD312" s="306" t="str">
        <f t="shared" si="95"/>
        <v/>
      </c>
      <c r="AE312" s="162" t="str">
        <f t="shared" si="96"/>
        <v/>
      </c>
      <c r="AF312" s="160" t="str">
        <f t="shared" si="97"/>
        <v/>
      </c>
      <c r="AG312" s="162" t="str">
        <f t="shared" si="98"/>
        <v/>
      </c>
      <c r="AH312" s="162" t="str">
        <f t="shared" si="80"/>
        <v/>
      </c>
      <c r="AI312" s="162" t="str">
        <f t="shared" si="99"/>
        <v/>
      </c>
      <c r="AJ312" s="153"/>
      <c r="AK312" s="138"/>
      <c r="AL312" s="138"/>
      <c r="AM312" s="138"/>
      <c r="AN312" s="138"/>
      <c r="AO312" s="138"/>
      <c r="AP312" s="138"/>
      <c r="AQ312" s="138"/>
      <c r="AR312" s="138"/>
      <c r="AS312" s="138"/>
      <c r="AT312" s="138"/>
      <c r="AU312" s="138"/>
      <c r="AV312" s="138"/>
      <c r="AW312" s="138"/>
      <c r="AX312" s="138"/>
      <c r="AY312" s="138"/>
      <c r="AZ312" s="138"/>
      <c r="BA312" s="138"/>
      <c r="BB312" s="138"/>
      <c r="BC312" s="138"/>
      <c r="BD312" s="138"/>
      <c r="BE312" s="138"/>
      <c r="BF312" s="138"/>
      <c r="BG312" s="138"/>
      <c r="BH312" s="138"/>
      <c r="BI312" s="138"/>
      <c r="BJ312" s="138"/>
      <c r="BK312" s="138"/>
      <c r="BL312" s="138"/>
      <c r="BM312" s="138"/>
      <c r="BN312" s="138"/>
      <c r="BO312" s="138"/>
      <c r="BP312" s="138"/>
      <c r="BQ312" s="138"/>
      <c r="BR312" s="138"/>
      <c r="BS312" s="138"/>
      <c r="BT312" s="138"/>
      <c r="BU312" s="138"/>
      <c r="BV312" s="138"/>
      <c r="BW312" s="138"/>
      <c r="BX312" s="138"/>
      <c r="BY312" s="138"/>
      <c r="BZ312" s="138"/>
    </row>
    <row r="313" spans="1:78" s="152" customFormat="1" ht="18" hidden="1" customHeight="1" outlineLevel="2" x14ac:dyDescent="0.25">
      <c r="A313" s="146">
        <v>49</v>
      </c>
      <c r="B313" s="366" t="str">
        <f>IFERROR(IF(INDEX(inputsflow_gn,MATCH(Logic!$A313,inputsflow_no,0))&lt;&gt;"",INDEX(inputsflow_gn,MATCH(Logic!$A313,inputsflow_no,0)),""),"")</f>
        <v/>
      </c>
      <c r="C313" s="367"/>
      <c r="D313" s="58" t="str">
        <f>IFERROR(IF(INDEX(inputsflow_id,MATCH(Logic!$A313,inputsflow_no,0))&lt;&gt;"",INDEX(inputsflow_id,MATCH(Logic!$A313,inputsflow_no,0)),""),"")</f>
        <v/>
      </c>
      <c r="E313" s="370" t="str">
        <f>IFERROR(IF(INDEX(inputsflow_typ,MATCH(Logic!$A313,inputsflow_no,0))&lt;&gt;"",INDEX(inputsflow_typ,MATCH(Logic!$A313,inputsflow_no,0)),""),"")</f>
        <v/>
      </c>
      <c r="F313" s="370"/>
      <c r="G313" s="162" t="str">
        <f t="shared" si="60"/>
        <v/>
      </c>
      <c r="H313" s="312" t="str">
        <f>IFERROR(IF(INDEX(inputsflow_dur,MATCH(Logic!$A313,inputsflow_no,0))&lt;&gt;"",INDEX(inputsflow_dur,MATCH(Logic!$A313,inputsflow_no,0)),""),"")</f>
        <v/>
      </c>
      <c r="I313" s="160" t="str">
        <f t="shared" si="61"/>
        <v/>
      </c>
      <c r="J313" s="312" t="str">
        <f>IFERROR(IF(INDEX(inputsflow_dfr,MATCH(Logic!$A313,inputsflow_no,0))&lt;&gt;"",INDEX(inputsflow_dfr,MATCH(Logic!$A313,inputsflow_no,0)),""),"")</f>
        <v/>
      </c>
      <c r="K313" s="304" t="str">
        <f>IFERROR(IF(INDEX(inputsflow_paw,MATCH(Logic!$A313,inputsflow_no,0))&lt;&gt;"",INDEX(inputsflow_paw,MATCH(Logic!$A313,inputsflow_no,0)),""),"")</f>
        <v/>
      </c>
      <c r="L313" s="304" t="str">
        <f>IFERROR(IF(INDEX(inputsflow_prcocc,MATCH(Logic!$A313,inputsflow_no,0))&lt;&gt;"",INDEX(inputsflow_prcocc,MATCH(Logic!$A313,inputsflow_no,0)),""),"")</f>
        <v/>
      </c>
      <c r="M313" s="160" t="str">
        <f t="shared" si="83"/>
        <v/>
      </c>
      <c r="N313" s="160" t="str">
        <f t="shared" si="84"/>
        <v/>
      </c>
      <c r="O313" s="160" t="str">
        <f t="shared" si="85"/>
        <v/>
      </c>
      <c r="P313" s="160" t="str">
        <f t="shared" si="86"/>
        <v/>
      </c>
      <c r="Q313" s="160" t="str">
        <f t="shared" si="87"/>
        <v/>
      </c>
      <c r="R313" s="160" t="str">
        <f t="shared" si="88"/>
        <v/>
      </c>
      <c r="S313" s="160" t="str">
        <f t="shared" si="89"/>
        <v/>
      </c>
      <c r="T313" s="160" t="str">
        <f t="shared" si="90"/>
        <v/>
      </c>
      <c r="U313" s="160" t="str">
        <f t="shared" si="91"/>
        <v/>
      </c>
      <c r="V313" s="160" t="str">
        <f t="shared" si="92"/>
        <v/>
      </c>
      <c r="W313" s="160" t="str">
        <f t="shared" si="93"/>
        <v/>
      </c>
      <c r="X313" s="161" t="str">
        <f>IFERROR(IF(INDEX(inputsflow_updot,MATCH(Logic!$A313,inputsflow_no,0))&lt;&gt;"",INDEX(inputsflow_updot,MATCH(Logic!$A313,inputsflow_no,0)),""),"")</f>
        <v/>
      </c>
      <c r="Y313" s="160" t="str">
        <f t="shared" si="74"/>
        <v/>
      </c>
      <c r="Z313" s="161" t="str">
        <f>IFERROR(IF(INDEX(inputsflow_tduot,MATCH(Logic!$A313,inputsflow_no,0))&lt;&gt;"",INDEX(inputsflow_tduot,MATCH(Logic!$A313,inputsflow_no,0)),""),"")</f>
        <v/>
      </c>
      <c r="AA313" s="166" t="str">
        <f t="shared" si="75"/>
        <v/>
      </c>
      <c r="AB313" s="166" t="str">
        <f t="shared" si="76"/>
        <v/>
      </c>
      <c r="AC313" s="162" t="str">
        <f t="shared" si="94"/>
        <v/>
      </c>
      <c r="AD313" s="306" t="str">
        <f t="shared" si="95"/>
        <v/>
      </c>
      <c r="AE313" s="162" t="str">
        <f t="shared" si="96"/>
        <v/>
      </c>
      <c r="AF313" s="160" t="str">
        <f t="shared" si="97"/>
        <v/>
      </c>
      <c r="AG313" s="162" t="str">
        <f t="shared" si="98"/>
        <v/>
      </c>
      <c r="AH313" s="162" t="str">
        <f t="shared" si="80"/>
        <v/>
      </c>
      <c r="AI313" s="162" t="str">
        <f t="shared" si="99"/>
        <v/>
      </c>
      <c r="AJ313" s="153"/>
      <c r="AK313" s="138"/>
      <c r="AL313" s="138"/>
      <c r="AM313" s="138"/>
      <c r="AN313" s="138"/>
      <c r="AO313" s="138"/>
      <c r="AP313" s="138"/>
      <c r="AQ313" s="138"/>
      <c r="AR313" s="138"/>
      <c r="AS313" s="138"/>
      <c r="AT313" s="138"/>
      <c r="AU313" s="138"/>
      <c r="AV313" s="138"/>
      <c r="AW313" s="138"/>
      <c r="AX313" s="138"/>
      <c r="AY313" s="138"/>
      <c r="AZ313" s="138"/>
      <c r="BA313" s="138"/>
      <c r="BB313" s="138"/>
      <c r="BC313" s="138"/>
      <c r="BD313" s="138"/>
      <c r="BE313" s="138"/>
      <c r="BF313" s="138"/>
      <c r="BG313" s="138"/>
      <c r="BH313" s="138"/>
      <c r="BI313" s="138"/>
      <c r="BJ313" s="138"/>
      <c r="BK313" s="138"/>
      <c r="BL313" s="138"/>
      <c r="BM313" s="138"/>
      <c r="BN313" s="138"/>
      <c r="BO313" s="138"/>
      <c r="BP313" s="138"/>
      <c r="BQ313" s="138"/>
      <c r="BR313" s="138"/>
      <c r="BS313" s="138"/>
      <c r="BT313" s="138"/>
      <c r="BU313" s="138"/>
      <c r="BV313" s="138"/>
      <c r="BW313" s="138"/>
      <c r="BX313" s="138"/>
      <c r="BY313" s="138"/>
      <c r="BZ313" s="138"/>
    </row>
    <row r="314" spans="1:78" s="152" customFormat="1" ht="18" hidden="1" customHeight="1" outlineLevel="2" x14ac:dyDescent="0.25">
      <c r="A314" s="146">
        <v>50</v>
      </c>
      <c r="B314" s="366" t="str">
        <f>IFERROR(IF(INDEX(inputsflow_gn,MATCH(Logic!$A314,inputsflow_no,0))&lt;&gt;"",INDEX(inputsflow_gn,MATCH(Logic!$A314,inputsflow_no,0)),""),"")</f>
        <v/>
      </c>
      <c r="C314" s="367"/>
      <c r="D314" s="58" t="str">
        <f>IFERROR(IF(INDEX(inputsflow_id,MATCH(Logic!$A314,inputsflow_no,0))&lt;&gt;"",INDEX(inputsflow_id,MATCH(Logic!$A314,inputsflow_no,0)),""),"")</f>
        <v/>
      </c>
      <c r="E314" s="370" t="str">
        <f>IFERROR(IF(INDEX(inputsflow_typ,MATCH(Logic!$A314,inputsflow_no,0))&lt;&gt;"",INDEX(inputsflow_typ,MATCH(Logic!$A314,inputsflow_no,0)),""),"")</f>
        <v/>
      </c>
      <c r="F314" s="370"/>
      <c r="G314" s="162" t="str">
        <f t="shared" si="60"/>
        <v/>
      </c>
      <c r="H314" s="312" t="str">
        <f>IFERROR(IF(INDEX(inputsflow_dur,MATCH(Logic!$A314,inputsflow_no,0))&lt;&gt;"",INDEX(inputsflow_dur,MATCH(Logic!$A314,inputsflow_no,0)),""),"")</f>
        <v/>
      </c>
      <c r="I314" s="160" t="str">
        <f t="shared" si="61"/>
        <v/>
      </c>
      <c r="J314" s="312" t="str">
        <f>IFERROR(IF(INDEX(inputsflow_dfr,MATCH(Logic!$A314,inputsflow_no,0))&lt;&gt;"",INDEX(inputsflow_dfr,MATCH(Logic!$A314,inputsflow_no,0)),""),"")</f>
        <v/>
      </c>
      <c r="K314" s="304" t="str">
        <f>IFERROR(IF(INDEX(inputsflow_paw,MATCH(Logic!$A314,inputsflow_no,0))&lt;&gt;"",INDEX(inputsflow_paw,MATCH(Logic!$A314,inputsflow_no,0)),""),"")</f>
        <v/>
      </c>
      <c r="L314" s="304" t="str">
        <f>IFERROR(IF(INDEX(inputsflow_prcocc,MATCH(Logic!$A314,inputsflow_no,0))&lt;&gt;"",INDEX(inputsflow_prcocc,MATCH(Logic!$A314,inputsflow_no,0)),""),"")</f>
        <v/>
      </c>
      <c r="M314" s="160" t="str">
        <f t="shared" si="83"/>
        <v/>
      </c>
      <c r="N314" s="160" t="str">
        <f t="shared" si="84"/>
        <v/>
      </c>
      <c r="O314" s="160" t="str">
        <f t="shared" si="85"/>
        <v/>
      </c>
      <c r="P314" s="160" t="str">
        <f t="shared" si="86"/>
        <v/>
      </c>
      <c r="Q314" s="160" t="str">
        <f t="shared" si="87"/>
        <v/>
      </c>
      <c r="R314" s="160" t="str">
        <f t="shared" si="88"/>
        <v/>
      </c>
      <c r="S314" s="160" t="str">
        <f t="shared" si="89"/>
        <v/>
      </c>
      <c r="T314" s="160" t="str">
        <f t="shared" si="90"/>
        <v/>
      </c>
      <c r="U314" s="160" t="str">
        <f t="shared" si="91"/>
        <v/>
      </c>
      <c r="V314" s="160" t="str">
        <f t="shared" si="92"/>
        <v/>
      </c>
      <c r="W314" s="160" t="str">
        <f t="shared" si="93"/>
        <v/>
      </c>
      <c r="X314" s="161" t="str">
        <f>IFERROR(IF(INDEX(inputsflow_updot,MATCH(Logic!$A314,inputsflow_no,0))&lt;&gt;"",INDEX(inputsflow_updot,MATCH(Logic!$A314,inputsflow_no,0)),""),"")</f>
        <v/>
      </c>
      <c r="Y314" s="160" t="str">
        <f t="shared" si="74"/>
        <v/>
      </c>
      <c r="Z314" s="161" t="str">
        <f>IFERROR(IF(INDEX(inputsflow_tduot,MATCH(Logic!$A314,inputsflow_no,0))&lt;&gt;"",INDEX(inputsflow_tduot,MATCH(Logic!$A314,inputsflow_no,0)),""),"")</f>
        <v/>
      </c>
      <c r="AA314" s="166" t="str">
        <f t="shared" si="75"/>
        <v/>
      </c>
      <c r="AB314" s="166" t="str">
        <f t="shared" si="76"/>
        <v/>
      </c>
      <c r="AC314" s="162" t="str">
        <f t="shared" si="94"/>
        <v/>
      </c>
      <c r="AD314" s="306" t="str">
        <f t="shared" si="95"/>
        <v/>
      </c>
      <c r="AE314" s="162" t="str">
        <f t="shared" si="96"/>
        <v/>
      </c>
      <c r="AF314" s="160" t="str">
        <f t="shared" si="97"/>
        <v/>
      </c>
      <c r="AG314" s="162" t="str">
        <f t="shared" si="98"/>
        <v/>
      </c>
      <c r="AH314" s="162" t="str">
        <f t="shared" si="80"/>
        <v/>
      </c>
      <c r="AI314" s="162" t="str">
        <f t="shared" si="99"/>
        <v/>
      </c>
      <c r="AJ314" s="153"/>
      <c r="AK314" s="138"/>
      <c r="AL314" s="138"/>
      <c r="AM314" s="138"/>
      <c r="AN314" s="138"/>
      <c r="AO314" s="138"/>
      <c r="AP314" s="138"/>
      <c r="AQ314" s="138"/>
      <c r="AR314" s="138"/>
      <c r="AS314" s="138"/>
      <c r="AT314" s="138"/>
      <c r="AU314" s="138"/>
      <c r="AV314" s="138"/>
      <c r="AW314" s="138"/>
      <c r="AX314" s="138"/>
      <c r="AY314" s="138"/>
      <c r="AZ314" s="138"/>
      <c r="BA314" s="138"/>
      <c r="BB314" s="138"/>
      <c r="BC314" s="138"/>
      <c r="BD314" s="138"/>
      <c r="BE314" s="138"/>
      <c r="BF314" s="138"/>
      <c r="BG314" s="138"/>
      <c r="BH314" s="138"/>
      <c r="BI314" s="138"/>
      <c r="BJ314" s="138"/>
      <c r="BK314" s="138"/>
      <c r="BL314" s="138"/>
      <c r="BM314" s="138"/>
      <c r="BN314" s="138"/>
      <c r="BO314" s="138"/>
      <c r="BP314" s="138"/>
      <c r="BQ314" s="138"/>
      <c r="BR314" s="138"/>
      <c r="BS314" s="138"/>
      <c r="BT314" s="138"/>
      <c r="BU314" s="138"/>
      <c r="BV314" s="138"/>
      <c r="BW314" s="138"/>
      <c r="BX314" s="138"/>
      <c r="BY314" s="138"/>
      <c r="BZ314" s="138"/>
    </row>
    <row r="315" spans="1:78" s="152" customFormat="1" ht="15" hidden="1" customHeight="1" outlineLevel="1" collapsed="1" x14ac:dyDescent="0.25">
      <c r="A315" s="146"/>
      <c r="B315" s="350"/>
      <c r="C315" s="351"/>
      <c r="D315" s="155"/>
      <c r="E315" s="155"/>
      <c r="F315" s="155"/>
      <c r="G315" s="155"/>
      <c r="H315" s="313"/>
      <c r="I315" s="155"/>
      <c r="J315" s="155"/>
      <c r="K315" s="305"/>
      <c r="L315" s="305"/>
      <c r="M315" s="315"/>
      <c r="N315" s="315"/>
      <c r="O315" s="315"/>
      <c r="P315" s="315"/>
      <c r="Q315" s="315"/>
      <c r="R315" s="316"/>
      <c r="S315" s="315"/>
      <c r="T315" s="316"/>
      <c r="U315" s="315"/>
      <c r="V315" s="315"/>
      <c r="W315" s="155"/>
      <c r="X315" s="155"/>
      <c r="Y315" s="155"/>
      <c r="Z315" s="155"/>
      <c r="AA315" s="155"/>
      <c r="AB315" s="314"/>
      <c r="AC315" s="314"/>
      <c r="AD315" s="315"/>
      <c r="AE315" s="315"/>
      <c r="AF315" s="316"/>
      <c r="AG315" s="316"/>
      <c r="AH315" s="316"/>
      <c r="AI315" s="318"/>
      <c r="AJ315" s="153" t="s">
        <v>182</v>
      </c>
      <c r="AK315" s="138"/>
      <c r="AL315" s="138"/>
      <c r="AM315" s="138"/>
      <c r="AN315" s="138"/>
      <c r="AO315" s="138"/>
      <c r="AP315" s="138"/>
      <c r="AQ315" s="138"/>
      <c r="AR315" s="138"/>
      <c r="AS315" s="138"/>
      <c r="AT315" s="138"/>
      <c r="AU315" s="138"/>
      <c r="AV315" s="138"/>
      <c r="AW315" s="138"/>
      <c r="AX315" s="138"/>
      <c r="AY315" s="138"/>
      <c r="AZ315" s="138"/>
      <c r="BA315" s="138"/>
      <c r="BB315" s="138"/>
      <c r="BC315" s="138"/>
      <c r="BD315" s="138"/>
      <c r="BE315" s="138"/>
      <c r="BF315" s="138"/>
      <c r="BG315" s="138"/>
      <c r="BH315" s="138"/>
      <c r="BI315" s="138"/>
      <c r="BJ315" s="138"/>
      <c r="BK315" s="138"/>
      <c r="BL315" s="138"/>
      <c r="BM315" s="138"/>
      <c r="BN315" s="138"/>
      <c r="BO315" s="138"/>
      <c r="BP315" s="138"/>
      <c r="BQ315" s="138"/>
      <c r="BR315" s="138"/>
      <c r="BS315" s="138"/>
      <c r="BT315" s="138"/>
      <c r="BU315" s="138"/>
      <c r="BV315" s="138"/>
      <c r="BW315" s="138"/>
      <c r="BX315" s="138"/>
      <c r="BY315" s="138"/>
      <c r="BZ315" s="138"/>
    </row>
    <row r="316" spans="1:78" s="152" customFormat="1" ht="18" hidden="1" customHeight="1" outlineLevel="2" x14ac:dyDescent="0.25">
      <c r="A316" s="146">
        <v>51</v>
      </c>
      <c r="B316" s="366" t="str">
        <f>IFERROR(IF(INDEX(inputsflow_gn,MATCH(Logic!$A316,inputsflow_no,0))&lt;&gt;"",INDEX(inputsflow_gn,MATCH(Logic!$A316,inputsflow_no,0)),""),"")</f>
        <v/>
      </c>
      <c r="C316" s="367"/>
      <c r="D316" s="58" t="str">
        <f>IFERROR(IF(INDEX(inputsflow_id,MATCH(Logic!$A316,inputsflow_no,0))&lt;&gt;"",INDEX(inputsflow_id,MATCH(Logic!$A316,inputsflow_no,0)),""),"")</f>
        <v/>
      </c>
      <c r="E316" s="370" t="str">
        <f>IFERROR(IF(INDEX(inputsflow_typ,MATCH(Logic!$A316,inputsflow_no,0))&lt;&gt;"",INDEX(inputsflow_typ,MATCH(Logic!$A316,inputsflow_no,0)),""),"")</f>
        <v/>
      </c>
      <c r="F316" s="370"/>
      <c r="G316" s="162" t="str">
        <f t="shared" si="60"/>
        <v/>
      </c>
      <c r="H316" s="312" t="str">
        <f>IFERROR(IF(INDEX(inputsflow_dur,MATCH(Logic!$A316,inputsflow_no,0))&lt;&gt;"",INDEX(inputsflow_dur,MATCH(Logic!$A316,inputsflow_no,0)),""),"")</f>
        <v/>
      </c>
      <c r="I316" s="160" t="str">
        <f t="shared" si="61"/>
        <v/>
      </c>
      <c r="J316" s="312" t="str">
        <f>IFERROR(IF(INDEX(inputsflow_dfr,MATCH(Logic!$A316,inputsflow_no,0))&lt;&gt;"",INDEX(inputsflow_dfr,MATCH(Logic!$A316,inputsflow_no,0)),""),"")</f>
        <v/>
      </c>
      <c r="K316" s="304" t="str">
        <f>IFERROR(IF(INDEX(inputsflow_paw,MATCH(Logic!$A316,inputsflow_no,0))&lt;&gt;"",INDEX(inputsflow_paw,MATCH(Logic!$A316,inputsflow_no,0)),""),"")</f>
        <v/>
      </c>
      <c r="L316" s="304" t="str">
        <f>IFERROR(IF(INDEX(inputsflow_prcocc,MATCH(Logic!$A316,inputsflow_no,0))&lt;&gt;"",INDEX(inputsflow_prcocc,MATCH(Logic!$A316,inputsflow_no,0)),""),"")</f>
        <v/>
      </c>
      <c r="M316" s="160" t="str">
        <f t="shared" ref="M316:M335" si="100">IF($B316&lt;&gt;"",IFERROR(IF($B316&lt;&gt;"",INDEX(logic_005pempt,MATCH($B316,logic_002grp,0)),0),0),"")</f>
        <v/>
      </c>
      <c r="N316" s="160" t="str">
        <f t="shared" ref="N316:N335" si="101">IF($B316&lt;&gt;"",IF($M316&gt;0,IFERROR(INDEX(data_dude,MATCH($E316,data_ffiffft,0)),0),0),"")</f>
        <v/>
      </c>
      <c r="O316" s="160" t="str">
        <f t="shared" ref="O316:O335" si="102">IF($B316&lt;&gt;"",IFERROR(IF($B316&lt;&gt;"",INDEX(logic_008pvst,MATCH($B316,logic_002grp,0)),0),0),"")</f>
        <v/>
      </c>
      <c r="P316" s="160" t="str">
        <f t="shared" ref="P316:P335" si="103">IF($B316&lt;&gt;"",IF($O316&gt;0,IFERROR(INDEX(data_dudv,MATCH($E316,data_ffiffft,0)),0),0),"")</f>
        <v/>
      </c>
      <c r="Q316" s="160" t="str">
        <f t="shared" ref="Q316:Q335" si="104">IF($B316&lt;&gt;"",IFERROR(IF($B316&lt;&gt;"",INDEX(logic_011prct,MATCH($B316,logic_002grp,0)),0),0),"")</f>
        <v/>
      </c>
      <c r="R316" s="160" t="str">
        <f t="shared" ref="R316:R335" si="105">IF($B316&lt;&gt;"",IF($Q316&gt;0,IFERROR(INDEX(data_dudrc,MATCH($E316,data_ffiffft,0)),0),0),"")</f>
        <v/>
      </c>
      <c r="S316" s="160" t="str">
        <f t="shared" ref="S316:S335" si="106">IF($B316&lt;&gt;"",IFERROR(IF($B316&lt;&gt;"",INDEX(logic_014pstt,MATCH($B316,logic_002grp,0)),0),0),"")</f>
        <v/>
      </c>
      <c r="T316" s="160" t="str">
        <f t="shared" ref="T316:T335" si="107">IF($B316&lt;&gt;"",IF($S316&gt;0,IFERROR(INDEX(data_duds,MATCH($E316,data_ffiffft,0)),0),0),"")</f>
        <v/>
      </c>
      <c r="U316" s="160" t="str">
        <f t="shared" ref="U316:U335" si="108">IF($B316&lt;&gt;"",IFERROR(IF($B316&lt;&gt;"",INDEX(logic_017prst,MATCH($B316,logic_002grp,0)),0),0),"")</f>
        <v/>
      </c>
      <c r="V316" s="160" t="str">
        <f t="shared" ref="V316:V335" si="109">IF($B316&lt;&gt;"",IF($U316&gt;0,IFERROR(INDEX(data_dudr,MATCH($E316,data_ffiffft,0)),0),0),"")</f>
        <v/>
      </c>
      <c r="W316" s="160" t="str">
        <f t="shared" ref="W316:W335" si="110">IF($B316&lt;&gt;"",IFERROR(IF($B316&lt;&gt;"",INDEX(logic_020pot,MATCH($B316,logic_002grp,0)),0),0),"")</f>
        <v/>
      </c>
      <c r="X316" s="161" t="str">
        <f>IFERROR(IF(INDEX(inputsflow_updot,MATCH(Logic!$A316,inputsflow_no,0))&lt;&gt;"",INDEX(inputsflow_updot,MATCH(Logic!$A316,inputsflow_no,0)),""),"")</f>
        <v/>
      </c>
      <c r="Y316" s="160" t="str">
        <f t="shared" si="74"/>
        <v/>
      </c>
      <c r="Z316" s="161" t="str">
        <f>IFERROR(IF(INDEX(inputsflow_tduot,MATCH(Logic!$A316,inputsflow_no,0))&lt;&gt;"",INDEX(inputsflow_tduot,MATCH(Logic!$A316,inputsflow_no,0)),""),"")</f>
        <v/>
      </c>
      <c r="AA316" s="166" t="str">
        <f t="shared" si="75"/>
        <v/>
      </c>
      <c r="AB316" s="166" t="str">
        <f t="shared" si="76"/>
        <v/>
      </c>
      <c r="AC316" s="162" t="str">
        <f t="shared" si="94"/>
        <v/>
      </c>
      <c r="AD316" s="306" t="str">
        <f t="shared" ref="AD316:AD335" si="111">IFERROR(IF($B316&lt;&gt;"",AB316-AC316,""),"")</f>
        <v/>
      </c>
      <c r="AE316" s="162" t="str">
        <f t="shared" ref="AE316:AE335" si="112">IF($B316&lt;&gt;"",IFERROR(IF(INDEX(logic_004ado,MATCH($B316,logic_002grp,0))&lt;&gt;"",INDEX(logic_004ado,MATCH($B316,logic_002grp,0)),0),0),"")</f>
        <v/>
      </c>
      <c r="AF316" s="160" t="str">
        <f t="shared" ref="AF316:AF335" si="113">IFERROR($AE316*AA316,"")</f>
        <v/>
      </c>
      <c r="AG316" s="162" t="str">
        <f t="shared" ref="AG316:AG335" si="114">IFERROR($AE316*AB316,"")</f>
        <v/>
      </c>
      <c r="AH316" s="162" t="str">
        <f t="shared" si="80"/>
        <v/>
      </c>
      <c r="AI316" s="162" t="str">
        <f t="shared" ref="AI316:AI335" si="115">IFERROR($AE316*AD316,"")</f>
        <v/>
      </c>
      <c r="AJ316" s="153"/>
      <c r="AK316" s="138"/>
      <c r="AL316" s="138"/>
      <c r="AM316" s="138"/>
      <c r="AN316" s="138"/>
      <c r="AO316" s="138"/>
      <c r="AP316" s="138"/>
      <c r="AQ316" s="138"/>
      <c r="AR316" s="138"/>
      <c r="AS316" s="138"/>
      <c r="AT316" s="138"/>
      <c r="AU316" s="138"/>
      <c r="AV316" s="138"/>
      <c r="AW316" s="138"/>
      <c r="AX316" s="138"/>
      <c r="AY316" s="138"/>
      <c r="AZ316" s="138"/>
      <c r="BA316" s="138"/>
      <c r="BB316" s="138"/>
      <c r="BC316" s="138"/>
      <c r="BD316" s="138"/>
      <c r="BE316" s="138"/>
      <c r="BF316" s="138"/>
      <c r="BG316" s="138"/>
      <c r="BH316" s="138"/>
      <c r="BI316" s="138"/>
      <c r="BJ316" s="138"/>
      <c r="BK316" s="138"/>
      <c r="BL316" s="138"/>
      <c r="BM316" s="138"/>
      <c r="BN316" s="138"/>
      <c r="BO316" s="138"/>
      <c r="BP316" s="138"/>
      <c r="BQ316" s="138"/>
      <c r="BR316" s="138"/>
      <c r="BS316" s="138"/>
      <c r="BT316" s="138"/>
      <c r="BU316" s="138"/>
      <c r="BV316" s="138"/>
      <c r="BW316" s="138"/>
      <c r="BX316" s="138"/>
      <c r="BY316" s="138"/>
      <c r="BZ316" s="138"/>
    </row>
    <row r="317" spans="1:78" s="152" customFormat="1" ht="18" hidden="1" customHeight="1" outlineLevel="2" x14ac:dyDescent="0.25">
      <c r="A317" s="146">
        <v>52</v>
      </c>
      <c r="B317" s="366" t="str">
        <f>IFERROR(IF(INDEX(inputsflow_gn,MATCH(Logic!$A317,inputsflow_no,0))&lt;&gt;"",INDEX(inputsflow_gn,MATCH(Logic!$A317,inputsflow_no,0)),""),"")</f>
        <v/>
      </c>
      <c r="C317" s="367"/>
      <c r="D317" s="58" t="str">
        <f>IFERROR(IF(INDEX(inputsflow_id,MATCH(Logic!$A317,inputsflow_no,0))&lt;&gt;"",INDEX(inputsflow_id,MATCH(Logic!$A317,inputsflow_no,0)),""),"")</f>
        <v/>
      </c>
      <c r="E317" s="370" t="str">
        <f>IFERROR(IF(INDEX(inputsflow_typ,MATCH(Logic!$A317,inputsflow_no,0))&lt;&gt;"",INDEX(inputsflow_typ,MATCH(Logic!$A317,inputsflow_no,0)),""),"")</f>
        <v/>
      </c>
      <c r="F317" s="370"/>
      <c r="G317" s="162" t="str">
        <f t="shared" si="60"/>
        <v/>
      </c>
      <c r="H317" s="312" t="str">
        <f>IFERROR(IF(INDEX(inputsflow_dur,MATCH(Logic!$A317,inputsflow_no,0))&lt;&gt;"",INDEX(inputsflow_dur,MATCH(Logic!$A317,inputsflow_no,0)),""),"")</f>
        <v/>
      </c>
      <c r="I317" s="160" t="str">
        <f t="shared" si="61"/>
        <v/>
      </c>
      <c r="J317" s="312" t="str">
        <f>IFERROR(IF(INDEX(inputsflow_dfr,MATCH(Logic!$A317,inputsflow_no,0))&lt;&gt;"",INDEX(inputsflow_dfr,MATCH(Logic!$A317,inputsflow_no,0)),""),"")</f>
        <v/>
      </c>
      <c r="K317" s="304" t="str">
        <f>IFERROR(IF(INDEX(inputsflow_paw,MATCH(Logic!$A317,inputsflow_no,0))&lt;&gt;"",INDEX(inputsflow_paw,MATCH(Logic!$A317,inputsflow_no,0)),""),"")</f>
        <v/>
      </c>
      <c r="L317" s="304" t="str">
        <f>IFERROR(IF(INDEX(inputsflow_prcocc,MATCH(Logic!$A317,inputsflow_no,0))&lt;&gt;"",INDEX(inputsflow_prcocc,MATCH(Logic!$A317,inputsflow_no,0)),""),"")</f>
        <v/>
      </c>
      <c r="M317" s="160" t="str">
        <f t="shared" si="100"/>
        <v/>
      </c>
      <c r="N317" s="160" t="str">
        <f t="shared" si="101"/>
        <v/>
      </c>
      <c r="O317" s="160" t="str">
        <f t="shared" si="102"/>
        <v/>
      </c>
      <c r="P317" s="160" t="str">
        <f t="shared" si="103"/>
        <v/>
      </c>
      <c r="Q317" s="160" t="str">
        <f t="shared" si="104"/>
        <v/>
      </c>
      <c r="R317" s="160" t="str">
        <f t="shared" si="105"/>
        <v/>
      </c>
      <c r="S317" s="160" t="str">
        <f t="shared" si="106"/>
        <v/>
      </c>
      <c r="T317" s="160" t="str">
        <f t="shared" si="107"/>
        <v/>
      </c>
      <c r="U317" s="160" t="str">
        <f t="shared" si="108"/>
        <v/>
      </c>
      <c r="V317" s="160" t="str">
        <f t="shared" si="109"/>
        <v/>
      </c>
      <c r="W317" s="160" t="str">
        <f t="shared" si="110"/>
        <v/>
      </c>
      <c r="X317" s="161" t="str">
        <f>IFERROR(IF(INDEX(inputsflow_updot,MATCH(Logic!$A317,inputsflow_no,0))&lt;&gt;"",INDEX(inputsflow_updot,MATCH(Logic!$A317,inputsflow_no,0)),""),"")</f>
        <v/>
      </c>
      <c r="Y317" s="160" t="str">
        <f t="shared" si="74"/>
        <v/>
      </c>
      <c r="Z317" s="161" t="str">
        <f>IFERROR(IF(INDEX(inputsflow_tduot,MATCH(Logic!$A317,inputsflow_no,0))&lt;&gt;"",INDEX(inputsflow_tduot,MATCH(Logic!$A317,inputsflow_no,0)),""),"")</f>
        <v/>
      </c>
      <c r="AA317" s="166" t="str">
        <f t="shared" si="75"/>
        <v/>
      </c>
      <c r="AB317" s="166" t="str">
        <f t="shared" si="76"/>
        <v/>
      </c>
      <c r="AC317" s="162" t="str">
        <f t="shared" si="94"/>
        <v/>
      </c>
      <c r="AD317" s="306" t="str">
        <f t="shared" si="111"/>
        <v/>
      </c>
      <c r="AE317" s="162" t="str">
        <f t="shared" si="112"/>
        <v/>
      </c>
      <c r="AF317" s="160" t="str">
        <f t="shared" si="113"/>
        <v/>
      </c>
      <c r="AG317" s="162" t="str">
        <f t="shared" si="114"/>
        <v/>
      </c>
      <c r="AH317" s="162" t="str">
        <f t="shared" si="80"/>
        <v/>
      </c>
      <c r="AI317" s="162" t="str">
        <f t="shared" si="115"/>
        <v/>
      </c>
      <c r="AJ317" s="153"/>
      <c r="AK317" s="138"/>
      <c r="AL317" s="138"/>
      <c r="AM317" s="138"/>
      <c r="AN317" s="138"/>
      <c r="AO317" s="138"/>
      <c r="AP317" s="138"/>
      <c r="AQ317" s="138"/>
      <c r="AR317" s="138"/>
      <c r="AS317" s="138"/>
      <c r="AT317" s="138"/>
      <c r="AU317" s="138"/>
      <c r="AV317" s="138"/>
      <c r="AW317" s="138"/>
      <c r="AX317" s="138"/>
      <c r="AY317" s="138"/>
      <c r="AZ317" s="138"/>
      <c r="BA317" s="138"/>
      <c r="BB317" s="138"/>
      <c r="BC317" s="138"/>
      <c r="BD317" s="138"/>
      <c r="BE317" s="138"/>
      <c r="BF317" s="138"/>
      <c r="BG317" s="138"/>
      <c r="BH317" s="138"/>
      <c r="BI317" s="138"/>
      <c r="BJ317" s="138"/>
      <c r="BK317" s="138"/>
      <c r="BL317" s="138"/>
      <c r="BM317" s="138"/>
      <c r="BN317" s="138"/>
      <c r="BO317" s="138"/>
      <c r="BP317" s="138"/>
      <c r="BQ317" s="138"/>
      <c r="BR317" s="138"/>
      <c r="BS317" s="138"/>
      <c r="BT317" s="138"/>
      <c r="BU317" s="138"/>
      <c r="BV317" s="138"/>
      <c r="BW317" s="138"/>
      <c r="BX317" s="138"/>
      <c r="BY317" s="138"/>
      <c r="BZ317" s="138"/>
    </row>
    <row r="318" spans="1:78" s="152" customFormat="1" ht="18" hidden="1" customHeight="1" outlineLevel="2" x14ac:dyDescent="0.25">
      <c r="A318" s="146">
        <v>53</v>
      </c>
      <c r="B318" s="366" t="str">
        <f>IFERROR(IF(INDEX(inputsflow_gn,MATCH(Logic!$A318,inputsflow_no,0))&lt;&gt;"",INDEX(inputsflow_gn,MATCH(Logic!$A318,inputsflow_no,0)),""),"")</f>
        <v/>
      </c>
      <c r="C318" s="367"/>
      <c r="D318" s="58" t="str">
        <f>IFERROR(IF(INDEX(inputsflow_id,MATCH(Logic!$A318,inputsflow_no,0))&lt;&gt;"",INDEX(inputsflow_id,MATCH(Logic!$A318,inputsflow_no,0)),""),"")</f>
        <v/>
      </c>
      <c r="E318" s="370" t="str">
        <f>IFERROR(IF(INDEX(inputsflow_typ,MATCH(Logic!$A318,inputsflow_no,0))&lt;&gt;"",INDEX(inputsflow_typ,MATCH(Logic!$A318,inputsflow_no,0)),""),"")</f>
        <v/>
      </c>
      <c r="F318" s="370"/>
      <c r="G318" s="162" t="str">
        <f t="shared" si="60"/>
        <v/>
      </c>
      <c r="H318" s="312" t="str">
        <f>IFERROR(IF(INDEX(inputsflow_dur,MATCH(Logic!$A318,inputsflow_no,0))&lt;&gt;"",INDEX(inputsflow_dur,MATCH(Logic!$A318,inputsflow_no,0)),""),"")</f>
        <v/>
      </c>
      <c r="I318" s="160" t="str">
        <f t="shared" si="61"/>
        <v/>
      </c>
      <c r="J318" s="312" t="str">
        <f>IFERROR(IF(INDEX(inputsflow_dfr,MATCH(Logic!$A318,inputsflow_no,0))&lt;&gt;"",INDEX(inputsflow_dfr,MATCH(Logic!$A318,inputsflow_no,0)),""),"")</f>
        <v/>
      </c>
      <c r="K318" s="304" t="str">
        <f>IFERROR(IF(INDEX(inputsflow_paw,MATCH(Logic!$A318,inputsflow_no,0))&lt;&gt;"",INDEX(inputsflow_paw,MATCH(Logic!$A318,inputsflow_no,0)),""),"")</f>
        <v/>
      </c>
      <c r="L318" s="304" t="str">
        <f>IFERROR(IF(INDEX(inputsflow_prcocc,MATCH(Logic!$A318,inputsflow_no,0))&lt;&gt;"",INDEX(inputsflow_prcocc,MATCH(Logic!$A318,inputsflow_no,0)),""),"")</f>
        <v/>
      </c>
      <c r="M318" s="160" t="str">
        <f t="shared" si="100"/>
        <v/>
      </c>
      <c r="N318" s="160" t="str">
        <f t="shared" si="101"/>
        <v/>
      </c>
      <c r="O318" s="160" t="str">
        <f t="shared" si="102"/>
        <v/>
      </c>
      <c r="P318" s="160" t="str">
        <f t="shared" si="103"/>
        <v/>
      </c>
      <c r="Q318" s="160" t="str">
        <f t="shared" si="104"/>
        <v/>
      </c>
      <c r="R318" s="160" t="str">
        <f t="shared" si="105"/>
        <v/>
      </c>
      <c r="S318" s="160" t="str">
        <f t="shared" si="106"/>
        <v/>
      </c>
      <c r="T318" s="160" t="str">
        <f t="shared" si="107"/>
        <v/>
      </c>
      <c r="U318" s="160" t="str">
        <f t="shared" si="108"/>
        <v/>
      </c>
      <c r="V318" s="160" t="str">
        <f t="shared" si="109"/>
        <v/>
      </c>
      <c r="W318" s="160" t="str">
        <f t="shared" si="110"/>
        <v/>
      </c>
      <c r="X318" s="161" t="str">
        <f>IFERROR(IF(INDEX(inputsflow_updot,MATCH(Logic!$A318,inputsflow_no,0))&lt;&gt;"",INDEX(inputsflow_updot,MATCH(Logic!$A318,inputsflow_no,0)),""),"")</f>
        <v/>
      </c>
      <c r="Y318" s="160" t="str">
        <f t="shared" si="74"/>
        <v/>
      </c>
      <c r="Z318" s="161" t="str">
        <f>IFERROR(IF(INDEX(inputsflow_tduot,MATCH(Logic!$A318,inputsflow_no,0))&lt;&gt;"",INDEX(inputsflow_tduot,MATCH(Logic!$A318,inputsflow_no,0)),""),"")</f>
        <v/>
      </c>
      <c r="AA318" s="166" t="str">
        <f t="shared" si="75"/>
        <v/>
      </c>
      <c r="AB318" s="166" t="str">
        <f t="shared" si="76"/>
        <v/>
      </c>
      <c r="AC318" s="162" t="str">
        <f t="shared" si="94"/>
        <v/>
      </c>
      <c r="AD318" s="306" t="str">
        <f t="shared" si="111"/>
        <v/>
      </c>
      <c r="AE318" s="162" t="str">
        <f t="shared" si="112"/>
        <v/>
      </c>
      <c r="AF318" s="160" t="str">
        <f t="shared" si="113"/>
        <v/>
      </c>
      <c r="AG318" s="162" t="str">
        <f t="shared" si="114"/>
        <v/>
      </c>
      <c r="AH318" s="162" t="str">
        <f t="shared" si="80"/>
        <v/>
      </c>
      <c r="AI318" s="162" t="str">
        <f t="shared" si="115"/>
        <v/>
      </c>
      <c r="AJ318" s="153"/>
      <c r="AK318" s="138"/>
      <c r="AL318" s="138"/>
      <c r="AM318" s="138"/>
      <c r="AN318" s="138"/>
      <c r="AO318" s="138"/>
      <c r="AP318" s="138"/>
      <c r="AQ318" s="138"/>
      <c r="AR318" s="138"/>
      <c r="AS318" s="138"/>
      <c r="AT318" s="138"/>
      <c r="AU318" s="138"/>
      <c r="AV318" s="138"/>
      <c r="AW318" s="138"/>
      <c r="AX318" s="138"/>
      <c r="AY318" s="138"/>
      <c r="AZ318" s="138"/>
      <c r="BA318" s="138"/>
      <c r="BB318" s="138"/>
      <c r="BC318" s="138"/>
      <c r="BD318" s="138"/>
      <c r="BE318" s="138"/>
      <c r="BF318" s="138"/>
      <c r="BG318" s="138"/>
      <c r="BH318" s="138"/>
      <c r="BI318" s="138"/>
      <c r="BJ318" s="138"/>
      <c r="BK318" s="138"/>
      <c r="BL318" s="138"/>
      <c r="BM318" s="138"/>
      <c r="BN318" s="138"/>
      <c r="BO318" s="138"/>
      <c r="BP318" s="138"/>
      <c r="BQ318" s="138"/>
      <c r="BR318" s="138"/>
      <c r="BS318" s="138"/>
      <c r="BT318" s="138"/>
      <c r="BU318" s="138"/>
      <c r="BV318" s="138"/>
      <c r="BW318" s="138"/>
      <c r="BX318" s="138"/>
      <c r="BY318" s="138"/>
      <c r="BZ318" s="138"/>
    </row>
    <row r="319" spans="1:78" s="152" customFormat="1" ht="18" hidden="1" customHeight="1" outlineLevel="2" x14ac:dyDescent="0.25">
      <c r="A319" s="146">
        <v>54</v>
      </c>
      <c r="B319" s="366" t="str">
        <f>IFERROR(IF(INDEX(inputsflow_gn,MATCH(Logic!$A319,inputsflow_no,0))&lt;&gt;"",INDEX(inputsflow_gn,MATCH(Logic!$A319,inputsflow_no,0)),""),"")</f>
        <v/>
      </c>
      <c r="C319" s="367"/>
      <c r="D319" s="58" t="str">
        <f>IFERROR(IF(INDEX(inputsflow_id,MATCH(Logic!$A319,inputsflow_no,0))&lt;&gt;"",INDEX(inputsflow_id,MATCH(Logic!$A319,inputsflow_no,0)),""),"")</f>
        <v/>
      </c>
      <c r="E319" s="370" t="str">
        <f>IFERROR(IF(INDEX(inputsflow_typ,MATCH(Logic!$A319,inputsflow_no,0))&lt;&gt;"",INDEX(inputsflow_typ,MATCH(Logic!$A319,inputsflow_no,0)),""),"")</f>
        <v/>
      </c>
      <c r="F319" s="370"/>
      <c r="G319" s="162" t="str">
        <f t="shared" si="60"/>
        <v/>
      </c>
      <c r="H319" s="312" t="str">
        <f>IFERROR(IF(INDEX(inputsflow_dur,MATCH(Logic!$A319,inputsflow_no,0))&lt;&gt;"",INDEX(inputsflow_dur,MATCH(Logic!$A319,inputsflow_no,0)),""),"")</f>
        <v/>
      </c>
      <c r="I319" s="160" t="str">
        <f t="shared" si="61"/>
        <v/>
      </c>
      <c r="J319" s="312" t="str">
        <f>IFERROR(IF(INDEX(inputsflow_dfr,MATCH(Logic!$A319,inputsflow_no,0))&lt;&gt;"",INDEX(inputsflow_dfr,MATCH(Logic!$A319,inputsflow_no,0)),""),"")</f>
        <v/>
      </c>
      <c r="K319" s="304" t="str">
        <f>IFERROR(IF(INDEX(inputsflow_paw,MATCH(Logic!$A319,inputsflow_no,0))&lt;&gt;"",INDEX(inputsflow_paw,MATCH(Logic!$A319,inputsflow_no,0)),""),"")</f>
        <v/>
      </c>
      <c r="L319" s="304" t="str">
        <f>IFERROR(IF(INDEX(inputsflow_prcocc,MATCH(Logic!$A319,inputsflow_no,0))&lt;&gt;"",INDEX(inputsflow_prcocc,MATCH(Logic!$A319,inputsflow_no,0)),""),"")</f>
        <v/>
      </c>
      <c r="M319" s="160" t="str">
        <f t="shared" si="100"/>
        <v/>
      </c>
      <c r="N319" s="160" t="str">
        <f t="shared" si="101"/>
        <v/>
      </c>
      <c r="O319" s="160" t="str">
        <f t="shared" si="102"/>
        <v/>
      </c>
      <c r="P319" s="160" t="str">
        <f t="shared" si="103"/>
        <v/>
      </c>
      <c r="Q319" s="160" t="str">
        <f t="shared" si="104"/>
        <v/>
      </c>
      <c r="R319" s="160" t="str">
        <f t="shared" si="105"/>
        <v/>
      </c>
      <c r="S319" s="160" t="str">
        <f t="shared" si="106"/>
        <v/>
      </c>
      <c r="T319" s="160" t="str">
        <f t="shared" si="107"/>
        <v/>
      </c>
      <c r="U319" s="160" t="str">
        <f t="shared" si="108"/>
        <v/>
      </c>
      <c r="V319" s="160" t="str">
        <f t="shared" si="109"/>
        <v/>
      </c>
      <c r="W319" s="160" t="str">
        <f t="shared" si="110"/>
        <v/>
      </c>
      <c r="X319" s="161" t="str">
        <f>IFERROR(IF(INDEX(inputsflow_updot,MATCH(Logic!$A319,inputsflow_no,0))&lt;&gt;"",INDEX(inputsflow_updot,MATCH(Logic!$A319,inputsflow_no,0)),""),"")</f>
        <v/>
      </c>
      <c r="Y319" s="160" t="str">
        <f t="shared" si="74"/>
        <v/>
      </c>
      <c r="Z319" s="161" t="str">
        <f>IFERROR(IF(INDEX(inputsflow_tduot,MATCH(Logic!$A319,inputsflow_no,0))&lt;&gt;"",INDEX(inputsflow_tduot,MATCH(Logic!$A319,inputsflow_no,0)),""),"")</f>
        <v/>
      </c>
      <c r="AA319" s="166" t="str">
        <f t="shared" si="75"/>
        <v/>
      </c>
      <c r="AB319" s="166" t="str">
        <f t="shared" si="76"/>
        <v/>
      </c>
      <c r="AC319" s="162" t="str">
        <f t="shared" si="94"/>
        <v/>
      </c>
      <c r="AD319" s="306" t="str">
        <f t="shared" si="111"/>
        <v/>
      </c>
      <c r="AE319" s="162" t="str">
        <f t="shared" si="112"/>
        <v/>
      </c>
      <c r="AF319" s="160" t="str">
        <f t="shared" si="113"/>
        <v/>
      </c>
      <c r="AG319" s="162" t="str">
        <f t="shared" si="114"/>
        <v/>
      </c>
      <c r="AH319" s="162" t="str">
        <f t="shared" si="80"/>
        <v/>
      </c>
      <c r="AI319" s="162" t="str">
        <f t="shared" si="115"/>
        <v/>
      </c>
      <c r="AJ319" s="153"/>
      <c r="AK319" s="138"/>
      <c r="AL319" s="138"/>
      <c r="AM319" s="138"/>
      <c r="AN319" s="138"/>
      <c r="AO319" s="138"/>
      <c r="AP319" s="138"/>
      <c r="AQ319" s="138"/>
      <c r="AR319" s="138"/>
      <c r="AS319" s="138"/>
      <c r="AT319" s="138"/>
      <c r="AU319" s="138"/>
      <c r="AV319" s="138"/>
      <c r="AW319" s="138"/>
      <c r="AX319" s="138"/>
      <c r="AY319" s="138"/>
      <c r="AZ319" s="138"/>
      <c r="BA319" s="138"/>
      <c r="BB319" s="138"/>
      <c r="BC319" s="138"/>
      <c r="BD319" s="138"/>
      <c r="BE319" s="138"/>
      <c r="BF319" s="138"/>
      <c r="BG319" s="138"/>
      <c r="BH319" s="138"/>
      <c r="BI319" s="138"/>
      <c r="BJ319" s="138"/>
      <c r="BK319" s="138"/>
      <c r="BL319" s="138"/>
      <c r="BM319" s="138"/>
      <c r="BN319" s="138"/>
      <c r="BO319" s="138"/>
      <c r="BP319" s="138"/>
      <c r="BQ319" s="138"/>
      <c r="BR319" s="138"/>
      <c r="BS319" s="138"/>
      <c r="BT319" s="138"/>
      <c r="BU319" s="138"/>
      <c r="BV319" s="138"/>
      <c r="BW319" s="138"/>
      <c r="BX319" s="138"/>
      <c r="BY319" s="138"/>
      <c r="BZ319" s="138"/>
    </row>
    <row r="320" spans="1:78" s="152" customFormat="1" ht="18" hidden="1" customHeight="1" outlineLevel="2" x14ac:dyDescent="0.25">
      <c r="A320" s="146">
        <v>55</v>
      </c>
      <c r="B320" s="366" t="str">
        <f>IFERROR(IF(INDEX(inputsflow_gn,MATCH(Logic!$A320,inputsflow_no,0))&lt;&gt;"",INDEX(inputsflow_gn,MATCH(Logic!$A320,inputsflow_no,0)),""),"")</f>
        <v/>
      </c>
      <c r="C320" s="367"/>
      <c r="D320" s="58" t="str">
        <f>IFERROR(IF(INDEX(inputsflow_id,MATCH(Logic!$A320,inputsflow_no,0))&lt;&gt;"",INDEX(inputsflow_id,MATCH(Logic!$A320,inputsflow_no,0)),""),"")</f>
        <v/>
      </c>
      <c r="E320" s="370" t="str">
        <f>IFERROR(IF(INDEX(inputsflow_typ,MATCH(Logic!$A320,inputsflow_no,0))&lt;&gt;"",INDEX(inputsflow_typ,MATCH(Logic!$A320,inputsflow_no,0)),""),"")</f>
        <v/>
      </c>
      <c r="F320" s="370"/>
      <c r="G320" s="162" t="str">
        <f t="shared" si="60"/>
        <v/>
      </c>
      <c r="H320" s="312" t="str">
        <f>IFERROR(IF(INDEX(inputsflow_dur,MATCH(Logic!$A320,inputsflow_no,0))&lt;&gt;"",INDEX(inputsflow_dur,MATCH(Logic!$A320,inputsflow_no,0)),""),"")</f>
        <v/>
      </c>
      <c r="I320" s="160" t="str">
        <f t="shared" si="61"/>
        <v/>
      </c>
      <c r="J320" s="312" t="str">
        <f>IFERROR(IF(INDEX(inputsflow_dfr,MATCH(Logic!$A320,inputsflow_no,0))&lt;&gt;"",INDEX(inputsflow_dfr,MATCH(Logic!$A320,inputsflow_no,0)),""),"")</f>
        <v/>
      </c>
      <c r="K320" s="304" t="str">
        <f>IFERROR(IF(INDEX(inputsflow_paw,MATCH(Logic!$A320,inputsflow_no,0))&lt;&gt;"",INDEX(inputsflow_paw,MATCH(Logic!$A320,inputsflow_no,0)),""),"")</f>
        <v/>
      </c>
      <c r="L320" s="304" t="str">
        <f>IFERROR(IF(INDEX(inputsflow_prcocc,MATCH(Logic!$A320,inputsflow_no,0))&lt;&gt;"",INDEX(inputsflow_prcocc,MATCH(Logic!$A320,inputsflow_no,0)),""),"")</f>
        <v/>
      </c>
      <c r="M320" s="160" t="str">
        <f t="shared" si="100"/>
        <v/>
      </c>
      <c r="N320" s="160" t="str">
        <f t="shared" si="101"/>
        <v/>
      </c>
      <c r="O320" s="160" t="str">
        <f t="shared" si="102"/>
        <v/>
      </c>
      <c r="P320" s="160" t="str">
        <f t="shared" si="103"/>
        <v/>
      </c>
      <c r="Q320" s="160" t="str">
        <f t="shared" si="104"/>
        <v/>
      </c>
      <c r="R320" s="160" t="str">
        <f t="shared" si="105"/>
        <v/>
      </c>
      <c r="S320" s="160" t="str">
        <f t="shared" si="106"/>
        <v/>
      </c>
      <c r="T320" s="160" t="str">
        <f t="shared" si="107"/>
        <v/>
      </c>
      <c r="U320" s="160" t="str">
        <f t="shared" si="108"/>
        <v/>
      </c>
      <c r="V320" s="160" t="str">
        <f t="shared" si="109"/>
        <v/>
      </c>
      <c r="W320" s="160" t="str">
        <f t="shared" si="110"/>
        <v/>
      </c>
      <c r="X320" s="161" t="str">
        <f>IFERROR(IF(INDEX(inputsflow_updot,MATCH(Logic!$A320,inputsflow_no,0))&lt;&gt;"",INDEX(inputsflow_updot,MATCH(Logic!$A320,inputsflow_no,0)),""),"")</f>
        <v/>
      </c>
      <c r="Y320" s="160" t="str">
        <f t="shared" si="74"/>
        <v/>
      </c>
      <c r="Z320" s="161" t="str">
        <f>IFERROR(IF(INDEX(inputsflow_tduot,MATCH(Logic!$A320,inputsflow_no,0))&lt;&gt;"",INDEX(inputsflow_tduot,MATCH(Logic!$A320,inputsflow_no,0)),""),"")</f>
        <v/>
      </c>
      <c r="AA320" s="166" t="str">
        <f t="shared" si="75"/>
        <v/>
      </c>
      <c r="AB320" s="166" t="str">
        <f t="shared" si="76"/>
        <v/>
      </c>
      <c r="AC320" s="162" t="str">
        <f t="shared" si="94"/>
        <v/>
      </c>
      <c r="AD320" s="306" t="str">
        <f t="shared" si="111"/>
        <v/>
      </c>
      <c r="AE320" s="162" t="str">
        <f t="shared" si="112"/>
        <v/>
      </c>
      <c r="AF320" s="160" t="str">
        <f t="shared" si="113"/>
        <v/>
      </c>
      <c r="AG320" s="162" t="str">
        <f t="shared" si="114"/>
        <v/>
      </c>
      <c r="AH320" s="162" t="str">
        <f t="shared" si="80"/>
        <v/>
      </c>
      <c r="AI320" s="162" t="str">
        <f t="shared" si="115"/>
        <v/>
      </c>
      <c r="AJ320" s="153"/>
      <c r="AK320" s="138"/>
      <c r="AL320" s="138"/>
      <c r="AM320" s="138"/>
      <c r="AN320" s="138"/>
      <c r="AO320" s="138"/>
      <c r="AP320" s="138"/>
      <c r="AQ320" s="138"/>
      <c r="AR320" s="138"/>
      <c r="AS320" s="138"/>
      <c r="AT320" s="138"/>
      <c r="AU320" s="138"/>
      <c r="AV320" s="138"/>
      <c r="AW320" s="138"/>
      <c r="AX320" s="138"/>
      <c r="AY320" s="138"/>
      <c r="AZ320" s="138"/>
      <c r="BA320" s="138"/>
      <c r="BB320" s="138"/>
      <c r="BC320" s="138"/>
      <c r="BD320" s="138"/>
      <c r="BE320" s="138"/>
      <c r="BF320" s="138"/>
      <c r="BG320" s="138"/>
      <c r="BH320" s="138"/>
      <c r="BI320" s="138"/>
      <c r="BJ320" s="138"/>
      <c r="BK320" s="138"/>
      <c r="BL320" s="138"/>
      <c r="BM320" s="138"/>
      <c r="BN320" s="138"/>
      <c r="BO320" s="138"/>
      <c r="BP320" s="138"/>
      <c r="BQ320" s="138"/>
      <c r="BR320" s="138"/>
      <c r="BS320" s="138"/>
      <c r="BT320" s="138"/>
      <c r="BU320" s="138"/>
      <c r="BV320" s="138"/>
      <c r="BW320" s="138"/>
      <c r="BX320" s="138"/>
      <c r="BY320" s="138"/>
      <c r="BZ320" s="138"/>
    </row>
    <row r="321" spans="1:278" s="152" customFormat="1" ht="18" hidden="1" customHeight="1" outlineLevel="2" x14ac:dyDescent="0.25">
      <c r="A321" s="146">
        <v>56</v>
      </c>
      <c r="B321" s="366" t="str">
        <f>IFERROR(IF(INDEX(inputsflow_gn,MATCH(Logic!$A321,inputsflow_no,0))&lt;&gt;"",INDEX(inputsflow_gn,MATCH(Logic!$A321,inputsflow_no,0)),""),"")</f>
        <v/>
      </c>
      <c r="C321" s="367"/>
      <c r="D321" s="58" t="str">
        <f>IFERROR(IF(INDEX(inputsflow_id,MATCH(Logic!$A321,inputsflow_no,0))&lt;&gt;"",INDEX(inputsflow_id,MATCH(Logic!$A321,inputsflow_no,0)),""),"")</f>
        <v/>
      </c>
      <c r="E321" s="370" t="str">
        <f>IFERROR(IF(INDEX(inputsflow_typ,MATCH(Logic!$A321,inputsflow_no,0))&lt;&gt;"",INDEX(inputsflow_typ,MATCH(Logic!$A321,inputsflow_no,0)),""),"")</f>
        <v/>
      </c>
      <c r="F321" s="370"/>
      <c r="G321" s="162" t="str">
        <f t="shared" si="60"/>
        <v/>
      </c>
      <c r="H321" s="312" t="str">
        <f>IFERROR(IF(INDEX(inputsflow_dur,MATCH(Logic!$A321,inputsflow_no,0))&lt;&gt;"",INDEX(inputsflow_dur,MATCH(Logic!$A321,inputsflow_no,0)),""),"")</f>
        <v/>
      </c>
      <c r="I321" s="160" t="str">
        <f t="shared" si="61"/>
        <v/>
      </c>
      <c r="J321" s="312" t="str">
        <f>IFERROR(IF(INDEX(inputsflow_dfr,MATCH(Logic!$A321,inputsflow_no,0))&lt;&gt;"",INDEX(inputsflow_dfr,MATCH(Logic!$A321,inputsflow_no,0)),""),"")</f>
        <v/>
      </c>
      <c r="K321" s="304" t="str">
        <f>IFERROR(IF(INDEX(inputsflow_paw,MATCH(Logic!$A321,inputsflow_no,0))&lt;&gt;"",INDEX(inputsflow_paw,MATCH(Logic!$A321,inputsflow_no,0)),""),"")</f>
        <v/>
      </c>
      <c r="L321" s="304" t="str">
        <f>IFERROR(IF(INDEX(inputsflow_prcocc,MATCH(Logic!$A321,inputsflow_no,0))&lt;&gt;"",INDEX(inputsflow_prcocc,MATCH(Logic!$A321,inputsflow_no,0)),""),"")</f>
        <v/>
      </c>
      <c r="M321" s="160" t="str">
        <f t="shared" si="100"/>
        <v/>
      </c>
      <c r="N321" s="160" t="str">
        <f t="shared" si="101"/>
        <v/>
      </c>
      <c r="O321" s="160" t="str">
        <f t="shared" si="102"/>
        <v/>
      </c>
      <c r="P321" s="160" t="str">
        <f t="shared" si="103"/>
        <v/>
      </c>
      <c r="Q321" s="160" t="str">
        <f t="shared" si="104"/>
        <v/>
      </c>
      <c r="R321" s="160" t="str">
        <f t="shared" si="105"/>
        <v/>
      </c>
      <c r="S321" s="160" t="str">
        <f t="shared" si="106"/>
        <v/>
      </c>
      <c r="T321" s="160" t="str">
        <f t="shared" si="107"/>
        <v/>
      </c>
      <c r="U321" s="160" t="str">
        <f t="shared" si="108"/>
        <v/>
      </c>
      <c r="V321" s="160" t="str">
        <f t="shared" si="109"/>
        <v/>
      </c>
      <c r="W321" s="160" t="str">
        <f t="shared" si="110"/>
        <v/>
      </c>
      <c r="X321" s="161" t="str">
        <f>IFERROR(IF(INDEX(inputsflow_updot,MATCH(Logic!$A321,inputsflow_no,0))&lt;&gt;"",INDEX(inputsflow_updot,MATCH(Logic!$A321,inputsflow_no,0)),""),"")</f>
        <v/>
      </c>
      <c r="Y321" s="160" t="str">
        <f t="shared" si="74"/>
        <v/>
      </c>
      <c r="Z321" s="161" t="str">
        <f>IFERROR(IF(INDEX(inputsflow_tduot,MATCH(Logic!$A321,inputsflow_no,0))&lt;&gt;"",INDEX(inputsflow_tduot,MATCH(Logic!$A321,inputsflow_no,0)),""),"")</f>
        <v/>
      </c>
      <c r="AA321" s="166" t="str">
        <f t="shared" si="75"/>
        <v/>
      </c>
      <c r="AB321" s="166" t="str">
        <f t="shared" si="76"/>
        <v/>
      </c>
      <c r="AC321" s="162" t="str">
        <f t="shared" si="94"/>
        <v/>
      </c>
      <c r="AD321" s="306" t="str">
        <f t="shared" si="111"/>
        <v/>
      </c>
      <c r="AE321" s="162" t="str">
        <f t="shared" si="112"/>
        <v/>
      </c>
      <c r="AF321" s="160" t="str">
        <f t="shared" si="113"/>
        <v/>
      </c>
      <c r="AG321" s="162" t="str">
        <f t="shared" si="114"/>
        <v/>
      </c>
      <c r="AH321" s="162" t="str">
        <f t="shared" si="80"/>
        <v/>
      </c>
      <c r="AI321" s="162" t="str">
        <f t="shared" si="115"/>
        <v/>
      </c>
      <c r="AJ321" s="153"/>
      <c r="AK321" s="138"/>
      <c r="AL321" s="138"/>
      <c r="AM321" s="138"/>
      <c r="AN321" s="138"/>
      <c r="AO321" s="138"/>
      <c r="AP321" s="138"/>
      <c r="AQ321" s="138"/>
      <c r="AR321" s="138"/>
      <c r="AS321" s="138"/>
      <c r="AT321" s="138"/>
      <c r="AU321" s="138"/>
      <c r="AV321" s="138"/>
      <c r="AW321" s="138"/>
      <c r="AX321" s="138"/>
      <c r="AY321" s="138"/>
      <c r="AZ321" s="138"/>
      <c r="BA321" s="138"/>
      <c r="BB321" s="138"/>
      <c r="BC321" s="138"/>
      <c r="BD321" s="138"/>
      <c r="BE321" s="138"/>
      <c r="BF321" s="138"/>
      <c r="BG321" s="138"/>
      <c r="BH321" s="138"/>
      <c r="BI321" s="138"/>
      <c r="BJ321" s="138"/>
      <c r="BK321" s="138"/>
      <c r="BL321" s="138"/>
      <c r="BM321" s="138"/>
      <c r="BN321" s="138"/>
      <c r="BO321" s="138"/>
      <c r="BP321" s="138"/>
      <c r="BQ321" s="138"/>
      <c r="BR321" s="138"/>
      <c r="BS321" s="138"/>
      <c r="BT321" s="138"/>
      <c r="BU321" s="138"/>
      <c r="BV321" s="138"/>
      <c r="BW321" s="138"/>
      <c r="BX321" s="138"/>
      <c r="BY321" s="138"/>
      <c r="BZ321" s="138"/>
      <c r="CA321" s="14"/>
      <c r="CB321" s="14"/>
      <c r="CC321" s="14"/>
      <c r="CD321" s="14"/>
      <c r="CE321" s="14"/>
      <c r="CF321" s="14"/>
      <c r="CG321" s="14"/>
      <c r="CH321" s="14"/>
      <c r="CI321" s="14"/>
      <c r="CJ321" s="14"/>
      <c r="CK321" s="14"/>
      <c r="CL321" s="14"/>
      <c r="CM321" s="14"/>
      <c r="CN321" s="14"/>
      <c r="CO321" s="14"/>
      <c r="CP321" s="14"/>
      <c r="CQ321" s="14"/>
      <c r="CR321" s="14"/>
      <c r="CS321" s="14"/>
      <c r="CT321" s="14"/>
      <c r="CU321" s="14"/>
      <c r="CV321" s="14"/>
      <c r="CW321" s="14"/>
      <c r="CX321" s="14"/>
      <c r="CY321" s="14"/>
      <c r="CZ321" s="14"/>
      <c r="DA321" s="14"/>
      <c r="DB321" s="14"/>
      <c r="DC321" s="14"/>
      <c r="DD321" s="14"/>
      <c r="DE321" s="14"/>
      <c r="DF321" s="14"/>
      <c r="DG321" s="14"/>
      <c r="DH321" s="14"/>
      <c r="DI321" s="14"/>
      <c r="DJ321" s="14"/>
      <c r="DK321" s="14"/>
      <c r="DL321" s="14"/>
      <c r="DM321" s="14"/>
      <c r="DN321" s="14"/>
      <c r="DO321" s="14"/>
      <c r="DP321" s="14"/>
      <c r="DQ321" s="14"/>
      <c r="DR321" s="14"/>
      <c r="DS321" s="14"/>
      <c r="DT321" s="14"/>
      <c r="DU321" s="14"/>
      <c r="DV321" s="14"/>
      <c r="DW321" s="14"/>
      <c r="DX321" s="14"/>
      <c r="DY321" s="14"/>
      <c r="DZ321" s="14"/>
      <c r="EA321" s="14"/>
      <c r="EB321" s="14"/>
      <c r="EC321" s="14"/>
      <c r="ED321" s="14"/>
      <c r="EE321" s="14"/>
      <c r="EF321" s="14"/>
      <c r="EG321" s="14"/>
      <c r="EH321" s="14"/>
      <c r="EI321" s="14"/>
      <c r="EJ321" s="14"/>
      <c r="EK321" s="14"/>
      <c r="EL321" s="14"/>
      <c r="EM321" s="14"/>
      <c r="EN321" s="14"/>
      <c r="EO321" s="14"/>
      <c r="EP321" s="14"/>
      <c r="EQ321" s="14"/>
      <c r="ER321" s="14"/>
      <c r="ES321" s="14"/>
      <c r="ET321" s="14"/>
      <c r="EU321" s="14"/>
      <c r="EV321" s="14"/>
      <c r="EW321" s="14"/>
      <c r="EX321" s="14"/>
      <c r="EY321" s="14"/>
      <c r="EZ321" s="14"/>
      <c r="FA321" s="14"/>
      <c r="FB321" s="14"/>
      <c r="FC321" s="14"/>
      <c r="FD321" s="14"/>
      <c r="FE321" s="14"/>
      <c r="FF321" s="14"/>
      <c r="FG321" s="14"/>
      <c r="FH321" s="14"/>
      <c r="FI321" s="14"/>
      <c r="FJ321" s="14"/>
      <c r="FK321" s="14"/>
      <c r="FL321" s="14"/>
      <c r="FM321" s="14"/>
      <c r="FN321" s="14"/>
      <c r="FO321" s="14"/>
      <c r="FP321" s="14"/>
      <c r="FQ321" s="14"/>
      <c r="FR321" s="14"/>
      <c r="FS321" s="14"/>
      <c r="FT321" s="14"/>
      <c r="FU321" s="14"/>
      <c r="FV321" s="14"/>
      <c r="FW321" s="14"/>
      <c r="FX321" s="14"/>
      <c r="FY321" s="14"/>
      <c r="FZ321" s="14"/>
      <c r="GA321" s="14"/>
      <c r="GB321" s="14"/>
      <c r="GC321" s="14"/>
      <c r="GD321" s="14"/>
      <c r="GE321" s="14"/>
      <c r="GF321" s="14"/>
      <c r="GG321" s="14"/>
      <c r="GH321" s="14"/>
      <c r="GI321" s="14"/>
      <c r="GJ321" s="14"/>
      <c r="GK321" s="14"/>
      <c r="GL321" s="14"/>
      <c r="GM321" s="14"/>
      <c r="GN321" s="14"/>
      <c r="GO321" s="14"/>
      <c r="GP321" s="14"/>
      <c r="GQ321" s="14"/>
      <c r="GR321" s="14"/>
      <c r="GS321" s="14"/>
      <c r="GT321" s="14"/>
      <c r="GU321" s="14"/>
      <c r="GV321" s="14"/>
      <c r="GW321" s="14"/>
      <c r="GX321" s="14"/>
      <c r="GY321" s="14"/>
      <c r="GZ321" s="14"/>
      <c r="HA321" s="14"/>
      <c r="HB321" s="14"/>
      <c r="HC321" s="14"/>
      <c r="HD321" s="14"/>
      <c r="HE321" s="14"/>
      <c r="HF321" s="14"/>
      <c r="HG321" s="14"/>
      <c r="HH321" s="14"/>
      <c r="HI321" s="14"/>
      <c r="HJ321" s="14"/>
      <c r="HK321" s="14"/>
      <c r="HL321" s="14"/>
      <c r="HM321" s="14"/>
      <c r="HN321" s="14"/>
      <c r="HO321" s="14"/>
      <c r="HP321" s="14"/>
      <c r="HQ321" s="14"/>
      <c r="HR321" s="14"/>
      <c r="HS321" s="14"/>
      <c r="HT321" s="14"/>
      <c r="HU321" s="14"/>
      <c r="HV321" s="14"/>
      <c r="HW321" s="14"/>
      <c r="HX321" s="14"/>
      <c r="HY321" s="14"/>
      <c r="HZ321" s="14"/>
      <c r="IA321" s="14"/>
      <c r="IB321" s="14"/>
      <c r="IC321" s="14"/>
      <c r="ID321" s="14"/>
      <c r="IE321" s="14"/>
      <c r="IF321" s="14"/>
      <c r="IG321" s="14"/>
      <c r="IH321" s="14"/>
      <c r="II321" s="14"/>
      <c r="IJ321" s="14"/>
      <c r="IK321" s="14"/>
      <c r="IL321" s="14"/>
      <c r="IM321" s="14"/>
      <c r="IN321" s="14"/>
      <c r="IO321" s="14"/>
      <c r="IP321" s="14"/>
      <c r="IQ321" s="14"/>
      <c r="IR321" s="14"/>
      <c r="IS321" s="14"/>
      <c r="IT321" s="14"/>
      <c r="IU321" s="14"/>
      <c r="IV321" s="14"/>
      <c r="IW321" s="14"/>
      <c r="IX321" s="14"/>
      <c r="IY321" s="14"/>
      <c r="IZ321" s="14"/>
      <c r="JA321" s="14"/>
      <c r="JB321" s="14"/>
      <c r="JC321" s="14"/>
      <c r="JD321" s="14"/>
      <c r="JE321" s="14"/>
      <c r="JF321" s="14"/>
      <c r="JG321" s="14"/>
      <c r="JH321" s="14"/>
      <c r="JI321" s="14"/>
      <c r="JJ321" s="14"/>
      <c r="JK321" s="14"/>
      <c r="JL321" s="14"/>
      <c r="JM321" s="14"/>
      <c r="JN321" s="14"/>
      <c r="JO321" s="14"/>
      <c r="JP321" s="14"/>
      <c r="JQ321" s="14"/>
      <c r="JR321" s="14"/>
    </row>
    <row r="322" spans="1:278" s="152" customFormat="1" ht="18" hidden="1" customHeight="1" outlineLevel="2" x14ac:dyDescent="0.25">
      <c r="A322" s="146">
        <v>57</v>
      </c>
      <c r="B322" s="366" t="str">
        <f>IFERROR(IF(INDEX(inputsflow_gn,MATCH(Logic!$A322,inputsflow_no,0))&lt;&gt;"",INDEX(inputsflow_gn,MATCH(Logic!$A322,inputsflow_no,0)),""),"")</f>
        <v/>
      </c>
      <c r="C322" s="367"/>
      <c r="D322" s="58" t="str">
        <f>IFERROR(IF(INDEX(inputsflow_id,MATCH(Logic!$A322,inputsflow_no,0))&lt;&gt;"",INDEX(inputsflow_id,MATCH(Logic!$A322,inputsflow_no,0)),""),"")</f>
        <v/>
      </c>
      <c r="E322" s="370" t="str">
        <f>IFERROR(IF(INDEX(inputsflow_typ,MATCH(Logic!$A322,inputsflow_no,0))&lt;&gt;"",INDEX(inputsflow_typ,MATCH(Logic!$A322,inputsflow_no,0)),""),"")</f>
        <v/>
      </c>
      <c r="F322" s="370"/>
      <c r="G322" s="162" t="str">
        <f t="shared" si="60"/>
        <v/>
      </c>
      <c r="H322" s="312" t="str">
        <f>IFERROR(IF(INDEX(inputsflow_dur,MATCH(Logic!$A322,inputsflow_no,0))&lt;&gt;"",INDEX(inputsflow_dur,MATCH(Logic!$A322,inputsflow_no,0)),""),"")</f>
        <v/>
      </c>
      <c r="I322" s="160" t="str">
        <f t="shared" si="61"/>
        <v/>
      </c>
      <c r="J322" s="312" t="str">
        <f>IFERROR(IF(INDEX(inputsflow_dfr,MATCH(Logic!$A322,inputsflow_no,0))&lt;&gt;"",INDEX(inputsflow_dfr,MATCH(Logic!$A322,inputsflow_no,0)),""),"")</f>
        <v/>
      </c>
      <c r="K322" s="304" t="str">
        <f>IFERROR(IF(INDEX(inputsflow_paw,MATCH(Logic!$A322,inputsflow_no,0))&lt;&gt;"",INDEX(inputsflow_paw,MATCH(Logic!$A322,inputsflow_no,0)),""),"")</f>
        <v/>
      </c>
      <c r="L322" s="304" t="str">
        <f>IFERROR(IF(INDEX(inputsflow_prcocc,MATCH(Logic!$A322,inputsflow_no,0))&lt;&gt;"",INDEX(inputsflow_prcocc,MATCH(Logic!$A322,inputsflow_no,0)),""),"")</f>
        <v/>
      </c>
      <c r="M322" s="160" t="str">
        <f t="shared" si="100"/>
        <v/>
      </c>
      <c r="N322" s="160" t="str">
        <f t="shared" si="101"/>
        <v/>
      </c>
      <c r="O322" s="160" t="str">
        <f t="shared" si="102"/>
        <v/>
      </c>
      <c r="P322" s="160" t="str">
        <f t="shared" si="103"/>
        <v/>
      </c>
      <c r="Q322" s="160" t="str">
        <f t="shared" si="104"/>
        <v/>
      </c>
      <c r="R322" s="160" t="str">
        <f t="shared" si="105"/>
        <v/>
      </c>
      <c r="S322" s="160" t="str">
        <f t="shared" si="106"/>
        <v/>
      </c>
      <c r="T322" s="160" t="str">
        <f t="shared" si="107"/>
        <v/>
      </c>
      <c r="U322" s="160" t="str">
        <f t="shared" si="108"/>
        <v/>
      </c>
      <c r="V322" s="160" t="str">
        <f t="shared" si="109"/>
        <v/>
      </c>
      <c r="W322" s="160" t="str">
        <f t="shared" si="110"/>
        <v/>
      </c>
      <c r="X322" s="161" t="str">
        <f>IFERROR(IF(INDEX(inputsflow_updot,MATCH(Logic!$A322,inputsflow_no,0))&lt;&gt;"",INDEX(inputsflow_updot,MATCH(Logic!$A322,inputsflow_no,0)),""),"")</f>
        <v/>
      </c>
      <c r="Y322" s="160" t="str">
        <f t="shared" si="74"/>
        <v/>
      </c>
      <c r="Z322" s="161" t="str">
        <f>IFERROR(IF(INDEX(inputsflow_tduot,MATCH(Logic!$A322,inputsflow_no,0))&lt;&gt;"",INDEX(inputsflow_tduot,MATCH(Logic!$A322,inputsflow_no,0)),""),"")</f>
        <v/>
      </c>
      <c r="AA322" s="166" t="str">
        <f t="shared" si="75"/>
        <v/>
      </c>
      <c r="AB322" s="166" t="str">
        <f t="shared" si="76"/>
        <v/>
      </c>
      <c r="AC322" s="162" t="str">
        <f t="shared" si="94"/>
        <v/>
      </c>
      <c r="AD322" s="306" t="str">
        <f t="shared" si="111"/>
        <v/>
      </c>
      <c r="AE322" s="162" t="str">
        <f t="shared" si="112"/>
        <v/>
      </c>
      <c r="AF322" s="160" t="str">
        <f t="shared" si="113"/>
        <v/>
      </c>
      <c r="AG322" s="162" t="str">
        <f t="shared" si="114"/>
        <v/>
      </c>
      <c r="AH322" s="162" t="str">
        <f t="shared" si="80"/>
        <v/>
      </c>
      <c r="AI322" s="162" t="str">
        <f t="shared" si="115"/>
        <v/>
      </c>
      <c r="AJ322" s="153"/>
      <c r="AK322" s="138"/>
      <c r="AL322" s="138"/>
      <c r="AM322" s="138"/>
      <c r="AN322" s="138"/>
      <c r="AO322" s="138"/>
      <c r="AP322" s="138"/>
      <c r="AQ322" s="138"/>
      <c r="AR322" s="138"/>
      <c r="AS322" s="138"/>
      <c r="AT322" s="138"/>
      <c r="AU322" s="138"/>
      <c r="AV322" s="138"/>
      <c r="AW322" s="138"/>
      <c r="AX322" s="138"/>
      <c r="AY322" s="138"/>
      <c r="AZ322" s="138"/>
      <c r="BA322" s="138"/>
      <c r="BB322" s="138"/>
      <c r="BC322" s="138"/>
      <c r="BD322" s="138"/>
      <c r="BE322" s="138"/>
      <c r="BF322" s="138"/>
      <c r="BG322" s="138"/>
      <c r="BH322" s="138"/>
      <c r="BI322" s="138"/>
      <c r="BJ322" s="138"/>
      <c r="BK322" s="138"/>
      <c r="BL322" s="138"/>
      <c r="BM322" s="138"/>
      <c r="BN322" s="138"/>
      <c r="BO322" s="138"/>
      <c r="BP322" s="138"/>
      <c r="BQ322" s="138"/>
      <c r="BR322" s="138"/>
      <c r="BS322" s="138"/>
      <c r="BT322" s="138"/>
      <c r="BU322" s="138"/>
      <c r="BV322" s="138"/>
      <c r="BW322" s="138"/>
      <c r="BX322" s="138"/>
      <c r="BY322" s="138"/>
      <c r="BZ322" s="138"/>
      <c r="CA322" s="14"/>
      <c r="CB322" s="14"/>
      <c r="CC322" s="14"/>
      <c r="CD322" s="14"/>
      <c r="CE322" s="14"/>
      <c r="CF322" s="14"/>
      <c r="CG322" s="14"/>
      <c r="CH322" s="14"/>
      <c r="CI322" s="14"/>
      <c r="CJ322" s="14"/>
      <c r="CK322" s="14"/>
      <c r="CL322" s="14"/>
      <c r="CM322" s="14"/>
      <c r="CN322" s="14"/>
      <c r="CO322" s="14"/>
      <c r="CP322" s="14"/>
      <c r="CQ322" s="14"/>
      <c r="CR322" s="14"/>
      <c r="CS322" s="14"/>
      <c r="CT322" s="14"/>
      <c r="CU322" s="14"/>
      <c r="CV322" s="14"/>
      <c r="CW322" s="14"/>
      <c r="CX322" s="14"/>
      <c r="CY322" s="14"/>
      <c r="CZ322" s="14"/>
      <c r="DA322" s="14"/>
      <c r="DB322" s="14"/>
      <c r="DC322" s="14"/>
      <c r="DD322" s="14"/>
      <c r="DE322" s="14"/>
      <c r="DF322" s="14"/>
      <c r="DG322" s="14"/>
      <c r="DH322" s="14"/>
      <c r="DI322" s="14"/>
      <c r="DJ322" s="14"/>
      <c r="DK322" s="14"/>
      <c r="DL322" s="14"/>
      <c r="DM322" s="14"/>
      <c r="DN322" s="14"/>
      <c r="DO322" s="14"/>
      <c r="DP322" s="14"/>
      <c r="DQ322" s="14"/>
      <c r="DR322" s="14"/>
      <c r="DS322" s="14"/>
      <c r="DT322" s="14"/>
      <c r="DU322" s="14"/>
      <c r="DV322" s="14"/>
      <c r="DW322" s="14"/>
      <c r="DX322" s="14"/>
      <c r="DY322" s="14"/>
      <c r="DZ322" s="14"/>
      <c r="EA322" s="14"/>
      <c r="EB322" s="14"/>
      <c r="EC322" s="14"/>
      <c r="ED322" s="14"/>
      <c r="EE322" s="14"/>
      <c r="EF322" s="14"/>
      <c r="EG322" s="14"/>
      <c r="EH322" s="14"/>
      <c r="EI322" s="14"/>
      <c r="EJ322" s="14"/>
      <c r="EK322" s="14"/>
      <c r="EL322" s="14"/>
      <c r="EM322" s="14"/>
      <c r="EN322" s="14"/>
      <c r="EO322" s="14"/>
      <c r="EP322" s="14"/>
      <c r="EQ322" s="14"/>
      <c r="ER322" s="14"/>
      <c r="ES322" s="14"/>
      <c r="ET322" s="14"/>
      <c r="EU322" s="14"/>
      <c r="EV322" s="14"/>
      <c r="EW322" s="14"/>
      <c r="EX322" s="14"/>
      <c r="EY322" s="14"/>
      <c r="EZ322" s="14"/>
      <c r="FA322" s="14"/>
      <c r="FB322" s="14"/>
      <c r="FC322" s="14"/>
      <c r="FD322" s="14"/>
      <c r="FE322" s="14"/>
      <c r="FF322" s="14"/>
      <c r="FG322" s="14"/>
      <c r="FH322" s="14"/>
      <c r="FI322" s="14"/>
      <c r="FJ322" s="14"/>
      <c r="FK322" s="14"/>
      <c r="FL322" s="14"/>
      <c r="FM322" s="14"/>
      <c r="FN322" s="14"/>
      <c r="FO322" s="14"/>
      <c r="FP322" s="14"/>
      <c r="FQ322" s="14"/>
      <c r="FR322" s="14"/>
      <c r="FS322" s="14"/>
      <c r="FT322" s="14"/>
      <c r="FU322" s="14"/>
      <c r="FV322" s="14"/>
      <c r="FW322" s="14"/>
      <c r="FX322" s="14"/>
      <c r="FY322" s="14"/>
      <c r="FZ322" s="14"/>
      <c r="GA322" s="14"/>
      <c r="GB322" s="14"/>
      <c r="GC322" s="14"/>
      <c r="GD322" s="14"/>
      <c r="GE322" s="14"/>
      <c r="GF322" s="14"/>
      <c r="GG322" s="14"/>
      <c r="GH322" s="14"/>
      <c r="GI322" s="14"/>
      <c r="GJ322" s="14"/>
      <c r="GK322" s="14"/>
      <c r="GL322" s="14"/>
      <c r="GM322" s="14"/>
      <c r="GN322" s="14"/>
      <c r="GO322" s="14"/>
      <c r="GP322" s="14"/>
      <c r="GQ322" s="14"/>
      <c r="GR322" s="14"/>
      <c r="GS322" s="14"/>
      <c r="GT322" s="14"/>
      <c r="GU322" s="14"/>
      <c r="GV322" s="14"/>
      <c r="GW322" s="14"/>
      <c r="GX322" s="14"/>
      <c r="GY322" s="14"/>
      <c r="GZ322" s="14"/>
      <c r="HA322" s="14"/>
      <c r="HB322" s="14"/>
      <c r="HC322" s="14"/>
      <c r="HD322" s="14"/>
      <c r="HE322" s="14"/>
      <c r="HF322" s="14"/>
      <c r="HG322" s="14"/>
      <c r="HH322" s="14"/>
      <c r="HI322" s="14"/>
      <c r="HJ322" s="14"/>
      <c r="HK322" s="14"/>
      <c r="HL322" s="14"/>
      <c r="HM322" s="14"/>
      <c r="HN322" s="14"/>
      <c r="HO322" s="14"/>
      <c r="HP322" s="14"/>
      <c r="HQ322" s="14"/>
      <c r="HR322" s="14"/>
      <c r="HS322" s="14"/>
      <c r="HT322" s="14"/>
      <c r="HU322" s="14"/>
      <c r="HV322" s="14"/>
      <c r="HW322" s="14"/>
      <c r="HX322" s="14"/>
      <c r="HY322" s="14"/>
      <c r="HZ322" s="14"/>
      <c r="IA322" s="14"/>
      <c r="IB322" s="14"/>
      <c r="IC322" s="14"/>
      <c r="ID322" s="14"/>
      <c r="IE322" s="14"/>
      <c r="IF322" s="14"/>
      <c r="IG322" s="14"/>
      <c r="IH322" s="14"/>
      <c r="II322" s="14"/>
      <c r="IJ322" s="14"/>
      <c r="IK322" s="14"/>
      <c r="IL322" s="14"/>
      <c r="IM322" s="14"/>
      <c r="IN322" s="14"/>
      <c r="IO322" s="14"/>
      <c r="IP322" s="14"/>
      <c r="IQ322" s="14"/>
      <c r="IR322" s="14"/>
      <c r="IS322" s="14"/>
      <c r="IT322" s="14"/>
      <c r="IU322" s="14"/>
      <c r="IV322" s="14"/>
      <c r="IW322" s="14"/>
      <c r="IX322" s="14"/>
      <c r="IY322" s="14"/>
      <c r="IZ322" s="14"/>
      <c r="JA322" s="14"/>
      <c r="JB322" s="14"/>
      <c r="JC322" s="14"/>
      <c r="JD322" s="14"/>
      <c r="JE322" s="14"/>
      <c r="JF322" s="14"/>
      <c r="JG322" s="14"/>
      <c r="JH322" s="14"/>
      <c r="JI322" s="14"/>
      <c r="JJ322" s="14"/>
      <c r="JK322" s="14"/>
      <c r="JL322" s="14"/>
      <c r="JM322" s="14"/>
      <c r="JN322" s="14"/>
      <c r="JO322" s="14"/>
      <c r="JP322" s="14"/>
      <c r="JQ322" s="14"/>
      <c r="JR322" s="14"/>
    </row>
    <row r="323" spans="1:278" s="152" customFormat="1" ht="18" hidden="1" customHeight="1" outlineLevel="2" x14ac:dyDescent="0.25">
      <c r="A323" s="146">
        <v>58</v>
      </c>
      <c r="B323" s="366" t="str">
        <f>IFERROR(IF(INDEX(inputsflow_gn,MATCH(Logic!$A323,inputsflow_no,0))&lt;&gt;"",INDEX(inputsflow_gn,MATCH(Logic!$A323,inputsflow_no,0)),""),"")</f>
        <v/>
      </c>
      <c r="C323" s="367"/>
      <c r="D323" s="58" t="str">
        <f>IFERROR(IF(INDEX(inputsflow_id,MATCH(Logic!$A323,inputsflow_no,0))&lt;&gt;"",INDEX(inputsflow_id,MATCH(Logic!$A323,inputsflow_no,0)),""),"")</f>
        <v/>
      </c>
      <c r="E323" s="370" t="str">
        <f>IFERROR(IF(INDEX(inputsflow_typ,MATCH(Logic!$A323,inputsflow_no,0))&lt;&gt;"",INDEX(inputsflow_typ,MATCH(Logic!$A323,inputsflow_no,0)),""),"")</f>
        <v/>
      </c>
      <c r="F323" s="370"/>
      <c r="G323" s="162" t="str">
        <f t="shared" si="60"/>
        <v/>
      </c>
      <c r="H323" s="312" t="str">
        <f>IFERROR(IF(INDEX(inputsflow_dur,MATCH(Logic!$A323,inputsflow_no,0))&lt;&gt;"",INDEX(inputsflow_dur,MATCH(Logic!$A323,inputsflow_no,0)),""),"")</f>
        <v/>
      </c>
      <c r="I323" s="160" t="str">
        <f t="shared" si="61"/>
        <v/>
      </c>
      <c r="J323" s="312" t="str">
        <f>IFERROR(IF(INDEX(inputsflow_dfr,MATCH(Logic!$A323,inputsflow_no,0))&lt;&gt;"",INDEX(inputsflow_dfr,MATCH(Logic!$A323,inputsflow_no,0)),""),"")</f>
        <v/>
      </c>
      <c r="K323" s="304" t="str">
        <f>IFERROR(IF(INDEX(inputsflow_paw,MATCH(Logic!$A323,inputsflow_no,0))&lt;&gt;"",INDEX(inputsflow_paw,MATCH(Logic!$A323,inputsflow_no,0)),""),"")</f>
        <v/>
      </c>
      <c r="L323" s="304" t="str">
        <f>IFERROR(IF(INDEX(inputsflow_prcocc,MATCH(Logic!$A323,inputsflow_no,0))&lt;&gt;"",INDEX(inputsflow_prcocc,MATCH(Logic!$A323,inputsflow_no,0)),""),"")</f>
        <v/>
      </c>
      <c r="M323" s="160" t="str">
        <f t="shared" si="100"/>
        <v/>
      </c>
      <c r="N323" s="160" t="str">
        <f t="shared" si="101"/>
        <v/>
      </c>
      <c r="O323" s="160" t="str">
        <f t="shared" si="102"/>
        <v/>
      </c>
      <c r="P323" s="160" t="str">
        <f t="shared" si="103"/>
        <v/>
      </c>
      <c r="Q323" s="160" t="str">
        <f t="shared" si="104"/>
        <v/>
      </c>
      <c r="R323" s="160" t="str">
        <f t="shared" si="105"/>
        <v/>
      </c>
      <c r="S323" s="160" t="str">
        <f t="shared" si="106"/>
        <v/>
      </c>
      <c r="T323" s="160" t="str">
        <f t="shared" si="107"/>
        <v/>
      </c>
      <c r="U323" s="160" t="str">
        <f t="shared" si="108"/>
        <v/>
      </c>
      <c r="V323" s="160" t="str">
        <f t="shared" si="109"/>
        <v/>
      </c>
      <c r="W323" s="160" t="str">
        <f t="shared" si="110"/>
        <v/>
      </c>
      <c r="X323" s="161" t="str">
        <f>IFERROR(IF(INDEX(inputsflow_updot,MATCH(Logic!$A323,inputsflow_no,0))&lt;&gt;"",INDEX(inputsflow_updot,MATCH(Logic!$A323,inputsflow_no,0)),""),"")</f>
        <v/>
      </c>
      <c r="Y323" s="160" t="str">
        <f t="shared" si="74"/>
        <v/>
      </c>
      <c r="Z323" s="161" t="str">
        <f>IFERROR(IF(INDEX(inputsflow_tduot,MATCH(Logic!$A323,inputsflow_no,0))&lt;&gt;"",INDEX(inputsflow_tduot,MATCH(Logic!$A323,inputsflow_no,0)),""),"")</f>
        <v/>
      </c>
      <c r="AA323" s="166" t="str">
        <f t="shared" si="75"/>
        <v/>
      </c>
      <c r="AB323" s="166" t="str">
        <f t="shared" si="76"/>
        <v/>
      </c>
      <c r="AC323" s="162" t="str">
        <f t="shared" si="94"/>
        <v/>
      </c>
      <c r="AD323" s="306" t="str">
        <f t="shared" si="111"/>
        <v/>
      </c>
      <c r="AE323" s="162" t="str">
        <f t="shared" si="112"/>
        <v/>
      </c>
      <c r="AF323" s="160" t="str">
        <f t="shared" si="113"/>
        <v/>
      </c>
      <c r="AG323" s="162" t="str">
        <f t="shared" si="114"/>
        <v/>
      </c>
      <c r="AH323" s="162" t="str">
        <f t="shared" si="80"/>
        <v/>
      </c>
      <c r="AI323" s="162" t="str">
        <f t="shared" si="115"/>
        <v/>
      </c>
      <c r="AJ323" s="153"/>
      <c r="AK323" s="138"/>
      <c r="AL323" s="138"/>
      <c r="AM323" s="138"/>
      <c r="AN323" s="138"/>
      <c r="AO323" s="138"/>
      <c r="AP323" s="138"/>
      <c r="AQ323" s="138"/>
      <c r="AR323" s="138"/>
      <c r="AS323" s="138"/>
      <c r="AT323" s="138"/>
      <c r="AU323" s="138"/>
      <c r="AV323" s="138"/>
      <c r="AW323" s="138"/>
      <c r="AX323" s="138"/>
      <c r="AY323" s="138"/>
      <c r="AZ323" s="138"/>
      <c r="BA323" s="138"/>
      <c r="BB323" s="138"/>
      <c r="BC323" s="138"/>
      <c r="BD323" s="138"/>
      <c r="BE323" s="138"/>
      <c r="BF323" s="138"/>
      <c r="BG323" s="138"/>
      <c r="BH323" s="138"/>
      <c r="BI323" s="138"/>
      <c r="BJ323" s="138"/>
      <c r="BK323" s="138"/>
      <c r="BL323" s="138"/>
      <c r="BM323" s="138"/>
      <c r="BN323" s="138"/>
      <c r="BO323" s="138"/>
      <c r="BP323" s="138"/>
      <c r="BQ323" s="138"/>
      <c r="BR323" s="138"/>
      <c r="BS323" s="138"/>
      <c r="BT323" s="138"/>
      <c r="BU323" s="138"/>
      <c r="BV323" s="138"/>
      <c r="BW323" s="138"/>
      <c r="BX323" s="138"/>
      <c r="BY323" s="138"/>
      <c r="BZ323" s="138"/>
      <c r="CA323" s="14"/>
      <c r="CB323" s="14"/>
      <c r="CC323" s="14"/>
      <c r="CD323" s="14"/>
      <c r="CE323" s="14"/>
      <c r="CF323" s="14"/>
      <c r="CG323" s="14"/>
      <c r="CH323" s="14"/>
      <c r="CI323" s="14"/>
      <c r="CJ323" s="14"/>
      <c r="CK323" s="14"/>
      <c r="CL323" s="14"/>
      <c r="CM323" s="14"/>
      <c r="CN323" s="14"/>
      <c r="CO323" s="14"/>
      <c r="CP323" s="14"/>
      <c r="CQ323" s="14"/>
      <c r="CR323" s="14"/>
      <c r="CS323" s="14"/>
      <c r="CT323" s="14"/>
      <c r="CU323" s="14"/>
      <c r="CV323" s="14"/>
      <c r="CW323" s="14"/>
      <c r="CX323" s="14"/>
      <c r="CY323" s="14"/>
      <c r="CZ323" s="14"/>
      <c r="DA323" s="14"/>
      <c r="DB323" s="14"/>
      <c r="DC323" s="14"/>
      <c r="DD323" s="14"/>
      <c r="DE323" s="14"/>
      <c r="DF323" s="14"/>
      <c r="DG323" s="14"/>
      <c r="DH323" s="14"/>
      <c r="DI323" s="14"/>
      <c r="DJ323" s="14"/>
      <c r="DK323" s="14"/>
      <c r="DL323" s="14"/>
      <c r="DM323" s="14"/>
      <c r="DN323" s="14"/>
      <c r="DO323" s="14"/>
      <c r="DP323" s="14"/>
      <c r="DQ323" s="14"/>
      <c r="DR323" s="14"/>
      <c r="DS323" s="14"/>
      <c r="DT323" s="14"/>
      <c r="DU323" s="14"/>
      <c r="DV323" s="14"/>
      <c r="DW323" s="14"/>
      <c r="DX323" s="14"/>
      <c r="DY323" s="14"/>
      <c r="DZ323" s="14"/>
      <c r="EA323" s="14"/>
      <c r="EB323" s="14"/>
      <c r="EC323" s="14"/>
      <c r="ED323" s="14"/>
      <c r="EE323" s="14"/>
      <c r="EF323" s="14"/>
      <c r="EG323" s="14"/>
      <c r="EH323" s="14"/>
      <c r="EI323" s="14"/>
      <c r="EJ323" s="14"/>
      <c r="EK323" s="14"/>
      <c r="EL323" s="14"/>
      <c r="EM323" s="14"/>
      <c r="EN323" s="14"/>
      <c r="EO323" s="14"/>
      <c r="EP323" s="14"/>
      <c r="EQ323" s="14"/>
      <c r="ER323" s="14"/>
      <c r="ES323" s="14"/>
      <c r="ET323" s="14"/>
      <c r="EU323" s="14"/>
      <c r="EV323" s="14"/>
      <c r="EW323" s="14"/>
      <c r="EX323" s="14"/>
      <c r="EY323" s="14"/>
      <c r="EZ323" s="14"/>
      <c r="FA323" s="14"/>
      <c r="FB323" s="14"/>
      <c r="FC323" s="14"/>
      <c r="FD323" s="14"/>
      <c r="FE323" s="14"/>
      <c r="FF323" s="14"/>
      <c r="FG323" s="14"/>
      <c r="FH323" s="14"/>
      <c r="FI323" s="14"/>
      <c r="FJ323" s="14"/>
      <c r="FK323" s="14"/>
      <c r="FL323" s="14"/>
      <c r="FM323" s="14"/>
      <c r="FN323" s="14"/>
      <c r="FO323" s="14"/>
      <c r="FP323" s="14"/>
      <c r="FQ323" s="14"/>
      <c r="FR323" s="14"/>
      <c r="FS323" s="14"/>
      <c r="FT323" s="14"/>
      <c r="FU323" s="14"/>
      <c r="FV323" s="14"/>
      <c r="FW323" s="14"/>
      <c r="FX323" s="14"/>
      <c r="FY323" s="14"/>
      <c r="FZ323" s="14"/>
      <c r="GA323" s="14"/>
      <c r="GB323" s="14"/>
      <c r="GC323" s="14"/>
      <c r="GD323" s="14"/>
      <c r="GE323" s="14"/>
      <c r="GF323" s="14"/>
      <c r="GG323" s="14"/>
      <c r="GH323" s="14"/>
      <c r="GI323" s="14"/>
      <c r="GJ323" s="14"/>
      <c r="GK323" s="14"/>
      <c r="GL323" s="14"/>
      <c r="GM323" s="14"/>
      <c r="GN323" s="14"/>
      <c r="GO323" s="14"/>
      <c r="GP323" s="14"/>
      <c r="GQ323" s="14"/>
      <c r="GR323" s="14"/>
      <c r="GS323" s="14"/>
      <c r="GT323" s="14"/>
      <c r="GU323" s="14"/>
      <c r="GV323" s="14"/>
      <c r="GW323" s="14"/>
      <c r="GX323" s="14"/>
      <c r="GY323" s="14"/>
      <c r="GZ323" s="14"/>
      <c r="HA323" s="14"/>
      <c r="HB323" s="14"/>
      <c r="HC323" s="14"/>
      <c r="HD323" s="14"/>
      <c r="HE323" s="14"/>
      <c r="HF323" s="14"/>
      <c r="HG323" s="14"/>
      <c r="HH323" s="14"/>
      <c r="HI323" s="14"/>
      <c r="HJ323" s="14"/>
      <c r="HK323" s="14"/>
      <c r="HL323" s="14"/>
      <c r="HM323" s="14"/>
      <c r="HN323" s="14"/>
      <c r="HO323" s="14"/>
      <c r="HP323" s="14"/>
      <c r="HQ323" s="14"/>
      <c r="HR323" s="14"/>
      <c r="HS323" s="14"/>
      <c r="HT323" s="14"/>
      <c r="HU323" s="14"/>
      <c r="HV323" s="14"/>
      <c r="HW323" s="14"/>
      <c r="HX323" s="14"/>
      <c r="HY323" s="14"/>
      <c r="HZ323" s="14"/>
      <c r="IA323" s="14"/>
      <c r="IB323" s="14"/>
      <c r="IC323" s="14"/>
      <c r="ID323" s="14"/>
      <c r="IE323" s="14"/>
      <c r="IF323" s="14"/>
      <c r="IG323" s="14"/>
      <c r="IH323" s="14"/>
      <c r="II323" s="14"/>
      <c r="IJ323" s="14"/>
      <c r="IK323" s="14"/>
      <c r="IL323" s="14"/>
      <c r="IM323" s="14"/>
      <c r="IN323" s="14"/>
      <c r="IO323" s="14"/>
      <c r="IP323" s="14"/>
      <c r="IQ323" s="14"/>
      <c r="IR323" s="14"/>
      <c r="IS323" s="14"/>
      <c r="IT323" s="14"/>
      <c r="IU323" s="14"/>
      <c r="IV323" s="14"/>
      <c r="IW323" s="14"/>
      <c r="IX323" s="14"/>
      <c r="IY323" s="14"/>
      <c r="IZ323" s="14"/>
      <c r="JA323" s="14"/>
      <c r="JB323" s="14"/>
      <c r="JC323" s="14"/>
      <c r="JD323" s="14"/>
      <c r="JE323" s="14"/>
      <c r="JF323" s="14"/>
      <c r="JG323" s="14"/>
      <c r="JH323" s="14"/>
      <c r="JI323" s="14"/>
      <c r="JJ323" s="14"/>
      <c r="JK323" s="14"/>
      <c r="JL323" s="14"/>
      <c r="JM323" s="14"/>
      <c r="JN323" s="14"/>
      <c r="JO323" s="14"/>
      <c r="JP323" s="14"/>
      <c r="JQ323" s="14"/>
      <c r="JR323" s="14"/>
    </row>
    <row r="324" spans="1:278" s="152" customFormat="1" ht="18" hidden="1" customHeight="1" outlineLevel="2" x14ac:dyDescent="0.25">
      <c r="A324" s="146">
        <v>59</v>
      </c>
      <c r="B324" s="366" t="str">
        <f>IFERROR(IF(INDEX(inputsflow_gn,MATCH(Logic!$A324,inputsflow_no,0))&lt;&gt;"",INDEX(inputsflow_gn,MATCH(Logic!$A324,inputsflow_no,0)),""),"")</f>
        <v/>
      </c>
      <c r="C324" s="367"/>
      <c r="D324" s="58" t="str">
        <f>IFERROR(IF(INDEX(inputsflow_id,MATCH(Logic!$A324,inputsflow_no,0))&lt;&gt;"",INDEX(inputsflow_id,MATCH(Logic!$A324,inputsflow_no,0)),""),"")</f>
        <v/>
      </c>
      <c r="E324" s="370" t="str">
        <f>IFERROR(IF(INDEX(inputsflow_typ,MATCH(Logic!$A324,inputsflow_no,0))&lt;&gt;"",INDEX(inputsflow_typ,MATCH(Logic!$A324,inputsflow_no,0)),""),"")</f>
        <v/>
      </c>
      <c r="F324" s="370"/>
      <c r="G324" s="162" t="str">
        <f t="shared" si="60"/>
        <v/>
      </c>
      <c r="H324" s="312" t="str">
        <f>IFERROR(IF(INDEX(inputsflow_dur,MATCH(Logic!$A324,inputsflow_no,0))&lt;&gt;"",INDEX(inputsflow_dur,MATCH(Logic!$A324,inputsflow_no,0)),""),"")</f>
        <v/>
      </c>
      <c r="I324" s="160" t="str">
        <f t="shared" si="61"/>
        <v/>
      </c>
      <c r="J324" s="312" t="str">
        <f>IFERROR(IF(INDEX(inputsflow_dfr,MATCH(Logic!$A324,inputsflow_no,0))&lt;&gt;"",INDEX(inputsflow_dfr,MATCH(Logic!$A324,inputsflow_no,0)),""),"")</f>
        <v/>
      </c>
      <c r="K324" s="304" t="str">
        <f>IFERROR(IF(INDEX(inputsflow_paw,MATCH(Logic!$A324,inputsflow_no,0))&lt;&gt;"",INDEX(inputsflow_paw,MATCH(Logic!$A324,inputsflow_no,0)),""),"")</f>
        <v/>
      </c>
      <c r="L324" s="304" t="str">
        <f>IFERROR(IF(INDEX(inputsflow_prcocc,MATCH(Logic!$A324,inputsflow_no,0))&lt;&gt;"",INDEX(inputsflow_prcocc,MATCH(Logic!$A324,inputsflow_no,0)),""),"")</f>
        <v/>
      </c>
      <c r="M324" s="160" t="str">
        <f t="shared" si="100"/>
        <v/>
      </c>
      <c r="N324" s="160" t="str">
        <f t="shared" si="101"/>
        <v/>
      </c>
      <c r="O324" s="160" t="str">
        <f t="shared" si="102"/>
        <v/>
      </c>
      <c r="P324" s="160" t="str">
        <f t="shared" si="103"/>
        <v/>
      </c>
      <c r="Q324" s="160" t="str">
        <f t="shared" si="104"/>
        <v/>
      </c>
      <c r="R324" s="160" t="str">
        <f t="shared" si="105"/>
        <v/>
      </c>
      <c r="S324" s="160" t="str">
        <f t="shared" si="106"/>
        <v/>
      </c>
      <c r="T324" s="160" t="str">
        <f t="shared" si="107"/>
        <v/>
      </c>
      <c r="U324" s="160" t="str">
        <f t="shared" si="108"/>
        <v/>
      </c>
      <c r="V324" s="160" t="str">
        <f t="shared" si="109"/>
        <v/>
      </c>
      <c r="W324" s="160" t="str">
        <f t="shared" si="110"/>
        <v/>
      </c>
      <c r="X324" s="161" t="str">
        <f>IFERROR(IF(INDEX(inputsflow_updot,MATCH(Logic!$A324,inputsflow_no,0))&lt;&gt;"",INDEX(inputsflow_updot,MATCH(Logic!$A324,inputsflow_no,0)),""),"")</f>
        <v/>
      </c>
      <c r="Y324" s="160" t="str">
        <f t="shared" si="74"/>
        <v/>
      </c>
      <c r="Z324" s="161" t="str">
        <f>IFERROR(IF(INDEX(inputsflow_tduot,MATCH(Logic!$A324,inputsflow_no,0))&lt;&gt;"",INDEX(inputsflow_tduot,MATCH(Logic!$A324,inputsflow_no,0)),""),"")</f>
        <v/>
      </c>
      <c r="AA324" s="166" t="str">
        <f t="shared" si="75"/>
        <v/>
      </c>
      <c r="AB324" s="166" t="str">
        <f t="shared" si="76"/>
        <v/>
      </c>
      <c r="AC324" s="162" t="str">
        <f t="shared" si="94"/>
        <v/>
      </c>
      <c r="AD324" s="306" t="str">
        <f t="shared" si="111"/>
        <v/>
      </c>
      <c r="AE324" s="162" t="str">
        <f t="shared" si="112"/>
        <v/>
      </c>
      <c r="AF324" s="160" t="str">
        <f t="shared" si="113"/>
        <v/>
      </c>
      <c r="AG324" s="162" t="str">
        <f t="shared" si="114"/>
        <v/>
      </c>
      <c r="AH324" s="162" t="str">
        <f t="shared" si="80"/>
        <v/>
      </c>
      <c r="AI324" s="162" t="str">
        <f t="shared" si="115"/>
        <v/>
      </c>
      <c r="AJ324" s="153"/>
      <c r="AK324" s="138"/>
      <c r="AL324" s="138"/>
      <c r="AM324" s="138"/>
      <c r="AN324" s="138"/>
      <c r="AO324" s="138"/>
      <c r="AP324" s="138"/>
      <c r="AQ324" s="138"/>
      <c r="AR324" s="138"/>
      <c r="AS324" s="138"/>
      <c r="AT324" s="138"/>
      <c r="AU324" s="138"/>
      <c r="AV324" s="138"/>
      <c r="AW324" s="138"/>
      <c r="AX324" s="138"/>
      <c r="AY324" s="138"/>
      <c r="AZ324" s="138"/>
      <c r="BA324" s="138"/>
      <c r="BB324" s="138"/>
      <c r="BC324" s="138"/>
      <c r="BD324" s="138"/>
      <c r="BE324" s="138"/>
      <c r="BF324" s="138"/>
      <c r="BG324" s="138"/>
      <c r="BH324" s="138"/>
      <c r="BI324" s="138"/>
      <c r="BJ324" s="138"/>
      <c r="BK324" s="138"/>
      <c r="BL324" s="138"/>
      <c r="BM324" s="138"/>
      <c r="BN324" s="138"/>
      <c r="BO324" s="138"/>
      <c r="BP324" s="138"/>
      <c r="BQ324" s="138"/>
      <c r="BR324" s="138"/>
      <c r="BS324" s="138"/>
      <c r="BT324" s="138"/>
      <c r="BU324" s="138"/>
      <c r="BV324" s="138"/>
      <c r="BW324" s="138"/>
      <c r="BX324" s="138"/>
      <c r="BY324" s="138"/>
      <c r="BZ324" s="138"/>
      <c r="CA324" s="14"/>
      <c r="CB324" s="14"/>
      <c r="CC324" s="14"/>
      <c r="CD324" s="14"/>
      <c r="CE324" s="14"/>
      <c r="CF324" s="14"/>
      <c r="CG324" s="14"/>
      <c r="CH324" s="14"/>
      <c r="CI324" s="14"/>
      <c r="CJ324" s="14"/>
      <c r="CK324" s="14"/>
      <c r="CL324" s="14"/>
      <c r="CM324" s="14"/>
      <c r="CN324" s="14"/>
      <c r="CO324" s="14"/>
      <c r="CP324" s="14"/>
      <c r="CQ324" s="14"/>
      <c r="CR324" s="14"/>
      <c r="CS324" s="14"/>
      <c r="CT324" s="14"/>
      <c r="CU324" s="14"/>
      <c r="CV324" s="14"/>
      <c r="CW324" s="14"/>
      <c r="CX324" s="14"/>
      <c r="CY324" s="14"/>
      <c r="CZ324" s="14"/>
      <c r="DA324" s="14"/>
      <c r="DB324" s="14"/>
      <c r="DC324" s="14"/>
      <c r="DD324" s="14"/>
      <c r="DE324" s="14"/>
      <c r="DF324" s="14"/>
      <c r="DG324" s="14"/>
      <c r="DH324" s="14"/>
      <c r="DI324" s="14"/>
      <c r="DJ324" s="14"/>
      <c r="DK324" s="14"/>
      <c r="DL324" s="14"/>
      <c r="DM324" s="14"/>
      <c r="DN324" s="14"/>
      <c r="DO324" s="14"/>
      <c r="DP324" s="14"/>
      <c r="DQ324" s="14"/>
      <c r="DR324" s="14"/>
      <c r="DS324" s="14"/>
      <c r="DT324" s="14"/>
      <c r="DU324" s="14"/>
      <c r="DV324" s="14"/>
      <c r="DW324" s="14"/>
      <c r="DX324" s="14"/>
      <c r="DY324" s="14"/>
      <c r="DZ324" s="14"/>
      <c r="EA324" s="14"/>
      <c r="EB324" s="14"/>
      <c r="EC324" s="14"/>
      <c r="ED324" s="14"/>
      <c r="EE324" s="14"/>
      <c r="EF324" s="14"/>
      <c r="EG324" s="14"/>
      <c r="EH324" s="14"/>
      <c r="EI324" s="14"/>
      <c r="EJ324" s="14"/>
      <c r="EK324" s="14"/>
      <c r="EL324" s="14"/>
      <c r="EM324" s="14"/>
      <c r="EN324" s="14"/>
      <c r="EO324" s="14"/>
      <c r="EP324" s="14"/>
      <c r="EQ324" s="14"/>
      <c r="ER324" s="14"/>
      <c r="ES324" s="14"/>
      <c r="ET324" s="14"/>
      <c r="EU324" s="14"/>
      <c r="EV324" s="14"/>
      <c r="EW324" s="14"/>
      <c r="EX324" s="14"/>
      <c r="EY324" s="14"/>
      <c r="EZ324" s="14"/>
      <c r="FA324" s="14"/>
      <c r="FB324" s="14"/>
      <c r="FC324" s="14"/>
      <c r="FD324" s="14"/>
      <c r="FE324" s="14"/>
      <c r="FF324" s="14"/>
      <c r="FG324" s="14"/>
      <c r="FH324" s="14"/>
      <c r="FI324" s="14"/>
      <c r="FJ324" s="14"/>
      <c r="FK324" s="14"/>
      <c r="FL324" s="14"/>
      <c r="FM324" s="14"/>
      <c r="FN324" s="14"/>
      <c r="FO324" s="14"/>
      <c r="FP324" s="14"/>
      <c r="FQ324" s="14"/>
      <c r="FR324" s="14"/>
      <c r="FS324" s="14"/>
      <c r="FT324" s="14"/>
      <c r="FU324" s="14"/>
      <c r="FV324" s="14"/>
      <c r="FW324" s="14"/>
      <c r="FX324" s="14"/>
      <c r="FY324" s="14"/>
      <c r="FZ324" s="14"/>
      <c r="GA324" s="14"/>
      <c r="GB324" s="14"/>
      <c r="GC324" s="14"/>
      <c r="GD324" s="14"/>
      <c r="GE324" s="14"/>
      <c r="GF324" s="14"/>
      <c r="GG324" s="14"/>
      <c r="GH324" s="14"/>
      <c r="GI324" s="14"/>
      <c r="GJ324" s="14"/>
      <c r="GK324" s="14"/>
      <c r="GL324" s="14"/>
      <c r="GM324" s="14"/>
      <c r="GN324" s="14"/>
      <c r="GO324" s="14"/>
      <c r="GP324" s="14"/>
      <c r="GQ324" s="14"/>
      <c r="GR324" s="14"/>
      <c r="GS324" s="14"/>
      <c r="GT324" s="14"/>
      <c r="GU324" s="14"/>
      <c r="GV324" s="14"/>
      <c r="GW324" s="14"/>
      <c r="GX324" s="14"/>
      <c r="GY324" s="14"/>
      <c r="GZ324" s="14"/>
      <c r="HA324" s="14"/>
      <c r="HB324" s="14"/>
      <c r="HC324" s="14"/>
      <c r="HD324" s="14"/>
      <c r="HE324" s="14"/>
      <c r="HF324" s="14"/>
      <c r="HG324" s="14"/>
      <c r="HH324" s="14"/>
      <c r="HI324" s="14"/>
      <c r="HJ324" s="14"/>
      <c r="HK324" s="14"/>
      <c r="HL324" s="14"/>
      <c r="HM324" s="14"/>
      <c r="HN324" s="14"/>
      <c r="HO324" s="14"/>
      <c r="HP324" s="14"/>
      <c r="HQ324" s="14"/>
      <c r="HR324" s="14"/>
      <c r="HS324" s="14"/>
      <c r="HT324" s="14"/>
      <c r="HU324" s="14"/>
      <c r="HV324" s="14"/>
      <c r="HW324" s="14"/>
      <c r="HX324" s="14"/>
      <c r="HY324" s="14"/>
      <c r="HZ324" s="14"/>
      <c r="IA324" s="14"/>
      <c r="IB324" s="14"/>
      <c r="IC324" s="14"/>
      <c r="ID324" s="14"/>
      <c r="IE324" s="14"/>
      <c r="IF324" s="14"/>
      <c r="IG324" s="14"/>
      <c r="IH324" s="14"/>
      <c r="II324" s="14"/>
      <c r="IJ324" s="14"/>
      <c r="IK324" s="14"/>
      <c r="IL324" s="14"/>
      <c r="IM324" s="14"/>
      <c r="IN324" s="14"/>
      <c r="IO324" s="14"/>
      <c r="IP324" s="14"/>
      <c r="IQ324" s="14"/>
      <c r="IR324" s="14"/>
      <c r="IS324" s="14"/>
      <c r="IT324" s="14"/>
      <c r="IU324" s="14"/>
      <c r="IV324" s="14"/>
      <c r="IW324" s="14"/>
      <c r="IX324" s="14"/>
      <c r="IY324" s="14"/>
      <c r="IZ324" s="14"/>
      <c r="JA324" s="14"/>
      <c r="JB324" s="14"/>
      <c r="JC324" s="14"/>
      <c r="JD324" s="14"/>
      <c r="JE324" s="14"/>
      <c r="JF324" s="14"/>
      <c r="JG324" s="14"/>
      <c r="JH324" s="14"/>
      <c r="JI324" s="14"/>
      <c r="JJ324" s="14"/>
      <c r="JK324" s="14"/>
      <c r="JL324" s="14"/>
      <c r="JM324" s="14"/>
      <c r="JN324" s="14"/>
      <c r="JO324" s="14"/>
      <c r="JP324" s="14"/>
      <c r="JQ324" s="14"/>
      <c r="JR324" s="14"/>
    </row>
    <row r="325" spans="1:278" s="152" customFormat="1" ht="18" hidden="1" customHeight="1" outlineLevel="2" x14ac:dyDescent="0.25">
      <c r="A325" s="146">
        <v>60</v>
      </c>
      <c r="B325" s="366" t="str">
        <f>IFERROR(IF(INDEX(inputsflow_gn,MATCH(Logic!$A325,inputsflow_no,0))&lt;&gt;"",INDEX(inputsflow_gn,MATCH(Logic!$A325,inputsflow_no,0)),""),"")</f>
        <v/>
      </c>
      <c r="C325" s="367"/>
      <c r="D325" s="58" t="str">
        <f>IFERROR(IF(INDEX(inputsflow_id,MATCH(Logic!$A325,inputsflow_no,0))&lt;&gt;"",INDEX(inputsflow_id,MATCH(Logic!$A325,inputsflow_no,0)),""),"")</f>
        <v/>
      </c>
      <c r="E325" s="370" t="str">
        <f>IFERROR(IF(INDEX(inputsflow_typ,MATCH(Logic!$A325,inputsflow_no,0))&lt;&gt;"",INDEX(inputsflow_typ,MATCH(Logic!$A325,inputsflow_no,0)),""),"")</f>
        <v/>
      </c>
      <c r="F325" s="370"/>
      <c r="G325" s="162" t="str">
        <f t="shared" si="60"/>
        <v/>
      </c>
      <c r="H325" s="312" t="str">
        <f>IFERROR(IF(INDEX(inputsflow_dur,MATCH(Logic!$A325,inputsflow_no,0))&lt;&gt;"",INDEX(inputsflow_dur,MATCH(Logic!$A325,inputsflow_no,0)),""),"")</f>
        <v/>
      </c>
      <c r="I325" s="160" t="str">
        <f t="shared" si="61"/>
        <v/>
      </c>
      <c r="J325" s="312" t="str">
        <f>IFERROR(IF(INDEX(inputsflow_dfr,MATCH(Logic!$A325,inputsflow_no,0))&lt;&gt;"",INDEX(inputsflow_dfr,MATCH(Logic!$A325,inputsflow_no,0)),""),"")</f>
        <v/>
      </c>
      <c r="K325" s="304" t="str">
        <f>IFERROR(IF(INDEX(inputsflow_paw,MATCH(Logic!$A325,inputsflow_no,0))&lt;&gt;"",INDEX(inputsflow_paw,MATCH(Logic!$A325,inputsflow_no,0)),""),"")</f>
        <v/>
      </c>
      <c r="L325" s="304" t="str">
        <f>IFERROR(IF(INDEX(inputsflow_prcocc,MATCH(Logic!$A325,inputsflow_no,0))&lt;&gt;"",INDEX(inputsflow_prcocc,MATCH(Logic!$A325,inputsflow_no,0)),""),"")</f>
        <v/>
      </c>
      <c r="M325" s="160" t="str">
        <f t="shared" si="100"/>
        <v/>
      </c>
      <c r="N325" s="160" t="str">
        <f t="shared" si="101"/>
        <v/>
      </c>
      <c r="O325" s="160" t="str">
        <f t="shared" si="102"/>
        <v/>
      </c>
      <c r="P325" s="160" t="str">
        <f t="shared" si="103"/>
        <v/>
      </c>
      <c r="Q325" s="160" t="str">
        <f t="shared" si="104"/>
        <v/>
      </c>
      <c r="R325" s="160" t="str">
        <f t="shared" si="105"/>
        <v/>
      </c>
      <c r="S325" s="160" t="str">
        <f t="shared" si="106"/>
        <v/>
      </c>
      <c r="T325" s="160" t="str">
        <f t="shared" si="107"/>
        <v/>
      </c>
      <c r="U325" s="160" t="str">
        <f t="shared" si="108"/>
        <v/>
      </c>
      <c r="V325" s="160" t="str">
        <f t="shared" si="109"/>
        <v/>
      </c>
      <c r="W325" s="160" t="str">
        <f t="shared" si="110"/>
        <v/>
      </c>
      <c r="X325" s="161" t="str">
        <f>IFERROR(IF(INDEX(inputsflow_updot,MATCH(Logic!$A325,inputsflow_no,0))&lt;&gt;"",INDEX(inputsflow_updot,MATCH(Logic!$A325,inputsflow_no,0)),""),"")</f>
        <v/>
      </c>
      <c r="Y325" s="160" t="str">
        <f t="shared" si="74"/>
        <v/>
      </c>
      <c r="Z325" s="161" t="str">
        <f>IFERROR(IF(INDEX(inputsflow_tduot,MATCH(Logic!$A325,inputsflow_no,0))&lt;&gt;"",INDEX(inputsflow_tduot,MATCH(Logic!$A325,inputsflow_no,0)),""),"")</f>
        <v/>
      </c>
      <c r="AA325" s="166" t="str">
        <f t="shared" si="75"/>
        <v/>
      </c>
      <c r="AB325" s="166" t="str">
        <f t="shared" si="76"/>
        <v/>
      </c>
      <c r="AC325" s="162" t="str">
        <f t="shared" si="94"/>
        <v/>
      </c>
      <c r="AD325" s="306" t="str">
        <f t="shared" si="111"/>
        <v/>
      </c>
      <c r="AE325" s="162" t="str">
        <f t="shared" si="112"/>
        <v/>
      </c>
      <c r="AF325" s="160" t="str">
        <f t="shared" si="113"/>
        <v/>
      </c>
      <c r="AG325" s="162" t="str">
        <f t="shared" si="114"/>
        <v/>
      </c>
      <c r="AH325" s="162" t="str">
        <f t="shared" si="80"/>
        <v/>
      </c>
      <c r="AI325" s="162" t="str">
        <f t="shared" si="115"/>
        <v/>
      </c>
      <c r="AJ325" s="153"/>
      <c r="AK325" s="138"/>
      <c r="AL325" s="138"/>
      <c r="AM325" s="138"/>
      <c r="AN325" s="138"/>
      <c r="AO325" s="138"/>
      <c r="AP325" s="138"/>
      <c r="AQ325" s="138"/>
      <c r="AR325" s="138"/>
      <c r="AS325" s="138"/>
      <c r="AT325" s="138"/>
      <c r="AU325" s="138"/>
      <c r="AV325" s="138"/>
      <c r="AW325" s="138"/>
      <c r="AX325" s="138"/>
      <c r="AY325" s="138"/>
      <c r="AZ325" s="138"/>
      <c r="BA325" s="138"/>
      <c r="BB325" s="138"/>
      <c r="BC325" s="138"/>
      <c r="BD325" s="138"/>
      <c r="BE325" s="138"/>
      <c r="BF325" s="138"/>
      <c r="BG325" s="138"/>
      <c r="BH325" s="138"/>
      <c r="BI325" s="138"/>
      <c r="BJ325" s="138"/>
      <c r="BK325" s="138"/>
      <c r="BL325" s="138"/>
      <c r="BM325" s="138"/>
      <c r="BN325" s="138"/>
      <c r="BO325" s="138"/>
      <c r="BP325" s="138"/>
      <c r="BQ325" s="138"/>
      <c r="BR325" s="138"/>
      <c r="BS325" s="138"/>
      <c r="BT325" s="138"/>
      <c r="BU325" s="138"/>
      <c r="BV325" s="138"/>
      <c r="BW325" s="138"/>
      <c r="BX325" s="138"/>
      <c r="BY325" s="138"/>
      <c r="BZ325" s="138"/>
      <c r="CA325" s="14"/>
      <c r="CB325" s="14"/>
      <c r="CC325" s="14"/>
      <c r="CD325" s="14"/>
      <c r="CE325" s="14"/>
      <c r="CF325" s="14"/>
      <c r="CG325" s="14"/>
      <c r="CH325" s="14"/>
      <c r="CI325" s="14"/>
      <c r="CJ325" s="14"/>
      <c r="CK325" s="14"/>
      <c r="CL325" s="14"/>
      <c r="CM325" s="14"/>
      <c r="CN325" s="14"/>
      <c r="CO325" s="14"/>
      <c r="CP325" s="14"/>
      <c r="CQ325" s="14"/>
      <c r="CR325" s="14"/>
      <c r="CS325" s="14"/>
      <c r="CT325" s="14"/>
      <c r="CU325" s="14"/>
      <c r="CV325" s="14"/>
      <c r="CW325" s="14"/>
      <c r="CX325" s="14"/>
      <c r="CY325" s="14"/>
      <c r="CZ325" s="14"/>
      <c r="DA325" s="14"/>
      <c r="DB325" s="14"/>
      <c r="DC325" s="14"/>
      <c r="DD325" s="14"/>
      <c r="DE325" s="14"/>
      <c r="DF325" s="14"/>
      <c r="DG325" s="14"/>
      <c r="DH325" s="14"/>
      <c r="DI325" s="14"/>
      <c r="DJ325" s="14"/>
      <c r="DK325" s="14"/>
      <c r="DL325" s="14"/>
      <c r="DM325" s="14"/>
      <c r="DN325" s="14"/>
      <c r="DO325" s="14"/>
      <c r="DP325" s="14"/>
      <c r="DQ325" s="14"/>
      <c r="DR325" s="14"/>
      <c r="DS325" s="14"/>
      <c r="DT325" s="14"/>
      <c r="DU325" s="14"/>
      <c r="DV325" s="14"/>
      <c r="DW325" s="14"/>
      <c r="DX325" s="14"/>
      <c r="DY325" s="14"/>
      <c r="DZ325" s="14"/>
      <c r="EA325" s="14"/>
      <c r="EB325" s="14"/>
      <c r="EC325" s="14"/>
      <c r="ED325" s="14"/>
      <c r="EE325" s="14"/>
      <c r="EF325" s="14"/>
      <c r="EG325" s="14"/>
      <c r="EH325" s="14"/>
      <c r="EI325" s="14"/>
      <c r="EJ325" s="14"/>
      <c r="EK325" s="14"/>
      <c r="EL325" s="14"/>
      <c r="EM325" s="14"/>
      <c r="EN325" s="14"/>
      <c r="EO325" s="14"/>
      <c r="EP325" s="14"/>
      <c r="EQ325" s="14"/>
      <c r="ER325" s="14"/>
      <c r="ES325" s="14"/>
      <c r="ET325" s="14"/>
      <c r="EU325" s="14"/>
      <c r="EV325" s="14"/>
      <c r="EW325" s="14"/>
      <c r="EX325" s="14"/>
      <c r="EY325" s="14"/>
      <c r="EZ325" s="14"/>
      <c r="FA325" s="14"/>
      <c r="FB325" s="14"/>
      <c r="FC325" s="14"/>
      <c r="FD325" s="14"/>
      <c r="FE325" s="14"/>
      <c r="FF325" s="14"/>
      <c r="FG325" s="14"/>
      <c r="FH325" s="14"/>
      <c r="FI325" s="14"/>
      <c r="FJ325" s="14"/>
      <c r="FK325" s="14"/>
      <c r="FL325" s="14"/>
      <c r="FM325" s="14"/>
      <c r="FN325" s="14"/>
      <c r="FO325" s="14"/>
      <c r="FP325" s="14"/>
      <c r="FQ325" s="14"/>
      <c r="FR325" s="14"/>
      <c r="FS325" s="14"/>
      <c r="FT325" s="14"/>
      <c r="FU325" s="14"/>
      <c r="FV325" s="14"/>
      <c r="FW325" s="14"/>
      <c r="FX325" s="14"/>
      <c r="FY325" s="14"/>
      <c r="FZ325" s="14"/>
      <c r="GA325" s="14"/>
      <c r="GB325" s="14"/>
      <c r="GC325" s="14"/>
      <c r="GD325" s="14"/>
      <c r="GE325" s="14"/>
      <c r="GF325" s="14"/>
      <c r="GG325" s="14"/>
      <c r="GH325" s="14"/>
      <c r="GI325" s="14"/>
      <c r="GJ325" s="14"/>
      <c r="GK325" s="14"/>
      <c r="GL325" s="14"/>
      <c r="GM325" s="14"/>
      <c r="GN325" s="14"/>
      <c r="GO325" s="14"/>
      <c r="GP325" s="14"/>
      <c r="GQ325" s="14"/>
      <c r="GR325" s="14"/>
      <c r="GS325" s="14"/>
      <c r="GT325" s="14"/>
      <c r="GU325" s="14"/>
      <c r="GV325" s="14"/>
      <c r="GW325" s="14"/>
      <c r="GX325" s="14"/>
      <c r="GY325" s="14"/>
      <c r="GZ325" s="14"/>
      <c r="HA325" s="14"/>
      <c r="HB325" s="14"/>
      <c r="HC325" s="14"/>
      <c r="HD325" s="14"/>
      <c r="HE325" s="14"/>
      <c r="HF325" s="14"/>
      <c r="HG325" s="14"/>
      <c r="HH325" s="14"/>
      <c r="HI325" s="14"/>
      <c r="HJ325" s="14"/>
      <c r="HK325" s="14"/>
      <c r="HL325" s="14"/>
      <c r="HM325" s="14"/>
      <c r="HN325" s="14"/>
      <c r="HO325" s="14"/>
      <c r="HP325" s="14"/>
      <c r="HQ325" s="14"/>
      <c r="HR325" s="14"/>
      <c r="HS325" s="14"/>
      <c r="HT325" s="14"/>
      <c r="HU325" s="14"/>
      <c r="HV325" s="14"/>
      <c r="HW325" s="14"/>
      <c r="HX325" s="14"/>
      <c r="HY325" s="14"/>
      <c r="HZ325" s="14"/>
      <c r="IA325" s="14"/>
      <c r="IB325" s="14"/>
      <c r="IC325" s="14"/>
      <c r="ID325" s="14"/>
      <c r="IE325" s="14"/>
      <c r="IF325" s="14"/>
      <c r="IG325" s="14"/>
      <c r="IH325" s="14"/>
      <c r="II325" s="14"/>
      <c r="IJ325" s="14"/>
      <c r="IK325" s="14"/>
      <c r="IL325" s="14"/>
      <c r="IM325" s="14"/>
      <c r="IN325" s="14"/>
      <c r="IO325" s="14"/>
      <c r="IP325" s="14"/>
      <c r="IQ325" s="14"/>
      <c r="IR325" s="14"/>
      <c r="IS325" s="14"/>
      <c r="IT325" s="14"/>
      <c r="IU325" s="14"/>
      <c r="IV325" s="14"/>
      <c r="IW325" s="14"/>
      <c r="IX325" s="14"/>
      <c r="IY325" s="14"/>
      <c r="IZ325" s="14"/>
      <c r="JA325" s="14"/>
      <c r="JB325" s="14"/>
      <c r="JC325" s="14"/>
      <c r="JD325" s="14"/>
      <c r="JE325" s="14"/>
      <c r="JF325" s="14"/>
      <c r="JG325" s="14"/>
      <c r="JH325" s="14"/>
      <c r="JI325" s="14"/>
      <c r="JJ325" s="14"/>
      <c r="JK325" s="14"/>
      <c r="JL325" s="14"/>
      <c r="JM325" s="14"/>
      <c r="JN325" s="14"/>
      <c r="JO325" s="14"/>
      <c r="JP325" s="14"/>
      <c r="JQ325" s="14"/>
      <c r="JR325" s="14"/>
    </row>
    <row r="326" spans="1:278" s="152" customFormat="1" ht="18" hidden="1" customHeight="1" outlineLevel="2" x14ac:dyDescent="0.25">
      <c r="A326" s="146">
        <v>61</v>
      </c>
      <c r="B326" s="366" t="str">
        <f>IFERROR(IF(INDEX(inputsflow_gn,MATCH(Logic!$A326,inputsflow_no,0))&lt;&gt;"",INDEX(inputsflow_gn,MATCH(Logic!$A326,inputsflow_no,0)),""),"")</f>
        <v/>
      </c>
      <c r="C326" s="367"/>
      <c r="D326" s="58" t="str">
        <f>IFERROR(IF(INDEX(inputsflow_id,MATCH(Logic!$A326,inputsflow_no,0))&lt;&gt;"",INDEX(inputsflow_id,MATCH(Logic!$A326,inputsflow_no,0)),""),"")</f>
        <v/>
      </c>
      <c r="E326" s="370" t="str">
        <f>IFERROR(IF(INDEX(inputsflow_typ,MATCH(Logic!$A326,inputsflow_no,0))&lt;&gt;"",INDEX(inputsflow_typ,MATCH(Logic!$A326,inputsflow_no,0)),""),"")</f>
        <v/>
      </c>
      <c r="F326" s="370"/>
      <c r="G326" s="162" t="str">
        <f t="shared" si="60"/>
        <v/>
      </c>
      <c r="H326" s="312" t="str">
        <f>IFERROR(IF(INDEX(inputsflow_dur,MATCH(Logic!$A326,inputsflow_no,0))&lt;&gt;"",INDEX(inputsflow_dur,MATCH(Logic!$A326,inputsflow_no,0)),""),"")</f>
        <v/>
      </c>
      <c r="I326" s="160" t="str">
        <f t="shared" si="61"/>
        <v/>
      </c>
      <c r="J326" s="312" t="str">
        <f>IFERROR(IF(INDEX(inputsflow_dfr,MATCH(Logic!$A326,inputsflow_no,0))&lt;&gt;"",INDEX(inputsflow_dfr,MATCH(Logic!$A326,inputsflow_no,0)),""),"")</f>
        <v/>
      </c>
      <c r="K326" s="304" t="str">
        <f>IFERROR(IF(INDEX(inputsflow_paw,MATCH(Logic!$A326,inputsflow_no,0))&lt;&gt;"",INDEX(inputsflow_paw,MATCH(Logic!$A326,inputsflow_no,0)),""),"")</f>
        <v/>
      </c>
      <c r="L326" s="304" t="str">
        <f>IFERROR(IF(INDEX(inputsflow_prcocc,MATCH(Logic!$A326,inputsflow_no,0))&lt;&gt;"",INDEX(inputsflow_prcocc,MATCH(Logic!$A326,inputsflow_no,0)),""),"")</f>
        <v/>
      </c>
      <c r="M326" s="160" t="str">
        <f t="shared" si="100"/>
        <v/>
      </c>
      <c r="N326" s="160" t="str">
        <f t="shared" si="101"/>
        <v/>
      </c>
      <c r="O326" s="160" t="str">
        <f t="shared" si="102"/>
        <v/>
      </c>
      <c r="P326" s="160" t="str">
        <f t="shared" si="103"/>
        <v/>
      </c>
      <c r="Q326" s="160" t="str">
        <f t="shared" si="104"/>
        <v/>
      </c>
      <c r="R326" s="160" t="str">
        <f t="shared" si="105"/>
        <v/>
      </c>
      <c r="S326" s="160" t="str">
        <f t="shared" si="106"/>
        <v/>
      </c>
      <c r="T326" s="160" t="str">
        <f t="shared" si="107"/>
        <v/>
      </c>
      <c r="U326" s="160" t="str">
        <f t="shared" si="108"/>
        <v/>
      </c>
      <c r="V326" s="160" t="str">
        <f t="shared" si="109"/>
        <v/>
      </c>
      <c r="W326" s="160" t="str">
        <f t="shared" si="110"/>
        <v/>
      </c>
      <c r="X326" s="161" t="str">
        <f>IFERROR(IF(INDEX(inputsflow_updot,MATCH(Logic!$A326,inputsflow_no,0))&lt;&gt;"",INDEX(inputsflow_updot,MATCH(Logic!$A326,inputsflow_no,0)),""),"")</f>
        <v/>
      </c>
      <c r="Y326" s="160" t="str">
        <f t="shared" si="74"/>
        <v/>
      </c>
      <c r="Z326" s="161" t="str">
        <f>IFERROR(IF(INDEX(inputsflow_tduot,MATCH(Logic!$A326,inputsflow_no,0))&lt;&gt;"",INDEX(inputsflow_tduot,MATCH(Logic!$A326,inputsflow_no,0)),""),"")</f>
        <v/>
      </c>
      <c r="AA326" s="166" t="str">
        <f t="shared" si="75"/>
        <v/>
      </c>
      <c r="AB326" s="166" t="str">
        <f t="shared" si="76"/>
        <v/>
      </c>
      <c r="AC326" s="162" t="str">
        <f t="shared" si="94"/>
        <v/>
      </c>
      <c r="AD326" s="306" t="str">
        <f t="shared" si="111"/>
        <v/>
      </c>
      <c r="AE326" s="162" t="str">
        <f t="shared" si="112"/>
        <v/>
      </c>
      <c r="AF326" s="160" t="str">
        <f t="shared" si="113"/>
        <v/>
      </c>
      <c r="AG326" s="162" t="str">
        <f t="shared" si="114"/>
        <v/>
      </c>
      <c r="AH326" s="162" t="str">
        <f t="shared" si="80"/>
        <v/>
      </c>
      <c r="AI326" s="162" t="str">
        <f t="shared" si="115"/>
        <v/>
      </c>
      <c r="AJ326" s="153"/>
      <c r="AK326" s="138"/>
      <c r="AL326" s="138"/>
      <c r="AM326" s="138"/>
      <c r="AN326" s="138"/>
      <c r="AO326" s="138"/>
      <c r="AP326" s="138"/>
      <c r="AQ326" s="138"/>
      <c r="AR326" s="138"/>
      <c r="AS326" s="138"/>
      <c r="AT326" s="138"/>
      <c r="AU326" s="138"/>
      <c r="AV326" s="138"/>
      <c r="AW326" s="138"/>
      <c r="AX326" s="138"/>
      <c r="AY326" s="138"/>
      <c r="AZ326" s="138"/>
      <c r="BA326" s="138"/>
      <c r="BB326" s="138"/>
      <c r="BC326" s="138"/>
      <c r="BD326" s="138"/>
      <c r="BE326" s="138"/>
      <c r="BF326" s="138"/>
      <c r="BG326" s="138"/>
      <c r="BH326" s="138"/>
      <c r="BI326" s="138"/>
      <c r="BJ326" s="138"/>
      <c r="BK326" s="138"/>
      <c r="BL326" s="138"/>
      <c r="BM326" s="138"/>
      <c r="BN326" s="138"/>
      <c r="BO326" s="138"/>
      <c r="BP326" s="138"/>
      <c r="BQ326" s="138"/>
      <c r="BR326" s="138"/>
      <c r="BS326" s="138"/>
      <c r="BT326" s="138"/>
      <c r="BU326" s="138"/>
      <c r="BV326" s="138"/>
      <c r="BW326" s="138"/>
      <c r="BX326" s="138"/>
      <c r="BY326" s="138"/>
      <c r="BZ326" s="138"/>
      <c r="CA326" s="14"/>
      <c r="CB326" s="14"/>
      <c r="CC326" s="14"/>
      <c r="CD326" s="14"/>
      <c r="CE326" s="14"/>
      <c r="CF326" s="14"/>
      <c r="CG326" s="14"/>
      <c r="CH326" s="14"/>
      <c r="CI326" s="14"/>
      <c r="CJ326" s="14"/>
      <c r="CK326" s="14"/>
      <c r="CL326" s="14"/>
      <c r="CM326" s="14"/>
      <c r="CN326" s="14"/>
      <c r="CO326" s="14"/>
      <c r="CP326" s="14"/>
      <c r="CQ326" s="14"/>
      <c r="CR326" s="14"/>
      <c r="CS326" s="14"/>
      <c r="CT326" s="14"/>
      <c r="CU326" s="14"/>
      <c r="CV326" s="14"/>
      <c r="CW326" s="14"/>
      <c r="CX326" s="14"/>
      <c r="CY326" s="14"/>
      <c r="CZ326" s="14"/>
      <c r="DA326" s="14"/>
      <c r="DB326" s="14"/>
      <c r="DC326" s="14"/>
      <c r="DD326" s="14"/>
      <c r="DE326" s="14"/>
      <c r="DF326" s="14"/>
      <c r="DG326" s="14"/>
      <c r="DH326" s="14"/>
      <c r="DI326" s="14"/>
      <c r="DJ326" s="14"/>
      <c r="DK326" s="14"/>
      <c r="DL326" s="14"/>
      <c r="DM326" s="14"/>
      <c r="DN326" s="14"/>
      <c r="DO326" s="14"/>
      <c r="DP326" s="14"/>
      <c r="DQ326" s="14"/>
      <c r="DR326" s="14"/>
      <c r="DS326" s="14"/>
      <c r="DT326" s="14"/>
      <c r="DU326" s="14"/>
      <c r="DV326" s="14"/>
      <c r="DW326" s="14"/>
      <c r="DX326" s="14"/>
      <c r="DY326" s="14"/>
      <c r="DZ326" s="14"/>
      <c r="EA326" s="14"/>
      <c r="EB326" s="14"/>
      <c r="EC326" s="14"/>
      <c r="ED326" s="14"/>
      <c r="EE326" s="14"/>
      <c r="EF326" s="14"/>
      <c r="EG326" s="14"/>
      <c r="EH326" s="14"/>
      <c r="EI326" s="14"/>
      <c r="EJ326" s="14"/>
      <c r="EK326" s="14"/>
      <c r="EL326" s="14"/>
      <c r="EM326" s="14"/>
      <c r="EN326" s="14"/>
      <c r="EO326" s="14"/>
      <c r="EP326" s="14"/>
      <c r="EQ326" s="14"/>
      <c r="ER326" s="14"/>
      <c r="ES326" s="14"/>
      <c r="ET326" s="14"/>
      <c r="EU326" s="14"/>
      <c r="EV326" s="14"/>
      <c r="EW326" s="14"/>
      <c r="EX326" s="14"/>
      <c r="EY326" s="14"/>
      <c r="EZ326" s="14"/>
      <c r="FA326" s="14"/>
      <c r="FB326" s="14"/>
      <c r="FC326" s="14"/>
      <c r="FD326" s="14"/>
      <c r="FE326" s="14"/>
      <c r="FF326" s="14"/>
      <c r="FG326" s="14"/>
      <c r="FH326" s="14"/>
      <c r="FI326" s="14"/>
      <c r="FJ326" s="14"/>
      <c r="FK326" s="14"/>
      <c r="FL326" s="14"/>
      <c r="FM326" s="14"/>
      <c r="FN326" s="14"/>
      <c r="FO326" s="14"/>
      <c r="FP326" s="14"/>
      <c r="FQ326" s="14"/>
      <c r="FR326" s="14"/>
      <c r="FS326" s="14"/>
      <c r="FT326" s="14"/>
      <c r="FU326" s="14"/>
      <c r="FV326" s="14"/>
      <c r="FW326" s="14"/>
      <c r="FX326" s="14"/>
      <c r="FY326" s="14"/>
      <c r="FZ326" s="14"/>
      <c r="GA326" s="14"/>
      <c r="GB326" s="14"/>
      <c r="GC326" s="14"/>
      <c r="GD326" s="14"/>
      <c r="GE326" s="14"/>
      <c r="GF326" s="14"/>
      <c r="GG326" s="14"/>
      <c r="GH326" s="14"/>
      <c r="GI326" s="14"/>
      <c r="GJ326" s="14"/>
      <c r="GK326" s="14"/>
      <c r="GL326" s="14"/>
      <c r="GM326" s="14"/>
      <c r="GN326" s="14"/>
      <c r="GO326" s="14"/>
      <c r="GP326" s="14"/>
      <c r="GQ326" s="14"/>
      <c r="GR326" s="14"/>
      <c r="GS326" s="14"/>
      <c r="GT326" s="14"/>
      <c r="GU326" s="14"/>
      <c r="GV326" s="14"/>
      <c r="GW326" s="14"/>
      <c r="GX326" s="14"/>
      <c r="GY326" s="14"/>
      <c r="GZ326" s="14"/>
      <c r="HA326" s="14"/>
      <c r="HB326" s="14"/>
      <c r="HC326" s="14"/>
      <c r="HD326" s="14"/>
      <c r="HE326" s="14"/>
      <c r="HF326" s="14"/>
      <c r="HG326" s="14"/>
      <c r="HH326" s="14"/>
      <c r="HI326" s="14"/>
      <c r="HJ326" s="14"/>
      <c r="HK326" s="14"/>
      <c r="HL326" s="14"/>
      <c r="HM326" s="14"/>
      <c r="HN326" s="14"/>
      <c r="HO326" s="14"/>
      <c r="HP326" s="14"/>
      <c r="HQ326" s="14"/>
      <c r="HR326" s="14"/>
      <c r="HS326" s="14"/>
      <c r="HT326" s="14"/>
      <c r="HU326" s="14"/>
      <c r="HV326" s="14"/>
      <c r="HW326" s="14"/>
      <c r="HX326" s="14"/>
      <c r="HY326" s="14"/>
      <c r="HZ326" s="14"/>
      <c r="IA326" s="14"/>
      <c r="IB326" s="14"/>
      <c r="IC326" s="14"/>
      <c r="ID326" s="14"/>
      <c r="IE326" s="14"/>
      <c r="IF326" s="14"/>
      <c r="IG326" s="14"/>
      <c r="IH326" s="14"/>
      <c r="II326" s="14"/>
      <c r="IJ326" s="14"/>
      <c r="IK326" s="14"/>
      <c r="IL326" s="14"/>
      <c r="IM326" s="14"/>
      <c r="IN326" s="14"/>
      <c r="IO326" s="14"/>
      <c r="IP326" s="14"/>
      <c r="IQ326" s="14"/>
      <c r="IR326" s="14"/>
      <c r="IS326" s="14"/>
      <c r="IT326" s="14"/>
      <c r="IU326" s="14"/>
      <c r="IV326" s="14"/>
      <c r="IW326" s="14"/>
      <c r="IX326" s="14"/>
      <c r="IY326" s="14"/>
      <c r="IZ326" s="14"/>
      <c r="JA326" s="14"/>
      <c r="JB326" s="14"/>
      <c r="JC326" s="14"/>
      <c r="JD326" s="14"/>
      <c r="JE326" s="14"/>
      <c r="JF326" s="14"/>
      <c r="JG326" s="14"/>
      <c r="JH326" s="14"/>
      <c r="JI326" s="14"/>
      <c r="JJ326" s="14"/>
      <c r="JK326" s="14"/>
      <c r="JL326" s="14"/>
      <c r="JM326" s="14"/>
      <c r="JN326" s="14"/>
      <c r="JO326" s="14"/>
      <c r="JP326" s="14"/>
      <c r="JQ326" s="14"/>
      <c r="JR326" s="14"/>
    </row>
    <row r="327" spans="1:278" s="152" customFormat="1" ht="18" hidden="1" customHeight="1" outlineLevel="2" x14ac:dyDescent="0.25">
      <c r="A327" s="146">
        <v>62</v>
      </c>
      <c r="B327" s="366" t="str">
        <f>IFERROR(IF(INDEX(inputsflow_gn,MATCH(Logic!$A327,inputsflow_no,0))&lt;&gt;"",INDEX(inputsflow_gn,MATCH(Logic!$A327,inputsflow_no,0)),""),"")</f>
        <v/>
      </c>
      <c r="C327" s="367"/>
      <c r="D327" s="58" t="str">
        <f>IFERROR(IF(INDEX(inputsflow_id,MATCH(Logic!$A327,inputsflow_no,0))&lt;&gt;"",INDEX(inputsflow_id,MATCH(Logic!$A327,inputsflow_no,0)),""),"")</f>
        <v/>
      </c>
      <c r="E327" s="370" t="str">
        <f>IFERROR(IF(INDEX(inputsflow_typ,MATCH(Logic!$A327,inputsflow_no,0))&lt;&gt;"",INDEX(inputsflow_typ,MATCH(Logic!$A327,inputsflow_no,0)),""),"")</f>
        <v/>
      </c>
      <c r="F327" s="370"/>
      <c r="G327" s="162" t="str">
        <f t="shared" si="60"/>
        <v/>
      </c>
      <c r="H327" s="312" t="str">
        <f>IFERROR(IF(INDEX(inputsflow_dur,MATCH(Logic!$A327,inputsflow_no,0))&lt;&gt;"",INDEX(inputsflow_dur,MATCH(Logic!$A327,inputsflow_no,0)),""),"")</f>
        <v/>
      </c>
      <c r="I327" s="160" t="str">
        <f t="shared" si="61"/>
        <v/>
      </c>
      <c r="J327" s="312" t="str">
        <f>IFERROR(IF(INDEX(inputsflow_dfr,MATCH(Logic!$A327,inputsflow_no,0))&lt;&gt;"",INDEX(inputsflow_dfr,MATCH(Logic!$A327,inputsflow_no,0)),""),"")</f>
        <v/>
      </c>
      <c r="K327" s="304" t="str">
        <f>IFERROR(IF(INDEX(inputsflow_paw,MATCH(Logic!$A327,inputsflow_no,0))&lt;&gt;"",INDEX(inputsflow_paw,MATCH(Logic!$A327,inputsflow_no,0)),""),"")</f>
        <v/>
      </c>
      <c r="L327" s="304" t="str">
        <f>IFERROR(IF(INDEX(inputsflow_prcocc,MATCH(Logic!$A327,inputsflow_no,0))&lt;&gt;"",INDEX(inputsflow_prcocc,MATCH(Logic!$A327,inputsflow_no,0)),""),"")</f>
        <v/>
      </c>
      <c r="M327" s="160" t="str">
        <f t="shared" si="100"/>
        <v/>
      </c>
      <c r="N327" s="160" t="str">
        <f t="shared" si="101"/>
        <v/>
      </c>
      <c r="O327" s="160" t="str">
        <f t="shared" si="102"/>
        <v/>
      </c>
      <c r="P327" s="160" t="str">
        <f t="shared" si="103"/>
        <v/>
      </c>
      <c r="Q327" s="160" t="str">
        <f t="shared" si="104"/>
        <v/>
      </c>
      <c r="R327" s="160" t="str">
        <f t="shared" si="105"/>
        <v/>
      </c>
      <c r="S327" s="160" t="str">
        <f t="shared" si="106"/>
        <v/>
      </c>
      <c r="T327" s="160" t="str">
        <f t="shared" si="107"/>
        <v/>
      </c>
      <c r="U327" s="160" t="str">
        <f t="shared" si="108"/>
        <v/>
      </c>
      <c r="V327" s="160" t="str">
        <f t="shared" si="109"/>
        <v/>
      </c>
      <c r="W327" s="160" t="str">
        <f t="shared" si="110"/>
        <v/>
      </c>
      <c r="X327" s="161" t="str">
        <f>IFERROR(IF(INDEX(inputsflow_updot,MATCH(Logic!$A327,inputsflow_no,0))&lt;&gt;"",INDEX(inputsflow_updot,MATCH(Logic!$A327,inputsflow_no,0)),""),"")</f>
        <v/>
      </c>
      <c r="Y327" s="160" t="str">
        <f t="shared" si="74"/>
        <v/>
      </c>
      <c r="Z327" s="161" t="str">
        <f>IFERROR(IF(INDEX(inputsflow_tduot,MATCH(Logic!$A327,inputsflow_no,0))&lt;&gt;"",INDEX(inputsflow_tduot,MATCH(Logic!$A327,inputsflow_no,0)),""),"")</f>
        <v/>
      </c>
      <c r="AA327" s="166" t="str">
        <f t="shared" si="75"/>
        <v/>
      </c>
      <c r="AB327" s="166" t="str">
        <f t="shared" si="76"/>
        <v/>
      </c>
      <c r="AC327" s="162" t="str">
        <f t="shared" si="94"/>
        <v/>
      </c>
      <c r="AD327" s="306" t="str">
        <f t="shared" si="111"/>
        <v/>
      </c>
      <c r="AE327" s="162" t="str">
        <f t="shared" si="112"/>
        <v/>
      </c>
      <c r="AF327" s="160" t="str">
        <f t="shared" si="113"/>
        <v/>
      </c>
      <c r="AG327" s="162" t="str">
        <f t="shared" si="114"/>
        <v/>
      </c>
      <c r="AH327" s="162" t="str">
        <f t="shared" si="80"/>
        <v/>
      </c>
      <c r="AI327" s="162" t="str">
        <f t="shared" si="115"/>
        <v/>
      </c>
      <c r="AJ327" s="153"/>
      <c r="AK327" s="138"/>
      <c r="AL327" s="138"/>
      <c r="AM327" s="138"/>
      <c r="AN327" s="138"/>
      <c r="AO327" s="138"/>
      <c r="AP327" s="138"/>
      <c r="AQ327" s="138"/>
      <c r="AR327" s="138"/>
      <c r="AS327" s="138"/>
      <c r="AT327" s="138"/>
      <c r="AU327" s="138"/>
      <c r="AV327" s="138"/>
      <c r="AW327" s="138"/>
      <c r="AX327" s="138"/>
      <c r="AY327" s="138"/>
      <c r="AZ327" s="138"/>
      <c r="BA327" s="138"/>
      <c r="BB327" s="138"/>
      <c r="BC327" s="138"/>
      <c r="BD327" s="138"/>
      <c r="BE327" s="138"/>
      <c r="BF327" s="138"/>
      <c r="BG327" s="138"/>
      <c r="BH327" s="138"/>
      <c r="BI327" s="138"/>
      <c r="BJ327" s="138"/>
      <c r="BK327" s="138"/>
      <c r="BL327" s="138"/>
      <c r="BM327" s="138"/>
      <c r="BN327" s="138"/>
      <c r="BO327" s="138"/>
      <c r="BP327" s="138"/>
      <c r="BQ327" s="138"/>
      <c r="BR327" s="138"/>
      <c r="BS327" s="138"/>
      <c r="BT327" s="138"/>
      <c r="BU327" s="138"/>
      <c r="BV327" s="138"/>
      <c r="BW327" s="138"/>
      <c r="BX327" s="138"/>
      <c r="BY327" s="138"/>
      <c r="BZ327" s="138"/>
      <c r="CA327" s="14"/>
      <c r="CB327" s="14"/>
      <c r="CC327" s="14"/>
      <c r="CD327" s="14"/>
      <c r="CE327" s="14"/>
      <c r="CF327" s="14"/>
      <c r="CG327" s="14"/>
      <c r="CH327" s="14"/>
      <c r="CI327" s="14"/>
      <c r="CJ327" s="14"/>
      <c r="CK327" s="14"/>
      <c r="CL327" s="14"/>
      <c r="CM327" s="14"/>
      <c r="CN327" s="14"/>
      <c r="CO327" s="14"/>
      <c r="CP327" s="14"/>
      <c r="CQ327" s="14"/>
      <c r="CR327" s="14"/>
      <c r="CS327" s="14"/>
      <c r="CT327" s="14"/>
      <c r="CU327" s="14"/>
      <c r="CV327" s="14"/>
      <c r="CW327" s="14"/>
      <c r="CX327" s="14"/>
      <c r="CY327" s="14"/>
      <c r="CZ327" s="14"/>
      <c r="DA327" s="14"/>
      <c r="DB327" s="14"/>
      <c r="DC327" s="14"/>
      <c r="DD327" s="14"/>
      <c r="DE327" s="14"/>
      <c r="DF327" s="14"/>
      <c r="DG327" s="14"/>
      <c r="DH327" s="14"/>
      <c r="DI327" s="14"/>
      <c r="DJ327" s="14"/>
      <c r="DK327" s="14"/>
      <c r="DL327" s="14"/>
      <c r="DM327" s="14"/>
      <c r="DN327" s="14"/>
      <c r="DO327" s="14"/>
      <c r="DP327" s="14"/>
      <c r="DQ327" s="14"/>
      <c r="DR327" s="14"/>
      <c r="DS327" s="14"/>
      <c r="DT327" s="14"/>
      <c r="DU327" s="14"/>
      <c r="DV327" s="14"/>
      <c r="DW327" s="14"/>
      <c r="DX327" s="14"/>
      <c r="DY327" s="14"/>
      <c r="DZ327" s="14"/>
      <c r="EA327" s="14"/>
      <c r="EB327" s="14"/>
      <c r="EC327" s="14"/>
      <c r="ED327" s="14"/>
      <c r="EE327" s="14"/>
      <c r="EF327" s="14"/>
      <c r="EG327" s="14"/>
      <c r="EH327" s="14"/>
      <c r="EI327" s="14"/>
      <c r="EJ327" s="14"/>
      <c r="EK327" s="14"/>
      <c r="EL327" s="14"/>
      <c r="EM327" s="14"/>
      <c r="EN327" s="14"/>
      <c r="EO327" s="14"/>
      <c r="EP327" s="14"/>
      <c r="EQ327" s="14"/>
      <c r="ER327" s="14"/>
      <c r="ES327" s="14"/>
      <c r="ET327" s="14"/>
      <c r="EU327" s="14"/>
      <c r="EV327" s="14"/>
      <c r="EW327" s="14"/>
      <c r="EX327" s="14"/>
      <c r="EY327" s="14"/>
      <c r="EZ327" s="14"/>
      <c r="FA327" s="14"/>
      <c r="FB327" s="14"/>
      <c r="FC327" s="14"/>
      <c r="FD327" s="14"/>
      <c r="FE327" s="14"/>
      <c r="FF327" s="14"/>
      <c r="FG327" s="14"/>
      <c r="FH327" s="14"/>
      <c r="FI327" s="14"/>
      <c r="FJ327" s="14"/>
      <c r="FK327" s="14"/>
      <c r="FL327" s="14"/>
      <c r="FM327" s="14"/>
      <c r="FN327" s="14"/>
      <c r="FO327" s="14"/>
      <c r="FP327" s="14"/>
      <c r="FQ327" s="14"/>
      <c r="FR327" s="14"/>
      <c r="FS327" s="14"/>
      <c r="FT327" s="14"/>
      <c r="FU327" s="14"/>
      <c r="FV327" s="14"/>
      <c r="FW327" s="14"/>
      <c r="FX327" s="14"/>
      <c r="FY327" s="14"/>
      <c r="FZ327" s="14"/>
      <c r="GA327" s="14"/>
      <c r="GB327" s="14"/>
      <c r="GC327" s="14"/>
      <c r="GD327" s="14"/>
      <c r="GE327" s="14"/>
      <c r="GF327" s="14"/>
      <c r="GG327" s="14"/>
      <c r="GH327" s="14"/>
      <c r="GI327" s="14"/>
      <c r="GJ327" s="14"/>
      <c r="GK327" s="14"/>
      <c r="GL327" s="14"/>
      <c r="GM327" s="14"/>
      <c r="GN327" s="14"/>
      <c r="GO327" s="14"/>
      <c r="GP327" s="14"/>
      <c r="GQ327" s="14"/>
      <c r="GR327" s="14"/>
      <c r="GS327" s="14"/>
      <c r="GT327" s="14"/>
      <c r="GU327" s="14"/>
      <c r="GV327" s="14"/>
      <c r="GW327" s="14"/>
      <c r="GX327" s="14"/>
      <c r="GY327" s="14"/>
      <c r="GZ327" s="14"/>
      <c r="HA327" s="14"/>
      <c r="HB327" s="14"/>
      <c r="HC327" s="14"/>
      <c r="HD327" s="14"/>
      <c r="HE327" s="14"/>
      <c r="HF327" s="14"/>
      <c r="HG327" s="14"/>
      <c r="HH327" s="14"/>
      <c r="HI327" s="14"/>
      <c r="HJ327" s="14"/>
      <c r="HK327" s="14"/>
      <c r="HL327" s="14"/>
      <c r="HM327" s="14"/>
      <c r="HN327" s="14"/>
      <c r="HO327" s="14"/>
      <c r="HP327" s="14"/>
      <c r="HQ327" s="14"/>
      <c r="HR327" s="14"/>
      <c r="HS327" s="14"/>
      <c r="HT327" s="14"/>
      <c r="HU327" s="14"/>
      <c r="HV327" s="14"/>
      <c r="HW327" s="14"/>
      <c r="HX327" s="14"/>
      <c r="HY327" s="14"/>
      <c r="HZ327" s="14"/>
      <c r="IA327" s="14"/>
      <c r="IB327" s="14"/>
      <c r="IC327" s="14"/>
      <c r="ID327" s="14"/>
      <c r="IE327" s="14"/>
      <c r="IF327" s="14"/>
      <c r="IG327" s="14"/>
      <c r="IH327" s="14"/>
      <c r="II327" s="14"/>
      <c r="IJ327" s="14"/>
      <c r="IK327" s="14"/>
      <c r="IL327" s="14"/>
      <c r="IM327" s="14"/>
      <c r="IN327" s="14"/>
      <c r="IO327" s="14"/>
      <c r="IP327" s="14"/>
      <c r="IQ327" s="14"/>
      <c r="IR327" s="14"/>
      <c r="IS327" s="14"/>
      <c r="IT327" s="14"/>
      <c r="IU327" s="14"/>
      <c r="IV327" s="14"/>
      <c r="IW327" s="14"/>
      <c r="IX327" s="14"/>
      <c r="IY327" s="14"/>
      <c r="IZ327" s="14"/>
      <c r="JA327" s="14"/>
      <c r="JB327" s="14"/>
      <c r="JC327" s="14"/>
      <c r="JD327" s="14"/>
      <c r="JE327" s="14"/>
      <c r="JF327" s="14"/>
      <c r="JG327" s="14"/>
      <c r="JH327" s="14"/>
      <c r="JI327" s="14"/>
      <c r="JJ327" s="14"/>
      <c r="JK327" s="14"/>
      <c r="JL327" s="14"/>
      <c r="JM327" s="14"/>
      <c r="JN327" s="14"/>
      <c r="JO327" s="14"/>
      <c r="JP327" s="14"/>
      <c r="JQ327" s="14"/>
      <c r="JR327" s="14"/>
    </row>
    <row r="328" spans="1:278" s="152" customFormat="1" ht="18" hidden="1" customHeight="1" outlineLevel="2" x14ac:dyDescent="0.25">
      <c r="A328" s="146">
        <v>63</v>
      </c>
      <c r="B328" s="366" t="str">
        <f>IFERROR(IF(INDEX(inputsflow_gn,MATCH(Logic!$A328,inputsflow_no,0))&lt;&gt;"",INDEX(inputsflow_gn,MATCH(Logic!$A328,inputsflow_no,0)),""),"")</f>
        <v/>
      </c>
      <c r="C328" s="367"/>
      <c r="D328" s="58" t="str">
        <f>IFERROR(IF(INDEX(inputsflow_id,MATCH(Logic!$A328,inputsflow_no,0))&lt;&gt;"",INDEX(inputsflow_id,MATCH(Logic!$A328,inputsflow_no,0)),""),"")</f>
        <v/>
      </c>
      <c r="E328" s="370" t="str">
        <f>IFERROR(IF(INDEX(inputsflow_typ,MATCH(Logic!$A328,inputsflow_no,0))&lt;&gt;"",INDEX(inputsflow_typ,MATCH(Logic!$A328,inputsflow_no,0)),""),"")</f>
        <v/>
      </c>
      <c r="F328" s="370"/>
      <c r="G328" s="162" t="str">
        <f t="shared" ref="G328:G377" si="116">IF($E328&lt;&gt;"",INDEX(data_dur,MATCH($E328,data_ffiffft,0)),"")</f>
        <v/>
      </c>
      <c r="H328" s="312" t="str">
        <f>IFERROR(IF(INDEX(inputsflow_dur,MATCH(Logic!$A328,inputsflow_no,0))&lt;&gt;"",INDEX(inputsflow_dur,MATCH(Logic!$A328,inputsflow_no,0)),""),"")</f>
        <v/>
      </c>
      <c r="I328" s="160" t="str">
        <f t="shared" ref="I328:I377" si="117">IF($E328&lt;&gt;"", IF(inputspi_units="IP UNITS", INDEX(data_maxipr, MATCH($E328,data_ffiffft, 0)), IF(inputspi_units="SI UNITS", INDEX(data_maxsir, MATCH($E328, data_ffiffft, 0)), "")), "")</f>
        <v/>
      </c>
      <c r="J328" s="312" t="str">
        <f>IFERROR(IF(INDEX(inputsflow_dfr,MATCH(Logic!$A328,inputsflow_no,0))&lt;&gt;"",INDEX(inputsflow_dfr,MATCH(Logic!$A328,inputsflow_no,0)),""),"")</f>
        <v/>
      </c>
      <c r="K328" s="304" t="str">
        <f>IFERROR(IF(INDEX(inputsflow_paw,MATCH(Logic!$A328,inputsflow_no,0))&lt;&gt;"",INDEX(inputsflow_paw,MATCH(Logic!$A328,inputsflow_no,0)),""),"")</f>
        <v/>
      </c>
      <c r="L328" s="304" t="str">
        <f>IFERROR(IF(INDEX(inputsflow_prcocc,MATCH(Logic!$A328,inputsflow_no,0))&lt;&gt;"",INDEX(inputsflow_prcocc,MATCH(Logic!$A328,inputsflow_no,0)),""),"")</f>
        <v/>
      </c>
      <c r="M328" s="160" t="str">
        <f t="shared" si="100"/>
        <v/>
      </c>
      <c r="N328" s="160" t="str">
        <f t="shared" si="101"/>
        <v/>
      </c>
      <c r="O328" s="160" t="str">
        <f t="shared" si="102"/>
        <v/>
      </c>
      <c r="P328" s="160" t="str">
        <f t="shared" si="103"/>
        <v/>
      </c>
      <c r="Q328" s="160" t="str">
        <f t="shared" si="104"/>
        <v/>
      </c>
      <c r="R328" s="160" t="str">
        <f t="shared" si="105"/>
        <v/>
      </c>
      <c r="S328" s="160" t="str">
        <f t="shared" si="106"/>
        <v/>
      </c>
      <c r="T328" s="160" t="str">
        <f t="shared" si="107"/>
        <v/>
      </c>
      <c r="U328" s="160" t="str">
        <f t="shared" si="108"/>
        <v/>
      </c>
      <c r="V328" s="160" t="str">
        <f t="shared" si="109"/>
        <v/>
      </c>
      <c r="W328" s="160" t="str">
        <f t="shared" si="110"/>
        <v/>
      </c>
      <c r="X328" s="161" t="str">
        <f>IFERROR(IF(INDEX(inputsflow_updot,MATCH(Logic!$A328,inputsflow_no,0))&lt;&gt;"",INDEX(inputsflow_updot,MATCH(Logic!$A328,inputsflow_no,0)),""),"")</f>
        <v/>
      </c>
      <c r="Y328" s="160" t="str">
        <f t="shared" si="74"/>
        <v/>
      </c>
      <c r="Z328" s="161" t="str">
        <f>IFERROR(IF(INDEX(inputsflow_tduot,MATCH(Logic!$A328,inputsflow_no,0))&lt;&gt;"",INDEX(inputsflow_tduot,MATCH(Logic!$A328,inputsflow_no,0)),""),"")</f>
        <v/>
      </c>
      <c r="AA328" s="166" t="str">
        <f t="shared" si="75"/>
        <v/>
      </c>
      <c r="AB328" s="166" t="str">
        <f t="shared" si="76"/>
        <v/>
      </c>
      <c r="AC328" s="162" t="str">
        <f t="shared" si="94"/>
        <v/>
      </c>
      <c r="AD328" s="306" t="str">
        <f t="shared" si="111"/>
        <v/>
      </c>
      <c r="AE328" s="162" t="str">
        <f t="shared" si="112"/>
        <v/>
      </c>
      <c r="AF328" s="160" t="str">
        <f t="shared" si="113"/>
        <v/>
      </c>
      <c r="AG328" s="162" t="str">
        <f t="shared" si="114"/>
        <v/>
      </c>
      <c r="AH328" s="162" t="str">
        <f t="shared" si="80"/>
        <v/>
      </c>
      <c r="AI328" s="162" t="str">
        <f t="shared" si="115"/>
        <v/>
      </c>
      <c r="AJ328" s="153"/>
      <c r="AK328" s="138"/>
      <c r="AL328" s="138"/>
      <c r="AM328" s="138"/>
      <c r="AN328" s="138"/>
      <c r="AO328" s="138"/>
      <c r="AP328" s="138"/>
      <c r="AQ328" s="138"/>
      <c r="AR328" s="138"/>
      <c r="AS328" s="138"/>
      <c r="AT328" s="138"/>
      <c r="AU328" s="138"/>
      <c r="AV328" s="138"/>
      <c r="AW328" s="138"/>
      <c r="AX328" s="138"/>
      <c r="AY328" s="138"/>
      <c r="AZ328" s="138"/>
      <c r="BA328" s="138"/>
      <c r="BB328" s="138"/>
      <c r="BC328" s="138"/>
      <c r="BD328" s="138"/>
      <c r="BE328" s="138"/>
      <c r="BF328" s="138"/>
      <c r="BG328" s="138"/>
      <c r="BH328" s="138"/>
      <c r="BI328" s="138"/>
      <c r="BJ328" s="138"/>
      <c r="BK328" s="138"/>
      <c r="BL328" s="138"/>
      <c r="BM328" s="138"/>
      <c r="BN328" s="138"/>
      <c r="BO328" s="138"/>
      <c r="BP328" s="138"/>
      <c r="BQ328" s="138"/>
      <c r="BR328" s="138"/>
      <c r="BS328" s="138"/>
      <c r="BT328" s="138"/>
      <c r="BU328" s="138"/>
      <c r="BV328" s="138"/>
      <c r="BW328" s="138"/>
      <c r="BX328" s="138"/>
      <c r="BY328" s="138"/>
      <c r="BZ328" s="138"/>
      <c r="CA328" s="14"/>
      <c r="CB328" s="14"/>
      <c r="CC328" s="14"/>
      <c r="CD328" s="14"/>
      <c r="CE328" s="14"/>
      <c r="CF328" s="14"/>
      <c r="CG328" s="14"/>
      <c r="CH328" s="14"/>
      <c r="CI328" s="14"/>
      <c r="CJ328" s="14"/>
      <c r="CK328" s="14"/>
      <c r="CL328" s="14"/>
      <c r="CM328" s="14"/>
      <c r="CN328" s="14"/>
      <c r="CO328" s="14"/>
      <c r="CP328" s="14"/>
      <c r="CQ328" s="14"/>
      <c r="CR328" s="14"/>
      <c r="CS328" s="14"/>
      <c r="CT328" s="14"/>
      <c r="CU328" s="14"/>
      <c r="CV328" s="14"/>
      <c r="CW328" s="14"/>
      <c r="CX328" s="14"/>
      <c r="CY328" s="14"/>
      <c r="CZ328" s="14"/>
      <c r="DA328" s="14"/>
      <c r="DB328" s="14"/>
      <c r="DC328" s="14"/>
      <c r="DD328" s="14"/>
      <c r="DE328" s="14"/>
      <c r="DF328" s="14"/>
      <c r="DG328" s="14"/>
      <c r="DH328" s="14"/>
      <c r="DI328" s="14"/>
      <c r="DJ328" s="14"/>
      <c r="DK328" s="14"/>
      <c r="DL328" s="14"/>
      <c r="DM328" s="14"/>
      <c r="DN328" s="14"/>
      <c r="DO328" s="14"/>
      <c r="DP328" s="14"/>
      <c r="DQ328" s="14"/>
      <c r="DR328" s="14"/>
      <c r="DS328" s="14"/>
      <c r="DT328" s="14"/>
      <c r="DU328" s="14"/>
      <c r="DV328" s="14"/>
      <c r="DW328" s="14"/>
      <c r="DX328" s="14"/>
      <c r="DY328" s="14"/>
      <c r="DZ328" s="14"/>
      <c r="EA328" s="14"/>
      <c r="EB328" s="14"/>
      <c r="EC328" s="14"/>
      <c r="ED328" s="14"/>
      <c r="EE328" s="14"/>
      <c r="EF328" s="14"/>
      <c r="EG328" s="14"/>
      <c r="EH328" s="14"/>
      <c r="EI328" s="14"/>
      <c r="EJ328" s="14"/>
      <c r="EK328" s="14"/>
      <c r="EL328" s="14"/>
      <c r="EM328" s="14"/>
      <c r="EN328" s="14"/>
      <c r="EO328" s="14"/>
      <c r="EP328" s="14"/>
      <c r="EQ328" s="14"/>
      <c r="ER328" s="14"/>
      <c r="ES328" s="14"/>
      <c r="ET328" s="14"/>
      <c r="EU328" s="14"/>
      <c r="EV328" s="14"/>
      <c r="EW328" s="14"/>
      <c r="EX328" s="14"/>
      <c r="EY328" s="14"/>
      <c r="EZ328" s="14"/>
      <c r="FA328" s="14"/>
      <c r="FB328" s="14"/>
      <c r="FC328" s="14"/>
      <c r="FD328" s="14"/>
      <c r="FE328" s="14"/>
      <c r="FF328" s="14"/>
      <c r="FG328" s="14"/>
      <c r="FH328" s="14"/>
      <c r="FI328" s="14"/>
      <c r="FJ328" s="14"/>
      <c r="FK328" s="14"/>
      <c r="FL328" s="14"/>
      <c r="FM328" s="14"/>
      <c r="FN328" s="14"/>
      <c r="FO328" s="14"/>
      <c r="FP328" s="14"/>
      <c r="FQ328" s="14"/>
      <c r="FR328" s="14"/>
      <c r="FS328" s="14"/>
      <c r="FT328" s="14"/>
      <c r="FU328" s="14"/>
      <c r="FV328" s="14"/>
      <c r="FW328" s="14"/>
      <c r="FX328" s="14"/>
      <c r="FY328" s="14"/>
      <c r="FZ328" s="14"/>
      <c r="GA328" s="14"/>
      <c r="GB328" s="14"/>
      <c r="GC328" s="14"/>
      <c r="GD328" s="14"/>
      <c r="GE328" s="14"/>
      <c r="GF328" s="14"/>
      <c r="GG328" s="14"/>
      <c r="GH328" s="14"/>
      <c r="GI328" s="14"/>
      <c r="GJ328" s="14"/>
      <c r="GK328" s="14"/>
      <c r="GL328" s="14"/>
      <c r="GM328" s="14"/>
      <c r="GN328" s="14"/>
      <c r="GO328" s="14"/>
      <c r="GP328" s="14"/>
      <c r="GQ328" s="14"/>
      <c r="GR328" s="14"/>
      <c r="GS328" s="14"/>
      <c r="GT328" s="14"/>
      <c r="GU328" s="14"/>
      <c r="GV328" s="14"/>
      <c r="GW328" s="14"/>
      <c r="GX328" s="14"/>
      <c r="GY328" s="14"/>
      <c r="GZ328" s="14"/>
      <c r="HA328" s="14"/>
      <c r="HB328" s="14"/>
      <c r="HC328" s="14"/>
      <c r="HD328" s="14"/>
      <c r="HE328" s="14"/>
      <c r="HF328" s="14"/>
      <c r="HG328" s="14"/>
      <c r="HH328" s="14"/>
      <c r="HI328" s="14"/>
      <c r="HJ328" s="14"/>
      <c r="HK328" s="14"/>
      <c r="HL328" s="14"/>
      <c r="HM328" s="14"/>
      <c r="HN328" s="14"/>
      <c r="HO328" s="14"/>
      <c r="HP328" s="14"/>
      <c r="HQ328" s="14"/>
      <c r="HR328" s="14"/>
      <c r="HS328" s="14"/>
      <c r="HT328" s="14"/>
      <c r="HU328" s="14"/>
      <c r="HV328" s="14"/>
      <c r="HW328" s="14"/>
      <c r="HX328" s="14"/>
      <c r="HY328" s="14"/>
      <c r="HZ328" s="14"/>
      <c r="IA328" s="14"/>
      <c r="IB328" s="14"/>
      <c r="IC328" s="14"/>
      <c r="ID328" s="14"/>
      <c r="IE328" s="14"/>
      <c r="IF328" s="14"/>
      <c r="IG328" s="14"/>
      <c r="IH328" s="14"/>
      <c r="II328" s="14"/>
      <c r="IJ328" s="14"/>
      <c r="IK328" s="14"/>
      <c r="IL328" s="14"/>
      <c r="IM328" s="14"/>
      <c r="IN328" s="14"/>
      <c r="IO328" s="14"/>
      <c r="IP328" s="14"/>
      <c r="IQ328" s="14"/>
      <c r="IR328" s="14"/>
      <c r="IS328" s="14"/>
      <c r="IT328" s="14"/>
      <c r="IU328" s="14"/>
      <c r="IV328" s="14"/>
      <c r="IW328" s="14"/>
      <c r="IX328" s="14"/>
      <c r="IY328" s="14"/>
      <c r="IZ328" s="14"/>
      <c r="JA328" s="14"/>
      <c r="JB328" s="14"/>
      <c r="JC328" s="14"/>
      <c r="JD328" s="14"/>
      <c r="JE328" s="14"/>
      <c r="JF328" s="14"/>
      <c r="JG328" s="14"/>
      <c r="JH328" s="14"/>
      <c r="JI328" s="14"/>
      <c r="JJ328" s="14"/>
      <c r="JK328" s="14"/>
      <c r="JL328" s="14"/>
      <c r="JM328" s="14"/>
      <c r="JN328" s="14"/>
      <c r="JO328" s="14"/>
      <c r="JP328" s="14"/>
      <c r="JQ328" s="14"/>
      <c r="JR328" s="14"/>
    </row>
    <row r="329" spans="1:278" s="152" customFormat="1" ht="18" hidden="1" customHeight="1" outlineLevel="2" x14ac:dyDescent="0.25">
      <c r="A329" s="146">
        <v>64</v>
      </c>
      <c r="B329" s="366" t="str">
        <f>IFERROR(IF(INDEX(inputsflow_gn,MATCH(Logic!$A329,inputsflow_no,0))&lt;&gt;"",INDEX(inputsflow_gn,MATCH(Logic!$A329,inputsflow_no,0)),""),"")</f>
        <v/>
      </c>
      <c r="C329" s="367"/>
      <c r="D329" s="58" t="str">
        <f>IFERROR(IF(INDEX(inputsflow_id,MATCH(Logic!$A329,inputsflow_no,0))&lt;&gt;"",INDEX(inputsflow_id,MATCH(Logic!$A329,inputsflow_no,0)),""),"")</f>
        <v/>
      </c>
      <c r="E329" s="370" t="str">
        <f>IFERROR(IF(INDEX(inputsflow_typ,MATCH(Logic!$A329,inputsflow_no,0))&lt;&gt;"",INDEX(inputsflow_typ,MATCH(Logic!$A329,inputsflow_no,0)),""),"")</f>
        <v/>
      </c>
      <c r="F329" s="370"/>
      <c r="G329" s="162" t="str">
        <f t="shared" si="116"/>
        <v/>
      </c>
      <c r="H329" s="312" t="str">
        <f>IFERROR(IF(INDEX(inputsflow_dur,MATCH(Logic!$A329,inputsflow_no,0))&lt;&gt;"",INDEX(inputsflow_dur,MATCH(Logic!$A329,inputsflow_no,0)),""),"")</f>
        <v/>
      </c>
      <c r="I329" s="160" t="str">
        <f t="shared" si="117"/>
        <v/>
      </c>
      <c r="J329" s="312" t="str">
        <f>IFERROR(IF(INDEX(inputsflow_dfr,MATCH(Logic!$A329,inputsflow_no,0))&lt;&gt;"",INDEX(inputsflow_dfr,MATCH(Logic!$A329,inputsflow_no,0)),""),"")</f>
        <v/>
      </c>
      <c r="K329" s="304" t="str">
        <f>IFERROR(IF(INDEX(inputsflow_paw,MATCH(Logic!$A329,inputsflow_no,0))&lt;&gt;"",INDEX(inputsflow_paw,MATCH(Logic!$A329,inputsflow_no,0)),""),"")</f>
        <v/>
      </c>
      <c r="L329" s="304" t="str">
        <f>IFERROR(IF(INDEX(inputsflow_prcocc,MATCH(Logic!$A329,inputsflow_no,0))&lt;&gt;"",INDEX(inputsflow_prcocc,MATCH(Logic!$A329,inputsflow_no,0)),""),"")</f>
        <v/>
      </c>
      <c r="M329" s="160" t="str">
        <f t="shared" si="100"/>
        <v/>
      </c>
      <c r="N329" s="160" t="str">
        <f t="shared" si="101"/>
        <v/>
      </c>
      <c r="O329" s="160" t="str">
        <f t="shared" si="102"/>
        <v/>
      </c>
      <c r="P329" s="160" t="str">
        <f t="shared" si="103"/>
        <v/>
      </c>
      <c r="Q329" s="160" t="str">
        <f t="shared" si="104"/>
        <v/>
      </c>
      <c r="R329" s="160" t="str">
        <f t="shared" si="105"/>
        <v/>
      </c>
      <c r="S329" s="160" t="str">
        <f t="shared" si="106"/>
        <v/>
      </c>
      <c r="T329" s="160" t="str">
        <f t="shared" si="107"/>
        <v/>
      </c>
      <c r="U329" s="160" t="str">
        <f t="shared" si="108"/>
        <v/>
      </c>
      <c r="V329" s="160" t="str">
        <f t="shared" si="109"/>
        <v/>
      </c>
      <c r="W329" s="160" t="str">
        <f t="shared" si="110"/>
        <v/>
      </c>
      <c r="X329" s="161" t="str">
        <f>IFERROR(IF(INDEX(inputsflow_updot,MATCH(Logic!$A329,inputsflow_no,0))&lt;&gt;"",INDEX(inputsflow_updot,MATCH(Logic!$A329,inputsflow_no,0)),""),"")</f>
        <v/>
      </c>
      <c r="Y329" s="160" t="str">
        <f t="shared" ref="Y329:Y377" si="118">IF($B329&lt;&gt;"",IFERROR(
  N(IFERROR(VALUE($M329),$M329)) * N(IFERROR(VALUE($N329),$N329)) +
  N(IFERROR(VALUE($O329),$O329)) * N(IFERROR(VALUE($P329),$P329)) +
  N(IFERROR(VALUE($Q329),$Q329)) * N(IFERROR(VALUE($R329),$R329)) +
  N(IFERROR(VALUE($S329),$S329)) * N(IFERROR(VALUE($T329),$T329)) +
  N(IFERROR(VALUE($U329),$U329)) * N(IFERROR(VALUE($V329),$V329)) +
  N(IFERROR(VALUE($W329),$W329)) * N(IFERROR(VALUE($X329),$X329)),
0),"")</f>
        <v/>
      </c>
      <c r="Z329" s="161" t="str">
        <f>IFERROR(IF(INDEX(inputsflow_tduot,MATCH(Logic!$A329,inputsflow_no,0))&lt;&gt;"",INDEX(inputsflow_tduot,MATCH(Logic!$A329,inputsflow_no,0)),""),"")</f>
        <v/>
      </c>
      <c r="AA329" s="166" t="str">
        <f t="shared" ref="AA329:AA360" si="119">IF($B329&lt;&gt;"",
  IF(N(H329)&gt;0,
    N(I329)*N(L329)*IF(N(Z329)&gt;0,N(Z329),N(Y329))*(N(H329)/60),
    N(I329)*N(L329)*IF(N(Z329)&gt;0,N(Z329),N(Y329))*(N(G329)/60)
  ),
"")</f>
        <v/>
      </c>
      <c r="AB329" s="166" t="str">
        <f t="shared" ref="AB329:AB377" si="120">IF($B329&lt;&gt;"",
  IF(N(H329)&gt;0,
    N(J329)*N(L329)*IF(N(Z329)&gt;0,N(Z329),N(Y329))*(N(H329)/60),
    N(J329)*N(L329)*IF(N(Z329)&gt;0,N(Z329),N(Y329))*(N(G329)/60)
  ),
"")</f>
        <v/>
      </c>
      <c r="AC329" s="162" t="str">
        <f t="shared" si="94"/>
        <v/>
      </c>
      <c r="AD329" s="306" t="str">
        <f t="shared" si="111"/>
        <v/>
      </c>
      <c r="AE329" s="162" t="str">
        <f t="shared" si="112"/>
        <v/>
      </c>
      <c r="AF329" s="160" t="str">
        <f t="shared" si="113"/>
        <v/>
      </c>
      <c r="AG329" s="162" t="str">
        <f t="shared" si="114"/>
        <v/>
      </c>
      <c r="AH329" s="162" t="str">
        <f t="shared" ref="AH329:AH377" si="121">IFERROR($AE329*AC329,"")</f>
        <v/>
      </c>
      <c r="AI329" s="162" t="str">
        <f t="shared" si="115"/>
        <v/>
      </c>
      <c r="AJ329" s="153"/>
      <c r="AK329" s="138"/>
      <c r="AL329" s="138"/>
      <c r="AM329" s="138"/>
      <c r="AN329" s="138"/>
      <c r="AO329" s="138"/>
      <c r="AP329" s="138"/>
      <c r="AQ329" s="138"/>
      <c r="AR329" s="138"/>
      <c r="AS329" s="138"/>
      <c r="AT329" s="138"/>
      <c r="AU329" s="138"/>
      <c r="AV329" s="138"/>
      <c r="AW329" s="138"/>
      <c r="AX329" s="138"/>
      <c r="AY329" s="138"/>
      <c r="AZ329" s="138"/>
      <c r="BA329" s="138"/>
      <c r="BB329" s="138"/>
      <c r="BC329" s="138"/>
      <c r="BD329" s="138"/>
      <c r="BE329" s="138"/>
      <c r="BF329" s="138"/>
      <c r="BG329" s="138"/>
      <c r="BH329" s="138"/>
      <c r="BI329" s="138"/>
      <c r="BJ329" s="138"/>
      <c r="BK329" s="138"/>
      <c r="BL329" s="138"/>
      <c r="BM329" s="138"/>
      <c r="BN329" s="138"/>
      <c r="BO329" s="138"/>
      <c r="BP329" s="138"/>
      <c r="BQ329" s="138"/>
      <c r="BR329" s="138"/>
      <c r="BS329" s="138"/>
      <c r="BT329" s="138"/>
      <c r="BU329" s="138"/>
      <c r="BV329" s="138"/>
      <c r="BW329" s="138"/>
      <c r="BX329" s="138"/>
      <c r="BY329" s="138"/>
      <c r="BZ329" s="138"/>
      <c r="CA329" s="14"/>
      <c r="CB329" s="14"/>
      <c r="CC329" s="14"/>
      <c r="CD329" s="14"/>
      <c r="CE329" s="14"/>
      <c r="CF329" s="14"/>
      <c r="CG329" s="14"/>
      <c r="CH329" s="14"/>
      <c r="CI329" s="14"/>
      <c r="CJ329" s="14"/>
      <c r="CK329" s="14"/>
      <c r="CL329" s="14"/>
      <c r="CM329" s="14"/>
      <c r="CN329" s="14"/>
      <c r="CO329" s="14"/>
      <c r="CP329" s="14"/>
      <c r="CQ329" s="14"/>
      <c r="CR329" s="14"/>
      <c r="CS329" s="14"/>
      <c r="CT329" s="14"/>
      <c r="CU329" s="14"/>
      <c r="CV329" s="14"/>
      <c r="CW329" s="14"/>
      <c r="CX329" s="14"/>
      <c r="CY329" s="14"/>
      <c r="CZ329" s="14"/>
      <c r="DA329" s="14"/>
      <c r="DB329" s="14"/>
      <c r="DC329" s="14"/>
      <c r="DD329" s="14"/>
      <c r="DE329" s="14"/>
      <c r="DF329" s="14"/>
      <c r="DG329" s="14"/>
      <c r="DH329" s="14"/>
      <c r="DI329" s="14"/>
      <c r="DJ329" s="14"/>
      <c r="DK329" s="14"/>
      <c r="DL329" s="14"/>
      <c r="DM329" s="14"/>
      <c r="DN329" s="14"/>
      <c r="DO329" s="14"/>
      <c r="DP329" s="14"/>
      <c r="DQ329" s="14"/>
      <c r="DR329" s="14"/>
      <c r="DS329" s="14"/>
      <c r="DT329" s="14"/>
      <c r="DU329" s="14"/>
      <c r="DV329" s="14"/>
      <c r="DW329" s="14"/>
      <c r="DX329" s="14"/>
      <c r="DY329" s="14"/>
      <c r="DZ329" s="14"/>
      <c r="EA329" s="14"/>
      <c r="EB329" s="14"/>
      <c r="EC329" s="14"/>
      <c r="ED329" s="14"/>
      <c r="EE329" s="14"/>
      <c r="EF329" s="14"/>
      <c r="EG329" s="14"/>
      <c r="EH329" s="14"/>
      <c r="EI329" s="14"/>
      <c r="EJ329" s="14"/>
      <c r="EK329" s="14"/>
      <c r="EL329" s="14"/>
      <c r="EM329" s="14"/>
      <c r="EN329" s="14"/>
      <c r="EO329" s="14"/>
      <c r="EP329" s="14"/>
      <c r="EQ329" s="14"/>
      <c r="ER329" s="14"/>
      <c r="ES329" s="14"/>
      <c r="ET329" s="14"/>
      <c r="EU329" s="14"/>
      <c r="EV329" s="14"/>
      <c r="EW329" s="14"/>
      <c r="EX329" s="14"/>
      <c r="EY329" s="14"/>
      <c r="EZ329" s="14"/>
      <c r="FA329" s="14"/>
      <c r="FB329" s="14"/>
      <c r="FC329" s="14"/>
      <c r="FD329" s="14"/>
      <c r="FE329" s="14"/>
      <c r="FF329" s="14"/>
      <c r="FG329" s="14"/>
      <c r="FH329" s="14"/>
      <c r="FI329" s="14"/>
      <c r="FJ329" s="14"/>
      <c r="FK329" s="14"/>
      <c r="FL329" s="14"/>
      <c r="FM329" s="14"/>
      <c r="FN329" s="14"/>
      <c r="FO329" s="14"/>
      <c r="FP329" s="14"/>
      <c r="FQ329" s="14"/>
      <c r="FR329" s="14"/>
      <c r="FS329" s="14"/>
      <c r="FT329" s="14"/>
      <c r="FU329" s="14"/>
      <c r="FV329" s="14"/>
      <c r="FW329" s="14"/>
      <c r="FX329" s="14"/>
      <c r="FY329" s="14"/>
      <c r="FZ329" s="14"/>
      <c r="GA329" s="14"/>
      <c r="GB329" s="14"/>
      <c r="GC329" s="14"/>
      <c r="GD329" s="14"/>
      <c r="GE329" s="14"/>
      <c r="GF329" s="14"/>
      <c r="GG329" s="14"/>
      <c r="GH329" s="14"/>
      <c r="GI329" s="14"/>
      <c r="GJ329" s="14"/>
      <c r="GK329" s="14"/>
      <c r="GL329" s="14"/>
      <c r="GM329" s="14"/>
      <c r="GN329" s="14"/>
      <c r="GO329" s="14"/>
      <c r="GP329" s="14"/>
      <c r="GQ329" s="14"/>
      <c r="GR329" s="14"/>
      <c r="GS329" s="14"/>
      <c r="GT329" s="14"/>
      <c r="GU329" s="14"/>
      <c r="GV329" s="14"/>
      <c r="GW329" s="14"/>
      <c r="GX329" s="14"/>
      <c r="GY329" s="14"/>
      <c r="GZ329" s="14"/>
      <c r="HA329" s="14"/>
      <c r="HB329" s="14"/>
      <c r="HC329" s="14"/>
      <c r="HD329" s="14"/>
      <c r="HE329" s="14"/>
      <c r="HF329" s="14"/>
      <c r="HG329" s="14"/>
      <c r="HH329" s="14"/>
      <c r="HI329" s="14"/>
      <c r="HJ329" s="14"/>
      <c r="HK329" s="14"/>
      <c r="HL329" s="14"/>
      <c r="HM329" s="14"/>
      <c r="HN329" s="14"/>
      <c r="HO329" s="14"/>
      <c r="HP329" s="14"/>
      <c r="HQ329" s="14"/>
      <c r="HR329" s="14"/>
      <c r="HS329" s="14"/>
      <c r="HT329" s="14"/>
      <c r="HU329" s="14"/>
      <c r="HV329" s="14"/>
      <c r="HW329" s="14"/>
      <c r="HX329" s="14"/>
      <c r="HY329" s="14"/>
      <c r="HZ329" s="14"/>
      <c r="IA329" s="14"/>
      <c r="IB329" s="14"/>
      <c r="IC329" s="14"/>
      <c r="ID329" s="14"/>
      <c r="IE329" s="14"/>
      <c r="IF329" s="14"/>
      <c r="IG329" s="14"/>
      <c r="IH329" s="14"/>
      <c r="II329" s="14"/>
      <c r="IJ329" s="14"/>
      <c r="IK329" s="14"/>
      <c r="IL329" s="14"/>
      <c r="IM329" s="14"/>
      <c r="IN329" s="14"/>
      <c r="IO329" s="14"/>
      <c r="IP329" s="14"/>
      <c r="IQ329" s="14"/>
      <c r="IR329" s="14"/>
      <c r="IS329" s="14"/>
      <c r="IT329" s="14"/>
      <c r="IU329" s="14"/>
      <c r="IV329" s="14"/>
      <c r="IW329" s="14"/>
      <c r="IX329" s="14"/>
      <c r="IY329" s="14"/>
      <c r="IZ329" s="14"/>
      <c r="JA329" s="14"/>
      <c r="JB329" s="14"/>
      <c r="JC329" s="14"/>
      <c r="JD329" s="14"/>
      <c r="JE329" s="14"/>
      <c r="JF329" s="14"/>
      <c r="JG329" s="14"/>
      <c r="JH329" s="14"/>
      <c r="JI329" s="14"/>
      <c r="JJ329" s="14"/>
      <c r="JK329" s="14"/>
      <c r="JL329" s="14"/>
      <c r="JM329" s="14"/>
      <c r="JN329" s="14"/>
      <c r="JO329" s="14"/>
      <c r="JP329" s="14"/>
      <c r="JQ329" s="14"/>
      <c r="JR329" s="14"/>
    </row>
    <row r="330" spans="1:278" s="152" customFormat="1" ht="18" hidden="1" customHeight="1" outlineLevel="2" x14ac:dyDescent="0.25">
      <c r="A330" s="146">
        <v>65</v>
      </c>
      <c r="B330" s="366" t="str">
        <f>IFERROR(IF(INDEX(inputsflow_gn,MATCH(Logic!$A330,inputsflow_no,0))&lt;&gt;"",INDEX(inputsflow_gn,MATCH(Logic!$A330,inputsflow_no,0)),""),"")</f>
        <v/>
      </c>
      <c r="C330" s="367"/>
      <c r="D330" s="58" t="str">
        <f>IFERROR(IF(INDEX(inputsflow_id,MATCH(Logic!$A330,inputsflow_no,0))&lt;&gt;"",INDEX(inputsflow_id,MATCH(Logic!$A330,inputsflow_no,0)),""),"")</f>
        <v/>
      </c>
      <c r="E330" s="370" t="str">
        <f>IFERROR(IF(INDEX(inputsflow_typ,MATCH(Logic!$A330,inputsflow_no,0))&lt;&gt;"",INDEX(inputsflow_typ,MATCH(Logic!$A330,inputsflow_no,0)),""),"")</f>
        <v/>
      </c>
      <c r="F330" s="370"/>
      <c r="G330" s="162" t="str">
        <f t="shared" si="116"/>
        <v/>
      </c>
      <c r="H330" s="312" t="str">
        <f>IFERROR(IF(INDEX(inputsflow_dur,MATCH(Logic!$A330,inputsflow_no,0))&lt;&gt;"",INDEX(inputsflow_dur,MATCH(Logic!$A330,inputsflow_no,0)),""),"")</f>
        <v/>
      </c>
      <c r="I330" s="160" t="str">
        <f t="shared" si="117"/>
        <v/>
      </c>
      <c r="J330" s="312" t="str">
        <f>IFERROR(IF(INDEX(inputsflow_dfr,MATCH(Logic!$A330,inputsflow_no,0))&lt;&gt;"",INDEX(inputsflow_dfr,MATCH(Logic!$A330,inputsflow_no,0)),""),"")</f>
        <v/>
      </c>
      <c r="K330" s="304" t="str">
        <f>IFERROR(IF(INDEX(inputsflow_paw,MATCH(Logic!$A330,inputsflow_no,0))&lt;&gt;"",INDEX(inputsflow_paw,MATCH(Logic!$A330,inputsflow_no,0)),""),"")</f>
        <v/>
      </c>
      <c r="L330" s="304" t="str">
        <f>IFERROR(IF(INDEX(inputsflow_prcocc,MATCH(Logic!$A330,inputsflow_no,0))&lt;&gt;"",INDEX(inputsflow_prcocc,MATCH(Logic!$A330,inputsflow_no,0)),""),"")</f>
        <v/>
      </c>
      <c r="M330" s="160" t="str">
        <f t="shared" si="100"/>
        <v/>
      </c>
      <c r="N330" s="160" t="str">
        <f t="shared" si="101"/>
        <v/>
      </c>
      <c r="O330" s="160" t="str">
        <f t="shared" si="102"/>
        <v/>
      </c>
      <c r="P330" s="160" t="str">
        <f t="shared" si="103"/>
        <v/>
      </c>
      <c r="Q330" s="160" t="str">
        <f t="shared" si="104"/>
        <v/>
      </c>
      <c r="R330" s="160" t="str">
        <f t="shared" si="105"/>
        <v/>
      </c>
      <c r="S330" s="160" t="str">
        <f t="shared" si="106"/>
        <v/>
      </c>
      <c r="T330" s="160" t="str">
        <f t="shared" si="107"/>
        <v/>
      </c>
      <c r="U330" s="160" t="str">
        <f t="shared" si="108"/>
        <v/>
      </c>
      <c r="V330" s="160" t="str">
        <f t="shared" si="109"/>
        <v/>
      </c>
      <c r="W330" s="160" t="str">
        <f t="shared" si="110"/>
        <v/>
      </c>
      <c r="X330" s="161" t="str">
        <f>IFERROR(IF(INDEX(inputsflow_updot,MATCH(Logic!$A330,inputsflow_no,0))&lt;&gt;"",INDEX(inputsflow_updot,MATCH(Logic!$A330,inputsflow_no,0)),""),"")</f>
        <v/>
      </c>
      <c r="Y330" s="160" t="str">
        <f t="shared" si="118"/>
        <v/>
      </c>
      <c r="Z330" s="161" t="str">
        <f>IFERROR(IF(INDEX(inputsflow_tduot,MATCH(Logic!$A330,inputsflow_no,0))&lt;&gt;"",INDEX(inputsflow_tduot,MATCH(Logic!$A330,inputsflow_no,0)),""),"")</f>
        <v/>
      </c>
      <c r="AA330" s="166" t="str">
        <f t="shared" si="119"/>
        <v/>
      </c>
      <c r="AB330" s="166" t="str">
        <f t="shared" si="120"/>
        <v/>
      </c>
      <c r="AC330" s="162" t="str">
        <f t="shared" si="94"/>
        <v/>
      </c>
      <c r="AD330" s="306" t="str">
        <f t="shared" si="111"/>
        <v/>
      </c>
      <c r="AE330" s="162" t="str">
        <f t="shared" si="112"/>
        <v/>
      </c>
      <c r="AF330" s="160" t="str">
        <f t="shared" si="113"/>
        <v/>
      </c>
      <c r="AG330" s="162" t="str">
        <f t="shared" si="114"/>
        <v/>
      </c>
      <c r="AH330" s="162" t="str">
        <f t="shared" si="121"/>
        <v/>
      </c>
      <c r="AI330" s="162" t="str">
        <f t="shared" si="115"/>
        <v/>
      </c>
      <c r="AJ330" s="153"/>
      <c r="AK330" s="138"/>
      <c r="AL330" s="138"/>
      <c r="AM330" s="138"/>
      <c r="AN330" s="138"/>
      <c r="AO330" s="138"/>
      <c r="AP330" s="138"/>
      <c r="AQ330" s="138"/>
      <c r="AR330" s="138"/>
      <c r="AS330" s="138"/>
      <c r="AT330" s="138"/>
      <c r="AU330" s="138"/>
      <c r="AV330" s="138"/>
      <c r="AW330" s="138"/>
      <c r="AX330" s="138"/>
      <c r="AY330" s="138"/>
      <c r="AZ330" s="138"/>
      <c r="BA330" s="138"/>
      <c r="BB330" s="138"/>
      <c r="BC330" s="138"/>
      <c r="BD330" s="138"/>
      <c r="BE330" s="138"/>
      <c r="BF330" s="138"/>
      <c r="BG330" s="138"/>
      <c r="BH330" s="138"/>
      <c r="BI330" s="138"/>
      <c r="BJ330" s="138"/>
      <c r="BK330" s="138"/>
      <c r="BL330" s="138"/>
      <c r="BM330" s="138"/>
      <c r="BN330" s="138"/>
      <c r="BO330" s="138"/>
      <c r="BP330" s="138"/>
      <c r="BQ330" s="138"/>
      <c r="BR330" s="138"/>
      <c r="BS330" s="138"/>
      <c r="BT330" s="138"/>
      <c r="BU330" s="138"/>
      <c r="BV330" s="138"/>
      <c r="BW330" s="138"/>
      <c r="BX330" s="138"/>
      <c r="BY330" s="138"/>
      <c r="BZ330" s="138"/>
      <c r="CA330" s="14"/>
      <c r="CB330" s="14"/>
      <c r="CC330" s="14"/>
      <c r="CD330" s="14"/>
      <c r="CE330" s="14"/>
      <c r="CF330" s="14"/>
      <c r="CG330" s="14"/>
      <c r="CH330" s="14"/>
      <c r="CI330" s="14"/>
      <c r="CJ330" s="14"/>
      <c r="CK330" s="14"/>
      <c r="CL330" s="14"/>
      <c r="CM330" s="14"/>
      <c r="CN330" s="14"/>
      <c r="CO330" s="14"/>
      <c r="CP330" s="14"/>
      <c r="CQ330" s="14"/>
      <c r="CR330" s="14"/>
      <c r="CS330" s="14"/>
      <c r="CT330" s="14"/>
      <c r="CU330" s="14"/>
      <c r="CV330" s="14"/>
      <c r="CW330" s="14"/>
      <c r="CX330" s="14"/>
      <c r="CY330" s="14"/>
      <c r="CZ330" s="14"/>
      <c r="DA330" s="14"/>
      <c r="DB330" s="14"/>
      <c r="DC330" s="14"/>
      <c r="DD330" s="14"/>
      <c r="DE330" s="14"/>
      <c r="DF330" s="14"/>
      <c r="DG330" s="14"/>
      <c r="DH330" s="14"/>
      <c r="DI330" s="14"/>
      <c r="DJ330" s="14"/>
      <c r="DK330" s="14"/>
      <c r="DL330" s="14"/>
      <c r="DM330" s="14"/>
      <c r="DN330" s="14"/>
      <c r="DO330" s="14"/>
      <c r="DP330" s="14"/>
      <c r="DQ330" s="14"/>
      <c r="DR330" s="14"/>
      <c r="DS330" s="14"/>
      <c r="DT330" s="14"/>
      <c r="DU330" s="14"/>
      <c r="DV330" s="14"/>
      <c r="DW330" s="14"/>
      <c r="DX330" s="14"/>
      <c r="DY330" s="14"/>
      <c r="DZ330" s="14"/>
      <c r="EA330" s="14"/>
      <c r="EB330" s="14"/>
      <c r="EC330" s="14"/>
      <c r="ED330" s="14"/>
      <c r="EE330" s="14"/>
      <c r="EF330" s="14"/>
      <c r="EG330" s="14"/>
      <c r="EH330" s="14"/>
      <c r="EI330" s="14"/>
      <c r="EJ330" s="14"/>
      <c r="EK330" s="14"/>
      <c r="EL330" s="14"/>
      <c r="EM330" s="14"/>
      <c r="EN330" s="14"/>
      <c r="EO330" s="14"/>
      <c r="EP330" s="14"/>
      <c r="EQ330" s="14"/>
      <c r="ER330" s="14"/>
      <c r="ES330" s="14"/>
      <c r="ET330" s="14"/>
      <c r="EU330" s="14"/>
      <c r="EV330" s="14"/>
      <c r="EW330" s="14"/>
      <c r="EX330" s="14"/>
      <c r="EY330" s="14"/>
      <c r="EZ330" s="14"/>
      <c r="FA330" s="14"/>
      <c r="FB330" s="14"/>
      <c r="FC330" s="14"/>
      <c r="FD330" s="14"/>
      <c r="FE330" s="14"/>
      <c r="FF330" s="14"/>
      <c r="FG330" s="14"/>
      <c r="FH330" s="14"/>
      <c r="FI330" s="14"/>
      <c r="FJ330" s="14"/>
      <c r="FK330" s="14"/>
      <c r="FL330" s="14"/>
      <c r="FM330" s="14"/>
      <c r="FN330" s="14"/>
      <c r="FO330" s="14"/>
      <c r="FP330" s="14"/>
      <c r="FQ330" s="14"/>
      <c r="FR330" s="14"/>
      <c r="FS330" s="14"/>
      <c r="FT330" s="14"/>
      <c r="FU330" s="14"/>
      <c r="FV330" s="14"/>
      <c r="FW330" s="14"/>
      <c r="FX330" s="14"/>
      <c r="FY330" s="14"/>
      <c r="FZ330" s="14"/>
      <c r="GA330" s="14"/>
      <c r="GB330" s="14"/>
      <c r="GC330" s="14"/>
      <c r="GD330" s="14"/>
      <c r="GE330" s="14"/>
      <c r="GF330" s="14"/>
      <c r="GG330" s="14"/>
      <c r="GH330" s="14"/>
      <c r="GI330" s="14"/>
      <c r="GJ330" s="14"/>
      <c r="GK330" s="14"/>
      <c r="GL330" s="14"/>
      <c r="GM330" s="14"/>
      <c r="GN330" s="14"/>
      <c r="GO330" s="14"/>
      <c r="GP330" s="14"/>
      <c r="GQ330" s="14"/>
      <c r="GR330" s="14"/>
      <c r="GS330" s="14"/>
      <c r="GT330" s="14"/>
      <c r="GU330" s="14"/>
      <c r="GV330" s="14"/>
      <c r="GW330" s="14"/>
      <c r="GX330" s="14"/>
      <c r="GY330" s="14"/>
      <c r="GZ330" s="14"/>
      <c r="HA330" s="14"/>
      <c r="HB330" s="14"/>
      <c r="HC330" s="14"/>
      <c r="HD330" s="14"/>
      <c r="HE330" s="14"/>
      <c r="HF330" s="14"/>
      <c r="HG330" s="14"/>
      <c r="HH330" s="14"/>
      <c r="HI330" s="14"/>
      <c r="HJ330" s="14"/>
      <c r="HK330" s="14"/>
      <c r="HL330" s="14"/>
      <c r="HM330" s="14"/>
      <c r="HN330" s="14"/>
      <c r="HO330" s="14"/>
      <c r="HP330" s="14"/>
      <c r="HQ330" s="14"/>
      <c r="HR330" s="14"/>
      <c r="HS330" s="14"/>
      <c r="HT330" s="14"/>
      <c r="HU330" s="14"/>
      <c r="HV330" s="14"/>
      <c r="HW330" s="14"/>
      <c r="HX330" s="14"/>
      <c r="HY330" s="14"/>
      <c r="HZ330" s="14"/>
      <c r="IA330" s="14"/>
      <c r="IB330" s="14"/>
      <c r="IC330" s="14"/>
      <c r="ID330" s="14"/>
      <c r="IE330" s="14"/>
      <c r="IF330" s="14"/>
      <c r="IG330" s="14"/>
      <c r="IH330" s="14"/>
      <c r="II330" s="14"/>
      <c r="IJ330" s="14"/>
      <c r="IK330" s="14"/>
      <c r="IL330" s="14"/>
      <c r="IM330" s="14"/>
      <c r="IN330" s="14"/>
      <c r="IO330" s="14"/>
      <c r="IP330" s="14"/>
      <c r="IQ330" s="14"/>
      <c r="IR330" s="14"/>
      <c r="IS330" s="14"/>
      <c r="IT330" s="14"/>
      <c r="IU330" s="14"/>
      <c r="IV330" s="14"/>
      <c r="IW330" s="14"/>
      <c r="IX330" s="14"/>
      <c r="IY330" s="14"/>
      <c r="IZ330" s="14"/>
      <c r="JA330" s="14"/>
      <c r="JB330" s="14"/>
      <c r="JC330" s="14"/>
      <c r="JD330" s="14"/>
      <c r="JE330" s="14"/>
      <c r="JF330" s="14"/>
      <c r="JG330" s="14"/>
      <c r="JH330" s="14"/>
      <c r="JI330" s="14"/>
      <c r="JJ330" s="14"/>
      <c r="JK330" s="14"/>
      <c r="JL330" s="14"/>
      <c r="JM330" s="14"/>
      <c r="JN330" s="14"/>
      <c r="JO330" s="14"/>
      <c r="JP330" s="14"/>
      <c r="JQ330" s="14"/>
      <c r="JR330" s="14"/>
    </row>
    <row r="331" spans="1:278" s="152" customFormat="1" ht="18" hidden="1" customHeight="1" outlineLevel="2" x14ac:dyDescent="0.25">
      <c r="A331" s="146">
        <v>66</v>
      </c>
      <c r="B331" s="366" t="str">
        <f>IFERROR(IF(INDEX(inputsflow_gn,MATCH(Logic!$A331,inputsflow_no,0))&lt;&gt;"",INDEX(inputsflow_gn,MATCH(Logic!$A331,inputsflow_no,0)),""),"")</f>
        <v/>
      </c>
      <c r="C331" s="367"/>
      <c r="D331" s="58" t="str">
        <f>IFERROR(IF(INDEX(inputsflow_id,MATCH(Logic!$A331,inputsflow_no,0))&lt;&gt;"",INDEX(inputsflow_id,MATCH(Logic!$A331,inputsflow_no,0)),""),"")</f>
        <v/>
      </c>
      <c r="E331" s="370" t="str">
        <f>IFERROR(IF(INDEX(inputsflow_typ,MATCH(Logic!$A331,inputsflow_no,0))&lt;&gt;"",INDEX(inputsflow_typ,MATCH(Logic!$A331,inputsflow_no,0)),""),"")</f>
        <v/>
      </c>
      <c r="F331" s="370"/>
      <c r="G331" s="162" t="str">
        <f t="shared" si="116"/>
        <v/>
      </c>
      <c r="H331" s="312" t="str">
        <f>IFERROR(IF(INDEX(inputsflow_dur,MATCH(Logic!$A331,inputsflow_no,0))&lt;&gt;"",INDEX(inputsflow_dur,MATCH(Logic!$A331,inputsflow_no,0)),""),"")</f>
        <v/>
      </c>
      <c r="I331" s="160" t="str">
        <f t="shared" si="117"/>
        <v/>
      </c>
      <c r="J331" s="312" t="str">
        <f>IFERROR(IF(INDEX(inputsflow_dfr,MATCH(Logic!$A331,inputsflow_no,0))&lt;&gt;"",INDEX(inputsflow_dfr,MATCH(Logic!$A331,inputsflow_no,0)),""),"")</f>
        <v/>
      </c>
      <c r="K331" s="304" t="str">
        <f>IFERROR(IF(INDEX(inputsflow_paw,MATCH(Logic!$A331,inputsflow_no,0))&lt;&gt;"",INDEX(inputsflow_paw,MATCH(Logic!$A331,inputsflow_no,0)),""),"")</f>
        <v/>
      </c>
      <c r="L331" s="304" t="str">
        <f>IFERROR(IF(INDEX(inputsflow_prcocc,MATCH(Logic!$A331,inputsflow_no,0))&lt;&gt;"",INDEX(inputsflow_prcocc,MATCH(Logic!$A331,inputsflow_no,0)),""),"")</f>
        <v/>
      </c>
      <c r="M331" s="160" t="str">
        <f t="shared" si="100"/>
        <v/>
      </c>
      <c r="N331" s="160" t="str">
        <f t="shared" si="101"/>
        <v/>
      </c>
      <c r="O331" s="160" t="str">
        <f t="shared" si="102"/>
        <v/>
      </c>
      <c r="P331" s="160" t="str">
        <f t="shared" si="103"/>
        <v/>
      </c>
      <c r="Q331" s="160" t="str">
        <f t="shared" si="104"/>
        <v/>
      </c>
      <c r="R331" s="160" t="str">
        <f t="shared" si="105"/>
        <v/>
      </c>
      <c r="S331" s="160" t="str">
        <f t="shared" si="106"/>
        <v/>
      </c>
      <c r="T331" s="160" t="str">
        <f t="shared" si="107"/>
        <v/>
      </c>
      <c r="U331" s="160" t="str">
        <f t="shared" si="108"/>
        <v/>
      </c>
      <c r="V331" s="160" t="str">
        <f t="shared" si="109"/>
        <v/>
      </c>
      <c r="W331" s="160" t="str">
        <f t="shared" si="110"/>
        <v/>
      </c>
      <c r="X331" s="161" t="str">
        <f>IFERROR(IF(INDEX(inputsflow_updot,MATCH(Logic!$A331,inputsflow_no,0))&lt;&gt;"",INDEX(inputsflow_updot,MATCH(Logic!$A331,inputsflow_no,0)),""),"")</f>
        <v/>
      </c>
      <c r="Y331" s="160" t="str">
        <f t="shared" si="118"/>
        <v/>
      </c>
      <c r="Z331" s="161" t="str">
        <f>IFERROR(IF(INDEX(inputsflow_tduot,MATCH(Logic!$A331,inputsflow_no,0))&lt;&gt;"",INDEX(inputsflow_tduot,MATCH(Logic!$A331,inputsflow_no,0)),""),"")</f>
        <v/>
      </c>
      <c r="AA331" s="166" t="str">
        <f t="shared" si="119"/>
        <v/>
      </c>
      <c r="AB331" s="166" t="str">
        <f t="shared" si="120"/>
        <v/>
      </c>
      <c r="AC331" s="162" t="str">
        <f t="shared" si="94"/>
        <v/>
      </c>
      <c r="AD331" s="306" t="str">
        <f t="shared" si="111"/>
        <v/>
      </c>
      <c r="AE331" s="162" t="str">
        <f t="shared" si="112"/>
        <v/>
      </c>
      <c r="AF331" s="160" t="str">
        <f t="shared" si="113"/>
        <v/>
      </c>
      <c r="AG331" s="162" t="str">
        <f t="shared" si="114"/>
        <v/>
      </c>
      <c r="AH331" s="162" t="str">
        <f t="shared" si="121"/>
        <v/>
      </c>
      <c r="AI331" s="162" t="str">
        <f t="shared" si="115"/>
        <v/>
      </c>
      <c r="AJ331" s="153"/>
      <c r="AK331" s="138"/>
      <c r="AL331" s="138"/>
      <c r="AM331" s="138"/>
      <c r="AN331" s="138"/>
      <c r="AO331" s="138"/>
      <c r="AP331" s="138"/>
      <c r="AQ331" s="138"/>
      <c r="AR331" s="138"/>
      <c r="AS331" s="138"/>
      <c r="AT331" s="138"/>
      <c r="AU331" s="138"/>
      <c r="AV331" s="138"/>
      <c r="AW331" s="138"/>
      <c r="AX331" s="138"/>
      <c r="AY331" s="138"/>
      <c r="AZ331" s="138"/>
      <c r="BA331" s="138"/>
      <c r="BB331" s="138"/>
      <c r="BC331" s="138"/>
      <c r="BD331" s="138"/>
      <c r="BE331" s="138"/>
      <c r="BF331" s="138"/>
      <c r="BG331" s="138"/>
      <c r="BH331" s="138"/>
      <c r="BI331" s="138"/>
      <c r="BJ331" s="138"/>
      <c r="BK331" s="138"/>
      <c r="BL331" s="138"/>
      <c r="BM331" s="138"/>
      <c r="BN331" s="138"/>
      <c r="BO331" s="138"/>
      <c r="BP331" s="138"/>
      <c r="BQ331" s="138"/>
      <c r="BR331" s="138"/>
      <c r="BS331" s="138"/>
      <c r="BT331" s="138"/>
      <c r="BU331" s="138"/>
      <c r="BV331" s="138"/>
      <c r="BW331" s="138"/>
      <c r="BX331" s="138"/>
      <c r="BY331" s="138"/>
      <c r="BZ331" s="138"/>
      <c r="CA331" s="14"/>
      <c r="CB331" s="14"/>
      <c r="CC331" s="14"/>
      <c r="CD331" s="14"/>
      <c r="CE331" s="14"/>
      <c r="CF331" s="14"/>
      <c r="CG331" s="14"/>
      <c r="CH331" s="14"/>
      <c r="CI331" s="14"/>
      <c r="CJ331" s="14"/>
      <c r="CK331" s="14"/>
      <c r="CL331" s="14"/>
      <c r="CM331" s="14"/>
      <c r="CN331" s="14"/>
      <c r="CO331" s="14"/>
      <c r="CP331" s="14"/>
      <c r="CQ331" s="14"/>
      <c r="CR331" s="14"/>
      <c r="CS331" s="14"/>
      <c r="CT331" s="14"/>
      <c r="CU331" s="14"/>
      <c r="CV331" s="14"/>
      <c r="CW331" s="14"/>
      <c r="CX331" s="14"/>
      <c r="CY331" s="14"/>
      <c r="CZ331" s="14"/>
      <c r="DA331" s="14"/>
      <c r="DB331" s="14"/>
      <c r="DC331" s="14"/>
      <c r="DD331" s="14"/>
      <c r="DE331" s="14"/>
      <c r="DF331" s="14"/>
      <c r="DG331" s="14"/>
      <c r="DH331" s="14"/>
      <c r="DI331" s="14"/>
      <c r="DJ331" s="14"/>
      <c r="DK331" s="14"/>
      <c r="DL331" s="14"/>
      <c r="DM331" s="14"/>
      <c r="DN331" s="14"/>
      <c r="DO331" s="14"/>
      <c r="DP331" s="14"/>
      <c r="DQ331" s="14"/>
      <c r="DR331" s="14"/>
      <c r="DS331" s="14"/>
      <c r="DT331" s="14"/>
      <c r="DU331" s="14"/>
      <c r="DV331" s="14"/>
      <c r="DW331" s="14"/>
      <c r="DX331" s="14"/>
      <c r="DY331" s="14"/>
      <c r="DZ331" s="14"/>
      <c r="EA331" s="14"/>
      <c r="EB331" s="14"/>
      <c r="EC331" s="14"/>
      <c r="ED331" s="14"/>
      <c r="EE331" s="14"/>
      <c r="EF331" s="14"/>
      <c r="EG331" s="14"/>
      <c r="EH331" s="14"/>
      <c r="EI331" s="14"/>
      <c r="EJ331" s="14"/>
      <c r="EK331" s="14"/>
      <c r="EL331" s="14"/>
      <c r="EM331" s="14"/>
      <c r="EN331" s="14"/>
      <c r="EO331" s="14"/>
      <c r="EP331" s="14"/>
      <c r="EQ331" s="14"/>
      <c r="ER331" s="14"/>
      <c r="ES331" s="14"/>
      <c r="ET331" s="14"/>
      <c r="EU331" s="14"/>
      <c r="EV331" s="14"/>
      <c r="EW331" s="14"/>
      <c r="EX331" s="14"/>
      <c r="EY331" s="14"/>
      <c r="EZ331" s="14"/>
      <c r="FA331" s="14"/>
      <c r="FB331" s="14"/>
      <c r="FC331" s="14"/>
      <c r="FD331" s="14"/>
      <c r="FE331" s="14"/>
      <c r="FF331" s="14"/>
      <c r="FG331" s="14"/>
      <c r="FH331" s="14"/>
      <c r="FI331" s="14"/>
      <c r="FJ331" s="14"/>
      <c r="FK331" s="14"/>
      <c r="FL331" s="14"/>
      <c r="FM331" s="14"/>
      <c r="FN331" s="14"/>
      <c r="FO331" s="14"/>
      <c r="FP331" s="14"/>
      <c r="FQ331" s="14"/>
      <c r="FR331" s="14"/>
      <c r="FS331" s="14"/>
      <c r="FT331" s="14"/>
      <c r="FU331" s="14"/>
      <c r="FV331" s="14"/>
      <c r="FW331" s="14"/>
      <c r="FX331" s="14"/>
      <c r="FY331" s="14"/>
      <c r="FZ331" s="14"/>
      <c r="GA331" s="14"/>
      <c r="GB331" s="14"/>
      <c r="GC331" s="14"/>
      <c r="GD331" s="14"/>
      <c r="GE331" s="14"/>
      <c r="GF331" s="14"/>
      <c r="GG331" s="14"/>
      <c r="GH331" s="14"/>
      <c r="GI331" s="14"/>
      <c r="GJ331" s="14"/>
      <c r="GK331" s="14"/>
      <c r="GL331" s="14"/>
      <c r="GM331" s="14"/>
      <c r="GN331" s="14"/>
      <c r="GO331" s="14"/>
      <c r="GP331" s="14"/>
      <c r="GQ331" s="14"/>
      <c r="GR331" s="14"/>
      <c r="GS331" s="14"/>
      <c r="GT331" s="14"/>
      <c r="GU331" s="14"/>
      <c r="GV331" s="14"/>
      <c r="GW331" s="14"/>
      <c r="GX331" s="14"/>
      <c r="GY331" s="14"/>
      <c r="GZ331" s="14"/>
      <c r="HA331" s="14"/>
      <c r="HB331" s="14"/>
      <c r="HC331" s="14"/>
      <c r="HD331" s="14"/>
      <c r="HE331" s="14"/>
      <c r="HF331" s="14"/>
      <c r="HG331" s="14"/>
      <c r="HH331" s="14"/>
      <c r="HI331" s="14"/>
      <c r="HJ331" s="14"/>
      <c r="HK331" s="14"/>
      <c r="HL331" s="14"/>
      <c r="HM331" s="14"/>
      <c r="HN331" s="14"/>
      <c r="HO331" s="14"/>
      <c r="HP331" s="14"/>
      <c r="HQ331" s="14"/>
      <c r="HR331" s="14"/>
      <c r="HS331" s="14"/>
      <c r="HT331" s="14"/>
      <c r="HU331" s="14"/>
      <c r="HV331" s="14"/>
      <c r="HW331" s="14"/>
      <c r="HX331" s="14"/>
      <c r="HY331" s="14"/>
      <c r="HZ331" s="14"/>
      <c r="IA331" s="14"/>
      <c r="IB331" s="14"/>
      <c r="IC331" s="14"/>
      <c r="ID331" s="14"/>
      <c r="IE331" s="14"/>
      <c r="IF331" s="14"/>
      <c r="IG331" s="14"/>
      <c r="IH331" s="14"/>
      <c r="II331" s="14"/>
      <c r="IJ331" s="14"/>
      <c r="IK331" s="14"/>
      <c r="IL331" s="14"/>
      <c r="IM331" s="14"/>
      <c r="IN331" s="14"/>
      <c r="IO331" s="14"/>
      <c r="IP331" s="14"/>
      <c r="IQ331" s="14"/>
      <c r="IR331" s="14"/>
      <c r="IS331" s="14"/>
      <c r="IT331" s="14"/>
      <c r="IU331" s="14"/>
      <c r="IV331" s="14"/>
      <c r="IW331" s="14"/>
      <c r="IX331" s="14"/>
      <c r="IY331" s="14"/>
      <c r="IZ331" s="14"/>
      <c r="JA331" s="14"/>
      <c r="JB331" s="14"/>
      <c r="JC331" s="14"/>
      <c r="JD331" s="14"/>
      <c r="JE331" s="14"/>
      <c r="JF331" s="14"/>
      <c r="JG331" s="14"/>
      <c r="JH331" s="14"/>
      <c r="JI331" s="14"/>
      <c r="JJ331" s="14"/>
      <c r="JK331" s="14"/>
      <c r="JL331" s="14"/>
      <c r="JM331" s="14"/>
      <c r="JN331" s="14"/>
      <c r="JO331" s="14"/>
      <c r="JP331" s="14"/>
      <c r="JQ331" s="14"/>
      <c r="JR331" s="14"/>
    </row>
    <row r="332" spans="1:278" s="152" customFormat="1" ht="18" hidden="1" customHeight="1" outlineLevel="2" x14ac:dyDescent="0.25">
      <c r="A332" s="146">
        <v>67</v>
      </c>
      <c r="B332" s="366" t="str">
        <f>IFERROR(IF(INDEX(inputsflow_gn,MATCH(Logic!$A332,inputsflow_no,0))&lt;&gt;"",INDEX(inputsflow_gn,MATCH(Logic!$A332,inputsflow_no,0)),""),"")</f>
        <v/>
      </c>
      <c r="C332" s="367"/>
      <c r="D332" s="58" t="str">
        <f>IFERROR(IF(INDEX(inputsflow_id,MATCH(Logic!$A332,inputsflow_no,0))&lt;&gt;"",INDEX(inputsflow_id,MATCH(Logic!$A332,inputsflow_no,0)),""),"")</f>
        <v/>
      </c>
      <c r="E332" s="370" t="str">
        <f>IFERROR(IF(INDEX(inputsflow_typ,MATCH(Logic!$A332,inputsflow_no,0))&lt;&gt;"",INDEX(inputsflow_typ,MATCH(Logic!$A332,inputsflow_no,0)),""),"")</f>
        <v/>
      </c>
      <c r="F332" s="370"/>
      <c r="G332" s="162" t="str">
        <f t="shared" si="116"/>
        <v/>
      </c>
      <c r="H332" s="312" t="str">
        <f>IFERROR(IF(INDEX(inputsflow_dur,MATCH(Logic!$A332,inputsflow_no,0))&lt;&gt;"",INDEX(inputsflow_dur,MATCH(Logic!$A332,inputsflow_no,0)),""),"")</f>
        <v/>
      </c>
      <c r="I332" s="160" t="str">
        <f t="shared" si="117"/>
        <v/>
      </c>
      <c r="J332" s="312" t="str">
        <f>IFERROR(IF(INDEX(inputsflow_dfr,MATCH(Logic!$A332,inputsflow_no,0))&lt;&gt;"",INDEX(inputsflow_dfr,MATCH(Logic!$A332,inputsflow_no,0)),""),"")</f>
        <v/>
      </c>
      <c r="K332" s="304" t="str">
        <f>IFERROR(IF(INDEX(inputsflow_paw,MATCH(Logic!$A332,inputsflow_no,0))&lt;&gt;"",INDEX(inputsflow_paw,MATCH(Logic!$A332,inputsflow_no,0)),""),"")</f>
        <v/>
      </c>
      <c r="L332" s="304" t="str">
        <f>IFERROR(IF(INDEX(inputsflow_prcocc,MATCH(Logic!$A332,inputsflow_no,0))&lt;&gt;"",INDEX(inputsflow_prcocc,MATCH(Logic!$A332,inputsflow_no,0)),""),"")</f>
        <v/>
      </c>
      <c r="M332" s="160" t="str">
        <f t="shared" si="100"/>
        <v/>
      </c>
      <c r="N332" s="160" t="str">
        <f t="shared" si="101"/>
        <v/>
      </c>
      <c r="O332" s="160" t="str">
        <f t="shared" si="102"/>
        <v/>
      </c>
      <c r="P332" s="160" t="str">
        <f t="shared" si="103"/>
        <v/>
      </c>
      <c r="Q332" s="160" t="str">
        <f t="shared" si="104"/>
        <v/>
      </c>
      <c r="R332" s="160" t="str">
        <f t="shared" si="105"/>
        <v/>
      </c>
      <c r="S332" s="160" t="str">
        <f t="shared" si="106"/>
        <v/>
      </c>
      <c r="T332" s="160" t="str">
        <f t="shared" si="107"/>
        <v/>
      </c>
      <c r="U332" s="160" t="str">
        <f t="shared" si="108"/>
        <v/>
      </c>
      <c r="V332" s="160" t="str">
        <f t="shared" si="109"/>
        <v/>
      </c>
      <c r="W332" s="160" t="str">
        <f t="shared" si="110"/>
        <v/>
      </c>
      <c r="X332" s="161" t="str">
        <f>IFERROR(IF(INDEX(inputsflow_updot,MATCH(Logic!$A332,inputsflow_no,0))&lt;&gt;"",INDEX(inputsflow_updot,MATCH(Logic!$A332,inputsflow_no,0)),""),"")</f>
        <v/>
      </c>
      <c r="Y332" s="160" t="str">
        <f t="shared" si="118"/>
        <v/>
      </c>
      <c r="Z332" s="161" t="str">
        <f>IFERROR(IF(INDEX(inputsflow_tduot,MATCH(Logic!$A332,inputsflow_no,0))&lt;&gt;"",INDEX(inputsflow_tduot,MATCH(Logic!$A332,inputsflow_no,0)),""),"")</f>
        <v/>
      </c>
      <c r="AA332" s="166" t="str">
        <f t="shared" si="119"/>
        <v/>
      </c>
      <c r="AB332" s="166" t="str">
        <f t="shared" si="120"/>
        <v/>
      </c>
      <c r="AC332" s="162" t="str">
        <f t="shared" si="94"/>
        <v/>
      </c>
      <c r="AD332" s="306" t="str">
        <f t="shared" si="111"/>
        <v/>
      </c>
      <c r="AE332" s="162" t="str">
        <f t="shared" si="112"/>
        <v/>
      </c>
      <c r="AF332" s="160" t="str">
        <f t="shared" si="113"/>
        <v/>
      </c>
      <c r="AG332" s="162" t="str">
        <f t="shared" si="114"/>
        <v/>
      </c>
      <c r="AH332" s="162" t="str">
        <f t="shared" si="121"/>
        <v/>
      </c>
      <c r="AI332" s="162" t="str">
        <f t="shared" si="115"/>
        <v/>
      </c>
      <c r="AJ332" s="153"/>
      <c r="AK332" s="138"/>
      <c r="AL332" s="138"/>
      <c r="AM332" s="138"/>
      <c r="AN332" s="138"/>
      <c r="AO332" s="138"/>
      <c r="AP332" s="138"/>
      <c r="AQ332" s="138"/>
      <c r="AR332" s="138"/>
      <c r="AS332" s="138"/>
      <c r="AT332" s="138"/>
      <c r="AU332" s="138"/>
      <c r="AV332" s="138"/>
      <c r="AW332" s="138"/>
      <c r="AX332" s="138"/>
      <c r="AY332" s="138"/>
      <c r="AZ332" s="138"/>
      <c r="BA332" s="138"/>
      <c r="BB332" s="138"/>
      <c r="BC332" s="138"/>
      <c r="BD332" s="138"/>
      <c r="BE332" s="138"/>
      <c r="BF332" s="138"/>
      <c r="BG332" s="138"/>
      <c r="BH332" s="138"/>
      <c r="BI332" s="138"/>
      <c r="BJ332" s="138"/>
      <c r="BK332" s="138"/>
      <c r="BL332" s="138"/>
      <c r="BM332" s="138"/>
      <c r="BN332" s="138"/>
      <c r="BO332" s="138"/>
      <c r="BP332" s="138"/>
      <c r="BQ332" s="138"/>
      <c r="BR332" s="138"/>
      <c r="BS332" s="138"/>
      <c r="BT332" s="138"/>
      <c r="BU332" s="138"/>
      <c r="BV332" s="138"/>
      <c r="BW332" s="138"/>
      <c r="BX332" s="138"/>
      <c r="BY332" s="138"/>
      <c r="BZ332" s="138"/>
      <c r="CA332" s="14"/>
      <c r="CB332" s="14"/>
      <c r="CC332" s="14"/>
      <c r="CD332" s="14"/>
      <c r="CE332" s="14"/>
      <c r="CF332" s="14"/>
      <c r="CG332" s="14"/>
      <c r="CH332" s="14"/>
      <c r="CI332" s="14"/>
      <c r="CJ332" s="14"/>
      <c r="CK332" s="14"/>
      <c r="CL332" s="14"/>
      <c r="CM332" s="14"/>
      <c r="CN332" s="14"/>
      <c r="CO332" s="14"/>
      <c r="CP332" s="14"/>
      <c r="CQ332" s="14"/>
      <c r="CR332" s="14"/>
      <c r="CS332" s="14"/>
      <c r="CT332" s="14"/>
      <c r="CU332" s="14"/>
      <c r="CV332" s="14"/>
      <c r="CW332" s="14"/>
      <c r="CX332" s="14"/>
      <c r="CY332" s="14"/>
      <c r="CZ332" s="14"/>
      <c r="DA332" s="14"/>
      <c r="DB332" s="14"/>
      <c r="DC332" s="14"/>
      <c r="DD332" s="14"/>
      <c r="DE332" s="14"/>
      <c r="DF332" s="14"/>
      <c r="DG332" s="14"/>
      <c r="DH332" s="14"/>
      <c r="DI332" s="14"/>
      <c r="DJ332" s="14"/>
      <c r="DK332" s="14"/>
      <c r="DL332" s="14"/>
      <c r="DM332" s="14"/>
      <c r="DN332" s="14"/>
      <c r="DO332" s="14"/>
      <c r="DP332" s="14"/>
      <c r="DQ332" s="14"/>
      <c r="DR332" s="14"/>
      <c r="DS332" s="14"/>
      <c r="DT332" s="14"/>
      <c r="DU332" s="14"/>
      <c r="DV332" s="14"/>
      <c r="DW332" s="14"/>
      <c r="DX332" s="14"/>
      <c r="DY332" s="14"/>
      <c r="DZ332" s="14"/>
      <c r="EA332" s="14"/>
      <c r="EB332" s="14"/>
      <c r="EC332" s="14"/>
      <c r="ED332" s="14"/>
      <c r="EE332" s="14"/>
      <c r="EF332" s="14"/>
      <c r="EG332" s="14"/>
      <c r="EH332" s="14"/>
      <c r="EI332" s="14"/>
      <c r="EJ332" s="14"/>
      <c r="EK332" s="14"/>
      <c r="EL332" s="14"/>
      <c r="EM332" s="14"/>
      <c r="EN332" s="14"/>
      <c r="EO332" s="14"/>
      <c r="EP332" s="14"/>
      <c r="EQ332" s="14"/>
      <c r="ER332" s="14"/>
      <c r="ES332" s="14"/>
      <c r="ET332" s="14"/>
      <c r="EU332" s="14"/>
      <c r="EV332" s="14"/>
      <c r="EW332" s="14"/>
      <c r="EX332" s="14"/>
      <c r="EY332" s="14"/>
      <c r="EZ332" s="14"/>
      <c r="FA332" s="14"/>
      <c r="FB332" s="14"/>
      <c r="FC332" s="14"/>
      <c r="FD332" s="14"/>
      <c r="FE332" s="14"/>
      <c r="FF332" s="14"/>
      <c r="FG332" s="14"/>
      <c r="FH332" s="14"/>
      <c r="FI332" s="14"/>
      <c r="FJ332" s="14"/>
      <c r="FK332" s="14"/>
      <c r="FL332" s="14"/>
      <c r="FM332" s="14"/>
      <c r="FN332" s="14"/>
      <c r="FO332" s="14"/>
      <c r="FP332" s="14"/>
      <c r="FQ332" s="14"/>
      <c r="FR332" s="14"/>
      <c r="FS332" s="14"/>
      <c r="FT332" s="14"/>
      <c r="FU332" s="14"/>
      <c r="FV332" s="14"/>
      <c r="FW332" s="14"/>
      <c r="FX332" s="14"/>
      <c r="FY332" s="14"/>
      <c r="FZ332" s="14"/>
      <c r="GA332" s="14"/>
      <c r="GB332" s="14"/>
      <c r="GC332" s="14"/>
      <c r="GD332" s="14"/>
      <c r="GE332" s="14"/>
      <c r="GF332" s="14"/>
      <c r="GG332" s="14"/>
      <c r="GH332" s="14"/>
      <c r="GI332" s="14"/>
      <c r="GJ332" s="14"/>
      <c r="GK332" s="14"/>
      <c r="GL332" s="14"/>
      <c r="GM332" s="14"/>
      <c r="GN332" s="14"/>
      <c r="GO332" s="14"/>
      <c r="GP332" s="14"/>
      <c r="GQ332" s="14"/>
      <c r="GR332" s="14"/>
      <c r="GS332" s="14"/>
      <c r="GT332" s="14"/>
      <c r="GU332" s="14"/>
      <c r="GV332" s="14"/>
      <c r="GW332" s="14"/>
      <c r="GX332" s="14"/>
      <c r="GY332" s="14"/>
      <c r="GZ332" s="14"/>
      <c r="HA332" s="14"/>
      <c r="HB332" s="14"/>
      <c r="HC332" s="14"/>
      <c r="HD332" s="14"/>
      <c r="HE332" s="14"/>
      <c r="HF332" s="14"/>
      <c r="HG332" s="14"/>
      <c r="HH332" s="14"/>
      <c r="HI332" s="14"/>
      <c r="HJ332" s="14"/>
      <c r="HK332" s="14"/>
      <c r="HL332" s="14"/>
      <c r="HM332" s="14"/>
      <c r="HN332" s="14"/>
      <c r="HO332" s="14"/>
      <c r="HP332" s="14"/>
      <c r="HQ332" s="14"/>
      <c r="HR332" s="14"/>
      <c r="HS332" s="14"/>
      <c r="HT332" s="14"/>
      <c r="HU332" s="14"/>
      <c r="HV332" s="14"/>
      <c r="HW332" s="14"/>
      <c r="HX332" s="14"/>
      <c r="HY332" s="14"/>
      <c r="HZ332" s="14"/>
      <c r="IA332" s="14"/>
      <c r="IB332" s="14"/>
      <c r="IC332" s="14"/>
      <c r="ID332" s="14"/>
      <c r="IE332" s="14"/>
      <c r="IF332" s="14"/>
      <c r="IG332" s="14"/>
      <c r="IH332" s="14"/>
      <c r="II332" s="14"/>
      <c r="IJ332" s="14"/>
      <c r="IK332" s="14"/>
      <c r="IL332" s="14"/>
      <c r="IM332" s="14"/>
      <c r="IN332" s="14"/>
      <c r="IO332" s="14"/>
      <c r="IP332" s="14"/>
      <c r="IQ332" s="14"/>
      <c r="IR332" s="14"/>
      <c r="IS332" s="14"/>
      <c r="IT332" s="14"/>
      <c r="IU332" s="14"/>
      <c r="IV332" s="14"/>
      <c r="IW332" s="14"/>
      <c r="IX332" s="14"/>
      <c r="IY332" s="14"/>
      <c r="IZ332" s="14"/>
      <c r="JA332" s="14"/>
      <c r="JB332" s="14"/>
      <c r="JC332" s="14"/>
      <c r="JD332" s="14"/>
      <c r="JE332" s="14"/>
      <c r="JF332" s="14"/>
      <c r="JG332" s="14"/>
      <c r="JH332" s="14"/>
      <c r="JI332" s="14"/>
      <c r="JJ332" s="14"/>
      <c r="JK332" s="14"/>
      <c r="JL332" s="14"/>
      <c r="JM332" s="14"/>
      <c r="JN332" s="14"/>
      <c r="JO332" s="14"/>
      <c r="JP332" s="14"/>
      <c r="JQ332" s="14"/>
      <c r="JR332" s="14"/>
    </row>
    <row r="333" spans="1:278" s="152" customFormat="1" ht="18" hidden="1" customHeight="1" outlineLevel="2" x14ac:dyDescent="0.25">
      <c r="A333" s="146">
        <v>68</v>
      </c>
      <c r="B333" s="366" t="str">
        <f>IFERROR(IF(INDEX(inputsflow_gn,MATCH(Logic!$A333,inputsflow_no,0))&lt;&gt;"",INDEX(inputsflow_gn,MATCH(Logic!$A333,inputsflow_no,0)),""),"")</f>
        <v/>
      </c>
      <c r="C333" s="367"/>
      <c r="D333" s="58" t="str">
        <f>IFERROR(IF(INDEX(inputsflow_id,MATCH(Logic!$A333,inputsflow_no,0))&lt;&gt;"",INDEX(inputsflow_id,MATCH(Logic!$A333,inputsflow_no,0)),""),"")</f>
        <v/>
      </c>
      <c r="E333" s="370" t="str">
        <f>IFERROR(IF(INDEX(inputsflow_typ,MATCH(Logic!$A333,inputsflow_no,0))&lt;&gt;"",INDEX(inputsflow_typ,MATCH(Logic!$A333,inputsflow_no,0)),""),"")</f>
        <v/>
      </c>
      <c r="F333" s="370"/>
      <c r="G333" s="162" t="str">
        <f t="shared" si="116"/>
        <v/>
      </c>
      <c r="H333" s="312" t="str">
        <f>IFERROR(IF(INDEX(inputsflow_dur,MATCH(Logic!$A333,inputsflow_no,0))&lt;&gt;"",INDEX(inputsflow_dur,MATCH(Logic!$A333,inputsflow_no,0)),""),"")</f>
        <v/>
      </c>
      <c r="I333" s="160" t="str">
        <f t="shared" si="117"/>
        <v/>
      </c>
      <c r="J333" s="312" t="str">
        <f>IFERROR(IF(INDEX(inputsflow_dfr,MATCH(Logic!$A333,inputsflow_no,0))&lt;&gt;"",INDEX(inputsflow_dfr,MATCH(Logic!$A333,inputsflow_no,0)),""),"")</f>
        <v/>
      </c>
      <c r="K333" s="304" t="str">
        <f>IFERROR(IF(INDEX(inputsflow_paw,MATCH(Logic!$A333,inputsflow_no,0))&lt;&gt;"",INDEX(inputsflow_paw,MATCH(Logic!$A333,inputsflow_no,0)),""),"")</f>
        <v/>
      </c>
      <c r="L333" s="304" t="str">
        <f>IFERROR(IF(INDEX(inputsflow_prcocc,MATCH(Logic!$A333,inputsflow_no,0))&lt;&gt;"",INDEX(inputsflow_prcocc,MATCH(Logic!$A333,inputsflow_no,0)),""),"")</f>
        <v/>
      </c>
      <c r="M333" s="160" t="str">
        <f t="shared" si="100"/>
        <v/>
      </c>
      <c r="N333" s="160" t="str">
        <f t="shared" si="101"/>
        <v/>
      </c>
      <c r="O333" s="160" t="str">
        <f t="shared" si="102"/>
        <v/>
      </c>
      <c r="P333" s="160" t="str">
        <f t="shared" si="103"/>
        <v/>
      </c>
      <c r="Q333" s="160" t="str">
        <f t="shared" si="104"/>
        <v/>
      </c>
      <c r="R333" s="160" t="str">
        <f t="shared" si="105"/>
        <v/>
      </c>
      <c r="S333" s="160" t="str">
        <f t="shared" si="106"/>
        <v/>
      </c>
      <c r="T333" s="160" t="str">
        <f t="shared" si="107"/>
        <v/>
      </c>
      <c r="U333" s="160" t="str">
        <f t="shared" si="108"/>
        <v/>
      </c>
      <c r="V333" s="160" t="str">
        <f t="shared" si="109"/>
        <v/>
      </c>
      <c r="W333" s="160" t="str">
        <f t="shared" si="110"/>
        <v/>
      </c>
      <c r="X333" s="161" t="str">
        <f>IFERROR(IF(INDEX(inputsflow_updot,MATCH(Logic!$A333,inputsflow_no,0))&lt;&gt;"",INDEX(inputsflow_updot,MATCH(Logic!$A333,inputsflow_no,0)),""),"")</f>
        <v/>
      </c>
      <c r="Y333" s="160" t="str">
        <f t="shared" si="118"/>
        <v/>
      </c>
      <c r="Z333" s="161" t="str">
        <f>IFERROR(IF(INDEX(inputsflow_tduot,MATCH(Logic!$A333,inputsflow_no,0))&lt;&gt;"",INDEX(inputsflow_tduot,MATCH(Logic!$A333,inputsflow_no,0)),""),"")</f>
        <v/>
      </c>
      <c r="AA333" s="166" t="str">
        <f t="shared" si="119"/>
        <v/>
      </c>
      <c r="AB333" s="166" t="str">
        <f t="shared" si="120"/>
        <v/>
      </c>
      <c r="AC333" s="162" t="str">
        <f t="shared" si="94"/>
        <v/>
      </c>
      <c r="AD333" s="306" t="str">
        <f t="shared" si="111"/>
        <v/>
      </c>
      <c r="AE333" s="162" t="str">
        <f t="shared" si="112"/>
        <v/>
      </c>
      <c r="AF333" s="160" t="str">
        <f t="shared" si="113"/>
        <v/>
      </c>
      <c r="AG333" s="162" t="str">
        <f t="shared" si="114"/>
        <v/>
      </c>
      <c r="AH333" s="162" t="str">
        <f t="shared" si="121"/>
        <v/>
      </c>
      <c r="AI333" s="162" t="str">
        <f t="shared" si="115"/>
        <v/>
      </c>
      <c r="AJ333" s="153"/>
      <c r="AK333" s="138"/>
      <c r="AL333" s="138"/>
      <c r="AM333" s="138"/>
      <c r="AN333" s="138"/>
      <c r="AO333" s="138"/>
      <c r="AP333" s="138"/>
      <c r="AQ333" s="138"/>
      <c r="AR333" s="138"/>
      <c r="AS333" s="138"/>
      <c r="AT333" s="138"/>
      <c r="AU333" s="138"/>
      <c r="AV333" s="138"/>
      <c r="AW333" s="138"/>
      <c r="AX333" s="138"/>
      <c r="AY333" s="138"/>
      <c r="AZ333" s="138"/>
      <c r="BA333" s="138"/>
      <c r="BB333" s="138"/>
      <c r="BC333" s="138"/>
      <c r="BD333" s="138"/>
      <c r="BE333" s="138"/>
      <c r="BF333" s="138"/>
      <c r="BG333" s="138"/>
      <c r="BH333" s="138"/>
      <c r="BI333" s="138"/>
      <c r="BJ333" s="138"/>
      <c r="BK333" s="138"/>
      <c r="BL333" s="138"/>
      <c r="BM333" s="138"/>
      <c r="BN333" s="138"/>
      <c r="BO333" s="138"/>
      <c r="BP333" s="138"/>
      <c r="BQ333" s="138"/>
      <c r="BR333" s="138"/>
      <c r="BS333" s="138"/>
      <c r="BT333" s="138"/>
      <c r="BU333" s="138"/>
      <c r="BV333" s="138"/>
      <c r="BW333" s="138"/>
      <c r="BX333" s="138"/>
      <c r="BY333" s="138"/>
      <c r="BZ333" s="138"/>
      <c r="CA333" s="14"/>
      <c r="CB333" s="14"/>
      <c r="CC333" s="14"/>
      <c r="CD333" s="14"/>
      <c r="CE333" s="14"/>
      <c r="CF333" s="14"/>
      <c r="CG333" s="14"/>
      <c r="CH333" s="14"/>
      <c r="CI333" s="14"/>
      <c r="CJ333" s="14"/>
      <c r="CK333" s="14"/>
      <c r="CL333" s="14"/>
      <c r="CM333" s="14"/>
      <c r="CN333" s="14"/>
      <c r="CO333" s="14"/>
      <c r="CP333" s="14"/>
      <c r="CQ333" s="14"/>
      <c r="CR333" s="14"/>
      <c r="CS333" s="14"/>
      <c r="CT333" s="14"/>
      <c r="CU333" s="14"/>
      <c r="CV333" s="14"/>
      <c r="CW333" s="14"/>
      <c r="CX333" s="14"/>
      <c r="CY333" s="14"/>
      <c r="CZ333" s="14"/>
      <c r="DA333" s="14"/>
      <c r="DB333" s="14"/>
      <c r="DC333" s="14"/>
      <c r="DD333" s="14"/>
      <c r="DE333" s="14"/>
      <c r="DF333" s="14"/>
      <c r="DG333" s="14"/>
      <c r="DH333" s="14"/>
      <c r="DI333" s="14"/>
      <c r="DJ333" s="14"/>
      <c r="DK333" s="14"/>
      <c r="DL333" s="14"/>
      <c r="DM333" s="14"/>
      <c r="DN333" s="14"/>
      <c r="DO333" s="14"/>
      <c r="DP333" s="14"/>
      <c r="DQ333" s="14"/>
      <c r="DR333" s="14"/>
      <c r="DS333" s="14"/>
      <c r="DT333" s="14"/>
      <c r="DU333" s="14"/>
      <c r="DV333" s="14"/>
      <c r="DW333" s="14"/>
      <c r="DX333" s="14"/>
      <c r="DY333" s="14"/>
      <c r="DZ333" s="14"/>
      <c r="EA333" s="14"/>
      <c r="EB333" s="14"/>
      <c r="EC333" s="14"/>
      <c r="ED333" s="14"/>
      <c r="EE333" s="14"/>
      <c r="EF333" s="14"/>
      <c r="EG333" s="14"/>
      <c r="EH333" s="14"/>
      <c r="EI333" s="14"/>
      <c r="EJ333" s="14"/>
      <c r="EK333" s="14"/>
      <c r="EL333" s="14"/>
      <c r="EM333" s="14"/>
      <c r="EN333" s="14"/>
      <c r="EO333" s="14"/>
      <c r="EP333" s="14"/>
      <c r="EQ333" s="14"/>
      <c r="ER333" s="14"/>
      <c r="ES333" s="14"/>
      <c r="ET333" s="14"/>
      <c r="EU333" s="14"/>
      <c r="EV333" s="14"/>
      <c r="EW333" s="14"/>
      <c r="EX333" s="14"/>
      <c r="EY333" s="14"/>
      <c r="EZ333" s="14"/>
      <c r="FA333" s="14"/>
      <c r="FB333" s="14"/>
      <c r="FC333" s="14"/>
      <c r="FD333" s="14"/>
      <c r="FE333" s="14"/>
      <c r="FF333" s="14"/>
      <c r="FG333" s="14"/>
      <c r="FH333" s="14"/>
      <c r="FI333" s="14"/>
      <c r="FJ333" s="14"/>
      <c r="FK333" s="14"/>
      <c r="FL333" s="14"/>
      <c r="FM333" s="14"/>
      <c r="FN333" s="14"/>
      <c r="FO333" s="14"/>
      <c r="FP333" s="14"/>
      <c r="FQ333" s="14"/>
      <c r="FR333" s="14"/>
      <c r="FS333" s="14"/>
      <c r="FT333" s="14"/>
      <c r="FU333" s="14"/>
      <c r="FV333" s="14"/>
      <c r="FW333" s="14"/>
      <c r="FX333" s="14"/>
      <c r="FY333" s="14"/>
      <c r="FZ333" s="14"/>
      <c r="GA333" s="14"/>
      <c r="GB333" s="14"/>
      <c r="GC333" s="14"/>
      <c r="GD333" s="14"/>
      <c r="GE333" s="14"/>
      <c r="GF333" s="14"/>
      <c r="GG333" s="14"/>
      <c r="GH333" s="14"/>
      <c r="GI333" s="14"/>
      <c r="GJ333" s="14"/>
      <c r="GK333" s="14"/>
      <c r="GL333" s="14"/>
      <c r="GM333" s="14"/>
      <c r="GN333" s="14"/>
      <c r="GO333" s="14"/>
      <c r="GP333" s="14"/>
      <c r="GQ333" s="14"/>
      <c r="GR333" s="14"/>
      <c r="GS333" s="14"/>
      <c r="GT333" s="14"/>
      <c r="GU333" s="14"/>
      <c r="GV333" s="14"/>
      <c r="GW333" s="14"/>
      <c r="GX333" s="14"/>
      <c r="GY333" s="14"/>
      <c r="GZ333" s="14"/>
      <c r="HA333" s="14"/>
      <c r="HB333" s="14"/>
      <c r="HC333" s="14"/>
      <c r="HD333" s="14"/>
      <c r="HE333" s="14"/>
      <c r="HF333" s="14"/>
      <c r="HG333" s="14"/>
      <c r="HH333" s="14"/>
      <c r="HI333" s="14"/>
      <c r="HJ333" s="14"/>
      <c r="HK333" s="14"/>
      <c r="HL333" s="14"/>
      <c r="HM333" s="14"/>
      <c r="HN333" s="14"/>
      <c r="HO333" s="14"/>
      <c r="HP333" s="14"/>
      <c r="HQ333" s="14"/>
      <c r="HR333" s="14"/>
      <c r="HS333" s="14"/>
      <c r="HT333" s="14"/>
      <c r="HU333" s="14"/>
      <c r="HV333" s="14"/>
      <c r="HW333" s="14"/>
      <c r="HX333" s="14"/>
      <c r="HY333" s="14"/>
      <c r="HZ333" s="14"/>
      <c r="IA333" s="14"/>
      <c r="IB333" s="14"/>
      <c r="IC333" s="14"/>
      <c r="ID333" s="14"/>
      <c r="IE333" s="14"/>
      <c r="IF333" s="14"/>
      <c r="IG333" s="14"/>
      <c r="IH333" s="14"/>
      <c r="II333" s="14"/>
      <c r="IJ333" s="14"/>
      <c r="IK333" s="14"/>
      <c r="IL333" s="14"/>
      <c r="IM333" s="14"/>
      <c r="IN333" s="14"/>
      <c r="IO333" s="14"/>
      <c r="IP333" s="14"/>
      <c r="IQ333" s="14"/>
      <c r="IR333" s="14"/>
      <c r="IS333" s="14"/>
      <c r="IT333" s="14"/>
      <c r="IU333" s="14"/>
      <c r="IV333" s="14"/>
      <c r="IW333" s="14"/>
      <c r="IX333" s="14"/>
      <c r="IY333" s="14"/>
      <c r="IZ333" s="14"/>
      <c r="JA333" s="14"/>
      <c r="JB333" s="14"/>
      <c r="JC333" s="14"/>
      <c r="JD333" s="14"/>
      <c r="JE333" s="14"/>
      <c r="JF333" s="14"/>
      <c r="JG333" s="14"/>
      <c r="JH333" s="14"/>
      <c r="JI333" s="14"/>
      <c r="JJ333" s="14"/>
      <c r="JK333" s="14"/>
      <c r="JL333" s="14"/>
      <c r="JM333" s="14"/>
      <c r="JN333" s="14"/>
      <c r="JO333" s="14"/>
      <c r="JP333" s="14"/>
      <c r="JQ333" s="14"/>
      <c r="JR333" s="14"/>
    </row>
    <row r="334" spans="1:278" s="152" customFormat="1" ht="18" hidden="1" customHeight="1" outlineLevel="2" x14ac:dyDescent="0.25">
      <c r="A334" s="146">
        <v>69</v>
      </c>
      <c r="B334" s="366" t="str">
        <f>IFERROR(IF(INDEX(inputsflow_gn,MATCH(Logic!$A334,inputsflow_no,0))&lt;&gt;"",INDEX(inputsflow_gn,MATCH(Logic!$A334,inputsflow_no,0)),""),"")</f>
        <v/>
      </c>
      <c r="C334" s="367"/>
      <c r="D334" s="58" t="str">
        <f>IFERROR(IF(INDEX(inputsflow_id,MATCH(Logic!$A334,inputsflow_no,0))&lt;&gt;"",INDEX(inputsflow_id,MATCH(Logic!$A334,inputsflow_no,0)),""),"")</f>
        <v/>
      </c>
      <c r="E334" s="370" t="str">
        <f>IFERROR(IF(INDEX(inputsflow_typ,MATCH(Logic!$A334,inputsflow_no,0))&lt;&gt;"",INDEX(inputsflow_typ,MATCH(Logic!$A334,inputsflow_no,0)),""),"")</f>
        <v/>
      </c>
      <c r="F334" s="370"/>
      <c r="G334" s="162" t="str">
        <f t="shared" si="116"/>
        <v/>
      </c>
      <c r="H334" s="312" t="str">
        <f>IFERROR(IF(INDEX(inputsflow_dur,MATCH(Logic!$A334,inputsflow_no,0))&lt;&gt;"",INDEX(inputsflow_dur,MATCH(Logic!$A334,inputsflow_no,0)),""),"")</f>
        <v/>
      </c>
      <c r="I334" s="160" t="str">
        <f t="shared" si="117"/>
        <v/>
      </c>
      <c r="J334" s="312" t="str">
        <f>IFERROR(IF(INDEX(inputsflow_dfr,MATCH(Logic!$A334,inputsflow_no,0))&lt;&gt;"",INDEX(inputsflow_dfr,MATCH(Logic!$A334,inputsflow_no,0)),""),"")</f>
        <v/>
      </c>
      <c r="K334" s="304" t="str">
        <f>IFERROR(IF(INDEX(inputsflow_paw,MATCH(Logic!$A334,inputsflow_no,0))&lt;&gt;"",INDEX(inputsflow_paw,MATCH(Logic!$A334,inputsflow_no,0)),""),"")</f>
        <v/>
      </c>
      <c r="L334" s="304" t="str">
        <f>IFERROR(IF(INDEX(inputsflow_prcocc,MATCH(Logic!$A334,inputsflow_no,0))&lt;&gt;"",INDEX(inputsflow_prcocc,MATCH(Logic!$A334,inputsflow_no,0)),""),"")</f>
        <v/>
      </c>
      <c r="M334" s="160" t="str">
        <f t="shared" si="100"/>
        <v/>
      </c>
      <c r="N334" s="160" t="str">
        <f t="shared" si="101"/>
        <v/>
      </c>
      <c r="O334" s="160" t="str">
        <f t="shared" si="102"/>
        <v/>
      </c>
      <c r="P334" s="160" t="str">
        <f t="shared" si="103"/>
        <v/>
      </c>
      <c r="Q334" s="160" t="str">
        <f t="shared" si="104"/>
        <v/>
      </c>
      <c r="R334" s="160" t="str">
        <f t="shared" si="105"/>
        <v/>
      </c>
      <c r="S334" s="160" t="str">
        <f t="shared" si="106"/>
        <v/>
      </c>
      <c r="T334" s="160" t="str">
        <f t="shared" si="107"/>
        <v/>
      </c>
      <c r="U334" s="160" t="str">
        <f t="shared" si="108"/>
        <v/>
      </c>
      <c r="V334" s="160" t="str">
        <f t="shared" si="109"/>
        <v/>
      </c>
      <c r="W334" s="160" t="str">
        <f t="shared" si="110"/>
        <v/>
      </c>
      <c r="X334" s="161" t="str">
        <f>IFERROR(IF(INDEX(inputsflow_updot,MATCH(Logic!$A334,inputsflow_no,0))&lt;&gt;"",INDEX(inputsflow_updot,MATCH(Logic!$A334,inputsflow_no,0)),""),"")</f>
        <v/>
      </c>
      <c r="Y334" s="160" t="str">
        <f t="shared" si="118"/>
        <v/>
      </c>
      <c r="Z334" s="161" t="str">
        <f>IFERROR(IF(INDEX(inputsflow_tduot,MATCH(Logic!$A334,inputsflow_no,0))&lt;&gt;"",INDEX(inputsflow_tduot,MATCH(Logic!$A334,inputsflow_no,0)),""),"")</f>
        <v/>
      </c>
      <c r="AA334" s="166" t="str">
        <f t="shared" si="119"/>
        <v/>
      </c>
      <c r="AB334" s="166" t="str">
        <f t="shared" si="120"/>
        <v/>
      </c>
      <c r="AC334" s="162" t="str">
        <f t="shared" si="94"/>
        <v/>
      </c>
      <c r="AD334" s="306" t="str">
        <f t="shared" si="111"/>
        <v/>
      </c>
      <c r="AE334" s="162" t="str">
        <f t="shared" si="112"/>
        <v/>
      </c>
      <c r="AF334" s="160" t="str">
        <f t="shared" si="113"/>
        <v/>
      </c>
      <c r="AG334" s="162" t="str">
        <f t="shared" si="114"/>
        <v/>
      </c>
      <c r="AH334" s="162" t="str">
        <f t="shared" si="121"/>
        <v/>
      </c>
      <c r="AI334" s="162" t="str">
        <f t="shared" si="115"/>
        <v/>
      </c>
      <c r="AJ334" s="153"/>
      <c r="AK334" s="138"/>
      <c r="AL334" s="138"/>
      <c r="AM334" s="138"/>
      <c r="AN334" s="138"/>
      <c r="AO334" s="138"/>
      <c r="AP334" s="138"/>
      <c r="AQ334" s="138"/>
      <c r="AR334" s="138"/>
      <c r="AS334" s="138"/>
      <c r="AT334" s="138"/>
      <c r="AU334" s="138"/>
      <c r="AV334" s="138"/>
      <c r="AW334" s="138"/>
      <c r="AX334" s="138"/>
      <c r="AY334" s="138"/>
      <c r="AZ334" s="138"/>
      <c r="BA334" s="138"/>
      <c r="BB334" s="138"/>
      <c r="BC334" s="138"/>
      <c r="BD334" s="138"/>
      <c r="BE334" s="138"/>
      <c r="BF334" s="138"/>
      <c r="BG334" s="138"/>
      <c r="BH334" s="138"/>
      <c r="BI334" s="138"/>
      <c r="BJ334" s="138"/>
      <c r="BK334" s="138"/>
      <c r="BL334" s="138"/>
      <c r="BM334" s="138"/>
      <c r="BN334" s="138"/>
      <c r="BO334" s="138"/>
      <c r="BP334" s="138"/>
      <c r="BQ334" s="138"/>
      <c r="BR334" s="138"/>
      <c r="BS334" s="138"/>
      <c r="BT334" s="138"/>
      <c r="BU334" s="138"/>
      <c r="BV334" s="138"/>
      <c r="BW334" s="138"/>
      <c r="BX334" s="138"/>
      <c r="BY334" s="138"/>
      <c r="BZ334" s="138"/>
      <c r="CA334" s="14"/>
      <c r="CB334" s="14"/>
      <c r="CC334" s="14"/>
      <c r="CD334" s="14"/>
      <c r="CE334" s="14"/>
      <c r="CF334" s="14"/>
      <c r="CG334" s="14"/>
      <c r="CH334" s="14"/>
      <c r="CI334" s="14"/>
      <c r="CJ334" s="14"/>
      <c r="CK334" s="14"/>
      <c r="CL334" s="14"/>
      <c r="CM334" s="14"/>
      <c r="CN334" s="14"/>
      <c r="CO334" s="14"/>
      <c r="CP334" s="14"/>
      <c r="CQ334" s="14"/>
      <c r="CR334" s="14"/>
      <c r="CS334" s="14"/>
      <c r="CT334" s="14"/>
      <c r="CU334" s="14"/>
      <c r="CV334" s="14"/>
      <c r="CW334" s="14"/>
      <c r="CX334" s="14"/>
      <c r="CY334" s="14"/>
      <c r="CZ334" s="14"/>
      <c r="DA334" s="14"/>
      <c r="DB334" s="14"/>
      <c r="DC334" s="14"/>
      <c r="DD334" s="14"/>
      <c r="DE334" s="14"/>
      <c r="DF334" s="14"/>
      <c r="DG334" s="14"/>
      <c r="DH334" s="14"/>
      <c r="DI334" s="14"/>
      <c r="DJ334" s="14"/>
      <c r="DK334" s="14"/>
      <c r="DL334" s="14"/>
      <c r="DM334" s="14"/>
      <c r="DN334" s="14"/>
      <c r="DO334" s="14"/>
      <c r="DP334" s="14"/>
      <c r="DQ334" s="14"/>
      <c r="DR334" s="14"/>
      <c r="DS334" s="14"/>
      <c r="DT334" s="14"/>
      <c r="DU334" s="14"/>
      <c r="DV334" s="14"/>
      <c r="DW334" s="14"/>
      <c r="DX334" s="14"/>
      <c r="DY334" s="14"/>
      <c r="DZ334" s="14"/>
      <c r="EA334" s="14"/>
      <c r="EB334" s="14"/>
      <c r="EC334" s="14"/>
      <c r="ED334" s="14"/>
      <c r="EE334" s="14"/>
      <c r="EF334" s="14"/>
      <c r="EG334" s="14"/>
      <c r="EH334" s="14"/>
      <c r="EI334" s="14"/>
      <c r="EJ334" s="14"/>
      <c r="EK334" s="14"/>
      <c r="EL334" s="14"/>
      <c r="EM334" s="14"/>
      <c r="EN334" s="14"/>
      <c r="EO334" s="14"/>
      <c r="EP334" s="14"/>
      <c r="EQ334" s="14"/>
      <c r="ER334" s="14"/>
      <c r="ES334" s="14"/>
      <c r="ET334" s="14"/>
      <c r="EU334" s="14"/>
      <c r="EV334" s="14"/>
      <c r="EW334" s="14"/>
      <c r="EX334" s="14"/>
      <c r="EY334" s="14"/>
      <c r="EZ334" s="14"/>
      <c r="FA334" s="14"/>
      <c r="FB334" s="14"/>
      <c r="FC334" s="14"/>
      <c r="FD334" s="14"/>
      <c r="FE334" s="14"/>
      <c r="FF334" s="14"/>
      <c r="FG334" s="14"/>
      <c r="FH334" s="14"/>
      <c r="FI334" s="14"/>
      <c r="FJ334" s="14"/>
      <c r="FK334" s="14"/>
      <c r="FL334" s="14"/>
      <c r="FM334" s="14"/>
      <c r="FN334" s="14"/>
      <c r="FO334" s="14"/>
      <c r="FP334" s="14"/>
      <c r="FQ334" s="14"/>
      <c r="FR334" s="14"/>
      <c r="FS334" s="14"/>
      <c r="FT334" s="14"/>
      <c r="FU334" s="14"/>
      <c r="FV334" s="14"/>
      <c r="FW334" s="14"/>
      <c r="FX334" s="14"/>
      <c r="FY334" s="14"/>
      <c r="FZ334" s="14"/>
      <c r="GA334" s="14"/>
      <c r="GB334" s="14"/>
      <c r="GC334" s="14"/>
      <c r="GD334" s="14"/>
      <c r="GE334" s="14"/>
      <c r="GF334" s="14"/>
      <c r="GG334" s="14"/>
      <c r="GH334" s="14"/>
      <c r="GI334" s="14"/>
      <c r="GJ334" s="14"/>
      <c r="GK334" s="14"/>
      <c r="GL334" s="14"/>
      <c r="GM334" s="14"/>
      <c r="GN334" s="14"/>
      <c r="GO334" s="14"/>
      <c r="GP334" s="14"/>
      <c r="GQ334" s="14"/>
      <c r="GR334" s="14"/>
      <c r="GS334" s="14"/>
      <c r="GT334" s="14"/>
      <c r="GU334" s="14"/>
      <c r="GV334" s="14"/>
      <c r="GW334" s="14"/>
      <c r="GX334" s="14"/>
      <c r="GY334" s="14"/>
      <c r="GZ334" s="14"/>
      <c r="HA334" s="14"/>
      <c r="HB334" s="14"/>
      <c r="HC334" s="14"/>
      <c r="HD334" s="14"/>
      <c r="HE334" s="14"/>
      <c r="HF334" s="14"/>
      <c r="HG334" s="14"/>
      <c r="HH334" s="14"/>
      <c r="HI334" s="14"/>
      <c r="HJ334" s="14"/>
      <c r="HK334" s="14"/>
      <c r="HL334" s="14"/>
      <c r="HM334" s="14"/>
      <c r="HN334" s="14"/>
      <c r="HO334" s="14"/>
      <c r="HP334" s="14"/>
      <c r="HQ334" s="14"/>
      <c r="HR334" s="14"/>
      <c r="HS334" s="14"/>
      <c r="HT334" s="14"/>
      <c r="HU334" s="14"/>
      <c r="HV334" s="14"/>
      <c r="HW334" s="14"/>
      <c r="HX334" s="14"/>
      <c r="HY334" s="14"/>
      <c r="HZ334" s="14"/>
      <c r="IA334" s="14"/>
      <c r="IB334" s="14"/>
      <c r="IC334" s="14"/>
      <c r="ID334" s="14"/>
      <c r="IE334" s="14"/>
      <c r="IF334" s="14"/>
      <c r="IG334" s="14"/>
      <c r="IH334" s="14"/>
      <c r="II334" s="14"/>
      <c r="IJ334" s="14"/>
      <c r="IK334" s="14"/>
      <c r="IL334" s="14"/>
      <c r="IM334" s="14"/>
      <c r="IN334" s="14"/>
      <c r="IO334" s="14"/>
      <c r="IP334" s="14"/>
      <c r="IQ334" s="14"/>
      <c r="IR334" s="14"/>
      <c r="IS334" s="14"/>
      <c r="IT334" s="14"/>
      <c r="IU334" s="14"/>
      <c r="IV334" s="14"/>
      <c r="IW334" s="14"/>
      <c r="IX334" s="14"/>
      <c r="IY334" s="14"/>
      <c r="IZ334" s="14"/>
      <c r="JA334" s="14"/>
      <c r="JB334" s="14"/>
      <c r="JC334" s="14"/>
      <c r="JD334" s="14"/>
      <c r="JE334" s="14"/>
      <c r="JF334" s="14"/>
      <c r="JG334" s="14"/>
      <c r="JH334" s="14"/>
      <c r="JI334" s="14"/>
      <c r="JJ334" s="14"/>
      <c r="JK334" s="14"/>
      <c r="JL334" s="14"/>
      <c r="JM334" s="14"/>
      <c r="JN334" s="14"/>
      <c r="JO334" s="14"/>
      <c r="JP334" s="14"/>
      <c r="JQ334" s="14"/>
      <c r="JR334" s="14"/>
    </row>
    <row r="335" spans="1:278" s="152" customFormat="1" ht="18" hidden="1" customHeight="1" outlineLevel="2" x14ac:dyDescent="0.25">
      <c r="A335" s="146">
        <v>70</v>
      </c>
      <c r="B335" s="366" t="str">
        <f>IFERROR(IF(INDEX(inputsflow_gn,MATCH(Logic!$A335,inputsflow_no,0))&lt;&gt;"",INDEX(inputsflow_gn,MATCH(Logic!$A335,inputsflow_no,0)),""),"")</f>
        <v/>
      </c>
      <c r="C335" s="367"/>
      <c r="D335" s="58" t="str">
        <f>IFERROR(IF(INDEX(inputsflow_id,MATCH(Logic!$A335,inputsflow_no,0))&lt;&gt;"",INDEX(inputsflow_id,MATCH(Logic!$A335,inputsflow_no,0)),""),"")</f>
        <v/>
      </c>
      <c r="E335" s="370" t="str">
        <f>IFERROR(IF(INDEX(inputsflow_typ,MATCH(Logic!$A335,inputsflow_no,0))&lt;&gt;"",INDEX(inputsflow_typ,MATCH(Logic!$A335,inputsflow_no,0)),""),"")</f>
        <v/>
      </c>
      <c r="F335" s="370"/>
      <c r="G335" s="162" t="str">
        <f t="shared" si="116"/>
        <v/>
      </c>
      <c r="H335" s="312" t="str">
        <f>IFERROR(IF(INDEX(inputsflow_dur,MATCH(Logic!$A335,inputsflow_no,0))&lt;&gt;"",INDEX(inputsflow_dur,MATCH(Logic!$A335,inputsflow_no,0)),""),"")</f>
        <v/>
      </c>
      <c r="I335" s="160" t="str">
        <f t="shared" si="117"/>
        <v/>
      </c>
      <c r="J335" s="312" t="str">
        <f>IFERROR(IF(INDEX(inputsflow_dfr,MATCH(Logic!$A335,inputsflow_no,0))&lt;&gt;"",INDEX(inputsflow_dfr,MATCH(Logic!$A335,inputsflow_no,0)),""),"")</f>
        <v/>
      </c>
      <c r="K335" s="304" t="str">
        <f>IFERROR(IF(INDEX(inputsflow_paw,MATCH(Logic!$A335,inputsflow_no,0))&lt;&gt;"",INDEX(inputsflow_paw,MATCH(Logic!$A335,inputsflow_no,0)),""),"")</f>
        <v/>
      </c>
      <c r="L335" s="304" t="str">
        <f>IFERROR(IF(INDEX(inputsflow_prcocc,MATCH(Logic!$A335,inputsflow_no,0))&lt;&gt;"",INDEX(inputsflow_prcocc,MATCH(Logic!$A335,inputsflow_no,0)),""),"")</f>
        <v/>
      </c>
      <c r="M335" s="160" t="str">
        <f t="shared" si="100"/>
        <v/>
      </c>
      <c r="N335" s="160" t="str">
        <f t="shared" si="101"/>
        <v/>
      </c>
      <c r="O335" s="160" t="str">
        <f t="shared" si="102"/>
        <v/>
      </c>
      <c r="P335" s="160" t="str">
        <f t="shared" si="103"/>
        <v/>
      </c>
      <c r="Q335" s="160" t="str">
        <f t="shared" si="104"/>
        <v/>
      </c>
      <c r="R335" s="160" t="str">
        <f t="shared" si="105"/>
        <v/>
      </c>
      <c r="S335" s="160" t="str">
        <f t="shared" si="106"/>
        <v/>
      </c>
      <c r="T335" s="160" t="str">
        <f t="shared" si="107"/>
        <v/>
      </c>
      <c r="U335" s="160" t="str">
        <f t="shared" si="108"/>
        <v/>
      </c>
      <c r="V335" s="160" t="str">
        <f t="shared" si="109"/>
        <v/>
      </c>
      <c r="W335" s="160" t="str">
        <f t="shared" si="110"/>
        <v/>
      </c>
      <c r="X335" s="161" t="str">
        <f>IFERROR(IF(INDEX(inputsflow_updot,MATCH(Logic!$A335,inputsflow_no,0))&lt;&gt;"",INDEX(inputsflow_updot,MATCH(Logic!$A335,inputsflow_no,0)),""),"")</f>
        <v/>
      </c>
      <c r="Y335" s="160" t="str">
        <f t="shared" si="118"/>
        <v/>
      </c>
      <c r="Z335" s="161" t="str">
        <f>IFERROR(IF(INDEX(inputsflow_tduot,MATCH(Logic!$A335,inputsflow_no,0))&lt;&gt;"",INDEX(inputsflow_tduot,MATCH(Logic!$A335,inputsflow_no,0)),""),"")</f>
        <v/>
      </c>
      <c r="AA335" s="166" t="str">
        <f t="shared" si="119"/>
        <v/>
      </c>
      <c r="AB335" s="166" t="str">
        <f t="shared" si="120"/>
        <v/>
      </c>
      <c r="AC335" s="162" t="str">
        <f t="shared" si="94"/>
        <v/>
      </c>
      <c r="AD335" s="306" t="str">
        <f t="shared" si="111"/>
        <v/>
      </c>
      <c r="AE335" s="162" t="str">
        <f t="shared" si="112"/>
        <v/>
      </c>
      <c r="AF335" s="160" t="str">
        <f t="shared" si="113"/>
        <v/>
      </c>
      <c r="AG335" s="162" t="str">
        <f t="shared" si="114"/>
        <v/>
      </c>
      <c r="AH335" s="162" t="str">
        <f t="shared" si="121"/>
        <v/>
      </c>
      <c r="AI335" s="162" t="str">
        <f t="shared" si="115"/>
        <v/>
      </c>
      <c r="AJ335" s="153"/>
      <c r="AK335" s="138"/>
      <c r="AL335" s="138"/>
      <c r="AM335" s="138"/>
      <c r="AN335" s="138"/>
      <c r="AO335" s="138"/>
      <c r="AP335" s="138"/>
      <c r="AQ335" s="138"/>
      <c r="AR335" s="138"/>
      <c r="AS335" s="138"/>
      <c r="AT335" s="138"/>
      <c r="AU335" s="138"/>
      <c r="AV335" s="138"/>
      <c r="AW335" s="138"/>
      <c r="AX335" s="138"/>
      <c r="AY335" s="138"/>
      <c r="AZ335" s="138"/>
      <c r="BA335" s="138"/>
      <c r="BB335" s="138"/>
      <c r="BC335" s="138"/>
      <c r="BD335" s="138"/>
      <c r="BE335" s="138"/>
      <c r="BF335" s="138"/>
      <c r="BG335" s="138"/>
      <c r="BH335" s="138"/>
      <c r="BI335" s="138"/>
      <c r="BJ335" s="138"/>
      <c r="BK335" s="138"/>
      <c r="BL335" s="138"/>
      <c r="BM335" s="138"/>
      <c r="BN335" s="138"/>
      <c r="BO335" s="138"/>
      <c r="BP335" s="138"/>
      <c r="BQ335" s="138"/>
      <c r="BR335" s="138"/>
      <c r="BS335" s="138"/>
      <c r="BT335" s="138"/>
      <c r="BU335" s="138"/>
      <c r="BV335" s="138"/>
      <c r="BW335" s="138"/>
      <c r="BX335" s="138"/>
      <c r="BY335" s="138"/>
      <c r="BZ335" s="138"/>
      <c r="CA335" s="14"/>
      <c r="CB335" s="14"/>
      <c r="CC335" s="14"/>
      <c r="CD335" s="14"/>
      <c r="CE335" s="14"/>
      <c r="CF335" s="14"/>
      <c r="CG335" s="14"/>
      <c r="CH335" s="14"/>
      <c r="CI335" s="14"/>
      <c r="CJ335" s="14"/>
      <c r="CK335" s="14"/>
      <c r="CL335" s="14"/>
      <c r="CM335" s="14"/>
      <c r="CN335" s="14"/>
      <c r="CO335" s="14"/>
      <c r="CP335" s="14"/>
      <c r="CQ335" s="14"/>
      <c r="CR335" s="14"/>
      <c r="CS335" s="14"/>
      <c r="CT335" s="14"/>
      <c r="CU335" s="14"/>
      <c r="CV335" s="14"/>
      <c r="CW335" s="14"/>
      <c r="CX335" s="14"/>
      <c r="CY335" s="14"/>
      <c r="CZ335" s="14"/>
      <c r="DA335" s="14"/>
      <c r="DB335" s="14"/>
      <c r="DC335" s="14"/>
      <c r="DD335" s="14"/>
      <c r="DE335" s="14"/>
      <c r="DF335" s="14"/>
      <c r="DG335" s="14"/>
      <c r="DH335" s="14"/>
      <c r="DI335" s="14"/>
      <c r="DJ335" s="14"/>
      <c r="DK335" s="14"/>
      <c r="DL335" s="14"/>
      <c r="DM335" s="14"/>
      <c r="DN335" s="14"/>
      <c r="DO335" s="14"/>
      <c r="DP335" s="14"/>
      <c r="DQ335" s="14"/>
      <c r="DR335" s="14"/>
      <c r="DS335" s="14"/>
      <c r="DT335" s="14"/>
      <c r="DU335" s="14"/>
      <c r="DV335" s="14"/>
      <c r="DW335" s="14"/>
      <c r="DX335" s="14"/>
      <c r="DY335" s="14"/>
      <c r="DZ335" s="14"/>
      <c r="EA335" s="14"/>
      <c r="EB335" s="14"/>
      <c r="EC335" s="14"/>
      <c r="ED335" s="14"/>
      <c r="EE335" s="14"/>
      <c r="EF335" s="14"/>
      <c r="EG335" s="14"/>
      <c r="EH335" s="14"/>
      <c r="EI335" s="14"/>
      <c r="EJ335" s="14"/>
      <c r="EK335" s="14"/>
      <c r="EL335" s="14"/>
      <c r="EM335" s="14"/>
      <c r="EN335" s="14"/>
      <c r="EO335" s="14"/>
      <c r="EP335" s="14"/>
      <c r="EQ335" s="14"/>
      <c r="ER335" s="14"/>
      <c r="ES335" s="14"/>
      <c r="ET335" s="14"/>
      <c r="EU335" s="14"/>
      <c r="EV335" s="14"/>
      <c r="EW335" s="14"/>
      <c r="EX335" s="14"/>
      <c r="EY335" s="14"/>
      <c r="EZ335" s="14"/>
      <c r="FA335" s="14"/>
      <c r="FB335" s="14"/>
      <c r="FC335" s="14"/>
      <c r="FD335" s="14"/>
      <c r="FE335" s="14"/>
      <c r="FF335" s="14"/>
      <c r="FG335" s="14"/>
      <c r="FH335" s="14"/>
      <c r="FI335" s="14"/>
      <c r="FJ335" s="14"/>
      <c r="FK335" s="14"/>
      <c r="FL335" s="14"/>
      <c r="FM335" s="14"/>
      <c r="FN335" s="14"/>
      <c r="FO335" s="14"/>
      <c r="FP335" s="14"/>
      <c r="FQ335" s="14"/>
      <c r="FR335" s="14"/>
      <c r="FS335" s="14"/>
      <c r="FT335" s="14"/>
      <c r="FU335" s="14"/>
      <c r="FV335" s="14"/>
      <c r="FW335" s="14"/>
      <c r="FX335" s="14"/>
      <c r="FY335" s="14"/>
      <c r="FZ335" s="14"/>
      <c r="GA335" s="14"/>
      <c r="GB335" s="14"/>
      <c r="GC335" s="14"/>
      <c r="GD335" s="14"/>
      <c r="GE335" s="14"/>
      <c r="GF335" s="14"/>
      <c r="GG335" s="14"/>
      <c r="GH335" s="14"/>
      <c r="GI335" s="14"/>
      <c r="GJ335" s="14"/>
      <c r="GK335" s="14"/>
      <c r="GL335" s="14"/>
      <c r="GM335" s="14"/>
      <c r="GN335" s="14"/>
      <c r="GO335" s="14"/>
      <c r="GP335" s="14"/>
      <c r="GQ335" s="14"/>
      <c r="GR335" s="14"/>
      <c r="GS335" s="14"/>
      <c r="GT335" s="14"/>
      <c r="GU335" s="14"/>
      <c r="GV335" s="14"/>
      <c r="GW335" s="14"/>
      <c r="GX335" s="14"/>
      <c r="GY335" s="14"/>
      <c r="GZ335" s="14"/>
      <c r="HA335" s="14"/>
      <c r="HB335" s="14"/>
      <c r="HC335" s="14"/>
      <c r="HD335" s="14"/>
      <c r="HE335" s="14"/>
      <c r="HF335" s="14"/>
      <c r="HG335" s="14"/>
      <c r="HH335" s="14"/>
      <c r="HI335" s="14"/>
      <c r="HJ335" s="14"/>
      <c r="HK335" s="14"/>
      <c r="HL335" s="14"/>
      <c r="HM335" s="14"/>
      <c r="HN335" s="14"/>
      <c r="HO335" s="14"/>
      <c r="HP335" s="14"/>
      <c r="HQ335" s="14"/>
      <c r="HR335" s="14"/>
      <c r="HS335" s="14"/>
      <c r="HT335" s="14"/>
      <c r="HU335" s="14"/>
      <c r="HV335" s="14"/>
      <c r="HW335" s="14"/>
      <c r="HX335" s="14"/>
      <c r="HY335" s="14"/>
      <c r="HZ335" s="14"/>
      <c r="IA335" s="14"/>
      <c r="IB335" s="14"/>
      <c r="IC335" s="14"/>
      <c r="ID335" s="14"/>
      <c r="IE335" s="14"/>
      <c r="IF335" s="14"/>
      <c r="IG335" s="14"/>
      <c r="IH335" s="14"/>
      <c r="II335" s="14"/>
      <c r="IJ335" s="14"/>
      <c r="IK335" s="14"/>
      <c r="IL335" s="14"/>
      <c r="IM335" s="14"/>
      <c r="IN335" s="14"/>
      <c r="IO335" s="14"/>
      <c r="IP335" s="14"/>
      <c r="IQ335" s="14"/>
      <c r="IR335" s="14"/>
      <c r="IS335" s="14"/>
      <c r="IT335" s="14"/>
      <c r="IU335" s="14"/>
      <c r="IV335" s="14"/>
      <c r="IW335" s="14"/>
      <c r="IX335" s="14"/>
      <c r="IY335" s="14"/>
      <c r="IZ335" s="14"/>
      <c r="JA335" s="14"/>
      <c r="JB335" s="14"/>
      <c r="JC335" s="14"/>
      <c r="JD335" s="14"/>
      <c r="JE335" s="14"/>
      <c r="JF335" s="14"/>
      <c r="JG335" s="14"/>
      <c r="JH335" s="14"/>
      <c r="JI335" s="14"/>
      <c r="JJ335" s="14"/>
      <c r="JK335" s="14"/>
      <c r="JL335" s="14"/>
      <c r="JM335" s="14"/>
      <c r="JN335" s="14"/>
      <c r="JO335" s="14"/>
      <c r="JP335" s="14"/>
      <c r="JQ335" s="14"/>
      <c r="JR335" s="14"/>
    </row>
    <row r="336" spans="1:278" s="152" customFormat="1" ht="15" hidden="1" customHeight="1" outlineLevel="1" collapsed="1" x14ac:dyDescent="0.25">
      <c r="A336" s="146"/>
      <c r="B336" s="350"/>
      <c r="C336" s="351"/>
      <c r="D336" s="155"/>
      <c r="E336" s="155"/>
      <c r="F336" s="155"/>
      <c r="G336" s="155"/>
      <c r="H336" s="313"/>
      <c r="I336" s="155"/>
      <c r="J336" s="155"/>
      <c r="K336" s="305"/>
      <c r="L336" s="305"/>
      <c r="M336" s="315"/>
      <c r="N336" s="315"/>
      <c r="O336" s="315"/>
      <c r="P336" s="315"/>
      <c r="Q336" s="315"/>
      <c r="R336" s="316"/>
      <c r="S336" s="315"/>
      <c r="T336" s="316"/>
      <c r="U336" s="315"/>
      <c r="V336" s="315"/>
      <c r="W336" s="155"/>
      <c r="X336" s="155"/>
      <c r="Y336" s="155"/>
      <c r="Z336" s="155"/>
      <c r="AA336" s="155"/>
      <c r="AB336" s="314"/>
      <c r="AC336" s="314"/>
      <c r="AD336" s="315"/>
      <c r="AE336" s="315"/>
      <c r="AF336" s="316"/>
      <c r="AG336" s="316"/>
      <c r="AH336" s="316"/>
      <c r="AI336" s="318"/>
      <c r="AJ336" s="153" t="s">
        <v>182</v>
      </c>
      <c r="AK336" s="138"/>
      <c r="AL336" s="138"/>
      <c r="AM336" s="138"/>
      <c r="AN336" s="138"/>
      <c r="AO336" s="138"/>
      <c r="AP336" s="138"/>
      <c r="AQ336" s="138"/>
      <c r="AR336" s="138"/>
      <c r="AS336" s="138"/>
      <c r="AT336" s="138"/>
      <c r="AU336" s="138"/>
      <c r="AV336" s="138"/>
      <c r="AW336" s="138"/>
      <c r="AX336" s="138"/>
      <c r="AY336" s="138"/>
      <c r="AZ336" s="138"/>
      <c r="BA336" s="138"/>
      <c r="BB336" s="138"/>
      <c r="BC336" s="138"/>
      <c r="BD336" s="138"/>
      <c r="BE336" s="138"/>
      <c r="BF336" s="138"/>
      <c r="BG336" s="138"/>
      <c r="BH336" s="138"/>
      <c r="BI336" s="138"/>
      <c r="BJ336" s="138"/>
      <c r="BK336" s="138"/>
      <c r="BL336" s="138"/>
      <c r="BM336" s="138"/>
      <c r="BN336" s="138"/>
      <c r="BO336" s="138"/>
      <c r="BP336" s="138"/>
      <c r="BQ336" s="138"/>
      <c r="BR336" s="138"/>
      <c r="BS336" s="138"/>
      <c r="BT336" s="138"/>
      <c r="BU336" s="138"/>
      <c r="BV336" s="138"/>
      <c r="BW336" s="138"/>
      <c r="BX336" s="138"/>
      <c r="BY336" s="138"/>
      <c r="BZ336" s="138"/>
      <c r="CA336" s="14"/>
      <c r="CB336" s="14"/>
      <c r="CC336" s="14"/>
      <c r="CD336" s="14"/>
      <c r="CE336" s="14"/>
      <c r="CF336" s="14"/>
      <c r="CG336" s="14"/>
      <c r="CH336" s="14"/>
      <c r="CI336" s="14"/>
      <c r="CJ336" s="14"/>
      <c r="CK336" s="14"/>
      <c r="CL336" s="14"/>
      <c r="CM336" s="14"/>
      <c r="CN336" s="14"/>
      <c r="CO336" s="14"/>
      <c r="CP336" s="14"/>
      <c r="CQ336" s="14"/>
      <c r="CR336" s="14"/>
      <c r="CS336" s="14"/>
      <c r="CT336" s="14"/>
      <c r="CU336" s="14"/>
      <c r="CV336" s="14"/>
      <c r="CW336" s="14"/>
      <c r="CX336" s="14"/>
      <c r="CY336" s="14"/>
      <c r="CZ336" s="14"/>
      <c r="DA336" s="14"/>
      <c r="DB336" s="14"/>
      <c r="DC336" s="14"/>
      <c r="DD336" s="14"/>
      <c r="DE336" s="14"/>
      <c r="DF336" s="14"/>
      <c r="DG336" s="14"/>
      <c r="DH336" s="14"/>
      <c r="DI336" s="14"/>
      <c r="DJ336" s="14"/>
      <c r="DK336" s="14"/>
      <c r="DL336" s="14"/>
      <c r="DM336" s="14"/>
      <c r="DN336" s="14"/>
      <c r="DO336" s="14"/>
      <c r="DP336" s="14"/>
      <c r="DQ336" s="14"/>
      <c r="DR336" s="14"/>
      <c r="DS336" s="14"/>
      <c r="DT336" s="14"/>
      <c r="DU336" s="14"/>
      <c r="DV336" s="14"/>
      <c r="DW336" s="14"/>
      <c r="DX336" s="14"/>
      <c r="DY336" s="14"/>
      <c r="DZ336" s="14"/>
      <c r="EA336" s="14"/>
      <c r="EB336" s="14"/>
      <c r="EC336" s="14"/>
      <c r="ED336" s="14"/>
      <c r="EE336" s="14"/>
      <c r="EF336" s="14"/>
      <c r="EG336" s="14"/>
      <c r="EH336" s="14"/>
      <c r="EI336" s="14"/>
      <c r="EJ336" s="14"/>
      <c r="EK336" s="14"/>
      <c r="EL336" s="14"/>
      <c r="EM336" s="14"/>
      <c r="EN336" s="14"/>
      <c r="EO336" s="14"/>
      <c r="EP336" s="14"/>
      <c r="EQ336" s="14"/>
      <c r="ER336" s="14"/>
      <c r="ES336" s="14"/>
      <c r="ET336" s="14"/>
      <c r="EU336" s="14"/>
      <c r="EV336" s="14"/>
      <c r="EW336" s="14"/>
      <c r="EX336" s="14"/>
      <c r="EY336" s="14"/>
      <c r="EZ336" s="14"/>
      <c r="FA336" s="14"/>
      <c r="FB336" s="14"/>
      <c r="FC336" s="14"/>
      <c r="FD336" s="14"/>
      <c r="FE336" s="14"/>
      <c r="FF336" s="14"/>
      <c r="FG336" s="14"/>
      <c r="FH336" s="14"/>
      <c r="FI336" s="14"/>
      <c r="FJ336" s="14"/>
      <c r="FK336" s="14"/>
      <c r="FL336" s="14"/>
      <c r="FM336" s="14"/>
      <c r="FN336" s="14"/>
      <c r="FO336" s="14"/>
      <c r="FP336" s="14"/>
      <c r="FQ336" s="14"/>
      <c r="FR336" s="14"/>
      <c r="FS336" s="14"/>
      <c r="FT336" s="14"/>
      <c r="FU336" s="14"/>
      <c r="FV336" s="14"/>
      <c r="FW336" s="14"/>
      <c r="FX336" s="14"/>
      <c r="FY336" s="14"/>
      <c r="FZ336" s="14"/>
      <c r="GA336" s="14"/>
      <c r="GB336" s="14"/>
      <c r="GC336" s="14"/>
      <c r="GD336" s="14"/>
      <c r="GE336" s="14"/>
      <c r="GF336" s="14"/>
      <c r="GG336" s="14"/>
      <c r="GH336" s="14"/>
      <c r="GI336" s="14"/>
      <c r="GJ336" s="14"/>
      <c r="GK336" s="14"/>
      <c r="GL336" s="14"/>
      <c r="GM336" s="14"/>
      <c r="GN336" s="14"/>
      <c r="GO336" s="14"/>
      <c r="GP336" s="14"/>
      <c r="GQ336" s="14"/>
      <c r="GR336" s="14"/>
      <c r="GS336" s="14"/>
      <c r="GT336" s="14"/>
      <c r="GU336" s="14"/>
      <c r="GV336" s="14"/>
      <c r="GW336" s="14"/>
      <c r="GX336" s="14"/>
      <c r="GY336" s="14"/>
      <c r="GZ336" s="14"/>
      <c r="HA336" s="14"/>
      <c r="HB336" s="14"/>
      <c r="HC336" s="14"/>
      <c r="HD336" s="14"/>
      <c r="HE336" s="14"/>
      <c r="HF336" s="14"/>
      <c r="HG336" s="14"/>
      <c r="HH336" s="14"/>
      <c r="HI336" s="14"/>
      <c r="HJ336" s="14"/>
      <c r="HK336" s="14"/>
      <c r="HL336" s="14"/>
      <c r="HM336" s="14"/>
      <c r="HN336" s="14"/>
      <c r="HO336" s="14"/>
      <c r="HP336" s="14"/>
      <c r="HQ336" s="14"/>
      <c r="HR336" s="14"/>
      <c r="HS336" s="14"/>
      <c r="HT336" s="14"/>
      <c r="HU336" s="14"/>
      <c r="HV336" s="14"/>
      <c r="HW336" s="14"/>
      <c r="HX336" s="14"/>
      <c r="HY336" s="14"/>
      <c r="HZ336" s="14"/>
      <c r="IA336" s="14"/>
      <c r="IB336" s="14"/>
      <c r="IC336" s="14"/>
      <c r="ID336" s="14"/>
      <c r="IE336" s="14"/>
      <c r="IF336" s="14"/>
      <c r="IG336" s="14"/>
      <c r="IH336" s="14"/>
      <c r="II336" s="14"/>
      <c r="IJ336" s="14"/>
      <c r="IK336" s="14"/>
      <c r="IL336" s="14"/>
      <c r="IM336" s="14"/>
      <c r="IN336" s="14"/>
      <c r="IO336" s="14"/>
      <c r="IP336" s="14"/>
      <c r="IQ336" s="14"/>
      <c r="IR336" s="14"/>
      <c r="IS336" s="14"/>
      <c r="IT336" s="14"/>
      <c r="IU336" s="14"/>
      <c r="IV336" s="14"/>
      <c r="IW336" s="14"/>
      <c r="IX336" s="14"/>
      <c r="IY336" s="14"/>
      <c r="IZ336" s="14"/>
      <c r="JA336" s="14"/>
      <c r="JB336" s="14"/>
      <c r="JC336" s="14"/>
      <c r="JD336" s="14"/>
      <c r="JE336" s="14"/>
      <c r="JF336" s="14"/>
      <c r="JG336" s="14"/>
      <c r="JH336" s="14"/>
      <c r="JI336" s="14"/>
      <c r="JJ336" s="14"/>
      <c r="JK336" s="14"/>
      <c r="JL336" s="14"/>
      <c r="JM336" s="14"/>
      <c r="JN336" s="14"/>
      <c r="JO336" s="14"/>
      <c r="JP336" s="14"/>
      <c r="JQ336" s="14"/>
      <c r="JR336" s="14"/>
    </row>
    <row r="337" spans="1:278" s="152" customFormat="1" ht="18" hidden="1" customHeight="1" outlineLevel="2" x14ac:dyDescent="0.25">
      <c r="A337" s="146">
        <v>71</v>
      </c>
      <c r="B337" s="366" t="str">
        <f>IFERROR(IF(INDEX(inputsflow_gn,MATCH(Logic!$A337,inputsflow_no,0))&lt;&gt;"",INDEX(inputsflow_gn,MATCH(Logic!$A337,inputsflow_no,0)),""),"")</f>
        <v/>
      </c>
      <c r="C337" s="367"/>
      <c r="D337" s="58" t="str">
        <f>IFERROR(IF(INDEX(inputsflow_id,MATCH(Logic!$A337,inputsflow_no,0))&lt;&gt;"",INDEX(inputsflow_id,MATCH(Logic!$A337,inputsflow_no,0)),""),"")</f>
        <v/>
      </c>
      <c r="E337" s="370" t="str">
        <f>IFERROR(IF(INDEX(inputsflow_typ,MATCH(Logic!$A337,inputsflow_no,0))&lt;&gt;"",INDEX(inputsflow_typ,MATCH(Logic!$A337,inputsflow_no,0)),""),"")</f>
        <v/>
      </c>
      <c r="F337" s="370"/>
      <c r="G337" s="162" t="str">
        <f t="shared" si="116"/>
        <v/>
      </c>
      <c r="H337" s="312" t="str">
        <f>IFERROR(IF(INDEX(inputsflow_dur,MATCH(Logic!$A337,inputsflow_no,0))&lt;&gt;"",INDEX(inputsflow_dur,MATCH(Logic!$A337,inputsflow_no,0)),""),"")</f>
        <v/>
      </c>
      <c r="I337" s="160" t="str">
        <f t="shared" si="117"/>
        <v/>
      </c>
      <c r="J337" s="312" t="str">
        <f>IFERROR(IF(INDEX(inputsflow_dfr,MATCH(Logic!$A337,inputsflow_no,0))&lt;&gt;"",INDEX(inputsflow_dfr,MATCH(Logic!$A337,inputsflow_no,0)),""),"")</f>
        <v/>
      </c>
      <c r="K337" s="304" t="str">
        <f>IFERROR(IF(INDEX(inputsflow_paw,MATCH(Logic!$A337,inputsflow_no,0))&lt;&gt;"",INDEX(inputsflow_paw,MATCH(Logic!$A337,inputsflow_no,0)),""),"")</f>
        <v/>
      </c>
      <c r="L337" s="304" t="str">
        <f>IFERROR(IF(INDEX(inputsflow_prcocc,MATCH(Logic!$A337,inputsflow_no,0))&lt;&gt;"",INDEX(inputsflow_prcocc,MATCH(Logic!$A337,inputsflow_no,0)),""),"")</f>
        <v/>
      </c>
      <c r="M337" s="160" t="str">
        <f t="shared" ref="M337:M356" si="122">IF($B337&lt;&gt;"",IFERROR(IF($B337&lt;&gt;"",INDEX(logic_005pempt,MATCH($B337,logic_002grp,0)),0),0),"")</f>
        <v/>
      </c>
      <c r="N337" s="160" t="str">
        <f t="shared" ref="N337:N356" si="123">IF($B337&lt;&gt;"",IF($M337&gt;0,IFERROR(INDEX(data_dude,MATCH($E337,data_ffiffft,0)),0),0),"")</f>
        <v/>
      </c>
      <c r="O337" s="160" t="str">
        <f t="shared" ref="O337:O356" si="124">IF($B337&lt;&gt;"",IFERROR(IF($B337&lt;&gt;"",INDEX(logic_008pvst,MATCH($B337,logic_002grp,0)),0),0),"")</f>
        <v/>
      </c>
      <c r="P337" s="160" t="str">
        <f t="shared" ref="P337:P356" si="125">IF($B337&lt;&gt;"",IF($O337&gt;0,IFERROR(INDEX(data_dudv,MATCH($E337,data_ffiffft,0)),0),0),"")</f>
        <v/>
      </c>
      <c r="Q337" s="160" t="str">
        <f t="shared" ref="Q337:Q356" si="126">IF($B337&lt;&gt;"",IFERROR(IF($B337&lt;&gt;"",INDEX(logic_011prct,MATCH($B337,logic_002grp,0)),0),0),"")</f>
        <v/>
      </c>
      <c r="R337" s="160" t="str">
        <f t="shared" ref="R337:R356" si="127">IF($B337&lt;&gt;"",IF($Q337&gt;0,IFERROR(INDEX(data_dudrc,MATCH($E337,data_ffiffft,0)),0),0),"")</f>
        <v/>
      </c>
      <c r="S337" s="160" t="str">
        <f t="shared" ref="S337:S356" si="128">IF($B337&lt;&gt;"",IFERROR(IF($B337&lt;&gt;"",INDEX(logic_014pstt,MATCH($B337,logic_002grp,0)),0),0),"")</f>
        <v/>
      </c>
      <c r="T337" s="160" t="str">
        <f t="shared" ref="T337:T356" si="129">IF($B337&lt;&gt;"",IF($S337&gt;0,IFERROR(INDEX(data_duds,MATCH($E337,data_ffiffft,0)),0),0),"")</f>
        <v/>
      </c>
      <c r="U337" s="160" t="str">
        <f t="shared" ref="U337:U356" si="130">IF($B337&lt;&gt;"",IFERROR(IF($B337&lt;&gt;"",INDEX(logic_017prst,MATCH($B337,logic_002grp,0)),0),0),"")</f>
        <v/>
      </c>
      <c r="V337" s="160" t="str">
        <f t="shared" ref="V337:V356" si="131">IF($B337&lt;&gt;"",IF($U337&gt;0,IFERROR(INDEX(data_dudr,MATCH($E337,data_ffiffft,0)),0),0),"")</f>
        <v/>
      </c>
      <c r="W337" s="160" t="str">
        <f t="shared" ref="W337:W356" si="132">IF($B337&lt;&gt;"",IFERROR(IF($B337&lt;&gt;"",INDEX(logic_020pot,MATCH($B337,logic_002grp,0)),0),0),"")</f>
        <v/>
      </c>
      <c r="X337" s="161" t="str">
        <f>IFERROR(IF(INDEX(inputsflow_updot,MATCH(Logic!$A337,inputsflow_no,0))&lt;&gt;"",INDEX(inputsflow_updot,MATCH(Logic!$A337,inputsflow_no,0)),""),"")</f>
        <v/>
      </c>
      <c r="Y337" s="160" t="str">
        <f t="shared" si="118"/>
        <v/>
      </c>
      <c r="Z337" s="161" t="str">
        <f>IFERROR(IF(INDEX(inputsflow_tduot,MATCH(Logic!$A337,inputsflow_no,0))&lt;&gt;"",INDEX(inputsflow_tduot,MATCH(Logic!$A337,inputsflow_no,0)),""),"")</f>
        <v/>
      </c>
      <c r="AA337" s="166" t="str">
        <f t="shared" si="119"/>
        <v/>
      </c>
      <c r="AB337" s="166" t="str">
        <f t="shared" si="120"/>
        <v/>
      </c>
      <c r="AC337" s="162" t="str">
        <f t="shared" si="94"/>
        <v/>
      </c>
      <c r="AD337" s="306" t="str">
        <f t="shared" ref="AD337:AD356" si="133">IFERROR(IF($B337&lt;&gt;"",AB337-AC337,""),"")</f>
        <v/>
      </c>
      <c r="AE337" s="162" t="str">
        <f t="shared" ref="AE337:AE356" si="134">IF($B337&lt;&gt;"",IFERROR(IF(INDEX(logic_004ado,MATCH($B337,logic_002grp,0))&lt;&gt;"",INDEX(logic_004ado,MATCH($B337,logic_002grp,0)),0),0),"")</f>
        <v/>
      </c>
      <c r="AF337" s="160" t="str">
        <f t="shared" ref="AF337:AF356" si="135">IFERROR($AE337*AA337,"")</f>
        <v/>
      </c>
      <c r="AG337" s="162" t="str">
        <f t="shared" ref="AG337:AG356" si="136">IFERROR($AE337*AB337,"")</f>
        <v/>
      </c>
      <c r="AH337" s="162" t="str">
        <f t="shared" si="121"/>
        <v/>
      </c>
      <c r="AI337" s="162" t="str">
        <f t="shared" ref="AI337:AI356" si="137">IFERROR($AE337*AD337,"")</f>
        <v/>
      </c>
      <c r="AJ337" s="153"/>
      <c r="AK337" s="138"/>
      <c r="AL337" s="138"/>
      <c r="AM337" s="138"/>
      <c r="AN337" s="138"/>
      <c r="AO337" s="138"/>
      <c r="AP337" s="138"/>
      <c r="AQ337" s="138"/>
      <c r="AR337" s="138"/>
      <c r="AS337" s="138"/>
      <c r="AT337" s="138"/>
      <c r="AU337" s="138"/>
      <c r="AV337" s="138"/>
      <c r="AW337" s="138"/>
      <c r="AX337" s="138"/>
      <c r="AY337" s="138"/>
      <c r="AZ337" s="138"/>
      <c r="BA337" s="138"/>
      <c r="BB337" s="138"/>
      <c r="BC337" s="138"/>
      <c r="BD337" s="138"/>
      <c r="BE337" s="138"/>
      <c r="BF337" s="138"/>
      <c r="BG337" s="138"/>
      <c r="BH337" s="138"/>
      <c r="BI337" s="138"/>
      <c r="BJ337" s="138"/>
      <c r="BK337" s="138"/>
      <c r="BL337" s="138"/>
      <c r="BM337" s="138"/>
      <c r="BN337" s="138"/>
      <c r="BO337" s="138"/>
      <c r="BP337" s="138"/>
      <c r="BQ337" s="138"/>
      <c r="BR337" s="138"/>
      <c r="BS337" s="138"/>
      <c r="BT337" s="138"/>
      <c r="BU337" s="138"/>
      <c r="BV337" s="138"/>
      <c r="BW337" s="138"/>
      <c r="BX337" s="138"/>
      <c r="BY337" s="138"/>
      <c r="BZ337" s="138"/>
      <c r="CA337" s="14"/>
      <c r="CB337" s="14"/>
      <c r="CC337" s="14"/>
      <c r="CD337" s="14"/>
      <c r="CE337" s="14"/>
      <c r="CF337" s="14"/>
      <c r="CG337" s="14"/>
      <c r="CH337" s="14"/>
      <c r="CI337" s="14"/>
      <c r="CJ337" s="14"/>
      <c r="CK337" s="14"/>
      <c r="CL337" s="14"/>
      <c r="CM337" s="14"/>
      <c r="CN337" s="14"/>
      <c r="CO337" s="14"/>
      <c r="CP337" s="14"/>
      <c r="CQ337" s="14"/>
      <c r="CR337" s="14"/>
      <c r="CS337" s="14"/>
      <c r="CT337" s="14"/>
      <c r="CU337" s="14"/>
      <c r="CV337" s="14"/>
      <c r="CW337" s="14"/>
      <c r="CX337" s="14"/>
      <c r="CY337" s="14"/>
      <c r="CZ337" s="14"/>
      <c r="DA337" s="14"/>
      <c r="DB337" s="14"/>
      <c r="DC337" s="14"/>
      <c r="DD337" s="14"/>
      <c r="DE337" s="14"/>
      <c r="DF337" s="14"/>
      <c r="DG337" s="14"/>
      <c r="DH337" s="14"/>
      <c r="DI337" s="14"/>
      <c r="DJ337" s="14"/>
      <c r="DK337" s="14"/>
      <c r="DL337" s="14"/>
      <c r="DM337" s="14"/>
      <c r="DN337" s="14"/>
      <c r="DO337" s="14"/>
      <c r="DP337" s="14"/>
      <c r="DQ337" s="14"/>
      <c r="DR337" s="14"/>
      <c r="DS337" s="14"/>
      <c r="DT337" s="14"/>
      <c r="DU337" s="14"/>
      <c r="DV337" s="14"/>
      <c r="DW337" s="14"/>
      <c r="DX337" s="14"/>
      <c r="DY337" s="14"/>
      <c r="DZ337" s="14"/>
      <c r="EA337" s="14"/>
      <c r="EB337" s="14"/>
      <c r="EC337" s="14"/>
      <c r="ED337" s="14"/>
      <c r="EE337" s="14"/>
      <c r="EF337" s="14"/>
      <c r="EG337" s="14"/>
      <c r="EH337" s="14"/>
      <c r="EI337" s="14"/>
      <c r="EJ337" s="14"/>
      <c r="EK337" s="14"/>
      <c r="EL337" s="14"/>
      <c r="EM337" s="14"/>
      <c r="EN337" s="14"/>
      <c r="EO337" s="14"/>
      <c r="EP337" s="14"/>
      <c r="EQ337" s="14"/>
      <c r="ER337" s="14"/>
      <c r="ES337" s="14"/>
      <c r="ET337" s="14"/>
      <c r="EU337" s="14"/>
      <c r="EV337" s="14"/>
      <c r="EW337" s="14"/>
      <c r="EX337" s="14"/>
      <c r="EY337" s="14"/>
      <c r="EZ337" s="14"/>
      <c r="FA337" s="14"/>
      <c r="FB337" s="14"/>
      <c r="FC337" s="14"/>
      <c r="FD337" s="14"/>
      <c r="FE337" s="14"/>
      <c r="FF337" s="14"/>
      <c r="FG337" s="14"/>
      <c r="FH337" s="14"/>
      <c r="FI337" s="14"/>
      <c r="FJ337" s="14"/>
      <c r="FK337" s="14"/>
      <c r="FL337" s="14"/>
      <c r="FM337" s="14"/>
      <c r="FN337" s="14"/>
      <c r="FO337" s="14"/>
      <c r="FP337" s="14"/>
      <c r="FQ337" s="14"/>
      <c r="FR337" s="14"/>
      <c r="FS337" s="14"/>
      <c r="FT337" s="14"/>
      <c r="FU337" s="14"/>
      <c r="FV337" s="14"/>
      <c r="FW337" s="14"/>
      <c r="FX337" s="14"/>
      <c r="FY337" s="14"/>
      <c r="FZ337" s="14"/>
      <c r="GA337" s="14"/>
      <c r="GB337" s="14"/>
      <c r="GC337" s="14"/>
      <c r="GD337" s="14"/>
      <c r="GE337" s="14"/>
      <c r="GF337" s="14"/>
      <c r="GG337" s="14"/>
      <c r="GH337" s="14"/>
      <c r="GI337" s="14"/>
      <c r="GJ337" s="14"/>
      <c r="GK337" s="14"/>
      <c r="GL337" s="14"/>
      <c r="GM337" s="14"/>
      <c r="GN337" s="14"/>
      <c r="GO337" s="14"/>
      <c r="GP337" s="14"/>
      <c r="GQ337" s="14"/>
      <c r="GR337" s="14"/>
      <c r="GS337" s="14"/>
      <c r="GT337" s="14"/>
      <c r="GU337" s="14"/>
      <c r="GV337" s="14"/>
      <c r="GW337" s="14"/>
      <c r="GX337" s="14"/>
      <c r="GY337" s="14"/>
      <c r="GZ337" s="14"/>
      <c r="HA337" s="14"/>
      <c r="HB337" s="14"/>
      <c r="HC337" s="14"/>
      <c r="HD337" s="14"/>
      <c r="HE337" s="14"/>
      <c r="HF337" s="14"/>
      <c r="HG337" s="14"/>
      <c r="HH337" s="14"/>
      <c r="HI337" s="14"/>
      <c r="HJ337" s="14"/>
      <c r="HK337" s="14"/>
      <c r="HL337" s="14"/>
      <c r="HM337" s="14"/>
      <c r="HN337" s="14"/>
      <c r="HO337" s="14"/>
      <c r="HP337" s="14"/>
      <c r="HQ337" s="14"/>
      <c r="HR337" s="14"/>
      <c r="HS337" s="14"/>
      <c r="HT337" s="14"/>
      <c r="HU337" s="14"/>
      <c r="HV337" s="14"/>
      <c r="HW337" s="14"/>
      <c r="HX337" s="14"/>
      <c r="HY337" s="14"/>
      <c r="HZ337" s="14"/>
      <c r="IA337" s="14"/>
      <c r="IB337" s="14"/>
      <c r="IC337" s="14"/>
      <c r="ID337" s="14"/>
      <c r="IE337" s="14"/>
      <c r="IF337" s="14"/>
      <c r="IG337" s="14"/>
      <c r="IH337" s="14"/>
      <c r="II337" s="14"/>
      <c r="IJ337" s="14"/>
      <c r="IK337" s="14"/>
      <c r="IL337" s="14"/>
      <c r="IM337" s="14"/>
      <c r="IN337" s="14"/>
      <c r="IO337" s="14"/>
      <c r="IP337" s="14"/>
      <c r="IQ337" s="14"/>
      <c r="IR337" s="14"/>
      <c r="IS337" s="14"/>
      <c r="IT337" s="14"/>
      <c r="IU337" s="14"/>
      <c r="IV337" s="14"/>
      <c r="IW337" s="14"/>
      <c r="IX337" s="14"/>
      <c r="IY337" s="14"/>
      <c r="IZ337" s="14"/>
      <c r="JA337" s="14"/>
      <c r="JB337" s="14"/>
      <c r="JC337" s="14"/>
      <c r="JD337" s="14"/>
      <c r="JE337" s="14"/>
      <c r="JF337" s="14"/>
      <c r="JG337" s="14"/>
      <c r="JH337" s="14"/>
      <c r="JI337" s="14"/>
      <c r="JJ337" s="14"/>
      <c r="JK337" s="14"/>
      <c r="JL337" s="14"/>
      <c r="JM337" s="14"/>
      <c r="JN337" s="14"/>
      <c r="JO337" s="14"/>
      <c r="JP337" s="14"/>
      <c r="JQ337" s="14"/>
      <c r="JR337" s="14"/>
    </row>
    <row r="338" spans="1:278" s="152" customFormat="1" ht="18" hidden="1" customHeight="1" outlineLevel="2" x14ac:dyDescent="0.25">
      <c r="A338" s="146">
        <v>72</v>
      </c>
      <c r="B338" s="366" t="str">
        <f>IFERROR(IF(INDEX(inputsflow_gn,MATCH(Logic!$A338,inputsflow_no,0))&lt;&gt;"",INDEX(inputsflow_gn,MATCH(Logic!$A338,inputsflow_no,0)),""),"")</f>
        <v/>
      </c>
      <c r="C338" s="367"/>
      <c r="D338" s="58" t="str">
        <f>IFERROR(IF(INDEX(inputsflow_id,MATCH(Logic!$A338,inputsflow_no,0))&lt;&gt;"",INDEX(inputsflow_id,MATCH(Logic!$A338,inputsflow_no,0)),""),"")</f>
        <v/>
      </c>
      <c r="E338" s="370" t="str">
        <f>IFERROR(IF(INDEX(inputsflow_typ,MATCH(Logic!$A338,inputsflow_no,0))&lt;&gt;"",INDEX(inputsflow_typ,MATCH(Logic!$A338,inputsflow_no,0)),""),"")</f>
        <v/>
      </c>
      <c r="F338" s="370"/>
      <c r="G338" s="162" t="str">
        <f t="shared" si="116"/>
        <v/>
      </c>
      <c r="H338" s="312" t="str">
        <f>IFERROR(IF(INDEX(inputsflow_dur,MATCH(Logic!$A338,inputsflow_no,0))&lt;&gt;"",INDEX(inputsflow_dur,MATCH(Logic!$A338,inputsflow_no,0)),""),"")</f>
        <v/>
      </c>
      <c r="I338" s="160" t="str">
        <f t="shared" si="117"/>
        <v/>
      </c>
      <c r="J338" s="312" t="str">
        <f>IFERROR(IF(INDEX(inputsflow_dfr,MATCH(Logic!$A338,inputsflow_no,0))&lt;&gt;"",INDEX(inputsflow_dfr,MATCH(Logic!$A338,inputsflow_no,0)),""),"")</f>
        <v/>
      </c>
      <c r="K338" s="304" t="str">
        <f>IFERROR(IF(INDEX(inputsflow_paw,MATCH(Logic!$A338,inputsflow_no,0))&lt;&gt;"",INDEX(inputsflow_paw,MATCH(Logic!$A338,inputsflow_no,0)),""),"")</f>
        <v/>
      </c>
      <c r="L338" s="304" t="str">
        <f>IFERROR(IF(INDEX(inputsflow_prcocc,MATCH(Logic!$A338,inputsflow_no,0))&lt;&gt;"",INDEX(inputsflow_prcocc,MATCH(Logic!$A338,inputsflow_no,0)),""),"")</f>
        <v/>
      </c>
      <c r="M338" s="160" t="str">
        <f t="shared" si="122"/>
        <v/>
      </c>
      <c r="N338" s="160" t="str">
        <f t="shared" si="123"/>
        <v/>
      </c>
      <c r="O338" s="160" t="str">
        <f t="shared" si="124"/>
        <v/>
      </c>
      <c r="P338" s="160" t="str">
        <f t="shared" si="125"/>
        <v/>
      </c>
      <c r="Q338" s="160" t="str">
        <f t="shared" si="126"/>
        <v/>
      </c>
      <c r="R338" s="160" t="str">
        <f t="shared" si="127"/>
        <v/>
      </c>
      <c r="S338" s="160" t="str">
        <f t="shared" si="128"/>
        <v/>
      </c>
      <c r="T338" s="160" t="str">
        <f t="shared" si="129"/>
        <v/>
      </c>
      <c r="U338" s="160" t="str">
        <f t="shared" si="130"/>
        <v/>
      </c>
      <c r="V338" s="160" t="str">
        <f t="shared" si="131"/>
        <v/>
      </c>
      <c r="W338" s="160" t="str">
        <f t="shared" si="132"/>
        <v/>
      </c>
      <c r="X338" s="161" t="str">
        <f>IFERROR(IF(INDEX(inputsflow_updot,MATCH(Logic!$A338,inputsflow_no,0))&lt;&gt;"",INDEX(inputsflow_updot,MATCH(Logic!$A338,inputsflow_no,0)),""),"")</f>
        <v/>
      </c>
      <c r="Y338" s="160" t="str">
        <f t="shared" si="118"/>
        <v/>
      </c>
      <c r="Z338" s="161" t="str">
        <f>IFERROR(IF(INDEX(inputsflow_tduot,MATCH(Logic!$A338,inputsflow_no,0))&lt;&gt;"",INDEX(inputsflow_tduot,MATCH(Logic!$A338,inputsflow_no,0)),""),"")</f>
        <v/>
      </c>
      <c r="AA338" s="166" t="str">
        <f t="shared" si="119"/>
        <v/>
      </c>
      <c r="AB338" s="166" t="str">
        <f t="shared" si="120"/>
        <v/>
      </c>
      <c r="AC338" s="162" t="str">
        <f t="shared" si="94"/>
        <v/>
      </c>
      <c r="AD338" s="306" t="str">
        <f t="shared" si="133"/>
        <v/>
      </c>
      <c r="AE338" s="162" t="str">
        <f t="shared" si="134"/>
        <v/>
      </c>
      <c r="AF338" s="160" t="str">
        <f t="shared" si="135"/>
        <v/>
      </c>
      <c r="AG338" s="162" t="str">
        <f t="shared" si="136"/>
        <v/>
      </c>
      <c r="AH338" s="162" t="str">
        <f t="shared" si="121"/>
        <v/>
      </c>
      <c r="AI338" s="162" t="str">
        <f t="shared" si="137"/>
        <v/>
      </c>
      <c r="AJ338" s="153"/>
      <c r="AK338" s="138"/>
      <c r="AL338" s="138"/>
      <c r="AM338" s="138"/>
      <c r="AN338" s="138"/>
      <c r="AO338" s="138"/>
      <c r="AP338" s="138"/>
      <c r="AQ338" s="138"/>
      <c r="AR338" s="138"/>
      <c r="AS338" s="138"/>
      <c r="AT338" s="138"/>
      <c r="AU338" s="138"/>
      <c r="AV338" s="138"/>
      <c r="AW338" s="138"/>
      <c r="AX338" s="138"/>
      <c r="AY338" s="138"/>
      <c r="AZ338" s="138"/>
      <c r="BA338" s="138"/>
      <c r="BB338" s="138"/>
      <c r="BC338" s="138"/>
      <c r="BD338" s="138"/>
      <c r="BE338" s="138"/>
      <c r="BF338" s="138"/>
      <c r="BG338" s="138"/>
      <c r="BH338" s="138"/>
      <c r="BI338" s="138"/>
      <c r="BJ338" s="138"/>
      <c r="BK338" s="138"/>
      <c r="BL338" s="138"/>
      <c r="BM338" s="138"/>
      <c r="BN338" s="138"/>
      <c r="BO338" s="138"/>
      <c r="BP338" s="138"/>
      <c r="BQ338" s="138"/>
      <c r="BR338" s="138"/>
      <c r="BS338" s="138"/>
      <c r="BT338" s="138"/>
      <c r="BU338" s="138"/>
      <c r="BV338" s="138"/>
      <c r="BW338" s="138"/>
      <c r="BX338" s="138"/>
      <c r="BY338" s="138"/>
      <c r="BZ338" s="138"/>
      <c r="CA338" s="14"/>
      <c r="CB338" s="14"/>
      <c r="CC338" s="14"/>
      <c r="CD338" s="14"/>
      <c r="CE338" s="14"/>
      <c r="CF338" s="14"/>
      <c r="CG338" s="14"/>
      <c r="CH338" s="14"/>
      <c r="CI338" s="14"/>
      <c r="CJ338" s="14"/>
      <c r="CK338" s="14"/>
      <c r="CL338" s="14"/>
      <c r="CM338" s="14"/>
      <c r="CN338" s="14"/>
      <c r="CO338" s="14"/>
      <c r="CP338" s="14"/>
      <c r="CQ338" s="14"/>
      <c r="CR338" s="14"/>
      <c r="CS338" s="14"/>
      <c r="CT338" s="14"/>
      <c r="CU338" s="14"/>
      <c r="CV338" s="14"/>
      <c r="CW338" s="14"/>
      <c r="CX338" s="14"/>
      <c r="CY338" s="14"/>
      <c r="CZ338" s="14"/>
      <c r="DA338" s="14"/>
      <c r="DB338" s="14"/>
      <c r="DC338" s="14"/>
      <c r="DD338" s="14"/>
      <c r="DE338" s="14"/>
      <c r="DF338" s="14"/>
      <c r="DG338" s="14"/>
      <c r="DH338" s="14"/>
      <c r="DI338" s="14"/>
      <c r="DJ338" s="14"/>
      <c r="DK338" s="14"/>
      <c r="DL338" s="14"/>
      <c r="DM338" s="14"/>
      <c r="DN338" s="14"/>
      <c r="DO338" s="14"/>
      <c r="DP338" s="14"/>
      <c r="DQ338" s="14"/>
      <c r="DR338" s="14"/>
      <c r="DS338" s="14"/>
      <c r="DT338" s="14"/>
      <c r="DU338" s="14"/>
      <c r="DV338" s="14"/>
      <c r="DW338" s="14"/>
      <c r="DX338" s="14"/>
      <c r="DY338" s="14"/>
      <c r="DZ338" s="14"/>
      <c r="EA338" s="14"/>
      <c r="EB338" s="14"/>
      <c r="EC338" s="14"/>
      <c r="ED338" s="14"/>
      <c r="EE338" s="14"/>
      <c r="EF338" s="14"/>
      <c r="EG338" s="14"/>
      <c r="EH338" s="14"/>
      <c r="EI338" s="14"/>
      <c r="EJ338" s="14"/>
      <c r="EK338" s="14"/>
      <c r="EL338" s="14"/>
      <c r="EM338" s="14"/>
      <c r="EN338" s="14"/>
      <c r="EO338" s="14"/>
      <c r="EP338" s="14"/>
      <c r="EQ338" s="14"/>
      <c r="ER338" s="14"/>
      <c r="ES338" s="14"/>
      <c r="ET338" s="14"/>
      <c r="EU338" s="14"/>
      <c r="EV338" s="14"/>
      <c r="EW338" s="14"/>
      <c r="EX338" s="14"/>
      <c r="EY338" s="14"/>
      <c r="EZ338" s="14"/>
      <c r="FA338" s="14"/>
      <c r="FB338" s="14"/>
      <c r="FC338" s="14"/>
      <c r="FD338" s="14"/>
      <c r="FE338" s="14"/>
      <c r="FF338" s="14"/>
      <c r="FG338" s="14"/>
      <c r="FH338" s="14"/>
      <c r="FI338" s="14"/>
      <c r="FJ338" s="14"/>
      <c r="FK338" s="14"/>
      <c r="FL338" s="14"/>
      <c r="FM338" s="14"/>
      <c r="FN338" s="14"/>
      <c r="FO338" s="14"/>
      <c r="FP338" s="14"/>
      <c r="FQ338" s="14"/>
      <c r="FR338" s="14"/>
      <c r="FS338" s="14"/>
      <c r="FT338" s="14"/>
      <c r="FU338" s="14"/>
      <c r="FV338" s="14"/>
      <c r="FW338" s="14"/>
      <c r="FX338" s="14"/>
      <c r="FY338" s="14"/>
      <c r="FZ338" s="14"/>
      <c r="GA338" s="14"/>
      <c r="GB338" s="14"/>
      <c r="GC338" s="14"/>
      <c r="GD338" s="14"/>
      <c r="GE338" s="14"/>
      <c r="GF338" s="14"/>
      <c r="GG338" s="14"/>
      <c r="GH338" s="14"/>
      <c r="GI338" s="14"/>
      <c r="GJ338" s="14"/>
      <c r="GK338" s="14"/>
      <c r="GL338" s="14"/>
      <c r="GM338" s="14"/>
      <c r="GN338" s="14"/>
      <c r="GO338" s="14"/>
      <c r="GP338" s="14"/>
      <c r="GQ338" s="14"/>
      <c r="GR338" s="14"/>
      <c r="GS338" s="14"/>
      <c r="GT338" s="14"/>
      <c r="GU338" s="14"/>
      <c r="GV338" s="14"/>
      <c r="GW338" s="14"/>
      <c r="GX338" s="14"/>
      <c r="GY338" s="14"/>
      <c r="GZ338" s="14"/>
      <c r="HA338" s="14"/>
      <c r="HB338" s="14"/>
      <c r="HC338" s="14"/>
      <c r="HD338" s="14"/>
      <c r="HE338" s="14"/>
      <c r="HF338" s="14"/>
      <c r="HG338" s="14"/>
      <c r="HH338" s="14"/>
      <c r="HI338" s="14"/>
      <c r="HJ338" s="14"/>
      <c r="HK338" s="14"/>
      <c r="HL338" s="14"/>
      <c r="HM338" s="14"/>
      <c r="HN338" s="14"/>
      <c r="HO338" s="14"/>
      <c r="HP338" s="14"/>
      <c r="HQ338" s="14"/>
      <c r="HR338" s="14"/>
      <c r="HS338" s="14"/>
      <c r="HT338" s="14"/>
      <c r="HU338" s="14"/>
      <c r="HV338" s="14"/>
      <c r="HW338" s="14"/>
      <c r="HX338" s="14"/>
      <c r="HY338" s="14"/>
      <c r="HZ338" s="14"/>
      <c r="IA338" s="14"/>
      <c r="IB338" s="14"/>
      <c r="IC338" s="14"/>
      <c r="ID338" s="14"/>
      <c r="IE338" s="14"/>
      <c r="IF338" s="14"/>
      <c r="IG338" s="14"/>
      <c r="IH338" s="14"/>
      <c r="II338" s="14"/>
      <c r="IJ338" s="14"/>
      <c r="IK338" s="14"/>
      <c r="IL338" s="14"/>
      <c r="IM338" s="14"/>
      <c r="IN338" s="14"/>
      <c r="IO338" s="14"/>
      <c r="IP338" s="14"/>
      <c r="IQ338" s="14"/>
      <c r="IR338" s="14"/>
      <c r="IS338" s="14"/>
      <c r="IT338" s="14"/>
      <c r="IU338" s="14"/>
      <c r="IV338" s="14"/>
      <c r="IW338" s="14"/>
      <c r="IX338" s="14"/>
      <c r="IY338" s="14"/>
      <c r="IZ338" s="14"/>
      <c r="JA338" s="14"/>
      <c r="JB338" s="14"/>
      <c r="JC338" s="14"/>
      <c r="JD338" s="14"/>
      <c r="JE338" s="14"/>
      <c r="JF338" s="14"/>
      <c r="JG338" s="14"/>
      <c r="JH338" s="14"/>
      <c r="JI338" s="14"/>
      <c r="JJ338" s="14"/>
      <c r="JK338" s="14"/>
      <c r="JL338" s="14"/>
      <c r="JM338" s="14"/>
      <c r="JN338" s="14"/>
      <c r="JO338" s="14"/>
      <c r="JP338" s="14"/>
      <c r="JQ338" s="14"/>
      <c r="JR338" s="14"/>
    </row>
    <row r="339" spans="1:278" s="152" customFormat="1" ht="18" hidden="1" customHeight="1" outlineLevel="2" x14ac:dyDescent="0.25">
      <c r="A339" s="146">
        <v>73</v>
      </c>
      <c r="B339" s="366" t="str">
        <f>IFERROR(IF(INDEX(inputsflow_gn,MATCH(Logic!$A339,inputsflow_no,0))&lt;&gt;"",INDEX(inputsflow_gn,MATCH(Logic!$A339,inputsflow_no,0)),""),"")</f>
        <v/>
      </c>
      <c r="C339" s="367"/>
      <c r="D339" s="58" t="str">
        <f>IFERROR(IF(INDEX(inputsflow_id,MATCH(Logic!$A339,inputsflow_no,0))&lt;&gt;"",INDEX(inputsflow_id,MATCH(Logic!$A339,inputsflow_no,0)),""),"")</f>
        <v/>
      </c>
      <c r="E339" s="370" t="str">
        <f>IFERROR(IF(INDEX(inputsflow_typ,MATCH(Logic!$A339,inputsflow_no,0))&lt;&gt;"",INDEX(inputsflow_typ,MATCH(Logic!$A339,inputsflow_no,0)),""),"")</f>
        <v/>
      </c>
      <c r="F339" s="370"/>
      <c r="G339" s="162" t="str">
        <f t="shared" si="116"/>
        <v/>
      </c>
      <c r="H339" s="312" t="str">
        <f>IFERROR(IF(INDEX(inputsflow_dur,MATCH(Logic!$A339,inputsflow_no,0))&lt;&gt;"",INDEX(inputsflow_dur,MATCH(Logic!$A339,inputsflow_no,0)),""),"")</f>
        <v/>
      </c>
      <c r="I339" s="160" t="str">
        <f t="shared" si="117"/>
        <v/>
      </c>
      <c r="J339" s="312" t="str">
        <f>IFERROR(IF(INDEX(inputsflow_dfr,MATCH(Logic!$A339,inputsflow_no,0))&lt;&gt;"",INDEX(inputsflow_dfr,MATCH(Logic!$A339,inputsflow_no,0)),""),"")</f>
        <v/>
      </c>
      <c r="K339" s="304" t="str">
        <f>IFERROR(IF(INDEX(inputsflow_paw,MATCH(Logic!$A339,inputsflow_no,0))&lt;&gt;"",INDEX(inputsflow_paw,MATCH(Logic!$A339,inputsflow_no,0)),""),"")</f>
        <v/>
      </c>
      <c r="L339" s="304" t="str">
        <f>IFERROR(IF(INDEX(inputsflow_prcocc,MATCH(Logic!$A339,inputsflow_no,0))&lt;&gt;"",INDEX(inputsflow_prcocc,MATCH(Logic!$A339,inputsflow_no,0)),""),"")</f>
        <v/>
      </c>
      <c r="M339" s="160" t="str">
        <f t="shared" si="122"/>
        <v/>
      </c>
      <c r="N339" s="160" t="str">
        <f t="shared" si="123"/>
        <v/>
      </c>
      <c r="O339" s="160" t="str">
        <f t="shared" si="124"/>
        <v/>
      </c>
      <c r="P339" s="160" t="str">
        <f t="shared" si="125"/>
        <v/>
      </c>
      <c r="Q339" s="160" t="str">
        <f t="shared" si="126"/>
        <v/>
      </c>
      <c r="R339" s="160" t="str">
        <f t="shared" si="127"/>
        <v/>
      </c>
      <c r="S339" s="160" t="str">
        <f t="shared" si="128"/>
        <v/>
      </c>
      <c r="T339" s="160" t="str">
        <f t="shared" si="129"/>
        <v/>
      </c>
      <c r="U339" s="160" t="str">
        <f t="shared" si="130"/>
        <v/>
      </c>
      <c r="V339" s="160" t="str">
        <f t="shared" si="131"/>
        <v/>
      </c>
      <c r="W339" s="160" t="str">
        <f t="shared" si="132"/>
        <v/>
      </c>
      <c r="X339" s="161" t="str">
        <f>IFERROR(IF(INDEX(inputsflow_updot,MATCH(Logic!$A339,inputsflow_no,0))&lt;&gt;"",INDEX(inputsflow_updot,MATCH(Logic!$A339,inputsflow_no,0)),""),"")</f>
        <v/>
      </c>
      <c r="Y339" s="160" t="str">
        <f t="shared" si="118"/>
        <v/>
      </c>
      <c r="Z339" s="161" t="str">
        <f>IFERROR(IF(INDEX(inputsflow_tduot,MATCH(Logic!$A339,inputsflow_no,0))&lt;&gt;"",INDEX(inputsflow_tduot,MATCH(Logic!$A339,inputsflow_no,0)),""),"")</f>
        <v/>
      </c>
      <c r="AA339" s="166" t="str">
        <f t="shared" si="119"/>
        <v/>
      </c>
      <c r="AB339" s="166" t="str">
        <f t="shared" si="120"/>
        <v/>
      </c>
      <c r="AC339" s="162" t="str">
        <f t="shared" si="94"/>
        <v/>
      </c>
      <c r="AD339" s="306" t="str">
        <f t="shared" si="133"/>
        <v/>
      </c>
      <c r="AE339" s="162" t="str">
        <f t="shared" si="134"/>
        <v/>
      </c>
      <c r="AF339" s="160" t="str">
        <f t="shared" si="135"/>
        <v/>
      </c>
      <c r="AG339" s="162" t="str">
        <f t="shared" si="136"/>
        <v/>
      </c>
      <c r="AH339" s="162" t="str">
        <f t="shared" si="121"/>
        <v/>
      </c>
      <c r="AI339" s="162" t="str">
        <f t="shared" si="137"/>
        <v/>
      </c>
      <c r="AJ339" s="153"/>
      <c r="AK339" s="138"/>
      <c r="AL339" s="138"/>
      <c r="AM339" s="138"/>
      <c r="AN339" s="138"/>
      <c r="AO339" s="138"/>
      <c r="AP339" s="138"/>
      <c r="AQ339" s="138"/>
      <c r="AR339" s="138"/>
      <c r="AS339" s="138"/>
      <c r="AT339" s="138"/>
      <c r="AU339" s="138"/>
      <c r="AV339" s="138"/>
      <c r="AW339" s="138"/>
      <c r="AX339" s="138"/>
      <c r="AY339" s="138"/>
      <c r="AZ339" s="138"/>
      <c r="BA339" s="138"/>
      <c r="BB339" s="138"/>
      <c r="BC339" s="138"/>
      <c r="BD339" s="138"/>
      <c r="BE339" s="138"/>
      <c r="BF339" s="138"/>
      <c r="BG339" s="138"/>
      <c r="BH339" s="138"/>
      <c r="BI339" s="138"/>
      <c r="BJ339" s="138"/>
      <c r="BK339" s="138"/>
      <c r="BL339" s="138"/>
      <c r="BM339" s="138"/>
      <c r="BN339" s="138"/>
      <c r="BO339" s="138"/>
      <c r="BP339" s="138"/>
      <c r="BQ339" s="138"/>
      <c r="BR339" s="138"/>
      <c r="BS339" s="138"/>
      <c r="BT339" s="138"/>
      <c r="BU339" s="138"/>
      <c r="BV339" s="138"/>
      <c r="BW339" s="138"/>
      <c r="BX339" s="138"/>
      <c r="BY339" s="138"/>
      <c r="BZ339" s="138"/>
      <c r="CA339" s="14"/>
      <c r="CB339" s="14"/>
      <c r="CC339" s="14"/>
      <c r="CD339" s="14"/>
      <c r="CE339" s="14"/>
      <c r="CF339" s="14"/>
      <c r="CG339" s="14"/>
      <c r="CH339" s="14"/>
      <c r="CI339" s="14"/>
      <c r="CJ339" s="14"/>
      <c r="CK339" s="14"/>
      <c r="CL339" s="14"/>
      <c r="CM339" s="14"/>
      <c r="CN339" s="14"/>
      <c r="CO339" s="14"/>
      <c r="CP339" s="14"/>
      <c r="CQ339" s="14"/>
      <c r="CR339" s="14"/>
      <c r="CS339" s="14"/>
      <c r="CT339" s="14"/>
      <c r="CU339" s="14"/>
      <c r="CV339" s="14"/>
      <c r="CW339" s="14"/>
      <c r="CX339" s="14"/>
      <c r="CY339" s="14"/>
      <c r="CZ339" s="14"/>
      <c r="DA339" s="14"/>
      <c r="DB339" s="14"/>
      <c r="DC339" s="14"/>
      <c r="DD339" s="14"/>
      <c r="DE339" s="14"/>
      <c r="DF339" s="14"/>
      <c r="DG339" s="14"/>
      <c r="DH339" s="14"/>
      <c r="DI339" s="14"/>
      <c r="DJ339" s="14"/>
      <c r="DK339" s="14"/>
      <c r="DL339" s="14"/>
      <c r="DM339" s="14"/>
      <c r="DN339" s="14"/>
      <c r="DO339" s="14"/>
      <c r="DP339" s="14"/>
      <c r="DQ339" s="14"/>
      <c r="DR339" s="14"/>
      <c r="DS339" s="14"/>
      <c r="DT339" s="14"/>
      <c r="DU339" s="14"/>
      <c r="DV339" s="14"/>
      <c r="DW339" s="14"/>
      <c r="DX339" s="14"/>
      <c r="DY339" s="14"/>
      <c r="DZ339" s="14"/>
      <c r="EA339" s="14"/>
      <c r="EB339" s="14"/>
      <c r="EC339" s="14"/>
      <c r="ED339" s="14"/>
      <c r="EE339" s="14"/>
      <c r="EF339" s="14"/>
      <c r="EG339" s="14"/>
      <c r="EH339" s="14"/>
      <c r="EI339" s="14"/>
      <c r="EJ339" s="14"/>
      <c r="EK339" s="14"/>
      <c r="EL339" s="14"/>
      <c r="EM339" s="14"/>
      <c r="EN339" s="14"/>
      <c r="EO339" s="14"/>
      <c r="EP339" s="14"/>
      <c r="EQ339" s="14"/>
      <c r="ER339" s="14"/>
      <c r="ES339" s="14"/>
      <c r="ET339" s="14"/>
      <c r="EU339" s="14"/>
      <c r="EV339" s="14"/>
      <c r="EW339" s="14"/>
      <c r="EX339" s="14"/>
      <c r="EY339" s="14"/>
      <c r="EZ339" s="14"/>
      <c r="FA339" s="14"/>
      <c r="FB339" s="14"/>
      <c r="FC339" s="14"/>
      <c r="FD339" s="14"/>
      <c r="FE339" s="14"/>
      <c r="FF339" s="14"/>
      <c r="FG339" s="14"/>
      <c r="FH339" s="14"/>
      <c r="FI339" s="14"/>
      <c r="FJ339" s="14"/>
      <c r="FK339" s="14"/>
      <c r="FL339" s="14"/>
      <c r="FM339" s="14"/>
      <c r="FN339" s="14"/>
      <c r="FO339" s="14"/>
      <c r="FP339" s="14"/>
      <c r="FQ339" s="14"/>
      <c r="FR339" s="14"/>
      <c r="FS339" s="14"/>
      <c r="FT339" s="14"/>
      <c r="FU339" s="14"/>
      <c r="FV339" s="14"/>
      <c r="FW339" s="14"/>
      <c r="FX339" s="14"/>
      <c r="FY339" s="14"/>
      <c r="FZ339" s="14"/>
      <c r="GA339" s="14"/>
      <c r="GB339" s="14"/>
      <c r="GC339" s="14"/>
      <c r="GD339" s="14"/>
      <c r="GE339" s="14"/>
      <c r="GF339" s="14"/>
      <c r="GG339" s="14"/>
      <c r="GH339" s="14"/>
      <c r="GI339" s="14"/>
      <c r="GJ339" s="14"/>
      <c r="GK339" s="14"/>
      <c r="GL339" s="14"/>
      <c r="GM339" s="14"/>
      <c r="GN339" s="14"/>
      <c r="GO339" s="14"/>
      <c r="GP339" s="14"/>
      <c r="GQ339" s="14"/>
      <c r="GR339" s="14"/>
      <c r="GS339" s="14"/>
      <c r="GT339" s="14"/>
      <c r="GU339" s="14"/>
      <c r="GV339" s="14"/>
      <c r="GW339" s="14"/>
      <c r="GX339" s="14"/>
      <c r="GY339" s="14"/>
      <c r="GZ339" s="14"/>
      <c r="HA339" s="14"/>
      <c r="HB339" s="14"/>
      <c r="HC339" s="14"/>
      <c r="HD339" s="14"/>
      <c r="HE339" s="14"/>
      <c r="HF339" s="14"/>
      <c r="HG339" s="14"/>
      <c r="HH339" s="14"/>
      <c r="HI339" s="14"/>
      <c r="HJ339" s="14"/>
      <c r="HK339" s="14"/>
      <c r="HL339" s="14"/>
      <c r="HM339" s="14"/>
      <c r="HN339" s="14"/>
      <c r="HO339" s="14"/>
      <c r="HP339" s="14"/>
      <c r="HQ339" s="14"/>
      <c r="HR339" s="14"/>
      <c r="HS339" s="14"/>
      <c r="HT339" s="14"/>
      <c r="HU339" s="14"/>
      <c r="HV339" s="14"/>
      <c r="HW339" s="14"/>
      <c r="HX339" s="14"/>
      <c r="HY339" s="14"/>
      <c r="HZ339" s="14"/>
      <c r="IA339" s="14"/>
      <c r="IB339" s="14"/>
      <c r="IC339" s="14"/>
      <c r="ID339" s="14"/>
      <c r="IE339" s="14"/>
      <c r="IF339" s="14"/>
      <c r="IG339" s="14"/>
      <c r="IH339" s="14"/>
      <c r="II339" s="14"/>
      <c r="IJ339" s="14"/>
      <c r="IK339" s="14"/>
      <c r="IL339" s="14"/>
      <c r="IM339" s="14"/>
      <c r="IN339" s="14"/>
      <c r="IO339" s="14"/>
      <c r="IP339" s="14"/>
      <c r="IQ339" s="14"/>
      <c r="IR339" s="14"/>
      <c r="IS339" s="14"/>
      <c r="IT339" s="14"/>
      <c r="IU339" s="14"/>
      <c r="IV339" s="14"/>
      <c r="IW339" s="14"/>
      <c r="IX339" s="14"/>
      <c r="IY339" s="14"/>
      <c r="IZ339" s="14"/>
      <c r="JA339" s="14"/>
      <c r="JB339" s="14"/>
      <c r="JC339" s="14"/>
      <c r="JD339" s="14"/>
      <c r="JE339" s="14"/>
      <c r="JF339" s="14"/>
      <c r="JG339" s="14"/>
      <c r="JH339" s="14"/>
      <c r="JI339" s="14"/>
      <c r="JJ339" s="14"/>
      <c r="JK339" s="14"/>
      <c r="JL339" s="14"/>
      <c r="JM339" s="14"/>
      <c r="JN339" s="14"/>
      <c r="JO339" s="14"/>
      <c r="JP339" s="14"/>
      <c r="JQ339" s="14"/>
      <c r="JR339" s="14"/>
    </row>
    <row r="340" spans="1:278" s="152" customFormat="1" ht="18" hidden="1" customHeight="1" outlineLevel="2" x14ac:dyDescent="0.25">
      <c r="A340" s="146">
        <v>74</v>
      </c>
      <c r="B340" s="366" t="str">
        <f>IFERROR(IF(INDEX(inputsflow_gn,MATCH(Logic!$A340,inputsflow_no,0))&lt;&gt;"",INDEX(inputsflow_gn,MATCH(Logic!$A340,inputsflow_no,0)),""),"")</f>
        <v/>
      </c>
      <c r="C340" s="367"/>
      <c r="D340" s="58" t="str">
        <f>IFERROR(IF(INDEX(inputsflow_id,MATCH(Logic!$A340,inputsflow_no,0))&lt;&gt;"",INDEX(inputsflow_id,MATCH(Logic!$A340,inputsflow_no,0)),""),"")</f>
        <v/>
      </c>
      <c r="E340" s="370" t="str">
        <f>IFERROR(IF(INDEX(inputsflow_typ,MATCH(Logic!$A340,inputsflow_no,0))&lt;&gt;"",INDEX(inputsflow_typ,MATCH(Logic!$A340,inputsflow_no,0)),""),"")</f>
        <v/>
      </c>
      <c r="F340" s="370"/>
      <c r="G340" s="162" t="str">
        <f t="shared" si="116"/>
        <v/>
      </c>
      <c r="H340" s="312" t="str">
        <f>IFERROR(IF(INDEX(inputsflow_dur,MATCH(Logic!$A340,inputsflow_no,0))&lt;&gt;"",INDEX(inputsflow_dur,MATCH(Logic!$A340,inputsflow_no,0)),""),"")</f>
        <v/>
      </c>
      <c r="I340" s="160" t="str">
        <f t="shared" si="117"/>
        <v/>
      </c>
      <c r="J340" s="312" t="str">
        <f>IFERROR(IF(INDEX(inputsflow_dfr,MATCH(Logic!$A340,inputsflow_no,0))&lt;&gt;"",INDEX(inputsflow_dfr,MATCH(Logic!$A340,inputsflow_no,0)),""),"")</f>
        <v/>
      </c>
      <c r="K340" s="304" t="str">
        <f>IFERROR(IF(INDEX(inputsflow_paw,MATCH(Logic!$A340,inputsflow_no,0))&lt;&gt;"",INDEX(inputsflow_paw,MATCH(Logic!$A340,inputsflow_no,0)),""),"")</f>
        <v/>
      </c>
      <c r="L340" s="304" t="str">
        <f>IFERROR(IF(INDEX(inputsflow_prcocc,MATCH(Logic!$A340,inputsflow_no,0))&lt;&gt;"",INDEX(inputsflow_prcocc,MATCH(Logic!$A340,inputsflow_no,0)),""),"")</f>
        <v/>
      </c>
      <c r="M340" s="160" t="str">
        <f t="shared" si="122"/>
        <v/>
      </c>
      <c r="N340" s="160" t="str">
        <f t="shared" si="123"/>
        <v/>
      </c>
      <c r="O340" s="160" t="str">
        <f t="shared" si="124"/>
        <v/>
      </c>
      <c r="P340" s="160" t="str">
        <f t="shared" si="125"/>
        <v/>
      </c>
      <c r="Q340" s="160" t="str">
        <f t="shared" si="126"/>
        <v/>
      </c>
      <c r="R340" s="160" t="str">
        <f t="shared" si="127"/>
        <v/>
      </c>
      <c r="S340" s="160" t="str">
        <f t="shared" si="128"/>
        <v/>
      </c>
      <c r="T340" s="160" t="str">
        <f t="shared" si="129"/>
        <v/>
      </c>
      <c r="U340" s="160" t="str">
        <f t="shared" si="130"/>
        <v/>
      </c>
      <c r="V340" s="160" t="str">
        <f t="shared" si="131"/>
        <v/>
      </c>
      <c r="W340" s="160" t="str">
        <f t="shared" si="132"/>
        <v/>
      </c>
      <c r="X340" s="161" t="str">
        <f>IFERROR(IF(INDEX(inputsflow_updot,MATCH(Logic!$A340,inputsflow_no,0))&lt;&gt;"",INDEX(inputsflow_updot,MATCH(Logic!$A340,inputsflow_no,0)),""),"")</f>
        <v/>
      </c>
      <c r="Y340" s="160" t="str">
        <f t="shared" si="118"/>
        <v/>
      </c>
      <c r="Z340" s="161" t="str">
        <f>IFERROR(IF(INDEX(inputsflow_tduot,MATCH(Logic!$A340,inputsflow_no,0))&lt;&gt;"",INDEX(inputsflow_tduot,MATCH(Logic!$A340,inputsflow_no,0)),""),"")</f>
        <v/>
      </c>
      <c r="AA340" s="166" t="str">
        <f t="shared" si="119"/>
        <v/>
      </c>
      <c r="AB340" s="166" t="str">
        <f t="shared" si="120"/>
        <v/>
      </c>
      <c r="AC340" s="162" t="str">
        <f t="shared" si="94"/>
        <v/>
      </c>
      <c r="AD340" s="306" t="str">
        <f t="shared" si="133"/>
        <v/>
      </c>
      <c r="AE340" s="162" t="str">
        <f t="shared" si="134"/>
        <v/>
      </c>
      <c r="AF340" s="160" t="str">
        <f t="shared" si="135"/>
        <v/>
      </c>
      <c r="AG340" s="162" t="str">
        <f t="shared" si="136"/>
        <v/>
      </c>
      <c r="AH340" s="162" t="str">
        <f t="shared" si="121"/>
        <v/>
      </c>
      <c r="AI340" s="162" t="str">
        <f t="shared" si="137"/>
        <v/>
      </c>
      <c r="AJ340" s="153"/>
      <c r="AK340" s="138"/>
      <c r="AL340" s="138"/>
      <c r="AM340" s="138"/>
      <c r="AN340" s="138"/>
      <c r="AO340" s="138"/>
      <c r="AP340" s="138"/>
      <c r="AQ340" s="138"/>
      <c r="AR340" s="138"/>
      <c r="AS340" s="138"/>
      <c r="AT340" s="138"/>
      <c r="AU340" s="138"/>
      <c r="AV340" s="138"/>
      <c r="AW340" s="138"/>
      <c r="AX340" s="138"/>
      <c r="AY340" s="138"/>
      <c r="AZ340" s="138"/>
      <c r="BA340" s="138"/>
      <c r="BB340" s="138"/>
      <c r="BC340" s="138"/>
      <c r="BD340" s="138"/>
      <c r="BE340" s="138"/>
      <c r="BF340" s="138"/>
      <c r="BG340" s="138"/>
      <c r="BH340" s="138"/>
      <c r="BI340" s="138"/>
      <c r="BJ340" s="138"/>
      <c r="BK340" s="138"/>
      <c r="BL340" s="138"/>
      <c r="BM340" s="138"/>
      <c r="BN340" s="138"/>
      <c r="BO340" s="138"/>
      <c r="BP340" s="138"/>
      <c r="BQ340" s="138"/>
      <c r="BR340" s="138"/>
      <c r="BS340" s="138"/>
      <c r="BT340" s="138"/>
      <c r="BU340" s="138"/>
      <c r="BV340" s="138"/>
      <c r="BW340" s="138"/>
      <c r="BX340" s="138"/>
      <c r="BY340" s="138"/>
      <c r="BZ340" s="138"/>
      <c r="CA340" s="14"/>
      <c r="CB340" s="14"/>
      <c r="CC340" s="14"/>
      <c r="CD340" s="14"/>
      <c r="CE340" s="14"/>
      <c r="CF340" s="14"/>
      <c r="CG340" s="14"/>
      <c r="CH340" s="14"/>
      <c r="CI340" s="14"/>
      <c r="CJ340" s="14"/>
      <c r="CK340" s="14"/>
      <c r="CL340" s="14"/>
      <c r="CM340" s="14"/>
      <c r="CN340" s="14"/>
      <c r="CO340" s="14"/>
      <c r="CP340" s="14"/>
      <c r="CQ340" s="14"/>
      <c r="CR340" s="14"/>
      <c r="CS340" s="14"/>
      <c r="CT340" s="14"/>
      <c r="CU340" s="14"/>
      <c r="CV340" s="14"/>
      <c r="CW340" s="14"/>
      <c r="CX340" s="14"/>
      <c r="CY340" s="14"/>
      <c r="CZ340" s="14"/>
      <c r="DA340" s="14"/>
      <c r="DB340" s="14"/>
      <c r="DC340" s="14"/>
      <c r="DD340" s="14"/>
      <c r="DE340" s="14"/>
      <c r="DF340" s="14"/>
      <c r="DG340" s="14"/>
      <c r="DH340" s="14"/>
      <c r="DI340" s="14"/>
      <c r="DJ340" s="14"/>
      <c r="DK340" s="14"/>
      <c r="DL340" s="14"/>
      <c r="DM340" s="14"/>
      <c r="DN340" s="14"/>
      <c r="DO340" s="14"/>
      <c r="DP340" s="14"/>
      <c r="DQ340" s="14"/>
      <c r="DR340" s="14"/>
      <c r="DS340" s="14"/>
      <c r="DT340" s="14"/>
      <c r="DU340" s="14"/>
      <c r="DV340" s="14"/>
      <c r="DW340" s="14"/>
      <c r="DX340" s="14"/>
      <c r="DY340" s="14"/>
      <c r="DZ340" s="14"/>
      <c r="EA340" s="14"/>
      <c r="EB340" s="14"/>
      <c r="EC340" s="14"/>
      <c r="ED340" s="14"/>
      <c r="EE340" s="14"/>
      <c r="EF340" s="14"/>
      <c r="EG340" s="14"/>
      <c r="EH340" s="14"/>
      <c r="EI340" s="14"/>
      <c r="EJ340" s="14"/>
      <c r="EK340" s="14"/>
      <c r="EL340" s="14"/>
      <c r="EM340" s="14"/>
      <c r="EN340" s="14"/>
      <c r="EO340" s="14"/>
      <c r="EP340" s="14"/>
      <c r="EQ340" s="14"/>
      <c r="ER340" s="14"/>
      <c r="ES340" s="14"/>
      <c r="ET340" s="14"/>
      <c r="EU340" s="14"/>
      <c r="EV340" s="14"/>
      <c r="EW340" s="14"/>
      <c r="EX340" s="14"/>
      <c r="EY340" s="14"/>
      <c r="EZ340" s="14"/>
      <c r="FA340" s="14"/>
      <c r="FB340" s="14"/>
      <c r="FC340" s="14"/>
      <c r="FD340" s="14"/>
      <c r="FE340" s="14"/>
      <c r="FF340" s="14"/>
      <c r="FG340" s="14"/>
      <c r="FH340" s="14"/>
      <c r="FI340" s="14"/>
      <c r="FJ340" s="14"/>
      <c r="FK340" s="14"/>
      <c r="FL340" s="14"/>
      <c r="FM340" s="14"/>
      <c r="FN340" s="14"/>
      <c r="FO340" s="14"/>
      <c r="FP340" s="14"/>
      <c r="FQ340" s="14"/>
      <c r="FR340" s="14"/>
      <c r="FS340" s="14"/>
      <c r="FT340" s="14"/>
      <c r="FU340" s="14"/>
      <c r="FV340" s="14"/>
      <c r="FW340" s="14"/>
      <c r="FX340" s="14"/>
      <c r="FY340" s="14"/>
      <c r="FZ340" s="14"/>
      <c r="GA340" s="14"/>
      <c r="GB340" s="14"/>
      <c r="GC340" s="14"/>
      <c r="GD340" s="14"/>
      <c r="GE340" s="14"/>
      <c r="GF340" s="14"/>
      <c r="GG340" s="14"/>
      <c r="GH340" s="14"/>
      <c r="GI340" s="14"/>
      <c r="GJ340" s="14"/>
      <c r="GK340" s="14"/>
      <c r="GL340" s="14"/>
      <c r="GM340" s="14"/>
      <c r="GN340" s="14"/>
      <c r="GO340" s="14"/>
      <c r="GP340" s="14"/>
      <c r="GQ340" s="14"/>
      <c r="GR340" s="14"/>
      <c r="GS340" s="14"/>
      <c r="GT340" s="14"/>
      <c r="GU340" s="14"/>
      <c r="GV340" s="14"/>
      <c r="GW340" s="14"/>
      <c r="GX340" s="14"/>
      <c r="GY340" s="14"/>
      <c r="GZ340" s="14"/>
      <c r="HA340" s="14"/>
      <c r="HB340" s="14"/>
      <c r="HC340" s="14"/>
      <c r="HD340" s="14"/>
      <c r="HE340" s="14"/>
      <c r="HF340" s="14"/>
      <c r="HG340" s="14"/>
      <c r="HH340" s="14"/>
      <c r="HI340" s="14"/>
      <c r="HJ340" s="14"/>
      <c r="HK340" s="14"/>
      <c r="HL340" s="14"/>
      <c r="HM340" s="14"/>
      <c r="HN340" s="14"/>
      <c r="HO340" s="14"/>
      <c r="HP340" s="14"/>
      <c r="HQ340" s="14"/>
      <c r="HR340" s="14"/>
      <c r="HS340" s="14"/>
      <c r="HT340" s="14"/>
      <c r="HU340" s="14"/>
      <c r="HV340" s="14"/>
      <c r="HW340" s="14"/>
      <c r="HX340" s="14"/>
      <c r="HY340" s="14"/>
      <c r="HZ340" s="14"/>
      <c r="IA340" s="14"/>
      <c r="IB340" s="14"/>
      <c r="IC340" s="14"/>
      <c r="ID340" s="14"/>
      <c r="IE340" s="14"/>
      <c r="IF340" s="14"/>
      <c r="IG340" s="14"/>
      <c r="IH340" s="14"/>
      <c r="II340" s="14"/>
      <c r="IJ340" s="14"/>
      <c r="IK340" s="14"/>
      <c r="IL340" s="14"/>
      <c r="IM340" s="14"/>
      <c r="IN340" s="14"/>
      <c r="IO340" s="14"/>
      <c r="IP340" s="14"/>
      <c r="IQ340" s="14"/>
      <c r="IR340" s="14"/>
      <c r="IS340" s="14"/>
      <c r="IT340" s="14"/>
      <c r="IU340" s="14"/>
      <c r="IV340" s="14"/>
      <c r="IW340" s="14"/>
      <c r="IX340" s="14"/>
      <c r="IY340" s="14"/>
      <c r="IZ340" s="14"/>
      <c r="JA340" s="14"/>
      <c r="JB340" s="14"/>
      <c r="JC340" s="14"/>
      <c r="JD340" s="14"/>
      <c r="JE340" s="14"/>
      <c r="JF340" s="14"/>
      <c r="JG340" s="14"/>
      <c r="JH340" s="14"/>
      <c r="JI340" s="14"/>
      <c r="JJ340" s="14"/>
      <c r="JK340" s="14"/>
      <c r="JL340" s="14"/>
      <c r="JM340" s="14"/>
      <c r="JN340" s="14"/>
      <c r="JO340" s="14"/>
      <c r="JP340" s="14"/>
      <c r="JQ340" s="14"/>
      <c r="JR340" s="14"/>
    </row>
    <row r="341" spans="1:278" s="152" customFormat="1" ht="18" hidden="1" customHeight="1" outlineLevel="2" x14ac:dyDescent="0.25">
      <c r="A341" s="146">
        <v>75</v>
      </c>
      <c r="B341" s="366" t="str">
        <f>IFERROR(IF(INDEX(inputsflow_gn,MATCH(Logic!$A341,inputsflow_no,0))&lt;&gt;"",INDEX(inputsflow_gn,MATCH(Logic!$A341,inputsflow_no,0)),""),"")</f>
        <v/>
      </c>
      <c r="C341" s="367"/>
      <c r="D341" s="58" t="str">
        <f>IFERROR(IF(INDEX(inputsflow_id,MATCH(Logic!$A341,inputsflow_no,0))&lt;&gt;"",INDEX(inputsflow_id,MATCH(Logic!$A341,inputsflow_no,0)),""),"")</f>
        <v/>
      </c>
      <c r="E341" s="370" t="str">
        <f>IFERROR(IF(INDEX(inputsflow_typ,MATCH(Logic!$A341,inputsflow_no,0))&lt;&gt;"",INDEX(inputsflow_typ,MATCH(Logic!$A341,inputsflow_no,0)),""),"")</f>
        <v/>
      </c>
      <c r="F341" s="370"/>
      <c r="G341" s="162" t="str">
        <f t="shared" si="116"/>
        <v/>
      </c>
      <c r="H341" s="312" t="str">
        <f>IFERROR(IF(INDEX(inputsflow_dur,MATCH(Logic!$A341,inputsflow_no,0))&lt;&gt;"",INDEX(inputsflow_dur,MATCH(Logic!$A341,inputsflow_no,0)),""),"")</f>
        <v/>
      </c>
      <c r="I341" s="160" t="str">
        <f t="shared" si="117"/>
        <v/>
      </c>
      <c r="J341" s="312" t="str">
        <f>IFERROR(IF(INDEX(inputsflow_dfr,MATCH(Logic!$A341,inputsflow_no,0))&lt;&gt;"",INDEX(inputsflow_dfr,MATCH(Logic!$A341,inputsflow_no,0)),""),"")</f>
        <v/>
      </c>
      <c r="K341" s="304" t="str">
        <f>IFERROR(IF(INDEX(inputsflow_paw,MATCH(Logic!$A341,inputsflow_no,0))&lt;&gt;"",INDEX(inputsflow_paw,MATCH(Logic!$A341,inputsflow_no,0)),""),"")</f>
        <v/>
      </c>
      <c r="L341" s="304" t="str">
        <f>IFERROR(IF(INDEX(inputsflow_prcocc,MATCH(Logic!$A341,inputsflow_no,0))&lt;&gt;"",INDEX(inputsflow_prcocc,MATCH(Logic!$A341,inputsflow_no,0)),""),"")</f>
        <v/>
      </c>
      <c r="M341" s="160" t="str">
        <f t="shared" si="122"/>
        <v/>
      </c>
      <c r="N341" s="160" t="str">
        <f t="shared" si="123"/>
        <v/>
      </c>
      <c r="O341" s="160" t="str">
        <f t="shared" si="124"/>
        <v/>
      </c>
      <c r="P341" s="160" t="str">
        <f t="shared" si="125"/>
        <v/>
      </c>
      <c r="Q341" s="160" t="str">
        <f t="shared" si="126"/>
        <v/>
      </c>
      <c r="R341" s="160" t="str">
        <f t="shared" si="127"/>
        <v/>
      </c>
      <c r="S341" s="160" t="str">
        <f t="shared" si="128"/>
        <v/>
      </c>
      <c r="T341" s="160" t="str">
        <f t="shared" si="129"/>
        <v/>
      </c>
      <c r="U341" s="160" t="str">
        <f t="shared" si="130"/>
        <v/>
      </c>
      <c r="V341" s="160" t="str">
        <f t="shared" si="131"/>
        <v/>
      </c>
      <c r="W341" s="160" t="str">
        <f t="shared" si="132"/>
        <v/>
      </c>
      <c r="X341" s="161" t="str">
        <f>IFERROR(IF(INDEX(inputsflow_updot,MATCH(Logic!$A341,inputsflow_no,0))&lt;&gt;"",INDEX(inputsflow_updot,MATCH(Logic!$A341,inputsflow_no,0)),""),"")</f>
        <v/>
      </c>
      <c r="Y341" s="160" t="str">
        <f t="shared" si="118"/>
        <v/>
      </c>
      <c r="Z341" s="161" t="str">
        <f>IFERROR(IF(INDEX(inputsflow_tduot,MATCH(Logic!$A341,inputsflow_no,0))&lt;&gt;"",INDEX(inputsflow_tduot,MATCH(Logic!$A341,inputsflow_no,0)),""),"")</f>
        <v/>
      </c>
      <c r="AA341" s="166" t="str">
        <f t="shared" si="119"/>
        <v/>
      </c>
      <c r="AB341" s="166" t="str">
        <f t="shared" si="120"/>
        <v/>
      </c>
      <c r="AC341" s="162" t="str">
        <f t="shared" si="94"/>
        <v/>
      </c>
      <c r="AD341" s="306" t="str">
        <f t="shared" si="133"/>
        <v/>
      </c>
      <c r="AE341" s="162" t="str">
        <f t="shared" si="134"/>
        <v/>
      </c>
      <c r="AF341" s="160" t="str">
        <f t="shared" si="135"/>
        <v/>
      </c>
      <c r="AG341" s="162" t="str">
        <f t="shared" si="136"/>
        <v/>
      </c>
      <c r="AH341" s="162" t="str">
        <f t="shared" si="121"/>
        <v/>
      </c>
      <c r="AI341" s="162" t="str">
        <f t="shared" si="137"/>
        <v/>
      </c>
      <c r="AJ341" s="153"/>
      <c r="AK341" s="138"/>
      <c r="AL341" s="138"/>
      <c r="AM341" s="138"/>
      <c r="AN341" s="138"/>
      <c r="AO341" s="138"/>
      <c r="AP341" s="138"/>
      <c r="AQ341" s="138"/>
      <c r="AR341" s="138"/>
      <c r="AS341" s="138"/>
      <c r="AT341" s="138"/>
      <c r="AU341" s="138"/>
      <c r="AV341" s="138"/>
      <c r="AW341" s="138"/>
      <c r="AX341" s="138"/>
      <c r="AY341" s="138"/>
      <c r="AZ341" s="138"/>
      <c r="BA341" s="138"/>
      <c r="BB341" s="138"/>
      <c r="BC341" s="138"/>
      <c r="BD341" s="138"/>
      <c r="BE341" s="138"/>
      <c r="BF341" s="138"/>
      <c r="BG341" s="138"/>
      <c r="BH341" s="138"/>
      <c r="BI341" s="138"/>
      <c r="BJ341" s="138"/>
      <c r="BK341" s="138"/>
      <c r="BL341" s="138"/>
      <c r="BM341" s="138"/>
      <c r="BN341" s="138"/>
      <c r="BO341" s="138"/>
      <c r="BP341" s="138"/>
      <c r="BQ341" s="138"/>
      <c r="BR341" s="138"/>
      <c r="BS341" s="138"/>
      <c r="BT341" s="138"/>
      <c r="BU341" s="138"/>
      <c r="BV341" s="138"/>
      <c r="BW341" s="138"/>
      <c r="BX341" s="138"/>
      <c r="BY341" s="138"/>
      <c r="BZ341" s="138"/>
      <c r="CA341" s="14"/>
      <c r="CB341" s="14"/>
      <c r="CC341" s="14"/>
      <c r="CD341" s="14"/>
      <c r="CE341" s="14"/>
      <c r="CF341" s="14"/>
      <c r="CG341" s="14"/>
      <c r="CH341" s="14"/>
      <c r="CI341" s="14"/>
      <c r="CJ341" s="14"/>
      <c r="CK341" s="14"/>
      <c r="CL341" s="14"/>
      <c r="CM341" s="14"/>
      <c r="CN341" s="14"/>
      <c r="CO341" s="14"/>
      <c r="CP341" s="14"/>
      <c r="CQ341" s="14"/>
      <c r="CR341" s="14"/>
      <c r="CS341" s="14"/>
      <c r="CT341" s="14"/>
      <c r="CU341" s="14"/>
      <c r="CV341" s="14"/>
      <c r="CW341" s="14"/>
      <c r="CX341" s="14"/>
      <c r="CY341" s="14"/>
      <c r="CZ341" s="14"/>
      <c r="DA341" s="14"/>
      <c r="DB341" s="14"/>
      <c r="DC341" s="14"/>
      <c r="DD341" s="14"/>
      <c r="DE341" s="14"/>
      <c r="DF341" s="14"/>
      <c r="DG341" s="14"/>
      <c r="DH341" s="14"/>
      <c r="DI341" s="14"/>
      <c r="DJ341" s="14"/>
      <c r="DK341" s="14"/>
      <c r="DL341" s="14"/>
      <c r="DM341" s="14"/>
      <c r="DN341" s="14"/>
      <c r="DO341" s="14"/>
      <c r="DP341" s="14"/>
      <c r="DQ341" s="14"/>
      <c r="DR341" s="14"/>
      <c r="DS341" s="14"/>
      <c r="DT341" s="14"/>
      <c r="DU341" s="14"/>
      <c r="DV341" s="14"/>
      <c r="DW341" s="14"/>
      <c r="DX341" s="14"/>
      <c r="DY341" s="14"/>
      <c r="DZ341" s="14"/>
      <c r="EA341" s="14"/>
      <c r="EB341" s="14"/>
      <c r="EC341" s="14"/>
      <c r="ED341" s="14"/>
      <c r="EE341" s="14"/>
      <c r="EF341" s="14"/>
      <c r="EG341" s="14"/>
      <c r="EH341" s="14"/>
      <c r="EI341" s="14"/>
      <c r="EJ341" s="14"/>
      <c r="EK341" s="14"/>
      <c r="EL341" s="14"/>
      <c r="EM341" s="14"/>
      <c r="EN341" s="14"/>
      <c r="EO341" s="14"/>
      <c r="EP341" s="14"/>
      <c r="EQ341" s="14"/>
      <c r="ER341" s="14"/>
      <c r="ES341" s="14"/>
      <c r="ET341" s="14"/>
      <c r="EU341" s="14"/>
      <c r="EV341" s="14"/>
      <c r="EW341" s="14"/>
      <c r="EX341" s="14"/>
      <c r="EY341" s="14"/>
      <c r="EZ341" s="14"/>
      <c r="FA341" s="14"/>
      <c r="FB341" s="14"/>
      <c r="FC341" s="14"/>
      <c r="FD341" s="14"/>
      <c r="FE341" s="14"/>
      <c r="FF341" s="14"/>
      <c r="FG341" s="14"/>
      <c r="FH341" s="14"/>
      <c r="FI341" s="14"/>
      <c r="FJ341" s="14"/>
      <c r="FK341" s="14"/>
      <c r="FL341" s="14"/>
      <c r="FM341" s="14"/>
      <c r="FN341" s="14"/>
      <c r="FO341" s="14"/>
      <c r="FP341" s="14"/>
      <c r="FQ341" s="14"/>
      <c r="FR341" s="14"/>
      <c r="FS341" s="14"/>
      <c r="FT341" s="14"/>
      <c r="FU341" s="14"/>
      <c r="FV341" s="14"/>
      <c r="FW341" s="14"/>
      <c r="FX341" s="14"/>
      <c r="FY341" s="14"/>
      <c r="FZ341" s="14"/>
      <c r="GA341" s="14"/>
      <c r="GB341" s="14"/>
      <c r="GC341" s="14"/>
      <c r="GD341" s="14"/>
      <c r="GE341" s="14"/>
      <c r="GF341" s="14"/>
      <c r="GG341" s="14"/>
      <c r="GH341" s="14"/>
      <c r="GI341" s="14"/>
      <c r="GJ341" s="14"/>
      <c r="GK341" s="14"/>
      <c r="GL341" s="14"/>
      <c r="GM341" s="14"/>
      <c r="GN341" s="14"/>
      <c r="GO341" s="14"/>
      <c r="GP341" s="14"/>
      <c r="GQ341" s="14"/>
      <c r="GR341" s="14"/>
      <c r="GS341" s="14"/>
      <c r="GT341" s="14"/>
      <c r="GU341" s="14"/>
      <c r="GV341" s="14"/>
      <c r="GW341" s="14"/>
      <c r="GX341" s="14"/>
      <c r="GY341" s="14"/>
      <c r="GZ341" s="14"/>
      <c r="HA341" s="14"/>
      <c r="HB341" s="14"/>
      <c r="HC341" s="14"/>
      <c r="HD341" s="14"/>
      <c r="HE341" s="14"/>
      <c r="HF341" s="14"/>
      <c r="HG341" s="14"/>
      <c r="HH341" s="14"/>
      <c r="HI341" s="14"/>
      <c r="HJ341" s="14"/>
      <c r="HK341" s="14"/>
      <c r="HL341" s="14"/>
      <c r="HM341" s="14"/>
      <c r="HN341" s="14"/>
      <c r="HO341" s="14"/>
      <c r="HP341" s="14"/>
      <c r="HQ341" s="14"/>
      <c r="HR341" s="14"/>
      <c r="HS341" s="14"/>
      <c r="HT341" s="14"/>
      <c r="HU341" s="14"/>
      <c r="HV341" s="14"/>
      <c r="HW341" s="14"/>
      <c r="HX341" s="14"/>
      <c r="HY341" s="14"/>
      <c r="HZ341" s="14"/>
      <c r="IA341" s="14"/>
      <c r="IB341" s="14"/>
      <c r="IC341" s="14"/>
      <c r="ID341" s="14"/>
      <c r="IE341" s="14"/>
      <c r="IF341" s="14"/>
      <c r="IG341" s="14"/>
      <c r="IH341" s="14"/>
      <c r="II341" s="14"/>
      <c r="IJ341" s="14"/>
      <c r="IK341" s="14"/>
      <c r="IL341" s="14"/>
      <c r="IM341" s="14"/>
      <c r="IN341" s="14"/>
      <c r="IO341" s="14"/>
      <c r="IP341" s="14"/>
      <c r="IQ341" s="14"/>
      <c r="IR341" s="14"/>
      <c r="IS341" s="14"/>
      <c r="IT341" s="14"/>
      <c r="IU341" s="14"/>
      <c r="IV341" s="14"/>
      <c r="IW341" s="14"/>
      <c r="IX341" s="14"/>
      <c r="IY341" s="14"/>
      <c r="IZ341" s="14"/>
      <c r="JA341" s="14"/>
      <c r="JB341" s="14"/>
      <c r="JC341" s="14"/>
      <c r="JD341" s="14"/>
      <c r="JE341" s="14"/>
      <c r="JF341" s="14"/>
      <c r="JG341" s="14"/>
      <c r="JH341" s="14"/>
      <c r="JI341" s="14"/>
      <c r="JJ341" s="14"/>
      <c r="JK341" s="14"/>
      <c r="JL341" s="14"/>
      <c r="JM341" s="14"/>
      <c r="JN341" s="14"/>
      <c r="JO341" s="14"/>
      <c r="JP341" s="14"/>
      <c r="JQ341" s="14"/>
      <c r="JR341" s="14"/>
    </row>
    <row r="342" spans="1:278" s="152" customFormat="1" ht="18" hidden="1" customHeight="1" outlineLevel="2" x14ac:dyDescent="0.25">
      <c r="A342" s="146">
        <v>76</v>
      </c>
      <c r="B342" s="366" t="str">
        <f>IFERROR(IF(INDEX(inputsflow_gn,MATCH(Logic!$A342,inputsflow_no,0))&lt;&gt;"",INDEX(inputsflow_gn,MATCH(Logic!$A342,inputsflow_no,0)),""),"")</f>
        <v/>
      </c>
      <c r="C342" s="367"/>
      <c r="D342" s="58" t="str">
        <f>IFERROR(IF(INDEX(inputsflow_id,MATCH(Logic!$A342,inputsflow_no,0))&lt;&gt;"",INDEX(inputsflow_id,MATCH(Logic!$A342,inputsflow_no,0)),""),"")</f>
        <v/>
      </c>
      <c r="E342" s="370" t="str">
        <f>IFERROR(IF(INDEX(inputsflow_typ,MATCH(Logic!$A342,inputsflow_no,0))&lt;&gt;"",INDEX(inputsflow_typ,MATCH(Logic!$A342,inputsflow_no,0)),""),"")</f>
        <v/>
      </c>
      <c r="F342" s="370"/>
      <c r="G342" s="162" t="str">
        <f t="shared" si="116"/>
        <v/>
      </c>
      <c r="H342" s="312" t="str">
        <f>IFERROR(IF(INDEX(inputsflow_dur,MATCH(Logic!$A342,inputsflow_no,0))&lt;&gt;"",INDEX(inputsflow_dur,MATCH(Logic!$A342,inputsflow_no,0)),""),"")</f>
        <v/>
      </c>
      <c r="I342" s="160" t="str">
        <f t="shared" si="117"/>
        <v/>
      </c>
      <c r="J342" s="312" t="str">
        <f>IFERROR(IF(INDEX(inputsflow_dfr,MATCH(Logic!$A342,inputsflow_no,0))&lt;&gt;"",INDEX(inputsflow_dfr,MATCH(Logic!$A342,inputsflow_no,0)),""),"")</f>
        <v/>
      </c>
      <c r="K342" s="304" t="str">
        <f>IFERROR(IF(INDEX(inputsflow_paw,MATCH(Logic!$A342,inputsflow_no,0))&lt;&gt;"",INDEX(inputsflow_paw,MATCH(Logic!$A342,inputsflow_no,0)),""),"")</f>
        <v/>
      </c>
      <c r="L342" s="304" t="str">
        <f>IFERROR(IF(INDEX(inputsflow_prcocc,MATCH(Logic!$A342,inputsflow_no,0))&lt;&gt;"",INDEX(inputsflow_prcocc,MATCH(Logic!$A342,inputsflow_no,0)),""),"")</f>
        <v/>
      </c>
      <c r="M342" s="160" t="str">
        <f t="shared" si="122"/>
        <v/>
      </c>
      <c r="N342" s="160" t="str">
        <f t="shared" si="123"/>
        <v/>
      </c>
      <c r="O342" s="160" t="str">
        <f t="shared" si="124"/>
        <v/>
      </c>
      <c r="P342" s="160" t="str">
        <f t="shared" si="125"/>
        <v/>
      </c>
      <c r="Q342" s="160" t="str">
        <f t="shared" si="126"/>
        <v/>
      </c>
      <c r="R342" s="160" t="str">
        <f t="shared" si="127"/>
        <v/>
      </c>
      <c r="S342" s="160" t="str">
        <f t="shared" si="128"/>
        <v/>
      </c>
      <c r="T342" s="160" t="str">
        <f t="shared" si="129"/>
        <v/>
      </c>
      <c r="U342" s="160" t="str">
        <f t="shared" si="130"/>
        <v/>
      </c>
      <c r="V342" s="160" t="str">
        <f t="shared" si="131"/>
        <v/>
      </c>
      <c r="W342" s="160" t="str">
        <f t="shared" si="132"/>
        <v/>
      </c>
      <c r="X342" s="161" t="str">
        <f>IFERROR(IF(INDEX(inputsflow_updot,MATCH(Logic!$A342,inputsflow_no,0))&lt;&gt;"",INDEX(inputsflow_updot,MATCH(Logic!$A342,inputsflow_no,0)),""),"")</f>
        <v/>
      </c>
      <c r="Y342" s="160" t="str">
        <f t="shared" si="118"/>
        <v/>
      </c>
      <c r="Z342" s="161" t="str">
        <f>IFERROR(IF(INDEX(inputsflow_tduot,MATCH(Logic!$A342,inputsflow_no,0))&lt;&gt;"",INDEX(inputsflow_tduot,MATCH(Logic!$A342,inputsflow_no,0)),""),"")</f>
        <v/>
      </c>
      <c r="AA342" s="166" t="str">
        <f t="shared" si="119"/>
        <v/>
      </c>
      <c r="AB342" s="166" t="str">
        <f t="shared" si="120"/>
        <v/>
      </c>
      <c r="AC342" s="162" t="str">
        <f t="shared" si="94"/>
        <v/>
      </c>
      <c r="AD342" s="306" t="str">
        <f t="shared" si="133"/>
        <v/>
      </c>
      <c r="AE342" s="162" t="str">
        <f t="shared" si="134"/>
        <v/>
      </c>
      <c r="AF342" s="160" t="str">
        <f t="shared" si="135"/>
        <v/>
      </c>
      <c r="AG342" s="162" t="str">
        <f t="shared" si="136"/>
        <v/>
      </c>
      <c r="AH342" s="162" t="str">
        <f t="shared" si="121"/>
        <v/>
      </c>
      <c r="AI342" s="162" t="str">
        <f t="shared" si="137"/>
        <v/>
      </c>
      <c r="AJ342" s="153"/>
      <c r="AK342" s="138"/>
      <c r="AL342" s="138"/>
      <c r="AM342" s="138"/>
      <c r="AN342" s="138"/>
      <c r="AO342" s="138"/>
      <c r="AP342" s="138"/>
      <c r="AQ342" s="138"/>
      <c r="AR342" s="138"/>
      <c r="AS342" s="138"/>
      <c r="AT342" s="138"/>
      <c r="AU342" s="138"/>
      <c r="AV342" s="138"/>
      <c r="AW342" s="138"/>
      <c r="AX342" s="138"/>
      <c r="AY342" s="138"/>
      <c r="AZ342" s="138"/>
      <c r="BA342" s="138"/>
      <c r="BB342" s="138"/>
      <c r="BC342" s="138"/>
      <c r="BD342" s="138"/>
      <c r="BE342" s="138"/>
      <c r="BF342" s="138"/>
      <c r="BG342" s="138"/>
      <c r="BH342" s="138"/>
      <c r="BI342" s="138"/>
      <c r="BJ342" s="138"/>
      <c r="BK342" s="138"/>
      <c r="BL342" s="138"/>
      <c r="BM342" s="138"/>
      <c r="BN342" s="138"/>
      <c r="BO342" s="138"/>
      <c r="BP342" s="138"/>
      <c r="BQ342" s="138"/>
      <c r="BR342" s="138"/>
      <c r="BS342" s="138"/>
      <c r="BT342" s="138"/>
      <c r="BU342" s="138"/>
      <c r="BV342" s="138"/>
      <c r="BW342" s="138"/>
      <c r="BX342" s="138"/>
      <c r="BY342" s="138"/>
      <c r="BZ342" s="138"/>
      <c r="CA342" s="14"/>
      <c r="CB342" s="14"/>
      <c r="CC342" s="14"/>
      <c r="CD342" s="14"/>
      <c r="CE342" s="14"/>
      <c r="CF342" s="14"/>
      <c r="CG342" s="14"/>
      <c r="CH342" s="14"/>
      <c r="CI342" s="14"/>
      <c r="CJ342" s="14"/>
      <c r="CK342" s="14"/>
      <c r="CL342" s="14"/>
      <c r="CM342" s="14"/>
      <c r="CN342" s="14"/>
      <c r="CO342" s="14"/>
      <c r="CP342" s="14"/>
      <c r="CQ342" s="14"/>
      <c r="CR342" s="14"/>
      <c r="CS342" s="14"/>
      <c r="CT342" s="14"/>
      <c r="CU342" s="14"/>
      <c r="CV342" s="14"/>
      <c r="CW342" s="14"/>
      <c r="CX342" s="14"/>
      <c r="CY342" s="14"/>
      <c r="CZ342" s="14"/>
      <c r="DA342" s="14"/>
      <c r="DB342" s="14"/>
      <c r="DC342" s="14"/>
      <c r="DD342" s="14"/>
      <c r="DE342" s="14"/>
      <c r="DF342" s="14"/>
      <c r="DG342" s="14"/>
      <c r="DH342" s="14"/>
      <c r="DI342" s="14"/>
      <c r="DJ342" s="14"/>
      <c r="DK342" s="14"/>
      <c r="DL342" s="14"/>
      <c r="DM342" s="14"/>
      <c r="DN342" s="14"/>
      <c r="DO342" s="14"/>
      <c r="DP342" s="14"/>
      <c r="DQ342" s="14"/>
      <c r="DR342" s="14"/>
      <c r="DS342" s="14"/>
      <c r="DT342" s="14"/>
      <c r="DU342" s="14"/>
      <c r="DV342" s="14"/>
      <c r="DW342" s="14"/>
      <c r="DX342" s="14"/>
      <c r="DY342" s="14"/>
      <c r="DZ342" s="14"/>
      <c r="EA342" s="14"/>
      <c r="EB342" s="14"/>
      <c r="EC342" s="14"/>
      <c r="ED342" s="14"/>
      <c r="EE342" s="14"/>
      <c r="EF342" s="14"/>
      <c r="EG342" s="14"/>
      <c r="EH342" s="14"/>
      <c r="EI342" s="14"/>
      <c r="EJ342" s="14"/>
      <c r="EK342" s="14"/>
      <c r="EL342" s="14"/>
      <c r="EM342" s="14"/>
      <c r="EN342" s="14"/>
      <c r="EO342" s="14"/>
      <c r="EP342" s="14"/>
      <c r="EQ342" s="14"/>
      <c r="ER342" s="14"/>
      <c r="ES342" s="14"/>
      <c r="ET342" s="14"/>
      <c r="EU342" s="14"/>
      <c r="EV342" s="14"/>
      <c r="EW342" s="14"/>
      <c r="EX342" s="14"/>
      <c r="EY342" s="14"/>
      <c r="EZ342" s="14"/>
      <c r="FA342" s="14"/>
      <c r="FB342" s="14"/>
      <c r="FC342" s="14"/>
      <c r="FD342" s="14"/>
      <c r="FE342" s="14"/>
      <c r="FF342" s="14"/>
      <c r="FG342" s="14"/>
      <c r="FH342" s="14"/>
      <c r="FI342" s="14"/>
      <c r="FJ342" s="14"/>
      <c r="FK342" s="14"/>
      <c r="FL342" s="14"/>
      <c r="FM342" s="14"/>
      <c r="FN342" s="14"/>
      <c r="FO342" s="14"/>
      <c r="FP342" s="14"/>
      <c r="FQ342" s="14"/>
      <c r="FR342" s="14"/>
      <c r="FS342" s="14"/>
      <c r="FT342" s="14"/>
      <c r="FU342" s="14"/>
      <c r="FV342" s="14"/>
      <c r="FW342" s="14"/>
      <c r="FX342" s="14"/>
      <c r="FY342" s="14"/>
      <c r="FZ342" s="14"/>
      <c r="GA342" s="14"/>
      <c r="GB342" s="14"/>
      <c r="GC342" s="14"/>
      <c r="GD342" s="14"/>
      <c r="GE342" s="14"/>
      <c r="GF342" s="14"/>
      <c r="GG342" s="14"/>
      <c r="GH342" s="14"/>
      <c r="GI342" s="14"/>
      <c r="GJ342" s="14"/>
      <c r="GK342" s="14"/>
      <c r="GL342" s="14"/>
      <c r="GM342" s="14"/>
      <c r="GN342" s="14"/>
      <c r="GO342" s="14"/>
      <c r="GP342" s="14"/>
      <c r="GQ342" s="14"/>
      <c r="GR342" s="14"/>
      <c r="GS342" s="14"/>
      <c r="GT342" s="14"/>
      <c r="GU342" s="14"/>
      <c r="GV342" s="14"/>
      <c r="GW342" s="14"/>
      <c r="GX342" s="14"/>
      <c r="GY342" s="14"/>
      <c r="GZ342" s="14"/>
      <c r="HA342" s="14"/>
      <c r="HB342" s="14"/>
      <c r="HC342" s="14"/>
      <c r="HD342" s="14"/>
      <c r="HE342" s="14"/>
      <c r="HF342" s="14"/>
      <c r="HG342" s="14"/>
      <c r="HH342" s="14"/>
      <c r="HI342" s="14"/>
      <c r="HJ342" s="14"/>
      <c r="HK342" s="14"/>
      <c r="HL342" s="14"/>
      <c r="HM342" s="14"/>
      <c r="HN342" s="14"/>
      <c r="HO342" s="14"/>
      <c r="HP342" s="14"/>
      <c r="HQ342" s="14"/>
      <c r="HR342" s="14"/>
      <c r="HS342" s="14"/>
      <c r="HT342" s="14"/>
      <c r="HU342" s="14"/>
      <c r="HV342" s="14"/>
      <c r="HW342" s="14"/>
      <c r="HX342" s="14"/>
      <c r="HY342" s="14"/>
      <c r="HZ342" s="14"/>
      <c r="IA342" s="14"/>
      <c r="IB342" s="14"/>
      <c r="IC342" s="14"/>
      <c r="ID342" s="14"/>
      <c r="IE342" s="14"/>
      <c r="IF342" s="14"/>
      <c r="IG342" s="14"/>
      <c r="IH342" s="14"/>
      <c r="II342" s="14"/>
      <c r="IJ342" s="14"/>
      <c r="IK342" s="14"/>
      <c r="IL342" s="14"/>
      <c r="IM342" s="14"/>
      <c r="IN342" s="14"/>
      <c r="IO342" s="14"/>
      <c r="IP342" s="14"/>
      <c r="IQ342" s="14"/>
      <c r="IR342" s="14"/>
      <c r="IS342" s="14"/>
      <c r="IT342" s="14"/>
      <c r="IU342" s="14"/>
      <c r="IV342" s="14"/>
      <c r="IW342" s="14"/>
      <c r="IX342" s="14"/>
      <c r="IY342" s="14"/>
      <c r="IZ342" s="14"/>
      <c r="JA342" s="14"/>
      <c r="JB342" s="14"/>
      <c r="JC342" s="14"/>
      <c r="JD342" s="14"/>
      <c r="JE342" s="14"/>
      <c r="JF342" s="14"/>
      <c r="JG342" s="14"/>
      <c r="JH342" s="14"/>
      <c r="JI342" s="14"/>
      <c r="JJ342" s="14"/>
      <c r="JK342" s="14"/>
      <c r="JL342" s="14"/>
      <c r="JM342" s="14"/>
      <c r="JN342" s="14"/>
      <c r="JO342" s="14"/>
      <c r="JP342" s="14"/>
      <c r="JQ342" s="14"/>
      <c r="JR342" s="14"/>
    </row>
    <row r="343" spans="1:278" s="152" customFormat="1" ht="18" hidden="1" customHeight="1" outlineLevel="2" x14ac:dyDescent="0.25">
      <c r="A343" s="146">
        <v>77</v>
      </c>
      <c r="B343" s="366" t="str">
        <f>IFERROR(IF(INDEX(inputsflow_gn,MATCH(Logic!$A343,inputsflow_no,0))&lt;&gt;"",INDEX(inputsflow_gn,MATCH(Logic!$A343,inputsflow_no,0)),""),"")</f>
        <v/>
      </c>
      <c r="C343" s="367"/>
      <c r="D343" s="58" t="str">
        <f>IFERROR(IF(INDEX(inputsflow_id,MATCH(Logic!$A343,inputsflow_no,0))&lt;&gt;"",INDEX(inputsflow_id,MATCH(Logic!$A343,inputsflow_no,0)),""),"")</f>
        <v/>
      </c>
      <c r="E343" s="370" t="str">
        <f>IFERROR(IF(INDEX(inputsflow_typ,MATCH(Logic!$A343,inputsflow_no,0))&lt;&gt;"",INDEX(inputsflow_typ,MATCH(Logic!$A343,inputsflow_no,0)),""),"")</f>
        <v/>
      </c>
      <c r="F343" s="370"/>
      <c r="G343" s="162" t="str">
        <f t="shared" si="116"/>
        <v/>
      </c>
      <c r="H343" s="312" t="str">
        <f>IFERROR(IF(INDEX(inputsflow_dur,MATCH(Logic!$A343,inputsflow_no,0))&lt;&gt;"",INDEX(inputsflow_dur,MATCH(Logic!$A343,inputsflow_no,0)),""),"")</f>
        <v/>
      </c>
      <c r="I343" s="160" t="str">
        <f t="shared" si="117"/>
        <v/>
      </c>
      <c r="J343" s="312" t="str">
        <f>IFERROR(IF(INDEX(inputsflow_dfr,MATCH(Logic!$A343,inputsflow_no,0))&lt;&gt;"",INDEX(inputsflow_dfr,MATCH(Logic!$A343,inputsflow_no,0)),""),"")</f>
        <v/>
      </c>
      <c r="K343" s="304" t="str">
        <f>IFERROR(IF(INDEX(inputsflow_paw,MATCH(Logic!$A343,inputsflow_no,0))&lt;&gt;"",INDEX(inputsflow_paw,MATCH(Logic!$A343,inputsflow_no,0)),""),"")</f>
        <v/>
      </c>
      <c r="L343" s="304" t="str">
        <f>IFERROR(IF(INDEX(inputsflow_prcocc,MATCH(Logic!$A343,inputsflow_no,0))&lt;&gt;"",INDEX(inputsflow_prcocc,MATCH(Logic!$A343,inputsflow_no,0)),""),"")</f>
        <v/>
      </c>
      <c r="M343" s="160" t="str">
        <f t="shared" si="122"/>
        <v/>
      </c>
      <c r="N343" s="160" t="str">
        <f t="shared" si="123"/>
        <v/>
      </c>
      <c r="O343" s="160" t="str">
        <f t="shared" si="124"/>
        <v/>
      </c>
      <c r="P343" s="160" t="str">
        <f t="shared" si="125"/>
        <v/>
      </c>
      <c r="Q343" s="160" t="str">
        <f t="shared" si="126"/>
        <v/>
      </c>
      <c r="R343" s="160" t="str">
        <f t="shared" si="127"/>
        <v/>
      </c>
      <c r="S343" s="160" t="str">
        <f t="shared" si="128"/>
        <v/>
      </c>
      <c r="T343" s="160" t="str">
        <f t="shared" si="129"/>
        <v/>
      </c>
      <c r="U343" s="160" t="str">
        <f t="shared" si="130"/>
        <v/>
      </c>
      <c r="V343" s="160" t="str">
        <f t="shared" si="131"/>
        <v/>
      </c>
      <c r="W343" s="160" t="str">
        <f t="shared" si="132"/>
        <v/>
      </c>
      <c r="X343" s="161" t="str">
        <f>IFERROR(IF(INDEX(inputsflow_updot,MATCH(Logic!$A343,inputsflow_no,0))&lt;&gt;"",INDEX(inputsflow_updot,MATCH(Logic!$A343,inputsflow_no,0)),""),"")</f>
        <v/>
      </c>
      <c r="Y343" s="160" t="str">
        <f t="shared" si="118"/>
        <v/>
      </c>
      <c r="Z343" s="161" t="str">
        <f>IFERROR(IF(INDEX(inputsflow_tduot,MATCH(Logic!$A343,inputsflow_no,0))&lt;&gt;"",INDEX(inputsflow_tduot,MATCH(Logic!$A343,inputsflow_no,0)),""),"")</f>
        <v/>
      </c>
      <c r="AA343" s="166" t="str">
        <f t="shared" si="119"/>
        <v/>
      </c>
      <c r="AB343" s="166" t="str">
        <f t="shared" si="120"/>
        <v/>
      </c>
      <c r="AC343" s="162" t="str">
        <f t="shared" si="94"/>
        <v/>
      </c>
      <c r="AD343" s="306" t="str">
        <f t="shared" si="133"/>
        <v/>
      </c>
      <c r="AE343" s="162" t="str">
        <f t="shared" si="134"/>
        <v/>
      </c>
      <c r="AF343" s="160" t="str">
        <f t="shared" si="135"/>
        <v/>
      </c>
      <c r="AG343" s="162" t="str">
        <f t="shared" si="136"/>
        <v/>
      </c>
      <c r="AH343" s="162" t="str">
        <f t="shared" si="121"/>
        <v/>
      </c>
      <c r="AI343" s="162" t="str">
        <f t="shared" si="137"/>
        <v/>
      </c>
      <c r="AJ343" s="153"/>
      <c r="AK343" s="138"/>
      <c r="AL343" s="138"/>
      <c r="AM343" s="138"/>
      <c r="AN343" s="138"/>
      <c r="AO343" s="138"/>
      <c r="AP343" s="138"/>
      <c r="AQ343" s="138"/>
      <c r="AR343" s="138"/>
      <c r="AS343" s="138"/>
      <c r="AT343" s="138"/>
      <c r="AU343" s="138"/>
      <c r="AV343" s="138"/>
      <c r="AW343" s="138"/>
      <c r="AX343" s="138"/>
      <c r="AY343" s="138"/>
      <c r="AZ343" s="138"/>
      <c r="BA343" s="138"/>
      <c r="BB343" s="138"/>
      <c r="BC343" s="138"/>
      <c r="BD343" s="138"/>
      <c r="BE343" s="138"/>
      <c r="BF343" s="138"/>
      <c r="BG343" s="138"/>
      <c r="BH343" s="138"/>
      <c r="BI343" s="138"/>
      <c r="BJ343" s="138"/>
      <c r="BK343" s="138"/>
      <c r="BL343" s="138"/>
      <c r="BM343" s="138"/>
      <c r="BN343" s="138"/>
      <c r="BO343" s="138"/>
      <c r="BP343" s="138"/>
      <c r="BQ343" s="138"/>
      <c r="BR343" s="138"/>
      <c r="BS343" s="138"/>
      <c r="BT343" s="138"/>
      <c r="BU343" s="138"/>
      <c r="BV343" s="138"/>
      <c r="BW343" s="138"/>
      <c r="BX343" s="138"/>
      <c r="BY343" s="138"/>
      <c r="BZ343" s="138"/>
      <c r="CA343" s="14"/>
      <c r="CB343" s="14"/>
      <c r="CC343" s="14"/>
      <c r="CD343" s="14"/>
      <c r="CE343" s="14"/>
      <c r="CF343" s="14"/>
      <c r="CG343" s="14"/>
      <c r="CH343" s="14"/>
      <c r="CI343" s="14"/>
      <c r="CJ343" s="14"/>
      <c r="CK343" s="14"/>
      <c r="CL343" s="14"/>
      <c r="CM343" s="14"/>
      <c r="CN343" s="14"/>
      <c r="CO343" s="14"/>
      <c r="CP343" s="14"/>
      <c r="CQ343" s="14"/>
      <c r="CR343" s="14"/>
      <c r="CS343" s="14"/>
      <c r="CT343" s="14"/>
      <c r="CU343" s="14"/>
      <c r="CV343" s="14"/>
      <c r="CW343" s="14"/>
      <c r="CX343" s="14"/>
      <c r="CY343" s="14"/>
      <c r="CZ343" s="14"/>
      <c r="DA343" s="14"/>
      <c r="DB343" s="14"/>
      <c r="DC343" s="14"/>
      <c r="DD343" s="14"/>
      <c r="DE343" s="14"/>
      <c r="DF343" s="14"/>
      <c r="DG343" s="14"/>
      <c r="DH343" s="14"/>
      <c r="DI343" s="14"/>
      <c r="DJ343" s="14"/>
      <c r="DK343" s="14"/>
      <c r="DL343" s="14"/>
      <c r="DM343" s="14"/>
      <c r="DN343" s="14"/>
      <c r="DO343" s="14"/>
      <c r="DP343" s="14"/>
      <c r="DQ343" s="14"/>
      <c r="DR343" s="14"/>
      <c r="DS343" s="14"/>
      <c r="DT343" s="14"/>
      <c r="DU343" s="14"/>
      <c r="DV343" s="14"/>
      <c r="DW343" s="14"/>
      <c r="DX343" s="14"/>
      <c r="DY343" s="14"/>
      <c r="DZ343" s="14"/>
      <c r="EA343" s="14"/>
      <c r="EB343" s="14"/>
      <c r="EC343" s="14"/>
      <c r="ED343" s="14"/>
      <c r="EE343" s="14"/>
      <c r="EF343" s="14"/>
      <c r="EG343" s="14"/>
      <c r="EH343" s="14"/>
      <c r="EI343" s="14"/>
      <c r="EJ343" s="14"/>
      <c r="EK343" s="14"/>
      <c r="EL343" s="14"/>
      <c r="EM343" s="14"/>
      <c r="EN343" s="14"/>
      <c r="EO343" s="14"/>
      <c r="EP343" s="14"/>
      <c r="EQ343" s="14"/>
      <c r="ER343" s="14"/>
      <c r="ES343" s="14"/>
      <c r="ET343" s="14"/>
      <c r="EU343" s="14"/>
      <c r="EV343" s="14"/>
      <c r="EW343" s="14"/>
      <c r="EX343" s="14"/>
      <c r="EY343" s="14"/>
      <c r="EZ343" s="14"/>
      <c r="FA343" s="14"/>
      <c r="FB343" s="14"/>
      <c r="FC343" s="14"/>
      <c r="FD343" s="14"/>
      <c r="FE343" s="14"/>
      <c r="FF343" s="14"/>
      <c r="FG343" s="14"/>
      <c r="FH343" s="14"/>
      <c r="FI343" s="14"/>
      <c r="FJ343" s="14"/>
      <c r="FK343" s="14"/>
      <c r="FL343" s="14"/>
      <c r="FM343" s="14"/>
      <c r="FN343" s="14"/>
      <c r="FO343" s="14"/>
      <c r="FP343" s="14"/>
      <c r="FQ343" s="14"/>
      <c r="FR343" s="14"/>
      <c r="FS343" s="14"/>
      <c r="FT343" s="14"/>
      <c r="FU343" s="14"/>
      <c r="FV343" s="14"/>
      <c r="FW343" s="14"/>
      <c r="FX343" s="14"/>
      <c r="FY343" s="14"/>
      <c r="FZ343" s="14"/>
      <c r="GA343" s="14"/>
      <c r="GB343" s="14"/>
      <c r="GC343" s="14"/>
      <c r="GD343" s="14"/>
      <c r="GE343" s="14"/>
      <c r="GF343" s="14"/>
      <c r="GG343" s="14"/>
      <c r="GH343" s="14"/>
      <c r="GI343" s="14"/>
      <c r="GJ343" s="14"/>
      <c r="GK343" s="14"/>
      <c r="GL343" s="14"/>
      <c r="GM343" s="14"/>
      <c r="GN343" s="14"/>
      <c r="GO343" s="14"/>
      <c r="GP343" s="14"/>
      <c r="GQ343" s="14"/>
      <c r="GR343" s="14"/>
      <c r="GS343" s="14"/>
      <c r="GT343" s="14"/>
      <c r="GU343" s="14"/>
      <c r="GV343" s="14"/>
      <c r="GW343" s="14"/>
      <c r="GX343" s="14"/>
      <c r="GY343" s="14"/>
      <c r="GZ343" s="14"/>
      <c r="HA343" s="14"/>
      <c r="HB343" s="14"/>
      <c r="HC343" s="14"/>
      <c r="HD343" s="14"/>
      <c r="HE343" s="14"/>
      <c r="HF343" s="14"/>
      <c r="HG343" s="14"/>
      <c r="HH343" s="14"/>
      <c r="HI343" s="14"/>
      <c r="HJ343" s="14"/>
      <c r="HK343" s="14"/>
      <c r="HL343" s="14"/>
      <c r="HM343" s="14"/>
      <c r="HN343" s="14"/>
      <c r="HO343" s="14"/>
      <c r="HP343" s="14"/>
      <c r="HQ343" s="14"/>
      <c r="HR343" s="14"/>
      <c r="HS343" s="14"/>
      <c r="HT343" s="14"/>
      <c r="HU343" s="14"/>
      <c r="HV343" s="14"/>
      <c r="HW343" s="14"/>
      <c r="HX343" s="14"/>
      <c r="HY343" s="14"/>
      <c r="HZ343" s="14"/>
      <c r="IA343" s="14"/>
      <c r="IB343" s="14"/>
      <c r="IC343" s="14"/>
      <c r="ID343" s="14"/>
      <c r="IE343" s="14"/>
      <c r="IF343" s="14"/>
      <c r="IG343" s="14"/>
      <c r="IH343" s="14"/>
      <c r="II343" s="14"/>
      <c r="IJ343" s="14"/>
      <c r="IK343" s="14"/>
      <c r="IL343" s="14"/>
      <c r="IM343" s="14"/>
      <c r="IN343" s="14"/>
      <c r="IO343" s="14"/>
      <c r="IP343" s="14"/>
      <c r="IQ343" s="14"/>
      <c r="IR343" s="14"/>
      <c r="IS343" s="14"/>
      <c r="IT343" s="14"/>
      <c r="IU343" s="14"/>
      <c r="IV343" s="14"/>
      <c r="IW343" s="14"/>
      <c r="IX343" s="14"/>
      <c r="IY343" s="14"/>
      <c r="IZ343" s="14"/>
      <c r="JA343" s="14"/>
      <c r="JB343" s="14"/>
      <c r="JC343" s="14"/>
      <c r="JD343" s="14"/>
      <c r="JE343" s="14"/>
      <c r="JF343" s="14"/>
      <c r="JG343" s="14"/>
      <c r="JH343" s="14"/>
      <c r="JI343" s="14"/>
      <c r="JJ343" s="14"/>
      <c r="JK343" s="14"/>
      <c r="JL343" s="14"/>
      <c r="JM343" s="14"/>
      <c r="JN343" s="14"/>
      <c r="JO343" s="14"/>
      <c r="JP343" s="14"/>
      <c r="JQ343" s="14"/>
      <c r="JR343" s="14"/>
    </row>
    <row r="344" spans="1:278" s="152" customFormat="1" ht="18" hidden="1" customHeight="1" outlineLevel="2" x14ac:dyDescent="0.25">
      <c r="A344" s="146">
        <v>78</v>
      </c>
      <c r="B344" s="366" t="str">
        <f>IFERROR(IF(INDEX(inputsflow_gn,MATCH(Logic!$A344,inputsflow_no,0))&lt;&gt;"",INDEX(inputsflow_gn,MATCH(Logic!$A344,inputsflow_no,0)),""),"")</f>
        <v/>
      </c>
      <c r="C344" s="367"/>
      <c r="D344" s="58" t="str">
        <f>IFERROR(IF(INDEX(inputsflow_id,MATCH(Logic!$A344,inputsflow_no,0))&lt;&gt;"",INDEX(inputsflow_id,MATCH(Logic!$A344,inputsflow_no,0)),""),"")</f>
        <v/>
      </c>
      <c r="E344" s="370" t="str">
        <f>IFERROR(IF(INDEX(inputsflow_typ,MATCH(Logic!$A344,inputsflow_no,0))&lt;&gt;"",INDEX(inputsflow_typ,MATCH(Logic!$A344,inputsflow_no,0)),""),"")</f>
        <v/>
      </c>
      <c r="F344" s="370"/>
      <c r="G344" s="162" t="str">
        <f t="shared" si="116"/>
        <v/>
      </c>
      <c r="H344" s="312" t="str">
        <f>IFERROR(IF(INDEX(inputsflow_dur,MATCH(Logic!$A344,inputsflow_no,0))&lt;&gt;"",INDEX(inputsflow_dur,MATCH(Logic!$A344,inputsflow_no,0)),""),"")</f>
        <v/>
      </c>
      <c r="I344" s="160" t="str">
        <f t="shared" si="117"/>
        <v/>
      </c>
      <c r="J344" s="312" t="str">
        <f>IFERROR(IF(INDEX(inputsflow_dfr,MATCH(Logic!$A344,inputsflow_no,0))&lt;&gt;"",INDEX(inputsflow_dfr,MATCH(Logic!$A344,inputsflow_no,0)),""),"")</f>
        <v/>
      </c>
      <c r="K344" s="304" t="str">
        <f>IFERROR(IF(INDEX(inputsflow_paw,MATCH(Logic!$A344,inputsflow_no,0))&lt;&gt;"",INDEX(inputsflow_paw,MATCH(Logic!$A344,inputsflow_no,0)),""),"")</f>
        <v/>
      </c>
      <c r="L344" s="304" t="str">
        <f>IFERROR(IF(INDEX(inputsflow_prcocc,MATCH(Logic!$A344,inputsflow_no,0))&lt;&gt;"",INDEX(inputsflow_prcocc,MATCH(Logic!$A344,inputsflow_no,0)),""),"")</f>
        <v/>
      </c>
      <c r="M344" s="160" t="str">
        <f t="shared" si="122"/>
        <v/>
      </c>
      <c r="N344" s="160" t="str">
        <f t="shared" si="123"/>
        <v/>
      </c>
      <c r="O344" s="160" t="str">
        <f t="shared" si="124"/>
        <v/>
      </c>
      <c r="P344" s="160" t="str">
        <f t="shared" si="125"/>
        <v/>
      </c>
      <c r="Q344" s="160" t="str">
        <f t="shared" si="126"/>
        <v/>
      </c>
      <c r="R344" s="160" t="str">
        <f t="shared" si="127"/>
        <v/>
      </c>
      <c r="S344" s="160" t="str">
        <f t="shared" si="128"/>
        <v/>
      </c>
      <c r="T344" s="160" t="str">
        <f t="shared" si="129"/>
        <v/>
      </c>
      <c r="U344" s="160" t="str">
        <f t="shared" si="130"/>
        <v/>
      </c>
      <c r="V344" s="160" t="str">
        <f t="shared" si="131"/>
        <v/>
      </c>
      <c r="W344" s="160" t="str">
        <f t="shared" si="132"/>
        <v/>
      </c>
      <c r="X344" s="161" t="str">
        <f>IFERROR(IF(INDEX(inputsflow_updot,MATCH(Logic!$A344,inputsflow_no,0))&lt;&gt;"",INDEX(inputsflow_updot,MATCH(Logic!$A344,inputsflow_no,0)),""),"")</f>
        <v/>
      </c>
      <c r="Y344" s="160" t="str">
        <f t="shared" si="118"/>
        <v/>
      </c>
      <c r="Z344" s="161" t="str">
        <f>IFERROR(IF(INDEX(inputsflow_tduot,MATCH(Logic!$A344,inputsflow_no,0))&lt;&gt;"",INDEX(inputsflow_tduot,MATCH(Logic!$A344,inputsflow_no,0)),""),"")</f>
        <v/>
      </c>
      <c r="AA344" s="166" t="str">
        <f t="shared" si="119"/>
        <v/>
      </c>
      <c r="AB344" s="166" t="str">
        <f t="shared" si="120"/>
        <v/>
      </c>
      <c r="AC344" s="162" t="str">
        <f t="shared" si="94"/>
        <v/>
      </c>
      <c r="AD344" s="306" t="str">
        <f t="shared" si="133"/>
        <v/>
      </c>
      <c r="AE344" s="162" t="str">
        <f t="shared" si="134"/>
        <v/>
      </c>
      <c r="AF344" s="160" t="str">
        <f t="shared" si="135"/>
        <v/>
      </c>
      <c r="AG344" s="162" t="str">
        <f t="shared" si="136"/>
        <v/>
      </c>
      <c r="AH344" s="162" t="str">
        <f t="shared" si="121"/>
        <v/>
      </c>
      <c r="AI344" s="162" t="str">
        <f t="shared" si="137"/>
        <v/>
      </c>
      <c r="AJ344" s="153"/>
      <c r="AK344" s="138"/>
      <c r="AL344" s="138"/>
      <c r="AM344" s="138"/>
      <c r="AN344" s="138"/>
      <c r="AO344" s="138"/>
      <c r="AP344" s="138"/>
      <c r="AQ344" s="138"/>
      <c r="AR344" s="138"/>
      <c r="AS344" s="138"/>
      <c r="AT344" s="138"/>
      <c r="AU344" s="138"/>
      <c r="AV344" s="138"/>
      <c r="AW344" s="138"/>
      <c r="AX344" s="138"/>
      <c r="AY344" s="138"/>
      <c r="AZ344" s="138"/>
      <c r="BA344" s="138"/>
      <c r="BB344" s="138"/>
      <c r="BC344" s="138"/>
      <c r="BD344" s="138"/>
      <c r="BE344" s="138"/>
      <c r="BF344" s="138"/>
      <c r="BG344" s="138"/>
      <c r="BH344" s="138"/>
      <c r="BI344" s="138"/>
      <c r="BJ344" s="138"/>
      <c r="BK344" s="138"/>
      <c r="BL344" s="138"/>
      <c r="BM344" s="138"/>
      <c r="BN344" s="138"/>
      <c r="BO344" s="138"/>
      <c r="BP344" s="138"/>
      <c r="BQ344" s="138"/>
      <c r="BR344" s="138"/>
      <c r="BS344" s="138"/>
      <c r="BT344" s="138"/>
      <c r="BU344" s="138"/>
      <c r="BV344" s="138"/>
      <c r="BW344" s="138"/>
      <c r="BX344" s="138"/>
      <c r="BY344" s="138"/>
      <c r="BZ344" s="138"/>
      <c r="CA344" s="14"/>
      <c r="CB344" s="14"/>
      <c r="CC344" s="14"/>
      <c r="CD344" s="14"/>
      <c r="CE344" s="14"/>
      <c r="CF344" s="14"/>
      <c r="CG344" s="14"/>
      <c r="CH344" s="14"/>
      <c r="CI344" s="14"/>
      <c r="CJ344" s="14"/>
      <c r="CK344" s="14"/>
      <c r="CL344" s="14"/>
      <c r="CM344" s="14"/>
      <c r="CN344" s="14"/>
      <c r="CO344" s="14"/>
      <c r="CP344" s="14"/>
      <c r="CQ344" s="14"/>
      <c r="CR344" s="14"/>
      <c r="CS344" s="14"/>
      <c r="CT344" s="14"/>
      <c r="CU344" s="14"/>
      <c r="CV344" s="14"/>
      <c r="CW344" s="14"/>
      <c r="CX344" s="14"/>
      <c r="CY344" s="14"/>
      <c r="CZ344" s="14"/>
      <c r="DA344" s="14"/>
      <c r="DB344" s="14"/>
      <c r="DC344" s="14"/>
      <c r="DD344" s="14"/>
      <c r="DE344" s="14"/>
      <c r="DF344" s="14"/>
      <c r="DG344" s="14"/>
      <c r="DH344" s="14"/>
      <c r="DI344" s="14"/>
      <c r="DJ344" s="14"/>
      <c r="DK344" s="14"/>
      <c r="DL344" s="14"/>
      <c r="DM344" s="14"/>
      <c r="DN344" s="14"/>
      <c r="DO344" s="14"/>
      <c r="DP344" s="14"/>
      <c r="DQ344" s="14"/>
      <c r="DR344" s="14"/>
      <c r="DS344" s="14"/>
      <c r="DT344" s="14"/>
      <c r="DU344" s="14"/>
      <c r="DV344" s="14"/>
      <c r="DW344" s="14"/>
      <c r="DX344" s="14"/>
      <c r="DY344" s="14"/>
      <c r="DZ344" s="14"/>
      <c r="EA344" s="14"/>
      <c r="EB344" s="14"/>
      <c r="EC344" s="14"/>
      <c r="ED344" s="14"/>
      <c r="EE344" s="14"/>
      <c r="EF344" s="14"/>
      <c r="EG344" s="14"/>
      <c r="EH344" s="14"/>
      <c r="EI344" s="14"/>
      <c r="EJ344" s="14"/>
      <c r="EK344" s="14"/>
      <c r="EL344" s="14"/>
      <c r="EM344" s="14"/>
      <c r="EN344" s="14"/>
      <c r="EO344" s="14"/>
      <c r="EP344" s="14"/>
      <c r="EQ344" s="14"/>
      <c r="ER344" s="14"/>
      <c r="ES344" s="14"/>
      <c r="ET344" s="14"/>
      <c r="EU344" s="14"/>
      <c r="EV344" s="14"/>
      <c r="EW344" s="14"/>
      <c r="EX344" s="14"/>
      <c r="EY344" s="14"/>
      <c r="EZ344" s="14"/>
      <c r="FA344" s="14"/>
      <c r="FB344" s="14"/>
      <c r="FC344" s="14"/>
      <c r="FD344" s="14"/>
      <c r="FE344" s="14"/>
      <c r="FF344" s="14"/>
      <c r="FG344" s="14"/>
      <c r="FH344" s="14"/>
      <c r="FI344" s="14"/>
      <c r="FJ344" s="14"/>
      <c r="FK344" s="14"/>
      <c r="FL344" s="14"/>
      <c r="FM344" s="14"/>
      <c r="FN344" s="14"/>
      <c r="FO344" s="14"/>
      <c r="FP344" s="14"/>
      <c r="FQ344" s="14"/>
      <c r="FR344" s="14"/>
      <c r="FS344" s="14"/>
      <c r="FT344" s="14"/>
      <c r="FU344" s="14"/>
      <c r="FV344" s="14"/>
      <c r="FW344" s="14"/>
      <c r="FX344" s="14"/>
      <c r="FY344" s="14"/>
      <c r="FZ344" s="14"/>
      <c r="GA344" s="14"/>
      <c r="GB344" s="14"/>
      <c r="GC344" s="14"/>
      <c r="GD344" s="14"/>
      <c r="GE344" s="14"/>
      <c r="GF344" s="14"/>
      <c r="GG344" s="14"/>
      <c r="GH344" s="14"/>
      <c r="GI344" s="14"/>
      <c r="GJ344" s="14"/>
      <c r="GK344" s="14"/>
      <c r="GL344" s="14"/>
      <c r="GM344" s="14"/>
      <c r="GN344" s="14"/>
      <c r="GO344" s="14"/>
      <c r="GP344" s="14"/>
      <c r="GQ344" s="14"/>
      <c r="GR344" s="14"/>
      <c r="GS344" s="14"/>
      <c r="GT344" s="14"/>
      <c r="GU344" s="14"/>
      <c r="GV344" s="14"/>
      <c r="GW344" s="14"/>
      <c r="GX344" s="14"/>
      <c r="GY344" s="14"/>
      <c r="GZ344" s="14"/>
      <c r="HA344" s="14"/>
      <c r="HB344" s="14"/>
      <c r="HC344" s="14"/>
      <c r="HD344" s="14"/>
      <c r="HE344" s="14"/>
      <c r="HF344" s="14"/>
      <c r="HG344" s="14"/>
      <c r="HH344" s="14"/>
      <c r="HI344" s="14"/>
      <c r="HJ344" s="14"/>
      <c r="HK344" s="14"/>
      <c r="HL344" s="14"/>
      <c r="HM344" s="14"/>
      <c r="HN344" s="14"/>
      <c r="HO344" s="14"/>
      <c r="HP344" s="14"/>
      <c r="HQ344" s="14"/>
      <c r="HR344" s="14"/>
      <c r="HS344" s="14"/>
      <c r="HT344" s="14"/>
      <c r="HU344" s="14"/>
      <c r="HV344" s="14"/>
      <c r="HW344" s="14"/>
      <c r="HX344" s="14"/>
      <c r="HY344" s="14"/>
      <c r="HZ344" s="14"/>
      <c r="IA344" s="14"/>
      <c r="IB344" s="14"/>
      <c r="IC344" s="14"/>
      <c r="ID344" s="14"/>
      <c r="IE344" s="14"/>
      <c r="IF344" s="14"/>
      <c r="IG344" s="14"/>
      <c r="IH344" s="14"/>
      <c r="II344" s="14"/>
      <c r="IJ344" s="14"/>
      <c r="IK344" s="14"/>
      <c r="IL344" s="14"/>
      <c r="IM344" s="14"/>
      <c r="IN344" s="14"/>
      <c r="IO344" s="14"/>
      <c r="IP344" s="14"/>
      <c r="IQ344" s="14"/>
      <c r="IR344" s="14"/>
      <c r="IS344" s="14"/>
      <c r="IT344" s="14"/>
      <c r="IU344" s="14"/>
      <c r="IV344" s="14"/>
      <c r="IW344" s="14"/>
      <c r="IX344" s="14"/>
      <c r="IY344" s="14"/>
      <c r="IZ344" s="14"/>
      <c r="JA344" s="14"/>
      <c r="JB344" s="14"/>
      <c r="JC344" s="14"/>
      <c r="JD344" s="14"/>
      <c r="JE344" s="14"/>
      <c r="JF344" s="14"/>
      <c r="JG344" s="14"/>
      <c r="JH344" s="14"/>
      <c r="JI344" s="14"/>
      <c r="JJ344" s="14"/>
      <c r="JK344" s="14"/>
      <c r="JL344" s="14"/>
      <c r="JM344" s="14"/>
      <c r="JN344" s="14"/>
      <c r="JO344" s="14"/>
      <c r="JP344" s="14"/>
      <c r="JQ344" s="14"/>
      <c r="JR344" s="14"/>
    </row>
    <row r="345" spans="1:278" s="152" customFormat="1" ht="18" hidden="1" customHeight="1" outlineLevel="2" x14ac:dyDescent="0.25">
      <c r="A345" s="146">
        <v>79</v>
      </c>
      <c r="B345" s="366" t="str">
        <f>IFERROR(IF(INDEX(inputsflow_gn,MATCH(Logic!$A345,inputsflow_no,0))&lt;&gt;"",INDEX(inputsflow_gn,MATCH(Logic!$A345,inputsflow_no,0)),""),"")</f>
        <v/>
      </c>
      <c r="C345" s="367"/>
      <c r="D345" s="58" t="str">
        <f>IFERROR(IF(INDEX(inputsflow_id,MATCH(Logic!$A345,inputsflow_no,0))&lt;&gt;"",INDEX(inputsflow_id,MATCH(Logic!$A345,inputsflow_no,0)),""),"")</f>
        <v/>
      </c>
      <c r="E345" s="370" t="str">
        <f>IFERROR(IF(INDEX(inputsflow_typ,MATCH(Logic!$A345,inputsflow_no,0))&lt;&gt;"",INDEX(inputsflow_typ,MATCH(Logic!$A345,inputsflow_no,0)),""),"")</f>
        <v/>
      </c>
      <c r="F345" s="370"/>
      <c r="G345" s="162" t="str">
        <f t="shared" si="116"/>
        <v/>
      </c>
      <c r="H345" s="312" t="str">
        <f>IFERROR(IF(INDEX(inputsflow_dur,MATCH(Logic!$A345,inputsflow_no,0))&lt;&gt;"",INDEX(inputsflow_dur,MATCH(Logic!$A345,inputsflow_no,0)),""),"")</f>
        <v/>
      </c>
      <c r="I345" s="160" t="str">
        <f t="shared" si="117"/>
        <v/>
      </c>
      <c r="J345" s="312" t="str">
        <f>IFERROR(IF(INDEX(inputsflow_dfr,MATCH(Logic!$A345,inputsflow_no,0))&lt;&gt;"",INDEX(inputsflow_dfr,MATCH(Logic!$A345,inputsflow_no,0)),""),"")</f>
        <v/>
      </c>
      <c r="K345" s="304" t="str">
        <f>IFERROR(IF(INDEX(inputsflow_paw,MATCH(Logic!$A345,inputsflow_no,0))&lt;&gt;"",INDEX(inputsflow_paw,MATCH(Logic!$A345,inputsflow_no,0)),""),"")</f>
        <v/>
      </c>
      <c r="L345" s="304" t="str">
        <f>IFERROR(IF(INDEX(inputsflow_prcocc,MATCH(Logic!$A345,inputsflow_no,0))&lt;&gt;"",INDEX(inputsflow_prcocc,MATCH(Logic!$A345,inputsflow_no,0)),""),"")</f>
        <v/>
      </c>
      <c r="M345" s="160" t="str">
        <f t="shared" si="122"/>
        <v/>
      </c>
      <c r="N345" s="160" t="str">
        <f t="shared" si="123"/>
        <v/>
      </c>
      <c r="O345" s="160" t="str">
        <f t="shared" si="124"/>
        <v/>
      </c>
      <c r="P345" s="160" t="str">
        <f t="shared" si="125"/>
        <v/>
      </c>
      <c r="Q345" s="160" t="str">
        <f t="shared" si="126"/>
        <v/>
      </c>
      <c r="R345" s="160" t="str">
        <f t="shared" si="127"/>
        <v/>
      </c>
      <c r="S345" s="160" t="str">
        <f t="shared" si="128"/>
        <v/>
      </c>
      <c r="T345" s="160" t="str">
        <f t="shared" si="129"/>
        <v/>
      </c>
      <c r="U345" s="160" t="str">
        <f t="shared" si="130"/>
        <v/>
      </c>
      <c r="V345" s="160" t="str">
        <f t="shared" si="131"/>
        <v/>
      </c>
      <c r="W345" s="160" t="str">
        <f t="shared" si="132"/>
        <v/>
      </c>
      <c r="X345" s="161" t="str">
        <f>IFERROR(IF(INDEX(inputsflow_updot,MATCH(Logic!$A345,inputsflow_no,0))&lt;&gt;"",INDEX(inputsflow_updot,MATCH(Logic!$A345,inputsflow_no,0)),""),"")</f>
        <v/>
      </c>
      <c r="Y345" s="160" t="str">
        <f t="shared" si="118"/>
        <v/>
      </c>
      <c r="Z345" s="161" t="str">
        <f>IFERROR(IF(INDEX(inputsflow_tduot,MATCH(Logic!$A345,inputsflow_no,0))&lt;&gt;"",INDEX(inputsflow_tduot,MATCH(Logic!$A345,inputsflow_no,0)),""),"")</f>
        <v/>
      </c>
      <c r="AA345" s="166" t="str">
        <f t="shared" si="119"/>
        <v/>
      </c>
      <c r="AB345" s="166" t="str">
        <f t="shared" si="120"/>
        <v/>
      </c>
      <c r="AC345" s="162" t="str">
        <f t="shared" si="94"/>
        <v/>
      </c>
      <c r="AD345" s="306" t="str">
        <f t="shared" si="133"/>
        <v/>
      </c>
      <c r="AE345" s="162" t="str">
        <f t="shared" si="134"/>
        <v/>
      </c>
      <c r="AF345" s="160" t="str">
        <f t="shared" si="135"/>
        <v/>
      </c>
      <c r="AG345" s="162" t="str">
        <f t="shared" si="136"/>
        <v/>
      </c>
      <c r="AH345" s="162" t="str">
        <f t="shared" si="121"/>
        <v/>
      </c>
      <c r="AI345" s="162" t="str">
        <f t="shared" si="137"/>
        <v/>
      </c>
      <c r="AJ345" s="153"/>
      <c r="AK345" s="138"/>
      <c r="AL345" s="138"/>
      <c r="AM345" s="138"/>
      <c r="AN345" s="138"/>
      <c r="AO345" s="138"/>
      <c r="AP345" s="138"/>
      <c r="AQ345" s="138"/>
      <c r="AR345" s="138"/>
      <c r="AS345" s="138"/>
      <c r="AT345" s="138"/>
      <c r="AU345" s="138"/>
      <c r="AV345" s="138"/>
      <c r="AW345" s="138"/>
      <c r="AX345" s="138"/>
      <c r="AY345" s="138"/>
      <c r="AZ345" s="138"/>
      <c r="BA345" s="138"/>
      <c r="BB345" s="138"/>
      <c r="BC345" s="138"/>
      <c r="BD345" s="138"/>
      <c r="BE345" s="138"/>
      <c r="BF345" s="138"/>
      <c r="BG345" s="138"/>
      <c r="BH345" s="138"/>
      <c r="BI345" s="138"/>
      <c r="BJ345" s="138"/>
      <c r="BK345" s="138"/>
      <c r="BL345" s="138"/>
      <c r="BM345" s="138"/>
      <c r="BN345" s="138"/>
      <c r="BO345" s="138"/>
      <c r="BP345" s="138"/>
      <c r="BQ345" s="138"/>
      <c r="BR345" s="138"/>
      <c r="BS345" s="138"/>
      <c r="BT345" s="138"/>
      <c r="BU345" s="138"/>
      <c r="BV345" s="138"/>
      <c r="BW345" s="138"/>
      <c r="BX345" s="138"/>
      <c r="BY345" s="138"/>
      <c r="BZ345" s="138"/>
      <c r="CA345" s="14"/>
      <c r="CB345" s="14"/>
      <c r="CC345" s="14"/>
      <c r="CD345" s="14"/>
      <c r="CE345" s="14"/>
      <c r="CF345" s="14"/>
      <c r="CG345" s="14"/>
      <c r="CH345" s="14"/>
      <c r="CI345" s="14"/>
      <c r="CJ345" s="14"/>
      <c r="CK345" s="14"/>
      <c r="CL345" s="14"/>
      <c r="CM345" s="14"/>
      <c r="CN345" s="14"/>
      <c r="CO345" s="14"/>
      <c r="CP345" s="14"/>
      <c r="CQ345" s="14"/>
      <c r="CR345" s="14"/>
      <c r="CS345" s="14"/>
      <c r="CT345" s="14"/>
      <c r="CU345" s="14"/>
      <c r="CV345" s="14"/>
      <c r="CW345" s="14"/>
      <c r="CX345" s="14"/>
      <c r="CY345" s="14"/>
      <c r="CZ345" s="14"/>
      <c r="DA345" s="14"/>
      <c r="DB345" s="14"/>
      <c r="DC345" s="14"/>
      <c r="DD345" s="14"/>
      <c r="DE345" s="14"/>
      <c r="DF345" s="14"/>
      <c r="DG345" s="14"/>
      <c r="DH345" s="14"/>
      <c r="DI345" s="14"/>
      <c r="DJ345" s="14"/>
      <c r="DK345" s="14"/>
      <c r="DL345" s="14"/>
      <c r="DM345" s="14"/>
      <c r="DN345" s="14"/>
      <c r="DO345" s="14"/>
      <c r="DP345" s="14"/>
      <c r="DQ345" s="14"/>
      <c r="DR345" s="14"/>
      <c r="DS345" s="14"/>
      <c r="DT345" s="14"/>
      <c r="DU345" s="14"/>
      <c r="DV345" s="14"/>
      <c r="DW345" s="14"/>
      <c r="DX345" s="14"/>
      <c r="DY345" s="14"/>
      <c r="DZ345" s="14"/>
      <c r="EA345" s="14"/>
      <c r="EB345" s="14"/>
      <c r="EC345" s="14"/>
      <c r="ED345" s="14"/>
      <c r="EE345" s="14"/>
      <c r="EF345" s="14"/>
      <c r="EG345" s="14"/>
      <c r="EH345" s="14"/>
      <c r="EI345" s="14"/>
      <c r="EJ345" s="14"/>
      <c r="EK345" s="14"/>
      <c r="EL345" s="14"/>
      <c r="EM345" s="14"/>
      <c r="EN345" s="14"/>
      <c r="EO345" s="14"/>
      <c r="EP345" s="14"/>
      <c r="EQ345" s="14"/>
      <c r="ER345" s="14"/>
      <c r="ES345" s="14"/>
      <c r="ET345" s="14"/>
      <c r="EU345" s="14"/>
      <c r="EV345" s="14"/>
      <c r="EW345" s="14"/>
      <c r="EX345" s="14"/>
      <c r="EY345" s="14"/>
      <c r="EZ345" s="14"/>
      <c r="FA345" s="14"/>
      <c r="FB345" s="14"/>
      <c r="FC345" s="14"/>
      <c r="FD345" s="14"/>
      <c r="FE345" s="14"/>
      <c r="FF345" s="14"/>
      <c r="FG345" s="14"/>
      <c r="FH345" s="14"/>
      <c r="FI345" s="14"/>
      <c r="FJ345" s="14"/>
      <c r="FK345" s="14"/>
      <c r="FL345" s="14"/>
      <c r="FM345" s="14"/>
      <c r="FN345" s="14"/>
      <c r="FO345" s="14"/>
      <c r="FP345" s="14"/>
      <c r="FQ345" s="14"/>
      <c r="FR345" s="14"/>
      <c r="FS345" s="14"/>
      <c r="FT345" s="14"/>
      <c r="FU345" s="14"/>
      <c r="FV345" s="14"/>
      <c r="FW345" s="14"/>
      <c r="FX345" s="14"/>
      <c r="FY345" s="14"/>
      <c r="FZ345" s="14"/>
      <c r="GA345" s="14"/>
      <c r="GB345" s="14"/>
      <c r="GC345" s="14"/>
      <c r="GD345" s="14"/>
      <c r="GE345" s="14"/>
      <c r="GF345" s="14"/>
      <c r="GG345" s="14"/>
      <c r="GH345" s="14"/>
      <c r="GI345" s="14"/>
      <c r="GJ345" s="14"/>
      <c r="GK345" s="14"/>
      <c r="GL345" s="14"/>
      <c r="GM345" s="14"/>
      <c r="GN345" s="14"/>
      <c r="GO345" s="14"/>
      <c r="GP345" s="14"/>
      <c r="GQ345" s="14"/>
      <c r="GR345" s="14"/>
      <c r="GS345" s="14"/>
      <c r="GT345" s="14"/>
      <c r="GU345" s="14"/>
      <c r="GV345" s="14"/>
      <c r="GW345" s="14"/>
      <c r="GX345" s="14"/>
      <c r="GY345" s="14"/>
      <c r="GZ345" s="14"/>
      <c r="HA345" s="14"/>
      <c r="HB345" s="14"/>
      <c r="HC345" s="14"/>
      <c r="HD345" s="14"/>
      <c r="HE345" s="14"/>
      <c r="HF345" s="14"/>
      <c r="HG345" s="14"/>
      <c r="HH345" s="14"/>
      <c r="HI345" s="14"/>
      <c r="HJ345" s="14"/>
      <c r="HK345" s="14"/>
      <c r="HL345" s="14"/>
      <c r="HM345" s="14"/>
      <c r="HN345" s="14"/>
      <c r="HO345" s="14"/>
      <c r="HP345" s="14"/>
      <c r="HQ345" s="14"/>
      <c r="HR345" s="14"/>
      <c r="HS345" s="14"/>
      <c r="HT345" s="14"/>
      <c r="HU345" s="14"/>
      <c r="HV345" s="14"/>
      <c r="HW345" s="14"/>
      <c r="HX345" s="14"/>
      <c r="HY345" s="14"/>
      <c r="HZ345" s="14"/>
      <c r="IA345" s="14"/>
      <c r="IB345" s="14"/>
      <c r="IC345" s="14"/>
      <c r="ID345" s="14"/>
      <c r="IE345" s="14"/>
      <c r="IF345" s="14"/>
      <c r="IG345" s="14"/>
      <c r="IH345" s="14"/>
      <c r="II345" s="14"/>
      <c r="IJ345" s="14"/>
      <c r="IK345" s="14"/>
      <c r="IL345" s="14"/>
      <c r="IM345" s="14"/>
      <c r="IN345" s="14"/>
      <c r="IO345" s="14"/>
      <c r="IP345" s="14"/>
      <c r="IQ345" s="14"/>
      <c r="IR345" s="14"/>
      <c r="IS345" s="14"/>
      <c r="IT345" s="14"/>
      <c r="IU345" s="14"/>
      <c r="IV345" s="14"/>
      <c r="IW345" s="14"/>
      <c r="IX345" s="14"/>
      <c r="IY345" s="14"/>
      <c r="IZ345" s="14"/>
      <c r="JA345" s="14"/>
      <c r="JB345" s="14"/>
      <c r="JC345" s="14"/>
      <c r="JD345" s="14"/>
      <c r="JE345" s="14"/>
      <c r="JF345" s="14"/>
      <c r="JG345" s="14"/>
      <c r="JH345" s="14"/>
      <c r="JI345" s="14"/>
      <c r="JJ345" s="14"/>
      <c r="JK345" s="14"/>
      <c r="JL345" s="14"/>
      <c r="JM345" s="14"/>
      <c r="JN345" s="14"/>
      <c r="JO345" s="14"/>
      <c r="JP345" s="14"/>
      <c r="JQ345" s="14"/>
      <c r="JR345" s="14"/>
    </row>
    <row r="346" spans="1:278" s="152" customFormat="1" ht="18" hidden="1" customHeight="1" outlineLevel="2" x14ac:dyDescent="0.25">
      <c r="A346" s="146">
        <v>80</v>
      </c>
      <c r="B346" s="366" t="str">
        <f>IFERROR(IF(INDEX(inputsflow_gn,MATCH(Logic!$A346,inputsflow_no,0))&lt;&gt;"",INDEX(inputsflow_gn,MATCH(Logic!$A346,inputsflow_no,0)),""),"")</f>
        <v/>
      </c>
      <c r="C346" s="367"/>
      <c r="D346" s="58" t="str">
        <f>IFERROR(IF(INDEX(inputsflow_id,MATCH(Logic!$A346,inputsflow_no,0))&lt;&gt;"",INDEX(inputsflow_id,MATCH(Logic!$A346,inputsflow_no,0)),""),"")</f>
        <v/>
      </c>
      <c r="E346" s="370" t="str">
        <f>IFERROR(IF(INDEX(inputsflow_typ,MATCH(Logic!$A346,inputsflow_no,0))&lt;&gt;"",INDEX(inputsflow_typ,MATCH(Logic!$A346,inputsflow_no,0)),""),"")</f>
        <v/>
      </c>
      <c r="F346" s="370"/>
      <c r="G346" s="162" t="str">
        <f t="shared" si="116"/>
        <v/>
      </c>
      <c r="H346" s="312" t="str">
        <f>IFERROR(IF(INDEX(inputsflow_dur,MATCH(Logic!$A346,inputsflow_no,0))&lt;&gt;"",INDEX(inputsflow_dur,MATCH(Logic!$A346,inputsflow_no,0)),""),"")</f>
        <v/>
      </c>
      <c r="I346" s="160" t="str">
        <f t="shared" si="117"/>
        <v/>
      </c>
      <c r="J346" s="312" t="str">
        <f>IFERROR(IF(INDEX(inputsflow_dfr,MATCH(Logic!$A346,inputsflow_no,0))&lt;&gt;"",INDEX(inputsflow_dfr,MATCH(Logic!$A346,inputsflow_no,0)),""),"")</f>
        <v/>
      </c>
      <c r="K346" s="304" t="str">
        <f>IFERROR(IF(INDEX(inputsflow_paw,MATCH(Logic!$A346,inputsflow_no,0))&lt;&gt;"",INDEX(inputsflow_paw,MATCH(Logic!$A346,inputsflow_no,0)),""),"")</f>
        <v/>
      </c>
      <c r="L346" s="304" t="str">
        <f>IFERROR(IF(INDEX(inputsflow_prcocc,MATCH(Logic!$A346,inputsflow_no,0))&lt;&gt;"",INDEX(inputsflow_prcocc,MATCH(Logic!$A346,inputsflow_no,0)),""),"")</f>
        <v/>
      </c>
      <c r="M346" s="160" t="str">
        <f t="shared" si="122"/>
        <v/>
      </c>
      <c r="N346" s="160" t="str">
        <f t="shared" si="123"/>
        <v/>
      </c>
      <c r="O346" s="160" t="str">
        <f t="shared" si="124"/>
        <v/>
      </c>
      <c r="P346" s="160" t="str">
        <f t="shared" si="125"/>
        <v/>
      </c>
      <c r="Q346" s="160" t="str">
        <f t="shared" si="126"/>
        <v/>
      </c>
      <c r="R346" s="160" t="str">
        <f t="shared" si="127"/>
        <v/>
      </c>
      <c r="S346" s="160" t="str">
        <f t="shared" si="128"/>
        <v/>
      </c>
      <c r="T346" s="160" t="str">
        <f t="shared" si="129"/>
        <v/>
      </c>
      <c r="U346" s="160" t="str">
        <f t="shared" si="130"/>
        <v/>
      </c>
      <c r="V346" s="160" t="str">
        <f t="shared" si="131"/>
        <v/>
      </c>
      <c r="W346" s="160" t="str">
        <f t="shared" si="132"/>
        <v/>
      </c>
      <c r="X346" s="161" t="str">
        <f>IFERROR(IF(INDEX(inputsflow_updot,MATCH(Logic!$A346,inputsflow_no,0))&lt;&gt;"",INDEX(inputsflow_updot,MATCH(Logic!$A346,inputsflow_no,0)),""),"")</f>
        <v/>
      </c>
      <c r="Y346" s="160" t="str">
        <f t="shared" si="118"/>
        <v/>
      </c>
      <c r="Z346" s="161" t="str">
        <f>IFERROR(IF(INDEX(inputsflow_tduot,MATCH(Logic!$A346,inputsflow_no,0))&lt;&gt;"",INDEX(inputsflow_tduot,MATCH(Logic!$A346,inputsflow_no,0)),""),"")</f>
        <v/>
      </c>
      <c r="AA346" s="166" t="str">
        <f t="shared" si="119"/>
        <v/>
      </c>
      <c r="AB346" s="166" t="str">
        <f t="shared" si="120"/>
        <v/>
      </c>
      <c r="AC346" s="162" t="str">
        <f t="shared" si="94"/>
        <v/>
      </c>
      <c r="AD346" s="306" t="str">
        <f t="shared" si="133"/>
        <v/>
      </c>
      <c r="AE346" s="162" t="str">
        <f t="shared" si="134"/>
        <v/>
      </c>
      <c r="AF346" s="160" t="str">
        <f t="shared" si="135"/>
        <v/>
      </c>
      <c r="AG346" s="162" t="str">
        <f t="shared" si="136"/>
        <v/>
      </c>
      <c r="AH346" s="162" t="str">
        <f t="shared" si="121"/>
        <v/>
      </c>
      <c r="AI346" s="162" t="str">
        <f t="shared" si="137"/>
        <v/>
      </c>
      <c r="AJ346" s="153"/>
      <c r="AK346" s="138"/>
      <c r="AL346" s="138"/>
      <c r="AM346" s="138"/>
      <c r="AN346" s="138"/>
      <c r="AO346" s="138"/>
      <c r="AP346" s="138"/>
      <c r="AQ346" s="138"/>
      <c r="AR346" s="138"/>
      <c r="AS346" s="138"/>
      <c r="AT346" s="138"/>
      <c r="AU346" s="138"/>
      <c r="AV346" s="138"/>
      <c r="AW346" s="138"/>
      <c r="AX346" s="138"/>
      <c r="AY346" s="138"/>
      <c r="AZ346" s="138"/>
      <c r="BA346" s="138"/>
      <c r="BB346" s="138"/>
      <c r="BC346" s="138"/>
      <c r="BD346" s="138"/>
      <c r="BE346" s="138"/>
      <c r="BF346" s="138"/>
      <c r="BG346" s="138"/>
      <c r="BH346" s="138"/>
      <c r="BI346" s="138"/>
      <c r="BJ346" s="138"/>
      <c r="BK346" s="138"/>
      <c r="BL346" s="138"/>
      <c r="BM346" s="138"/>
      <c r="BN346" s="138"/>
      <c r="BO346" s="138"/>
      <c r="BP346" s="138"/>
      <c r="BQ346" s="138"/>
      <c r="BR346" s="138"/>
      <c r="BS346" s="138"/>
      <c r="BT346" s="138"/>
      <c r="BU346" s="138"/>
      <c r="BV346" s="138"/>
      <c r="BW346" s="138"/>
      <c r="BX346" s="138"/>
      <c r="BY346" s="138"/>
      <c r="BZ346" s="138"/>
      <c r="CA346" s="14"/>
      <c r="CB346" s="14"/>
      <c r="CC346" s="14"/>
      <c r="CD346" s="14"/>
      <c r="CE346" s="14"/>
      <c r="CF346" s="14"/>
      <c r="CG346" s="14"/>
      <c r="CH346" s="14"/>
      <c r="CI346" s="14"/>
      <c r="CJ346" s="14"/>
      <c r="CK346" s="14"/>
      <c r="CL346" s="14"/>
      <c r="CM346" s="14"/>
      <c r="CN346" s="14"/>
      <c r="CO346" s="14"/>
      <c r="CP346" s="14"/>
      <c r="CQ346" s="14"/>
      <c r="CR346" s="14"/>
      <c r="CS346" s="14"/>
      <c r="CT346" s="14"/>
      <c r="CU346" s="14"/>
      <c r="CV346" s="14"/>
      <c r="CW346" s="14"/>
      <c r="CX346" s="14"/>
      <c r="CY346" s="14"/>
      <c r="CZ346" s="14"/>
      <c r="DA346" s="14"/>
      <c r="DB346" s="14"/>
      <c r="DC346" s="14"/>
      <c r="DD346" s="14"/>
      <c r="DE346" s="14"/>
      <c r="DF346" s="14"/>
      <c r="DG346" s="14"/>
      <c r="DH346" s="14"/>
      <c r="DI346" s="14"/>
      <c r="DJ346" s="14"/>
      <c r="DK346" s="14"/>
      <c r="DL346" s="14"/>
      <c r="DM346" s="14"/>
      <c r="DN346" s="14"/>
      <c r="DO346" s="14"/>
      <c r="DP346" s="14"/>
      <c r="DQ346" s="14"/>
      <c r="DR346" s="14"/>
      <c r="DS346" s="14"/>
      <c r="DT346" s="14"/>
      <c r="DU346" s="14"/>
      <c r="DV346" s="14"/>
      <c r="DW346" s="14"/>
      <c r="DX346" s="14"/>
      <c r="DY346" s="14"/>
      <c r="DZ346" s="14"/>
      <c r="EA346" s="14"/>
      <c r="EB346" s="14"/>
      <c r="EC346" s="14"/>
      <c r="ED346" s="14"/>
      <c r="EE346" s="14"/>
      <c r="EF346" s="14"/>
      <c r="EG346" s="14"/>
      <c r="EH346" s="14"/>
      <c r="EI346" s="14"/>
      <c r="EJ346" s="14"/>
      <c r="EK346" s="14"/>
      <c r="EL346" s="14"/>
      <c r="EM346" s="14"/>
      <c r="EN346" s="14"/>
      <c r="EO346" s="14"/>
      <c r="EP346" s="14"/>
      <c r="EQ346" s="14"/>
      <c r="ER346" s="14"/>
      <c r="ES346" s="14"/>
      <c r="ET346" s="14"/>
      <c r="EU346" s="14"/>
      <c r="EV346" s="14"/>
      <c r="EW346" s="14"/>
      <c r="EX346" s="14"/>
      <c r="EY346" s="14"/>
      <c r="EZ346" s="14"/>
      <c r="FA346" s="14"/>
      <c r="FB346" s="14"/>
      <c r="FC346" s="14"/>
      <c r="FD346" s="14"/>
      <c r="FE346" s="14"/>
      <c r="FF346" s="14"/>
      <c r="FG346" s="14"/>
      <c r="FH346" s="14"/>
      <c r="FI346" s="14"/>
      <c r="FJ346" s="14"/>
      <c r="FK346" s="14"/>
      <c r="FL346" s="14"/>
      <c r="FM346" s="14"/>
      <c r="FN346" s="14"/>
      <c r="FO346" s="14"/>
      <c r="FP346" s="14"/>
      <c r="FQ346" s="14"/>
      <c r="FR346" s="14"/>
      <c r="FS346" s="14"/>
      <c r="FT346" s="14"/>
      <c r="FU346" s="14"/>
      <c r="FV346" s="14"/>
      <c r="FW346" s="14"/>
      <c r="FX346" s="14"/>
      <c r="FY346" s="14"/>
      <c r="FZ346" s="14"/>
      <c r="GA346" s="14"/>
      <c r="GB346" s="14"/>
      <c r="GC346" s="14"/>
      <c r="GD346" s="14"/>
      <c r="GE346" s="14"/>
      <c r="GF346" s="14"/>
      <c r="GG346" s="14"/>
      <c r="GH346" s="14"/>
      <c r="GI346" s="14"/>
      <c r="GJ346" s="14"/>
      <c r="GK346" s="14"/>
      <c r="GL346" s="14"/>
      <c r="GM346" s="14"/>
      <c r="GN346" s="14"/>
      <c r="GO346" s="14"/>
      <c r="GP346" s="14"/>
      <c r="GQ346" s="14"/>
      <c r="GR346" s="14"/>
      <c r="GS346" s="14"/>
      <c r="GT346" s="14"/>
      <c r="GU346" s="14"/>
      <c r="GV346" s="14"/>
      <c r="GW346" s="14"/>
      <c r="GX346" s="14"/>
      <c r="GY346" s="14"/>
      <c r="GZ346" s="14"/>
      <c r="HA346" s="14"/>
      <c r="HB346" s="14"/>
      <c r="HC346" s="14"/>
      <c r="HD346" s="14"/>
      <c r="HE346" s="14"/>
      <c r="HF346" s="14"/>
      <c r="HG346" s="14"/>
      <c r="HH346" s="14"/>
      <c r="HI346" s="14"/>
      <c r="HJ346" s="14"/>
      <c r="HK346" s="14"/>
      <c r="HL346" s="14"/>
      <c r="HM346" s="14"/>
      <c r="HN346" s="14"/>
      <c r="HO346" s="14"/>
      <c r="HP346" s="14"/>
      <c r="HQ346" s="14"/>
      <c r="HR346" s="14"/>
      <c r="HS346" s="14"/>
      <c r="HT346" s="14"/>
      <c r="HU346" s="14"/>
      <c r="HV346" s="14"/>
      <c r="HW346" s="14"/>
      <c r="HX346" s="14"/>
      <c r="HY346" s="14"/>
      <c r="HZ346" s="14"/>
      <c r="IA346" s="14"/>
      <c r="IB346" s="14"/>
      <c r="IC346" s="14"/>
      <c r="ID346" s="14"/>
      <c r="IE346" s="14"/>
      <c r="IF346" s="14"/>
      <c r="IG346" s="14"/>
      <c r="IH346" s="14"/>
      <c r="II346" s="14"/>
      <c r="IJ346" s="14"/>
      <c r="IK346" s="14"/>
      <c r="IL346" s="14"/>
      <c r="IM346" s="14"/>
      <c r="IN346" s="14"/>
      <c r="IO346" s="14"/>
      <c r="IP346" s="14"/>
      <c r="IQ346" s="14"/>
      <c r="IR346" s="14"/>
      <c r="IS346" s="14"/>
      <c r="IT346" s="14"/>
      <c r="IU346" s="14"/>
      <c r="IV346" s="14"/>
      <c r="IW346" s="14"/>
      <c r="IX346" s="14"/>
      <c r="IY346" s="14"/>
      <c r="IZ346" s="14"/>
      <c r="JA346" s="14"/>
      <c r="JB346" s="14"/>
      <c r="JC346" s="14"/>
      <c r="JD346" s="14"/>
      <c r="JE346" s="14"/>
      <c r="JF346" s="14"/>
      <c r="JG346" s="14"/>
      <c r="JH346" s="14"/>
      <c r="JI346" s="14"/>
      <c r="JJ346" s="14"/>
      <c r="JK346" s="14"/>
      <c r="JL346" s="14"/>
      <c r="JM346" s="14"/>
      <c r="JN346" s="14"/>
      <c r="JO346" s="14"/>
      <c r="JP346" s="14"/>
      <c r="JQ346" s="14"/>
      <c r="JR346" s="14"/>
    </row>
    <row r="347" spans="1:278" s="152" customFormat="1" ht="18" hidden="1" customHeight="1" outlineLevel="2" x14ac:dyDescent="0.25">
      <c r="A347" s="146">
        <v>81</v>
      </c>
      <c r="B347" s="366" t="str">
        <f>IFERROR(IF(INDEX(inputsflow_gn,MATCH(Logic!$A347,inputsflow_no,0))&lt;&gt;"",INDEX(inputsflow_gn,MATCH(Logic!$A347,inputsflow_no,0)),""),"")</f>
        <v/>
      </c>
      <c r="C347" s="367"/>
      <c r="D347" s="58" t="str">
        <f>IFERROR(IF(INDEX(inputsflow_id,MATCH(Logic!$A347,inputsflow_no,0))&lt;&gt;"",INDEX(inputsflow_id,MATCH(Logic!$A347,inputsflow_no,0)),""),"")</f>
        <v/>
      </c>
      <c r="E347" s="370" t="str">
        <f>IFERROR(IF(INDEX(inputsflow_typ,MATCH(Logic!$A347,inputsflow_no,0))&lt;&gt;"",INDEX(inputsflow_typ,MATCH(Logic!$A347,inputsflow_no,0)),""),"")</f>
        <v/>
      </c>
      <c r="F347" s="370"/>
      <c r="G347" s="162" t="str">
        <f t="shared" si="116"/>
        <v/>
      </c>
      <c r="H347" s="312" t="str">
        <f>IFERROR(IF(INDEX(inputsflow_dur,MATCH(Logic!$A347,inputsflow_no,0))&lt;&gt;"",INDEX(inputsflow_dur,MATCH(Logic!$A347,inputsflow_no,0)),""),"")</f>
        <v/>
      </c>
      <c r="I347" s="160" t="str">
        <f t="shared" si="117"/>
        <v/>
      </c>
      <c r="J347" s="312" t="str">
        <f>IFERROR(IF(INDEX(inputsflow_dfr,MATCH(Logic!$A347,inputsflow_no,0))&lt;&gt;"",INDEX(inputsflow_dfr,MATCH(Logic!$A347,inputsflow_no,0)),""),"")</f>
        <v/>
      </c>
      <c r="K347" s="304" t="str">
        <f>IFERROR(IF(INDEX(inputsflow_paw,MATCH(Logic!$A347,inputsflow_no,0))&lt;&gt;"",INDEX(inputsflow_paw,MATCH(Logic!$A347,inputsflow_no,0)),""),"")</f>
        <v/>
      </c>
      <c r="L347" s="304" t="str">
        <f>IFERROR(IF(INDEX(inputsflow_prcocc,MATCH(Logic!$A347,inputsflow_no,0))&lt;&gt;"",INDEX(inputsflow_prcocc,MATCH(Logic!$A347,inputsflow_no,0)),""),"")</f>
        <v/>
      </c>
      <c r="M347" s="160" t="str">
        <f t="shared" si="122"/>
        <v/>
      </c>
      <c r="N347" s="160" t="str">
        <f t="shared" si="123"/>
        <v/>
      </c>
      <c r="O347" s="160" t="str">
        <f t="shared" si="124"/>
        <v/>
      </c>
      <c r="P347" s="160" t="str">
        <f t="shared" si="125"/>
        <v/>
      </c>
      <c r="Q347" s="160" t="str">
        <f t="shared" si="126"/>
        <v/>
      </c>
      <c r="R347" s="160" t="str">
        <f t="shared" si="127"/>
        <v/>
      </c>
      <c r="S347" s="160" t="str">
        <f t="shared" si="128"/>
        <v/>
      </c>
      <c r="T347" s="160" t="str">
        <f t="shared" si="129"/>
        <v/>
      </c>
      <c r="U347" s="160" t="str">
        <f t="shared" si="130"/>
        <v/>
      </c>
      <c r="V347" s="160" t="str">
        <f t="shared" si="131"/>
        <v/>
      </c>
      <c r="W347" s="160" t="str">
        <f t="shared" si="132"/>
        <v/>
      </c>
      <c r="X347" s="161" t="str">
        <f>IFERROR(IF(INDEX(inputsflow_updot,MATCH(Logic!$A347,inputsflow_no,0))&lt;&gt;"",INDEX(inputsflow_updot,MATCH(Logic!$A347,inputsflow_no,0)),""),"")</f>
        <v/>
      </c>
      <c r="Y347" s="160" t="str">
        <f t="shared" si="118"/>
        <v/>
      </c>
      <c r="Z347" s="161" t="str">
        <f>IFERROR(IF(INDEX(inputsflow_tduot,MATCH(Logic!$A347,inputsflow_no,0))&lt;&gt;"",INDEX(inputsflow_tduot,MATCH(Logic!$A347,inputsflow_no,0)),""),"")</f>
        <v/>
      </c>
      <c r="AA347" s="166" t="str">
        <f t="shared" si="119"/>
        <v/>
      </c>
      <c r="AB347" s="166" t="str">
        <f t="shared" si="120"/>
        <v/>
      </c>
      <c r="AC347" s="162" t="str">
        <f t="shared" si="94"/>
        <v/>
      </c>
      <c r="AD347" s="306" t="str">
        <f t="shared" si="133"/>
        <v/>
      </c>
      <c r="AE347" s="162" t="str">
        <f t="shared" si="134"/>
        <v/>
      </c>
      <c r="AF347" s="160" t="str">
        <f t="shared" si="135"/>
        <v/>
      </c>
      <c r="AG347" s="162" t="str">
        <f t="shared" si="136"/>
        <v/>
      </c>
      <c r="AH347" s="162" t="str">
        <f t="shared" si="121"/>
        <v/>
      </c>
      <c r="AI347" s="162" t="str">
        <f t="shared" si="137"/>
        <v/>
      </c>
      <c r="AJ347" s="153"/>
      <c r="AK347" s="138"/>
      <c r="AL347" s="138"/>
      <c r="AM347" s="138"/>
      <c r="AN347" s="138"/>
      <c r="AO347" s="138"/>
      <c r="AP347" s="138"/>
      <c r="AQ347" s="138"/>
      <c r="AR347" s="138"/>
      <c r="AS347" s="138"/>
      <c r="AT347" s="138"/>
      <c r="AU347" s="138"/>
      <c r="AV347" s="138"/>
      <c r="AW347" s="138"/>
      <c r="AX347" s="138"/>
      <c r="AY347" s="138"/>
      <c r="AZ347" s="138"/>
      <c r="BA347" s="138"/>
      <c r="BB347" s="138"/>
      <c r="BC347" s="138"/>
      <c r="BD347" s="138"/>
      <c r="BE347" s="138"/>
      <c r="BF347" s="138"/>
      <c r="BG347" s="138"/>
      <c r="BH347" s="138"/>
      <c r="BI347" s="138"/>
      <c r="BJ347" s="138"/>
      <c r="BK347" s="138"/>
      <c r="BL347" s="138"/>
      <c r="BM347" s="138"/>
      <c r="BN347" s="138"/>
      <c r="BO347" s="138"/>
      <c r="BP347" s="138"/>
      <c r="BQ347" s="138"/>
      <c r="BR347" s="138"/>
      <c r="BS347" s="138"/>
      <c r="BT347" s="138"/>
      <c r="BU347" s="138"/>
      <c r="BV347" s="138"/>
      <c r="BW347" s="138"/>
      <c r="BX347" s="138"/>
      <c r="BY347" s="138"/>
      <c r="BZ347" s="138"/>
      <c r="CA347" s="14"/>
      <c r="CB347" s="14"/>
      <c r="CC347" s="14"/>
      <c r="CD347" s="14"/>
      <c r="CE347" s="14"/>
      <c r="CF347" s="14"/>
      <c r="CG347" s="14"/>
      <c r="CH347" s="14"/>
      <c r="CI347" s="14"/>
      <c r="CJ347" s="14"/>
      <c r="CK347" s="14"/>
      <c r="CL347" s="14"/>
      <c r="CM347" s="14"/>
      <c r="CN347" s="14"/>
      <c r="CO347" s="14"/>
      <c r="CP347" s="14"/>
      <c r="CQ347" s="14"/>
      <c r="CR347" s="14"/>
      <c r="CS347" s="14"/>
      <c r="CT347" s="14"/>
      <c r="CU347" s="14"/>
      <c r="CV347" s="14"/>
      <c r="CW347" s="14"/>
      <c r="CX347" s="14"/>
      <c r="CY347" s="14"/>
      <c r="CZ347" s="14"/>
      <c r="DA347" s="14"/>
      <c r="DB347" s="14"/>
      <c r="DC347" s="14"/>
      <c r="DD347" s="14"/>
      <c r="DE347" s="14"/>
      <c r="DF347" s="14"/>
      <c r="DG347" s="14"/>
      <c r="DH347" s="14"/>
      <c r="DI347" s="14"/>
      <c r="DJ347" s="14"/>
      <c r="DK347" s="14"/>
      <c r="DL347" s="14"/>
      <c r="DM347" s="14"/>
      <c r="DN347" s="14"/>
      <c r="DO347" s="14"/>
      <c r="DP347" s="14"/>
      <c r="DQ347" s="14"/>
      <c r="DR347" s="14"/>
      <c r="DS347" s="14"/>
      <c r="DT347" s="14"/>
      <c r="DU347" s="14"/>
      <c r="DV347" s="14"/>
      <c r="DW347" s="14"/>
      <c r="DX347" s="14"/>
      <c r="DY347" s="14"/>
      <c r="DZ347" s="14"/>
      <c r="EA347" s="14"/>
      <c r="EB347" s="14"/>
      <c r="EC347" s="14"/>
      <c r="ED347" s="14"/>
      <c r="EE347" s="14"/>
      <c r="EF347" s="14"/>
      <c r="EG347" s="14"/>
      <c r="EH347" s="14"/>
      <c r="EI347" s="14"/>
      <c r="EJ347" s="14"/>
      <c r="EK347" s="14"/>
      <c r="EL347" s="14"/>
      <c r="EM347" s="14"/>
      <c r="EN347" s="14"/>
      <c r="EO347" s="14"/>
      <c r="EP347" s="14"/>
      <c r="EQ347" s="14"/>
      <c r="ER347" s="14"/>
      <c r="ES347" s="14"/>
      <c r="ET347" s="14"/>
      <c r="EU347" s="14"/>
      <c r="EV347" s="14"/>
      <c r="EW347" s="14"/>
      <c r="EX347" s="14"/>
      <c r="EY347" s="14"/>
      <c r="EZ347" s="14"/>
      <c r="FA347" s="14"/>
      <c r="FB347" s="14"/>
      <c r="FC347" s="14"/>
      <c r="FD347" s="14"/>
      <c r="FE347" s="14"/>
      <c r="FF347" s="14"/>
      <c r="FG347" s="14"/>
      <c r="FH347" s="14"/>
      <c r="FI347" s="14"/>
      <c r="FJ347" s="14"/>
      <c r="FK347" s="14"/>
      <c r="FL347" s="14"/>
      <c r="FM347" s="14"/>
      <c r="FN347" s="14"/>
      <c r="FO347" s="14"/>
      <c r="FP347" s="14"/>
      <c r="FQ347" s="14"/>
      <c r="FR347" s="14"/>
      <c r="FS347" s="14"/>
      <c r="FT347" s="14"/>
      <c r="FU347" s="14"/>
      <c r="FV347" s="14"/>
      <c r="FW347" s="14"/>
      <c r="FX347" s="14"/>
      <c r="FY347" s="14"/>
      <c r="FZ347" s="14"/>
      <c r="GA347" s="14"/>
      <c r="GB347" s="14"/>
      <c r="GC347" s="14"/>
      <c r="GD347" s="14"/>
      <c r="GE347" s="14"/>
      <c r="GF347" s="14"/>
      <c r="GG347" s="14"/>
      <c r="GH347" s="14"/>
      <c r="GI347" s="14"/>
      <c r="GJ347" s="14"/>
      <c r="GK347" s="14"/>
      <c r="GL347" s="14"/>
      <c r="GM347" s="14"/>
      <c r="GN347" s="14"/>
      <c r="GO347" s="14"/>
      <c r="GP347" s="14"/>
      <c r="GQ347" s="14"/>
      <c r="GR347" s="14"/>
      <c r="GS347" s="14"/>
      <c r="GT347" s="14"/>
      <c r="GU347" s="14"/>
      <c r="GV347" s="14"/>
      <c r="GW347" s="14"/>
      <c r="GX347" s="14"/>
      <c r="GY347" s="14"/>
      <c r="GZ347" s="14"/>
      <c r="HA347" s="14"/>
      <c r="HB347" s="14"/>
      <c r="HC347" s="14"/>
      <c r="HD347" s="14"/>
      <c r="HE347" s="14"/>
      <c r="HF347" s="14"/>
      <c r="HG347" s="14"/>
      <c r="HH347" s="14"/>
      <c r="HI347" s="14"/>
      <c r="HJ347" s="14"/>
      <c r="HK347" s="14"/>
      <c r="HL347" s="14"/>
      <c r="HM347" s="14"/>
      <c r="HN347" s="14"/>
      <c r="HO347" s="14"/>
      <c r="HP347" s="14"/>
      <c r="HQ347" s="14"/>
      <c r="HR347" s="14"/>
      <c r="HS347" s="14"/>
      <c r="HT347" s="14"/>
      <c r="HU347" s="14"/>
      <c r="HV347" s="14"/>
      <c r="HW347" s="14"/>
      <c r="HX347" s="14"/>
      <c r="HY347" s="14"/>
      <c r="HZ347" s="14"/>
      <c r="IA347" s="14"/>
      <c r="IB347" s="14"/>
      <c r="IC347" s="14"/>
      <c r="ID347" s="14"/>
      <c r="IE347" s="14"/>
      <c r="IF347" s="14"/>
      <c r="IG347" s="14"/>
      <c r="IH347" s="14"/>
      <c r="II347" s="14"/>
      <c r="IJ347" s="14"/>
      <c r="IK347" s="14"/>
      <c r="IL347" s="14"/>
      <c r="IM347" s="14"/>
      <c r="IN347" s="14"/>
      <c r="IO347" s="14"/>
      <c r="IP347" s="14"/>
      <c r="IQ347" s="14"/>
      <c r="IR347" s="14"/>
      <c r="IS347" s="14"/>
      <c r="IT347" s="14"/>
      <c r="IU347" s="14"/>
      <c r="IV347" s="14"/>
      <c r="IW347" s="14"/>
      <c r="IX347" s="14"/>
      <c r="IY347" s="14"/>
      <c r="IZ347" s="14"/>
      <c r="JA347" s="14"/>
      <c r="JB347" s="14"/>
      <c r="JC347" s="14"/>
      <c r="JD347" s="14"/>
      <c r="JE347" s="14"/>
      <c r="JF347" s="14"/>
      <c r="JG347" s="14"/>
      <c r="JH347" s="14"/>
      <c r="JI347" s="14"/>
      <c r="JJ347" s="14"/>
      <c r="JK347" s="14"/>
      <c r="JL347" s="14"/>
      <c r="JM347" s="14"/>
      <c r="JN347" s="14"/>
      <c r="JO347" s="14"/>
      <c r="JP347" s="14"/>
      <c r="JQ347" s="14"/>
      <c r="JR347" s="14"/>
    </row>
    <row r="348" spans="1:278" s="152" customFormat="1" ht="18" hidden="1" customHeight="1" outlineLevel="2" x14ac:dyDescent="0.25">
      <c r="A348" s="146">
        <v>82</v>
      </c>
      <c r="B348" s="366" t="str">
        <f>IFERROR(IF(INDEX(inputsflow_gn,MATCH(Logic!$A348,inputsflow_no,0))&lt;&gt;"",INDEX(inputsflow_gn,MATCH(Logic!$A348,inputsflow_no,0)),""),"")</f>
        <v/>
      </c>
      <c r="C348" s="367"/>
      <c r="D348" s="58" t="str">
        <f>IFERROR(IF(INDEX(inputsflow_id,MATCH(Logic!$A348,inputsflow_no,0))&lt;&gt;"",INDEX(inputsflow_id,MATCH(Logic!$A348,inputsflow_no,0)),""),"")</f>
        <v/>
      </c>
      <c r="E348" s="370" t="str">
        <f>IFERROR(IF(INDEX(inputsflow_typ,MATCH(Logic!$A348,inputsflow_no,0))&lt;&gt;"",INDEX(inputsflow_typ,MATCH(Logic!$A348,inputsflow_no,0)),""),"")</f>
        <v/>
      </c>
      <c r="F348" s="370"/>
      <c r="G348" s="162" t="str">
        <f t="shared" si="116"/>
        <v/>
      </c>
      <c r="H348" s="312" t="str">
        <f>IFERROR(IF(INDEX(inputsflow_dur,MATCH(Logic!$A348,inputsflow_no,0))&lt;&gt;"",INDEX(inputsflow_dur,MATCH(Logic!$A348,inputsflow_no,0)),""),"")</f>
        <v/>
      </c>
      <c r="I348" s="160" t="str">
        <f t="shared" si="117"/>
        <v/>
      </c>
      <c r="J348" s="312" t="str">
        <f>IFERROR(IF(INDEX(inputsflow_dfr,MATCH(Logic!$A348,inputsflow_no,0))&lt;&gt;"",INDEX(inputsflow_dfr,MATCH(Logic!$A348,inputsflow_no,0)),""),"")</f>
        <v/>
      </c>
      <c r="K348" s="304" t="str">
        <f>IFERROR(IF(INDEX(inputsflow_paw,MATCH(Logic!$A348,inputsflow_no,0))&lt;&gt;"",INDEX(inputsflow_paw,MATCH(Logic!$A348,inputsflow_no,0)),""),"")</f>
        <v/>
      </c>
      <c r="L348" s="304" t="str">
        <f>IFERROR(IF(INDEX(inputsflow_prcocc,MATCH(Logic!$A348,inputsflow_no,0))&lt;&gt;"",INDEX(inputsflow_prcocc,MATCH(Logic!$A348,inputsflow_no,0)),""),"")</f>
        <v/>
      </c>
      <c r="M348" s="160" t="str">
        <f t="shared" si="122"/>
        <v/>
      </c>
      <c r="N348" s="160" t="str">
        <f t="shared" si="123"/>
        <v/>
      </c>
      <c r="O348" s="160" t="str">
        <f t="shared" si="124"/>
        <v/>
      </c>
      <c r="P348" s="160" t="str">
        <f t="shared" si="125"/>
        <v/>
      </c>
      <c r="Q348" s="160" t="str">
        <f t="shared" si="126"/>
        <v/>
      </c>
      <c r="R348" s="160" t="str">
        <f t="shared" si="127"/>
        <v/>
      </c>
      <c r="S348" s="160" t="str">
        <f t="shared" si="128"/>
        <v/>
      </c>
      <c r="T348" s="160" t="str">
        <f t="shared" si="129"/>
        <v/>
      </c>
      <c r="U348" s="160" t="str">
        <f t="shared" si="130"/>
        <v/>
      </c>
      <c r="V348" s="160" t="str">
        <f t="shared" si="131"/>
        <v/>
      </c>
      <c r="W348" s="160" t="str">
        <f t="shared" si="132"/>
        <v/>
      </c>
      <c r="X348" s="161" t="str">
        <f>IFERROR(IF(INDEX(inputsflow_updot,MATCH(Logic!$A348,inputsflow_no,0))&lt;&gt;"",INDEX(inputsflow_updot,MATCH(Logic!$A348,inputsflow_no,0)),""),"")</f>
        <v/>
      </c>
      <c r="Y348" s="160" t="str">
        <f t="shared" si="118"/>
        <v/>
      </c>
      <c r="Z348" s="161" t="str">
        <f>IFERROR(IF(INDEX(inputsflow_tduot,MATCH(Logic!$A348,inputsflow_no,0))&lt;&gt;"",INDEX(inputsflow_tduot,MATCH(Logic!$A348,inputsflow_no,0)),""),"")</f>
        <v/>
      </c>
      <c r="AA348" s="166" t="str">
        <f t="shared" si="119"/>
        <v/>
      </c>
      <c r="AB348" s="166" t="str">
        <f t="shared" si="120"/>
        <v/>
      </c>
      <c r="AC348" s="162" t="str">
        <f t="shared" si="94"/>
        <v/>
      </c>
      <c r="AD348" s="306" t="str">
        <f t="shared" si="133"/>
        <v/>
      </c>
      <c r="AE348" s="162" t="str">
        <f t="shared" si="134"/>
        <v/>
      </c>
      <c r="AF348" s="160" t="str">
        <f t="shared" si="135"/>
        <v/>
      </c>
      <c r="AG348" s="162" t="str">
        <f t="shared" si="136"/>
        <v/>
      </c>
      <c r="AH348" s="162" t="str">
        <f t="shared" si="121"/>
        <v/>
      </c>
      <c r="AI348" s="162" t="str">
        <f t="shared" si="137"/>
        <v/>
      </c>
      <c r="AJ348" s="153"/>
      <c r="AK348" s="138"/>
      <c r="AL348" s="138"/>
      <c r="AM348" s="138"/>
      <c r="AN348" s="138"/>
      <c r="AO348" s="138"/>
      <c r="AP348" s="138"/>
      <c r="AQ348" s="138"/>
      <c r="AR348" s="138"/>
      <c r="AS348" s="138"/>
      <c r="AT348" s="138"/>
      <c r="AU348" s="138"/>
      <c r="AV348" s="138"/>
      <c r="AW348" s="138"/>
      <c r="AX348" s="138"/>
      <c r="AY348" s="138"/>
      <c r="AZ348" s="138"/>
      <c r="BA348" s="138"/>
      <c r="BB348" s="138"/>
      <c r="BC348" s="138"/>
      <c r="BD348" s="138"/>
      <c r="BE348" s="138"/>
      <c r="BF348" s="138"/>
      <c r="BG348" s="138"/>
      <c r="BH348" s="138"/>
      <c r="BI348" s="138"/>
      <c r="BJ348" s="138"/>
      <c r="BK348" s="138"/>
      <c r="BL348" s="138"/>
      <c r="BM348" s="138"/>
      <c r="BN348" s="138"/>
      <c r="BO348" s="138"/>
      <c r="BP348" s="138"/>
      <c r="BQ348" s="138"/>
      <c r="BR348" s="138"/>
      <c r="BS348" s="138"/>
      <c r="BT348" s="138"/>
      <c r="BU348" s="138"/>
      <c r="BV348" s="138"/>
      <c r="BW348" s="138"/>
      <c r="BX348" s="138"/>
      <c r="BY348" s="138"/>
      <c r="BZ348" s="138"/>
      <c r="CA348" s="14"/>
      <c r="CB348" s="14"/>
      <c r="CC348" s="14"/>
      <c r="CD348" s="14"/>
      <c r="CE348" s="14"/>
      <c r="CF348" s="14"/>
      <c r="CG348" s="14"/>
      <c r="CH348" s="14"/>
      <c r="CI348" s="14"/>
      <c r="CJ348" s="14"/>
      <c r="CK348" s="14"/>
      <c r="CL348" s="14"/>
      <c r="CM348" s="14"/>
      <c r="CN348" s="14"/>
      <c r="CO348" s="14"/>
      <c r="CP348" s="14"/>
      <c r="CQ348" s="14"/>
      <c r="CR348" s="14"/>
      <c r="CS348" s="14"/>
      <c r="CT348" s="14"/>
      <c r="CU348" s="14"/>
      <c r="CV348" s="14"/>
      <c r="CW348" s="14"/>
      <c r="CX348" s="14"/>
      <c r="CY348" s="14"/>
      <c r="CZ348" s="14"/>
      <c r="DA348" s="14"/>
      <c r="DB348" s="14"/>
      <c r="DC348" s="14"/>
      <c r="DD348" s="14"/>
      <c r="DE348" s="14"/>
      <c r="DF348" s="14"/>
      <c r="DG348" s="14"/>
      <c r="DH348" s="14"/>
      <c r="DI348" s="14"/>
      <c r="DJ348" s="14"/>
      <c r="DK348" s="14"/>
      <c r="DL348" s="14"/>
      <c r="DM348" s="14"/>
      <c r="DN348" s="14"/>
      <c r="DO348" s="14"/>
      <c r="DP348" s="14"/>
      <c r="DQ348" s="14"/>
      <c r="DR348" s="14"/>
      <c r="DS348" s="14"/>
      <c r="DT348" s="14"/>
      <c r="DU348" s="14"/>
      <c r="DV348" s="14"/>
      <c r="DW348" s="14"/>
      <c r="DX348" s="14"/>
      <c r="DY348" s="14"/>
      <c r="DZ348" s="14"/>
      <c r="EA348" s="14"/>
      <c r="EB348" s="14"/>
      <c r="EC348" s="14"/>
      <c r="ED348" s="14"/>
      <c r="EE348" s="14"/>
      <c r="EF348" s="14"/>
      <c r="EG348" s="14"/>
      <c r="EH348" s="14"/>
      <c r="EI348" s="14"/>
      <c r="EJ348" s="14"/>
      <c r="EK348" s="14"/>
      <c r="EL348" s="14"/>
      <c r="EM348" s="14"/>
      <c r="EN348" s="14"/>
      <c r="EO348" s="14"/>
      <c r="EP348" s="14"/>
      <c r="EQ348" s="14"/>
      <c r="ER348" s="14"/>
      <c r="ES348" s="14"/>
      <c r="ET348" s="14"/>
      <c r="EU348" s="14"/>
      <c r="EV348" s="14"/>
      <c r="EW348" s="14"/>
      <c r="EX348" s="14"/>
      <c r="EY348" s="14"/>
      <c r="EZ348" s="14"/>
      <c r="FA348" s="14"/>
      <c r="FB348" s="14"/>
      <c r="FC348" s="14"/>
      <c r="FD348" s="14"/>
      <c r="FE348" s="14"/>
      <c r="FF348" s="14"/>
      <c r="FG348" s="14"/>
      <c r="FH348" s="14"/>
      <c r="FI348" s="14"/>
      <c r="FJ348" s="14"/>
      <c r="FK348" s="14"/>
      <c r="FL348" s="14"/>
      <c r="FM348" s="14"/>
      <c r="FN348" s="14"/>
      <c r="FO348" s="14"/>
      <c r="FP348" s="14"/>
      <c r="FQ348" s="14"/>
      <c r="FR348" s="14"/>
      <c r="FS348" s="14"/>
      <c r="FT348" s="14"/>
      <c r="FU348" s="14"/>
      <c r="FV348" s="14"/>
      <c r="FW348" s="14"/>
      <c r="FX348" s="14"/>
      <c r="FY348" s="14"/>
      <c r="FZ348" s="14"/>
      <c r="GA348" s="14"/>
      <c r="GB348" s="14"/>
      <c r="GC348" s="14"/>
      <c r="GD348" s="14"/>
      <c r="GE348" s="14"/>
      <c r="GF348" s="14"/>
      <c r="GG348" s="14"/>
      <c r="GH348" s="14"/>
      <c r="GI348" s="14"/>
      <c r="GJ348" s="14"/>
      <c r="GK348" s="14"/>
      <c r="GL348" s="14"/>
      <c r="GM348" s="14"/>
      <c r="GN348" s="14"/>
      <c r="GO348" s="14"/>
      <c r="GP348" s="14"/>
      <c r="GQ348" s="14"/>
      <c r="GR348" s="14"/>
      <c r="GS348" s="14"/>
      <c r="GT348" s="14"/>
      <c r="GU348" s="14"/>
      <c r="GV348" s="14"/>
      <c r="GW348" s="14"/>
      <c r="GX348" s="14"/>
      <c r="GY348" s="14"/>
      <c r="GZ348" s="14"/>
      <c r="HA348" s="14"/>
      <c r="HB348" s="14"/>
      <c r="HC348" s="14"/>
      <c r="HD348" s="14"/>
      <c r="HE348" s="14"/>
      <c r="HF348" s="14"/>
      <c r="HG348" s="14"/>
      <c r="HH348" s="14"/>
      <c r="HI348" s="14"/>
      <c r="HJ348" s="14"/>
      <c r="HK348" s="14"/>
      <c r="HL348" s="14"/>
      <c r="HM348" s="14"/>
      <c r="HN348" s="14"/>
      <c r="HO348" s="14"/>
      <c r="HP348" s="14"/>
      <c r="HQ348" s="14"/>
      <c r="HR348" s="14"/>
      <c r="HS348" s="14"/>
      <c r="HT348" s="14"/>
      <c r="HU348" s="14"/>
      <c r="HV348" s="14"/>
      <c r="HW348" s="14"/>
      <c r="HX348" s="14"/>
      <c r="HY348" s="14"/>
      <c r="HZ348" s="14"/>
      <c r="IA348" s="14"/>
      <c r="IB348" s="14"/>
      <c r="IC348" s="14"/>
      <c r="ID348" s="14"/>
      <c r="IE348" s="14"/>
      <c r="IF348" s="14"/>
      <c r="IG348" s="14"/>
      <c r="IH348" s="14"/>
      <c r="II348" s="14"/>
      <c r="IJ348" s="14"/>
      <c r="IK348" s="14"/>
      <c r="IL348" s="14"/>
      <c r="IM348" s="14"/>
      <c r="IN348" s="14"/>
      <c r="IO348" s="14"/>
      <c r="IP348" s="14"/>
      <c r="IQ348" s="14"/>
      <c r="IR348" s="14"/>
      <c r="IS348" s="14"/>
      <c r="IT348" s="14"/>
      <c r="IU348" s="14"/>
      <c r="IV348" s="14"/>
      <c r="IW348" s="14"/>
      <c r="IX348" s="14"/>
      <c r="IY348" s="14"/>
      <c r="IZ348" s="14"/>
      <c r="JA348" s="14"/>
      <c r="JB348" s="14"/>
      <c r="JC348" s="14"/>
      <c r="JD348" s="14"/>
      <c r="JE348" s="14"/>
      <c r="JF348" s="14"/>
      <c r="JG348" s="14"/>
      <c r="JH348" s="14"/>
      <c r="JI348" s="14"/>
      <c r="JJ348" s="14"/>
      <c r="JK348" s="14"/>
      <c r="JL348" s="14"/>
      <c r="JM348" s="14"/>
      <c r="JN348" s="14"/>
      <c r="JO348" s="14"/>
      <c r="JP348" s="14"/>
      <c r="JQ348" s="14"/>
      <c r="JR348" s="14"/>
    </row>
    <row r="349" spans="1:278" s="152" customFormat="1" ht="18" hidden="1" customHeight="1" outlineLevel="2" x14ac:dyDescent="0.25">
      <c r="A349" s="146">
        <v>83</v>
      </c>
      <c r="B349" s="366" t="str">
        <f>IFERROR(IF(INDEX(inputsflow_gn,MATCH(Logic!$A349,inputsflow_no,0))&lt;&gt;"",INDEX(inputsflow_gn,MATCH(Logic!$A349,inputsflow_no,0)),""),"")</f>
        <v/>
      </c>
      <c r="C349" s="367"/>
      <c r="D349" s="58" t="str">
        <f>IFERROR(IF(INDEX(inputsflow_id,MATCH(Logic!$A349,inputsflow_no,0))&lt;&gt;"",INDEX(inputsflow_id,MATCH(Logic!$A349,inputsflow_no,0)),""),"")</f>
        <v/>
      </c>
      <c r="E349" s="370" t="str">
        <f>IFERROR(IF(INDEX(inputsflow_typ,MATCH(Logic!$A349,inputsflow_no,0))&lt;&gt;"",INDEX(inputsflow_typ,MATCH(Logic!$A349,inputsflow_no,0)),""),"")</f>
        <v/>
      </c>
      <c r="F349" s="370"/>
      <c r="G349" s="162" t="str">
        <f t="shared" si="116"/>
        <v/>
      </c>
      <c r="H349" s="312" t="str">
        <f>IFERROR(IF(INDEX(inputsflow_dur,MATCH(Logic!$A349,inputsflow_no,0))&lt;&gt;"",INDEX(inputsflow_dur,MATCH(Logic!$A349,inputsflow_no,0)),""),"")</f>
        <v/>
      </c>
      <c r="I349" s="160" t="str">
        <f t="shared" si="117"/>
        <v/>
      </c>
      <c r="J349" s="312" t="str">
        <f>IFERROR(IF(INDEX(inputsflow_dfr,MATCH(Logic!$A349,inputsflow_no,0))&lt;&gt;"",INDEX(inputsflow_dfr,MATCH(Logic!$A349,inputsflow_no,0)),""),"")</f>
        <v/>
      </c>
      <c r="K349" s="304" t="str">
        <f>IFERROR(IF(INDEX(inputsflow_paw,MATCH(Logic!$A349,inputsflow_no,0))&lt;&gt;"",INDEX(inputsflow_paw,MATCH(Logic!$A349,inputsflow_no,0)),""),"")</f>
        <v/>
      </c>
      <c r="L349" s="304" t="str">
        <f>IFERROR(IF(INDEX(inputsflow_prcocc,MATCH(Logic!$A349,inputsflow_no,0))&lt;&gt;"",INDEX(inputsflow_prcocc,MATCH(Logic!$A349,inputsflow_no,0)),""),"")</f>
        <v/>
      </c>
      <c r="M349" s="160" t="str">
        <f t="shared" si="122"/>
        <v/>
      </c>
      <c r="N349" s="160" t="str">
        <f t="shared" si="123"/>
        <v/>
      </c>
      <c r="O349" s="160" t="str">
        <f t="shared" si="124"/>
        <v/>
      </c>
      <c r="P349" s="160" t="str">
        <f t="shared" si="125"/>
        <v/>
      </c>
      <c r="Q349" s="160" t="str">
        <f t="shared" si="126"/>
        <v/>
      </c>
      <c r="R349" s="160" t="str">
        <f t="shared" si="127"/>
        <v/>
      </c>
      <c r="S349" s="160" t="str">
        <f t="shared" si="128"/>
        <v/>
      </c>
      <c r="T349" s="160" t="str">
        <f t="shared" si="129"/>
        <v/>
      </c>
      <c r="U349" s="160" t="str">
        <f t="shared" si="130"/>
        <v/>
      </c>
      <c r="V349" s="160" t="str">
        <f t="shared" si="131"/>
        <v/>
      </c>
      <c r="W349" s="160" t="str">
        <f t="shared" si="132"/>
        <v/>
      </c>
      <c r="X349" s="161" t="str">
        <f>IFERROR(IF(INDEX(inputsflow_updot,MATCH(Logic!$A349,inputsflow_no,0))&lt;&gt;"",INDEX(inputsflow_updot,MATCH(Logic!$A349,inputsflow_no,0)),""),"")</f>
        <v/>
      </c>
      <c r="Y349" s="160" t="str">
        <f t="shared" si="118"/>
        <v/>
      </c>
      <c r="Z349" s="161" t="str">
        <f>IFERROR(IF(INDEX(inputsflow_tduot,MATCH(Logic!$A349,inputsflow_no,0))&lt;&gt;"",INDEX(inputsflow_tduot,MATCH(Logic!$A349,inputsflow_no,0)),""),"")</f>
        <v/>
      </c>
      <c r="AA349" s="166" t="str">
        <f t="shared" si="119"/>
        <v/>
      </c>
      <c r="AB349" s="166" t="str">
        <f t="shared" si="120"/>
        <v/>
      </c>
      <c r="AC349" s="162" t="str">
        <f t="shared" si="94"/>
        <v/>
      </c>
      <c r="AD349" s="306" t="str">
        <f t="shared" si="133"/>
        <v/>
      </c>
      <c r="AE349" s="162" t="str">
        <f t="shared" si="134"/>
        <v/>
      </c>
      <c r="AF349" s="160" t="str">
        <f t="shared" si="135"/>
        <v/>
      </c>
      <c r="AG349" s="162" t="str">
        <f t="shared" si="136"/>
        <v/>
      </c>
      <c r="AH349" s="162" t="str">
        <f t="shared" si="121"/>
        <v/>
      </c>
      <c r="AI349" s="162" t="str">
        <f t="shared" si="137"/>
        <v/>
      </c>
      <c r="AJ349" s="153"/>
      <c r="AK349" s="138"/>
      <c r="AL349" s="138"/>
      <c r="AM349" s="138"/>
      <c r="AN349" s="138"/>
      <c r="AO349" s="138"/>
      <c r="AP349" s="138"/>
      <c r="AQ349" s="138"/>
      <c r="AR349" s="138"/>
      <c r="AS349" s="138"/>
      <c r="AT349" s="138"/>
      <c r="AU349" s="138"/>
      <c r="AV349" s="138"/>
      <c r="AW349" s="138"/>
      <c r="AX349" s="138"/>
      <c r="AY349" s="138"/>
      <c r="AZ349" s="138"/>
      <c r="BA349" s="138"/>
      <c r="BB349" s="138"/>
      <c r="BC349" s="138"/>
      <c r="BD349" s="138"/>
      <c r="BE349" s="138"/>
      <c r="BF349" s="138"/>
      <c r="BG349" s="138"/>
      <c r="BH349" s="138"/>
      <c r="BI349" s="138"/>
      <c r="BJ349" s="138"/>
      <c r="BK349" s="138"/>
      <c r="BL349" s="138"/>
      <c r="BM349" s="138"/>
      <c r="BN349" s="138"/>
      <c r="BO349" s="138"/>
      <c r="BP349" s="138"/>
      <c r="BQ349" s="138"/>
      <c r="BR349" s="138"/>
      <c r="BS349" s="138"/>
      <c r="BT349" s="138"/>
      <c r="BU349" s="138"/>
      <c r="BV349" s="138"/>
      <c r="BW349" s="138"/>
      <c r="BX349" s="138"/>
      <c r="BY349" s="138"/>
      <c r="BZ349" s="138"/>
      <c r="CA349" s="14"/>
      <c r="CB349" s="14"/>
      <c r="CC349" s="14"/>
      <c r="CD349" s="14"/>
      <c r="CE349" s="14"/>
      <c r="CF349" s="14"/>
      <c r="CG349" s="14"/>
      <c r="CH349" s="14"/>
      <c r="CI349" s="14"/>
      <c r="CJ349" s="14"/>
      <c r="CK349" s="14"/>
      <c r="CL349" s="14"/>
      <c r="CM349" s="14"/>
      <c r="CN349" s="14"/>
      <c r="CO349" s="14"/>
      <c r="CP349" s="14"/>
      <c r="CQ349" s="14"/>
      <c r="CR349" s="14"/>
      <c r="CS349" s="14"/>
      <c r="CT349" s="14"/>
      <c r="CU349" s="14"/>
      <c r="CV349" s="14"/>
      <c r="CW349" s="14"/>
      <c r="CX349" s="14"/>
      <c r="CY349" s="14"/>
      <c r="CZ349" s="14"/>
      <c r="DA349" s="14"/>
      <c r="DB349" s="14"/>
      <c r="DC349" s="14"/>
      <c r="DD349" s="14"/>
      <c r="DE349" s="14"/>
      <c r="DF349" s="14"/>
      <c r="DG349" s="14"/>
      <c r="DH349" s="14"/>
      <c r="DI349" s="14"/>
      <c r="DJ349" s="14"/>
      <c r="DK349" s="14"/>
      <c r="DL349" s="14"/>
      <c r="DM349" s="14"/>
      <c r="DN349" s="14"/>
      <c r="DO349" s="14"/>
      <c r="DP349" s="14"/>
      <c r="DQ349" s="14"/>
      <c r="DR349" s="14"/>
      <c r="DS349" s="14"/>
      <c r="DT349" s="14"/>
      <c r="DU349" s="14"/>
      <c r="DV349" s="14"/>
      <c r="DW349" s="14"/>
      <c r="DX349" s="14"/>
      <c r="DY349" s="14"/>
      <c r="DZ349" s="14"/>
      <c r="EA349" s="14"/>
      <c r="EB349" s="14"/>
      <c r="EC349" s="14"/>
      <c r="ED349" s="14"/>
      <c r="EE349" s="14"/>
      <c r="EF349" s="14"/>
      <c r="EG349" s="14"/>
      <c r="EH349" s="14"/>
      <c r="EI349" s="14"/>
      <c r="EJ349" s="14"/>
      <c r="EK349" s="14"/>
      <c r="EL349" s="14"/>
      <c r="EM349" s="14"/>
      <c r="EN349" s="14"/>
      <c r="EO349" s="14"/>
      <c r="EP349" s="14"/>
      <c r="EQ349" s="14"/>
      <c r="ER349" s="14"/>
      <c r="ES349" s="14"/>
      <c r="ET349" s="14"/>
      <c r="EU349" s="14"/>
      <c r="EV349" s="14"/>
      <c r="EW349" s="14"/>
      <c r="EX349" s="14"/>
      <c r="EY349" s="14"/>
      <c r="EZ349" s="14"/>
      <c r="FA349" s="14"/>
      <c r="FB349" s="14"/>
      <c r="FC349" s="14"/>
      <c r="FD349" s="14"/>
      <c r="FE349" s="14"/>
      <c r="FF349" s="14"/>
      <c r="FG349" s="14"/>
      <c r="FH349" s="14"/>
      <c r="FI349" s="14"/>
      <c r="FJ349" s="14"/>
      <c r="FK349" s="14"/>
      <c r="FL349" s="14"/>
      <c r="FM349" s="14"/>
      <c r="FN349" s="14"/>
      <c r="FO349" s="14"/>
      <c r="FP349" s="14"/>
      <c r="FQ349" s="14"/>
      <c r="FR349" s="14"/>
      <c r="FS349" s="14"/>
      <c r="FT349" s="14"/>
      <c r="FU349" s="14"/>
      <c r="FV349" s="14"/>
      <c r="FW349" s="14"/>
      <c r="FX349" s="14"/>
      <c r="FY349" s="14"/>
      <c r="FZ349" s="14"/>
      <c r="GA349" s="14"/>
      <c r="GB349" s="14"/>
      <c r="GC349" s="14"/>
      <c r="GD349" s="14"/>
      <c r="GE349" s="14"/>
      <c r="GF349" s="14"/>
      <c r="GG349" s="14"/>
      <c r="GH349" s="14"/>
      <c r="GI349" s="14"/>
      <c r="GJ349" s="14"/>
      <c r="GK349" s="14"/>
      <c r="GL349" s="14"/>
      <c r="GM349" s="14"/>
      <c r="GN349" s="14"/>
      <c r="GO349" s="14"/>
      <c r="GP349" s="14"/>
      <c r="GQ349" s="14"/>
      <c r="GR349" s="14"/>
      <c r="GS349" s="14"/>
      <c r="GT349" s="14"/>
      <c r="GU349" s="14"/>
      <c r="GV349" s="14"/>
      <c r="GW349" s="14"/>
      <c r="GX349" s="14"/>
      <c r="GY349" s="14"/>
      <c r="GZ349" s="14"/>
      <c r="HA349" s="14"/>
      <c r="HB349" s="14"/>
      <c r="HC349" s="14"/>
      <c r="HD349" s="14"/>
      <c r="HE349" s="14"/>
      <c r="HF349" s="14"/>
      <c r="HG349" s="14"/>
      <c r="HH349" s="14"/>
      <c r="HI349" s="14"/>
      <c r="HJ349" s="14"/>
      <c r="HK349" s="14"/>
      <c r="HL349" s="14"/>
      <c r="HM349" s="14"/>
      <c r="HN349" s="14"/>
      <c r="HO349" s="14"/>
      <c r="HP349" s="14"/>
      <c r="HQ349" s="14"/>
      <c r="HR349" s="14"/>
      <c r="HS349" s="14"/>
      <c r="HT349" s="14"/>
      <c r="HU349" s="14"/>
      <c r="HV349" s="14"/>
      <c r="HW349" s="14"/>
      <c r="HX349" s="14"/>
      <c r="HY349" s="14"/>
      <c r="HZ349" s="14"/>
      <c r="IA349" s="14"/>
      <c r="IB349" s="14"/>
      <c r="IC349" s="14"/>
      <c r="ID349" s="14"/>
      <c r="IE349" s="14"/>
      <c r="IF349" s="14"/>
      <c r="IG349" s="14"/>
      <c r="IH349" s="14"/>
      <c r="II349" s="14"/>
      <c r="IJ349" s="14"/>
      <c r="IK349" s="14"/>
      <c r="IL349" s="14"/>
      <c r="IM349" s="14"/>
      <c r="IN349" s="14"/>
      <c r="IO349" s="14"/>
      <c r="IP349" s="14"/>
      <c r="IQ349" s="14"/>
      <c r="IR349" s="14"/>
      <c r="IS349" s="14"/>
      <c r="IT349" s="14"/>
      <c r="IU349" s="14"/>
      <c r="IV349" s="14"/>
      <c r="IW349" s="14"/>
      <c r="IX349" s="14"/>
      <c r="IY349" s="14"/>
      <c r="IZ349" s="14"/>
      <c r="JA349" s="14"/>
      <c r="JB349" s="14"/>
      <c r="JC349" s="14"/>
      <c r="JD349" s="14"/>
      <c r="JE349" s="14"/>
      <c r="JF349" s="14"/>
      <c r="JG349" s="14"/>
      <c r="JH349" s="14"/>
      <c r="JI349" s="14"/>
      <c r="JJ349" s="14"/>
      <c r="JK349" s="14"/>
      <c r="JL349" s="14"/>
      <c r="JM349" s="14"/>
      <c r="JN349" s="14"/>
      <c r="JO349" s="14"/>
      <c r="JP349" s="14"/>
      <c r="JQ349" s="14"/>
      <c r="JR349" s="14"/>
    </row>
    <row r="350" spans="1:278" s="152" customFormat="1" ht="18" hidden="1" customHeight="1" outlineLevel="2" x14ac:dyDescent="0.25">
      <c r="A350" s="146">
        <v>84</v>
      </c>
      <c r="B350" s="366" t="str">
        <f>IFERROR(IF(INDEX(inputsflow_gn,MATCH(Logic!$A350,inputsflow_no,0))&lt;&gt;"",INDEX(inputsflow_gn,MATCH(Logic!$A350,inputsflow_no,0)),""),"")</f>
        <v/>
      </c>
      <c r="C350" s="367"/>
      <c r="D350" s="58" t="str">
        <f>IFERROR(IF(INDEX(inputsflow_id,MATCH(Logic!$A350,inputsflow_no,0))&lt;&gt;"",INDEX(inputsflow_id,MATCH(Logic!$A350,inputsflow_no,0)),""),"")</f>
        <v/>
      </c>
      <c r="E350" s="370" t="str">
        <f>IFERROR(IF(INDEX(inputsflow_typ,MATCH(Logic!$A350,inputsflow_no,0))&lt;&gt;"",INDEX(inputsflow_typ,MATCH(Logic!$A350,inputsflow_no,0)),""),"")</f>
        <v/>
      </c>
      <c r="F350" s="370"/>
      <c r="G350" s="162" t="str">
        <f t="shared" si="116"/>
        <v/>
      </c>
      <c r="H350" s="312" t="str">
        <f>IFERROR(IF(INDEX(inputsflow_dur,MATCH(Logic!$A350,inputsflow_no,0))&lt;&gt;"",INDEX(inputsflow_dur,MATCH(Logic!$A350,inputsflow_no,0)),""),"")</f>
        <v/>
      </c>
      <c r="I350" s="160" t="str">
        <f t="shared" si="117"/>
        <v/>
      </c>
      <c r="J350" s="312" t="str">
        <f>IFERROR(IF(INDEX(inputsflow_dfr,MATCH(Logic!$A350,inputsflow_no,0))&lt;&gt;"",INDEX(inputsflow_dfr,MATCH(Logic!$A350,inputsflow_no,0)),""),"")</f>
        <v/>
      </c>
      <c r="K350" s="304" t="str">
        <f>IFERROR(IF(INDEX(inputsflow_paw,MATCH(Logic!$A350,inputsflow_no,0))&lt;&gt;"",INDEX(inputsflow_paw,MATCH(Logic!$A350,inputsflow_no,0)),""),"")</f>
        <v/>
      </c>
      <c r="L350" s="304" t="str">
        <f>IFERROR(IF(INDEX(inputsflow_prcocc,MATCH(Logic!$A350,inputsflow_no,0))&lt;&gt;"",INDEX(inputsflow_prcocc,MATCH(Logic!$A350,inputsflow_no,0)),""),"")</f>
        <v/>
      </c>
      <c r="M350" s="160" t="str">
        <f t="shared" si="122"/>
        <v/>
      </c>
      <c r="N350" s="160" t="str">
        <f t="shared" si="123"/>
        <v/>
      </c>
      <c r="O350" s="160" t="str">
        <f t="shared" si="124"/>
        <v/>
      </c>
      <c r="P350" s="160" t="str">
        <f t="shared" si="125"/>
        <v/>
      </c>
      <c r="Q350" s="160" t="str">
        <f t="shared" si="126"/>
        <v/>
      </c>
      <c r="R350" s="160" t="str">
        <f t="shared" si="127"/>
        <v/>
      </c>
      <c r="S350" s="160" t="str">
        <f t="shared" si="128"/>
        <v/>
      </c>
      <c r="T350" s="160" t="str">
        <f t="shared" si="129"/>
        <v/>
      </c>
      <c r="U350" s="160" t="str">
        <f t="shared" si="130"/>
        <v/>
      </c>
      <c r="V350" s="160" t="str">
        <f t="shared" si="131"/>
        <v/>
      </c>
      <c r="W350" s="160" t="str">
        <f t="shared" si="132"/>
        <v/>
      </c>
      <c r="X350" s="161" t="str">
        <f>IFERROR(IF(INDEX(inputsflow_updot,MATCH(Logic!$A350,inputsflow_no,0))&lt;&gt;"",INDEX(inputsflow_updot,MATCH(Logic!$A350,inputsflow_no,0)),""),"")</f>
        <v/>
      </c>
      <c r="Y350" s="160" t="str">
        <f t="shared" si="118"/>
        <v/>
      </c>
      <c r="Z350" s="161" t="str">
        <f>IFERROR(IF(INDEX(inputsflow_tduot,MATCH(Logic!$A350,inputsflow_no,0))&lt;&gt;"",INDEX(inputsflow_tduot,MATCH(Logic!$A350,inputsflow_no,0)),""),"")</f>
        <v/>
      </c>
      <c r="AA350" s="166" t="str">
        <f t="shared" si="119"/>
        <v/>
      </c>
      <c r="AB350" s="166" t="str">
        <f t="shared" si="120"/>
        <v/>
      </c>
      <c r="AC350" s="162" t="str">
        <f t="shared" si="94"/>
        <v/>
      </c>
      <c r="AD350" s="306" t="str">
        <f t="shared" si="133"/>
        <v/>
      </c>
      <c r="AE350" s="162" t="str">
        <f t="shared" si="134"/>
        <v/>
      </c>
      <c r="AF350" s="160" t="str">
        <f t="shared" si="135"/>
        <v/>
      </c>
      <c r="AG350" s="162" t="str">
        <f t="shared" si="136"/>
        <v/>
      </c>
      <c r="AH350" s="162" t="str">
        <f t="shared" si="121"/>
        <v/>
      </c>
      <c r="AI350" s="162" t="str">
        <f t="shared" si="137"/>
        <v/>
      </c>
      <c r="AJ350" s="153"/>
      <c r="AK350" s="138"/>
      <c r="AL350" s="138"/>
      <c r="AM350" s="138"/>
      <c r="AN350" s="138"/>
      <c r="AO350" s="138"/>
      <c r="AP350" s="138"/>
      <c r="AQ350" s="138"/>
      <c r="AR350" s="138"/>
      <c r="AS350" s="138"/>
      <c r="AT350" s="138"/>
      <c r="AU350" s="138"/>
      <c r="AV350" s="138"/>
      <c r="AW350" s="138"/>
      <c r="AX350" s="138"/>
      <c r="AY350" s="138"/>
      <c r="AZ350" s="138"/>
      <c r="BA350" s="138"/>
      <c r="BB350" s="138"/>
      <c r="BC350" s="138"/>
      <c r="BD350" s="138"/>
      <c r="BE350" s="138"/>
      <c r="BF350" s="138"/>
      <c r="BG350" s="138"/>
      <c r="BH350" s="138"/>
      <c r="BI350" s="138"/>
      <c r="BJ350" s="138"/>
      <c r="BK350" s="138"/>
      <c r="BL350" s="138"/>
      <c r="BM350" s="138"/>
      <c r="BN350" s="138"/>
      <c r="BO350" s="138"/>
      <c r="BP350" s="138"/>
      <c r="BQ350" s="138"/>
      <c r="BR350" s="138"/>
      <c r="BS350" s="138"/>
      <c r="BT350" s="138"/>
      <c r="BU350" s="138"/>
      <c r="BV350" s="138"/>
      <c r="BW350" s="138"/>
      <c r="BX350" s="138"/>
      <c r="BY350" s="138"/>
      <c r="BZ350" s="138"/>
      <c r="CA350" s="14"/>
      <c r="CB350" s="14"/>
      <c r="CC350" s="14"/>
      <c r="CD350" s="14"/>
      <c r="CE350" s="14"/>
      <c r="CF350" s="14"/>
      <c r="CG350" s="14"/>
      <c r="CH350" s="14"/>
      <c r="CI350" s="14"/>
      <c r="CJ350" s="14"/>
      <c r="CK350" s="14"/>
      <c r="CL350" s="14"/>
      <c r="CM350" s="14"/>
      <c r="CN350" s="14"/>
      <c r="CO350" s="14"/>
      <c r="CP350" s="14"/>
      <c r="CQ350" s="14"/>
      <c r="CR350" s="14"/>
      <c r="CS350" s="14"/>
      <c r="CT350" s="14"/>
      <c r="CU350" s="14"/>
      <c r="CV350" s="14"/>
      <c r="CW350" s="14"/>
      <c r="CX350" s="14"/>
      <c r="CY350" s="14"/>
      <c r="CZ350" s="14"/>
      <c r="DA350" s="14"/>
      <c r="DB350" s="14"/>
      <c r="DC350" s="14"/>
      <c r="DD350" s="14"/>
      <c r="DE350" s="14"/>
      <c r="DF350" s="14"/>
      <c r="DG350" s="14"/>
      <c r="DH350" s="14"/>
      <c r="DI350" s="14"/>
      <c r="DJ350" s="14"/>
      <c r="DK350" s="14"/>
      <c r="DL350" s="14"/>
      <c r="DM350" s="14"/>
      <c r="DN350" s="14"/>
      <c r="DO350" s="14"/>
      <c r="DP350" s="14"/>
      <c r="DQ350" s="14"/>
      <c r="DR350" s="14"/>
      <c r="DS350" s="14"/>
      <c r="DT350" s="14"/>
      <c r="DU350" s="14"/>
      <c r="DV350" s="14"/>
      <c r="DW350" s="14"/>
      <c r="DX350" s="14"/>
      <c r="DY350" s="14"/>
      <c r="DZ350" s="14"/>
      <c r="EA350" s="14"/>
      <c r="EB350" s="14"/>
      <c r="EC350" s="14"/>
      <c r="ED350" s="14"/>
      <c r="EE350" s="14"/>
      <c r="EF350" s="14"/>
      <c r="EG350" s="14"/>
      <c r="EH350" s="14"/>
      <c r="EI350" s="14"/>
      <c r="EJ350" s="14"/>
      <c r="EK350" s="14"/>
      <c r="EL350" s="14"/>
      <c r="EM350" s="14"/>
      <c r="EN350" s="14"/>
      <c r="EO350" s="14"/>
      <c r="EP350" s="14"/>
      <c r="EQ350" s="14"/>
      <c r="ER350" s="14"/>
      <c r="ES350" s="14"/>
      <c r="ET350" s="14"/>
      <c r="EU350" s="14"/>
      <c r="EV350" s="14"/>
      <c r="EW350" s="14"/>
      <c r="EX350" s="14"/>
      <c r="EY350" s="14"/>
      <c r="EZ350" s="14"/>
      <c r="FA350" s="14"/>
      <c r="FB350" s="14"/>
      <c r="FC350" s="14"/>
      <c r="FD350" s="14"/>
      <c r="FE350" s="14"/>
      <c r="FF350" s="14"/>
      <c r="FG350" s="14"/>
      <c r="FH350" s="14"/>
      <c r="FI350" s="14"/>
      <c r="FJ350" s="14"/>
      <c r="FK350" s="14"/>
      <c r="FL350" s="14"/>
      <c r="FM350" s="14"/>
      <c r="FN350" s="14"/>
      <c r="FO350" s="14"/>
      <c r="FP350" s="14"/>
      <c r="FQ350" s="14"/>
      <c r="FR350" s="14"/>
      <c r="FS350" s="14"/>
      <c r="FT350" s="14"/>
      <c r="FU350" s="14"/>
      <c r="FV350" s="14"/>
      <c r="FW350" s="14"/>
      <c r="FX350" s="14"/>
      <c r="FY350" s="14"/>
      <c r="FZ350" s="14"/>
      <c r="GA350" s="14"/>
      <c r="GB350" s="14"/>
      <c r="GC350" s="14"/>
      <c r="GD350" s="14"/>
      <c r="GE350" s="14"/>
      <c r="GF350" s="14"/>
      <c r="GG350" s="14"/>
      <c r="GH350" s="14"/>
      <c r="GI350" s="14"/>
      <c r="GJ350" s="14"/>
      <c r="GK350" s="14"/>
      <c r="GL350" s="14"/>
      <c r="GM350" s="14"/>
      <c r="GN350" s="14"/>
      <c r="GO350" s="14"/>
      <c r="GP350" s="14"/>
      <c r="GQ350" s="14"/>
      <c r="GR350" s="14"/>
      <c r="GS350" s="14"/>
      <c r="GT350" s="14"/>
      <c r="GU350" s="14"/>
      <c r="GV350" s="14"/>
      <c r="GW350" s="14"/>
      <c r="GX350" s="14"/>
      <c r="GY350" s="14"/>
      <c r="GZ350" s="14"/>
      <c r="HA350" s="14"/>
      <c r="HB350" s="14"/>
      <c r="HC350" s="14"/>
      <c r="HD350" s="14"/>
      <c r="HE350" s="14"/>
      <c r="HF350" s="14"/>
      <c r="HG350" s="14"/>
      <c r="HH350" s="14"/>
      <c r="HI350" s="14"/>
      <c r="HJ350" s="14"/>
      <c r="HK350" s="14"/>
      <c r="HL350" s="14"/>
      <c r="HM350" s="14"/>
      <c r="HN350" s="14"/>
      <c r="HO350" s="14"/>
      <c r="HP350" s="14"/>
      <c r="HQ350" s="14"/>
      <c r="HR350" s="14"/>
      <c r="HS350" s="14"/>
      <c r="HT350" s="14"/>
      <c r="HU350" s="14"/>
      <c r="HV350" s="14"/>
      <c r="HW350" s="14"/>
      <c r="HX350" s="14"/>
      <c r="HY350" s="14"/>
      <c r="HZ350" s="14"/>
      <c r="IA350" s="14"/>
      <c r="IB350" s="14"/>
      <c r="IC350" s="14"/>
      <c r="ID350" s="14"/>
      <c r="IE350" s="14"/>
      <c r="IF350" s="14"/>
      <c r="IG350" s="14"/>
      <c r="IH350" s="14"/>
      <c r="II350" s="14"/>
      <c r="IJ350" s="14"/>
      <c r="IK350" s="14"/>
      <c r="IL350" s="14"/>
      <c r="IM350" s="14"/>
      <c r="IN350" s="14"/>
      <c r="IO350" s="14"/>
      <c r="IP350" s="14"/>
      <c r="IQ350" s="14"/>
      <c r="IR350" s="14"/>
      <c r="IS350" s="14"/>
      <c r="IT350" s="14"/>
      <c r="IU350" s="14"/>
      <c r="IV350" s="14"/>
      <c r="IW350" s="14"/>
      <c r="IX350" s="14"/>
      <c r="IY350" s="14"/>
      <c r="IZ350" s="14"/>
      <c r="JA350" s="14"/>
      <c r="JB350" s="14"/>
      <c r="JC350" s="14"/>
      <c r="JD350" s="14"/>
      <c r="JE350" s="14"/>
      <c r="JF350" s="14"/>
      <c r="JG350" s="14"/>
      <c r="JH350" s="14"/>
      <c r="JI350" s="14"/>
      <c r="JJ350" s="14"/>
      <c r="JK350" s="14"/>
      <c r="JL350" s="14"/>
      <c r="JM350" s="14"/>
      <c r="JN350" s="14"/>
      <c r="JO350" s="14"/>
      <c r="JP350" s="14"/>
      <c r="JQ350" s="14"/>
      <c r="JR350" s="14"/>
    </row>
    <row r="351" spans="1:278" s="152" customFormat="1" ht="18" hidden="1" customHeight="1" outlineLevel="2" x14ac:dyDescent="0.25">
      <c r="A351" s="146">
        <v>85</v>
      </c>
      <c r="B351" s="366" t="str">
        <f>IFERROR(IF(INDEX(inputsflow_gn,MATCH(Logic!$A351,inputsflow_no,0))&lt;&gt;"",INDEX(inputsflow_gn,MATCH(Logic!$A351,inputsflow_no,0)),""),"")</f>
        <v/>
      </c>
      <c r="C351" s="367"/>
      <c r="D351" s="58" t="str">
        <f>IFERROR(IF(INDEX(inputsflow_id,MATCH(Logic!$A351,inputsflow_no,0))&lt;&gt;"",INDEX(inputsflow_id,MATCH(Logic!$A351,inputsflow_no,0)),""),"")</f>
        <v/>
      </c>
      <c r="E351" s="370" t="str">
        <f>IFERROR(IF(INDEX(inputsflow_typ,MATCH(Logic!$A351,inputsflow_no,0))&lt;&gt;"",INDEX(inputsflow_typ,MATCH(Logic!$A351,inputsflow_no,0)),""),"")</f>
        <v/>
      </c>
      <c r="F351" s="370"/>
      <c r="G351" s="162" t="str">
        <f t="shared" si="116"/>
        <v/>
      </c>
      <c r="H351" s="312" t="str">
        <f>IFERROR(IF(INDEX(inputsflow_dur,MATCH(Logic!$A351,inputsflow_no,0))&lt;&gt;"",INDEX(inputsflow_dur,MATCH(Logic!$A351,inputsflow_no,0)),""),"")</f>
        <v/>
      </c>
      <c r="I351" s="160" t="str">
        <f t="shared" si="117"/>
        <v/>
      </c>
      <c r="J351" s="312" t="str">
        <f>IFERROR(IF(INDEX(inputsflow_dfr,MATCH(Logic!$A351,inputsflow_no,0))&lt;&gt;"",INDEX(inputsflow_dfr,MATCH(Logic!$A351,inputsflow_no,0)),""),"")</f>
        <v/>
      </c>
      <c r="K351" s="304" t="str">
        <f>IFERROR(IF(INDEX(inputsflow_paw,MATCH(Logic!$A351,inputsflow_no,0))&lt;&gt;"",INDEX(inputsflow_paw,MATCH(Logic!$A351,inputsflow_no,0)),""),"")</f>
        <v/>
      </c>
      <c r="L351" s="304" t="str">
        <f>IFERROR(IF(INDEX(inputsflow_prcocc,MATCH(Logic!$A351,inputsflow_no,0))&lt;&gt;"",INDEX(inputsflow_prcocc,MATCH(Logic!$A351,inputsflow_no,0)),""),"")</f>
        <v/>
      </c>
      <c r="M351" s="160" t="str">
        <f t="shared" si="122"/>
        <v/>
      </c>
      <c r="N351" s="160" t="str">
        <f t="shared" si="123"/>
        <v/>
      </c>
      <c r="O351" s="160" t="str">
        <f t="shared" si="124"/>
        <v/>
      </c>
      <c r="P351" s="160" t="str">
        <f t="shared" si="125"/>
        <v/>
      </c>
      <c r="Q351" s="160" t="str">
        <f t="shared" si="126"/>
        <v/>
      </c>
      <c r="R351" s="160" t="str">
        <f t="shared" si="127"/>
        <v/>
      </c>
      <c r="S351" s="160" t="str">
        <f t="shared" si="128"/>
        <v/>
      </c>
      <c r="T351" s="160" t="str">
        <f t="shared" si="129"/>
        <v/>
      </c>
      <c r="U351" s="160" t="str">
        <f t="shared" si="130"/>
        <v/>
      </c>
      <c r="V351" s="160" t="str">
        <f t="shared" si="131"/>
        <v/>
      </c>
      <c r="W351" s="160" t="str">
        <f t="shared" si="132"/>
        <v/>
      </c>
      <c r="X351" s="161" t="str">
        <f>IFERROR(IF(INDEX(inputsflow_updot,MATCH(Logic!$A351,inputsflow_no,0))&lt;&gt;"",INDEX(inputsflow_updot,MATCH(Logic!$A351,inputsflow_no,0)),""),"")</f>
        <v/>
      </c>
      <c r="Y351" s="160" t="str">
        <f t="shared" si="118"/>
        <v/>
      </c>
      <c r="Z351" s="161" t="str">
        <f>IFERROR(IF(INDEX(inputsflow_tduot,MATCH(Logic!$A351,inputsflow_no,0))&lt;&gt;"",INDEX(inputsflow_tduot,MATCH(Logic!$A351,inputsflow_no,0)),""),"")</f>
        <v/>
      </c>
      <c r="AA351" s="166" t="str">
        <f t="shared" si="119"/>
        <v/>
      </c>
      <c r="AB351" s="166" t="str">
        <f t="shared" si="120"/>
        <v/>
      </c>
      <c r="AC351" s="162" t="str">
        <f t="shared" si="94"/>
        <v/>
      </c>
      <c r="AD351" s="306" t="str">
        <f t="shared" si="133"/>
        <v/>
      </c>
      <c r="AE351" s="162" t="str">
        <f t="shared" si="134"/>
        <v/>
      </c>
      <c r="AF351" s="160" t="str">
        <f t="shared" si="135"/>
        <v/>
      </c>
      <c r="AG351" s="162" t="str">
        <f t="shared" si="136"/>
        <v/>
      </c>
      <c r="AH351" s="162" t="str">
        <f t="shared" si="121"/>
        <v/>
      </c>
      <c r="AI351" s="162" t="str">
        <f t="shared" si="137"/>
        <v/>
      </c>
      <c r="AJ351" s="153"/>
      <c r="AK351" s="138"/>
      <c r="AL351" s="138"/>
      <c r="AM351" s="138"/>
      <c r="AN351" s="138"/>
      <c r="AO351" s="138"/>
      <c r="AP351" s="138"/>
      <c r="AQ351" s="138"/>
      <c r="AR351" s="138"/>
      <c r="AS351" s="138"/>
      <c r="AT351" s="138"/>
      <c r="AU351" s="138"/>
      <c r="AV351" s="138"/>
      <c r="AW351" s="138"/>
      <c r="AX351" s="138"/>
      <c r="AY351" s="138"/>
      <c r="AZ351" s="138"/>
      <c r="BA351" s="138"/>
      <c r="BB351" s="138"/>
      <c r="BC351" s="138"/>
      <c r="BD351" s="138"/>
      <c r="BE351" s="138"/>
      <c r="BF351" s="138"/>
      <c r="BG351" s="138"/>
      <c r="BH351" s="138"/>
      <c r="BI351" s="138"/>
      <c r="BJ351" s="138"/>
      <c r="BK351" s="138"/>
      <c r="BL351" s="138"/>
      <c r="BM351" s="138"/>
      <c r="BN351" s="138"/>
      <c r="BO351" s="138"/>
      <c r="BP351" s="138"/>
      <c r="BQ351" s="138"/>
      <c r="BR351" s="138"/>
      <c r="BS351" s="138"/>
      <c r="BT351" s="138"/>
      <c r="BU351" s="138"/>
      <c r="BV351" s="138"/>
      <c r="BW351" s="138"/>
      <c r="BX351" s="138"/>
      <c r="BY351" s="138"/>
      <c r="BZ351" s="138"/>
      <c r="CA351" s="14"/>
      <c r="CB351" s="14"/>
      <c r="CC351" s="14"/>
      <c r="CD351" s="14"/>
      <c r="CE351" s="14"/>
      <c r="CF351" s="14"/>
      <c r="CG351" s="14"/>
      <c r="CH351" s="14"/>
      <c r="CI351" s="14"/>
      <c r="CJ351" s="14"/>
      <c r="CK351" s="14"/>
      <c r="CL351" s="14"/>
      <c r="CM351" s="14"/>
      <c r="CN351" s="14"/>
      <c r="CO351" s="14"/>
      <c r="CP351" s="14"/>
      <c r="CQ351" s="14"/>
      <c r="CR351" s="14"/>
      <c r="CS351" s="14"/>
      <c r="CT351" s="14"/>
      <c r="CU351" s="14"/>
      <c r="CV351" s="14"/>
      <c r="CW351" s="14"/>
      <c r="CX351" s="14"/>
      <c r="CY351" s="14"/>
      <c r="CZ351" s="14"/>
      <c r="DA351" s="14"/>
      <c r="DB351" s="14"/>
      <c r="DC351" s="14"/>
      <c r="DD351" s="14"/>
      <c r="DE351" s="14"/>
      <c r="DF351" s="14"/>
      <c r="DG351" s="14"/>
      <c r="DH351" s="14"/>
      <c r="DI351" s="14"/>
      <c r="DJ351" s="14"/>
      <c r="DK351" s="14"/>
      <c r="DL351" s="14"/>
      <c r="DM351" s="14"/>
      <c r="DN351" s="14"/>
      <c r="DO351" s="14"/>
      <c r="DP351" s="14"/>
      <c r="DQ351" s="14"/>
      <c r="DR351" s="14"/>
      <c r="DS351" s="14"/>
      <c r="DT351" s="14"/>
      <c r="DU351" s="14"/>
      <c r="DV351" s="14"/>
      <c r="DW351" s="14"/>
      <c r="DX351" s="14"/>
      <c r="DY351" s="14"/>
      <c r="DZ351" s="14"/>
      <c r="EA351" s="14"/>
      <c r="EB351" s="14"/>
      <c r="EC351" s="14"/>
      <c r="ED351" s="14"/>
      <c r="EE351" s="14"/>
      <c r="EF351" s="14"/>
      <c r="EG351" s="14"/>
      <c r="EH351" s="14"/>
      <c r="EI351" s="14"/>
      <c r="EJ351" s="14"/>
      <c r="EK351" s="14"/>
      <c r="EL351" s="14"/>
      <c r="EM351" s="14"/>
      <c r="EN351" s="14"/>
      <c r="EO351" s="14"/>
      <c r="EP351" s="14"/>
      <c r="EQ351" s="14"/>
      <c r="ER351" s="14"/>
      <c r="ES351" s="14"/>
      <c r="ET351" s="14"/>
      <c r="EU351" s="14"/>
      <c r="EV351" s="14"/>
      <c r="EW351" s="14"/>
      <c r="EX351" s="14"/>
      <c r="EY351" s="14"/>
      <c r="EZ351" s="14"/>
      <c r="FA351" s="14"/>
      <c r="FB351" s="14"/>
      <c r="FC351" s="14"/>
      <c r="FD351" s="14"/>
      <c r="FE351" s="14"/>
      <c r="FF351" s="14"/>
      <c r="FG351" s="14"/>
      <c r="FH351" s="14"/>
      <c r="FI351" s="14"/>
      <c r="FJ351" s="14"/>
      <c r="FK351" s="14"/>
      <c r="FL351" s="14"/>
      <c r="FM351" s="14"/>
      <c r="FN351" s="14"/>
      <c r="FO351" s="14"/>
      <c r="FP351" s="14"/>
      <c r="FQ351" s="14"/>
      <c r="FR351" s="14"/>
      <c r="FS351" s="14"/>
      <c r="FT351" s="14"/>
      <c r="FU351" s="14"/>
      <c r="FV351" s="14"/>
      <c r="FW351" s="14"/>
      <c r="FX351" s="14"/>
      <c r="FY351" s="14"/>
      <c r="FZ351" s="14"/>
      <c r="GA351" s="14"/>
      <c r="GB351" s="14"/>
      <c r="GC351" s="14"/>
      <c r="GD351" s="14"/>
      <c r="GE351" s="14"/>
      <c r="GF351" s="14"/>
      <c r="GG351" s="14"/>
      <c r="GH351" s="14"/>
      <c r="GI351" s="14"/>
      <c r="GJ351" s="14"/>
      <c r="GK351" s="14"/>
      <c r="GL351" s="14"/>
      <c r="GM351" s="14"/>
      <c r="GN351" s="14"/>
      <c r="GO351" s="14"/>
      <c r="GP351" s="14"/>
      <c r="GQ351" s="14"/>
      <c r="GR351" s="14"/>
      <c r="GS351" s="14"/>
      <c r="GT351" s="14"/>
      <c r="GU351" s="14"/>
      <c r="GV351" s="14"/>
      <c r="GW351" s="14"/>
      <c r="GX351" s="14"/>
      <c r="GY351" s="14"/>
      <c r="GZ351" s="14"/>
      <c r="HA351" s="14"/>
      <c r="HB351" s="14"/>
      <c r="HC351" s="14"/>
      <c r="HD351" s="14"/>
      <c r="HE351" s="14"/>
      <c r="HF351" s="14"/>
      <c r="HG351" s="14"/>
      <c r="HH351" s="14"/>
      <c r="HI351" s="14"/>
      <c r="HJ351" s="14"/>
      <c r="HK351" s="14"/>
      <c r="HL351" s="14"/>
      <c r="HM351" s="14"/>
      <c r="HN351" s="14"/>
      <c r="HO351" s="14"/>
      <c r="HP351" s="14"/>
      <c r="HQ351" s="14"/>
      <c r="HR351" s="14"/>
      <c r="HS351" s="14"/>
      <c r="HT351" s="14"/>
      <c r="HU351" s="14"/>
      <c r="HV351" s="14"/>
      <c r="HW351" s="14"/>
      <c r="HX351" s="14"/>
      <c r="HY351" s="14"/>
      <c r="HZ351" s="14"/>
      <c r="IA351" s="14"/>
      <c r="IB351" s="14"/>
      <c r="IC351" s="14"/>
      <c r="ID351" s="14"/>
      <c r="IE351" s="14"/>
      <c r="IF351" s="14"/>
      <c r="IG351" s="14"/>
      <c r="IH351" s="14"/>
      <c r="II351" s="14"/>
      <c r="IJ351" s="14"/>
      <c r="IK351" s="14"/>
      <c r="IL351" s="14"/>
      <c r="IM351" s="14"/>
      <c r="IN351" s="14"/>
      <c r="IO351" s="14"/>
      <c r="IP351" s="14"/>
      <c r="IQ351" s="14"/>
      <c r="IR351" s="14"/>
      <c r="IS351" s="14"/>
      <c r="IT351" s="14"/>
      <c r="IU351" s="14"/>
      <c r="IV351" s="14"/>
      <c r="IW351" s="14"/>
      <c r="IX351" s="14"/>
      <c r="IY351" s="14"/>
      <c r="IZ351" s="14"/>
      <c r="JA351" s="14"/>
      <c r="JB351" s="14"/>
      <c r="JC351" s="14"/>
      <c r="JD351" s="14"/>
      <c r="JE351" s="14"/>
      <c r="JF351" s="14"/>
      <c r="JG351" s="14"/>
      <c r="JH351" s="14"/>
      <c r="JI351" s="14"/>
      <c r="JJ351" s="14"/>
      <c r="JK351" s="14"/>
      <c r="JL351" s="14"/>
      <c r="JM351" s="14"/>
      <c r="JN351" s="14"/>
      <c r="JO351" s="14"/>
      <c r="JP351" s="14"/>
      <c r="JQ351" s="14"/>
      <c r="JR351" s="14"/>
    </row>
    <row r="352" spans="1:278" s="152" customFormat="1" ht="18" hidden="1" customHeight="1" outlineLevel="2" x14ac:dyDescent="0.25">
      <c r="A352" s="146">
        <v>86</v>
      </c>
      <c r="B352" s="366" t="str">
        <f>IFERROR(IF(INDEX(inputsflow_gn,MATCH(Logic!$A352,inputsflow_no,0))&lt;&gt;"",INDEX(inputsflow_gn,MATCH(Logic!$A352,inputsflow_no,0)),""),"")</f>
        <v/>
      </c>
      <c r="C352" s="367"/>
      <c r="D352" s="58" t="str">
        <f>IFERROR(IF(INDEX(inputsflow_id,MATCH(Logic!$A352,inputsflow_no,0))&lt;&gt;"",INDEX(inputsflow_id,MATCH(Logic!$A352,inputsflow_no,0)),""),"")</f>
        <v/>
      </c>
      <c r="E352" s="370" t="str">
        <f>IFERROR(IF(INDEX(inputsflow_typ,MATCH(Logic!$A352,inputsflow_no,0))&lt;&gt;"",INDEX(inputsflow_typ,MATCH(Logic!$A352,inputsflow_no,0)),""),"")</f>
        <v/>
      </c>
      <c r="F352" s="370"/>
      <c r="G352" s="162" t="str">
        <f t="shared" si="116"/>
        <v/>
      </c>
      <c r="H352" s="312" t="str">
        <f>IFERROR(IF(INDEX(inputsflow_dur,MATCH(Logic!$A352,inputsflow_no,0))&lt;&gt;"",INDEX(inputsflow_dur,MATCH(Logic!$A352,inputsflow_no,0)),""),"")</f>
        <v/>
      </c>
      <c r="I352" s="160" t="str">
        <f t="shared" si="117"/>
        <v/>
      </c>
      <c r="J352" s="312" t="str">
        <f>IFERROR(IF(INDEX(inputsflow_dfr,MATCH(Logic!$A352,inputsflow_no,0))&lt;&gt;"",INDEX(inputsflow_dfr,MATCH(Logic!$A352,inputsflow_no,0)),""),"")</f>
        <v/>
      </c>
      <c r="K352" s="304" t="str">
        <f>IFERROR(IF(INDEX(inputsflow_paw,MATCH(Logic!$A352,inputsflow_no,0))&lt;&gt;"",INDEX(inputsflow_paw,MATCH(Logic!$A352,inputsflow_no,0)),""),"")</f>
        <v/>
      </c>
      <c r="L352" s="304" t="str">
        <f>IFERROR(IF(INDEX(inputsflow_prcocc,MATCH(Logic!$A352,inputsflow_no,0))&lt;&gt;"",INDEX(inputsflow_prcocc,MATCH(Logic!$A352,inputsflow_no,0)),""),"")</f>
        <v/>
      </c>
      <c r="M352" s="160" t="str">
        <f t="shared" si="122"/>
        <v/>
      </c>
      <c r="N352" s="160" t="str">
        <f t="shared" si="123"/>
        <v/>
      </c>
      <c r="O352" s="160" t="str">
        <f t="shared" si="124"/>
        <v/>
      </c>
      <c r="P352" s="160" t="str">
        <f t="shared" si="125"/>
        <v/>
      </c>
      <c r="Q352" s="160" t="str">
        <f t="shared" si="126"/>
        <v/>
      </c>
      <c r="R352" s="160" t="str">
        <f t="shared" si="127"/>
        <v/>
      </c>
      <c r="S352" s="160" t="str">
        <f t="shared" si="128"/>
        <v/>
      </c>
      <c r="T352" s="160" t="str">
        <f t="shared" si="129"/>
        <v/>
      </c>
      <c r="U352" s="160" t="str">
        <f t="shared" si="130"/>
        <v/>
      </c>
      <c r="V352" s="160" t="str">
        <f t="shared" si="131"/>
        <v/>
      </c>
      <c r="W352" s="160" t="str">
        <f t="shared" si="132"/>
        <v/>
      </c>
      <c r="X352" s="161" t="str">
        <f>IFERROR(IF(INDEX(inputsflow_updot,MATCH(Logic!$A352,inputsflow_no,0))&lt;&gt;"",INDEX(inputsflow_updot,MATCH(Logic!$A352,inputsflow_no,0)),""),"")</f>
        <v/>
      </c>
      <c r="Y352" s="160" t="str">
        <f t="shared" si="118"/>
        <v/>
      </c>
      <c r="Z352" s="161" t="str">
        <f>IFERROR(IF(INDEX(inputsflow_tduot,MATCH(Logic!$A352,inputsflow_no,0))&lt;&gt;"",INDEX(inputsflow_tduot,MATCH(Logic!$A352,inputsflow_no,0)),""),"")</f>
        <v/>
      </c>
      <c r="AA352" s="166" t="str">
        <f t="shared" si="119"/>
        <v/>
      </c>
      <c r="AB352" s="166" t="str">
        <f t="shared" si="120"/>
        <v/>
      </c>
      <c r="AC352" s="162" t="str">
        <f t="shared" si="94"/>
        <v/>
      </c>
      <c r="AD352" s="306" t="str">
        <f t="shared" si="133"/>
        <v/>
      </c>
      <c r="AE352" s="162" t="str">
        <f t="shared" si="134"/>
        <v/>
      </c>
      <c r="AF352" s="160" t="str">
        <f t="shared" si="135"/>
        <v/>
      </c>
      <c r="AG352" s="162" t="str">
        <f t="shared" si="136"/>
        <v/>
      </c>
      <c r="AH352" s="162" t="str">
        <f t="shared" si="121"/>
        <v/>
      </c>
      <c r="AI352" s="162" t="str">
        <f t="shared" si="137"/>
        <v/>
      </c>
      <c r="AJ352" s="153"/>
      <c r="AK352" s="138"/>
      <c r="AL352" s="138"/>
      <c r="AM352" s="138"/>
      <c r="AN352" s="138"/>
      <c r="AO352" s="138"/>
      <c r="AP352" s="138"/>
      <c r="AQ352" s="138"/>
      <c r="AR352" s="138"/>
      <c r="AS352" s="138"/>
      <c r="AT352" s="138"/>
      <c r="AU352" s="138"/>
      <c r="AV352" s="138"/>
      <c r="AW352" s="138"/>
      <c r="AX352" s="138"/>
      <c r="AY352" s="138"/>
      <c r="AZ352" s="138"/>
      <c r="BA352" s="138"/>
      <c r="BB352" s="138"/>
      <c r="BC352" s="138"/>
      <c r="BD352" s="138"/>
      <c r="BE352" s="138"/>
      <c r="BF352" s="138"/>
      <c r="BG352" s="138"/>
      <c r="BH352" s="138"/>
      <c r="BI352" s="138"/>
      <c r="BJ352" s="138"/>
      <c r="BK352" s="138"/>
      <c r="BL352" s="138"/>
      <c r="BM352" s="138"/>
      <c r="BN352" s="138"/>
      <c r="BO352" s="138"/>
      <c r="BP352" s="138"/>
      <c r="BQ352" s="138"/>
      <c r="BR352" s="138"/>
      <c r="BS352" s="138"/>
      <c r="BT352" s="138"/>
      <c r="BU352" s="138"/>
      <c r="BV352" s="138"/>
      <c r="BW352" s="138"/>
      <c r="BX352" s="138"/>
      <c r="BY352" s="138"/>
      <c r="BZ352" s="138"/>
      <c r="CA352" s="14"/>
      <c r="CB352" s="14"/>
      <c r="CC352" s="14"/>
      <c r="CD352" s="14"/>
      <c r="CE352" s="14"/>
      <c r="CF352" s="14"/>
      <c r="CG352" s="14"/>
      <c r="CH352" s="14"/>
      <c r="CI352" s="14"/>
      <c r="CJ352" s="14"/>
      <c r="CK352" s="14"/>
      <c r="CL352" s="14"/>
      <c r="CM352" s="14"/>
      <c r="CN352" s="14"/>
      <c r="CO352" s="14"/>
      <c r="CP352" s="14"/>
      <c r="CQ352" s="14"/>
      <c r="CR352" s="14"/>
      <c r="CS352" s="14"/>
      <c r="CT352" s="14"/>
      <c r="CU352" s="14"/>
      <c r="CV352" s="14"/>
      <c r="CW352" s="14"/>
      <c r="CX352" s="14"/>
      <c r="CY352" s="14"/>
      <c r="CZ352" s="14"/>
      <c r="DA352" s="14"/>
      <c r="DB352" s="14"/>
      <c r="DC352" s="14"/>
      <c r="DD352" s="14"/>
      <c r="DE352" s="14"/>
      <c r="DF352" s="14"/>
      <c r="DG352" s="14"/>
      <c r="DH352" s="14"/>
      <c r="DI352" s="14"/>
      <c r="DJ352" s="14"/>
      <c r="DK352" s="14"/>
      <c r="DL352" s="14"/>
      <c r="DM352" s="14"/>
      <c r="DN352" s="14"/>
      <c r="DO352" s="14"/>
      <c r="DP352" s="14"/>
      <c r="DQ352" s="14"/>
      <c r="DR352" s="14"/>
      <c r="DS352" s="14"/>
      <c r="DT352" s="14"/>
      <c r="DU352" s="14"/>
      <c r="DV352" s="14"/>
      <c r="DW352" s="14"/>
      <c r="DX352" s="14"/>
      <c r="DY352" s="14"/>
      <c r="DZ352" s="14"/>
      <c r="EA352" s="14"/>
      <c r="EB352" s="14"/>
      <c r="EC352" s="14"/>
      <c r="ED352" s="14"/>
      <c r="EE352" s="14"/>
      <c r="EF352" s="14"/>
      <c r="EG352" s="14"/>
      <c r="EH352" s="14"/>
      <c r="EI352" s="14"/>
      <c r="EJ352" s="14"/>
      <c r="EK352" s="14"/>
      <c r="EL352" s="14"/>
      <c r="EM352" s="14"/>
      <c r="EN352" s="14"/>
      <c r="EO352" s="14"/>
      <c r="EP352" s="14"/>
      <c r="EQ352" s="14"/>
      <c r="ER352" s="14"/>
      <c r="ES352" s="14"/>
      <c r="ET352" s="14"/>
      <c r="EU352" s="14"/>
      <c r="EV352" s="14"/>
      <c r="EW352" s="14"/>
      <c r="EX352" s="14"/>
      <c r="EY352" s="14"/>
      <c r="EZ352" s="14"/>
      <c r="FA352" s="14"/>
      <c r="FB352" s="14"/>
      <c r="FC352" s="14"/>
      <c r="FD352" s="14"/>
      <c r="FE352" s="14"/>
      <c r="FF352" s="14"/>
      <c r="FG352" s="14"/>
      <c r="FH352" s="14"/>
      <c r="FI352" s="14"/>
      <c r="FJ352" s="14"/>
      <c r="FK352" s="14"/>
      <c r="FL352" s="14"/>
      <c r="FM352" s="14"/>
      <c r="FN352" s="14"/>
      <c r="FO352" s="14"/>
      <c r="FP352" s="14"/>
      <c r="FQ352" s="14"/>
      <c r="FR352" s="14"/>
      <c r="FS352" s="14"/>
      <c r="FT352" s="14"/>
      <c r="FU352" s="14"/>
      <c r="FV352" s="14"/>
      <c r="FW352" s="14"/>
      <c r="FX352" s="14"/>
      <c r="FY352" s="14"/>
      <c r="FZ352" s="14"/>
      <c r="GA352" s="14"/>
      <c r="GB352" s="14"/>
      <c r="GC352" s="14"/>
      <c r="GD352" s="14"/>
      <c r="GE352" s="14"/>
      <c r="GF352" s="14"/>
      <c r="GG352" s="14"/>
      <c r="GH352" s="14"/>
      <c r="GI352" s="14"/>
      <c r="GJ352" s="14"/>
      <c r="GK352" s="14"/>
      <c r="GL352" s="14"/>
      <c r="GM352" s="14"/>
      <c r="GN352" s="14"/>
      <c r="GO352" s="14"/>
      <c r="GP352" s="14"/>
      <c r="GQ352" s="14"/>
      <c r="GR352" s="14"/>
      <c r="GS352" s="14"/>
      <c r="GT352" s="14"/>
      <c r="GU352" s="14"/>
      <c r="GV352" s="14"/>
      <c r="GW352" s="14"/>
      <c r="GX352" s="14"/>
      <c r="GY352" s="14"/>
      <c r="GZ352" s="14"/>
      <c r="HA352" s="14"/>
      <c r="HB352" s="14"/>
      <c r="HC352" s="14"/>
      <c r="HD352" s="14"/>
      <c r="HE352" s="14"/>
      <c r="HF352" s="14"/>
      <c r="HG352" s="14"/>
      <c r="HH352" s="14"/>
      <c r="HI352" s="14"/>
      <c r="HJ352" s="14"/>
      <c r="HK352" s="14"/>
      <c r="HL352" s="14"/>
      <c r="HM352" s="14"/>
      <c r="HN352" s="14"/>
      <c r="HO352" s="14"/>
      <c r="HP352" s="14"/>
      <c r="HQ352" s="14"/>
      <c r="HR352" s="14"/>
      <c r="HS352" s="14"/>
      <c r="HT352" s="14"/>
      <c r="HU352" s="14"/>
      <c r="HV352" s="14"/>
      <c r="HW352" s="14"/>
      <c r="HX352" s="14"/>
      <c r="HY352" s="14"/>
      <c r="HZ352" s="14"/>
      <c r="IA352" s="14"/>
      <c r="IB352" s="14"/>
      <c r="IC352" s="14"/>
      <c r="ID352" s="14"/>
      <c r="IE352" s="14"/>
      <c r="IF352" s="14"/>
      <c r="IG352" s="14"/>
      <c r="IH352" s="14"/>
      <c r="II352" s="14"/>
      <c r="IJ352" s="14"/>
      <c r="IK352" s="14"/>
      <c r="IL352" s="14"/>
      <c r="IM352" s="14"/>
      <c r="IN352" s="14"/>
      <c r="IO352" s="14"/>
      <c r="IP352" s="14"/>
      <c r="IQ352" s="14"/>
      <c r="IR352" s="14"/>
      <c r="IS352" s="14"/>
      <c r="IT352" s="14"/>
      <c r="IU352" s="14"/>
      <c r="IV352" s="14"/>
      <c r="IW352" s="14"/>
      <c r="IX352" s="14"/>
      <c r="IY352" s="14"/>
      <c r="IZ352" s="14"/>
      <c r="JA352" s="14"/>
      <c r="JB352" s="14"/>
      <c r="JC352" s="14"/>
      <c r="JD352" s="14"/>
      <c r="JE352" s="14"/>
      <c r="JF352" s="14"/>
      <c r="JG352" s="14"/>
      <c r="JH352" s="14"/>
      <c r="JI352" s="14"/>
      <c r="JJ352" s="14"/>
      <c r="JK352" s="14"/>
      <c r="JL352" s="14"/>
      <c r="JM352" s="14"/>
      <c r="JN352" s="14"/>
      <c r="JO352" s="14"/>
      <c r="JP352" s="14"/>
      <c r="JQ352" s="14"/>
      <c r="JR352" s="14"/>
    </row>
    <row r="353" spans="1:278" s="152" customFormat="1" ht="18" hidden="1" customHeight="1" outlineLevel="2" x14ac:dyDescent="0.25">
      <c r="A353" s="146">
        <v>87</v>
      </c>
      <c r="B353" s="366" t="str">
        <f>IFERROR(IF(INDEX(inputsflow_gn,MATCH(Logic!$A353,inputsflow_no,0))&lt;&gt;"",INDEX(inputsflow_gn,MATCH(Logic!$A353,inputsflow_no,0)),""),"")</f>
        <v/>
      </c>
      <c r="C353" s="367"/>
      <c r="D353" s="58" t="str">
        <f>IFERROR(IF(INDEX(inputsflow_id,MATCH(Logic!$A353,inputsflow_no,0))&lt;&gt;"",INDEX(inputsflow_id,MATCH(Logic!$A353,inputsflow_no,0)),""),"")</f>
        <v/>
      </c>
      <c r="E353" s="370" t="str">
        <f>IFERROR(IF(INDEX(inputsflow_typ,MATCH(Logic!$A353,inputsflow_no,0))&lt;&gt;"",INDEX(inputsflow_typ,MATCH(Logic!$A353,inputsflow_no,0)),""),"")</f>
        <v/>
      </c>
      <c r="F353" s="370"/>
      <c r="G353" s="162" t="str">
        <f t="shared" si="116"/>
        <v/>
      </c>
      <c r="H353" s="312" t="str">
        <f>IFERROR(IF(INDEX(inputsflow_dur,MATCH(Logic!$A353,inputsflow_no,0))&lt;&gt;"",INDEX(inputsflow_dur,MATCH(Logic!$A353,inputsflow_no,0)),""),"")</f>
        <v/>
      </c>
      <c r="I353" s="160" t="str">
        <f t="shared" si="117"/>
        <v/>
      </c>
      <c r="J353" s="312" t="str">
        <f>IFERROR(IF(INDEX(inputsflow_dfr,MATCH(Logic!$A353,inputsflow_no,0))&lt;&gt;"",INDEX(inputsflow_dfr,MATCH(Logic!$A353,inputsflow_no,0)),""),"")</f>
        <v/>
      </c>
      <c r="K353" s="304" t="str">
        <f>IFERROR(IF(INDEX(inputsflow_paw,MATCH(Logic!$A353,inputsflow_no,0))&lt;&gt;"",INDEX(inputsflow_paw,MATCH(Logic!$A353,inputsflow_no,0)),""),"")</f>
        <v/>
      </c>
      <c r="L353" s="304" t="str">
        <f>IFERROR(IF(INDEX(inputsflow_prcocc,MATCH(Logic!$A353,inputsflow_no,0))&lt;&gt;"",INDEX(inputsflow_prcocc,MATCH(Logic!$A353,inputsflow_no,0)),""),"")</f>
        <v/>
      </c>
      <c r="M353" s="160" t="str">
        <f t="shared" si="122"/>
        <v/>
      </c>
      <c r="N353" s="160" t="str">
        <f t="shared" si="123"/>
        <v/>
      </c>
      <c r="O353" s="160" t="str">
        <f t="shared" si="124"/>
        <v/>
      </c>
      <c r="P353" s="160" t="str">
        <f t="shared" si="125"/>
        <v/>
      </c>
      <c r="Q353" s="160" t="str">
        <f t="shared" si="126"/>
        <v/>
      </c>
      <c r="R353" s="160" t="str">
        <f t="shared" si="127"/>
        <v/>
      </c>
      <c r="S353" s="160" t="str">
        <f t="shared" si="128"/>
        <v/>
      </c>
      <c r="T353" s="160" t="str">
        <f t="shared" si="129"/>
        <v/>
      </c>
      <c r="U353" s="160" t="str">
        <f t="shared" si="130"/>
        <v/>
      </c>
      <c r="V353" s="160" t="str">
        <f t="shared" si="131"/>
        <v/>
      </c>
      <c r="W353" s="160" t="str">
        <f t="shared" si="132"/>
        <v/>
      </c>
      <c r="X353" s="161" t="str">
        <f>IFERROR(IF(INDEX(inputsflow_updot,MATCH(Logic!$A353,inputsflow_no,0))&lt;&gt;"",INDEX(inputsflow_updot,MATCH(Logic!$A353,inputsflow_no,0)),""),"")</f>
        <v/>
      </c>
      <c r="Y353" s="160" t="str">
        <f t="shared" si="118"/>
        <v/>
      </c>
      <c r="Z353" s="161" t="str">
        <f>IFERROR(IF(INDEX(inputsflow_tduot,MATCH(Logic!$A353,inputsflow_no,0))&lt;&gt;"",INDEX(inputsflow_tduot,MATCH(Logic!$A353,inputsflow_no,0)),""),"")</f>
        <v/>
      </c>
      <c r="AA353" s="166" t="str">
        <f t="shared" si="119"/>
        <v/>
      </c>
      <c r="AB353" s="166" t="str">
        <f t="shared" si="120"/>
        <v/>
      </c>
      <c r="AC353" s="162" t="str">
        <f t="shared" si="94"/>
        <v/>
      </c>
      <c r="AD353" s="306" t="str">
        <f t="shared" si="133"/>
        <v/>
      </c>
      <c r="AE353" s="162" t="str">
        <f t="shared" si="134"/>
        <v/>
      </c>
      <c r="AF353" s="160" t="str">
        <f t="shared" si="135"/>
        <v/>
      </c>
      <c r="AG353" s="162" t="str">
        <f t="shared" si="136"/>
        <v/>
      </c>
      <c r="AH353" s="162" t="str">
        <f t="shared" si="121"/>
        <v/>
      </c>
      <c r="AI353" s="162" t="str">
        <f t="shared" si="137"/>
        <v/>
      </c>
      <c r="AJ353" s="153"/>
      <c r="AK353" s="138"/>
      <c r="AL353" s="138"/>
      <c r="AM353" s="138"/>
      <c r="AN353" s="138"/>
      <c r="AO353" s="138"/>
      <c r="AP353" s="138"/>
      <c r="AQ353" s="138"/>
      <c r="AR353" s="138"/>
      <c r="AS353" s="138"/>
      <c r="AT353" s="138"/>
      <c r="AU353" s="138"/>
      <c r="AV353" s="138"/>
      <c r="AW353" s="138"/>
      <c r="AX353" s="138"/>
      <c r="AY353" s="138"/>
      <c r="AZ353" s="138"/>
      <c r="BA353" s="138"/>
      <c r="BB353" s="138"/>
      <c r="BC353" s="138"/>
      <c r="BD353" s="138"/>
      <c r="BE353" s="138"/>
      <c r="BF353" s="138"/>
      <c r="BG353" s="138"/>
      <c r="BH353" s="138"/>
      <c r="BI353" s="138"/>
      <c r="BJ353" s="138"/>
      <c r="BK353" s="138"/>
      <c r="BL353" s="138"/>
      <c r="BM353" s="138"/>
      <c r="BN353" s="138"/>
      <c r="BO353" s="138"/>
      <c r="BP353" s="138"/>
      <c r="BQ353" s="138"/>
      <c r="BR353" s="138"/>
      <c r="BS353" s="138"/>
      <c r="BT353" s="138"/>
      <c r="BU353" s="138"/>
      <c r="BV353" s="138"/>
      <c r="BW353" s="138"/>
      <c r="BX353" s="138"/>
      <c r="BY353" s="138"/>
      <c r="BZ353" s="138"/>
      <c r="CA353" s="14"/>
      <c r="CB353" s="14"/>
      <c r="CC353" s="14"/>
      <c r="CD353" s="14"/>
      <c r="CE353" s="14"/>
      <c r="CF353" s="14"/>
      <c r="CG353" s="14"/>
      <c r="CH353" s="14"/>
      <c r="CI353" s="14"/>
      <c r="CJ353" s="14"/>
      <c r="CK353" s="14"/>
      <c r="CL353" s="14"/>
      <c r="CM353" s="14"/>
      <c r="CN353" s="14"/>
      <c r="CO353" s="14"/>
      <c r="CP353" s="14"/>
      <c r="CQ353" s="14"/>
      <c r="CR353" s="14"/>
      <c r="CS353" s="14"/>
      <c r="CT353" s="14"/>
      <c r="CU353" s="14"/>
      <c r="CV353" s="14"/>
      <c r="CW353" s="14"/>
      <c r="CX353" s="14"/>
      <c r="CY353" s="14"/>
      <c r="CZ353" s="14"/>
      <c r="DA353" s="14"/>
      <c r="DB353" s="14"/>
      <c r="DC353" s="14"/>
      <c r="DD353" s="14"/>
      <c r="DE353" s="14"/>
      <c r="DF353" s="14"/>
      <c r="DG353" s="14"/>
      <c r="DH353" s="14"/>
      <c r="DI353" s="14"/>
      <c r="DJ353" s="14"/>
      <c r="DK353" s="14"/>
      <c r="DL353" s="14"/>
      <c r="DM353" s="14"/>
      <c r="DN353" s="14"/>
      <c r="DO353" s="14"/>
      <c r="DP353" s="14"/>
      <c r="DQ353" s="14"/>
      <c r="DR353" s="14"/>
      <c r="DS353" s="14"/>
      <c r="DT353" s="14"/>
      <c r="DU353" s="14"/>
      <c r="DV353" s="14"/>
      <c r="DW353" s="14"/>
      <c r="DX353" s="14"/>
      <c r="DY353" s="14"/>
      <c r="DZ353" s="14"/>
      <c r="EA353" s="14"/>
      <c r="EB353" s="14"/>
      <c r="EC353" s="14"/>
      <c r="ED353" s="14"/>
      <c r="EE353" s="14"/>
      <c r="EF353" s="14"/>
      <c r="EG353" s="14"/>
      <c r="EH353" s="14"/>
      <c r="EI353" s="14"/>
      <c r="EJ353" s="14"/>
      <c r="EK353" s="14"/>
      <c r="EL353" s="14"/>
      <c r="EM353" s="14"/>
      <c r="EN353" s="14"/>
      <c r="EO353" s="14"/>
      <c r="EP353" s="14"/>
      <c r="EQ353" s="14"/>
      <c r="ER353" s="14"/>
      <c r="ES353" s="14"/>
      <c r="ET353" s="14"/>
      <c r="EU353" s="14"/>
      <c r="EV353" s="14"/>
      <c r="EW353" s="14"/>
      <c r="EX353" s="14"/>
      <c r="EY353" s="14"/>
      <c r="EZ353" s="14"/>
      <c r="FA353" s="14"/>
      <c r="FB353" s="14"/>
      <c r="FC353" s="14"/>
      <c r="FD353" s="14"/>
      <c r="FE353" s="14"/>
      <c r="FF353" s="14"/>
      <c r="FG353" s="14"/>
      <c r="FH353" s="14"/>
      <c r="FI353" s="14"/>
      <c r="FJ353" s="14"/>
      <c r="FK353" s="14"/>
      <c r="FL353" s="14"/>
      <c r="FM353" s="14"/>
      <c r="FN353" s="14"/>
      <c r="FO353" s="14"/>
      <c r="FP353" s="14"/>
      <c r="FQ353" s="14"/>
      <c r="FR353" s="14"/>
      <c r="FS353" s="14"/>
      <c r="FT353" s="14"/>
      <c r="FU353" s="14"/>
      <c r="FV353" s="14"/>
      <c r="FW353" s="14"/>
      <c r="FX353" s="14"/>
      <c r="FY353" s="14"/>
      <c r="FZ353" s="14"/>
      <c r="GA353" s="14"/>
      <c r="GB353" s="14"/>
      <c r="GC353" s="14"/>
      <c r="GD353" s="14"/>
      <c r="GE353" s="14"/>
      <c r="GF353" s="14"/>
      <c r="GG353" s="14"/>
      <c r="GH353" s="14"/>
      <c r="GI353" s="14"/>
      <c r="GJ353" s="14"/>
      <c r="GK353" s="14"/>
      <c r="GL353" s="14"/>
      <c r="GM353" s="14"/>
      <c r="GN353" s="14"/>
      <c r="GO353" s="14"/>
      <c r="GP353" s="14"/>
      <c r="GQ353" s="14"/>
      <c r="GR353" s="14"/>
      <c r="GS353" s="14"/>
      <c r="GT353" s="14"/>
      <c r="GU353" s="14"/>
      <c r="GV353" s="14"/>
      <c r="GW353" s="14"/>
      <c r="GX353" s="14"/>
      <c r="GY353" s="14"/>
      <c r="GZ353" s="14"/>
      <c r="HA353" s="14"/>
      <c r="HB353" s="14"/>
      <c r="HC353" s="14"/>
      <c r="HD353" s="14"/>
      <c r="HE353" s="14"/>
      <c r="HF353" s="14"/>
      <c r="HG353" s="14"/>
      <c r="HH353" s="14"/>
      <c r="HI353" s="14"/>
      <c r="HJ353" s="14"/>
      <c r="HK353" s="14"/>
      <c r="HL353" s="14"/>
      <c r="HM353" s="14"/>
      <c r="HN353" s="14"/>
      <c r="HO353" s="14"/>
      <c r="HP353" s="14"/>
      <c r="HQ353" s="14"/>
      <c r="HR353" s="14"/>
      <c r="HS353" s="14"/>
      <c r="HT353" s="14"/>
      <c r="HU353" s="14"/>
      <c r="HV353" s="14"/>
      <c r="HW353" s="14"/>
      <c r="HX353" s="14"/>
      <c r="HY353" s="14"/>
      <c r="HZ353" s="14"/>
      <c r="IA353" s="14"/>
      <c r="IB353" s="14"/>
      <c r="IC353" s="14"/>
      <c r="ID353" s="14"/>
      <c r="IE353" s="14"/>
      <c r="IF353" s="14"/>
      <c r="IG353" s="14"/>
      <c r="IH353" s="14"/>
      <c r="II353" s="14"/>
      <c r="IJ353" s="14"/>
      <c r="IK353" s="14"/>
      <c r="IL353" s="14"/>
      <c r="IM353" s="14"/>
      <c r="IN353" s="14"/>
      <c r="IO353" s="14"/>
      <c r="IP353" s="14"/>
      <c r="IQ353" s="14"/>
      <c r="IR353" s="14"/>
      <c r="IS353" s="14"/>
      <c r="IT353" s="14"/>
      <c r="IU353" s="14"/>
      <c r="IV353" s="14"/>
      <c r="IW353" s="14"/>
      <c r="IX353" s="14"/>
      <c r="IY353" s="14"/>
      <c r="IZ353" s="14"/>
      <c r="JA353" s="14"/>
      <c r="JB353" s="14"/>
      <c r="JC353" s="14"/>
      <c r="JD353" s="14"/>
      <c r="JE353" s="14"/>
      <c r="JF353" s="14"/>
      <c r="JG353" s="14"/>
      <c r="JH353" s="14"/>
      <c r="JI353" s="14"/>
      <c r="JJ353" s="14"/>
      <c r="JK353" s="14"/>
      <c r="JL353" s="14"/>
      <c r="JM353" s="14"/>
      <c r="JN353" s="14"/>
      <c r="JO353" s="14"/>
      <c r="JP353" s="14"/>
      <c r="JQ353" s="14"/>
      <c r="JR353" s="14"/>
    </row>
    <row r="354" spans="1:278" s="152" customFormat="1" ht="18" hidden="1" customHeight="1" outlineLevel="2" x14ac:dyDescent="0.25">
      <c r="A354" s="146">
        <v>88</v>
      </c>
      <c r="B354" s="366" t="str">
        <f>IFERROR(IF(INDEX(inputsflow_gn,MATCH(Logic!$A354,inputsflow_no,0))&lt;&gt;"",INDEX(inputsflow_gn,MATCH(Logic!$A354,inputsflow_no,0)),""),"")</f>
        <v/>
      </c>
      <c r="C354" s="367"/>
      <c r="D354" s="58" t="str">
        <f>IFERROR(IF(INDEX(inputsflow_id,MATCH(Logic!$A354,inputsflow_no,0))&lt;&gt;"",INDEX(inputsflow_id,MATCH(Logic!$A354,inputsflow_no,0)),""),"")</f>
        <v/>
      </c>
      <c r="E354" s="370" t="str">
        <f>IFERROR(IF(INDEX(inputsflow_typ,MATCH(Logic!$A354,inputsflow_no,0))&lt;&gt;"",INDEX(inputsflow_typ,MATCH(Logic!$A354,inputsflow_no,0)),""),"")</f>
        <v/>
      </c>
      <c r="F354" s="370"/>
      <c r="G354" s="162" t="str">
        <f t="shared" si="116"/>
        <v/>
      </c>
      <c r="H354" s="312" t="str">
        <f>IFERROR(IF(INDEX(inputsflow_dur,MATCH(Logic!$A354,inputsflow_no,0))&lt;&gt;"",INDEX(inputsflow_dur,MATCH(Logic!$A354,inputsflow_no,0)),""),"")</f>
        <v/>
      </c>
      <c r="I354" s="160" t="str">
        <f t="shared" si="117"/>
        <v/>
      </c>
      <c r="J354" s="312" t="str">
        <f>IFERROR(IF(INDEX(inputsflow_dfr,MATCH(Logic!$A354,inputsflow_no,0))&lt;&gt;"",INDEX(inputsflow_dfr,MATCH(Logic!$A354,inputsflow_no,0)),""),"")</f>
        <v/>
      </c>
      <c r="K354" s="304" t="str">
        <f>IFERROR(IF(INDEX(inputsflow_paw,MATCH(Logic!$A354,inputsflow_no,0))&lt;&gt;"",INDEX(inputsflow_paw,MATCH(Logic!$A354,inputsflow_no,0)),""),"")</f>
        <v/>
      </c>
      <c r="L354" s="304" t="str">
        <f>IFERROR(IF(INDEX(inputsflow_prcocc,MATCH(Logic!$A354,inputsflow_no,0))&lt;&gt;"",INDEX(inputsflow_prcocc,MATCH(Logic!$A354,inputsflow_no,0)),""),"")</f>
        <v/>
      </c>
      <c r="M354" s="160" t="str">
        <f t="shared" si="122"/>
        <v/>
      </c>
      <c r="N354" s="160" t="str">
        <f t="shared" si="123"/>
        <v/>
      </c>
      <c r="O354" s="160" t="str">
        <f t="shared" si="124"/>
        <v/>
      </c>
      <c r="P354" s="160" t="str">
        <f t="shared" si="125"/>
        <v/>
      </c>
      <c r="Q354" s="160" t="str">
        <f t="shared" si="126"/>
        <v/>
      </c>
      <c r="R354" s="160" t="str">
        <f t="shared" si="127"/>
        <v/>
      </c>
      <c r="S354" s="160" t="str">
        <f t="shared" si="128"/>
        <v/>
      </c>
      <c r="T354" s="160" t="str">
        <f t="shared" si="129"/>
        <v/>
      </c>
      <c r="U354" s="160" t="str">
        <f t="shared" si="130"/>
        <v/>
      </c>
      <c r="V354" s="160" t="str">
        <f t="shared" si="131"/>
        <v/>
      </c>
      <c r="W354" s="160" t="str">
        <f t="shared" si="132"/>
        <v/>
      </c>
      <c r="X354" s="161" t="str">
        <f>IFERROR(IF(INDEX(inputsflow_updot,MATCH(Logic!$A354,inputsflow_no,0))&lt;&gt;"",INDEX(inputsflow_updot,MATCH(Logic!$A354,inputsflow_no,0)),""),"")</f>
        <v/>
      </c>
      <c r="Y354" s="160" t="str">
        <f t="shared" si="118"/>
        <v/>
      </c>
      <c r="Z354" s="161" t="str">
        <f>IFERROR(IF(INDEX(inputsflow_tduot,MATCH(Logic!$A354,inputsflow_no,0))&lt;&gt;"",INDEX(inputsflow_tduot,MATCH(Logic!$A354,inputsflow_no,0)),""),"")</f>
        <v/>
      </c>
      <c r="AA354" s="166" t="str">
        <f t="shared" si="119"/>
        <v/>
      </c>
      <c r="AB354" s="166" t="str">
        <f t="shared" si="120"/>
        <v/>
      </c>
      <c r="AC354" s="162" t="str">
        <f t="shared" si="94"/>
        <v/>
      </c>
      <c r="AD354" s="306" t="str">
        <f t="shared" si="133"/>
        <v/>
      </c>
      <c r="AE354" s="162" t="str">
        <f t="shared" si="134"/>
        <v/>
      </c>
      <c r="AF354" s="160" t="str">
        <f t="shared" si="135"/>
        <v/>
      </c>
      <c r="AG354" s="162" t="str">
        <f t="shared" si="136"/>
        <v/>
      </c>
      <c r="AH354" s="162" t="str">
        <f t="shared" si="121"/>
        <v/>
      </c>
      <c r="AI354" s="162" t="str">
        <f t="shared" si="137"/>
        <v/>
      </c>
      <c r="AJ354" s="153"/>
      <c r="AK354" s="138"/>
      <c r="AL354" s="138"/>
      <c r="AM354" s="138"/>
      <c r="AN354" s="138"/>
      <c r="AO354" s="138"/>
      <c r="AP354" s="138"/>
      <c r="AQ354" s="138"/>
      <c r="AR354" s="138"/>
      <c r="AS354" s="138"/>
      <c r="AT354" s="138"/>
      <c r="AU354" s="138"/>
      <c r="AV354" s="138"/>
      <c r="AW354" s="138"/>
      <c r="AX354" s="138"/>
      <c r="AY354" s="138"/>
      <c r="AZ354" s="138"/>
      <c r="BA354" s="138"/>
      <c r="BB354" s="138"/>
      <c r="BC354" s="138"/>
      <c r="BD354" s="138"/>
      <c r="BE354" s="138"/>
      <c r="BF354" s="138"/>
      <c r="BG354" s="138"/>
      <c r="BH354" s="138"/>
      <c r="BI354" s="138"/>
      <c r="BJ354" s="138"/>
      <c r="BK354" s="138"/>
      <c r="BL354" s="138"/>
      <c r="BM354" s="138"/>
      <c r="BN354" s="138"/>
      <c r="BO354" s="138"/>
      <c r="BP354" s="138"/>
      <c r="BQ354" s="138"/>
      <c r="BR354" s="138"/>
      <c r="BS354" s="138"/>
      <c r="BT354" s="138"/>
      <c r="BU354" s="138"/>
      <c r="BV354" s="138"/>
      <c r="BW354" s="138"/>
      <c r="BX354" s="138"/>
      <c r="BY354" s="138"/>
      <c r="BZ354" s="138"/>
      <c r="CA354" s="14"/>
      <c r="CB354" s="14"/>
      <c r="CC354" s="14"/>
      <c r="CD354" s="14"/>
      <c r="CE354" s="14"/>
      <c r="CF354" s="14"/>
      <c r="CG354" s="14"/>
      <c r="CH354" s="14"/>
      <c r="CI354" s="14"/>
      <c r="CJ354" s="14"/>
      <c r="CK354" s="14"/>
      <c r="CL354" s="14"/>
      <c r="CM354" s="14"/>
      <c r="CN354" s="14"/>
      <c r="CO354" s="14"/>
      <c r="CP354" s="14"/>
      <c r="CQ354" s="14"/>
      <c r="CR354" s="14"/>
      <c r="CS354" s="14"/>
      <c r="CT354" s="14"/>
      <c r="CU354" s="14"/>
      <c r="CV354" s="14"/>
      <c r="CW354" s="14"/>
      <c r="CX354" s="14"/>
      <c r="CY354" s="14"/>
      <c r="CZ354" s="14"/>
      <c r="DA354" s="14"/>
      <c r="DB354" s="14"/>
      <c r="DC354" s="14"/>
      <c r="DD354" s="14"/>
      <c r="DE354" s="14"/>
      <c r="DF354" s="14"/>
      <c r="DG354" s="14"/>
      <c r="DH354" s="14"/>
      <c r="DI354" s="14"/>
      <c r="DJ354" s="14"/>
      <c r="DK354" s="14"/>
      <c r="DL354" s="14"/>
      <c r="DM354" s="14"/>
      <c r="DN354" s="14"/>
      <c r="DO354" s="14"/>
      <c r="DP354" s="14"/>
      <c r="DQ354" s="14"/>
      <c r="DR354" s="14"/>
      <c r="DS354" s="14"/>
      <c r="DT354" s="14"/>
      <c r="DU354" s="14"/>
      <c r="DV354" s="14"/>
      <c r="DW354" s="14"/>
      <c r="DX354" s="14"/>
      <c r="DY354" s="14"/>
      <c r="DZ354" s="14"/>
      <c r="EA354" s="14"/>
      <c r="EB354" s="14"/>
      <c r="EC354" s="14"/>
      <c r="ED354" s="14"/>
      <c r="EE354" s="14"/>
      <c r="EF354" s="14"/>
      <c r="EG354" s="14"/>
      <c r="EH354" s="14"/>
      <c r="EI354" s="14"/>
      <c r="EJ354" s="14"/>
      <c r="EK354" s="14"/>
      <c r="EL354" s="14"/>
      <c r="EM354" s="14"/>
      <c r="EN354" s="14"/>
      <c r="EO354" s="14"/>
      <c r="EP354" s="14"/>
      <c r="EQ354" s="14"/>
      <c r="ER354" s="14"/>
      <c r="ES354" s="14"/>
      <c r="ET354" s="14"/>
      <c r="EU354" s="14"/>
      <c r="EV354" s="14"/>
      <c r="EW354" s="14"/>
      <c r="EX354" s="14"/>
      <c r="EY354" s="14"/>
      <c r="EZ354" s="14"/>
      <c r="FA354" s="14"/>
      <c r="FB354" s="14"/>
      <c r="FC354" s="14"/>
      <c r="FD354" s="14"/>
      <c r="FE354" s="14"/>
      <c r="FF354" s="14"/>
      <c r="FG354" s="14"/>
      <c r="FH354" s="14"/>
      <c r="FI354" s="14"/>
      <c r="FJ354" s="14"/>
      <c r="FK354" s="14"/>
      <c r="FL354" s="14"/>
      <c r="FM354" s="14"/>
      <c r="FN354" s="14"/>
      <c r="FO354" s="14"/>
      <c r="FP354" s="14"/>
      <c r="FQ354" s="14"/>
      <c r="FR354" s="14"/>
      <c r="FS354" s="14"/>
      <c r="FT354" s="14"/>
      <c r="FU354" s="14"/>
      <c r="FV354" s="14"/>
      <c r="FW354" s="14"/>
      <c r="FX354" s="14"/>
      <c r="FY354" s="14"/>
      <c r="FZ354" s="14"/>
      <c r="GA354" s="14"/>
      <c r="GB354" s="14"/>
      <c r="GC354" s="14"/>
      <c r="GD354" s="14"/>
      <c r="GE354" s="14"/>
      <c r="GF354" s="14"/>
      <c r="GG354" s="14"/>
      <c r="GH354" s="14"/>
      <c r="GI354" s="14"/>
      <c r="GJ354" s="14"/>
      <c r="GK354" s="14"/>
      <c r="GL354" s="14"/>
      <c r="GM354" s="14"/>
      <c r="GN354" s="14"/>
      <c r="GO354" s="14"/>
      <c r="GP354" s="14"/>
      <c r="GQ354" s="14"/>
      <c r="GR354" s="14"/>
      <c r="GS354" s="14"/>
      <c r="GT354" s="14"/>
      <c r="GU354" s="14"/>
      <c r="GV354" s="14"/>
      <c r="GW354" s="14"/>
      <c r="GX354" s="14"/>
      <c r="GY354" s="14"/>
      <c r="GZ354" s="14"/>
      <c r="HA354" s="14"/>
      <c r="HB354" s="14"/>
      <c r="HC354" s="14"/>
      <c r="HD354" s="14"/>
      <c r="HE354" s="14"/>
      <c r="HF354" s="14"/>
      <c r="HG354" s="14"/>
      <c r="HH354" s="14"/>
      <c r="HI354" s="14"/>
      <c r="HJ354" s="14"/>
      <c r="HK354" s="14"/>
      <c r="HL354" s="14"/>
      <c r="HM354" s="14"/>
      <c r="HN354" s="14"/>
      <c r="HO354" s="14"/>
      <c r="HP354" s="14"/>
      <c r="HQ354" s="14"/>
      <c r="HR354" s="14"/>
      <c r="HS354" s="14"/>
      <c r="HT354" s="14"/>
      <c r="HU354" s="14"/>
      <c r="HV354" s="14"/>
      <c r="HW354" s="14"/>
      <c r="HX354" s="14"/>
      <c r="HY354" s="14"/>
      <c r="HZ354" s="14"/>
      <c r="IA354" s="14"/>
      <c r="IB354" s="14"/>
      <c r="IC354" s="14"/>
      <c r="ID354" s="14"/>
      <c r="IE354" s="14"/>
      <c r="IF354" s="14"/>
      <c r="IG354" s="14"/>
      <c r="IH354" s="14"/>
      <c r="II354" s="14"/>
      <c r="IJ354" s="14"/>
      <c r="IK354" s="14"/>
      <c r="IL354" s="14"/>
      <c r="IM354" s="14"/>
      <c r="IN354" s="14"/>
      <c r="IO354" s="14"/>
      <c r="IP354" s="14"/>
      <c r="IQ354" s="14"/>
      <c r="IR354" s="14"/>
      <c r="IS354" s="14"/>
      <c r="IT354" s="14"/>
      <c r="IU354" s="14"/>
      <c r="IV354" s="14"/>
      <c r="IW354" s="14"/>
      <c r="IX354" s="14"/>
      <c r="IY354" s="14"/>
      <c r="IZ354" s="14"/>
      <c r="JA354" s="14"/>
      <c r="JB354" s="14"/>
      <c r="JC354" s="14"/>
      <c r="JD354" s="14"/>
      <c r="JE354" s="14"/>
      <c r="JF354" s="14"/>
      <c r="JG354" s="14"/>
      <c r="JH354" s="14"/>
      <c r="JI354" s="14"/>
      <c r="JJ354" s="14"/>
      <c r="JK354" s="14"/>
      <c r="JL354" s="14"/>
      <c r="JM354" s="14"/>
      <c r="JN354" s="14"/>
      <c r="JO354" s="14"/>
      <c r="JP354" s="14"/>
      <c r="JQ354" s="14"/>
      <c r="JR354" s="14"/>
    </row>
    <row r="355" spans="1:278" s="152" customFormat="1" ht="18" hidden="1" customHeight="1" outlineLevel="2" x14ac:dyDescent="0.25">
      <c r="A355" s="146">
        <v>89</v>
      </c>
      <c r="B355" s="366" t="str">
        <f>IFERROR(IF(INDEX(inputsflow_gn,MATCH(Logic!$A355,inputsflow_no,0))&lt;&gt;"",INDEX(inputsflow_gn,MATCH(Logic!$A355,inputsflow_no,0)),""),"")</f>
        <v/>
      </c>
      <c r="C355" s="367"/>
      <c r="D355" s="58" t="str">
        <f>IFERROR(IF(INDEX(inputsflow_id,MATCH(Logic!$A355,inputsflow_no,0))&lt;&gt;"",INDEX(inputsflow_id,MATCH(Logic!$A355,inputsflow_no,0)),""),"")</f>
        <v/>
      </c>
      <c r="E355" s="370" t="str">
        <f>IFERROR(IF(INDEX(inputsflow_typ,MATCH(Logic!$A355,inputsflow_no,0))&lt;&gt;"",INDEX(inputsflow_typ,MATCH(Logic!$A355,inputsflow_no,0)),""),"")</f>
        <v/>
      </c>
      <c r="F355" s="370"/>
      <c r="G355" s="162" t="str">
        <f t="shared" si="116"/>
        <v/>
      </c>
      <c r="H355" s="312" t="str">
        <f>IFERROR(IF(INDEX(inputsflow_dur,MATCH(Logic!$A355,inputsflow_no,0))&lt;&gt;"",INDEX(inputsflow_dur,MATCH(Logic!$A355,inputsflow_no,0)),""),"")</f>
        <v/>
      </c>
      <c r="I355" s="160" t="str">
        <f t="shared" si="117"/>
        <v/>
      </c>
      <c r="J355" s="312" t="str">
        <f>IFERROR(IF(INDEX(inputsflow_dfr,MATCH(Logic!$A355,inputsflow_no,0))&lt;&gt;"",INDEX(inputsflow_dfr,MATCH(Logic!$A355,inputsflow_no,0)),""),"")</f>
        <v/>
      </c>
      <c r="K355" s="304" t="str">
        <f>IFERROR(IF(INDEX(inputsflow_paw,MATCH(Logic!$A355,inputsflow_no,0))&lt;&gt;"",INDEX(inputsflow_paw,MATCH(Logic!$A355,inputsflow_no,0)),""),"")</f>
        <v/>
      </c>
      <c r="L355" s="304" t="str">
        <f>IFERROR(IF(INDEX(inputsflow_prcocc,MATCH(Logic!$A355,inputsflow_no,0))&lt;&gt;"",INDEX(inputsflow_prcocc,MATCH(Logic!$A355,inputsflow_no,0)),""),"")</f>
        <v/>
      </c>
      <c r="M355" s="160" t="str">
        <f t="shared" si="122"/>
        <v/>
      </c>
      <c r="N355" s="160" t="str">
        <f t="shared" si="123"/>
        <v/>
      </c>
      <c r="O355" s="160" t="str">
        <f t="shared" si="124"/>
        <v/>
      </c>
      <c r="P355" s="160" t="str">
        <f t="shared" si="125"/>
        <v/>
      </c>
      <c r="Q355" s="160" t="str">
        <f t="shared" si="126"/>
        <v/>
      </c>
      <c r="R355" s="160" t="str">
        <f t="shared" si="127"/>
        <v/>
      </c>
      <c r="S355" s="160" t="str">
        <f t="shared" si="128"/>
        <v/>
      </c>
      <c r="T355" s="160" t="str">
        <f t="shared" si="129"/>
        <v/>
      </c>
      <c r="U355" s="160" t="str">
        <f t="shared" si="130"/>
        <v/>
      </c>
      <c r="V355" s="160" t="str">
        <f t="shared" si="131"/>
        <v/>
      </c>
      <c r="W355" s="160" t="str">
        <f t="shared" si="132"/>
        <v/>
      </c>
      <c r="X355" s="161" t="str">
        <f>IFERROR(IF(INDEX(inputsflow_updot,MATCH(Logic!$A355,inputsflow_no,0))&lt;&gt;"",INDEX(inputsflow_updot,MATCH(Logic!$A355,inputsflow_no,0)),""),"")</f>
        <v/>
      </c>
      <c r="Y355" s="160" t="str">
        <f t="shared" si="118"/>
        <v/>
      </c>
      <c r="Z355" s="161" t="str">
        <f>IFERROR(IF(INDEX(inputsflow_tduot,MATCH(Logic!$A355,inputsflow_no,0))&lt;&gt;"",INDEX(inputsflow_tduot,MATCH(Logic!$A355,inputsflow_no,0)),""),"")</f>
        <v/>
      </c>
      <c r="AA355" s="166" t="str">
        <f t="shared" si="119"/>
        <v/>
      </c>
      <c r="AB355" s="166" t="str">
        <f t="shared" si="120"/>
        <v/>
      </c>
      <c r="AC355" s="162" t="str">
        <f t="shared" si="94"/>
        <v/>
      </c>
      <c r="AD355" s="306" t="str">
        <f t="shared" si="133"/>
        <v/>
      </c>
      <c r="AE355" s="162" t="str">
        <f t="shared" si="134"/>
        <v/>
      </c>
      <c r="AF355" s="160" t="str">
        <f t="shared" si="135"/>
        <v/>
      </c>
      <c r="AG355" s="162" t="str">
        <f t="shared" si="136"/>
        <v/>
      </c>
      <c r="AH355" s="162" t="str">
        <f t="shared" si="121"/>
        <v/>
      </c>
      <c r="AI355" s="162" t="str">
        <f t="shared" si="137"/>
        <v/>
      </c>
      <c r="AJ355" s="153"/>
      <c r="AK355" s="138"/>
      <c r="AL355" s="138"/>
      <c r="AM355" s="138"/>
      <c r="AN355" s="138"/>
      <c r="AO355" s="138"/>
      <c r="AP355" s="138"/>
      <c r="AQ355" s="138"/>
      <c r="AR355" s="138"/>
      <c r="AS355" s="138"/>
      <c r="AT355" s="138"/>
      <c r="AU355" s="138"/>
      <c r="AV355" s="138"/>
      <c r="AW355" s="138"/>
      <c r="AX355" s="138"/>
      <c r="AY355" s="138"/>
      <c r="AZ355" s="138"/>
      <c r="BA355" s="138"/>
      <c r="BB355" s="138"/>
      <c r="BC355" s="138"/>
      <c r="BD355" s="138"/>
      <c r="BE355" s="138"/>
      <c r="BF355" s="138"/>
      <c r="BG355" s="138"/>
      <c r="BH355" s="138"/>
      <c r="BI355" s="138"/>
      <c r="BJ355" s="138"/>
      <c r="BK355" s="138"/>
      <c r="BL355" s="138"/>
      <c r="BM355" s="138"/>
      <c r="BN355" s="138"/>
      <c r="BO355" s="138"/>
      <c r="BP355" s="138"/>
      <c r="BQ355" s="138"/>
      <c r="BR355" s="138"/>
      <c r="BS355" s="138"/>
      <c r="BT355" s="138"/>
      <c r="BU355" s="138"/>
      <c r="BV355" s="138"/>
      <c r="BW355" s="138"/>
      <c r="BX355" s="138"/>
      <c r="BY355" s="138"/>
      <c r="BZ355" s="138"/>
      <c r="CA355" s="14"/>
      <c r="CB355" s="14"/>
      <c r="CC355" s="14"/>
      <c r="CD355" s="14"/>
      <c r="CE355" s="14"/>
      <c r="CF355" s="14"/>
      <c r="CG355" s="14"/>
      <c r="CH355" s="14"/>
      <c r="CI355" s="14"/>
      <c r="CJ355" s="14"/>
      <c r="CK355" s="14"/>
      <c r="CL355" s="14"/>
      <c r="CM355" s="14"/>
      <c r="CN355" s="14"/>
      <c r="CO355" s="14"/>
      <c r="CP355" s="14"/>
      <c r="CQ355" s="14"/>
      <c r="CR355" s="14"/>
      <c r="CS355" s="14"/>
      <c r="CT355" s="14"/>
      <c r="CU355" s="14"/>
      <c r="CV355" s="14"/>
      <c r="CW355" s="14"/>
      <c r="CX355" s="14"/>
      <c r="CY355" s="14"/>
      <c r="CZ355" s="14"/>
      <c r="DA355" s="14"/>
      <c r="DB355" s="14"/>
      <c r="DC355" s="14"/>
      <c r="DD355" s="14"/>
      <c r="DE355" s="14"/>
      <c r="DF355" s="14"/>
      <c r="DG355" s="14"/>
      <c r="DH355" s="14"/>
      <c r="DI355" s="14"/>
      <c r="DJ355" s="14"/>
      <c r="DK355" s="14"/>
      <c r="DL355" s="14"/>
      <c r="DM355" s="14"/>
      <c r="DN355" s="14"/>
      <c r="DO355" s="14"/>
      <c r="DP355" s="14"/>
      <c r="DQ355" s="14"/>
      <c r="DR355" s="14"/>
      <c r="DS355" s="14"/>
      <c r="DT355" s="14"/>
      <c r="DU355" s="14"/>
      <c r="DV355" s="14"/>
      <c r="DW355" s="14"/>
      <c r="DX355" s="14"/>
      <c r="DY355" s="14"/>
      <c r="DZ355" s="14"/>
      <c r="EA355" s="14"/>
      <c r="EB355" s="14"/>
      <c r="EC355" s="14"/>
      <c r="ED355" s="14"/>
      <c r="EE355" s="14"/>
      <c r="EF355" s="14"/>
      <c r="EG355" s="14"/>
      <c r="EH355" s="14"/>
      <c r="EI355" s="14"/>
      <c r="EJ355" s="14"/>
      <c r="EK355" s="14"/>
      <c r="EL355" s="14"/>
      <c r="EM355" s="14"/>
      <c r="EN355" s="14"/>
      <c r="EO355" s="14"/>
      <c r="EP355" s="14"/>
      <c r="EQ355" s="14"/>
      <c r="ER355" s="14"/>
      <c r="ES355" s="14"/>
      <c r="ET355" s="14"/>
      <c r="EU355" s="14"/>
      <c r="EV355" s="14"/>
      <c r="EW355" s="14"/>
      <c r="EX355" s="14"/>
      <c r="EY355" s="14"/>
      <c r="EZ355" s="14"/>
      <c r="FA355" s="14"/>
      <c r="FB355" s="14"/>
      <c r="FC355" s="14"/>
      <c r="FD355" s="14"/>
      <c r="FE355" s="14"/>
      <c r="FF355" s="14"/>
      <c r="FG355" s="14"/>
      <c r="FH355" s="14"/>
      <c r="FI355" s="14"/>
      <c r="FJ355" s="14"/>
      <c r="FK355" s="14"/>
      <c r="FL355" s="14"/>
      <c r="FM355" s="14"/>
      <c r="FN355" s="14"/>
      <c r="FO355" s="14"/>
      <c r="FP355" s="14"/>
      <c r="FQ355" s="14"/>
      <c r="FR355" s="14"/>
      <c r="FS355" s="14"/>
      <c r="FT355" s="14"/>
      <c r="FU355" s="14"/>
      <c r="FV355" s="14"/>
      <c r="FW355" s="14"/>
      <c r="FX355" s="14"/>
      <c r="FY355" s="14"/>
      <c r="FZ355" s="14"/>
      <c r="GA355" s="14"/>
      <c r="GB355" s="14"/>
      <c r="GC355" s="14"/>
      <c r="GD355" s="14"/>
      <c r="GE355" s="14"/>
      <c r="GF355" s="14"/>
      <c r="GG355" s="14"/>
      <c r="GH355" s="14"/>
      <c r="GI355" s="14"/>
      <c r="GJ355" s="14"/>
      <c r="GK355" s="14"/>
      <c r="GL355" s="14"/>
      <c r="GM355" s="14"/>
      <c r="GN355" s="14"/>
      <c r="GO355" s="14"/>
      <c r="GP355" s="14"/>
      <c r="GQ355" s="14"/>
      <c r="GR355" s="14"/>
      <c r="GS355" s="14"/>
      <c r="GT355" s="14"/>
      <c r="GU355" s="14"/>
      <c r="GV355" s="14"/>
      <c r="GW355" s="14"/>
      <c r="GX355" s="14"/>
      <c r="GY355" s="14"/>
      <c r="GZ355" s="14"/>
      <c r="HA355" s="14"/>
      <c r="HB355" s="14"/>
      <c r="HC355" s="14"/>
      <c r="HD355" s="14"/>
      <c r="HE355" s="14"/>
      <c r="HF355" s="14"/>
      <c r="HG355" s="14"/>
      <c r="HH355" s="14"/>
      <c r="HI355" s="14"/>
      <c r="HJ355" s="14"/>
      <c r="HK355" s="14"/>
      <c r="HL355" s="14"/>
      <c r="HM355" s="14"/>
      <c r="HN355" s="14"/>
      <c r="HO355" s="14"/>
      <c r="HP355" s="14"/>
      <c r="HQ355" s="14"/>
      <c r="HR355" s="14"/>
      <c r="HS355" s="14"/>
      <c r="HT355" s="14"/>
      <c r="HU355" s="14"/>
      <c r="HV355" s="14"/>
      <c r="HW355" s="14"/>
      <c r="HX355" s="14"/>
      <c r="HY355" s="14"/>
      <c r="HZ355" s="14"/>
      <c r="IA355" s="14"/>
      <c r="IB355" s="14"/>
      <c r="IC355" s="14"/>
      <c r="ID355" s="14"/>
      <c r="IE355" s="14"/>
      <c r="IF355" s="14"/>
      <c r="IG355" s="14"/>
      <c r="IH355" s="14"/>
      <c r="II355" s="14"/>
      <c r="IJ355" s="14"/>
      <c r="IK355" s="14"/>
      <c r="IL355" s="14"/>
      <c r="IM355" s="14"/>
      <c r="IN355" s="14"/>
      <c r="IO355" s="14"/>
      <c r="IP355" s="14"/>
      <c r="IQ355" s="14"/>
      <c r="IR355" s="14"/>
      <c r="IS355" s="14"/>
      <c r="IT355" s="14"/>
      <c r="IU355" s="14"/>
      <c r="IV355" s="14"/>
      <c r="IW355" s="14"/>
      <c r="IX355" s="14"/>
      <c r="IY355" s="14"/>
      <c r="IZ355" s="14"/>
      <c r="JA355" s="14"/>
      <c r="JB355" s="14"/>
      <c r="JC355" s="14"/>
      <c r="JD355" s="14"/>
      <c r="JE355" s="14"/>
      <c r="JF355" s="14"/>
      <c r="JG355" s="14"/>
      <c r="JH355" s="14"/>
      <c r="JI355" s="14"/>
      <c r="JJ355" s="14"/>
      <c r="JK355" s="14"/>
      <c r="JL355" s="14"/>
      <c r="JM355" s="14"/>
      <c r="JN355" s="14"/>
      <c r="JO355" s="14"/>
      <c r="JP355" s="14"/>
      <c r="JQ355" s="14"/>
      <c r="JR355" s="14"/>
    </row>
    <row r="356" spans="1:278" s="152" customFormat="1" ht="18" hidden="1" customHeight="1" outlineLevel="2" x14ac:dyDescent="0.25">
      <c r="A356" s="146">
        <v>90</v>
      </c>
      <c r="B356" s="366" t="str">
        <f>IFERROR(IF(INDEX(inputsflow_gn,MATCH(Logic!$A356,inputsflow_no,0))&lt;&gt;"",INDEX(inputsflow_gn,MATCH(Logic!$A356,inputsflow_no,0)),""),"")</f>
        <v/>
      </c>
      <c r="C356" s="367"/>
      <c r="D356" s="58" t="str">
        <f>IFERROR(IF(INDEX(inputsflow_id,MATCH(Logic!$A356,inputsflow_no,0))&lt;&gt;"",INDEX(inputsflow_id,MATCH(Logic!$A356,inputsflow_no,0)),""),"")</f>
        <v/>
      </c>
      <c r="E356" s="370" t="str">
        <f>IFERROR(IF(INDEX(inputsflow_typ,MATCH(Logic!$A356,inputsflow_no,0))&lt;&gt;"",INDEX(inputsflow_typ,MATCH(Logic!$A356,inputsflow_no,0)),""),"")</f>
        <v/>
      </c>
      <c r="F356" s="370"/>
      <c r="G356" s="162" t="str">
        <f t="shared" si="116"/>
        <v/>
      </c>
      <c r="H356" s="312" t="str">
        <f>IFERROR(IF(INDEX(inputsflow_dur,MATCH(Logic!$A356,inputsflow_no,0))&lt;&gt;"",INDEX(inputsflow_dur,MATCH(Logic!$A356,inputsflow_no,0)),""),"")</f>
        <v/>
      </c>
      <c r="I356" s="160" t="str">
        <f t="shared" si="117"/>
        <v/>
      </c>
      <c r="J356" s="312" t="str">
        <f>IFERROR(IF(INDEX(inputsflow_dfr,MATCH(Logic!$A356,inputsflow_no,0))&lt;&gt;"",INDEX(inputsflow_dfr,MATCH(Logic!$A356,inputsflow_no,0)),""),"")</f>
        <v/>
      </c>
      <c r="K356" s="304" t="str">
        <f>IFERROR(IF(INDEX(inputsflow_paw,MATCH(Logic!$A356,inputsflow_no,0))&lt;&gt;"",INDEX(inputsflow_paw,MATCH(Logic!$A356,inputsflow_no,0)),""),"")</f>
        <v/>
      </c>
      <c r="L356" s="304" t="str">
        <f>IFERROR(IF(INDEX(inputsflow_prcocc,MATCH(Logic!$A356,inputsflow_no,0))&lt;&gt;"",INDEX(inputsflow_prcocc,MATCH(Logic!$A356,inputsflow_no,0)),""),"")</f>
        <v/>
      </c>
      <c r="M356" s="160" t="str">
        <f t="shared" si="122"/>
        <v/>
      </c>
      <c r="N356" s="160" t="str">
        <f t="shared" si="123"/>
        <v/>
      </c>
      <c r="O356" s="160" t="str">
        <f t="shared" si="124"/>
        <v/>
      </c>
      <c r="P356" s="160" t="str">
        <f t="shared" si="125"/>
        <v/>
      </c>
      <c r="Q356" s="160" t="str">
        <f t="shared" si="126"/>
        <v/>
      </c>
      <c r="R356" s="160" t="str">
        <f t="shared" si="127"/>
        <v/>
      </c>
      <c r="S356" s="160" t="str">
        <f t="shared" si="128"/>
        <v/>
      </c>
      <c r="T356" s="160" t="str">
        <f t="shared" si="129"/>
        <v/>
      </c>
      <c r="U356" s="160" t="str">
        <f t="shared" si="130"/>
        <v/>
      </c>
      <c r="V356" s="160" t="str">
        <f t="shared" si="131"/>
        <v/>
      </c>
      <c r="W356" s="160" t="str">
        <f t="shared" si="132"/>
        <v/>
      </c>
      <c r="X356" s="161" t="str">
        <f>IFERROR(IF(INDEX(inputsflow_updot,MATCH(Logic!$A356,inputsflow_no,0))&lt;&gt;"",INDEX(inputsflow_updot,MATCH(Logic!$A356,inputsflow_no,0)),""),"")</f>
        <v/>
      </c>
      <c r="Y356" s="160" t="str">
        <f t="shared" si="118"/>
        <v/>
      </c>
      <c r="Z356" s="161" t="str">
        <f>IFERROR(IF(INDEX(inputsflow_tduot,MATCH(Logic!$A356,inputsflow_no,0))&lt;&gt;"",INDEX(inputsflow_tduot,MATCH(Logic!$A356,inputsflow_no,0)),""),"")</f>
        <v/>
      </c>
      <c r="AA356" s="166" t="str">
        <f t="shared" si="119"/>
        <v/>
      </c>
      <c r="AB356" s="166" t="str">
        <f t="shared" si="120"/>
        <v/>
      </c>
      <c r="AC356" s="162" t="str">
        <f t="shared" si="94"/>
        <v/>
      </c>
      <c r="AD356" s="306" t="str">
        <f t="shared" si="133"/>
        <v/>
      </c>
      <c r="AE356" s="162" t="str">
        <f t="shared" si="134"/>
        <v/>
      </c>
      <c r="AF356" s="160" t="str">
        <f t="shared" si="135"/>
        <v/>
      </c>
      <c r="AG356" s="162" t="str">
        <f t="shared" si="136"/>
        <v/>
      </c>
      <c r="AH356" s="162" t="str">
        <f t="shared" si="121"/>
        <v/>
      </c>
      <c r="AI356" s="162" t="str">
        <f t="shared" si="137"/>
        <v/>
      </c>
      <c r="AJ356" s="153"/>
      <c r="AK356" s="138"/>
      <c r="AL356" s="138"/>
      <c r="AM356" s="138"/>
      <c r="AN356" s="138"/>
      <c r="AO356" s="138"/>
      <c r="AP356" s="138"/>
      <c r="AQ356" s="138"/>
      <c r="AR356" s="138"/>
      <c r="AS356" s="138"/>
      <c r="AT356" s="138"/>
      <c r="AU356" s="138"/>
      <c r="AV356" s="138"/>
      <c r="AW356" s="138"/>
      <c r="AX356" s="138"/>
      <c r="AY356" s="138"/>
      <c r="AZ356" s="138"/>
      <c r="BA356" s="138"/>
      <c r="BB356" s="138"/>
      <c r="BC356" s="138"/>
      <c r="BD356" s="138"/>
      <c r="BE356" s="138"/>
      <c r="BF356" s="138"/>
      <c r="BG356" s="138"/>
      <c r="BH356" s="138"/>
      <c r="BI356" s="138"/>
      <c r="BJ356" s="138"/>
      <c r="BK356" s="138"/>
      <c r="BL356" s="138"/>
      <c r="BM356" s="138"/>
      <c r="BN356" s="138"/>
      <c r="BO356" s="138"/>
      <c r="BP356" s="138"/>
      <c r="BQ356" s="138"/>
      <c r="BR356" s="138"/>
      <c r="BS356" s="138"/>
      <c r="BT356" s="138"/>
      <c r="BU356" s="138"/>
      <c r="BV356" s="138"/>
      <c r="BW356" s="138"/>
      <c r="BX356" s="138"/>
      <c r="BY356" s="138"/>
      <c r="BZ356" s="138"/>
      <c r="CA356" s="14"/>
      <c r="CB356" s="14"/>
      <c r="CC356" s="14"/>
      <c r="CD356" s="14"/>
      <c r="CE356" s="14"/>
      <c r="CF356" s="14"/>
      <c r="CG356" s="14"/>
      <c r="CH356" s="14"/>
      <c r="CI356" s="14"/>
      <c r="CJ356" s="14"/>
      <c r="CK356" s="14"/>
      <c r="CL356" s="14"/>
      <c r="CM356" s="14"/>
      <c r="CN356" s="14"/>
      <c r="CO356" s="14"/>
      <c r="CP356" s="14"/>
      <c r="CQ356" s="14"/>
      <c r="CR356" s="14"/>
      <c r="CS356" s="14"/>
      <c r="CT356" s="14"/>
      <c r="CU356" s="14"/>
      <c r="CV356" s="14"/>
      <c r="CW356" s="14"/>
      <c r="CX356" s="14"/>
      <c r="CY356" s="14"/>
      <c r="CZ356" s="14"/>
      <c r="DA356" s="14"/>
      <c r="DB356" s="14"/>
      <c r="DC356" s="14"/>
      <c r="DD356" s="14"/>
      <c r="DE356" s="14"/>
      <c r="DF356" s="14"/>
      <c r="DG356" s="14"/>
      <c r="DH356" s="14"/>
      <c r="DI356" s="14"/>
      <c r="DJ356" s="14"/>
      <c r="DK356" s="14"/>
      <c r="DL356" s="14"/>
      <c r="DM356" s="14"/>
      <c r="DN356" s="14"/>
      <c r="DO356" s="14"/>
      <c r="DP356" s="14"/>
      <c r="DQ356" s="14"/>
      <c r="DR356" s="14"/>
      <c r="DS356" s="14"/>
      <c r="DT356" s="14"/>
      <c r="DU356" s="14"/>
      <c r="DV356" s="14"/>
      <c r="DW356" s="14"/>
      <c r="DX356" s="14"/>
      <c r="DY356" s="14"/>
      <c r="DZ356" s="14"/>
      <c r="EA356" s="14"/>
      <c r="EB356" s="14"/>
      <c r="EC356" s="14"/>
      <c r="ED356" s="14"/>
      <c r="EE356" s="14"/>
      <c r="EF356" s="14"/>
      <c r="EG356" s="14"/>
      <c r="EH356" s="14"/>
      <c r="EI356" s="14"/>
      <c r="EJ356" s="14"/>
      <c r="EK356" s="14"/>
      <c r="EL356" s="14"/>
      <c r="EM356" s="14"/>
      <c r="EN356" s="14"/>
      <c r="EO356" s="14"/>
      <c r="EP356" s="14"/>
      <c r="EQ356" s="14"/>
      <c r="ER356" s="14"/>
      <c r="ES356" s="14"/>
      <c r="ET356" s="14"/>
      <c r="EU356" s="14"/>
      <c r="EV356" s="14"/>
      <c r="EW356" s="14"/>
      <c r="EX356" s="14"/>
      <c r="EY356" s="14"/>
      <c r="EZ356" s="14"/>
      <c r="FA356" s="14"/>
      <c r="FB356" s="14"/>
      <c r="FC356" s="14"/>
      <c r="FD356" s="14"/>
      <c r="FE356" s="14"/>
      <c r="FF356" s="14"/>
      <c r="FG356" s="14"/>
      <c r="FH356" s="14"/>
      <c r="FI356" s="14"/>
      <c r="FJ356" s="14"/>
      <c r="FK356" s="14"/>
      <c r="FL356" s="14"/>
      <c r="FM356" s="14"/>
      <c r="FN356" s="14"/>
      <c r="FO356" s="14"/>
      <c r="FP356" s="14"/>
      <c r="FQ356" s="14"/>
      <c r="FR356" s="14"/>
      <c r="FS356" s="14"/>
      <c r="FT356" s="14"/>
      <c r="FU356" s="14"/>
      <c r="FV356" s="14"/>
      <c r="FW356" s="14"/>
      <c r="FX356" s="14"/>
      <c r="FY356" s="14"/>
      <c r="FZ356" s="14"/>
      <c r="GA356" s="14"/>
      <c r="GB356" s="14"/>
      <c r="GC356" s="14"/>
      <c r="GD356" s="14"/>
      <c r="GE356" s="14"/>
      <c r="GF356" s="14"/>
      <c r="GG356" s="14"/>
      <c r="GH356" s="14"/>
      <c r="GI356" s="14"/>
      <c r="GJ356" s="14"/>
      <c r="GK356" s="14"/>
      <c r="GL356" s="14"/>
      <c r="GM356" s="14"/>
      <c r="GN356" s="14"/>
      <c r="GO356" s="14"/>
      <c r="GP356" s="14"/>
      <c r="GQ356" s="14"/>
      <c r="GR356" s="14"/>
      <c r="GS356" s="14"/>
      <c r="GT356" s="14"/>
      <c r="GU356" s="14"/>
      <c r="GV356" s="14"/>
      <c r="GW356" s="14"/>
      <c r="GX356" s="14"/>
      <c r="GY356" s="14"/>
      <c r="GZ356" s="14"/>
      <c r="HA356" s="14"/>
      <c r="HB356" s="14"/>
      <c r="HC356" s="14"/>
      <c r="HD356" s="14"/>
      <c r="HE356" s="14"/>
      <c r="HF356" s="14"/>
      <c r="HG356" s="14"/>
      <c r="HH356" s="14"/>
      <c r="HI356" s="14"/>
      <c r="HJ356" s="14"/>
      <c r="HK356" s="14"/>
      <c r="HL356" s="14"/>
      <c r="HM356" s="14"/>
      <c r="HN356" s="14"/>
      <c r="HO356" s="14"/>
      <c r="HP356" s="14"/>
      <c r="HQ356" s="14"/>
      <c r="HR356" s="14"/>
      <c r="HS356" s="14"/>
      <c r="HT356" s="14"/>
      <c r="HU356" s="14"/>
      <c r="HV356" s="14"/>
      <c r="HW356" s="14"/>
      <c r="HX356" s="14"/>
      <c r="HY356" s="14"/>
      <c r="HZ356" s="14"/>
      <c r="IA356" s="14"/>
      <c r="IB356" s="14"/>
      <c r="IC356" s="14"/>
      <c r="ID356" s="14"/>
      <c r="IE356" s="14"/>
      <c r="IF356" s="14"/>
      <c r="IG356" s="14"/>
      <c r="IH356" s="14"/>
      <c r="II356" s="14"/>
      <c r="IJ356" s="14"/>
      <c r="IK356" s="14"/>
      <c r="IL356" s="14"/>
      <c r="IM356" s="14"/>
      <c r="IN356" s="14"/>
      <c r="IO356" s="14"/>
      <c r="IP356" s="14"/>
      <c r="IQ356" s="14"/>
      <c r="IR356" s="14"/>
      <c r="IS356" s="14"/>
      <c r="IT356" s="14"/>
      <c r="IU356" s="14"/>
      <c r="IV356" s="14"/>
      <c r="IW356" s="14"/>
      <c r="IX356" s="14"/>
      <c r="IY356" s="14"/>
      <c r="IZ356" s="14"/>
      <c r="JA356" s="14"/>
      <c r="JB356" s="14"/>
      <c r="JC356" s="14"/>
      <c r="JD356" s="14"/>
      <c r="JE356" s="14"/>
      <c r="JF356" s="14"/>
      <c r="JG356" s="14"/>
      <c r="JH356" s="14"/>
      <c r="JI356" s="14"/>
      <c r="JJ356" s="14"/>
      <c r="JK356" s="14"/>
      <c r="JL356" s="14"/>
      <c r="JM356" s="14"/>
      <c r="JN356" s="14"/>
      <c r="JO356" s="14"/>
      <c r="JP356" s="14"/>
      <c r="JQ356" s="14"/>
      <c r="JR356" s="14"/>
    </row>
    <row r="357" spans="1:278" s="152" customFormat="1" ht="15" hidden="1" customHeight="1" outlineLevel="1" collapsed="1" x14ac:dyDescent="0.25">
      <c r="A357" s="146"/>
      <c r="B357" s="350"/>
      <c r="C357" s="351"/>
      <c r="D357" s="155"/>
      <c r="E357" s="155"/>
      <c r="F357" s="155"/>
      <c r="G357" s="155"/>
      <c r="H357" s="313"/>
      <c r="I357" s="155"/>
      <c r="J357" s="155"/>
      <c r="K357" s="305"/>
      <c r="L357" s="305"/>
      <c r="M357" s="315"/>
      <c r="N357" s="315"/>
      <c r="O357" s="315"/>
      <c r="P357" s="315"/>
      <c r="Q357" s="315"/>
      <c r="R357" s="316"/>
      <c r="S357" s="315"/>
      <c r="T357" s="316"/>
      <c r="U357" s="315"/>
      <c r="V357" s="315"/>
      <c r="W357" s="155"/>
      <c r="X357" s="155"/>
      <c r="Y357" s="155"/>
      <c r="Z357" s="155"/>
      <c r="AA357" s="155"/>
      <c r="AB357" s="314"/>
      <c r="AC357" s="314"/>
      <c r="AD357" s="315"/>
      <c r="AE357" s="315"/>
      <c r="AF357" s="316"/>
      <c r="AG357" s="316"/>
      <c r="AH357" s="316"/>
      <c r="AI357" s="318"/>
      <c r="AJ357" s="153" t="s">
        <v>182</v>
      </c>
      <c r="AK357" s="138"/>
      <c r="AL357" s="138"/>
      <c r="AM357" s="138"/>
      <c r="AN357" s="138"/>
      <c r="AO357" s="138"/>
      <c r="AP357" s="138"/>
      <c r="AQ357" s="138"/>
      <c r="AR357" s="138"/>
      <c r="AS357" s="138"/>
      <c r="AT357" s="138"/>
      <c r="AU357" s="138"/>
      <c r="AV357" s="138"/>
      <c r="AW357" s="138"/>
      <c r="AX357" s="138"/>
      <c r="AY357" s="138"/>
      <c r="AZ357" s="138"/>
      <c r="BA357" s="138"/>
      <c r="BB357" s="138"/>
      <c r="BC357" s="138"/>
      <c r="BD357" s="138"/>
      <c r="BE357" s="138"/>
      <c r="BF357" s="138"/>
      <c r="BG357" s="138"/>
      <c r="BH357" s="138"/>
      <c r="BI357" s="138"/>
      <c r="BJ357" s="138"/>
      <c r="BK357" s="138"/>
      <c r="BL357" s="138"/>
      <c r="BM357" s="138"/>
      <c r="BN357" s="138"/>
      <c r="BO357" s="138"/>
      <c r="BP357" s="138"/>
      <c r="BQ357" s="138"/>
      <c r="BR357" s="138"/>
      <c r="BS357" s="138"/>
      <c r="BT357" s="138"/>
      <c r="BU357" s="138"/>
      <c r="BV357" s="138"/>
      <c r="BW357" s="138"/>
      <c r="BX357" s="138"/>
      <c r="BY357" s="138"/>
      <c r="BZ357" s="138"/>
      <c r="CA357" s="14"/>
      <c r="CB357" s="14"/>
      <c r="CC357" s="14"/>
      <c r="CD357" s="14"/>
      <c r="CE357" s="14"/>
      <c r="CF357" s="14"/>
      <c r="CG357" s="14"/>
      <c r="CH357" s="14"/>
      <c r="CI357" s="14"/>
      <c r="CJ357" s="14"/>
      <c r="CK357" s="14"/>
      <c r="CL357" s="14"/>
      <c r="CM357" s="14"/>
      <c r="CN357" s="14"/>
      <c r="CO357" s="14"/>
      <c r="CP357" s="14"/>
      <c r="CQ357" s="14"/>
      <c r="CR357" s="14"/>
      <c r="CS357" s="14"/>
      <c r="CT357" s="14"/>
      <c r="CU357" s="14"/>
      <c r="CV357" s="14"/>
      <c r="CW357" s="14"/>
      <c r="CX357" s="14"/>
      <c r="CY357" s="14"/>
      <c r="CZ357" s="14"/>
      <c r="DA357" s="14"/>
      <c r="DB357" s="14"/>
      <c r="DC357" s="14"/>
      <c r="DD357" s="14"/>
      <c r="DE357" s="14"/>
      <c r="DF357" s="14"/>
      <c r="DG357" s="14"/>
      <c r="DH357" s="14"/>
      <c r="DI357" s="14"/>
      <c r="DJ357" s="14"/>
      <c r="DK357" s="14"/>
      <c r="DL357" s="14"/>
      <c r="DM357" s="14"/>
      <c r="DN357" s="14"/>
      <c r="DO357" s="14"/>
      <c r="DP357" s="14"/>
      <c r="DQ357" s="14"/>
      <c r="DR357" s="14"/>
      <c r="DS357" s="14"/>
      <c r="DT357" s="14"/>
      <c r="DU357" s="14"/>
      <c r="DV357" s="14"/>
      <c r="DW357" s="14"/>
      <c r="DX357" s="14"/>
      <c r="DY357" s="14"/>
      <c r="DZ357" s="14"/>
      <c r="EA357" s="14"/>
      <c r="EB357" s="14"/>
      <c r="EC357" s="14"/>
      <c r="ED357" s="14"/>
      <c r="EE357" s="14"/>
      <c r="EF357" s="14"/>
      <c r="EG357" s="14"/>
      <c r="EH357" s="14"/>
      <c r="EI357" s="14"/>
      <c r="EJ357" s="14"/>
      <c r="EK357" s="14"/>
      <c r="EL357" s="14"/>
      <c r="EM357" s="14"/>
      <c r="EN357" s="14"/>
      <c r="EO357" s="14"/>
      <c r="EP357" s="14"/>
      <c r="EQ357" s="14"/>
      <c r="ER357" s="14"/>
      <c r="ES357" s="14"/>
      <c r="ET357" s="14"/>
      <c r="EU357" s="14"/>
      <c r="EV357" s="14"/>
      <c r="EW357" s="14"/>
      <c r="EX357" s="14"/>
      <c r="EY357" s="14"/>
      <c r="EZ357" s="14"/>
      <c r="FA357" s="14"/>
      <c r="FB357" s="14"/>
      <c r="FC357" s="14"/>
      <c r="FD357" s="14"/>
      <c r="FE357" s="14"/>
      <c r="FF357" s="14"/>
      <c r="FG357" s="14"/>
      <c r="FH357" s="14"/>
      <c r="FI357" s="14"/>
      <c r="FJ357" s="14"/>
      <c r="FK357" s="14"/>
      <c r="FL357" s="14"/>
      <c r="FM357" s="14"/>
      <c r="FN357" s="14"/>
      <c r="FO357" s="14"/>
      <c r="FP357" s="14"/>
      <c r="FQ357" s="14"/>
      <c r="FR357" s="14"/>
      <c r="FS357" s="14"/>
      <c r="FT357" s="14"/>
      <c r="FU357" s="14"/>
      <c r="FV357" s="14"/>
      <c r="FW357" s="14"/>
      <c r="FX357" s="14"/>
      <c r="FY357" s="14"/>
      <c r="FZ357" s="14"/>
      <c r="GA357" s="14"/>
      <c r="GB357" s="14"/>
      <c r="GC357" s="14"/>
      <c r="GD357" s="14"/>
      <c r="GE357" s="14"/>
      <c r="GF357" s="14"/>
      <c r="GG357" s="14"/>
      <c r="GH357" s="14"/>
      <c r="GI357" s="14"/>
      <c r="GJ357" s="14"/>
      <c r="GK357" s="14"/>
      <c r="GL357" s="14"/>
      <c r="GM357" s="14"/>
      <c r="GN357" s="14"/>
      <c r="GO357" s="14"/>
      <c r="GP357" s="14"/>
      <c r="GQ357" s="14"/>
      <c r="GR357" s="14"/>
      <c r="GS357" s="14"/>
      <c r="GT357" s="14"/>
      <c r="GU357" s="14"/>
      <c r="GV357" s="14"/>
      <c r="GW357" s="14"/>
      <c r="GX357" s="14"/>
      <c r="GY357" s="14"/>
      <c r="GZ357" s="14"/>
      <c r="HA357" s="14"/>
      <c r="HB357" s="14"/>
      <c r="HC357" s="14"/>
      <c r="HD357" s="14"/>
      <c r="HE357" s="14"/>
      <c r="HF357" s="14"/>
      <c r="HG357" s="14"/>
      <c r="HH357" s="14"/>
      <c r="HI357" s="14"/>
      <c r="HJ357" s="14"/>
      <c r="HK357" s="14"/>
      <c r="HL357" s="14"/>
      <c r="HM357" s="14"/>
      <c r="HN357" s="14"/>
      <c r="HO357" s="14"/>
      <c r="HP357" s="14"/>
      <c r="HQ357" s="14"/>
      <c r="HR357" s="14"/>
      <c r="HS357" s="14"/>
      <c r="HT357" s="14"/>
      <c r="HU357" s="14"/>
      <c r="HV357" s="14"/>
      <c r="HW357" s="14"/>
      <c r="HX357" s="14"/>
      <c r="HY357" s="14"/>
      <c r="HZ357" s="14"/>
      <c r="IA357" s="14"/>
      <c r="IB357" s="14"/>
      <c r="IC357" s="14"/>
      <c r="ID357" s="14"/>
      <c r="IE357" s="14"/>
      <c r="IF357" s="14"/>
      <c r="IG357" s="14"/>
      <c r="IH357" s="14"/>
      <c r="II357" s="14"/>
      <c r="IJ357" s="14"/>
      <c r="IK357" s="14"/>
      <c r="IL357" s="14"/>
      <c r="IM357" s="14"/>
      <c r="IN357" s="14"/>
      <c r="IO357" s="14"/>
      <c r="IP357" s="14"/>
      <c r="IQ357" s="14"/>
      <c r="IR357" s="14"/>
      <c r="IS357" s="14"/>
      <c r="IT357" s="14"/>
      <c r="IU357" s="14"/>
      <c r="IV357" s="14"/>
      <c r="IW357" s="14"/>
      <c r="IX357" s="14"/>
      <c r="IY357" s="14"/>
      <c r="IZ357" s="14"/>
      <c r="JA357" s="14"/>
      <c r="JB357" s="14"/>
      <c r="JC357" s="14"/>
      <c r="JD357" s="14"/>
      <c r="JE357" s="14"/>
      <c r="JF357" s="14"/>
      <c r="JG357" s="14"/>
      <c r="JH357" s="14"/>
      <c r="JI357" s="14"/>
      <c r="JJ357" s="14"/>
      <c r="JK357" s="14"/>
      <c r="JL357" s="14"/>
      <c r="JM357" s="14"/>
      <c r="JN357" s="14"/>
      <c r="JO357" s="14"/>
      <c r="JP357" s="14"/>
      <c r="JQ357" s="14"/>
      <c r="JR357" s="14"/>
    </row>
    <row r="358" spans="1:278" s="152" customFormat="1" ht="18" hidden="1" customHeight="1" outlineLevel="2" x14ac:dyDescent="0.25">
      <c r="A358" s="146">
        <v>91</v>
      </c>
      <c r="B358" s="366" t="str">
        <f>IFERROR(IF(INDEX(inputsflow_gn,MATCH(Logic!$A358,inputsflow_no,0))&lt;&gt;"",INDEX(inputsflow_gn,MATCH(Logic!$A358,inputsflow_no,0)),""),"")</f>
        <v/>
      </c>
      <c r="C358" s="367"/>
      <c r="D358" s="58" t="str">
        <f>IFERROR(IF(INDEX(inputsflow_id,MATCH(Logic!$A358,inputsflow_no,0))&lt;&gt;"",INDEX(inputsflow_id,MATCH(Logic!$A358,inputsflow_no,0)),""),"")</f>
        <v/>
      </c>
      <c r="E358" s="370" t="str">
        <f>IFERROR(IF(INDEX(inputsflow_typ,MATCH(Logic!$A358,inputsflow_no,0))&lt;&gt;"",INDEX(inputsflow_typ,MATCH(Logic!$A358,inputsflow_no,0)),""),"")</f>
        <v/>
      </c>
      <c r="F358" s="370"/>
      <c r="G358" s="162" t="str">
        <f t="shared" si="116"/>
        <v/>
      </c>
      <c r="H358" s="312" t="str">
        <f>IFERROR(IF(INDEX(inputsflow_dur,MATCH(Logic!$A358,inputsflow_no,0))&lt;&gt;"",INDEX(inputsflow_dur,MATCH(Logic!$A358,inputsflow_no,0)),""),"")</f>
        <v/>
      </c>
      <c r="I358" s="160" t="str">
        <f t="shared" si="117"/>
        <v/>
      </c>
      <c r="J358" s="312" t="str">
        <f>IFERROR(IF(INDEX(inputsflow_dfr,MATCH(Logic!$A358,inputsflow_no,0))&lt;&gt;"",INDEX(inputsflow_dfr,MATCH(Logic!$A358,inputsflow_no,0)),""),"")</f>
        <v/>
      </c>
      <c r="K358" s="304" t="str">
        <f>IFERROR(IF(INDEX(inputsflow_paw,MATCH(Logic!$A358,inputsflow_no,0))&lt;&gt;"",INDEX(inputsflow_paw,MATCH(Logic!$A358,inputsflow_no,0)),""),"")</f>
        <v/>
      </c>
      <c r="L358" s="304" t="str">
        <f>IFERROR(IF(INDEX(inputsflow_prcocc,MATCH(Logic!$A358,inputsflow_no,0))&lt;&gt;"",INDEX(inputsflow_prcocc,MATCH(Logic!$A358,inputsflow_no,0)),""),"")</f>
        <v/>
      </c>
      <c r="M358" s="160" t="str">
        <f t="shared" ref="M358:M377" si="138">IF($B358&lt;&gt;"",IFERROR(IF($B358&lt;&gt;"",INDEX(logic_005pempt,MATCH($B358,logic_002grp,0)),0),0),"")</f>
        <v/>
      </c>
      <c r="N358" s="160" t="str">
        <f t="shared" ref="N358:N377" si="139">IF($B358&lt;&gt;"",IF($M358&gt;0,IFERROR(INDEX(data_dude,MATCH($E358,data_ffiffft,0)),0),0),"")</f>
        <v/>
      </c>
      <c r="O358" s="160" t="str">
        <f t="shared" ref="O358:O377" si="140">IF($B358&lt;&gt;"",IFERROR(IF($B358&lt;&gt;"",INDEX(logic_008pvst,MATCH($B358,logic_002grp,0)),0),0),"")</f>
        <v/>
      </c>
      <c r="P358" s="160" t="str">
        <f t="shared" ref="P358:P377" si="141">IF($B358&lt;&gt;"",IF($O358&gt;0,IFERROR(INDEX(data_dudv,MATCH($E358,data_ffiffft,0)),0),0),"")</f>
        <v/>
      </c>
      <c r="Q358" s="160" t="str">
        <f t="shared" ref="Q358:Q377" si="142">IF($B358&lt;&gt;"",IFERROR(IF($B358&lt;&gt;"",INDEX(logic_011prct,MATCH($B358,logic_002grp,0)),0),0),"")</f>
        <v/>
      </c>
      <c r="R358" s="160" t="str">
        <f t="shared" ref="R358:R377" si="143">IF($B358&lt;&gt;"",IF($Q358&gt;0,IFERROR(INDEX(data_dudrc,MATCH($E358,data_ffiffft,0)),0),0),"")</f>
        <v/>
      </c>
      <c r="S358" s="160" t="str">
        <f t="shared" ref="S358:S377" si="144">IF($B358&lt;&gt;"",IFERROR(IF($B358&lt;&gt;"",INDEX(logic_014pstt,MATCH($B358,logic_002grp,0)),0),0),"")</f>
        <v/>
      </c>
      <c r="T358" s="160" t="str">
        <f t="shared" ref="T358:T377" si="145">IF($B358&lt;&gt;"",IF($S358&gt;0,IFERROR(INDEX(data_duds,MATCH($E358,data_ffiffft,0)),0),0),"")</f>
        <v/>
      </c>
      <c r="U358" s="160" t="str">
        <f t="shared" ref="U358:U377" si="146">IF($B358&lt;&gt;"",IFERROR(IF($B358&lt;&gt;"",INDEX(logic_017prst,MATCH($B358,logic_002grp,0)),0),0),"")</f>
        <v/>
      </c>
      <c r="V358" s="160" t="str">
        <f t="shared" ref="V358:V377" si="147">IF($B358&lt;&gt;"",IF($U358&gt;0,IFERROR(INDEX(data_dudr,MATCH($E358,data_ffiffft,0)),0),0),"")</f>
        <v/>
      </c>
      <c r="W358" s="160" t="str">
        <f t="shared" ref="W358:W377" si="148">IF($B358&lt;&gt;"",IFERROR(IF($B358&lt;&gt;"",INDEX(logic_020pot,MATCH($B358,logic_002grp,0)),0),0),"")</f>
        <v/>
      </c>
      <c r="X358" s="161" t="str">
        <f>IFERROR(IF(INDEX(inputsflow_updot,MATCH(Logic!$A358,inputsflow_no,0))&lt;&gt;"",INDEX(inputsflow_updot,MATCH(Logic!$A358,inputsflow_no,0)),""),"")</f>
        <v/>
      </c>
      <c r="Y358" s="160" t="str">
        <f t="shared" si="118"/>
        <v/>
      </c>
      <c r="Z358" s="161" t="str">
        <f>IFERROR(IF(INDEX(inputsflow_tduot,MATCH(Logic!$A358,inputsflow_no,0))&lt;&gt;"",INDEX(inputsflow_tduot,MATCH(Logic!$A358,inputsflow_no,0)),""),"")</f>
        <v/>
      </c>
      <c r="AA358" s="166" t="str">
        <f t="shared" si="119"/>
        <v/>
      </c>
      <c r="AB358" s="166" t="str">
        <f t="shared" si="120"/>
        <v/>
      </c>
      <c r="AC358" s="162" t="str">
        <f t="shared" si="94"/>
        <v/>
      </c>
      <c r="AD358" s="306" t="str">
        <f t="shared" ref="AD358:AD377" si="149">IFERROR(IF($B358&lt;&gt;"",AB358-AC358,""),"")</f>
        <v/>
      </c>
      <c r="AE358" s="162" t="str">
        <f t="shared" ref="AE358:AE377" si="150">IF($B358&lt;&gt;"",IFERROR(IF(INDEX(logic_004ado,MATCH($B358,logic_002grp,0))&lt;&gt;"",INDEX(logic_004ado,MATCH($B358,logic_002grp,0)),0),0),"")</f>
        <v/>
      </c>
      <c r="AF358" s="160" t="str">
        <f t="shared" ref="AF358:AF377" si="151">IFERROR($AE358*AA358,"")</f>
        <v/>
      </c>
      <c r="AG358" s="162" t="str">
        <f t="shared" ref="AG358:AG377" si="152">IFERROR($AE358*AB358,"")</f>
        <v/>
      </c>
      <c r="AH358" s="162" t="str">
        <f t="shared" si="121"/>
        <v/>
      </c>
      <c r="AI358" s="162" t="str">
        <f t="shared" ref="AI358:AI377" si="153">IFERROR($AE358*AD358,"")</f>
        <v/>
      </c>
      <c r="AJ358" s="153"/>
      <c r="AK358" s="138"/>
      <c r="AL358" s="138"/>
      <c r="AM358" s="138"/>
      <c r="AN358" s="138"/>
      <c r="AO358" s="138"/>
      <c r="AP358" s="138"/>
      <c r="AQ358" s="138"/>
      <c r="AR358" s="138"/>
      <c r="AS358" s="138"/>
      <c r="AT358" s="138"/>
      <c r="AU358" s="138"/>
      <c r="AV358" s="138"/>
      <c r="AW358" s="138"/>
      <c r="AX358" s="138"/>
      <c r="AY358" s="138"/>
      <c r="AZ358" s="138"/>
      <c r="BA358" s="138"/>
      <c r="BB358" s="138"/>
      <c r="BC358" s="138"/>
      <c r="BD358" s="138"/>
      <c r="BE358" s="138"/>
      <c r="BF358" s="138"/>
      <c r="BG358" s="138"/>
      <c r="BH358" s="138"/>
      <c r="BI358" s="138"/>
      <c r="BJ358" s="138"/>
      <c r="BK358" s="138"/>
      <c r="BL358" s="138"/>
      <c r="BM358" s="138"/>
      <c r="BN358" s="138"/>
      <c r="BO358" s="138"/>
      <c r="BP358" s="138"/>
      <c r="BQ358" s="138"/>
      <c r="BR358" s="138"/>
      <c r="BS358" s="138"/>
      <c r="BT358" s="138"/>
      <c r="BU358" s="138"/>
      <c r="BV358" s="138"/>
      <c r="BW358" s="138"/>
      <c r="BX358" s="138"/>
      <c r="BY358" s="138"/>
      <c r="BZ358" s="138"/>
      <c r="CA358" s="14"/>
      <c r="CB358" s="14"/>
      <c r="CC358" s="14"/>
      <c r="CD358" s="14"/>
      <c r="CE358" s="14"/>
      <c r="CF358" s="14"/>
      <c r="CG358" s="14"/>
      <c r="CH358" s="14"/>
      <c r="CI358" s="14"/>
      <c r="CJ358" s="14"/>
      <c r="CK358" s="14"/>
      <c r="CL358" s="14"/>
      <c r="CM358" s="14"/>
      <c r="CN358" s="14"/>
      <c r="CO358" s="14"/>
      <c r="CP358" s="14"/>
      <c r="CQ358" s="14"/>
      <c r="CR358" s="14"/>
      <c r="CS358" s="14"/>
      <c r="CT358" s="14"/>
      <c r="CU358" s="14"/>
      <c r="CV358" s="14"/>
      <c r="CW358" s="14"/>
      <c r="CX358" s="14"/>
      <c r="CY358" s="14"/>
      <c r="CZ358" s="14"/>
      <c r="DA358" s="14"/>
      <c r="DB358" s="14"/>
      <c r="DC358" s="14"/>
      <c r="DD358" s="14"/>
      <c r="DE358" s="14"/>
      <c r="DF358" s="14"/>
      <c r="DG358" s="14"/>
      <c r="DH358" s="14"/>
      <c r="DI358" s="14"/>
      <c r="DJ358" s="14"/>
      <c r="DK358" s="14"/>
      <c r="DL358" s="14"/>
      <c r="DM358" s="14"/>
      <c r="DN358" s="14"/>
      <c r="DO358" s="14"/>
      <c r="DP358" s="14"/>
      <c r="DQ358" s="14"/>
      <c r="DR358" s="14"/>
      <c r="DS358" s="14"/>
      <c r="DT358" s="14"/>
      <c r="DU358" s="14"/>
      <c r="DV358" s="14"/>
      <c r="DW358" s="14"/>
      <c r="DX358" s="14"/>
      <c r="DY358" s="14"/>
      <c r="DZ358" s="14"/>
      <c r="EA358" s="14"/>
      <c r="EB358" s="14"/>
      <c r="EC358" s="14"/>
      <c r="ED358" s="14"/>
      <c r="EE358" s="14"/>
      <c r="EF358" s="14"/>
      <c r="EG358" s="14"/>
      <c r="EH358" s="14"/>
      <c r="EI358" s="14"/>
      <c r="EJ358" s="14"/>
      <c r="EK358" s="14"/>
      <c r="EL358" s="14"/>
      <c r="EM358" s="14"/>
      <c r="EN358" s="14"/>
      <c r="EO358" s="14"/>
      <c r="EP358" s="14"/>
      <c r="EQ358" s="14"/>
      <c r="ER358" s="14"/>
      <c r="ES358" s="14"/>
      <c r="ET358" s="14"/>
      <c r="EU358" s="14"/>
      <c r="EV358" s="14"/>
      <c r="EW358" s="14"/>
      <c r="EX358" s="14"/>
      <c r="EY358" s="14"/>
      <c r="EZ358" s="14"/>
      <c r="FA358" s="14"/>
      <c r="FB358" s="14"/>
      <c r="FC358" s="14"/>
      <c r="FD358" s="14"/>
      <c r="FE358" s="14"/>
      <c r="FF358" s="14"/>
      <c r="FG358" s="14"/>
      <c r="FH358" s="14"/>
      <c r="FI358" s="14"/>
      <c r="FJ358" s="14"/>
      <c r="FK358" s="14"/>
      <c r="FL358" s="14"/>
      <c r="FM358" s="14"/>
      <c r="FN358" s="14"/>
      <c r="FO358" s="14"/>
      <c r="FP358" s="14"/>
      <c r="FQ358" s="14"/>
      <c r="FR358" s="14"/>
      <c r="FS358" s="14"/>
      <c r="FT358" s="14"/>
      <c r="FU358" s="14"/>
      <c r="FV358" s="14"/>
      <c r="FW358" s="14"/>
      <c r="FX358" s="14"/>
      <c r="FY358" s="14"/>
      <c r="FZ358" s="14"/>
      <c r="GA358" s="14"/>
      <c r="GB358" s="14"/>
      <c r="GC358" s="14"/>
      <c r="GD358" s="14"/>
      <c r="GE358" s="14"/>
      <c r="GF358" s="14"/>
      <c r="GG358" s="14"/>
      <c r="GH358" s="14"/>
      <c r="GI358" s="14"/>
      <c r="GJ358" s="14"/>
      <c r="GK358" s="14"/>
      <c r="GL358" s="14"/>
      <c r="GM358" s="14"/>
      <c r="GN358" s="14"/>
      <c r="GO358" s="14"/>
      <c r="GP358" s="14"/>
      <c r="GQ358" s="14"/>
      <c r="GR358" s="14"/>
      <c r="GS358" s="14"/>
      <c r="GT358" s="14"/>
      <c r="GU358" s="14"/>
      <c r="GV358" s="14"/>
      <c r="GW358" s="14"/>
      <c r="GX358" s="14"/>
      <c r="GY358" s="14"/>
      <c r="GZ358" s="14"/>
      <c r="HA358" s="14"/>
      <c r="HB358" s="14"/>
      <c r="HC358" s="14"/>
      <c r="HD358" s="14"/>
      <c r="HE358" s="14"/>
      <c r="HF358" s="14"/>
      <c r="HG358" s="14"/>
      <c r="HH358" s="14"/>
      <c r="HI358" s="14"/>
      <c r="HJ358" s="14"/>
      <c r="HK358" s="14"/>
      <c r="HL358" s="14"/>
      <c r="HM358" s="14"/>
      <c r="HN358" s="14"/>
      <c r="HO358" s="14"/>
      <c r="HP358" s="14"/>
      <c r="HQ358" s="14"/>
      <c r="HR358" s="14"/>
      <c r="HS358" s="14"/>
      <c r="HT358" s="14"/>
      <c r="HU358" s="14"/>
      <c r="HV358" s="14"/>
      <c r="HW358" s="14"/>
      <c r="HX358" s="14"/>
      <c r="HY358" s="14"/>
      <c r="HZ358" s="14"/>
      <c r="IA358" s="14"/>
      <c r="IB358" s="14"/>
      <c r="IC358" s="14"/>
      <c r="ID358" s="14"/>
      <c r="IE358" s="14"/>
      <c r="IF358" s="14"/>
      <c r="IG358" s="14"/>
      <c r="IH358" s="14"/>
      <c r="II358" s="14"/>
      <c r="IJ358" s="14"/>
      <c r="IK358" s="14"/>
      <c r="IL358" s="14"/>
      <c r="IM358" s="14"/>
      <c r="IN358" s="14"/>
      <c r="IO358" s="14"/>
      <c r="IP358" s="14"/>
      <c r="IQ358" s="14"/>
      <c r="IR358" s="14"/>
      <c r="IS358" s="14"/>
      <c r="IT358" s="14"/>
      <c r="IU358" s="14"/>
      <c r="IV358" s="14"/>
      <c r="IW358" s="14"/>
      <c r="IX358" s="14"/>
      <c r="IY358" s="14"/>
      <c r="IZ358" s="14"/>
      <c r="JA358" s="14"/>
      <c r="JB358" s="14"/>
      <c r="JC358" s="14"/>
      <c r="JD358" s="14"/>
      <c r="JE358" s="14"/>
      <c r="JF358" s="14"/>
      <c r="JG358" s="14"/>
      <c r="JH358" s="14"/>
      <c r="JI358" s="14"/>
      <c r="JJ358" s="14"/>
      <c r="JK358" s="14"/>
      <c r="JL358" s="14"/>
      <c r="JM358" s="14"/>
      <c r="JN358" s="14"/>
      <c r="JO358" s="14"/>
      <c r="JP358" s="14"/>
      <c r="JQ358" s="14"/>
      <c r="JR358" s="14"/>
    </row>
    <row r="359" spans="1:278" s="152" customFormat="1" ht="18" hidden="1" customHeight="1" outlineLevel="2" x14ac:dyDescent="0.25">
      <c r="A359" s="146">
        <v>92</v>
      </c>
      <c r="B359" s="366" t="str">
        <f>IFERROR(IF(INDEX(inputsflow_gn,MATCH(Logic!$A359,inputsflow_no,0))&lt;&gt;"",INDEX(inputsflow_gn,MATCH(Logic!$A359,inputsflow_no,0)),""),"")</f>
        <v/>
      </c>
      <c r="C359" s="367"/>
      <c r="D359" s="58" t="str">
        <f>IFERROR(IF(INDEX(inputsflow_id,MATCH(Logic!$A359,inputsflow_no,0))&lt;&gt;"",INDEX(inputsflow_id,MATCH(Logic!$A359,inputsflow_no,0)),""),"")</f>
        <v/>
      </c>
      <c r="E359" s="370" t="str">
        <f>IFERROR(IF(INDEX(inputsflow_typ,MATCH(Logic!$A359,inputsflow_no,0))&lt;&gt;"",INDEX(inputsflow_typ,MATCH(Logic!$A359,inputsflow_no,0)),""),"")</f>
        <v/>
      </c>
      <c r="F359" s="370"/>
      <c r="G359" s="162" t="str">
        <f t="shared" si="116"/>
        <v/>
      </c>
      <c r="H359" s="312" t="str">
        <f>IFERROR(IF(INDEX(inputsflow_dur,MATCH(Logic!$A359,inputsflow_no,0))&lt;&gt;"",INDEX(inputsflow_dur,MATCH(Logic!$A359,inputsflow_no,0)),""),"")</f>
        <v/>
      </c>
      <c r="I359" s="160" t="str">
        <f t="shared" si="117"/>
        <v/>
      </c>
      <c r="J359" s="312" t="str">
        <f>IFERROR(IF(INDEX(inputsflow_dfr,MATCH(Logic!$A359,inputsflow_no,0))&lt;&gt;"",INDEX(inputsflow_dfr,MATCH(Logic!$A359,inputsflow_no,0)),""),"")</f>
        <v/>
      </c>
      <c r="K359" s="304" t="str">
        <f>IFERROR(IF(INDEX(inputsflow_paw,MATCH(Logic!$A359,inputsflow_no,0))&lt;&gt;"",INDEX(inputsflow_paw,MATCH(Logic!$A359,inputsflow_no,0)),""),"")</f>
        <v/>
      </c>
      <c r="L359" s="304" t="str">
        <f>IFERROR(IF(INDEX(inputsflow_prcocc,MATCH(Logic!$A359,inputsflow_no,0))&lt;&gt;"",INDEX(inputsflow_prcocc,MATCH(Logic!$A359,inputsflow_no,0)),""),"")</f>
        <v/>
      </c>
      <c r="M359" s="160" t="str">
        <f t="shared" si="138"/>
        <v/>
      </c>
      <c r="N359" s="160" t="str">
        <f t="shared" si="139"/>
        <v/>
      </c>
      <c r="O359" s="160" t="str">
        <f t="shared" si="140"/>
        <v/>
      </c>
      <c r="P359" s="160" t="str">
        <f t="shared" si="141"/>
        <v/>
      </c>
      <c r="Q359" s="160" t="str">
        <f t="shared" si="142"/>
        <v/>
      </c>
      <c r="R359" s="160" t="str">
        <f t="shared" si="143"/>
        <v/>
      </c>
      <c r="S359" s="160" t="str">
        <f t="shared" si="144"/>
        <v/>
      </c>
      <c r="T359" s="160" t="str">
        <f t="shared" si="145"/>
        <v/>
      </c>
      <c r="U359" s="160" t="str">
        <f t="shared" si="146"/>
        <v/>
      </c>
      <c r="V359" s="160" t="str">
        <f t="shared" si="147"/>
        <v/>
      </c>
      <c r="W359" s="160" t="str">
        <f t="shared" si="148"/>
        <v/>
      </c>
      <c r="X359" s="161" t="str">
        <f>IFERROR(IF(INDEX(inputsflow_updot,MATCH(Logic!$A359,inputsflow_no,0))&lt;&gt;"",INDEX(inputsflow_updot,MATCH(Logic!$A359,inputsflow_no,0)),""),"")</f>
        <v/>
      </c>
      <c r="Y359" s="160" t="str">
        <f t="shared" si="118"/>
        <v/>
      </c>
      <c r="Z359" s="161" t="str">
        <f>IFERROR(IF(INDEX(inputsflow_tduot,MATCH(Logic!$A359,inputsflow_no,0))&lt;&gt;"",INDEX(inputsflow_tduot,MATCH(Logic!$A359,inputsflow_no,0)),""),"")</f>
        <v/>
      </c>
      <c r="AA359" s="166" t="str">
        <f t="shared" si="119"/>
        <v/>
      </c>
      <c r="AB359" s="166" t="str">
        <f t="shared" si="120"/>
        <v/>
      </c>
      <c r="AC359" s="162" t="str">
        <f t="shared" ref="AC359:AC377" si="154">IF($B359&lt;&gt;"",IF(OR($K359="",$K359=0),0,$AB359*$K359),"")</f>
        <v/>
      </c>
      <c r="AD359" s="306" t="str">
        <f t="shared" si="149"/>
        <v/>
      </c>
      <c r="AE359" s="162" t="str">
        <f t="shared" si="150"/>
        <v/>
      </c>
      <c r="AF359" s="160" t="str">
        <f t="shared" si="151"/>
        <v/>
      </c>
      <c r="AG359" s="162" t="str">
        <f t="shared" si="152"/>
        <v/>
      </c>
      <c r="AH359" s="162" t="str">
        <f t="shared" si="121"/>
        <v/>
      </c>
      <c r="AI359" s="162" t="str">
        <f t="shared" si="153"/>
        <v/>
      </c>
      <c r="AJ359" s="153"/>
      <c r="AK359" s="138"/>
      <c r="AL359" s="138"/>
      <c r="AM359" s="138"/>
      <c r="AN359" s="138"/>
      <c r="AO359" s="138"/>
      <c r="AP359" s="138"/>
      <c r="AQ359" s="138"/>
      <c r="AR359" s="138"/>
      <c r="AS359" s="138"/>
      <c r="AT359" s="138"/>
      <c r="AU359" s="138"/>
      <c r="AV359" s="138"/>
      <c r="AW359" s="138"/>
      <c r="AX359" s="138"/>
      <c r="AY359" s="138"/>
      <c r="AZ359" s="138"/>
      <c r="BA359" s="138"/>
      <c r="BB359" s="138"/>
      <c r="BC359" s="138"/>
      <c r="BD359" s="138"/>
      <c r="BE359" s="138"/>
      <c r="BF359" s="138"/>
      <c r="BG359" s="138"/>
      <c r="BH359" s="138"/>
      <c r="BI359" s="138"/>
      <c r="BJ359" s="138"/>
      <c r="BK359" s="138"/>
      <c r="BL359" s="138"/>
      <c r="BM359" s="138"/>
      <c r="BN359" s="138"/>
      <c r="BO359" s="138"/>
      <c r="BP359" s="138"/>
      <c r="BQ359" s="138"/>
      <c r="BR359" s="138"/>
      <c r="BS359" s="138"/>
      <c r="BT359" s="138"/>
      <c r="BU359" s="138"/>
      <c r="BV359" s="138"/>
      <c r="BW359" s="138"/>
      <c r="BX359" s="138"/>
      <c r="BY359" s="138"/>
      <c r="BZ359" s="138"/>
      <c r="CA359" s="14"/>
      <c r="CB359" s="14"/>
      <c r="CC359" s="14"/>
      <c r="CD359" s="14"/>
      <c r="CE359" s="14"/>
      <c r="CF359" s="14"/>
      <c r="CG359" s="14"/>
      <c r="CH359" s="14"/>
      <c r="CI359" s="14"/>
      <c r="CJ359" s="14"/>
      <c r="CK359" s="14"/>
      <c r="CL359" s="14"/>
      <c r="CM359" s="14"/>
      <c r="CN359" s="14"/>
      <c r="CO359" s="14"/>
      <c r="CP359" s="14"/>
      <c r="CQ359" s="14"/>
      <c r="CR359" s="14"/>
      <c r="CS359" s="14"/>
      <c r="CT359" s="14"/>
      <c r="CU359" s="14"/>
      <c r="CV359" s="14"/>
      <c r="CW359" s="14"/>
      <c r="CX359" s="14"/>
      <c r="CY359" s="14"/>
      <c r="CZ359" s="14"/>
      <c r="DA359" s="14"/>
      <c r="DB359" s="14"/>
      <c r="DC359" s="14"/>
      <c r="DD359" s="14"/>
      <c r="DE359" s="14"/>
      <c r="DF359" s="14"/>
      <c r="DG359" s="14"/>
      <c r="DH359" s="14"/>
      <c r="DI359" s="14"/>
      <c r="DJ359" s="14"/>
      <c r="DK359" s="14"/>
      <c r="DL359" s="14"/>
      <c r="DM359" s="14"/>
      <c r="DN359" s="14"/>
      <c r="DO359" s="14"/>
      <c r="DP359" s="14"/>
      <c r="DQ359" s="14"/>
      <c r="DR359" s="14"/>
      <c r="DS359" s="14"/>
      <c r="DT359" s="14"/>
      <c r="DU359" s="14"/>
      <c r="DV359" s="14"/>
      <c r="DW359" s="14"/>
      <c r="DX359" s="14"/>
      <c r="DY359" s="14"/>
      <c r="DZ359" s="14"/>
      <c r="EA359" s="14"/>
      <c r="EB359" s="14"/>
      <c r="EC359" s="14"/>
      <c r="ED359" s="14"/>
      <c r="EE359" s="14"/>
      <c r="EF359" s="14"/>
      <c r="EG359" s="14"/>
      <c r="EH359" s="14"/>
      <c r="EI359" s="14"/>
      <c r="EJ359" s="14"/>
      <c r="EK359" s="14"/>
      <c r="EL359" s="14"/>
      <c r="EM359" s="14"/>
      <c r="EN359" s="14"/>
      <c r="EO359" s="14"/>
      <c r="EP359" s="14"/>
      <c r="EQ359" s="14"/>
      <c r="ER359" s="14"/>
      <c r="ES359" s="14"/>
      <c r="ET359" s="14"/>
      <c r="EU359" s="14"/>
      <c r="EV359" s="14"/>
      <c r="EW359" s="14"/>
      <c r="EX359" s="14"/>
      <c r="EY359" s="14"/>
      <c r="EZ359" s="14"/>
      <c r="FA359" s="14"/>
      <c r="FB359" s="14"/>
      <c r="FC359" s="14"/>
      <c r="FD359" s="14"/>
      <c r="FE359" s="14"/>
      <c r="FF359" s="14"/>
      <c r="FG359" s="14"/>
      <c r="FH359" s="14"/>
      <c r="FI359" s="14"/>
      <c r="FJ359" s="14"/>
      <c r="FK359" s="14"/>
      <c r="FL359" s="14"/>
      <c r="FM359" s="14"/>
      <c r="FN359" s="14"/>
      <c r="FO359" s="14"/>
      <c r="FP359" s="14"/>
      <c r="FQ359" s="14"/>
      <c r="FR359" s="14"/>
      <c r="FS359" s="14"/>
      <c r="FT359" s="14"/>
      <c r="FU359" s="14"/>
      <c r="FV359" s="14"/>
      <c r="FW359" s="14"/>
      <c r="FX359" s="14"/>
      <c r="FY359" s="14"/>
      <c r="FZ359" s="14"/>
      <c r="GA359" s="14"/>
      <c r="GB359" s="14"/>
      <c r="GC359" s="14"/>
      <c r="GD359" s="14"/>
      <c r="GE359" s="14"/>
      <c r="GF359" s="14"/>
      <c r="GG359" s="14"/>
      <c r="GH359" s="14"/>
      <c r="GI359" s="14"/>
      <c r="GJ359" s="14"/>
      <c r="GK359" s="14"/>
      <c r="GL359" s="14"/>
      <c r="GM359" s="14"/>
      <c r="GN359" s="14"/>
      <c r="GO359" s="14"/>
      <c r="GP359" s="14"/>
      <c r="GQ359" s="14"/>
      <c r="GR359" s="14"/>
      <c r="GS359" s="14"/>
      <c r="GT359" s="14"/>
      <c r="GU359" s="14"/>
      <c r="GV359" s="14"/>
      <c r="GW359" s="14"/>
      <c r="GX359" s="14"/>
      <c r="GY359" s="14"/>
      <c r="GZ359" s="14"/>
      <c r="HA359" s="14"/>
      <c r="HB359" s="14"/>
      <c r="HC359" s="14"/>
      <c r="HD359" s="14"/>
      <c r="HE359" s="14"/>
      <c r="HF359" s="14"/>
      <c r="HG359" s="14"/>
      <c r="HH359" s="14"/>
      <c r="HI359" s="14"/>
      <c r="HJ359" s="14"/>
      <c r="HK359" s="14"/>
      <c r="HL359" s="14"/>
      <c r="HM359" s="14"/>
      <c r="HN359" s="14"/>
      <c r="HO359" s="14"/>
      <c r="HP359" s="14"/>
      <c r="HQ359" s="14"/>
      <c r="HR359" s="14"/>
      <c r="HS359" s="14"/>
      <c r="HT359" s="14"/>
      <c r="HU359" s="14"/>
      <c r="HV359" s="14"/>
      <c r="HW359" s="14"/>
      <c r="HX359" s="14"/>
      <c r="HY359" s="14"/>
      <c r="HZ359" s="14"/>
      <c r="IA359" s="14"/>
      <c r="IB359" s="14"/>
      <c r="IC359" s="14"/>
      <c r="ID359" s="14"/>
      <c r="IE359" s="14"/>
      <c r="IF359" s="14"/>
      <c r="IG359" s="14"/>
      <c r="IH359" s="14"/>
      <c r="II359" s="14"/>
      <c r="IJ359" s="14"/>
      <c r="IK359" s="14"/>
      <c r="IL359" s="14"/>
      <c r="IM359" s="14"/>
      <c r="IN359" s="14"/>
      <c r="IO359" s="14"/>
      <c r="IP359" s="14"/>
      <c r="IQ359" s="14"/>
      <c r="IR359" s="14"/>
      <c r="IS359" s="14"/>
      <c r="IT359" s="14"/>
      <c r="IU359" s="14"/>
      <c r="IV359" s="14"/>
      <c r="IW359" s="14"/>
      <c r="IX359" s="14"/>
      <c r="IY359" s="14"/>
      <c r="IZ359" s="14"/>
      <c r="JA359" s="14"/>
      <c r="JB359" s="14"/>
      <c r="JC359" s="14"/>
      <c r="JD359" s="14"/>
      <c r="JE359" s="14"/>
      <c r="JF359" s="14"/>
      <c r="JG359" s="14"/>
      <c r="JH359" s="14"/>
      <c r="JI359" s="14"/>
      <c r="JJ359" s="14"/>
      <c r="JK359" s="14"/>
      <c r="JL359" s="14"/>
      <c r="JM359" s="14"/>
      <c r="JN359" s="14"/>
      <c r="JO359" s="14"/>
      <c r="JP359" s="14"/>
      <c r="JQ359" s="14"/>
      <c r="JR359" s="14"/>
    </row>
    <row r="360" spans="1:278" s="152" customFormat="1" ht="18" hidden="1" customHeight="1" outlineLevel="2" x14ac:dyDescent="0.25">
      <c r="A360" s="146">
        <v>93</v>
      </c>
      <c r="B360" s="366" t="str">
        <f>IFERROR(IF(INDEX(inputsflow_gn,MATCH(Logic!$A360,inputsflow_no,0))&lt;&gt;"",INDEX(inputsflow_gn,MATCH(Logic!$A360,inputsflow_no,0)),""),"")</f>
        <v/>
      </c>
      <c r="C360" s="367"/>
      <c r="D360" s="58" t="str">
        <f>IFERROR(IF(INDEX(inputsflow_id,MATCH(Logic!$A360,inputsflow_no,0))&lt;&gt;"",INDEX(inputsflow_id,MATCH(Logic!$A360,inputsflow_no,0)),""),"")</f>
        <v/>
      </c>
      <c r="E360" s="370" t="str">
        <f>IFERROR(IF(INDEX(inputsflow_typ,MATCH(Logic!$A360,inputsflow_no,0))&lt;&gt;"",INDEX(inputsflow_typ,MATCH(Logic!$A360,inputsflow_no,0)),""),"")</f>
        <v/>
      </c>
      <c r="F360" s="370"/>
      <c r="G360" s="162" t="str">
        <f t="shared" si="116"/>
        <v/>
      </c>
      <c r="H360" s="312" t="str">
        <f>IFERROR(IF(INDEX(inputsflow_dur,MATCH(Logic!$A360,inputsflow_no,0))&lt;&gt;"",INDEX(inputsflow_dur,MATCH(Logic!$A360,inputsflow_no,0)),""),"")</f>
        <v/>
      </c>
      <c r="I360" s="160" t="str">
        <f t="shared" si="117"/>
        <v/>
      </c>
      <c r="J360" s="312" t="str">
        <f>IFERROR(IF(INDEX(inputsflow_dfr,MATCH(Logic!$A360,inputsflow_no,0))&lt;&gt;"",INDEX(inputsflow_dfr,MATCH(Logic!$A360,inputsflow_no,0)),""),"")</f>
        <v/>
      </c>
      <c r="K360" s="304" t="str">
        <f>IFERROR(IF(INDEX(inputsflow_paw,MATCH(Logic!$A360,inputsflow_no,0))&lt;&gt;"",INDEX(inputsflow_paw,MATCH(Logic!$A360,inputsflow_no,0)),""),"")</f>
        <v/>
      </c>
      <c r="L360" s="304" t="str">
        <f>IFERROR(IF(INDEX(inputsflow_prcocc,MATCH(Logic!$A360,inputsflow_no,0))&lt;&gt;"",INDEX(inputsflow_prcocc,MATCH(Logic!$A360,inputsflow_no,0)),""),"")</f>
        <v/>
      </c>
      <c r="M360" s="160" t="str">
        <f t="shared" si="138"/>
        <v/>
      </c>
      <c r="N360" s="160" t="str">
        <f t="shared" si="139"/>
        <v/>
      </c>
      <c r="O360" s="160" t="str">
        <f t="shared" si="140"/>
        <v/>
      </c>
      <c r="P360" s="160" t="str">
        <f t="shared" si="141"/>
        <v/>
      </c>
      <c r="Q360" s="160" t="str">
        <f t="shared" si="142"/>
        <v/>
      </c>
      <c r="R360" s="160" t="str">
        <f t="shared" si="143"/>
        <v/>
      </c>
      <c r="S360" s="160" t="str">
        <f t="shared" si="144"/>
        <v/>
      </c>
      <c r="T360" s="160" t="str">
        <f t="shared" si="145"/>
        <v/>
      </c>
      <c r="U360" s="160" t="str">
        <f t="shared" si="146"/>
        <v/>
      </c>
      <c r="V360" s="160" t="str">
        <f t="shared" si="147"/>
        <v/>
      </c>
      <c r="W360" s="160" t="str">
        <f t="shared" si="148"/>
        <v/>
      </c>
      <c r="X360" s="161" t="str">
        <f>IFERROR(IF(INDEX(inputsflow_updot,MATCH(Logic!$A360,inputsflow_no,0))&lt;&gt;"",INDEX(inputsflow_updot,MATCH(Logic!$A360,inputsflow_no,0)),""),"")</f>
        <v/>
      </c>
      <c r="Y360" s="160" t="str">
        <f t="shared" si="118"/>
        <v/>
      </c>
      <c r="Z360" s="161" t="str">
        <f>IFERROR(IF(INDEX(inputsflow_tduot,MATCH(Logic!$A360,inputsflow_no,0))&lt;&gt;"",INDEX(inputsflow_tduot,MATCH(Logic!$A360,inputsflow_no,0)),""),"")</f>
        <v/>
      </c>
      <c r="AA360" s="166" t="str">
        <f t="shared" si="119"/>
        <v/>
      </c>
      <c r="AB360" s="166" t="str">
        <f t="shared" si="120"/>
        <v/>
      </c>
      <c r="AC360" s="162" t="str">
        <f t="shared" si="154"/>
        <v/>
      </c>
      <c r="AD360" s="306" t="str">
        <f t="shared" si="149"/>
        <v/>
      </c>
      <c r="AE360" s="162" t="str">
        <f t="shared" si="150"/>
        <v/>
      </c>
      <c r="AF360" s="160" t="str">
        <f t="shared" si="151"/>
        <v/>
      </c>
      <c r="AG360" s="162" t="str">
        <f t="shared" si="152"/>
        <v/>
      </c>
      <c r="AH360" s="162" t="str">
        <f t="shared" si="121"/>
        <v/>
      </c>
      <c r="AI360" s="162" t="str">
        <f t="shared" si="153"/>
        <v/>
      </c>
      <c r="AJ360" s="153"/>
      <c r="AK360" s="138"/>
      <c r="AL360" s="138"/>
      <c r="AM360" s="138"/>
      <c r="AN360" s="138"/>
      <c r="AO360" s="138"/>
      <c r="AP360" s="138"/>
      <c r="AQ360" s="138"/>
      <c r="AR360" s="138"/>
      <c r="AS360" s="138"/>
      <c r="AT360" s="138"/>
      <c r="AU360" s="138"/>
      <c r="AV360" s="138"/>
      <c r="AW360" s="138"/>
      <c r="AX360" s="138"/>
      <c r="AY360" s="138"/>
      <c r="AZ360" s="138"/>
      <c r="BA360" s="138"/>
      <c r="BB360" s="138"/>
      <c r="BC360" s="138"/>
      <c r="BD360" s="138"/>
      <c r="BE360" s="138"/>
      <c r="BF360" s="138"/>
      <c r="BG360" s="138"/>
      <c r="BH360" s="138"/>
      <c r="BI360" s="138"/>
      <c r="BJ360" s="138"/>
      <c r="BK360" s="138"/>
      <c r="BL360" s="138"/>
      <c r="BM360" s="138"/>
      <c r="BN360" s="138"/>
      <c r="BO360" s="138"/>
      <c r="BP360" s="138"/>
      <c r="BQ360" s="138"/>
      <c r="BR360" s="138"/>
      <c r="BS360" s="138"/>
      <c r="BT360" s="138"/>
      <c r="BU360" s="138"/>
      <c r="BV360" s="138"/>
      <c r="BW360" s="138"/>
      <c r="BX360" s="138"/>
      <c r="BY360" s="138"/>
      <c r="BZ360" s="138"/>
      <c r="CA360" s="14"/>
      <c r="CB360" s="14"/>
      <c r="CC360" s="14"/>
      <c r="CD360" s="14"/>
      <c r="CE360" s="14"/>
      <c r="CF360" s="14"/>
      <c r="CG360" s="14"/>
      <c r="CH360" s="14"/>
      <c r="CI360" s="14"/>
      <c r="CJ360" s="14"/>
      <c r="CK360" s="14"/>
      <c r="CL360" s="14"/>
      <c r="CM360" s="14"/>
      <c r="CN360" s="14"/>
      <c r="CO360" s="14"/>
      <c r="CP360" s="14"/>
      <c r="CQ360" s="14"/>
      <c r="CR360" s="14"/>
      <c r="CS360" s="14"/>
      <c r="CT360" s="14"/>
      <c r="CU360" s="14"/>
      <c r="CV360" s="14"/>
      <c r="CW360" s="14"/>
      <c r="CX360" s="14"/>
      <c r="CY360" s="14"/>
      <c r="CZ360" s="14"/>
      <c r="DA360" s="14"/>
      <c r="DB360" s="14"/>
      <c r="DC360" s="14"/>
      <c r="DD360" s="14"/>
      <c r="DE360" s="14"/>
      <c r="DF360" s="14"/>
      <c r="DG360" s="14"/>
      <c r="DH360" s="14"/>
      <c r="DI360" s="14"/>
      <c r="DJ360" s="14"/>
      <c r="DK360" s="14"/>
      <c r="DL360" s="14"/>
      <c r="DM360" s="14"/>
      <c r="DN360" s="14"/>
      <c r="DO360" s="14"/>
      <c r="DP360" s="14"/>
      <c r="DQ360" s="14"/>
      <c r="DR360" s="14"/>
      <c r="DS360" s="14"/>
      <c r="DT360" s="14"/>
      <c r="DU360" s="14"/>
      <c r="DV360" s="14"/>
      <c r="DW360" s="14"/>
      <c r="DX360" s="14"/>
      <c r="DY360" s="14"/>
      <c r="DZ360" s="14"/>
      <c r="EA360" s="14"/>
      <c r="EB360" s="14"/>
      <c r="EC360" s="14"/>
      <c r="ED360" s="14"/>
      <c r="EE360" s="14"/>
      <c r="EF360" s="14"/>
      <c r="EG360" s="14"/>
      <c r="EH360" s="14"/>
      <c r="EI360" s="14"/>
      <c r="EJ360" s="14"/>
      <c r="EK360" s="14"/>
      <c r="EL360" s="14"/>
      <c r="EM360" s="14"/>
      <c r="EN360" s="14"/>
      <c r="EO360" s="14"/>
      <c r="EP360" s="14"/>
      <c r="EQ360" s="14"/>
      <c r="ER360" s="14"/>
      <c r="ES360" s="14"/>
      <c r="ET360" s="14"/>
      <c r="EU360" s="14"/>
      <c r="EV360" s="14"/>
      <c r="EW360" s="14"/>
      <c r="EX360" s="14"/>
      <c r="EY360" s="14"/>
      <c r="EZ360" s="14"/>
      <c r="FA360" s="14"/>
      <c r="FB360" s="14"/>
      <c r="FC360" s="14"/>
      <c r="FD360" s="14"/>
      <c r="FE360" s="14"/>
      <c r="FF360" s="14"/>
      <c r="FG360" s="14"/>
      <c r="FH360" s="14"/>
      <c r="FI360" s="14"/>
      <c r="FJ360" s="14"/>
      <c r="FK360" s="14"/>
      <c r="FL360" s="14"/>
      <c r="FM360" s="14"/>
      <c r="FN360" s="14"/>
      <c r="FO360" s="14"/>
      <c r="FP360" s="14"/>
      <c r="FQ360" s="14"/>
      <c r="FR360" s="14"/>
      <c r="FS360" s="14"/>
      <c r="FT360" s="14"/>
      <c r="FU360" s="14"/>
      <c r="FV360" s="14"/>
      <c r="FW360" s="14"/>
      <c r="FX360" s="14"/>
      <c r="FY360" s="14"/>
      <c r="FZ360" s="14"/>
      <c r="GA360" s="14"/>
      <c r="GB360" s="14"/>
      <c r="GC360" s="14"/>
      <c r="GD360" s="14"/>
      <c r="GE360" s="14"/>
      <c r="GF360" s="14"/>
      <c r="GG360" s="14"/>
      <c r="GH360" s="14"/>
      <c r="GI360" s="14"/>
      <c r="GJ360" s="14"/>
      <c r="GK360" s="14"/>
      <c r="GL360" s="14"/>
      <c r="GM360" s="14"/>
      <c r="GN360" s="14"/>
      <c r="GO360" s="14"/>
      <c r="GP360" s="14"/>
      <c r="GQ360" s="14"/>
      <c r="GR360" s="14"/>
      <c r="GS360" s="14"/>
      <c r="GT360" s="14"/>
      <c r="GU360" s="14"/>
      <c r="GV360" s="14"/>
      <c r="GW360" s="14"/>
      <c r="GX360" s="14"/>
      <c r="GY360" s="14"/>
      <c r="GZ360" s="14"/>
      <c r="HA360" s="14"/>
      <c r="HB360" s="14"/>
      <c r="HC360" s="14"/>
      <c r="HD360" s="14"/>
      <c r="HE360" s="14"/>
      <c r="HF360" s="14"/>
      <c r="HG360" s="14"/>
      <c r="HH360" s="14"/>
      <c r="HI360" s="14"/>
      <c r="HJ360" s="14"/>
      <c r="HK360" s="14"/>
      <c r="HL360" s="14"/>
      <c r="HM360" s="14"/>
      <c r="HN360" s="14"/>
      <c r="HO360" s="14"/>
      <c r="HP360" s="14"/>
      <c r="HQ360" s="14"/>
      <c r="HR360" s="14"/>
      <c r="HS360" s="14"/>
      <c r="HT360" s="14"/>
      <c r="HU360" s="14"/>
      <c r="HV360" s="14"/>
      <c r="HW360" s="14"/>
      <c r="HX360" s="14"/>
      <c r="HY360" s="14"/>
      <c r="HZ360" s="14"/>
      <c r="IA360" s="14"/>
      <c r="IB360" s="14"/>
      <c r="IC360" s="14"/>
      <c r="ID360" s="14"/>
      <c r="IE360" s="14"/>
      <c r="IF360" s="14"/>
      <c r="IG360" s="14"/>
      <c r="IH360" s="14"/>
      <c r="II360" s="14"/>
      <c r="IJ360" s="14"/>
      <c r="IK360" s="14"/>
      <c r="IL360" s="14"/>
      <c r="IM360" s="14"/>
      <c r="IN360" s="14"/>
      <c r="IO360" s="14"/>
      <c r="IP360" s="14"/>
      <c r="IQ360" s="14"/>
      <c r="IR360" s="14"/>
      <c r="IS360" s="14"/>
      <c r="IT360" s="14"/>
      <c r="IU360" s="14"/>
      <c r="IV360" s="14"/>
      <c r="IW360" s="14"/>
      <c r="IX360" s="14"/>
      <c r="IY360" s="14"/>
      <c r="IZ360" s="14"/>
      <c r="JA360" s="14"/>
      <c r="JB360" s="14"/>
      <c r="JC360" s="14"/>
      <c r="JD360" s="14"/>
      <c r="JE360" s="14"/>
      <c r="JF360" s="14"/>
      <c r="JG360" s="14"/>
      <c r="JH360" s="14"/>
      <c r="JI360" s="14"/>
      <c r="JJ360" s="14"/>
      <c r="JK360" s="14"/>
      <c r="JL360" s="14"/>
      <c r="JM360" s="14"/>
      <c r="JN360" s="14"/>
      <c r="JO360" s="14"/>
      <c r="JP360" s="14"/>
      <c r="JQ360" s="14"/>
      <c r="JR360" s="14"/>
    </row>
    <row r="361" spans="1:278" s="152" customFormat="1" ht="18" hidden="1" customHeight="1" outlineLevel="2" x14ac:dyDescent="0.25">
      <c r="A361" s="146">
        <v>94</v>
      </c>
      <c r="B361" s="366" t="str">
        <f>IFERROR(IF(INDEX(inputsflow_gn,MATCH(Logic!$A361,inputsflow_no,0))&lt;&gt;"",INDEX(inputsflow_gn,MATCH(Logic!$A361,inputsflow_no,0)),""),"")</f>
        <v/>
      </c>
      <c r="C361" s="367"/>
      <c r="D361" s="58" t="str">
        <f>IFERROR(IF(INDEX(inputsflow_id,MATCH(Logic!$A361,inputsflow_no,0))&lt;&gt;"",INDEX(inputsflow_id,MATCH(Logic!$A361,inputsflow_no,0)),""),"")</f>
        <v/>
      </c>
      <c r="E361" s="370" t="str">
        <f>IFERROR(IF(INDEX(inputsflow_typ,MATCH(Logic!$A361,inputsflow_no,0))&lt;&gt;"",INDEX(inputsflow_typ,MATCH(Logic!$A361,inputsflow_no,0)),""),"")</f>
        <v/>
      </c>
      <c r="F361" s="370"/>
      <c r="G361" s="162" t="str">
        <f t="shared" si="116"/>
        <v/>
      </c>
      <c r="H361" s="312" t="str">
        <f>IFERROR(IF(INDEX(inputsflow_dur,MATCH(Logic!$A361,inputsflow_no,0))&lt;&gt;"",INDEX(inputsflow_dur,MATCH(Logic!$A361,inputsflow_no,0)),""),"")</f>
        <v/>
      </c>
      <c r="I361" s="160" t="str">
        <f t="shared" si="117"/>
        <v/>
      </c>
      <c r="J361" s="312" t="str">
        <f>IFERROR(IF(INDEX(inputsflow_dfr,MATCH(Logic!$A361,inputsflow_no,0))&lt;&gt;"",INDEX(inputsflow_dfr,MATCH(Logic!$A361,inputsflow_no,0)),""),"")</f>
        <v/>
      </c>
      <c r="K361" s="304" t="str">
        <f>IFERROR(IF(INDEX(inputsflow_paw,MATCH(Logic!$A361,inputsflow_no,0))&lt;&gt;"",INDEX(inputsflow_paw,MATCH(Logic!$A361,inputsflow_no,0)),""),"")</f>
        <v/>
      </c>
      <c r="L361" s="304" t="str">
        <f>IFERROR(IF(INDEX(inputsflow_prcocc,MATCH(Logic!$A361,inputsflow_no,0))&lt;&gt;"",INDEX(inputsflow_prcocc,MATCH(Logic!$A361,inputsflow_no,0)),""),"")</f>
        <v/>
      </c>
      <c r="M361" s="160" t="str">
        <f t="shared" si="138"/>
        <v/>
      </c>
      <c r="N361" s="160" t="str">
        <f t="shared" si="139"/>
        <v/>
      </c>
      <c r="O361" s="160" t="str">
        <f t="shared" si="140"/>
        <v/>
      </c>
      <c r="P361" s="160" t="str">
        <f t="shared" si="141"/>
        <v/>
      </c>
      <c r="Q361" s="160" t="str">
        <f t="shared" si="142"/>
        <v/>
      </c>
      <c r="R361" s="160" t="str">
        <f t="shared" si="143"/>
        <v/>
      </c>
      <c r="S361" s="160" t="str">
        <f t="shared" si="144"/>
        <v/>
      </c>
      <c r="T361" s="160" t="str">
        <f t="shared" si="145"/>
        <v/>
      </c>
      <c r="U361" s="160" t="str">
        <f t="shared" si="146"/>
        <v/>
      </c>
      <c r="V361" s="160" t="str">
        <f t="shared" si="147"/>
        <v/>
      </c>
      <c r="W361" s="160" t="str">
        <f t="shared" si="148"/>
        <v/>
      </c>
      <c r="X361" s="161" t="str">
        <f>IFERROR(IF(INDEX(inputsflow_updot,MATCH(Logic!$A361,inputsflow_no,0))&lt;&gt;"",INDEX(inputsflow_updot,MATCH(Logic!$A361,inputsflow_no,0)),""),"")</f>
        <v/>
      </c>
      <c r="Y361" s="160" t="str">
        <f t="shared" si="118"/>
        <v/>
      </c>
      <c r="Z361" s="161" t="str">
        <f>IFERROR(IF(INDEX(inputsflow_tduot,MATCH(Logic!$A361,inputsflow_no,0))&lt;&gt;"",INDEX(inputsflow_tduot,MATCH(Logic!$A361,inputsflow_no,0)),""),"")</f>
        <v/>
      </c>
      <c r="AA361" s="166" t="str">
        <f t="shared" ref="AA361:AA377" si="155">IF($B361&lt;&gt;"",
  IF(N(H361)&gt;0,
    N(I361)*N(L361)*IF(N(Z361)&gt;0,N(Z361),N(Y361))*(N(H361)/60),
    N(I361)*N(L361)*IF(N(Z361)&gt;0,N(Z361),N(Y361))*(N(G361)/60)
  ),
"")</f>
        <v/>
      </c>
      <c r="AB361" s="166" t="str">
        <f t="shared" si="120"/>
        <v/>
      </c>
      <c r="AC361" s="162" t="str">
        <f t="shared" si="154"/>
        <v/>
      </c>
      <c r="AD361" s="306" t="str">
        <f t="shared" si="149"/>
        <v/>
      </c>
      <c r="AE361" s="162" t="str">
        <f t="shared" si="150"/>
        <v/>
      </c>
      <c r="AF361" s="160" t="str">
        <f t="shared" si="151"/>
        <v/>
      </c>
      <c r="AG361" s="162" t="str">
        <f t="shared" si="152"/>
        <v/>
      </c>
      <c r="AH361" s="162" t="str">
        <f t="shared" si="121"/>
        <v/>
      </c>
      <c r="AI361" s="162" t="str">
        <f t="shared" si="153"/>
        <v/>
      </c>
      <c r="AJ361" s="153"/>
      <c r="AK361" s="138"/>
      <c r="AL361" s="138"/>
      <c r="AM361" s="138"/>
      <c r="AN361" s="138"/>
      <c r="AO361" s="138"/>
      <c r="AP361" s="138"/>
      <c r="AQ361" s="138"/>
      <c r="AR361" s="138"/>
      <c r="AS361" s="138"/>
      <c r="AT361" s="138"/>
      <c r="AU361" s="138"/>
      <c r="AV361" s="138"/>
      <c r="AW361" s="138"/>
      <c r="AX361" s="138"/>
      <c r="AY361" s="138"/>
      <c r="AZ361" s="138"/>
      <c r="BA361" s="138"/>
      <c r="BB361" s="138"/>
      <c r="BC361" s="138"/>
      <c r="BD361" s="138"/>
      <c r="BE361" s="138"/>
      <c r="BF361" s="138"/>
      <c r="BG361" s="138"/>
      <c r="BH361" s="138"/>
      <c r="BI361" s="138"/>
      <c r="BJ361" s="138"/>
      <c r="BK361" s="138"/>
      <c r="BL361" s="138"/>
      <c r="BM361" s="138"/>
      <c r="BN361" s="138"/>
      <c r="BO361" s="138"/>
      <c r="BP361" s="138"/>
      <c r="BQ361" s="138"/>
      <c r="BR361" s="138"/>
      <c r="BS361" s="138"/>
      <c r="BT361" s="138"/>
      <c r="BU361" s="138"/>
      <c r="BV361" s="138"/>
      <c r="BW361" s="138"/>
      <c r="BX361" s="138"/>
      <c r="BY361" s="138"/>
      <c r="BZ361" s="138"/>
      <c r="CA361" s="14"/>
      <c r="CB361" s="14"/>
      <c r="CC361" s="14"/>
      <c r="CD361" s="14"/>
      <c r="CE361" s="14"/>
      <c r="CF361" s="14"/>
      <c r="CG361" s="14"/>
      <c r="CH361" s="14"/>
      <c r="CI361" s="14"/>
      <c r="CJ361" s="14"/>
      <c r="CK361" s="14"/>
      <c r="CL361" s="14"/>
      <c r="CM361" s="14"/>
      <c r="CN361" s="14"/>
      <c r="CO361" s="14"/>
      <c r="CP361" s="14"/>
      <c r="CQ361" s="14"/>
      <c r="CR361" s="14"/>
      <c r="CS361" s="14"/>
      <c r="CT361" s="14"/>
      <c r="CU361" s="14"/>
      <c r="CV361" s="14"/>
      <c r="CW361" s="14"/>
      <c r="CX361" s="14"/>
      <c r="CY361" s="14"/>
      <c r="CZ361" s="14"/>
      <c r="DA361" s="14"/>
      <c r="DB361" s="14"/>
      <c r="DC361" s="14"/>
      <c r="DD361" s="14"/>
      <c r="DE361" s="14"/>
      <c r="DF361" s="14"/>
      <c r="DG361" s="14"/>
      <c r="DH361" s="14"/>
      <c r="DI361" s="14"/>
      <c r="DJ361" s="14"/>
      <c r="DK361" s="14"/>
      <c r="DL361" s="14"/>
      <c r="DM361" s="14"/>
      <c r="DN361" s="14"/>
      <c r="DO361" s="14"/>
      <c r="DP361" s="14"/>
      <c r="DQ361" s="14"/>
      <c r="DR361" s="14"/>
      <c r="DS361" s="14"/>
      <c r="DT361" s="14"/>
      <c r="DU361" s="14"/>
      <c r="DV361" s="14"/>
      <c r="DW361" s="14"/>
      <c r="DX361" s="14"/>
      <c r="DY361" s="14"/>
      <c r="DZ361" s="14"/>
      <c r="EA361" s="14"/>
      <c r="EB361" s="14"/>
      <c r="EC361" s="14"/>
      <c r="ED361" s="14"/>
      <c r="EE361" s="14"/>
      <c r="EF361" s="14"/>
      <c r="EG361" s="14"/>
      <c r="EH361" s="14"/>
      <c r="EI361" s="14"/>
      <c r="EJ361" s="14"/>
      <c r="EK361" s="14"/>
      <c r="EL361" s="14"/>
      <c r="EM361" s="14"/>
      <c r="EN361" s="14"/>
      <c r="EO361" s="14"/>
      <c r="EP361" s="14"/>
      <c r="EQ361" s="14"/>
      <c r="ER361" s="14"/>
      <c r="ES361" s="14"/>
      <c r="ET361" s="14"/>
      <c r="EU361" s="14"/>
      <c r="EV361" s="14"/>
      <c r="EW361" s="14"/>
      <c r="EX361" s="14"/>
      <c r="EY361" s="14"/>
      <c r="EZ361" s="14"/>
      <c r="FA361" s="14"/>
      <c r="FB361" s="14"/>
      <c r="FC361" s="14"/>
      <c r="FD361" s="14"/>
      <c r="FE361" s="14"/>
      <c r="FF361" s="14"/>
      <c r="FG361" s="14"/>
      <c r="FH361" s="14"/>
      <c r="FI361" s="14"/>
      <c r="FJ361" s="14"/>
      <c r="FK361" s="14"/>
      <c r="FL361" s="14"/>
      <c r="FM361" s="14"/>
      <c r="FN361" s="14"/>
      <c r="FO361" s="14"/>
      <c r="FP361" s="14"/>
      <c r="FQ361" s="14"/>
      <c r="FR361" s="14"/>
      <c r="FS361" s="14"/>
      <c r="FT361" s="14"/>
      <c r="FU361" s="14"/>
      <c r="FV361" s="14"/>
      <c r="FW361" s="14"/>
      <c r="FX361" s="14"/>
      <c r="FY361" s="14"/>
      <c r="FZ361" s="14"/>
      <c r="GA361" s="14"/>
      <c r="GB361" s="14"/>
      <c r="GC361" s="14"/>
      <c r="GD361" s="14"/>
      <c r="GE361" s="14"/>
      <c r="GF361" s="14"/>
      <c r="GG361" s="14"/>
      <c r="GH361" s="14"/>
      <c r="GI361" s="14"/>
      <c r="GJ361" s="14"/>
      <c r="GK361" s="14"/>
      <c r="GL361" s="14"/>
      <c r="GM361" s="14"/>
      <c r="GN361" s="14"/>
      <c r="GO361" s="14"/>
      <c r="GP361" s="14"/>
      <c r="GQ361" s="14"/>
      <c r="GR361" s="14"/>
      <c r="GS361" s="14"/>
      <c r="GT361" s="14"/>
      <c r="GU361" s="14"/>
      <c r="GV361" s="14"/>
      <c r="GW361" s="14"/>
      <c r="GX361" s="14"/>
      <c r="GY361" s="14"/>
      <c r="GZ361" s="14"/>
      <c r="HA361" s="14"/>
      <c r="HB361" s="14"/>
      <c r="HC361" s="14"/>
      <c r="HD361" s="14"/>
      <c r="HE361" s="14"/>
      <c r="HF361" s="14"/>
      <c r="HG361" s="14"/>
      <c r="HH361" s="14"/>
      <c r="HI361" s="14"/>
      <c r="HJ361" s="14"/>
      <c r="HK361" s="14"/>
      <c r="HL361" s="14"/>
      <c r="HM361" s="14"/>
      <c r="HN361" s="14"/>
      <c r="HO361" s="14"/>
      <c r="HP361" s="14"/>
      <c r="HQ361" s="14"/>
      <c r="HR361" s="14"/>
      <c r="HS361" s="14"/>
      <c r="HT361" s="14"/>
      <c r="HU361" s="14"/>
      <c r="HV361" s="14"/>
      <c r="HW361" s="14"/>
      <c r="HX361" s="14"/>
      <c r="HY361" s="14"/>
      <c r="HZ361" s="14"/>
      <c r="IA361" s="14"/>
      <c r="IB361" s="14"/>
      <c r="IC361" s="14"/>
      <c r="ID361" s="14"/>
      <c r="IE361" s="14"/>
      <c r="IF361" s="14"/>
      <c r="IG361" s="14"/>
      <c r="IH361" s="14"/>
      <c r="II361" s="14"/>
      <c r="IJ361" s="14"/>
      <c r="IK361" s="14"/>
      <c r="IL361" s="14"/>
      <c r="IM361" s="14"/>
      <c r="IN361" s="14"/>
      <c r="IO361" s="14"/>
      <c r="IP361" s="14"/>
      <c r="IQ361" s="14"/>
      <c r="IR361" s="14"/>
      <c r="IS361" s="14"/>
      <c r="IT361" s="14"/>
      <c r="IU361" s="14"/>
      <c r="IV361" s="14"/>
      <c r="IW361" s="14"/>
      <c r="IX361" s="14"/>
      <c r="IY361" s="14"/>
      <c r="IZ361" s="14"/>
      <c r="JA361" s="14"/>
      <c r="JB361" s="14"/>
      <c r="JC361" s="14"/>
      <c r="JD361" s="14"/>
      <c r="JE361" s="14"/>
      <c r="JF361" s="14"/>
      <c r="JG361" s="14"/>
      <c r="JH361" s="14"/>
      <c r="JI361" s="14"/>
      <c r="JJ361" s="14"/>
      <c r="JK361" s="14"/>
      <c r="JL361" s="14"/>
      <c r="JM361" s="14"/>
      <c r="JN361" s="14"/>
      <c r="JO361" s="14"/>
      <c r="JP361" s="14"/>
      <c r="JQ361" s="14"/>
      <c r="JR361" s="14"/>
    </row>
    <row r="362" spans="1:278" s="152" customFormat="1" ht="18" hidden="1" customHeight="1" outlineLevel="2" x14ac:dyDescent="0.25">
      <c r="A362" s="146">
        <v>95</v>
      </c>
      <c r="B362" s="366" t="str">
        <f>IFERROR(IF(INDEX(inputsflow_gn,MATCH(Logic!$A362,inputsflow_no,0))&lt;&gt;"",INDEX(inputsflow_gn,MATCH(Logic!$A362,inputsflow_no,0)),""),"")</f>
        <v/>
      </c>
      <c r="C362" s="367"/>
      <c r="D362" s="58" t="str">
        <f>IFERROR(IF(INDEX(inputsflow_id,MATCH(Logic!$A362,inputsflow_no,0))&lt;&gt;"",INDEX(inputsflow_id,MATCH(Logic!$A362,inputsflow_no,0)),""),"")</f>
        <v/>
      </c>
      <c r="E362" s="370" t="str">
        <f>IFERROR(IF(INDEX(inputsflow_typ,MATCH(Logic!$A362,inputsflow_no,0))&lt;&gt;"",INDEX(inputsflow_typ,MATCH(Logic!$A362,inputsflow_no,0)),""),"")</f>
        <v/>
      </c>
      <c r="F362" s="370"/>
      <c r="G362" s="162" t="str">
        <f t="shared" si="116"/>
        <v/>
      </c>
      <c r="H362" s="312" t="str">
        <f>IFERROR(IF(INDEX(inputsflow_dur,MATCH(Logic!$A362,inputsflow_no,0))&lt;&gt;"",INDEX(inputsflow_dur,MATCH(Logic!$A362,inputsflow_no,0)),""),"")</f>
        <v/>
      </c>
      <c r="I362" s="160" t="str">
        <f t="shared" si="117"/>
        <v/>
      </c>
      <c r="J362" s="312" t="str">
        <f>IFERROR(IF(INDEX(inputsflow_dfr,MATCH(Logic!$A362,inputsflow_no,0))&lt;&gt;"",INDEX(inputsflow_dfr,MATCH(Logic!$A362,inputsflow_no,0)),""),"")</f>
        <v/>
      </c>
      <c r="K362" s="304" t="str">
        <f>IFERROR(IF(INDEX(inputsflow_paw,MATCH(Logic!$A362,inputsflow_no,0))&lt;&gt;"",INDEX(inputsflow_paw,MATCH(Logic!$A362,inputsflow_no,0)),""),"")</f>
        <v/>
      </c>
      <c r="L362" s="304" t="str">
        <f>IFERROR(IF(INDEX(inputsflow_prcocc,MATCH(Logic!$A362,inputsflow_no,0))&lt;&gt;"",INDEX(inputsflow_prcocc,MATCH(Logic!$A362,inputsflow_no,0)),""),"")</f>
        <v/>
      </c>
      <c r="M362" s="160" t="str">
        <f t="shared" si="138"/>
        <v/>
      </c>
      <c r="N362" s="160" t="str">
        <f t="shared" si="139"/>
        <v/>
      </c>
      <c r="O362" s="160" t="str">
        <f t="shared" si="140"/>
        <v/>
      </c>
      <c r="P362" s="160" t="str">
        <f t="shared" si="141"/>
        <v/>
      </c>
      <c r="Q362" s="160" t="str">
        <f t="shared" si="142"/>
        <v/>
      </c>
      <c r="R362" s="160" t="str">
        <f t="shared" si="143"/>
        <v/>
      </c>
      <c r="S362" s="160" t="str">
        <f t="shared" si="144"/>
        <v/>
      </c>
      <c r="T362" s="160" t="str">
        <f t="shared" si="145"/>
        <v/>
      </c>
      <c r="U362" s="160" t="str">
        <f t="shared" si="146"/>
        <v/>
      </c>
      <c r="V362" s="160" t="str">
        <f t="shared" si="147"/>
        <v/>
      </c>
      <c r="W362" s="160" t="str">
        <f t="shared" si="148"/>
        <v/>
      </c>
      <c r="X362" s="161" t="str">
        <f>IFERROR(IF(INDEX(inputsflow_updot,MATCH(Logic!$A362,inputsflow_no,0))&lt;&gt;"",INDEX(inputsflow_updot,MATCH(Logic!$A362,inputsflow_no,0)),""),"")</f>
        <v/>
      </c>
      <c r="Y362" s="160" t="str">
        <f t="shared" si="118"/>
        <v/>
      </c>
      <c r="Z362" s="161" t="str">
        <f>IFERROR(IF(INDEX(inputsflow_tduot,MATCH(Logic!$A362,inputsflow_no,0))&lt;&gt;"",INDEX(inputsflow_tduot,MATCH(Logic!$A362,inputsflow_no,0)),""),"")</f>
        <v/>
      </c>
      <c r="AA362" s="166" t="str">
        <f t="shared" si="155"/>
        <v/>
      </c>
      <c r="AB362" s="166" t="str">
        <f t="shared" si="120"/>
        <v/>
      </c>
      <c r="AC362" s="162" t="str">
        <f t="shared" si="154"/>
        <v/>
      </c>
      <c r="AD362" s="306" t="str">
        <f t="shared" si="149"/>
        <v/>
      </c>
      <c r="AE362" s="162" t="str">
        <f t="shared" si="150"/>
        <v/>
      </c>
      <c r="AF362" s="160" t="str">
        <f t="shared" si="151"/>
        <v/>
      </c>
      <c r="AG362" s="162" t="str">
        <f t="shared" si="152"/>
        <v/>
      </c>
      <c r="AH362" s="162" t="str">
        <f t="shared" si="121"/>
        <v/>
      </c>
      <c r="AI362" s="162" t="str">
        <f t="shared" si="153"/>
        <v/>
      </c>
      <c r="AJ362" s="153"/>
      <c r="AK362" s="138"/>
      <c r="AL362" s="138"/>
      <c r="AM362" s="138"/>
      <c r="AN362" s="138"/>
      <c r="AO362" s="138"/>
      <c r="AP362" s="138"/>
      <c r="AQ362" s="138"/>
      <c r="AR362" s="138"/>
      <c r="AS362" s="138"/>
      <c r="AT362" s="138"/>
      <c r="AU362" s="138"/>
      <c r="AV362" s="138"/>
      <c r="AW362" s="138"/>
      <c r="AX362" s="138"/>
      <c r="AY362" s="138"/>
      <c r="AZ362" s="138"/>
      <c r="BA362" s="138"/>
      <c r="BB362" s="138"/>
      <c r="BC362" s="138"/>
      <c r="BD362" s="138"/>
      <c r="BE362" s="138"/>
      <c r="BF362" s="138"/>
      <c r="BG362" s="138"/>
      <c r="BH362" s="138"/>
      <c r="BI362" s="138"/>
      <c r="BJ362" s="138"/>
      <c r="BK362" s="138"/>
      <c r="BL362" s="138"/>
      <c r="BM362" s="138"/>
      <c r="BN362" s="138"/>
      <c r="BO362" s="138"/>
      <c r="BP362" s="138"/>
      <c r="BQ362" s="138"/>
      <c r="BR362" s="138"/>
      <c r="BS362" s="138"/>
      <c r="BT362" s="138"/>
      <c r="BU362" s="138"/>
      <c r="BV362" s="138"/>
      <c r="BW362" s="138"/>
      <c r="BX362" s="138"/>
      <c r="BY362" s="138"/>
      <c r="BZ362" s="138"/>
      <c r="CA362" s="14"/>
      <c r="CB362" s="14"/>
      <c r="CC362" s="14"/>
      <c r="CD362" s="14"/>
      <c r="CE362" s="14"/>
      <c r="CF362" s="14"/>
      <c r="CG362" s="14"/>
      <c r="CH362" s="14"/>
      <c r="CI362" s="14"/>
      <c r="CJ362" s="14"/>
      <c r="CK362" s="14"/>
      <c r="CL362" s="14"/>
      <c r="CM362" s="14"/>
      <c r="CN362" s="14"/>
      <c r="CO362" s="14"/>
      <c r="CP362" s="14"/>
      <c r="CQ362" s="14"/>
      <c r="CR362" s="14"/>
      <c r="CS362" s="14"/>
      <c r="CT362" s="14"/>
      <c r="CU362" s="14"/>
      <c r="CV362" s="14"/>
      <c r="CW362" s="14"/>
      <c r="CX362" s="14"/>
      <c r="CY362" s="14"/>
      <c r="CZ362" s="14"/>
      <c r="DA362" s="14"/>
      <c r="DB362" s="14"/>
      <c r="DC362" s="14"/>
      <c r="DD362" s="14"/>
      <c r="DE362" s="14"/>
      <c r="DF362" s="14"/>
      <c r="DG362" s="14"/>
      <c r="DH362" s="14"/>
      <c r="DI362" s="14"/>
      <c r="DJ362" s="14"/>
      <c r="DK362" s="14"/>
      <c r="DL362" s="14"/>
      <c r="DM362" s="14"/>
      <c r="DN362" s="14"/>
      <c r="DO362" s="14"/>
      <c r="DP362" s="14"/>
      <c r="DQ362" s="14"/>
      <c r="DR362" s="14"/>
      <c r="DS362" s="14"/>
      <c r="DT362" s="14"/>
      <c r="DU362" s="14"/>
      <c r="DV362" s="14"/>
      <c r="DW362" s="14"/>
      <c r="DX362" s="14"/>
      <c r="DY362" s="14"/>
      <c r="DZ362" s="14"/>
      <c r="EA362" s="14"/>
      <c r="EB362" s="14"/>
      <c r="EC362" s="14"/>
      <c r="ED362" s="14"/>
      <c r="EE362" s="14"/>
      <c r="EF362" s="14"/>
      <c r="EG362" s="14"/>
      <c r="EH362" s="14"/>
      <c r="EI362" s="14"/>
      <c r="EJ362" s="14"/>
      <c r="EK362" s="14"/>
      <c r="EL362" s="14"/>
      <c r="EM362" s="14"/>
      <c r="EN362" s="14"/>
      <c r="EO362" s="14"/>
      <c r="EP362" s="14"/>
      <c r="EQ362" s="14"/>
      <c r="ER362" s="14"/>
      <c r="ES362" s="14"/>
      <c r="ET362" s="14"/>
      <c r="EU362" s="14"/>
      <c r="EV362" s="14"/>
      <c r="EW362" s="14"/>
      <c r="EX362" s="14"/>
      <c r="EY362" s="14"/>
      <c r="EZ362" s="14"/>
      <c r="FA362" s="14"/>
      <c r="FB362" s="14"/>
      <c r="FC362" s="14"/>
      <c r="FD362" s="14"/>
      <c r="FE362" s="14"/>
      <c r="FF362" s="14"/>
      <c r="FG362" s="14"/>
      <c r="FH362" s="14"/>
      <c r="FI362" s="14"/>
      <c r="FJ362" s="14"/>
      <c r="FK362" s="14"/>
      <c r="FL362" s="14"/>
      <c r="FM362" s="14"/>
      <c r="FN362" s="14"/>
      <c r="FO362" s="14"/>
      <c r="FP362" s="14"/>
      <c r="FQ362" s="14"/>
      <c r="FR362" s="14"/>
      <c r="FS362" s="14"/>
      <c r="FT362" s="14"/>
      <c r="FU362" s="14"/>
      <c r="FV362" s="14"/>
      <c r="FW362" s="14"/>
      <c r="FX362" s="14"/>
      <c r="FY362" s="14"/>
      <c r="FZ362" s="14"/>
      <c r="GA362" s="14"/>
      <c r="GB362" s="14"/>
      <c r="GC362" s="14"/>
      <c r="GD362" s="14"/>
      <c r="GE362" s="14"/>
      <c r="GF362" s="14"/>
      <c r="GG362" s="14"/>
      <c r="GH362" s="14"/>
      <c r="GI362" s="14"/>
      <c r="GJ362" s="14"/>
      <c r="GK362" s="14"/>
      <c r="GL362" s="14"/>
      <c r="GM362" s="14"/>
      <c r="GN362" s="14"/>
      <c r="GO362" s="14"/>
      <c r="GP362" s="14"/>
      <c r="GQ362" s="14"/>
      <c r="GR362" s="14"/>
      <c r="GS362" s="14"/>
      <c r="GT362" s="14"/>
      <c r="GU362" s="14"/>
      <c r="GV362" s="14"/>
      <c r="GW362" s="14"/>
      <c r="GX362" s="14"/>
      <c r="GY362" s="14"/>
      <c r="GZ362" s="14"/>
      <c r="HA362" s="14"/>
      <c r="HB362" s="14"/>
      <c r="HC362" s="14"/>
      <c r="HD362" s="14"/>
      <c r="HE362" s="14"/>
      <c r="HF362" s="14"/>
      <c r="HG362" s="14"/>
      <c r="HH362" s="14"/>
      <c r="HI362" s="14"/>
      <c r="HJ362" s="14"/>
      <c r="HK362" s="14"/>
      <c r="HL362" s="14"/>
      <c r="HM362" s="14"/>
      <c r="HN362" s="14"/>
      <c r="HO362" s="14"/>
      <c r="HP362" s="14"/>
      <c r="HQ362" s="14"/>
      <c r="HR362" s="14"/>
      <c r="HS362" s="14"/>
      <c r="HT362" s="14"/>
      <c r="HU362" s="14"/>
      <c r="HV362" s="14"/>
      <c r="HW362" s="14"/>
      <c r="HX362" s="14"/>
      <c r="HY362" s="14"/>
      <c r="HZ362" s="14"/>
      <c r="IA362" s="14"/>
      <c r="IB362" s="14"/>
      <c r="IC362" s="14"/>
      <c r="ID362" s="14"/>
      <c r="IE362" s="14"/>
      <c r="IF362" s="14"/>
      <c r="IG362" s="14"/>
      <c r="IH362" s="14"/>
      <c r="II362" s="14"/>
      <c r="IJ362" s="14"/>
      <c r="IK362" s="14"/>
      <c r="IL362" s="14"/>
      <c r="IM362" s="14"/>
      <c r="IN362" s="14"/>
      <c r="IO362" s="14"/>
      <c r="IP362" s="14"/>
      <c r="IQ362" s="14"/>
      <c r="IR362" s="14"/>
      <c r="IS362" s="14"/>
      <c r="IT362" s="14"/>
      <c r="IU362" s="14"/>
      <c r="IV362" s="14"/>
      <c r="IW362" s="14"/>
      <c r="IX362" s="14"/>
      <c r="IY362" s="14"/>
      <c r="IZ362" s="14"/>
      <c r="JA362" s="14"/>
      <c r="JB362" s="14"/>
      <c r="JC362" s="14"/>
      <c r="JD362" s="14"/>
      <c r="JE362" s="14"/>
      <c r="JF362" s="14"/>
      <c r="JG362" s="14"/>
      <c r="JH362" s="14"/>
      <c r="JI362" s="14"/>
      <c r="JJ362" s="14"/>
      <c r="JK362" s="14"/>
      <c r="JL362" s="14"/>
      <c r="JM362" s="14"/>
      <c r="JN362" s="14"/>
      <c r="JO362" s="14"/>
      <c r="JP362" s="14"/>
      <c r="JQ362" s="14"/>
      <c r="JR362" s="14"/>
    </row>
    <row r="363" spans="1:278" s="152" customFormat="1" ht="18" hidden="1" customHeight="1" outlineLevel="2" x14ac:dyDescent="0.25">
      <c r="A363" s="146">
        <v>96</v>
      </c>
      <c r="B363" s="366" t="str">
        <f>IFERROR(IF(INDEX(inputsflow_gn,MATCH(Logic!$A363,inputsflow_no,0))&lt;&gt;"",INDEX(inputsflow_gn,MATCH(Logic!$A363,inputsflow_no,0)),""),"")</f>
        <v/>
      </c>
      <c r="C363" s="367"/>
      <c r="D363" s="58" t="str">
        <f>IFERROR(IF(INDEX(inputsflow_id,MATCH(Logic!$A363,inputsflow_no,0))&lt;&gt;"",INDEX(inputsflow_id,MATCH(Logic!$A363,inputsflow_no,0)),""),"")</f>
        <v/>
      </c>
      <c r="E363" s="370" t="str">
        <f>IFERROR(IF(INDEX(inputsflow_typ,MATCH(Logic!$A363,inputsflow_no,0))&lt;&gt;"",INDEX(inputsflow_typ,MATCH(Logic!$A363,inputsflow_no,0)),""),"")</f>
        <v/>
      </c>
      <c r="F363" s="370"/>
      <c r="G363" s="162" t="str">
        <f t="shared" si="116"/>
        <v/>
      </c>
      <c r="H363" s="312" t="str">
        <f>IFERROR(IF(INDEX(inputsflow_dur,MATCH(Logic!$A363,inputsflow_no,0))&lt;&gt;"",INDEX(inputsflow_dur,MATCH(Logic!$A363,inputsflow_no,0)),""),"")</f>
        <v/>
      </c>
      <c r="I363" s="160" t="str">
        <f t="shared" si="117"/>
        <v/>
      </c>
      <c r="J363" s="312" t="str">
        <f>IFERROR(IF(INDEX(inputsflow_dfr,MATCH(Logic!$A363,inputsflow_no,0))&lt;&gt;"",INDEX(inputsflow_dfr,MATCH(Logic!$A363,inputsflow_no,0)),""),"")</f>
        <v/>
      </c>
      <c r="K363" s="304" t="str">
        <f>IFERROR(IF(INDEX(inputsflow_paw,MATCH(Logic!$A363,inputsflow_no,0))&lt;&gt;"",INDEX(inputsflow_paw,MATCH(Logic!$A363,inputsflow_no,0)),""),"")</f>
        <v/>
      </c>
      <c r="L363" s="304" t="str">
        <f>IFERROR(IF(INDEX(inputsflow_prcocc,MATCH(Logic!$A363,inputsflow_no,0))&lt;&gt;"",INDEX(inputsflow_prcocc,MATCH(Logic!$A363,inputsflow_no,0)),""),"")</f>
        <v/>
      </c>
      <c r="M363" s="160" t="str">
        <f t="shared" si="138"/>
        <v/>
      </c>
      <c r="N363" s="160" t="str">
        <f t="shared" si="139"/>
        <v/>
      </c>
      <c r="O363" s="160" t="str">
        <f t="shared" si="140"/>
        <v/>
      </c>
      <c r="P363" s="160" t="str">
        <f t="shared" si="141"/>
        <v/>
      </c>
      <c r="Q363" s="160" t="str">
        <f t="shared" si="142"/>
        <v/>
      </c>
      <c r="R363" s="160" t="str">
        <f t="shared" si="143"/>
        <v/>
      </c>
      <c r="S363" s="160" t="str">
        <f t="shared" si="144"/>
        <v/>
      </c>
      <c r="T363" s="160" t="str">
        <f t="shared" si="145"/>
        <v/>
      </c>
      <c r="U363" s="160" t="str">
        <f t="shared" si="146"/>
        <v/>
      </c>
      <c r="V363" s="160" t="str">
        <f t="shared" si="147"/>
        <v/>
      </c>
      <c r="W363" s="160" t="str">
        <f t="shared" si="148"/>
        <v/>
      </c>
      <c r="X363" s="161" t="str">
        <f>IFERROR(IF(INDEX(inputsflow_updot,MATCH(Logic!$A363,inputsflow_no,0))&lt;&gt;"",INDEX(inputsflow_updot,MATCH(Logic!$A363,inputsflow_no,0)),""),"")</f>
        <v/>
      </c>
      <c r="Y363" s="160" t="str">
        <f t="shared" si="118"/>
        <v/>
      </c>
      <c r="Z363" s="161" t="str">
        <f>IFERROR(IF(INDEX(inputsflow_tduot,MATCH(Logic!$A363,inputsflow_no,0))&lt;&gt;"",INDEX(inputsflow_tduot,MATCH(Logic!$A363,inputsflow_no,0)),""),"")</f>
        <v/>
      </c>
      <c r="AA363" s="166" t="str">
        <f t="shared" si="155"/>
        <v/>
      </c>
      <c r="AB363" s="166" t="str">
        <f t="shared" si="120"/>
        <v/>
      </c>
      <c r="AC363" s="162" t="str">
        <f t="shared" si="154"/>
        <v/>
      </c>
      <c r="AD363" s="306" t="str">
        <f t="shared" si="149"/>
        <v/>
      </c>
      <c r="AE363" s="162" t="str">
        <f t="shared" si="150"/>
        <v/>
      </c>
      <c r="AF363" s="160" t="str">
        <f t="shared" si="151"/>
        <v/>
      </c>
      <c r="AG363" s="162" t="str">
        <f t="shared" si="152"/>
        <v/>
      </c>
      <c r="AH363" s="162" t="str">
        <f t="shared" si="121"/>
        <v/>
      </c>
      <c r="AI363" s="162" t="str">
        <f t="shared" si="153"/>
        <v/>
      </c>
      <c r="AJ363" s="153"/>
      <c r="AK363" s="138"/>
      <c r="AL363" s="138"/>
      <c r="AM363" s="138"/>
      <c r="AN363" s="138"/>
      <c r="AO363" s="138"/>
      <c r="AP363" s="138"/>
      <c r="AQ363" s="138"/>
      <c r="AR363" s="138"/>
      <c r="AS363" s="138"/>
      <c r="AT363" s="138"/>
      <c r="AU363" s="138"/>
      <c r="AV363" s="138"/>
      <c r="AW363" s="138"/>
      <c r="AX363" s="138"/>
      <c r="AY363" s="138"/>
      <c r="AZ363" s="138"/>
      <c r="BA363" s="138"/>
      <c r="BB363" s="138"/>
      <c r="BC363" s="138"/>
      <c r="BD363" s="138"/>
      <c r="BE363" s="138"/>
      <c r="BF363" s="138"/>
      <c r="BG363" s="138"/>
      <c r="BH363" s="138"/>
      <c r="BI363" s="138"/>
      <c r="BJ363" s="138"/>
      <c r="BK363" s="138"/>
      <c r="BL363" s="138"/>
      <c r="BM363" s="138"/>
      <c r="BN363" s="138"/>
      <c r="BO363" s="138"/>
      <c r="BP363" s="138"/>
      <c r="BQ363" s="138"/>
      <c r="BR363" s="138"/>
      <c r="BS363" s="138"/>
      <c r="BT363" s="138"/>
      <c r="BU363" s="138"/>
      <c r="BV363" s="138"/>
      <c r="BW363" s="138"/>
      <c r="BX363" s="138"/>
      <c r="BY363" s="138"/>
      <c r="BZ363" s="138"/>
      <c r="CA363" s="14"/>
      <c r="CB363" s="14"/>
      <c r="CC363" s="14"/>
      <c r="CD363" s="14"/>
      <c r="CE363" s="14"/>
      <c r="CF363" s="14"/>
      <c r="CG363" s="14"/>
      <c r="CH363" s="14"/>
      <c r="CI363" s="14"/>
      <c r="CJ363" s="14"/>
      <c r="CK363" s="14"/>
      <c r="CL363" s="14"/>
      <c r="CM363" s="14"/>
      <c r="CN363" s="14"/>
      <c r="CO363" s="14"/>
      <c r="CP363" s="14"/>
      <c r="CQ363" s="14"/>
      <c r="CR363" s="14"/>
      <c r="CS363" s="14"/>
      <c r="CT363" s="14"/>
      <c r="CU363" s="14"/>
      <c r="CV363" s="14"/>
      <c r="CW363" s="14"/>
      <c r="CX363" s="14"/>
      <c r="CY363" s="14"/>
      <c r="CZ363" s="14"/>
      <c r="DA363" s="14"/>
      <c r="DB363" s="14"/>
      <c r="DC363" s="14"/>
      <c r="DD363" s="14"/>
      <c r="DE363" s="14"/>
      <c r="DF363" s="14"/>
      <c r="DG363" s="14"/>
      <c r="DH363" s="14"/>
      <c r="DI363" s="14"/>
      <c r="DJ363" s="14"/>
      <c r="DK363" s="14"/>
      <c r="DL363" s="14"/>
      <c r="DM363" s="14"/>
      <c r="DN363" s="14"/>
      <c r="DO363" s="14"/>
      <c r="DP363" s="14"/>
      <c r="DQ363" s="14"/>
      <c r="DR363" s="14"/>
      <c r="DS363" s="14"/>
      <c r="DT363" s="14"/>
      <c r="DU363" s="14"/>
      <c r="DV363" s="14"/>
      <c r="DW363" s="14"/>
      <c r="DX363" s="14"/>
      <c r="DY363" s="14"/>
      <c r="DZ363" s="14"/>
      <c r="EA363" s="14"/>
      <c r="EB363" s="14"/>
      <c r="EC363" s="14"/>
      <c r="ED363" s="14"/>
      <c r="EE363" s="14"/>
      <c r="EF363" s="14"/>
      <c r="EG363" s="14"/>
      <c r="EH363" s="14"/>
      <c r="EI363" s="14"/>
      <c r="EJ363" s="14"/>
      <c r="EK363" s="14"/>
      <c r="EL363" s="14"/>
      <c r="EM363" s="14"/>
      <c r="EN363" s="14"/>
      <c r="EO363" s="14"/>
      <c r="EP363" s="14"/>
      <c r="EQ363" s="14"/>
      <c r="ER363" s="14"/>
      <c r="ES363" s="14"/>
      <c r="ET363" s="14"/>
      <c r="EU363" s="14"/>
      <c r="EV363" s="14"/>
      <c r="EW363" s="14"/>
      <c r="EX363" s="14"/>
      <c r="EY363" s="14"/>
      <c r="EZ363" s="14"/>
      <c r="FA363" s="14"/>
      <c r="FB363" s="14"/>
      <c r="FC363" s="14"/>
      <c r="FD363" s="14"/>
      <c r="FE363" s="14"/>
      <c r="FF363" s="14"/>
      <c r="FG363" s="14"/>
      <c r="FH363" s="14"/>
      <c r="FI363" s="14"/>
      <c r="FJ363" s="14"/>
      <c r="FK363" s="14"/>
      <c r="FL363" s="14"/>
      <c r="FM363" s="14"/>
      <c r="FN363" s="14"/>
      <c r="FO363" s="14"/>
      <c r="FP363" s="14"/>
      <c r="FQ363" s="14"/>
      <c r="FR363" s="14"/>
      <c r="FS363" s="14"/>
      <c r="FT363" s="14"/>
      <c r="FU363" s="14"/>
      <c r="FV363" s="14"/>
      <c r="FW363" s="14"/>
      <c r="FX363" s="14"/>
      <c r="FY363" s="14"/>
      <c r="FZ363" s="14"/>
      <c r="GA363" s="14"/>
      <c r="GB363" s="14"/>
      <c r="GC363" s="14"/>
      <c r="GD363" s="14"/>
      <c r="GE363" s="14"/>
      <c r="GF363" s="14"/>
      <c r="GG363" s="14"/>
      <c r="GH363" s="14"/>
      <c r="GI363" s="14"/>
      <c r="GJ363" s="14"/>
      <c r="GK363" s="14"/>
      <c r="GL363" s="14"/>
      <c r="GM363" s="14"/>
      <c r="GN363" s="14"/>
      <c r="GO363" s="14"/>
      <c r="GP363" s="14"/>
      <c r="GQ363" s="14"/>
      <c r="GR363" s="14"/>
      <c r="GS363" s="14"/>
      <c r="GT363" s="14"/>
      <c r="GU363" s="14"/>
      <c r="GV363" s="14"/>
      <c r="GW363" s="14"/>
      <c r="GX363" s="14"/>
      <c r="GY363" s="14"/>
      <c r="GZ363" s="14"/>
      <c r="HA363" s="14"/>
      <c r="HB363" s="14"/>
      <c r="HC363" s="14"/>
      <c r="HD363" s="14"/>
      <c r="HE363" s="14"/>
      <c r="HF363" s="14"/>
      <c r="HG363" s="14"/>
      <c r="HH363" s="14"/>
      <c r="HI363" s="14"/>
      <c r="HJ363" s="14"/>
      <c r="HK363" s="14"/>
      <c r="HL363" s="14"/>
      <c r="HM363" s="14"/>
      <c r="HN363" s="14"/>
      <c r="HO363" s="14"/>
      <c r="HP363" s="14"/>
      <c r="HQ363" s="14"/>
      <c r="HR363" s="14"/>
      <c r="HS363" s="14"/>
      <c r="HT363" s="14"/>
      <c r="HU363" s="14"/>
      <c r="HV363" s="14"/>
      <c r="HW363" s="14"/>
      <c r="HX363" s="14"/>
      <c r="HY363" s="14"/>
      <c r="HZ363" s="14"/>
      <c r="IA363" s="14"/>
      <c r="IB363" s="14"/>
      <c r="IC363" s="14"/>
      <c r="ID363" s="14"/>
      <c r="IE363" s="14"/>
      <c r="IF363" s="14"/>
      <c r="IG363" s="14"/>
      <c r="IH363" s="14"/>
      <c r="II363" s="14"/>
      <c r="IJ363" s="14"/>
      <c r="IK363" s="14"/>
      <c r="IL363" s="14"/>
      <c r="IM363" s="14"/>
      <c r="IN363" s="14"/>
      <c r="IO363" s="14"/>
      <c r="IP363" s="14"/>
      <c r="IQ363" s="14"/>
      <c r="IR363" s="14"/>
      <c r="IS363" s="14"/>
      <c r="IT363" s="14"/>
      <c r="IU363" s="14"/>
      <c r="IV363" s="14"/>
      <c r="IW363" s="14"/>
      <c r="IX363" s="14"/>
      <c r="IY363" s="14"/>
      <c r="IZ363" s="14"/>
      <c r="JA363" s="14"/>
      <c r="JB363" s="14"/>
      <c r="JC363" s="14"/>
      <c r="JD363" s="14"/>
      <c r="JE363" s="14"/>
      <c r="JF363" s="14"/>
      <c r="JG363" s="14"/>
      <c r="JH363" s="14"/>
      <c r="JI363" s="14"/>
      <c r="JJ363" s="14"/>
      <c r="JK363" s="14"/>
      <c r="JL363" s="14"/>
      <c r="JM363" s="14"/>
      <c r="JN363" s="14"/>
      <c r="JO363" s="14"/>
      <c r="JP363" s="14"/>
      <c r="JQ363" s="14"/>
      <c r="JR363" s="14"/>
    </row>
    <row r="364" spans="1:278" s="152" customFormat="1" ht="18" hidden="1" customHeight="1" outlineLevel="2" x14ac:dyDescent="0.25">
      <c r="A364" s="146">
        <v>97</v>
      </c>
      <c r="B364" s="366" t="str">
        <f>IFERROR(IF(INDEX(inputsflow_gn,MATCH(Logic!$A364,inputsflow_no,0))&lt;&gt;"",INDEX(inputsflow_gn,MATCH(Logic!$A364,inputsflow_no,0)),""),"")</f>
        <v/>
      </c>
      <c r="C364" s="367"/>
      <c r="D364" s="58" t="str">
        <f>IFERROR(IF(INDEX(inputsflow_id,MATCH(Logic!$A364,inputsflow_no,0))&lt;&gt;"",INDEX(inputsflow_id,MATCH(Logic!$A364,inputsflow_no,0)),""),"")</f>
        <v/>
      </c>
      <c r="E364" s="370" t="str">
        <f>IFERROR(IF(INDEX(inputsflow_typ,MATCH(Logic!$A364,inputsflow_no,0))&lt;&gt;"",INDEX(inputsflow_typ,MATCH(Logic!$A364,inputsflow_no,0)),""),"")</f>
        <v/>
      </c>
      <c r="F364" s="370"/>
      <c r="G364" s="162" t="str">
        <f t="shared" si="116"/>
        <v/>
      </c>
      <c r="H364" s="312" t="str">
        <f>IFERROR(IF(INDEX(inputsflow_dur,MATCH(Logic!$A364,inputsflow_no,0))&lt;&gt;"",INDEX(inputsflow_dur,MATCH(Logic!$A364,inputsflow_no,0)),""),"")</f>
        <v/>
      </c>
      <c r="I364" s="160" t="str">
        <f t="shared" si="117"/>
        <v/>
      </c>
      <c r="J364" s="312" t="str">
        <f>IFERROR(IF(INDEX(inputsflow_dfr,MATCH(Logic!$A364,inputsflow_no,0))&lt;&gt;"",INDEX(inputsflow_dfr,MATCH(Logic!$A364,inputsflow_no,0)),""),"")</f>
        <v/>
      </c>
      <c r="K364" s="304" t="str">
        <f>IFERROR(IF(INDEX(inputsflow_paw,MATCH(Logic!$A364,inputsflow_no,0))&lt;&gt;"",INDEX(inputsflow_paw,MATCH(Logic!$A364,inputsflow_no,0)),""),"")</f>
        <v/>
      </c>
      <c r="L364" s="304" t="str">
        <f>IFERROR(IF(INDEX(inputsflow_prcocc,MATCH(Logic!$A364,inputsflow_no,0))&lt;&gt;"",INDEX(inputsflow_prcocc,MATCH(Logic!$A364,inputsflow_no,0)),""),"")</f>
        <v/>
      </c>
      <c r="M364" s="160" t="str">
        <f t="shared" si="138"/>
        <v/>
      </c>
      <c r="N364" s="160" t="str">
        <f t="shared" si="139"/>
        <v/>
      </c>
      <c r="O364" s="160" t="str">
        <f t="shared" si="140"/>
        <v/>
      </c>
      <c r="P364" s="160" t="str">
        <f t="shared" si="141"/>
        <v/>
      </c>
      <c r="Q364" s="160" t="str">
        <f t="shared" si="142"/>
        <v/>
      </c>
      <c r="R364" s="160" t="str">
        <f t="shared" si="143"/>
        <v/>
      </c>
      <c r="S364" s="160" t="str">
        <f t="shared" si="144"/>
        <v/>
      </c>
      <c r="T364" s="160" t="str">
        <f t="shared" si="145"/>
        <v/>
      </c>
      <c r="U364" s="160" t="str">
        <f t="shared" si="146"/>
        <v/>
      </c>
      <c r="V364" s="160" t="str">
        <f t="shared" si="147"/>
        <v/>
      </c>
      <c r="W364" s="160" t="str">
        <f t="shared" si="148"/>
        <v/>
      </c>
      <c r="X364" s="161" t="str">
        <f>IFERROR(IF(INDEX(inputsflow_updot,MATCH(Logic!$A364,inputsflow_no,0))&lt;&gt;"",INDEX(inputsflow_updot,MATCH(Logic!$A364,inputsflow_no,0)),""),"")</f>
        <v/>
      </c>
      <c r="Y364" s="160" t="str">
        <f t="shared" si="118"/>
        <v/>
      </c>
      <c r="Z364" s="161" t="str">
        <f>IFERROR(IF(INDEX(inputsflow_tduot,MATCH(Logic!$A364,inputsflow_no,0))&lt;&gt;"",INDEX(inputsflow_tduot,MATCH(Logic!$A364,inputsflow_no,0)),""),"")</f>
        <v/>
      </c>
      <c r="AA364" s="166" t="str">
        <f t="shared" si="155"/>
        <v/>
      </c>
      <c r="AB364" s="166" t="str">
        <f t="shared" si="120"/>
        <v/>
      </c>
      <c r="AC364" s="162" t="str">
        <f t="shared" si="154"/>
        <v/>
      </c>
      <c r="AD364" s="306" t="str">
        <f t="shared" si="149"/>
        <v/>
      </c>
      <c r="AE364" s="162" t="str">
        <f t="shared" si="150"/>
        <v/>
      </c>
      <c r="AF364" s="160" t="str">
        <f t="shared" si="151"/>
        <v/>
      </c>
      <c r="AG364" s="162" t="str">
        <f t="shared" si="152"/>
        <v/>
      </c>
      <c r="AH364" s="162" t="str">
        <f t="shared" si="121"/>
        <v/>
      </c>
      <c r="AI364" s="162" t="str">
        <f t="shared" si="153"/>
        <v/>
      </c>
      <c r="AJ364" s="153"/>
      <c r="AK364" s="138"/>
      <c r="AL364" s="138"/>
      <c r="AM364" s="138"/>
      <c r="AN364" s="138"/>
      <c r="AO364" s="138"/>
      <c r="AP364" s="138"/>
      <c r="AQ364" s="138"/>
      <c r="AR364" s="138"/>
      <c r="AS364" s="138"/>
      <c r="AT364" s="138"/>
      <c r="AU364" s="138"/>
      <c r="AV364" s="138"/>
      <c r="AW364" s="138"/>
      <c r="AX364" s="138"/>
      <c r="AY364" s="138"/>
      <c r="AZ364" s="138"/>
      <c r="BA364" s="138"/>
      <c r="BB364" s="138"/>
      <c r="BC364" s="138"/>
      <c r="BD364" s="138"/>
      <c r="BE364" s="138"/>
      <c r="BF364" s="138"/>
      <c r="BG364" s="138"/>
      <c r="BH364" s="138"/>
      <c r="BI364" s="138"/>
      <c r="BJ364" s="138"/>
      <c r="BK364" s="138"/>
      <c r="BL364" s="138"/>
      <c r="BM364" s="138"/>
      <c r="BN364" s="138"/>
      <c r="BO364" s="138"/>
      <c r="BP364" s="138"/>
      <c r="BQ364" s="138"/>
      <c r="BR364" s="138"/>
      <c r="BS364" s="138"/>
      <c r="BT364" s="138"/>
      <c r="BU364" s="138"/>
      <c r="BV364" s="138"/>
      <c r="BW364" s="138"/>
      <c r="BX364" s="138"/>
      <c r="BY364" s="138"/>
      <c r="BZ364" s="138"/>
      <c r="CA364" s="14"/>
      <c r="CB364" s="14"/>
      <c r="CC364" s="14"/>
      <c r="CD364" s="14"/>
      <c r="CE364" s="14"/>
      <c r="CF364" s="14"/>
      <c r="CG364" s="14"/>
      <c r="CH364" s="14"/>
      <c r="CI364" s="14"/>
      <c r="CJ364" s="14"/>
      <c r="CK364" s="14"/>
      <c r="CL364" s="14"/>
      <c r="CM364" s="14"/>
      <c r="CN364" s="14"/>
      <c r="CO364" s="14"/>
      <c r="CP364" s="14"/>
      <c r="CQ364" s="14"/>
      <c r="CR364" s="14"/>
      <c r="CS364" s="14"/>
      <c r="CT364" s="14"/>
      <c r="CU364" s="14"/>
      <c r="CV364" s="14"/>
      <c r="CW364" s="14"/>
      <c r="CX364" s="14"/>
      <c r="CY364" s="14"/>
      <c r="CZ364" s="14"/>
      <c r="DA364" s="14"/>
      <c r="DB364" s="14"/>
      <c r="DC364" s="14"/>
      <c r="DD364" s="14"/>
      <c r="DE364" s="14"/>
      <c r="DF364" s="14"/>
      <c r="DG364" s="14"/>
      <c r="DH364" s="14"/>
      <c r="DI364" s="14"/>
      <c r="DJ364" s="14"/>
      <c r="DK364" s="14"/>
      <c r="DL364" s="14"/>
      <c r="DM364" s="14"/>
      <c r="DN364" s="14"/>
      <c r="DO364" s="14"/>
      <c r="DP364" s="14"/>
      <c r="DQ364" s="14"/>
      <c r="DR364" s="14"/>
      <c r="DS364" s="14"/>
      <c r="DT364" s="14"/>
      <c r="DU364" s="14"/>
      <c r="DV364" s="14"/>
      <c r="DW364" s="14"/>
      <c r="DX364" s="14"/>
      <c r="DY364" s="14"/>
      <c r="DZ364" s="14"/>
      <c r="EA364" s="14"/>
      <c r="EB364" s="14"/>
      <c r="EC364" s="14"/>
      <c r="ED364" s="14"/>
      <c r="EE364" s="14"/>
      <c r="EF364" s="14"/>
      <c r="EG364" s="14"/>
      <c r="EH364" s="14"/>
      <c r="EI364" s="14"/>
      <c r="EJ364" s="14"/>
      <c r="EK364" s="14"/>
      <c r="EL364" s="14"/>
      <c r="EM364" s="14"/>
      <c r="EN364" s="14"/>
      <c r="EO364" s="14"/>
      <c r="EP364" s="14"/>
      <c r="EQ364" s="14"/>
      <c r="ER364" s="14"/>
      <c r="ES364" s="14"/>
      <c r="ET364" s="14"/>
      <c r="EU364" s="14"/>
      <c r="EV364" s="14"/>
      <c r="EW364" s="14"/>
      <c r="EX364" s="14"/>
      <c r="EY364" s="14"/>
      <c r="EZ364" s="14"/>
      <c r="FA364" s="14"/>
      <c r="FB364" s="14"/>
      <c r="FC364" s="14"/>
      <c r="FD364" s="14"/>
      <c r="FE364" s="14"/>
      <c r="FF364" s="14"/>
      <c r="FG364" s="14"/>
      <c r="FH364" s="14"/>
      <c r="FI364" s="14"/>
      <c r="FJ364" s="14"/>
      <c r="FK364" s="14"/>
      <c r="FL364" s="14"/>
      <c r="FM364" s="14"/>
      <c r="FN364" s="14"/>
      <c r="FO364" s="14"/>
      <c r="FP364" s="14"/>
      <c r="FQ364" s="14"/>
      <c r="FR364" s="14"/>
      <c r="FS364" s="14"/>
      <c r="FT364" s="14"/>
      <c r="FU364" s="14"/>
      <c r="FV364" s="14"/>
      <c r="FW364" s="14"/>
      <c r="FX364" s="14"/>
      <c r="FY364" s="14"/>
      <c r="FZ364" s="14"/>
      <c r="GA364" s="14"/>
      <c r="GB364" s="14"/>
      <c r="GC364" s="14"/>
      <c r="GD364" s="14"/>
      <c r="GE364" s="14"/>
      <c r="GF364" s="14"/>
      <c r="GG364" s="14"/>
      <c r="GH364" s="14"/>
      <c r="GI364" s="14"/>
      <c r="GJ364" s="14"/>
      <c r="GK364" s="14"/>
      <c r="GL364" s="14"/>
      <c r="GM364" s="14"/>
      <c r="GN364" s="14"/>
      <c r="GO364" s="14"/>
      <c r="GP364" s="14"/>
      <c r="GQ364" s="14"/>
      <c r="GR364" s="14"/>
      <c r="GS364" s="14"/>
      <c r="GT364" s="14"/>
      <c r="GU364" s="14"/>
      <c r="GV364" s="14"/>
      <c r="GW364" s="14"/>
      <c r="GX364" s="14"/>
      <c r="GY364" s="14"/>
      <c r="GZ364" s="14"/>
      <c r="HA364" s="14"/>
      <c r="HB364" s="14"/>
      <c r="HC364" s="14"/>
      <c r="HD364" s="14"/>
      <c r="HE364" s="14"/>
      <c r="HF364" s="14"/>
      <c r="HG364" s="14"/>
      <c r="HH364" s="14"/>
      <c r="HI364" s="14"/>
      <c r="HJ364" s="14"/>
      <c r="HK364" s="14"/>
      <c r="HL364" s="14"/>
      <c r="HM364" s="14"/>
      <c r="HN364" s="14"/>
      <c r="HO364" s="14"/>
      <c r="HP364" s="14"/>
      <c r="HQ364" s="14"/>
      <c r="HR364" s="14"/>
      <c r="HS364" s="14"/>
      <c r="HT364" s="14"/>
      <c r="HU364" s="14"/>
      <c r="HV364" s="14"/>
      <c r="HW364" s="14"/>
      <c r="HX364" s="14"/>
      <c r="HY364" s="14"/>
      <c r="HZ364" s="14"/>
      <c r="IA364" s="14"/>
      <c r="IB364" s="14"/>
      <c r="IC364" s="14"/>
      <c r="ID364" s="14"/>
      <c r="IE364" s="14"/>
      <c r="IF364" s="14"/>
      <c r="IG364" s="14"/>
      <c r="IH364" s="14"/>
      <c r="II364" s="14"/>
      <c r="IJ364" s="14"/>
      <c r="IK364" s="14"/>
      <c r="IL364" s="14"/>
      <c r="IM364" s="14"/>
      <c r="IN364" s="14"/>
      <c r="IO364" s="14"/>
      <c r="IP364" s="14"/>
      <c r="IQ364" s="14"/>
      <c r="IR364" s="14"/>
      <c r="IS364" s="14"/>
      <c r="IT364" s="14"/>
      <c r="IU364" s="14"/>
      <c r="IV364" s="14"/>
      <c r="IW364" s="14"/>
      <c r="IX364" s="14"/>
      <c r="IY364" s="14"/>
      <c r="IZ364" s="14"/>
      <c r="JA364" s="14"/>
      <c r="JB364" s="14"/>
      <c r="JC364" s="14"/>
      <c r="JD364" s="14"/>
      <c r="JE364" s="14"/>
      <c r="JF364" s="14"/>
      <c r="JG364" s="14"/>
      <c r="JH364" s="14"/>
      <c r="JI364" s="14"/>
      <c r="JJ364" s="14"/>
      <c r="JK364" s="14"/>
      <c r="JL364" s="14"/>
      <c r="JM364" s="14"/>
      <c r="JN364" s="14"/>
      <c r="JO364" s="14"/>
      <c r="JP364" s="14"/>
      <c r="JQ364" s="14"/>
      <c r="JR364" s="14"/>
    </row>
    <row r="365" spans="1:278" s="152" customFormat="1" ht="18" hidden="1" customHeight="1" outlineLevel="2" x14ac:dyDescent="0.25">
      <c r="A365" s="146">
        <v>98</v>
      </c>
      <c r="B365" s="366" t="str">
        <f>IFERROR(IF(INDEX(inputsflow_gn,MATCH(Logic!$A365,inputsflow_no,0))&lt;&gt;"",INDEX(inputsflow_gn,MATCH(Logic!$A365,inputsflow_no,0)),""),"")</f>
        <v/>
      </c>
      <c r="C365" s="367"/>
      <c r="D365" s="58" t="str">
        <f>IFERROR(IF(INDEX(inputsflow_id,MATCH(Logic!$A365,inputsflow_no,0))&lt;&gt;"",INDEX(inputsflow_id,MATCH(Logic!$A365,inputsflow_no,0)),""),"")</f>
        <v/>
      </c>
      <c r="E365" s="370" t="str">
        <f>IFERROR(IF(INDEX(inputsflow_typ,MATCH(Logic!$A365,inputsflow_no,0))&lt;&gt;"",INDEX(inputsflow_typ,MATCH(Logic!$A365,inputsflow_no,0)),""),"")</f>
        <v/>
      </c>
      <c r="F365" s="370"/>
      <c r="G365" s="162" t="str">
        <f t="shared" si="116"/>
        <v/>
      </c>
      <c r="H365" s="312" t="str">
        <f>IFERROR(IF(INDEX(inputsflow_dur,MATCH(Logic!$A365,inputsflow_no,0))&lt;&gt;"",INDEX(inputsflow_dur,MATCH(Logic!$A365,inputsflow_no,0)),""),"")</f>
        <v/>
      </c>
      <c r="I365" s="160" t="str">
        <f t="shared" si="117"/>
        <v/>
      </c>
      <c r="J365" s="312" t="str">
        <f>IFERROR(IF(INDEX(inputsflow_dfr,MATCH(Logic!$A365,inputsflow_no,0))&lt;&gt;"",INDEX(inputsflow_dfr,MATCH(Logic!$A365,inputsflow_no,0)),""),"")</f>
        <v/>
      </c>
      <c r="K365" s="304" t="str">
        <f>IFERROR(IF(INDEX(inputsflow_paw,MATCH(Logic!$A365,inputsflow_no,0))&lt;&gt;"",INDEX(inputsflow_paw,MATCH(Logic!$A365,inputsflow_no,0)),""),"")</f>
        <v/>
      </c>
      <c r="L365" s="304" t="str">
        <f>IFERROR(IF(INDEX(inputsflow_prcocc,MATCH(Logic!$A365,inputsflow_no,0))&lt;&gt;"",INDEX(inputsflow_prcocc,MATCH(Logic!$A365,inputsflow_no,0)),""),"")</f>
        <v/>
      </c>
      <c r="M365" s="160" t="str">
        <f t="shared" si="138"/>
        <v/>
      </c>
      <c r="N365" s="160" t="str">
        <f t="shared" si="139"/>
        <v/>
      </c>
      <c r="O365" s="160" t="str">
        <f t="shared" si="140"/>
        <v/>
      </c>
      <c r="P365" s="160" t="str">
        <f t="shared" si="141"/>
        <v/>
      </c>
      <c r="Q365" s="160" t="str">
        <f t="shared" si="142"/>
        <v/>
      </c>
      <c r="R365" s="160" t="str">
        <f t="shared" si="143"/>
        <v/>
      </c>
      <c r="S365" s="160" t="str">
        <f t="shared" si="144"/>
        <v/>
      </c>
      <c r="T365" s="160" t="str">
        <f t="shared" si="145"/>
        <v/>
      </c>
      <c r="U365" s="160" t="str">
        <f t="shared" si="146"/>
        <v/>
      </c>
      <c r="V365" s="160" t="str">
        <f t="shared" si="147"/>
        <v/>
      </c>
      <c r="W365" s="160" t="str">
        <f t="shared" si="148"/>
        <v/>
      </c>
      <c r="X365" s="161" t="str">
        <f>IFERROR(IF(INDEX(inputsflow_updot,MATCH(Logic!$A365,inputsflow_no,0))&lt;&gt;"",INDEX(inputsflow_updot,MATCH(Logic!$A365,inputsflow_no,0)),""),"")</f>
        <v/>
      </c>
      <c r="Y365" s="160" t="str">
        <f t="shared" si="118"/>
        <v/>
      </c>
      <c r="Z365" s="161" t="str">
        <f>IFERROR(IF(INDEX(inputsflow_tduot,MATCH(Logic!$A365,inputsflow_no,0))&lt;&gt;"",INDEX(inputsflow_tduot,MATCH(Logic!$A365,inputsflow_no,0)),""),"")</f>
        <v/>
      </c>
      <c r="AA365" s="166" t="str">
        <f t="shared" si="155"/>
        <v/>
      </c>
      <c r="AB365" s="166" t="str">
        <f t="shared" si="120"/>
        <v/>
      </c>
      <c r="AC365" s="162" t="str">
        <f t="shared" si="154"/>
        <v/>
      </c>
      <c r="AD365" s="306" t="str">
        <f t="shared" si="149"/>
        <v/>
      </c>
      <c r="AE365" s="162" t="str">
        <f t="shared" si="150"/>
        <v/>
      </c>
      <c r="AF365" s="160" t="str">
        <f t="shared" si="151"/>
        <v/>
      </c>
      <c r="AG365" s="162" t="str">
        <f t="shared" si="152"/>
        <v/>
      </c>
      <c r="AH365" s="162" t="str">
        <f t="shared" si="121"/>
        <v/>
      </c>
      <c r="AI365" s="162" t="str">
        <f t="shared" si="153"/>
        <v/>
      </c>
      <c r="AJ365" s="153"/>
      <c r="AK365" s="138"/>
      <c r="AL365" s="138"/>
      <c r="AM365" s="138"/>
      <c r="AN365" s="138"/>
      <c r="AO365" s="138"/>
      <c r="AP365" s="138"/>
      <c r="AQ365" s="138"/>
      <c r="AR365" s="138"/>
      <c r="AS365" s="138"/>
      <c r="AT365" s="138"/>
      <c r="AU365" s="138"/>
      <c r="AV365" s="138"/>
      <c r="AW365" s="138"/>
      <c r="AX365" s="138"/>
      <c r="AY365" s="138"/>
      <c r="AZ365" s="138"/>
      <c r="BA365" s="138"/>
      <c r="BB365" s="138"/>
      <c r="BC365" s="138"/>
      <c r="BD365" s="138"/>
      <c r="BE365" s="138"/>
      <c r="BF365" s="138"/>
      <c r="BG365" s="138"/>
      <c r="BH365" s="138"/>
      <c r="BI365" s="138"/>
      <c r="BJ365" s="138"/>
      <c r="BK365" s="138"/>
      <c r="BL365" s="138"/>
      <c r="BM365" s="138"/>
      <c r="BN365" s="138"/>
      <c r="BO365" s="138"/>
      <c r="BP365" s="138"/>
      <c r="BQ365" s="138"/>
      <c r="BR365" s="138"/>
      <c r="BS365" s="138"/>
      <c r="BT365" s="138"/>
      <c r="BU365" s="138"/>
      <c r="BV365" s="138"/>
      <c r="BW365" s="138"/>
      <c r="BX365" s="138"/>
      <c r="BY365" s="138"/>
      <c r="BZ365" s="138"/>
      <c r="CA365" s="14"/>
      <c r="CB365" s="14"/>
      <c r="CC365" s="14"/>
      <c r="CD365" s="14"/>
      <c r="CE365" s="14"/>
      <c r="CF365" s="14"/>
      <c r="CG365" s="14"/>
      <c r="CH365" s="14"/>
      <c r="CI365" s="14"/>
      <c r="CJ365" s="14"/>
      <c r="CK365" s="14"/>
      <c r="CL365" s="14"/>
      <c r="CM365" s="14"/>
      <c r="CN365" s="14"/>
      <c r="CO365" s="14"/>
      <c r="CP365" s="14"/>
      <c r="CQ365" s="14"/>
      <c r="CR365" s="14"/>
      <c r="CS365" s="14"/>
      <c r="CT365" s="14"/>
      <c r="CU365" s="14"/>
      <c r="CV365" s="14"/>
      <c r="CW365" s="14"/>
      <c r="CX365" s="14"/>
      <c r="CY365" s="14"/>
      <c r="CZ365" s="14"/>
      <c r="DA365" s="14"/>
      <c r="DB365" s="14"/>
      <c r="DC365" s="14"/>
      <c r="DD365" s="14"/>
      <c r="DE365" s="14"/>
      <c r="DF365" s="14"/>
      <c r="DG365" s="14"/>
      <c r="DH365" s="14"/>
      <c r="DI365" s="14"/>
      <c r="DJ365" s="14"/>
      <c r="DK365" s="14"/>
      <c r="DL365" s="14"/>
      <c r="DM365" s="14"/>
      <c r="DN365" s="14"/>
      <c r="DO365" s="14"/>
      <c r="DP365" s="14"/>
      <c r="DQ365" s="14"/>
      <c r="DR365" s="14"/>
      <c r="DS365" s="14"/>
      <c r="DT365" s="14"/>
      <c r="DU365" s="14"/>
      <c r="DV365" s="14"/>
      <c r="DW365" s="14"/>
      <c r="DX365" s="14"/>
      <c r="DY365" s="14"/>
      <c r="DZ365" s="14"/>
      <c r="EA365" s="14"/>
      <c r="EB365" s="14"/>
      <c r="EC365" s="14"/>
      <c r="ED365" s="14"/>
      <c r="EE365" s="14"/>
      <c r="EF365" s="14"/>
      <c r="EG365" s="14"/>
      <c r="EH365" s="14"/>
      <c r="EI365" s="14"/>
      <c r="EJ365" s="14"/>
      <c r="EK365" s="14"/>
      <c r="EL365" s="14"/>
      <c r="EM365" s="14"/>
      <c r="EN365" s="14"/>
      <c r="EO365" s="14"/>
      <c r="EP365" s="14"/>
      <c r="EQ365" s="14"/>
      <c r="ER365" s="14"/>
      <c r="ES365" s="14"/>
      <c r="ET365" s="14"/>
      <c r="EU365" s="14"/>
      <c r="EV365" s="14"/>
      <c r="EW365" s="14"/>
      <c r="EX365" s="14"/>
      <c r="EY365" s="14"/>
      <c r="EZ365" s="14"/>
      <c r="FA365" s="14"/>
      <c r="FB365" s="14"/>
      <c r="FC365" s="14"/>
      <c r="FD365" s="14"/>
      <c r="FE365" s="14"/>
      <c r="FF365" s="14"/>
      <c r="FG365" s="14"/>
      <c r="FH365" s="14"/>
      <c r="FI365" s="14"/>
      <c r="FJ365" s="14"/>
      <c r="FK365" s="14"/>
      <c r="FL365" s="14"/>
      <c r="FM365" s="14"/>
      <c r="FN365" s="14"/>
      <c r="FO365" s="14"/>
      <c r="FP365" s="14"/>
      <c r="FQ365" s="14"/>
      <c r="FR365" s="14"/>
      <c r="FS365" s="14"/>
      <c r="FT365" s="14"/>
      <c r="FU365" s="14"/>
      <c r="FV365" s="14"/>
      <c r="FW365" s="14"/>
      <c r="FX365" s="14"/>
      <c r="FY365" s="14"/>
      <c r="FZ365" s="14"/>
      <c r="GA365" s="14"/>
      <c r="GB365" s="14"/>
      <c r="GC365" s="14"/>
      <c r="GD365" s="14"/>
      <c r="GE365" s="14"/>
      <c r="GF365" s="14"/>
      <c r="GG365" s="14"/>
      <c r="GH365" s="14"/>
      <c r="GI365" s="14"/>
      <c r="GJ365" s="14"/>
      <c r="GK365" s="14"/>
      <c r="GL365" s="14"/>
      <c r="GM365" s="14"/>
      <c r="GN365" s="14"/>
      <c r="GO365" s="14"/>
      <c r="GP365" s="14"/>
      <c r="GQ365" s="14"/>
      <c r="GR365" s="14"/>
      <c r="GS365" s="14"/>
      <c r="GT365" s="14"/>
      <c r="GU365" s="14"/>
      <c r="GV365" s="14"/>
      <c r="GW365" s="14"/>
      <c r="GX365" s="14"/>
      <c r="GY365" s="14"/>
      <c r="GZ365" s="14"/>
      <c r="HA365" s="14"/>
      <c r="HB365" s="14"/>
      <c r="HC365" s="14"/>
      <c r="HD365" s="14"/>
      <c r="HE365" s="14"/>
      <c r="HF365" s="14"/>
      <c r="HG365" s="14"/>
      <c r="HH365" s="14"/>
      <c r="HI365" s="14"/>
      <c r="HJ365" s="14"/>
      <c r="HK365" s="14"/>
      <c r="HL365" s="14"/>
      <c r="HM365" s="14"/>
      <c r="HN365" s="14"/>
      <c r="HO365" s="14"/>
      <c r="HP365" s="14"/>
      <c r="HQ365" s="14"/>
      <c r="HR365" s="14"/>
      <c r="HS365" s="14"/>
      <c r="HT365" s="14"/>
      <c r="HU365" s="14"/>
      <c r="HV365" s="14"/>
      <c r="HW365" s="14"/>
      <c r="HX365" s="14"/>
      <c r="HY365" s="14"/>
      <c r="HZ365" s="14"/>
      <c r="IA365" s="14"/>
      <c r="IB365" s="14"/>
      <c r="IC365" s="14"/>
      <c r="ID365" s="14"/>
      <c r="IE365" s="14"/>
      <c r="IF365" s="14"/>
      <c r="IG365" s="14"/>
      <c r="IH365" s="14"/>
      <c r="II365" s="14"/>
      <c r="IJ365" s="14"/>
      <c r="IK365" s="14"/>
      <c r="IL365" s="14"/>
      <c r="IM365" s="14"/>
      <c r="IN365" s="14"/>
      <c r="IO365" s="14"/>
      <c r="IP365" s="14"/>
      <c r="IQ365" s="14"/>
      <c r="IR365" s="14"/>
      <c r="IS365" s="14"/>
      <c r="IT365" s="14"/>
      <c r="IU365" s="14"/>
      <c r="IV365" s="14"/>
      <c r="IW365" s="14"/>
      <c r="IX365" s="14"/>
      <c r="IY365" s="14"/>
      <c r="IZ365" s="14"/>
      <c r="JA365" s="14"/>
      <c r="JB365" s="14"/>
      <c r="JC365" s="14"/>
      <c r="JD365" s="14"/>
      <c r="JE365" s="14"/>
      <c r="JF365" s="14"/>
      <c r="JG365" s="14"/>
      <c r="JH365" s="14"/>
      <c r="JI365" s="14"/>
      <c r="JJ365" s="14"/>
      <c r="JK365" s="14"/>
      <c r="JL365" s="14"/>
      <c r="JM365" s="14"/>
      <c r="JN365" s="14"/>
      <c r="JO365" s="14"/>
      <c r="JP365" s="14"/>
      <c r="JQ365" s="14"/>
      <c r="JR365" s="14"/>
    </row>
    <row r="366" spans="1:278" s="152" customFormat="1" ht="18" hidden="1" customHeight="1" outlineLevel="2" x14ac:dyDescent="0.25">
      <c r="A366" s="146">
        <v>99</v>
      </c>
      <c r="B366" s="366" t="str">
        <f>IFERROR(IF(INDEX(inputsflow_gn,MATCH(Logic!$A366,inputsflow_no,0))&lt;&gt;"",INDEX(inputsflow_gn,MATCH(Logic!$A366,inputsflow_no,0)),""),"")</f>
        <v/>
      </c>
      <c r="C366" s="367"/>
      <c r="D366" s="58" t="str">
        <f>IFERROR(IF(INDEX(inputsflow_id,MATCH(Logic!$A366,inputsflow_no,0))&lt;&gt;"",INDEX(inputsflow_id,MATCH(Logic!$A366,inputsflow_no,0)),""),"")</f>
        <v/>
      </c>
      <c r="E366" s="370" t="str">
        <f>IFERROR(IF(INDEX(inputsflow_typ,MATCH(Logic!$A366,inputsflow_no,0))&lt;&gt;"",INDEX(inputsflow_typ,MATCH(Logic!$A366,inputsflow_no,0)),""),"")</f>
        <v/>
      </c>
      <c r="F366" s="370"/>
      <c r="G366" s="162" t="str">
        <f t="shared" si="116"/>
        <v/>
      </c>
      <c r="H366" s="312" t="str">
        <f>IFERROR(IF(INDEX(inputsflow_dur,MATCH(Logic!$A366,inputsflow_no,0))&lt;&gt;"",INDEX(inputsflow_dur,MATCH(Logic!$A366,inputsflow_no,0)),""),"")</f>
        <v/>
      </c>
      <c r="I366" s="160" t="str">
        <f t="shared" si="117"/>
        <v/>
      </c>
      <c r="J366" s="312" t="str">
        <f>IFERROR(IF(INDEX(inputsflow_dfr,MATCH(Logic!$A366,inputsflow_no,0))&lt;&gt;"",INDEX(inputsflow_dfr,MATCH(Logic!$A366,inputsflow_no,0)),""),"")</f>
        <v/>
      </c>
      <c r="K366" s="304" t="str">
        <f>IFERROR(IF(INDEX(inputsflow_paw,MATCH(Logic!$A366,inputsflow_no,0))&lt;&gt;"",INDEX(inputsflow_paw,MATCH(Logic!$A366,inputsflow_no,0)),""),"")</f>
        <v/>
      </c>
      <c r="L366" s="304" t="str">
        <f>IFERROR(IF(INDEX(inputsflow_prcocc,MATCH(Logic!$A366,inputsflow_no,0))&lt;&gt;"",INDEX(inputsflow_prcocc,MATCH(Logic!$A366,inputsflow_no,0)),""),"")</f>
        <v/>
      </c>
      <c r="M366" s="160" t="str">
        <f t="shared" si="138"/>
        <v/>
      </c>
      <c r="N366" s="160" t="str">
        <f t="shared" si="139"/>
        <v/>
      </c>
      <c r="O366" s="160" t="str">
        <f t="shared" si="140"/>
        <v/>
      </c>
      <c r="P366" s="160" t="str">
        <f t="shared" si="141"/>
        <v/>
      </c>
      <c r="Q366" s="160" t="str">
        <f t="shared" si="142"/>
        <v/>
      </c>
      <c r="R366" s="160" t="str">
        <f t="shared" si="143"/>
        <v/>
      </c>
      <c r="S366" s="160" t="str">
        <f t="shared" si="144"/>
        <v/>
      </c>
      <c r="T366" s="160" t="str">
        <f t="shared" si="145"/>
        <v/>
      </c>
      <c r="U366" s="160" t="str">
        <f t="shared" si="146"/>
        <v/>
      </c>
      <c r="V366" s="160" t="str">
        <f t="shared" si="147"/>
        <v/>
      </c>
      <c r="W366" s="160" t="str">
        <f t="shared" si="148"/>
        <v/>
      </c>
      <c r="X366" s="161" t="str">
        <f>IFERROR(IF(INDEX(inputsflow_updot,MATCH(Logic!$A366,inputsflow_no,0))&lt;&gt;"",INDEX(inputsflow_updot,MATCH(Logic!$A366,inputsflow_no,0)),""),"")</f>
        <v/>
      </c>
      <c r="Y366" s="160" t="str">
        <f t="shared" si="118"/>
        <v/>
      </c>
      <c r="Z366" s="161" t="str">
        <f>IFERROR(IF(INDEX(inputsflow_tduot,MATCH(Logic!$A366,inputsflow_no,0))&lt;&gt;"",INDEX(inputsflow_tduot,MATCH(Logic!$A366,inputsflow_no,0)),""),"")</f>
        <v/>
      </c>
      <c r="AA366" s="166" t="str">
        <f t="shared" si="155"/>
        <v/>
      </c>
      <c r="AB366" s="166" t="str">
        <f t="shared" si="120"/>
        <v/>
      </c>
      <c r="AC366" s="162" t="str">
        <f t="shared" si="154"/>
        <v/>
      </c>
      <c r="AD366" s="306" t="str">
        <f t="shared" si="149"/>
        <v/>
      </c>
      <c r="AE366" s="162" t="str">
        <f t="shared" si="150"/>
        <v/>
      </c>
      <c r="AF366" s="160" t="str">
        <f t="shared" si="151"/>
        <v/>
      </c>
      <c r="AG366" s="162" t="str">
        <f t="shared" si="152"/>
        <v/>
      </c>
      <c r="AH366" s="162" t="str">
        <f t="shared" si="121"/>
        <v/>
      </c>
      <c r="AI366" s="162" t="str">
        <f t="shared" si="153"/>
        <v/>
      </c>
      <c r="AJ366" s="153"/>
      <c r="AK366" s="138"/>
      <c r="AL366" s="138"/>
      <c r="AM366" s="138"/>
      <c r="AN366" s="138"/>
      <c r="AO366" s="138"/>
      <c r="AP366" s="138"/>
      <c r="AQ366" s="138"/>
      <c r="AR366" s="138"/>
      <c r="AS366" s="138"/>
      <c r="AT366" s="138"/>
      <c r="AU366" s="138"/>
      <c r="AV366" s="138"/>
      <c r="AW366" s="138"/>
      <c r="AX366" s="138"/>
      <c r="AY366" s="138"/>
      <c r="AZ366" s="138"/>
      <c r="BA366" s="138"/>
      <c r="BB366" s="138"/>
      <c r="BC366" s="138"/>
      <c r="BD366" s="138"/>
      <c r="BE366" s="138"/>
      <c r="BF366" s="138"/>
      <c r="BG366" s="138"/>
      <c r="BH366" s="138"/>
      <c r="BI366" s="138"/>
      <c r="BJ366" s="138"/>
      <c r="BK366" s="138"/>
      <c r="BL366" s="138"/>
      <c r="BM366" s="138"/>
      <c r="BN366" s="138"/>
      <c r="BO366" s="138"/>
      <c r="BP366" s="138"/>
      <c r="BQ366" s="138"/>
      <c r="BR366" s="138"/>
      <c r="BS366" s="138"/>
      <c r="BT366" s="138"/>
      <c r="BU366" s="138"/>
      <c r="BV366" s="138"/>
      <c r="BW366" s="138"/>
      <c r="BX366" s="138"/>
      <c r="BY366" s="138"/>
      <c r="BZ366" s="138"/>
      <c r="CA366" s="14"/>
      <c r="CB366" s="14"/>
      <c r="CC366" s="14"/>
      <c r="CD366" s="14"/>
      <c r="CE366" s="14"/>
      <c r="CF366" s="14"/>
      <c r="CG366" s="14"/>
      <c r="CH366" s="14"/>
      <c r="CI366" s="14"/>
      <c r="CJ366" s="14"/>
      <c r="CK366" s="14"/>
      <c r="CL366" s="14"/>
      <c r="CM366" s="14"/>
      <c r="CN366" s="14"/>
      <c r="CO366" s="14"/>
      <c r="CP366" s="14"/>
      <c r="CQ366" s="14"/>
      <c r="CR366" s="14"/>
      <c r="CS366" s="14"/>
      <c r="CT366" s="14"/>
      <c r="CU366" s="14"/>
      <c r="CV366" s="14"/>
      <c r="CW366" s="14"/>
      <c r="CX366" s="14"/>
      <c r="CY366" s="14"/>
      <c r="CZ366" s="14"/>
      <c r="DA366" s="14"/>
      <c r="DB366" s="14"/>
      <c r="DC366" s="14"/>
      <c r="DD366" s="14"/>
      <c r="DE366" s="14"/>
      <c r="DF366" s="14"/>
      <c r="DG366" s="14"/>
      <c r="DH366" s="14"/>
      <c r="DI366" s="14"/>
      <c r="DJ366" s="14"/>
      <c r="DK366" s="14"/>
      <c r="DL366" s="14"/>
      <c r="DM366" s="14"/>
      <c r="DN366" s="14"/>
      <c r="DO366" s="14"/>
      <c r="DP366" s="14"/>
      <c r="DQ366" s="14"/>
      <c r="DR366" s="14"/>
      <c r="DS366" s="14"/>
      <c r="DT366" s="14"/>
      <c r="DU366" s="14"/>
      <c r="DV366" s="14"/>
      <c r="DW366" s="14"/>
      <c r="DX366" s="14"/>
      <c r="DY366" s="14"/>
      <c r="DZ366" s="14"/>
      <c r="EA366" s="14"/>
      <c r="EB366" s="14"/>
      <c r="EC366" s="14"/>
      <c r="ED366" s="14"/>
      <c r="EE366" s="14"/>
      <c r="EF366" s="14"/>
      <c r="EG366" s="14"/>
      <c r="EH366" s="14"/>
      <c r="EI366" s="14"/>
      <c r="EJ366" s="14"/>
      <c r="EK366" s="14"/>
      <c r="EL366" s="14"/>
      <c r="EM366" s="14"/>
      <c r="EN366" s="14"/>
      <c r="EO366" s="14"/>
      <c r="EP366" s="14"/>
      <c r="EQ366" s="14"/>
      <c r="ER366" s="14"/>
      <c r="ES366" s="14"/>
      <c r="ET366" s="14"/>
      <c r="EU366" s="14"/>
      <c r="EV366" s="14"/>
      <c r="EW366" s="14"/>
      <c r="EX366" s="14"/>
      <c r="EY366" s="14"/>
      <c r="EZ366" s="14"/>
      <c r="FA366" s="14"/>
      <c r="FB366" s="14"/>
      <c r="FC366" s="14"/>
      <c r="FD366" s="14"/>
      <c r="FE366" s="14"/>
      <c r="FF366" s="14"/>
      <c r="FG366" s="14"/>
      <c r="FH366" s="14"/>
      <c r="FI366" s="14"/>
      <c r="FJ366" s="14"/>
      <c r="FK366" s="14"/>
      <c r="FL366" s="14"/>
      <c r="FM366" s="14"/>
      <c r="FN366" s="14"/>
      <c r="FO366" s="14"/>
      <c r="FP366" s="14"/>
      <c r="FQ366" s="14"/>
      <c r="FR366" s="14"/>
      <c r="FS366" s="14"/>
      <c r="FT366" s="14"/>
      <c r="FU366" s="14"/>
      <c r="FV366" s="14"/>
      <c r="FW366" s="14"/>
      <c r="FX366" s="14"/>
      <c r="FY366" s="14"/>
      <c r="FZ366" s="14"/>
      <c r="GA366" s="14"/>
      <c r="GB366" s="14"/>
      <c r="GC366" s="14"/>
      <c r="GD366" s="14"/>
      <c r="GE366" s="14"/>
      <c r="GF366" s="14"/>
      <c r="GG366" s="14"/>
      <c r="GH366" s="14"/>
      <c r="GI366" s="14"/>
      <c r="GJ366" s="14"/>
      <c r="GK366" s="14"/>
      <c r="GL366" s="14"/>
      <c r="GM366" s="14"/>
      <c r="GN366" s="14"/>
      <c r="GO366" s="14"/>
      <c r="GP366" s="14"/>
      <c r="GQ366" s="14"/>
      <c r="GR366" s="14"/>
      <c r="GS366" s="14"/>
      <c r="GT366" s="14"/>
      <c r="GU366" s="14"/>
      <c r="GV366" s="14"/>
      <c r="GW366" s="14"/>
      <c r="GX366" s="14"/>
      <c r="GY366" s="14"/>
      <c r="GZ366" s="14"/>
      <c r="HA366" s="14"/>
      <c r="HB366" s="14"/>
      <c r="HC366" s="14"/>
      <c r="HD366" s="14"/>
      <c r="HE366" s="14"/>
      <c r="HF366" s="14"/>
      <c r="HG366" s="14"/>
      <c r="HH366" s="14"/>
      <c r="HI366" s="14"/>
      <c r="HJ366" s="14"/>
      <c r="HK366" s="14"/>
      <c r="HL366" s="14"/>
      <c r="HM366" s="14"/>
      <c r="HN366" s="14"/>
      <c r="HO366" s="14"/>
      <c r="HP366" s="14"/>
      <c r="HQ366" s="14"/>
      <c r="HR366" s="14"/>
      <c r="HS366" s="14"/>
      <c r="HT366" s="14"/>
      <c r="HU366" s="14"/>
      <c r="HV366" s="14"/>
      <c r="HW366" s="14"/>
      <c r="HX366" s="14"/>
      <c r="HY366" s="14"/>
      <c r="HZ366" s="14"/>
      <c r="IA366" s="14"/>
      <c r="IB366" s="14"/>
      <c r="IC366" s="14"/>
      <c r="ID366" s="14"/>
      <c r="IE366" s="14"/>
      <c r="IF366" s="14"/>
      <c r="IG366" s="14"/>
      <c r="IH366" s="14"/>
      <c r="II366" s="14"/>
      <c r="IJ366" s="14"/>
      <c r="IK366" s="14"/>
      <c r="IL366" s="14"/>
      <c r="IM366" s="14"/>
      <c r="IN366" s="14"/>
      <c r="IO366" s="14"/>
      <c r="IP366" s="14"/>
      <c r="IQ366" s="14"/>
      <c r="IR366" s="14"/>
      <c r="IS366" s="14"/>
      <c r="IT366" s="14"/>
      <c r="IU366" s="14"/>
      <c r="IV366" s="14"/>
      <c r="IW366" s="14"/>
      <c r="IX366" s="14"/>
      <c r="IY366" s="14"/>
      <c r="IZ366" s="14"/>
      <c r="JA366" s="14"/>
      <c r="JB366" s="14"/>
      <c r="JC366" s="14"/>
      <c r="JD366" s="14"/>
      <c r="JE366" s="14"/>
      <c r="JF366" s="14"/>
      <c r="JG366" s="14"/>
      <c r="JH366" s="14"/>
      <c r="JI366" s="14"/>
      <c r="JJ366" s="14"/>
      <c r="JK366" s="14"/>
      <c r="JL366" s="14"/>
      <c r="JM366" s="14"/>
      <c r="JN366" s="14"/>
      <c r="JO366" s="14"/>
      <c r="JP366" s="14"/>
      <c r="JQ366" s="14"/>
      <c r="JR366" s="14"/>
    </row>
    <row r="367" spans="1:278" s="152" customFormat="1" ht="18" hidden="1" customHeight="1" outlineLevel="2" x14ac:dyDescent="0.25">
      <c r="A367" s="146">
        <v>100</v>
      </c>
      <c r="B367" s="366" t="str">
        <f>IFERROR(IF(INDEX(inputsflow_gn,MATCH(Logic!$A367,inputsflow_no,0))&lt;&gt;"",INDEX(inputsflow_gn,MATCH(Logic!$A367,inputsflow_no,0)),""),"")</f>
        <v/>
      </c>
      <c r="C367" s="367"/>
      <c r="D367" s="58" t="str">
        <f>IFERROR(IF(INDEX(inputsflow_id,MATCH(Logic!$A367,inputsflow_no,0))&lt;&gt;"",INDEX(inputsflow_id,MATCH(Logic!$A367,inputsflow_no,0)),""),"")</f>
        <v/>
      </c>
      <c r="E367" s="370" t="str">
        <f>IFERROR(IF(INDEX(inputsflow_typ,MATCH(Logic!$A367,inputsflow_no,0))&lt;&gt;"",INDEX(inputsflow_typ,MATCH(Logic!$A367,inputsflow_no,0)),""),"")</f>
        <v/>
      </c>
      <c r="F367" s="370"/>
      <c r="G367" s="162" t="str">
        <f t="shared" si="116"/>
        <v/>
      </c>
      <c r="H367" s="312" t="str">
        <f>IFERROR(IF(INDEX(inputsflow_dur,MATCH(Logic!$A367,inputsflow_no,0))&lt;&gt;"",INDEX(inputsflow_dur,MATCH(Logic!$A367,inputsflow_no,0)),""),"")</f>
        <v/>
      </c>
      <c r="I367" s="160" t="str">
        <f t="shared" si="117"/>
        <v/>
      </c>
      <c r="J367" s="312" t="str">
        <f>IFERROR(IF(INDEX(inputsflow_dfr,MATCH(Logic!$A367,inputsflow_no,0))&lt;&gt;"",INDEX(inputsflow_dfr,MATCH(Logic!$A367,inputsflow_no,0)),""),"")</f>
        <v/>
      </c>
      <c r="K367" s="304" t="str">
        <f>IFERROR(IF(INDEX(inputsflow_paw,MATCH(Logic!$A367,inputsflow_no,0))&lt;&gt;"",INDEX(inputsflow_paw,MATCH(Logic!$A367,inputsflow_no,0)),""),"")</f>
        <v/>
      </c>
      <c r="L367" s="304" t="str">
        <f>IFERROR(IF(INDEX(inputsflow_prcocc,MATCH(Logic!$A367,inputsflow_no,0))&lt;&gt;"",INDEX(inputsflow_prcocc,MATCH(Logic!$A367,inputsflow_no,0)),""),"")</f>
        <v/>
      </c>
      <c r="M367" s="160" t="str">
        <f t="shared" si="138"/>
        <v/>
      </c>
      <c r="N367" s="160" t="str">
        <f t="shared" si="139"/>
        <v/>
      </c>
      <c r="O367" s="160" t="str">
        <f t="shared" si="140"/>
        <v/>
      </c>
      <c r="P367" s="160" t="str">
        <f t="shared" si="141"/>
        <v/>
      </c>
      <c r="Q367" s="160" t="str">
        <f t="shared" si="142"/>
        <v/>
      </c>
      <c r="R367" s="160" t="str">
        <f t="shared" si="143"/>
        <v/>
      </c>
      <c r="S367" s="160" t="str">
        <f t="shared" si="144"/>
        <v/>
      </c>
      <c r="T367" s="160" t="str">
        <f t="shared" si="145"/>
        <v/>
      </c>
      <c r="U367" s="160" t="str">
        <f t="shared" si="146"/>
        <v/>
      </c>
      <c r="V367" s="160" t="str">
        <f t="shared" si="147"/>
        <v/>
      </c>
      <c r="W367" s="160" t="str">
        <f t="shared" si="148"/>
        <v/>
      </c>
      <c r="X367" s="161" t="str">
        <f>IFERROR(IF(INDEX(inputsflow_updot,MATCH(Logic!$A367,inputsflow_no,0))&lt;&gt;"",INDEX(inputsflow_updot,MATCH(Logic!$A367,inputsflow_no,0)),""),"")</f>
        <v/>
      </c>
      <c r="Y367" s="160" t="str">
        <f t="shared" si="118"/>
        <v/>
      </c>
      <c r="Z367" s="161" t="str">
        <f>IFERROR(IF(INDEX(inputsflow_tduot,MATCH(Logic!$A367,inputsflow_no,0))&lt;&gt;"",INDEX(inputsflow_tduot,MATCH(Logic!$A367,inputsflow_no,0)),""),"")</f>
        <v/>
      </c>
      <c r="AA367" s="166" t="str">
        <f t="shared" si="155"/>
        <v/>
      </c>
      <c r="AB367" s="166" t="str">
        <f t="shared" si="120"/>
        <v/>
      </c>
      <c r="AC367" s="162" t="str">
        <f t="shared" si="154"/>
        <v/>
      </c>
      <c r="AD367" s="306" t="str">
        <f t="shared" si="149"/>
        <v/>
      </c>
      <c r="AE367" s="162" t="str">
        <f t="shared" si="150"/>
        <v/>
      </c>
      <c r="AF367" s="160" t="str">
        <f t="shared" si="151"/>
        <v/>
      </c>
      <c r="AG367" s="162" t="str">
        <f t="shared" si="152"/>
        <v/>
      </c>
      <c r="AH367" s="162" t="str">
        <f t="shared" si="121"/>
        <v/>
      </c>
      <c r="AI367" s="162" t="str">
        <f t="shared" si="153"/>
        <v/>
      </c>
      <c r="AJ367" s="153"/>
      <c r="AK367" s="138"/>
      <c r="AL367" s="138"/>
      <c r="AM367" s="138"/>
      <c r="AN367" s="138"/>
      <c r="AO367" s="138"/>
      <c r="AP367" s="138"/>
      <c r="AQ367" s="138"/>
      <c r="AR367" s="138"/>
      <c r="AS367" s="138"/>
      <c r="AT367" s="138"/>
      <c r="AU367" s="138"/>
      <c r="AV367" s="138"/>
      <c r="AW367" s="138"/>
      <c r="AX367" s="138"/>
      <c r="AY367" s="138"/>
      <c r="AZ367" s="138"/>
      <c r="BA367" s="138"/>
      <c r="BB367" s="138"/>
      <c r="BC367" s="138"/>
      <c r="BD367" s="138"/>
      <c r="BE367" s="138"/>
      <c r="BF367" s="138"/>
      <c r="BG367" s="138"/>
      <c r="BH367" s="138"/>
      <c r="BI367" s="138"/>
      <c r="BJ367" s="138"/>
      <c r="BK367" s="138"/>
      <c r="BL367" s="138"/>
      <c r="BM367" s="138"/>
      <c r="BN367" s="138"/>
      <c r="BO367" s="138"/>
      <c r="BP367" s="138"/>
      <c r="BQ367" s="138"/>
      <c r="BR367" s="138"/>
      <c r="BS367" s="138"/>
      <c r="BT367" s="138"/>
      <c r="BU367" s="138"/>
      <c r="BV367" s="138"/>
      <c r="BW367" s="138"/>
      <c r="BX367" s="138"/>
      <c r="BY367" s="138"/>
      <c r="BZ367" s="138"/>
      <c r="CA367" s="14"/>
      <c r="CB367" s="14"/>
      <c r="CC367" s="14"/>
      <c r="CD367" s="14"/>
      <c r="CE367" s="14"/>
      <c r="CF367" s="14"/>
      <c r="CG367" s="14"/>
      <c r="CH367" s="14"/>
      <c r="CI367" s="14"/>
      <c r="CJ367" s="14"/>
      <c r="CK367" s="14"/>
      <c r="CL367" s="14"/>
      <c r="CM367" s="14"/>
      <c r="CN367" s="14"/>
      <c r="CO367" s="14"/>
      <c r="CP367" s="14"/>
      <c r="CQ367" s="14"/>
      <c r="CR367" s="14"/>
      <c r="CS367" s="14"/>
      <c r="CT367" s="14"/>
      <c r="CU367" s="14"/>
      <c r="CV367" s="14"/>
      <c r="CW367" s="14"/>
      <c r="CX367" s="14"/>
      <c r="CY367" s="14"/>
      <c r="CZ367" s="14"/>
      <c r="DA367" s="14"/>
      <c r="DB367" s="14"/>
      <c r="DC367" s="14"/>
      <c r="DD367" s="14"/>
      <c r="DE367" s="14"/>
      <c r="DF367" s="14"/>
      <c r="DG367" s="14"/>
      <c r="DH367" s="14"/>
      <c r="DI367" s="14"/>
      <c r="DJ367" s="14"/>
      <c r="DK367" s="14"/>
      <c r="DL367" s="14"/>
      <c r="DM367" s="14"/>
      <c r="DN367" s="14"/>
      <c r="DO367" s="14"/>
      <c r="DP367" s="14"/>
      <c r="DQ367" s="14"/>
      <c r="DR367" s="14"/>
      <c r="DS367" s="14"/>
      <c r="DT367" s="14"/>
      <c r="DU367" s="14"/>
      <c r="DV367" s="14"/>
      <c r="DW367" s="14"/>
      <c r="DX367" s="14"/>
      <c r="DY367" s="14"/>
      <c r="DZ367" s="14"/>
      <c r="EA367" s="14"/>
      <c r="EB367" s="14"/>
      <c r="EC367" s="14"/>
      <c r="ED367" s="14"/>
      <c r="EE367" s="14"/>
      <c r="EF367" s="14"/>
      <c r="EG367" s="14"/>
      <c r="EH367" s="14"/>
      <c r="EI367" s="14"/>
      <c r="EJ367" s="14"/>
      <c r="EK367" s="14"/>
      <c r="EL367" s="14"/>
      <c r="EM367" s="14"/>
      <c r="EN367" s="14"/>
      <c r="EO367" s="14"/>
      <c r="EP367" s="14"/>
      <c r="EQ367" s="14"/>
      <c r="ER367" s="14"/>
      <c r="ES367" s="14"/>
      <c r="ET367" s="14"/>
      <c r="EU367" s="14"/>
      <c r="EV367" s="14"/>
      <c r="EW367" s="14"/>
      <c r="EX367" s="14"/>
      <c r="EY367" s="14"/>
      <c r="EZ367" s="14"/>
      <c r="FA367" s="14"/>
      <c r="FB367" s="14"/>
      <c r="FC367" s="14"/>
      <c r="FD367" s="14"/>
      <c r="FE367" s="14"/>
      <c r="FF367" s="14"/>
      <c r="FG367" s="14"/>
      <c r="FH367" s="14"/>
      <c r="FI367" s="14"/>
      <c r="FJ367" s="14"/>
      <c r="FK367" s="14"/>
      <c r="FL367" s="14"/>
      <c r="FM367" s="14"/>
      <c r="FN367" s="14"/>
      <c r="FO367" s="14"/>
      <c r="FP367" s="14"/>
      <c r="FQ367" s="14"/>
      <c r="FR367" s="14"/>
      <c r="FS367" s="14"/>
      <c r="FT367" s="14"/>
      <c r="FU367" s="14"/>
      <c r="FV367" s="14"/>
      <c r="FW367" s="14"/>
      <c r="FX367" s="14"/>
      <c r="FY367" s="14"/>
      <c r="FZ367" s="14"/>
      <c r="GA367" s="14"/>
      <c r="GB367" s="14"/>
      <c r="GC367" s="14"/>
      <c r="GD367" s="14"/>
      <c r="GE367" s="14"/>
      <c r="GF367" s="14"/>
      <c r="GG367" s="14"/>
      <c r="GH367" s="14"/>
      <c r="GI367" s="14"/>
      <c r="GJ367" s="14"/>
      <c r="GK367" s="14"/>
      <c r="GL367" s="14"/>
      <c r="GM367" s="14"/>
      <c r="GN367" s="14"/>
      <c r="GO367" s="14"/>
      <c r="GP367" s="14"/>
      <c r="GQ367" s="14"/>
      <c r="GR367" s="14"/>
      <c r="GS367" s="14"/>
      <c r="GT367" s="14"/>
      <c r="GU367" s="14"/>
      <c r="GV367" s="14"/>
      <c r="GW367" s="14"/>
      <c r="GX367" s="14"/>
      <c r="GY367" s="14"/>
      <c r="GZ367" s="14"/>
      <c r="HA367" s="14"/>
      <c r="HB367" s="14"/>
      <c r="HC367" s="14"/>
      <c r="HD367" s="14"/>
      <c r="HE367" s="14"/>
      <c r="HF367" s="14"/>
      <c r="HG367" s="14"/>
      <c r="HH367" s="14"/>
      <c r="HI367" s="14"/>
      <c r="HJ367" s="14"/>
      <c r="HK367" s="14"/>
      <c r="HL367" s="14"/>
      <c r="HM367" s="14"/>
      <c r="HN367" s="14"/>
      <c r="HO367" s="14"/>
      <c r="HP367" s="14"/>
      <c r="HQ367" s="14"/>
      <c r="HR367" s="14"/>
      <c r="HS367" s="14"/>
      <c r="HT367" s="14"/>
      <c r="HU367" s="14"/>
      <c r="HV367" s="14"/>
      <c r="HW367" s="14"/>
      <c r="HX367" s="14"/>
      <c r="HY367" s="14"/>
      <c r="HZ367" s="14"/>
      <c r="IA367" s="14"/>
      <c r="IB367" s="14"/>
      <c r="IC367" s="14"/>
      <c r="ID367" s="14"/>
      <c r="IE367" s="14"/>
      <c r="IF367" s="14"/>
      <c r="IG367" s="14"/>
      <c r="IH367" s="14"/>
      <c r="II367" s="14"/>
      <c r="IJ367" s="14"/>
      <c r="IK367" s="14"/>
      <c r="IL367" s="14"/>
      <c r="IM367" s="14"/>
      <c r="IN367" s="14"/>
      <c r="IO367" s="14"/>
      <c r="IP367" s="14"/>
      <c r="IQ367" s="14"/>
      <c r="IR367" s="14"/>
      <c r="IS367" s="14"/>
      <c r="IT367" s="14"/>
      <c r="IU367" s="14"/>
      <c r="IV367" s="14"/>
      <c r="IW367" s="14"/>
      <c r="IX367" s="14"/>
      <c r="IY367" s="14"/>
      <c r="IZ367" s="14"/>
      <c r="JA367" s="14"/>
      <c r="JB367" s="14"/>
      <c r="JC367" s="14"/>
      <c r="JD367" s="14"/>
      <c r="JE367" s="14"/>
      <c r="JF367" s="14"/>
      <c r="JG367" s="14"/>
      <c r="JH367" s="14"/>
      <c r="JI367" s="14"/>
      <c r="JJ367" s="14"/>
      <c r="JK367" s="14"/>
      <c r="JL367" s="14"/>
      <c r="JM367" s="14"/>
      <c r="JN367" s="14"/>
      <c r="JO367" s="14"/>
      <c r="JP367" s="14"/>
      <c r="JQ367" s="14"/>
      <c r="JR367" s="14"/>
    </row>
    <row r="368" spans="1:278" s="152" customFormat="1" ht="18" hidden="1" customHeight="1" outlineLevel="2" x14ac:dyDescent="0.25">
      <c r="A368" s="146">
        <v>101</v>
      </c>
      <c r="B368" s="366" t="str">
        <f>IFERROR(IF(INDEX(inputsflow_gn,MATCH(Logic!$A368,inputsflow_no,0))&lt;&gt;"",INDEX(inputsflow_gn,MATCH(Logic!$A368,inputsflow_no,0)),""),"")</f>
        <v/>
      </c>
      <c r="C368" s="367"/>
      <c r="D368" s="58" t="str">
        <f>IFERROR(IF(INDEX(inputsflow_id,MATCH(Logic!$A368,inputsflow_no,0))&lt;&gt;"",INDEX(inputsflow_id,MATCH(Logic!$A368,inputsflow_no,0)),""),"")</f>
        <v/>
      </c>
      <c r="E368" s="370" t="str">
        <f>IFERROR(IF(INDEX(inputsflow_typ,MATCH(Logic!$A368,inputsflow_no,0))&lt;&gt;"",INDEX(inputsflow_typ,MATCH(Logic!$A368,inputsflow_no,0)),""),"")</f>
        <v/>
      </c>
      <c r="F368" s="370"/>
      <c r="G368" s="162" t="str">
        <f t="shared" si="116"/>
        <v/>
      </c>
      <c r="H368" s="312" t="str">
        <f>IFERROR(IF(INDEX(inputsflow_dur,MATCH(Logic!$A368,inputsflow_no,0))&lt;&gt;"",INDEX(inputsflow_dur,MATCH(Logic!$A368,inputsflow_no,0)),""),"")</f>
        <v/>
      </c>
      <c r="I368" s="160" t="str">
        <f t="shared" si="117"/>
        <v/>
      </c>
      <c r="J368" s="312" t="str">
        <f>IFERROR(IF(INDEX(inputsflow_dfr,MATCH(Logic!$A368,inputsflow_no,0))&lt;&gt;"",INDEX(inputsflow_dfr,MATCH(Logic!$A368,inputsflow_no,0)),""),"")</f>
        <v/>
      </c>
      <c r="K368" s="304" t="str">
        <f>IFERROR(IF(INDEX(inputsflow_paw,MATCH(Logic!$A368,inputsflow_no,0))&lt;&gt;"",INDEX(inputsflow_paw,MATCH(Logic!$A368,inputsflow_no,0)),""),"")</f>
        <v/>
      </c>
      <c r="L368" s="304" t="str">
        <f>IFERROR(IF(INDEX(inputsflow_prcocc,MATCH(Logic!$A368,inputsflow_no,0))&lt;&gt;"",INDEX(inputsflow_prcocc,MATCH(Logic!$A368,inputsflow_no,0)),""),"")</f>
        <v/>
      </c>
      <c r="M368" s="160" t="str">
        <f t="shared" si="138"/>
        <v/>
      </c>
      <c r="N368" s="160" t="str">
        <f t="shared" si="139"/>
        <v/>
      </c>
      <c r="O368" s="160" t="str">
        <f t="shared" si="140"/>
        <v/>
      </c>
      <c r="P368" s="160" t="str">
        <f t="shared" si="141"/>
        <v/>
      </c>
      <c r="Q368" s="160" t="str">
        <f t="shared" si="142"/>
        <v/>
      </c>
      <c r="R368" s="160" t="str">
        <f t="shared" si="143"/>
        <v/>
      </c>
      <c r="S368" s="160" t="str">
        <f t="shared" si="144"/>
        <v/>
      </c>
      <c r="T368" s="160" t="str">
        <f t="shared" si="145"/>
        <v/>
      </c>
      <c r="U368" s="160" t="str">
        <f t="shared" si="146"/>
        <v/>
      </c>
      <c r="V368" s="160" t="str">
        <f t="shared" si="147"/>
        <v/>
      </c>
      <c r="W368" s="160" t="str">
        <f t="shared" si="148"/>
        <v/>
      </c>
      <c r="X368" s="161" t="str">
        <f>IFERROR(IF(INDEX(inputsflow_updot,MATCH(Logic!$A368,inputsflow_no,0))&lt;&gt;"",INDEX(inputsflow_updot,MATCH(Logic!$A368,inputsflow_no,0)),""),"")</f>
        <v/>
      </c>
      <c r="Y368" s="160" t="str">
        <f t="shared" si="118"/>
        <v/>
      </c>
      <c r="Z368" s="161" t="str">
        <f>IFERROR(IF(INDEX(inputsflow_tduot,MATCH(Logic!$A368,inputsflow_no,0))&lt;&gt;"",INDEX(inputsflow_tduot,MATCH(Logic!$A368,inputsflow_no,0)),""),"")</f>
        <v/>
      </c>
      <c r="AA368" s="166" t="str">
        <f t="shared" si="155"/>
        <v/>
      </c>
      <c r="AB368" s="166" t="str">
        <f t="shared" si="120"/>
        <v/>
      </c>
      <c r="AC368" s="162" t="str">
        <f t="shared" si="154"/>
        <v/>
      </c>
      <c r="AD368" s="306" t="str">
        <f t="shared" si="149"/>
        <v/>
      </c>
      <c r="AE368" s="162" t="str">
        <f t="shared" si="150"/>
        <v/>
      </c>
      <c r="AF368" s="160" t="str">
        <f t="shared" si="151"/>
        <v/>
      </c>
      <c r="AG368" s="162" t="str">
        <f t="shared" si="152"/>
        <v/>
      </c>
      <c r="AH368" s="162" t="str">
        <f t="shared" si="121"/>
        <v/>
      </c>
      <c r="AI368" s="162" t="str">
        <f t="shared" si="153"/>
        <v/>
      </c>
      <c r="AJ368" s="153"/>
      <c r="AK368" s="138"/>
      <c r="AL368" s="138"/>
      <c r="AM368" s="138"/>
      <c r="AN368" s="138"/>
      <c r="AO368" s="138"/>
      <c r="AP368" s="138"/>
      <c r="AQ368" s="138"/>
      <c r="AR368" s="138"/>
      <c r="AS368" s="138"/>
      <c r="AT368" s="138"/>
      <c r="AU368" s="138"/>
      <c r="AV368" s="138"/>
      <c r="AW368" s="138"/>
      <c r="AX368" s="138"/>
      <c r="AY368" s="138"/>
      <c r="AZ368" s="138"/>
      <c r="BA368" s="138"/>
      <c r="BB368" s="138"/>
      <c r="BC368" s="138"/>
      <c r="BD368" s="138"/>
      <c r="BE368" s="138"/>
      <c r="BF368" s="138"/>
      <c r="BG368" s="138"/>
      <c r="BH368" s="138"/>
      <c r="BI368" s="138"/>
      <c r="BJ368" s="138"/>
      <c r="BK368" s="138"/>
      <c r="BL368" s="138"/>
      <c r="BM368" s="138"/>
      <c r="BN368" s="138"/>
      <c r="BO368" s="138"/>
      <c r="BP368" s="138"/>
      <c r="BQ368" s="138"/>
      <c r="BR368" s="138"/>
      <c r="BS368" s="138"/>
      <c r="BT368" s="138"/>
      <c r="BU368" s="138"/>
      <c r="BV368" s="138"/>
      <c r="BW368" s="138"/>
      <c r="BX368" s="138"/>
      <c r="BY368" s="138"/>
      <c r="BZ368" s="138"/>
      <c r="CA368" s="14"/>
      <c r="CB368" s="14"/>
      <c r="CC368" s="14"/>
      <c r="CD368" s="14"/>
      <c r="CE368" s="14"/>
      <c r="CF368" s="14"/>
      <c r="CG368" s="14"/>
      <c r="CH368" s="14"/>
      <c r="CI368" s="14"/>
      <c r="CJ368" s="14"/>
      <c r="CK368" s="14"/>
      <c r="CL368" s="14"/>
      <c r="CM368" s="14"/>
      <c r="CN368" s="14"/>
      <c r="CO368" s="14"/>
      <c r="CP368" s="14"/>
      <c r="CQ368" s="14"/>
      <c r="CR368" s="14"/>
      <c r="CS368" s="14"/>
      <c r="CT368" s="14"/>
      <c r="CU368" s="14"/>
      <c r="CV368" s="14"/>
      <c r="CW368" s="14"/>
      <c r="CX368" s="14"/>
      <c r="CY368" s="14"/>
      <c r="CZ368" s="14"/>
      <c r="DA368" s="14"/>
      <c r="DB368" s="14"/>
      <c r="DC368" s="14"/>
      <c r="DD368" s="14"/>
      <c r="DE368" s="14"/>
      <c r="DF368" s="14"/>
      <c r="DG368" s="14"/>
      <c r="DH368" s="14"/>
      <c r="DI368" s="14"/>
      <c r="DJ368" s="14"/>
      <c r="DK368" s="14"/>
      <c r="DL368" s="14"/>
      <c r="DM368" s="14"/>
      <c r="DN368" s="14"/>
      <c r="DO368" s="14"/>
      <c r="DP368" s="14"/>
      <c r="DQ368" s="14"/>
      <c r="DR368" s="14"/>
      <c r="DS368" s="14"/>
      <c r="DT368" s="14"/>
      <c r="DU368" s="14"/>
      <c r="DV368" s="14"/>
      <c r="DW368" s="14"/>
      <c r="DX368" s="14"/>
      <c r="DY368" s="14"/>
      <c r="DZ368" s="14"/>
      <c r="EA368" s="14"/>
      <c r="EB368" s="14"/>
      <c r="EC368" s="14"/>
      <c r="ED368" s="14"/>
      <c r="EE368" s="14"/>
      <c r="EF368" s="14"/>
      <c r="EG368" s="14"/>
      <c r="EH368" s="14"/>
      <c r="EI368" s="14"/>
      <c r="EJ368" s="14"/>
      <c r="EK368" s="14"/>
      <c r="EL368" s="14"/>
      <c r="EM368" s="14"/>
      <c r="EN368" s="14"/>
      <c r="EO368" s="14"/>
      <c r="EP368" s="14"/>
      <c r="EQ368" s="14"/>
      <c r="ER368" s="14"/>
      <c r="ES368" s="14"/>
      <c r="ET368" s="14"/>
      <c r="EU368" s="14"/>
      <c r="EV368" s="14"/>
      <c r="EW368" s="14"/>
      <c r="EX368" s="14"/>
      <c r="EY368" s="14"/>
      <c r="EZ368" s="14"/>
      <c r="FA368" s="14"/>
      <c r="FB368" s="14"/>
      <c r="FC368" s="14"/>
      <c r="FD368" s="14"/>
      <c r="FE368" s="14"/>
      <c r="FF368" s="14"/>
      <c r="FG368" s="14"/>
      <c r="FH368" s="14"/>
      <c r="FI368" s="14"/>
      <c r="FJ368" s="14"/>
      <c r="FK368" s="14"/>
      <c r="FL368" s="14"/>
      <c r="FM368" s="14"/>
      <c r="FN368" s="14"/>
      <c r="FO368" s="14"/>
      <c r="FP368" s="14"/>
      <c r="FQ368" s="14"/>
      <c r="FR368" s="14"/>
      <c r="FS368" s="14"/>
      <c r="FT368" s="14"/>
      <c r="FU368" s="14"/>
      <c r="FV368" s="14"/>
      <c r="FW368" s="14"/>
      <c r="FX368" s="14"/>
      <c r="FY368" s="14"/>
      <c r="FZ368" s="14"/>
      <c r="GA368" s="14"/>
      <c r="GB368" s="14"/>
      <c r="GC368" s="14"/>
      <c r="GD368" s="14"/>
      <c r="GE368" s="14"/>
      <c r="GF368" s="14"/>
      <c r="GG368" s="14"/>
      <c r="GH368" s="14"/>
      <c r="GI368" s="14"/>
      <c r="GJ368" s="14"/>
      <c r="GK368" s="14"/>
      <c r="GL368" s="14"/>
      <c r="GM368" s="14"/>
      <c r="GN368" s="14"/>
      <c r="GO368" s="14"/>
      <c r="GP368" s="14"/>
      <c r="GQ368" s="14"/>
      <c r="GR368" s="14"/>
      <c r="GS368" s="14"/>
      <c r="GT368" s="14"/>
      <c r="GU368" s="14"/>
      <c r="GV368" s="14"/>
      <c r="GW368" s="14"/>
      <c r="GX368" s="14"/>
      <c r="GY368" s="14"/>
      <c r="GZ368" s="14"/>
      <c r="HA368" s="14"/>
      <c r="HB368" s="14"/>
      <c r="HC368" s="14"/>
      <c r="HD368" s="14"/>
      <c r="HE368" s="14"/>
      <c r="HF368" s="14"/>
      <c r="HG368" s="14"/>
      <c r="HH368" s="14"/>
      <c r="HI368" s="14"/>
      <c r="HJ368" s="14"/>
      <c r="HK368" s="14"/>
      <c r="HL368" s="14"/>
      <c r="HM368" s="14"/>
      <c r="HN368" s="14"/>
      <c r="HO368" s="14"/>
      <c r="HP368" s="14"/>
      <c r="HQ368" s="14"/>
      <c r="HR368" s="14"/>
      <c r="HS368" s="14"/>
      <c r="HT368" s="14"/>
      <c r="HU368" s="14"/>
      <c r="HV368" s="14"/>
      <c r="HW368" s="14"/>
      <c r="HX368" s="14"/>
      <c r="HY368" s="14"/>
      <c r="HZ368" s="14"/>
      <c r="IA368" s="14"/>
      <c r="IB368" s="14"/>
      <c r="IC368" s="14"/>
      <c r="ID368" s="14"/>
      <c r="IE368" s="14"/>
      <c r="IF368" s="14"/>
      <c r="IG368" s="14"/>
      <c r="IH368" s="14"/>
      <c r="II368" s="14"/>
      <c r="IJ368" s="14"/>
      <c r="IK368" s="14"/>
      <c r="IL368" s="14"/>
      <c r="IM368" s="14"/>
      <c r="IN368" s="14"/>
      <c r="IO368" s="14"/>
      <c r="IP368" s="14"/>
      <c r="IQ368" s="14"/>
      <c r="IR368" s="14"/>
      <c r="IS368" s="14"/>
      <c r="IT368" s="14"/>
      <c r="IU368" s="14"/>
      <c r="IV368" s="14"/>
      <c r="IW368" s="14"/>
      <c r="IX368" s="14"/>
      <c r="IY368" s="14"/>
      <c r="IZ368" s="14"/>
      <c r="JA368" s="14"/>
      <c r="JB368" s="14"/>
      <c r="JC368" s="14"/>
      <c r="JD368" s="14"/>
      <c r="JE368" s="14"/>
      <c r="JF368" s="14"/>
      <c r="JG368" s="14"/>
      <c r="JH368" s="14"/>
      <c r="JI368" s="14"/>
      <c r="JJ368" s="14"/>
      <c r="JK368" s="14"/>
      <c r="JL368" s="14"/>
      <c r="JM368" s="14"/>
      <c r="JN368" s="14"/>
      <c r="JO368" s="14"/>
      <c r="JP368" s="14"/>
      <c r="JQ368" s="14"/>
      <c r="JR368" s="14"/>
    </row>
    <row r="369" spans="1:278" s="152" customFormat="1" ht="18" hidden="1" customHeight="1" outlineLevel="2" x14ac:dyDescent="0.25">
      <c r="A369" s="146">
        <v>102</v>
      </c>
      <c r="B369" s="366" t="str">
        <f>IFERROR(IF(INDEX(inputsflow_gn,MATCH(Logic!$A369,inputsflow_no,0))&lt;&gt;"",INDEX(inputsflow_gn,MATCH(Logic!$A369,inputsflow_no,0)),""),"")</f>
        <v/>
      </c>
      <c r="C369" s="367"/>
      <c r="D369" s="58" t="str">
        <f>IFERROR(IF(INDEX(inputsflow_id,MATCH(Logic!$A369,inputsflow_no,0))&lt;&gt;"",INDEX(inputsflow_id,MATCH(Logic!$A369,inputsflow_no,0)),""),"")</f>
        <v/>
      </c>
      <c r="E369" s="370" t="str">
        <f>IFERROR(IF(INDEX(inputsflow_typ,MATCH(Logic!$A369,inputsflow_no,0))&lt;&gt;"",INDEX(inputsflow_typ,MATCH(Logic!$A369,inputsflow_no,0)),""),"")</f>
        <v/>
      </c>
      <c r="F369" s="370"/>
      <c r="G369" s="162" t="str">
        <f t="shared" si="116"/>
        <v/>
      </c>
      <c r="H369" s="312" t="str">
        <f>IFERROR(IF(INDEX(inputsflow_dur,MATCH(Logic!$A369,inputsflow_no,0))&lt;&gt;"",INDEX(inputsflow_dur,MATCH(Logic!$A369,inputsflow_no,0)),""),"")</f>
        <v/>
      </c>
      <c r="I369" s="160" t="str">
        <f t="shared" si="117"/>
        <v/>
      </c>
      <c r="J369" s="312" t="str">
        <f>IFERROR(IF(INDEX(inputsflow_dfr,MATCH(Logic!$A369,inputsflow_no,0))&lt;&gt;"",INDEX(inputsflow_dfr,MATCH(Logic!$A369,inputsflow_no,0)),""),"")</f>
        <v/>
      </c>
      <c r="K369" s="304" t="str">
        <f>IFERROR(IF(INDEX(inputsflow_paw,MATCH(Logic!$A369,inputsflow_no,0))&lt;&gt;"",INDEX(inputsflow_paw,MATCH(Logic!$A369,inputsflow_no,0)),""),"")</f>
        <v/>
      </c>
      <c r="L369" s="304" t="str">
        <f>IFERROR(IF(INDEX(inputsflow_prcocc,MATCH(Logic!$A369,inputsflow_no,0))&lt;&gt;"",INDEX(inputsflow_prcocc,MATCH(Logic!$A369,inputsflow_no,0)),""),"")</f>
        <v/>
      </c>
      <c r="M369" s="160" t="str">
        <f t="shared" si="138"/>
        <v/>
      </c>
      <c r="N369" s="160" t="str">
        <f t="shared" si="139"/>
        <v/>
      </c>
      <c r="O369" s="160" t="str">
        <f t="shared" si="140"/>
        <v/>
      </c>
      <c r="P369" s="160" t="str">
        <f t="shared" si="141"/>
        <v/>
      </c>
      <c r="Q369" s="160" t="str">
        <f t="shared" si="142"/>
        <v/>
      </c>
      <c r="R369" s="160" t="str">
        <f t="shared" si="143"/>
        <v/>
      </c>
      <c r="S369" s="160" t="str">
        <f t="shared" si="144"/>
        <v/>
      </c>
      <c r="T369" s="160" t="str">
        <f t="shared" si="145"/>
        <v/>
      </c>
      <c r="U369" s="160" t="str">
        <f t="shared" si="146"/>
        <v/>
      </c>
      <c r="V369" s="160" t="str">
        <f t="shared" si="147"/>
        <v/>
      </c>
      <c r="W369" s="160" t="str">
        <f t="shared" si="148"/>
        <v/>
      </c>
      <c r="X369" s="161" t="str">
        <f>IFERROR(IF(INDEX(inputsflow_updot,MATCH(Logic!$A369,inputsflow_no,0))&lt;&gt;"",INDEX(inputsflow_updot,MATCH(Logic!$A369,inputsflow_no,0)),""),"")</f>
        <v/>
      </c>
      <c r="Y369" s="160" t="str">
        <f t="shared" si="118"/>
        <v/>
      </c>
      <c r="Z369" s="161" t="str">
        <f>IFERROR(IF(INDEX(inputsflow_tduot,MATCH(Logic!$A369,inputsflow_no,0))&lt;&gt;"",INDEX(inputsflow_tduot,MATCH(Logic!$A369,inputsflow_no,0)),""),"")</f>
        <v/>
      </c>
      <c r="AA369" s="166" t="str">
        <f t="shared" si="155"/>
        <v/>
      </c>
      <c r="AB369" s="166" t="str">
        <f t="shared" si="120"/>
        <v/>
      </c>
      <c r="AC369" s="162" t="str">
        <f t="shared" si="154"/>
        <v/>
      </c>
      <c r="AD369" s="306" t="str">
        <f t="shared" si="149"/>
        <v/>
      </c>
      <c r="AE369" s="162" t="str">
        <f t="shared" si="150"/>
        <v/>
      </c>
      <c r="AF369" s="160" t="str">
        <f t="shared" si="151"/>
        <v/>
      </c>
      <c r="AG369" s="162" t="str">
        <f t="shared" si="152"/>
        <v/>
      </c>
      <c r="AH369" s="162" t="str">
        <f t="shared" si="121"/>
        <v/>
      </c>
      <c r="AI369" s="162" t="str">
        <f t="shared" si="153"/>
        <v/>
      </c>
      <c r="AJ369" s="153"/>
      <c r="AK369" s="138"/>
      <c r="AL369" s="138"/>
      <c r="AM369" s="138"/>
      <c r="AN369" s="138"/>
      <c r="AO369" s="138"/>
      <c r="AP369" s="138"/>
      <c r="AQ369" s="138"/>
      <c r="AR369" s="138"/>
      <c r="AS369" s="138"/>
      <c r="AT369" s="138"/>
      <c r="AU369" s="138"/>
      <c r="AV369" s="138"/>
      <c r="AW369" s="138"/>
      <c r="AX369" s="138"/>
      <c r="AY369" s="138"/>
      <c r="AZ369" s="138"/>
      <c r="BA369" s="138"/>
      <c r="BB369" s="138"/>
      <c r="BC369" s="138"/>
      <c r="BD369" s="138"/>
      <c r="BE369" s="138"/>
      <c r="BF369" s="138"/>
      <c r="BG369" s="138"/>
      <c r="BH369" s="138"/>
      <c r="BI369" s="138"/>
      <c r="BJ369" s="138"/>
      <c r="BK369" s="138"/>
      <c r="BL369" s="138"/>
      <c r="BM369" s="138"/>
      <c r="BN369" s="138"/>
      <c r="BO369" s="138"/>
      <c r="BP369" s="138"/>
      <c r="BQ369" s="138"/>
      <c r="BR369" s="138"/>
      <c r="BS369" s="138"/>
      <c r="BT369" s="138"/>
      <c r="BU369" s="138"/>
      <c r="BV369" s="138"/>
      <c r="BW369" s="138"/>
      <c r="BX369" s="138"/>
      <c r="BY369" s="138"/>
      <c r="BZ369" s="138"/>
      <c r="CA369" s="14"/>
      <c r="CB369" s="14"/>
      <c r="CC369" s="14"/>
      <c r="CD369" s="14"/>
      <c r="CE369" s="14"/>
      <c r="CF369" s="14"/>
      <c r="CG369" s="14"/>
      <c r="CH369" s="14"/>
      <c r="CI369" s="14"/>
      <c r="CJ369" s="14"/>
      <c r="CK369" s="14"/>
      <c r="CL369" s="14"/>
      <c r="CM369" s="14"/>
      <c r="CN369" s="14"/>
      <c r="CO369" s="14"/>
      <c r="CP369" s="14"/>
      <c r="CQ369" s="14"/>
      <c r="CR369" s="14"/>
      <c r="CS369" s="14"/>
      <c r="CT369" s="14"/>
      <c r="CU369" s="14"/>
      <c r="CV369" s="14"/>
      <c r="CW369" s="14"/>
      <c r="CX369" s="14"/>
      <c r="CY369" s="14"/>
      <c r="CZ369" s="14"/>
      <c r="DA369" s="14"/>
      <c r="DB369" s="14"/>
      <c r="DC369" s="14"/>
      <c r="DD369" s="14"/>
      <c r="DE369" s="14"/>
      <c r="DF369" s="14"/>
      <c r="DG369" s="14"/>
      <c r="DH369" s="14"/>
      <c r="DI369" s="14"/>
      <c r="DJ369" s="14"/>
      <c r="DK369" s="14"/>
      <c r="DL369" s="14"/>
      <c r="DM369" s="14"/>
      <c r="DN369" s="14"/>
      <c r="DO369" s="14"/>
      <c r="DP369" s="14"/>
      <c r="DQ369" s="14"/>
      <c r="DR369" s="14"/>
      <c r="DS369" s="14"/>
      <c r="DT369" s="14"/>
      <c r="DU369" s="14"/>
      <c r="DV369" s="14"/>
      <c r="DW369" s="14"/>
      <c r="DX369" s="14"/>
      <c r="DY369" s="14"/>
      <c r="DZ369" s="14"/>
      <c r="EA369" s="14"/>
      <c r="EB369" s="14"/>
      <c r="EC369" s="14"/>
      <c r="ED369" s="14"/>
      <c r="EE369" s="14"/>
      <c r="EF369" s="14"/>
      <c r="EG369" s="14"/>
      <c r="EH369" s="14"/>
      <c r="EI369" s="14"/>
      <c r="EJ369" s="14"/>
      <c r="EK369" s="14"/>
      <c r="EL369" s="14"/>
      <c r="EM369" s="14"/>
      <c r="EN369" s="14"/>
      <c r="EO369" s="14"/>
      <c r="EP369" s="14"/>
      <c r="EQ369" s="14"/>
      <c r="ER369" s="14"/>
      <c r="ES369" s="14"/>
      <c r="ET369" s="14"/>
      <c r="EU369" s="14"/>
      <c r="EV369" s="14"/>
      <c r="EW369" s="14"/>
      <c r="EX369" s="14"/>
      <c r="EY369" s="14"/>
      <c r="EZ369" s="14"/>
      <c r="FA369" s="14"/>
      <c r="FB369" s="14"/>
      <c r="FC369" s="14"/>
      <c r="FD369" s="14"/>
      <c r="FE369" s="14"/>
      <c r="FF369" s="14"/>
      <c r="FG369" s="14"/>
      <c r="FH369" s="14"/>
      <c r="FI369" s="14"/>
      <c r="FJ369" s="14"/>
      <c r="FK369" s="14"/>
      <c r="FL369" s="14"/>
      <c r="FM369" s="14"/>
      <c r="FN369" s="14"/>
      <c r="FO369" s="14"/>
      <c r="FP369" s="14"/>
      <c r="FQ369" s="14"/>
      <c r="FR369" s="14"/>
      <c r="FS369" s="14"/>
      <c r="FT369" s="14"/>
      <c r="FU369" s="14"/>
      <c r="FV369" s="14"/>
      <c r="FW369" s="14"/>
      <c r="FX369" s="14"/>
      <c r="FY369" s="14"/>
      <c r="FZ369" s="14"/>
      <c r="GA369" s="14"/>
      <c r="GB369" s="14"/>
      <c r="GC369" s="14"/>
      <c r="GD369" s="14"/>
      <c r="GE369" s="14"/>
      <c r="GF369" s="14"/>
      <c r="GG369" s="14"/>
      <c r="GH369" s="14"/>
      <c r="GI369" s="14"/>
      <c r="GJ369" s="14"/>
      <c r="GK369" s="14"/>
      <c r="GL369" s="14"/>
      <c r="GM369" s="14"/>
      <c r="GN369" s="14"/>
      <c r="GO369" s="14"/>
      <c r="GP369" s="14"/>
      <c r="GQ369" s="14"/>
      <c r="GR369" s="14"/>
      <c r="GS369" s="14"/>
      <c r="GT369" s="14"/>
      <c r="GU369" s="14"/>
      <c r="GV369" s="14"/>
      <c r="GW369" s="14"/>
      <c r="GX369" s="14"/>
      <c r="GY369" s="14"/>
      <c r="GZ369" s="14"/>
      <c r="HA369" s="14"/>
      <c r="HB369" s="14"/>
      <c r="HC369" s="14"/>
      <c r="HD369" s="14"/>
      <c r="HE369" s="14"/>
      <c r="HF369" s="14"/>
      <c r="HG369" s="14"/>
      <c r="HH369" s="14"/>
      <c r="HI369" s="14"/>
      <c r="HJ369" s="14"/>
      <c r="HK369" s="14"/>
      <c r="HL369" s="14"/>
      <c r="HM369" s="14"/>
      <c r="HN369" s="14"/>
      <c r="HO369" s="14"/>
      <c r="HP369" s="14"/>
      <c r="HQ369" s="14"/>
      <c r="HR369" s="14"/>
      <c r="HS369" s="14"/>
      <c r="HT369" s="14"/>
      <c r="HU369" s="14"/>
      <c r="HV369" s="14"/>
      <c r="HW369" s="14"/>
      <c r="HX369" s="14"/>
      <c r="HY369" s="14"/>
      <c r="HZ369" s="14"/>
      <c r="IA369" s="14"/>
      <c r="IB369" s="14"/>
      <c r="IC369" s="14"/>
      <c r="ID369" s="14"/>
      <c r="IE369" s="14"/>
      <c r="IF369" s="14"/>
      <c r="IG369" s="14"/>
      <c r="IH369" s="14"/>
      <c r="II369" s="14"/>
      <c r="IJ369" s="14"/>
      <c r="IK369" s="14"/>
      <c r="IL369" s="14"/>
      <c r="IM369" s="14"/>
      <c r="IN369" s="14"/>
      <c r="IO369" s="14"/>
      <c r="IP369" s="14"/>
      <c r="IQ369" s="14"/>
      <c r="IR369" s="14"/>
      <c r="IS369" s="14"/>
      <c r="IT369" s="14"/>
      <c r="IU369" s="14"/>
      <c r="IV369" s="14"/>
      <c r="IW369" s="14"/>
      <c r="IX369" s="14"/>
      <c r="IY369" s="14"/>
      <c r="IZ369" s="14"/>
      <c r="JA369" s="14"/>
      <c r="JB369" s="14"/>
      <c r="JC369" s="14"/>
      <c r="JD369" s="14"/>
      <c r="JE369" s="14"/>
      <c r="JF369" s="14"/>
      <c r="JG369" s="14"/>
      <c r="JH369" s="14"/>
      <c r="JI369" s="14"/>
      <c r="JJ369" s="14"/>
      <c r="JK369" s="14"/>
      <c r="JL369" s="14"/>
      <c r="JM369" s="14"/>
      <c r="JN369" s="14"/>
      <c r="JO369" s="14"/>
      <c r="JP369" s="14"/>
      <c r="JQ369" s="14"/>
      <c r="JR369" s="14"/>
    </row>
    <row r="370" spans="1:278" s="152" customFormat="1" ht="18" hidden="1" customHeight="1" outlineLevel="2" x14ac:dyDescent="0.25">
      <c r="A370" s="146">
        <v>103</v>
      </c>
      <c r="B370" s="366" t="str">
        <f>IFERROR(IF(INDEX(inputsflow_gn,MATCH(Logic!$A370,inputsflow_no,0))&lt;&gt;"",INDEX(inputsflow_gn,MATCH(Logic!$A370,inputsflow_no,0)),""),"")</f>
        <v/>
      </c>
      <c r="C370" s="367"/>
      <c r="D370" s="58" t="str">
        <f>IFERROR(IF(INDEX(inputsflow_id,MATCH(Logic!$A370,inputsflow_no,0))&lt;&gt;"",INDEX(inputsflow_id,MATCH(Logic!$A370,inputsflow_no,0)),""),"")</f>
        <v/>
      </c>
      <c r="E370" s="370" t="str">
        <f>IFERROR(IF(INDEX(inputsflow_typ,MATCH(Logic!$A370,inputsflow_no,0))&lt;&gt;"",INDEX(inputsflow_typ,MATCH(Logic!$A370,inputsflow_no,0)),""),"")</f>
        <v/>
      </c>
      <c r="F370" s="370"/>
      <c r="G370" s="162" t="str">
        <f t="shared" si="116"/>
        <v/>
      </c>
      <c r="H370" s="312" t="str">
        <f>IFERROR(IF(INDEX(inputsflow_dur,MATCH(Logic!$A370,inputsflow_no,0))&lt;&gt;"",INDEX(inputsflow_dur,MATCH(Logic!$A370,inputsflow_no,0)),""),"")</f>
        <v/>
      </c>
      <c r="I370" s="160" t="str">
        <f t="shared" si="117"/>
        <v/>
      </c>
      <c r="J370" s="312" t="str">
        <f>IFERROR(IF(INDEX(inputsflow_dfr,MATCH(Logic!$A370,inputsflow_no,0))&lt;&gt;"",INDEX(inputsflow_dfr,MATCH(Logic!$A370,inputsflow_no,0)),""),"")</f>
        <v/>
      </c>
      <c r="K370" s="304" t="str">
        <f>IFERROR(IF(INDEX(inputsflow_paw,MATCH(Logic!$A370,inputsflow_no,0))&lt;&gt;"",INDEX(inputsflow_paw,MATCH(Logic!$A370,inputsflow_no,0)),""),"")</f>
        <v/>
      </c>
      <c r="L370" s="304" t="str">
        <f>IFERROR(IF(INDEX(inputsflow_prcocc,MATCH(Logic!$A370,inputsflow_no,0))&lt;&gt;"",INDEX(inputsflow_prcocc,MATCH(Logic!$A370,inputsflow_no,0)),""),"")</f>
        <v/>
      </c>
      <c r="M370" s="160" t="str">
        <f t="shared" si="138"/>
        <v/>
      </c>
      <c r="N370" s="160" t="str">
        <f t="shared" si="139"/>
        <v/>
      </c>
      <c r="O370" s="160" t="str">
        <f t="shared" si="140"/>
        <v/>
      </c>
      <c r="P370" s="160" t="str">
        <f t="shared" si="141"/>
        <v/>
      </c>
      <c r="Q370" s="160" t="str">
        <f t="shared" si="142"/>
        <v/>
      </c>
      <c r="R370" s="160" t="str">
        <f t="shared" si="143"/>
        <v/>
      </c>
      <c r="S370" s="160" t="str">
        <f t="shared" si="144"/>
        <v/>
      </c>
      <c r="T370" s="160" t="str">
        <f t="shared" si="145"/>
        <v/>
      </c>
      <c r="U370" s="160" t="str">
        <f t="shared" si="146"/>
        <v/>
      </c>
      <c r="V370" s="160" t="str">
        <f t="shared" si="147"/>
        <v/>
      </c>
      <c r="W370" s="160" t="str">
        <f t="shared" si="148"/>
        <v/>
      </c>
      <c r="X370" s="161" t="str">
        <f>IFERROR(IF(INDEX(inputsflow_updot,MATCH(Logic!$A370,inputsflow_no,0))&lt;&gt;"",INDEX(inputsflow_updot,MATCH(Logic!$A370,inputsflow_no,0)),""),"")</f>
        <v/>
      </c>
      <c r="Y370" s="160" t="str">
        <f t="shared" si="118"/>
        <v/>
      </c>
      <c r="Z370" s="161" t="str">
        <f>IFERROR(IF(INDEX(inputsflow_tduot,MATCH(Logic!$A370,inputsflow_no,0))&lt;&gt;"",INDEX(inputsflow_tduot,MATCH(Logic!$A370,inputsflow_no,0)),""),"")</f>
        <v/>
      </c>
      <c r="AA370" s="166" t="str">
        <f t="shared" si="155"/>
        <v/>
      </c>
      <c r="AB370" s="166" t="str">
        <f t="shared" si="120"/>
        <v/>
      </c>
      <c r="AC370" s="162" t="str">
        <f t="shared" si="154"/>
        <v/>
      </c>
      <c r="AD370" s="306" t="str">
        <f t="shared" si="149"/>
        <v/>
      </c>
      <c r="AE370" s="162" t="str">
        <f t="shared" si="150"/>
        <v/>
      </c>
      <c r="AF370" s="160" t="str">
        <f t="shared" si="151"/>
        <v/>
      </c>
      <c r="AG370" s="162" t="str">
        <f t="shared" si="152"/>
        <v/>
      </c>
      <c r="AH370" s="162" t="str">
        <f t="shared" si="121"/>
        <v/>
      </c>
      <c r="AI370" s="162" t="str">
        <f t="shared" si="153"/>
        <v/>
      </c>
      <c r="AJ370" s="153"/>
      <c r="AK370" s="138"/>
      <c r="AL370" s="138"/>
      <c r="AM370" s="138"/>
      <c r="AN370" s="138"/>
      <c r="AO370" s="138"/>
      <c r="AP370" s="138"/>
      <c r="AQ370" s="138"/>
      <c r="AR370" s="138"/>
      <c r="AS370" s="138"/>
      <c r="AT370" s="138"/>
      <c r="AU370" s="138"/>
      <c r="AV370" s="138"/>
      <c r="AW370" s="138"/>
      <c r="AX370" s="138"/>
      <c r="AY370" s="138"/>
      <c r="AZ370" s="138"/>
      <c r="BA370" s="138"/>
      <c r="BB370" s="138"/>
      <c r="BC370" s="138"/>
      <c r="BD370" s="138"/>
      <c r="BE370" s="138"/>
      <c r="BF370" s="138"/>
      <c r="BG370" s="138"/>
      <c r="BH370" s="138"/>
      <c r="BI370" s="138"/>
      <c r="BJ370" s="138"/>
      <c r="BK370" s="138"/>
      <c r="BL370" s="138"/>
      <c r="BM370" s="138"/>
      <c r="BN370" s="138"/>
      <c r="BO370" s="138"/>
      <c r="BP370" s="138"/>
      <c r="BQ370" s="138"/>
      <c r="BR370" s="138"/>
      <c r="BS370" s="138"/>
      <c r="BT370" s="138"/>
      <c r="BU370" s="138"/>
      <c r="BV370" s="138"/>
      <c r="BW370" s="138"/>
      <c r="BX370" s="138"/>
      <c r="BY370" s="138"/>
      <c r="BZ370" s="138"/>
      <c r="CA370" s="14"/>
      <c r="CB370" s="14"/>
      <c r="CC370" s="14"/>
      <c r="CD370" s="14"/>
      <c r="CE370" s="14"/>
      <c r="CF370" s="14"/>
      <c r="CG370" s="14"/>
      <c r="CH370" s="14"/>
      <c r="CI370" s="14"/>
      <c r="CJ370" s="14"/>
      <c r="CK370" s="14"/>
      <c r="CL370" s="14"/>
      <c r="CM370" s="14"/>
      <c r="CN370" s="14"/>
      <c r="CO370" s="14"/>
      <c r="CP370" s="14"/>
      <c r="CQ370" s="14"/>
      <c r="CR370" s="14"/>
      <c r="CS370" s="14"/>
      <c r="CT370" s="14"/>
      <c r="CU370" s="14"/>
      <c r="CV370" s="14"/>
      <c r="CW370" s="14"/>
      <c r="CX370" s="14"/>
      <c r="CY370" s="14"/>
      <c r="CZ370" s="14"/>
      <c r="DA370" s="14"/>
      <c r="DB370" s="14"/>
      <c r="DC370" s="14"/>
      <c r="DD370" s="14"/>
      <c r="DE370" s="14"/>
      <c r="DF370" s="14"/>
      <c r="DG370" s="14"/>
      <c r="DH370" s="14"/>
      <c r="DI370" s="14"/>
      <c r="DJ370" s="14"/>
      <c r="DK370" s="14"/>
      <c r="DL370" s="14"/>
      <c r="DM370" s="14"/>
      <c r="DN370" s="14"/>
      <c r="DO370" s="14"/>
      <c r="DP370" s="14"/>
      <c r="DQ370" s="14"/>
      <c r="DR370" s="14"/>
      <c r="DS370" s="14"/>
      <c r="DT370" s="14"/>
      <c r="DU370" s="14"/>
      <c r="DV370" s="14"/>
      <c r="DW370" s="14"/>
      <c r="DX370" s="14"/>
      <c r="DY370" s="14"/>
      <c r="DZ370" s="14"/>
      <c r="EA370" s="14"/>
      <c r="EB370" s="14"/>
      <c r="EC370" s="14"/>
      <c r="ED370" s="14"/>
      <c r="EE370" s="14"/>
      <c r="EF370" s="14"/>
      <c r="EG370" s="14"/>
      <c r="EH370" s="14"/>
      <c r="EI370" s="14"/>
      <c r="EJ370" s="14"/>
      <c r="EK370" s="14"/>
      <c r="EL370" s="14"/>
      <c r="EM370" s="14"/>
      <c r="EN370" s="14"/>
      <c r="EO370" s="14"/>
      <c r="EP370" s="14"/>
      <c r="EQ370" s="14"/>
      <c r="ER370" s="14"/>
      <c r="ES370" s="14"/>
      <c r="ET370" s="14"/>
      <c r="EU370" s="14"/>
      <c r="EV370" s="14"/>
      <c r="EW370" s="14"/>
      <c r="EX370" s="14"/>
      <c r="EY370" s="14"/>
      <c r="EZ370" s="14"/>
      <c r="FA370" s="14"/>
      <c r="FB370" s="14"/>
      <c r="FC370" s="14"/>
      <c r="FD370" s="14"/>
      <c r="FE370" s="14"/>
      <c r="FF370" s="14"/>
      <c r="FG370" s="14"/>
      <c r="FH370" s="14"/>
      <c r="FI370" s="14"/>
      <c r="FJ370" s="14"/>
      <c r="FK370" s="14"/>
      <c r="FL370" s="14"/>
      <c r="FM370" s="14"/>
      <c r="FN370" s="14"/>
      <c r="FO370" s="14"/>
      <c r="FP370" s="14"/>
      <c r="FQ370" s="14"/>
      <c r="FR370" s="14"/>
      <c r="FS370" s="14"/>
      <c r="FT370" s="14"/>
      <c r="FU370" s="14"/>
      <c r="FV370" s="14"/>
      <c r="FW370" s="14"/>
      <c r="FX370" s="14"/>
      <c r="FY370" s="14"/>
      <c r="FZ370" s="14"/>
      <c r="GA370" s="14"/>
      <c r="GB370" s="14"/>
      <c r="GC370" s="14"/>
      <c r="GD370" s="14"/>
      <c r="GE370" s="14"/>
      <c r="GF370" s="14"/>
      <c r="GG370" s="14"/>
      <c r="GH370" s="14"/>
      <c r="GI370" s="14"/>
      <c r="GJ370" s="14"/>
      <c r="GK370" s="14"/>
      <c r="GL370" s="14"/>
      <c r="GM370" s="14"/>
      <c r="GN370" s="14"/>
      <c r="GO370" s="14"/>
      <c r="GP370" s="14"/>
      <c r="GQ370" s="14"/>
      <c r="GR370" s="14"/>
      <c r="GS370" s="14"/>
      <c r="GT370" s="14"/>
      <c r="GU370" s="14"/>
      <c r="GV370" s="14"/>
      <c r="GW370" s="14"/>
      <c r="GX370" s="14"/>
      <c r="GY370" s="14"/>
      <c r="GZ370" s="14"/>
      <c r="HA370" s="14"/>
      <c r="HB370" s="14"/>
      <c r="HC370" s="14"/>
      <c r="HD370" s="14"/>
      <c r="HE370" s="14"/>
      <c r="HF370" s="14"/>
      <c r="HG370" s="14"/>
      <c r="HH370" s="14"/>
      <c r="HI370" s="14"/>
      <c r="HJ370" s="14"/>
      <c r="HK370" s="14"/>
      <c r="HL370" s="14"/>
      <c r="HM370" s="14"/>
      <c r="HN370" s="14"/>
      <c r="HO370" s="14"/>
      <c r="HP370" s="14"/>
      <c r="HQ370" s="14"/>
      <c r="HR370" s="14"/>
      <c r="HS370" s="14"/>
      <c r="HT370" s="14"/>
      <c r="HU370" s="14"/>
      <c r="HV370" s="14"/>
      <c r="HW370" s="14"/>
      <c r="HX370" s="14"/>
      <c r="HY370" s="14"/>
      <c r="HZ370" s="14"/>
      <c r="IA370" s="14"/>
      <c r="IB370" s="14"/>
      <c r="IC370" s="14"/>
      <c r="ID370" s="14"/>
      <c r="IE370" s="14"/>
      <c r="IF370" s="14"/>
      <c r="IG370" s="14"/>
      <c r="IH370" s="14"/>
      <c r="II370" s="14"/>
      <c r="IJ370" s="14"/>
      <c r="IK370" s="14"/>
      <c r="IL370" s="14"/>
      <c r="IM370" s="14"/>
      <c r="IN370" s="14"/>
      <c r="IO370" s="14"/>
      <c r="IP370" s="14"/>
      <c r="IQ370" s="14"/>
      <c r="IR370" s="14"/>
      <c r="IS370" s="14"/>
      <c r="IT370" s="14"/>
      <c r="IU370" s="14"/>
      <c r="IV370" s="14"/>
      <c r="IW370" s="14"/>
      <c r="IX370" s="14"/>
      <c r="IY370" s="14"/>
      <c r="IZ370" s="14"/>
      <c r="JA370" s="14"/>
      <c r="JB370" s="14"/>
      <c r="JC370" s="14"/>
      <c r="JD370" s="14"/>
      <c r="JE370" s="14"/>
      <c r="JF370" s="14"/>
      <c r="JG370" s="14"/>
      <c r="JH370" s="14"/>
      <c r="JI370" s="14"/>
      <c r="JJ370" s="14"/>
      <c r="JK370" s="14"/>
      <c r="JL370" s="14"/>
      <c r="JM370" s="14"/>
      <c r="JN370" s="14"/>
      <c r="JO370" s="14"/>
      <c r="JP370" s="14"/>
      <c r="JQ370" s="14"/>
      <c r="JR370" s="14"/>
    </row>
    <row r="371" spans="1:278" s="152" customFormat="1" ht="18" hidden="1" customHeight="1" outlineLevel="2" x14ac:dyDescent="0.25">
      <c r="A371" s="146">
        <v>104</v>
      </c>
      <c r="B371" s="366" t="str">
        <f>IFERROR(IF(INDEX(inputsflow_gn,MATCH(Logic!$A371,inputsflow_no,0))&lt;&gt;"",INDEX(inputsflow_gn,MATCH(Logic!$A371,inputsflow_no,0)),""),"")</f>
        <v/>
      </c>
      <c r="C371" s="367"/>
      <c r="D371" s="58" t="str">
        <f>IFERROR(IF(INDEX(inputsflow_id,MATCH(Logic!$A371,inputsflow_no,0))&lt;&gt;"",INDEX(inputsflow_id,MATCH(Logic!$A371,inputsflow_no,0)),""),"")</f>
        <v/>
      </c>
      <c r="E371" s="370" t="str">
        <f>IFERROR(IF(INDEX(inputsflow_typ,MATCH(Logic!$A371,inputsflow_no,0))&lt;&gt;"",INDEX(inputsflow_typ,MATCH(Logic!$A371,inputsflow_no,0)),""),"")</f>
        <v/>
      </c>
      <c r="F371" s="370"/>
      <c r="G371" s="162" t="str">
        <f t="shared" si="116"/>
        <v/>
      </c>
      <c r="H371" s="312" t="str">
        <f>IFERROR(IF(INDEX(inputsflow_dur,MATCH(Logic!$A371,inputsflow_no,0))&lt;&gt;"",INDEX(inputsflow_dur,MATCH(Logic!$A371,inputsflow_no,0)),""),"")</f>
        <v/>
      </c>
      <c r="I371" s="160" t="str">
        <f t="shared" si="117"/>
        <v/>
      </c>
      <c r="J371" s="312" t="str">
        <f>IFERROR(IF(INDEX(inputsflow_dfr,MATCH(Logic!$A371,inputsflow_no,0))&lt;&gt;"",INDEX(inputsflow_dfr,MATCH(Logic!$A371,inputsflow_no,0)),""),"")</f>
        <v/>
      </c>
      <c r="K371" s="304" t="str">
        <f>IFERROR(IF(INDEX(inputsflow_paw,MATCH(Logic!$A371,inputsflow_no,0))&lt;&gt;"",INDEX(inputsflow_paw,MATCH(Logic!$A371,inputsflow_no,0)),""),"")</f>
        <v/>
      </c>
      <c r="L371" s="304" t="str">
        <f>IFERROR(IF(INDEX(inputsflow_prcocc,MATCH(Logic!$A371,inputsflow_no,0))&lt;&gt;"",INDEX(inputsflow_prcocc,MATCH(Logic!$A371,inputsflow_no,0)),""),"")</f>
        <v/>
      </c>
      <c r="M371" s="160" t="str">
        <f t="shared" si="138"/>
        <v/>
      </c>
      <c r="N371" s="160" t="str">
        <f t="shared" si="139"/>
        <v/>
      </c>
      <c r="O371" s="160" t="str">
        <f t="shared" si="140"/>
        <v/>
      </c>
      <c r="P371" s="160" t="str">
        <f t="shared" si="141"/>
        <v/>
      </c>
      <c r="Q371" s="160" t="str">
        <f t="shared" si="142"/>
        <v/>
      </c>
      <c r="R371" s="160" t="str">
        <f t="shared" si="143"/>
        <v/>
      </c>
      <c r="S371" s="160" t="str">
        <f t="shared" si="144"/>
        <v/>
      </c>
      <c r="T371" s="160" t="str">
        <f t="shared" si="145"/>
        <v/>
      </c>
      <c r="U371" s="160" t="str">
        <f t="shared" si="146"/>
        <v/>
      </c>
      <c r="V371" s="160" t="str">
        <f t="shared" si="147"/>
        <v/>
      </c>
      <c r="W371" s="160" t="str">
        <f t="shared" si="148"/>
        <v/>
      </c>
      <c r="X371" s="161" t="str">
        <f>IFERROR(IF(INDEX(inputsflow_updot,MATCH(Logic!$A371,inputsflow_no,0))&lt;&gt;"",INDEX(inputsflow_updot,MATCH(Logic!$A371,inputsflow_no,0)),""),"")</f>
        <v/>
      </c>
      <c r="Y371" s="160" t="str">
        <f t="shared" si="118"/>
        <v/>
      </c>
      <c r="Z371" s="161" t="str">
        <f>IFERROR(IF(INDEX(inputsflow_tduot,MATCH(Logic!$A371,inputsflow_no,0))&lt;&gt;"",INDEX(inputsflow_tduot,MATCH(Logic!$A371,inputsflow_no,0)),""),"")</f>
        <v/>
      </c>
      <c r="AA371" s="166" t="str">
        <f t="shared" si="155"/>
        <v/>
      </c>
      <c r="AB371" s="166" t="str">
        <f t="shared" si="120"/>
        <v/>
      </c>
      <c r="AC371" s="162" t="str">
        <f t="shared" si="154"/>
        <v/>
      </c>
      <c r="AD371" s="306" t="str">
        <f t="shared" si="149"/>
        <v/>
      </c>
      <c r="AE371" s="162" t="str">
        <f t="shared" si="150"/>
        <v/>
      </c>
      <c r="AF371" s="160" t="str">
        <f t="shared" si="151"/>
        <v/>
      </c>
      <c r="AG371" s="162" t="str">
        <f t="shared" si="152"/>
        <v/>
      </c>
      <c r="AH371" s="162" t="str">
        <f t="shared" si="121"/>
        <v/>
      </c>
      <c r="AI371" s="162" t="str">
        <f t="shared" si="153"/>
        <v/>
      </c>
      <c r="AJ371" s="153"/>
      <c r="AK371" s="138"/>
      <c r="AL371" s="138"/>
      <c r="AM371" s="138"/>
      <c r="AN371" s="138"/>
      <c r="AO371" s="138"/>
      <c r="AP371" s="138"/>
      <c r="AQ371" s="138"/>
      <c r="AR371" s="138"/>
      <c r="AS371" s="138"/>
      <c r="AT371" s="138"/>
      <c r="AU371" s="138"/>
      <c r="AV371" s="138"/>
      <c r="AW371" s="138"/>
      <c r="AX371" s="138"/>
      <c r="AY371" s="138"/>
      <c r="AZ371" s="138"/>
      <c r="BA371" s="138"/>
      <c r="BB371" s="138"/>
      <c r="BC371" s="138"/>
      <c r="BD371" s="138"/>
      <c r="BE371" s="138"/>
      <c r="BF371" s="138"/>
      <c r="BG371" s="138"/>
      <c r="BH371" s="138"/>
      <c r="BI371" s="138"/>
      <c r="BJ371" s="138"/>
      <c r="BK371" s="138"/>
      <c r="BL371" s="138"/>
      <c r="BM371" s="138"/>
      <c r="BN371" s="138"/>
      <c r="BO371" s="138"/>
      <c r="BP371" s="138"/>
      <c r="BQ371" s="138"/>
      <c r="BR371" s="138"/>
      <c r="BS371" s="138"/>
      <c r="BT371" s="138"/>
      <c r="BU371" s="138"/>
      <c r="BV371" s="138"/>
      <c r="BW371" s="138"/>
      <c r="BX371" s="138"/>
      <c r="BY371" s="138"/>
      <c r="BZ371" s="138"/>
      <c r="CA371" s="14"/>
      <c r="CB371" s="14"/>
      <c r="CC371" s="14"/>
      <c r="CD371" s="14"/>
      <c r="CE371" s="14"/>
      <c r="CF371" s="14"/>
      <c r="CG371" s="14"/>
      <c r="CH371" s="14"/>
      <c r="CI371" s="14"/>
      <c r="CJ371" s="14"/>
      <c r="CK371" s="14"/>
      <c r="CL371" s="14"/>
      <c r="CM371" s="14"/>
      <c r="CN371" s="14"/>
      <c r="CO371" s="14"/>
      <c r="CP371" s="14"/>
      <c r="CQ371" s="14"/>
      <c r="CR371" s="14"/>
      <c r="CS371" s="14"/>
      <c r="CT371" s="14"/>
      <c r="CU371" s="14"/>
      <c r="CV371" s="14"/>
      <c r="CW371" s="14"/>
      <c r="CX371" s="14"/>
      <c r="CY371" s="14"/>
      <c r="CZ371" s="14"/>
      <c r="DA371" s="14"/>
      <c r="DB371" s="14"/>
      <c r="DC371" s="14"/>
      <c r="DD371" s="14"/>
      <c r="DE371" s="14"/>
      <c r="DF371" s="14"/>
      <c r="DG371" s="14"/>
      <c r="DH371" s="14"/>
      <c r="DI371" s="14"/>
      <c r="DJ371" s="14"/>
      <c r="DK371" s="14"/>
      <c r="DL371" s="14"/>
      <c r="DM371" s="14"/>
      <c r="DN371" s="14"/>
      <c r="DO371" s="14"/>
      <c r="DP371" s="14"/>
      <c r="DQ371" s="14"/>
      <c r="DR371" s="14"/>
      <c r="DS371" s="14"/>
      <c r="DT371" s="14"/>
      <c r="DU371" s="14"/>
      <c r="DV371" s="14"/>
      <c r="DW371" s="14"/>
      <c r="DX371" s="14"/>
      <c r="DY371" s="14"/>
      <c r="DZ371" s="14"/>
      <c r="EA371" s="14"/>
      <c r="EB371" s="14"/>
      <c r="EC371" s="14"/>
      <c r="ED371" s="14"/>
      <c r="EE371" s="14"/>
      <c r="EF371" s="14"/>
      <c r="EG371" s="14"/>
      <c r="EH371" s="14"/>
      <c r="EI371" s="14"/>
      <c r="EJ371" s="14"/>
      <c r="EK371" s="14"/>
      <c r="EL371" s="14"/>
      <c r="EM371" s="14"/>
      <c r="EN371" s="14"/>
      <c r="EO371" s="14"/>
      <c r="EP371" s="14"/>
      <c r="EQ371" s="14"/>
      <c r="ER371" s="14"/>
      <c r="ES371" s="14"/>
      <c r="ET371" s="14"/>
      <c r="EU371" s="14"/>
      <c r="EV371" s="14"/>
      <c r="EW371" s="14"/>
      <c r="EX371" s="14"/>
      <c r="EY371" s="14"/>
      <c r="EZ371" s="14"/>
      <c r="FA371" s="14"/>
      <c r="FB371" s="14"/>
      <c r="FC371" s="14"/>
      <c r="FD371" s="14"/>
      <c r="FE371" s="14"/>
      <c r="FF371" s="14"/>
      <c r="FG371" s="14"/>
      <c r="FH371" s="14"/>
      <c r="FI371" s="14"/>
      <c r="FJ371" s="14"/>
      <c r="FK371" s="14"/>
      <c r="FL371" s="14"/>
      <c r="FM371" s="14"/>
      <c r="FN371" s="14"/>
      <c r="FO371" s="14"/>
      <c r="FP371" s="14"/>
      <c r="FQ371" s="14"/>
      <c r="FR371" s="14"/>
      <c r="FS371" s="14"/>
      <c r="FT371" s="14"/>
      <c r="FU371" s="14"/>
      <c r="FV371" s="14"/>
      <c r="FW371" s="14"/>
      <c r="FX371" s="14"/>
      <c r="FY371" s="14"/>
      <c r="FZ371" s="14"/>
      <c r="GA371" s="14"/>
      <c r="GB371" s="14"/>
      <c r="GC371" s="14"/>
      <c r="GD371" s="14"/>
      <c r="GE371" s="14"/>
      <c r="GF371" s="14"/>
      <c r="GG371" s="14"/>
      <c r="GH371" s="14"/>
      <c r="GI371" s="14"/>
      <c r="GJ371" s="14"/>
      <c r="GK371" s="14"/>
      <c r="GL371" s="14"/>
      <c r="GM371" s="14"/>
      <c r="GN371" s="14"/>
      <c r="GO371" s="14"/>
      <c r="GP371" s="14"/>
      <c r="GQ371" s="14"/>
      <c r="GR371" s="14"/>
      <c r="GS371" s="14"/>
      <c r="GT371" s="14"/>
      <c r="GU371" s="14"/>
      <c r="GV371" s="14"/>
      <c r="GW371" s="14"/>
      <c r="GX371" s="14"/>
      <c r="GY371" s="14"/>
      <c r="GZ371" s="14"/>
      <c r="HA371" s="14"/>
      <c r="HB371" s="14"/>
      <c r="HC371" s="14"/>
      <c r="HD371" s="14"/>
      <c r="HE371" s="14"/>
      <c r="HF371" s="14"/>
      <c r="HG371" s="14"/>
      <c r="HH371" s="14"/>
      <c r="HI371" s="14"/>
      <c r="HJ371" s="14"/>
      <c r="HK371" s="14"/>
      <c r="HL371" s="14"/>
      <c r="HM371" s="14"/>
      <c r="HN371" s="14"/>
      <c r="HO371" s="14"/>
      <c r="HP371" s="14"/>
      <c r="HQ371" s="14"/>
      <c r="HR371" s="14"/>
      <c r="HS371" s="14"/>
      <c r="HT371" s="14"/>
      <c r="HU371" s="14"/>
      <c r="HV371" s="14"/>
      <c r="HW371" s="14"/>
      <c r="HX371" s="14"/>
      <c r="HY371" s="14"/>
      <c r="HZ371" s="14"/>
      <c r="IA371" s="14"/>
      <c r="IB371" s="14"/>
      <c r="IC371" s="14"/>
      <c r="ID371" s="14"/>
      <c r="IE371" s="14"/>
      <c r="IF371" s="14"/>
      <c r="IG371" s="14"/>
      <c r="IH371" s="14"/>
      <c r="II371" s="14"/>
      <c r="IJ371" s="14"/>
      <c r="IK371" s="14"/>
      <c r="IL371" s="14"/>
      <c r="IM371" s="14"/>
      <c r="IN371" s="14"/>
      <c r="IO371" s="14"/>
      <c r="IP371" s="14"/>
      <c r="IQ371" s="14"/>
      <c r="IR371" s="14"/>
      <c r="IS371" s="14"/>
      <c r="IT371" s="14"/>
      <c r="IU371" s="14"/>
      <c r="IV371" s="14"/>
      <c r="IW371" s="14"/>
      <c r="IX371" s="14"/>
      <c r="IY371" s="14"/>
      <c r="IZ371" s="14"/>
      <c r="JA371" s="14"/>
      <c r="JB371" s="14"/>
      <c r="JC371" s="14"/>
      <c r="JD371" s="14"/>
      <c r="JE371" s="14"/>
      <c r="JF371" s="14"/>
      <c r="JG371" s="14"/>
      <c r="JH371" s="14"/>
      <c r="JI371" s="14"/>
      <c r="JJ371" s="14"/>
      <c r="JK371" s="14"/>
      <c r="JL371" s="14"/>
      <c r="JM371" s="14"/>
      <c r="JN371" s="14"/>
      <c r="JO371" s="14"/>
      <c r="JP371" s="14"/>
      <c r="JQ371" s="14"/>
      <c r="JR371" s="14"/>
    </row>
    <row r="372" spans="1:278" s="152" customFormat="1" ht="18" hidden="1" customHeight="1" outlineLevel="2" x14ac:dyDescent="0.25">
      <c r="A372" s="146">
        <v>105</v>
      </c>
      <c r="B372" s="366" t="str">
        <f>IFERROR(IF(INDEX(inputsflow_gn,MATCH(Logic!$A372,inputsflow_no,0))&lt;&gt;"",INDEX(inputsflow_gn,MATCH(Logic!$A372,inputsflow_no,0)),""),"")</f>
        <v/>
      </c>
      <c r="C372" s="367"/>
      <c r="D372" s="58" t="str">
        <f>IFERROR(IF(INDEX(inputsflow_id,MATCH(Logic!$A372,inputsflow_no,0))&lt;&gt;"",INDEX(inputsflow_id,MATCH(Logic!$A372,inputsflow_no,0)),""),"")</f>
        <v/>
      </c>
      <c r="E372" s="370" t="str">
        <f>IFERROR(IF(INDEX(inputsflow_typ,MATCH(Logic!$A372,inputsflow_no,0))&lt;&gt;"",INDEX(inputsflow_typ,MATCH(Logic!$A372,inputsflow_no,0)),""),"")</f>
        <v/>
      </c>
      <c r="F372" s="370"/>
      <c r="G372" s="162" t="str">
        <f t="shared" si="116"/>
        <v/>
      </c>
      <c r="H372" s="312" t="str">
        <f>IFERROR(IF(INDEX(inputsflow_dur,MATCH(Logic!$A372,inputsflow_no,0))&lt;&gt;"",INDEX(inputsflow_dur,MATCH(Logic!$A372,inputsflow_no,0)),""),"")</f>
        <v/>
      </c>
      <c r="I372" s="160" t="str">
        <f t="shared" si="117"/>
        <v/>
      </c>
      <c r="J372" s="312" t="str">
        <f>IFERROR(IF(INDEX(inputsflow_dfr,MATCH(Logic!$A372,inputsflow_no,0))&lt;&gt;"",INDEX(inputsflow_dfr,MATCH(Logic!$A372,inputsflow_no,0)),""),"")</f>
        <v/>
      </c>
      <c r="K372" s="304" t="str">
        <f>IFERROR(IF(INDEX(inputsflow_paw,MATCH(Logic!$A372,inputsflow_no,0))&lt;&gt;"",INDEX(inputsflow_paw,MATCH(Logic!$A372,inputsflow_no,0)),""),"")</f>
        <v/>
      </c>
      <c r="L372" s="304" t="str">
        <f>IFERROR(IF(INDEX(inputsflow_prcocc,MATCH(Logic!$A372,inputsflow_no,0))&lt;&gt;"",INDEX(inputsflow_prcocc,MATCH(Logic!$A372,inputsflow_no,0)),""),"")</f>
        <v/>
      </c>
      <c r="M372" s="160" t="str">
        <f t="shared" si="138"/>
        <v/>
      </c>
      <c r="N372" s="160" t="str">
        <f t="shared" si="139"/>
        <v/>
      </c>
      <c r="O372" s="160" t="str">
        <f t="shared" si="140"/>
        <v/>
      </c>
      <c r="P372" s="160" t="str">
        <f t="shared" si="141"/>
        <v/>
      </c>
      <c r="Q372" s="160" t="str">
        <f t="shared" si="142"/>
        <v/>
      </c>
      <c r="R372" s="160" t="str">
        <f t="shared" si="143"/>
        <v/>
      </c>
      <c r="S372" s="160" t="str">
        <f t="shared" si="144"/>
        <v/>
      </c>
      <c r="T372" s="160" t="str">
        <f t="shared" si="145"/>
        <v/>
      </c>
      <c r="U372" s="160" t="str">
        <f t="shared" si="146"/>
        <v/>
      </c>
      <c r="V372" s="160" t="str">
        <f t="shared" si="147"/>
        <v/>
      </c>
      <c r="W372" s="160" t="str">
        <f t="shared" si="148"/>
        <v/>
      </c>
      <c r="X372" s="161" t="str">
        <f>IFERROR(IF(INDEX(inputsflow_updot,MATCH(Logic!$A372,inputsflow_no,0))&lt;&gt;"",INDEX(inputsflow_updot,MATCH(Logic!$A372,inputsflow_no,0)),""),"")</f>
        <v/>
      </c>
      <c r="Y372" s="160" t="str">
        <f t="shared" si="118"/>
        <v/>
      </c>
      <c r="Z372" s="161" t="str">
        <f>IFERROR(IF(INDEX(inputsflow_tduot,MATCH(Logic!$A372,inputsflow_no,0))&lt;&gt;"",INDEX(inputsflow_tduot,MATCH(Logic!$A372,inputsflow_no,0)),""),"")</f>
        <v/>
      </c>
      <c r="AA372" s="166" t="str">
        <f t="shared" si="155"/>
        <v/>
      </c>
      <c r="AB372" s="166" t="str">
        <f t="shared" si="120"/>
        <v/>
      </c>
      <c r="AC372" s="162" t="str">
        <f t="shared" si="154"/>
        <v/>
      </c>
      <c r="AD372" s="306" t="str">
        <f t="shared" si="149"/>
        <v/>
      </c>
      <c r="AE372" s="162" t="str">
        <f t="shared" si="150"/>
        <v/>
      </c>
      <c r="AF372" s="160" t="str">
        <f t="shared" si="151"/>
        <v/>
      </c>
      <c r="AG372" s="162" t="str">
        <f t="shared" si="152"/>
        <v/>
      </c>
      <c r="AH372" s="162" t="str">
        <f t="shared" si="121"/>
        <v/>
      </c>
      <c r="AI372" s="162" t="str">
        <f t="shared" si="153"/>
        <v/>
      </c>
      <c r="AJ372" s="153"/>
      <c r="AK372" s="138"/>
      <c r="AL372" s="138"/>
      <c r="AM372" s="138"/>
      <c r="AN372" s="138"/>
      <c r="AO372" s="138"/>
      <c r="AP372" s="138"/>
      <c r="AQ372" s="138"/>
      <c r="AR372" s="138"/>
      <c r="AS372" s="138"/>
      <c r="AT372" s="138"/>
      <c r="AU372" s="138"/>
      <c r="AV372" s="138"/>
      <c r="AW372" s="138"/>
      <c r="AX372" s="138"/>
      <c r="AY372" s="138"/>
      <c r="AZ372" s="138"/>
      <c r="BA372" s="138"/>
      <c r="BB372" s="138"/>
      <c r="BC372" s="138"/>
      <c r="BD372" s="138"/>
      <c r="BE372" s="138"/>
      <c r="BF372" s="138"/>
      <c r="BG372" s="138"/>
      <c r="BH372" s="138"/>
      <c r="BI372" s="138"/>
      <c r="BJ372" s="138"/>
      <c r="BK372" s="138"/>
      <c r="BL372" s="138"/>
      <c r="BM372" s="138"/>
      <c r="BN372" s="138"/>
      <c r="BO372" s="138"/>
      <c r="BP372" s="138"/>
      <c r="BQ372" s="138"/>
      <c r="BR372" s="138"/>
      <c r="BS372" s="138"/>
      <c r="BT372" s="138"/>
      <c r="BU372" s="138"/>
      <c r="BV372" s="138"/>
      <c r="BW372" s="138"/>
      <c r="BX372" s="138"/>
      <c r="BY372" s="138"/>
      <c r="BZ372" s="138"/>
      <c r="CA372" s="14"/>
      <c r="CB372" s="14"/>
      <c r="CC372" s="14"/>
      <c r="CD372" s="14"/>
      <c r="CE372" s="14"/>
      <c r="CF372" s="14"/>
      <c r="CG372" s="14"/>
      <c r="CH372" s="14"/>
      <c r="CI372" s="14"/>
      <c r="CJ372" s="14"/>
      <c r="CK372" s="14"/>
      <c r="CL372" s="14"/>
      <c r="CM372" s="14"/>
      <c r="CN372" s="14"/>
      <c r="CO372" s="14"/>
      <c r="CP372" s="14"/>
      <c r="CQ372" s="14"/>
      <c r="CR372" s="14"/>
      <c r="CS372" s="14"/>
      <c r="CT372" s="14"/>
      <c r="CU372" s="14"/>
      <c r="CV372" s="14"/>
      <c r="CW372" s="14"/>
      <c r="CX372" s="14"/>
      <c r="CY372" s="14"/>
      <c r="CZ372" s="14"/>
      <c r="DA372" s="14"/>
      <c r="DB372" s="14"/>
      <c r="DC372" s="14"/>
      <c r="DD372" s="14"/>
      <c r="DE372" s="14"/>
      <c r="DF372" s="14"/>
      <c r="DG372" s="14"/>
      <c r="DH372" s="14"/>
      <c r="DI372" s="14"/>
      <c r="DJ372" s="14"/>
      <c r="DK372" s="14"/>
      <c r="DL372" s="14"/>
      <c r="DM372" s="14"/>
      <c r="DN372" s="14"/>
      <c r="DO372" s="14"/>
      <c r="DP372" s="14"/>
      <c r="DQ372" s="14"/>
      <c r="DR372" s="14"/>
      <c r="DS372" s="14"/>
      <c r="DT372" s="14"/>
      <c r="DU372" s="14"/>
      <c r="DV372" s="14"/>
      <c r="DW372" s="14"/>
      <c r="DX372" s="14"/>
      <c r="DY372" s="14"/>
      <c r="DZ372" s="14"/>
      <c r="EA372" s="14"/>
      <c r="EB372" s="14"/>
      <c r="EC372" s="14"/>
      <c r="ED372" s="14"/>
      <c r="EE372" s="14"/>
      <c r="EF372" s="14"/>
      <c r="EG372" s="14"/>
      <c r="EH372" s="14"/>
      <c r="EI372" s="14"/>
      <c r="EJ372" s="14"/>
      <c r="EK372" s="14"/>
      <c r="EL372" s="14"/>
      <c r="EM372" s="14"/>
      <c r="EN372" s="14"/>
      <c r="EO372" s="14"/>
      <c r="EP372" s="14"/>
      <c r="EQ372" s="14"/>
      <c r="ER372" s="14"/>
      <c r="ES372" s="14"/>
      <c r="ET372" s="14"/>
      <c r="EU372" s="14"/>
      <c r="EV372" s="14"/>
      <c r="EW372" s="14"/>
      <c r="EX372" s="14"/>
      <c r="EY372" s="14"/>
      <c r="EZ372" s="14"/>
      <c r="FA372" s="14"/>
      <c r="FB372" s="14"/>
      <c r="FC372" s="14"/>
      <c r="FD372" s="14"/>
      <c r="FE372" s="14"/>
      <c r="FF372" s="14"/>
      <c r="FG372" s="14"/>
      <c r="FH372" s="14"/>
      <c r="FI372" s="14"/>
      <c r="FJ372" s="14"/>
      <c r="FK372" s="14"/>
      <c r="FL372" s="14"/>
      <c r="FM372" s="14"/>
      <c r="FN372" s="14"/>
      <c r="FO372" s="14"/>
      <c r="FP372" s="14"/>
      <c r="FQ372" s="14"/>
      <c r="FR372" s="14"/>
      <c r="FS372" s="14"/>
      <c r="FT372" s="14"/>
      <c r="FU372" s="14"/>
      <c r="FV372" s="14"/>
      <c r="FW372" s="14"/>
      <c r="FX372" s="14"/>
      <c r="FY372" s="14"/>
      <c r="FZ372" s="14"/>
      <c r="GA372" s="14"/>
      <c r="GB372" s="14"/>
      <c r="GC372" s="14"/>
      <c r="GD372" s="14"/>
      <c r="GE372" s="14"/>
      <c r="GF372" s="14"/>
      <c r="GG372" s="14"/>
      <c r="GH372" s="14"/>
      <c r="GI372" s="14"/>
      <c r="GJ372" s="14"/>
      <c r="GK372" s="14"/>
      <c r="GL372" s="14"/>
      <c r="GM372" s="14"/>
      <c r="GN372" s="14"/>
      <c r="GO372" s="14"/>
      <c r="GP372" s="14"/>
      <c r="GQ372" s="14"/>
      <c r="GR372" s="14"/>
      <c r="GS372" s="14"/>
      <c r="GT372" s="14"/>
      <c r="GU372" s="14"/>
      <c r="GV372" s="14"/>
      <c r="GW372" s="14"/>
      <c r="GX372" s="14"/>
      <c r="GY372" s="14"/>
      <c r="GZ372" s="14"/>
      <c r="HA372" s="14"/>
      <c r="HB372" s="14"/>
      <c r="HC372" s="14"/>
      <c r="HD372" s="14"/>
      <c r="HE372" s="14"/>
      <c r="HF372" s="14"/>
      <c r="HG372" s="14"/>
      <c r="HH372" s="14"/>
      <c r="HI372" s="14"/>
      <c r="HJ372" s="14"/>
      <c r="HK372" s="14"/>
      <c r="HL372" s="14"/>
      <c r="HM372" s="14"/>
      <c r="HN372" s="14"/>
      <c r="HO372" s="14"/>
      <c r="HP372" s="14"/>
      <c r="HQ372" s="14"/>
      <c r="HR372" s="14"/>
      <c r="HS372" s="14"/>
      <c r="HT372" s="14"/>
      <c r="HU372" s="14"/>
      <c r="HV372" s="14"/>
      <c r="HW372" s="14"/>
      <c r="HX372" s="14"/>
      <c r="HY372" s="14"/>
      <c r="HZ372" s="14"/>
      <c r="IA372" s="14"/>
      <c r="IB372" s="14"/>
      <c r="IC372" s="14"/>
      <c r="ID372" s="14"/>
      <c r="IE372" s="14"/>
      <c r="IF372" s="14"/>
      <c r="IG372" s="14"/>
      <c r="IH372" s="14"/>
      <c r="II372" s="14"/>
      <c r="IJ372" s="14"/>
      <c r="IK372" s="14"/>
      <c r="IL372" s="14"/>
      <c r="IM372" s="14"/>
      <c r="IN372" s="14"/>
      <c r="IO372" s="14"/>
      <c r="IP372" s="14"/>
      <c r="IQ372" s="14"/>
      <c r="IR372" s="14"/>
      <c r="IS372" s="14"/>
      <c r="IT372" s="14"/>
      <c r="IU372" s="14"/>
      <c r="IV372" s="14"/>
      <c r="IW372" s="14"/>
      <c r="IX372" s="14"/>
      <c r="IY372" s="14"/>
      <c r="IZ372" s="14"/>
      <c r="JA372" s="14"/>
      <c r="JB372" s="14"/>
      <c r="JC372" s="14"/>
      <c r="JD372" s="14"/>
      <c r="JE372" s="14"/>
      <c r="JF372" s="14"/>
      <c r="JG372" s="14"/>
      <c r="JH372" s="14"/>
      <c r="JI372" s="14"/>
      <c r="JJ372" s="14"/>
      <c r="JK372" s="14"/>
      <c r="JL372" s="14"/>
      <c r="JM372" s="14"/>
      <c r="JN372" s="14"/>
      <c r="JO372" s="14"/>
      <c r="JP372" s="14"/>
      <c r="JQ372" s="14"/>
      <c r="JR372" s="14"/>
    </row>
    <row r="373" spans="1:278" s="152" customFormat="1" ht="18" hidden="1" customHeight="1" outlineLevel="2" x14ac:dyDescent="0.25">
      <c r="A373" s="146">
        <v>106</v>
      </c>
      <c r="B373" s="366" t="str">
        <f>IFERROR(IF(INDEX(inputsflow_gn,MATCH(Logic!$A373,inputsflow_no,0))&lt;&gt;"",INDEX(inputsflow_gn,MATCH(Logic!$A373,inputsflow_no,0)),""),"")</f>
        <v/>
      </c>
      <c r="C373" s="367"/>
      <c r="D373" s="58" t="str">
        <f>IFERROR(IF(INDEX(inputsflow_id,MATCH(Logic!$A373,inputsflow_no,0))&lt;&gt;"",INDEX(inputsflow_id,MATCH(Logic!$A373,inputsflow_no,0)),""),"")</f>
        <v/>
      </c>
      <c r="E373" s="370" t="str">
        <f>IFERROR(IF(INDEX(inputsflow_typ,MATCH(Logic!$A373,inputsflow_no,0))&lt;&gt;"",INDEX(inputsflow_typ,MATCH(Logic!$A373,inputsflow_no,0)),""),"")</f>
        <v/>
      </c>
      <c r="F373" s="370"/>
      <c r="G373" s="162" t="str">
        <f t="shared" si="116"/>
        <v/>
      </c>
      <c r="H373" s="312" t="str">
        <f>IFERROR(IF(INDEX(inputsflow_dur,MATCH(Logic!$A373,inputsflow_no,0))&lt;&gt;"",INDEX(inputsflow_dur,MATCH(Logic!$A373,inputsflow_no,0)),""),"")</f>
        <v/>
      </c>
      <c r="I373" s="160" t="str">
        <f t="shared" si="117"/>
        <v/>
      </c>
      <c r="J373" s="312" t="str">
        <f>IFERROR(IF(INDEX(inputsflow_dfr,MATCH(Logic!$A373,inputsflow_no,0))&lt;&gt;"",INDEX(inputsflow_dfr,MATCH(Logic!$A373,inputsflow_no,0)),""),"")</f>
        <v/>
      </c>
      <c r="K373" s="304" t="str">
        <f>IFERROR(IF(INDEX(inputsflow_paw,MATCH(Logic!$A373,inputsflow_no,0))&lt;&gt;"",INDEX(inputsflow_paw,MATCH(Logic!$A373,inputsflow_no,0)),""),"")</f>
        <v/>
      </c>
      <c r="L373" s="304" t="str">
        <f>IFERROR(IF(INDEX(inputsflow_prcocc,MATCH(Logic!$A373,inputsflow_no,0))&lt;&gt;"",INDEX(inputsflow_prcocc,MATCH(Logic!$A373,inputsflow_no,0)),""),"")</f>
        <v/>
      </c>
      <c r="M373" s="160" t="str">
        <f t="shared" si="138"/>
        <v/>
      </c>
      <c r="N373" s="160" t="str">
        <f t="shared" si="139"/>
        <v/>
      </c>
      <c r="O373" s="160" t="str">
        <f t="shared" si="140"/>
        <v/>
      </c>
      <c r="P373" s="160" t="str">
        <f t="shared" si="141"/>
        <v/>
      </c>
      <c r="Q373" s="160" t="str">
        <f t="shared" si="142"/>
        <v/>
      </c>
      <c r="R373" s="160" t="str">
        <f t="shared" si="143"/>
        <v/>
      </c>
      <c r="S373" s="160" t="str">
        <f t="shared" si="144"/>
        <v/>
      </c>
      <c r="T373" s="160" t="str">
        <f t="shared" si="145"/>
        <v/>
      </c>
      <c r="U373" s="160" t="str">
        <f t="shared" si="146"/>
        <v/>
      </c>
      <c r="V373" s="160" t="str">
        <f t="shared" si="147"/>
        <v/>
      </c>
      <c r="W373" s="160" t="str">
        <f t="shared" si="148"/>
        <v/>
      </c>
      <c r="X373" s="161" t="str">
        <f>IFERROR(IF(INDEX(inputsflow_updot,MATCH(Logic!$A373,inputsflow_no,0))&lt;&gt;"",INDEX(inputsflow_updot,MATCH(Logic!$A373,inputsflow_no,0)),""),"")</f>
        <v/>
      </c>
      <c r="Y373" s="160" t="str">
        <f t="shared" si="118"/>
        <v/>
      </c>
      <c r="Z373" s="161" t="str">
        <f>IFERROR(IF(INDEX(inputsflow_tduot,MATCH(Logic!$A373,inputsflow_no,0))&lt;&gt;"",INDEX(inputsflow_tduot,MATCH(Logic!$A373,inputsflow_no,0)),""),"")</f>
        <v/>
      </c>
      <c r="AA373" s="166" t="str">
        <f t="shared" si="155"/>
        <v/>
      </c>
      <c r="AB373" s="166" t="str">
        <f t="shared" si="120"/>
        <v/>
      </c>
      <c r="AC373" s="162" t="str">
        <f t="shared" si="154"/>
        <v/>
      </c>
      <c r="AD373" s="306" t="str">
        <f t="shared" si="149"/>
        <v/>
      </c>
      <c r="AE373" s="162" t="str">
        <f t="shared" si="150"/>
        <v/>
      </c>
      <c r="AF373" s="160" t="str">
        <f t="shared" si="151"/>
        <v/>
      </c>
      <c r="AG373" s="162" t="str">
        <f t="shared" si="152"/>
        <v/>
      </c>
      <c r="AH373" s="162" t="str">
        <f t="shared" si="121"/>
        <v/>
      </c>
      <c r="AI373" s="162" t="str">
        <f t="shared" si="153"/>
        <v/>
      </c>
      <c r="AJ373" s="153"/>
      <c r="AK373" s="138"/>
      <c r="AL373" s="138"/>
      <c r="AM373" s="138"/>
      <c r="AN373" s="138"/>
      <c r="AO373" s="138"/>
      <c r="AP373" s="138"/>
      <c r="AQ373" s="138"/>
      <c r="AR373" s="138"/>
      <c r="AS373" s="138"/>
      <c r="AT373" s="138"/>
      <c r="AU373" s="138"/>
      <c r="AV373" s="138"/>
      <c r="AW373" s="138"/>
      <c r="AX373" s="138"/>
      <c r="AY373" s="138"/>
      <c r="AZ373" s="138"/>
      <c r="BA373" s="138"/>
      <c r="BB373" s="138"/>
      <c r="BC373" s="138"/>
      <c r="BD373" s="138"/>
      <c r="BE373" s="138"/>
      <c r="BF373" s="138"/>
      <c r="BG373" s="138"/>
      <c r="BH373" s="138"/>
      <c r="BI373" s="138"/>
      <c r="BJ373" s="138"/>
      <c r="BK373" s="138"/>
      <c r="BL373" s="138"/>
      <c r="BM373" s="138"/>
      <c r="BN373" s="138"/>
      <c r="BO373" s="138"/>
      <c r="BP373" s="138"/>
      <c r="BQ373" s="138"/>
      <c r="BR373" s="138"/>
      <c r="BS373" s="138"/>
      <c r="BT373" s="138"/>
      <c r="BU373" s="138"/>
      <c r="BV373" s="138"/>
      <c r="BW373" s="138"/>
      <c r="BX373" s="138"/>
      <c r="BY373" s="138"/>
      <c r="BZ373" s="138"/>
      <c r="CA373" s="14"/>
      <c r="CB373" s="14"/>
      <c r="CC373" s="14"/>
      <c r="CD373" s="14"/>
      <c r="CE373" s="14"/>
      <c r="CF373" s="14"/>
      <c r="CG373" s="14"/>
      <c r="CH373" s="14"/>
      <c r="CI373" s="14"/>
      <c r="CJ373" s="14"/>
      <c r="CK373" s="14"/>
      <c r="CL373" s="14"/>
      <c r="CM373" s="14"/>
      <c r="CN373" s="14"/>
      <c r="CO373" s="14"/>
      <c r="CP373" s="14"/>
      <c r="CQ373" s="14"/>
      <c r="CR373" s="14"/>
      <c r="CS373" s="14"/>
      <c r="CT373" s="14"/>
      <c r="CU373" s="14"/>
      <c r="CV373" s="14"/>
      <c r="CW373" s="14"/>
      <c r="CX373" s="14"/>
      <c r="CY373" s="14"/>
      <c r="CZ373" s="14"/>
      <c r="DA373" s="14"/>
      <c r="DB373" s="14"/>
      <c r="DC373" s="14"/>
      <c r="DD373" s="14"/>
      <c r="DE373" s="14"/>
      <c r="DF373" s="14"/>
      <c r="DG373" s="14"/>
      <c r="DH373" s="14"/>
      <c r="DI373" s="14"/>
      <c r="DJ373" s="14"/>
      <c r="DK373" s="14"/>
      <c r="DL373" s="14"/>
      <c r="DM373" s="14"/>
      <c r="DN373" s="14"/>
      <c r="DO373" s="14"/>
      <c r="DP373" s="14"/>
      <c r="DQ373" s="14"/>
      <c r="DR373" s="14"/>
      <c r="DS373" s="14"/>
      <c r="DT373" s="14"/>
      <c r="DU373" s="14"/>
      <c r="DV373" s="14"/>
      <c r="DW373" s="14"/>
      <c r="DX373" s="14"/>
      <c r="DY373" s="14"/>
      <c r="DZ373" s="14"/>
      <c r="EA373" s="14"/>
      <c r="EB373" s="14"/>
      <c r="EC373" s="14"/>
      <c r="ED373" s="14"/>
      <c r="EE373" s="14"/>
      <c r="EF373" s="14"/>
      <c r="EG373" s="14"/>
      <c r="EH373" s="14"/>
      <c r="EI373" s="14"/>
      <c r="EJ373" s="14"/>
      <c r="EK373" s="14"/>
      <c r="EL373" s="14"/>
      <c r="EM373" s="14"/>
      <c r="EN373" s="14"/>
      <c r="EO373" s="14"/>
      <c r="EP373" s="14"/>
      <c r="EQ373" s="14"/>
      <c r="ER373" s="14"/>
      <c r="ES373" s="14"/>
      <c r="ET373" s="14"/>
      <c r="EU373" s="14"/>
      <c r="EV373" s="14"/>
      <c r="EW373" s="14"/>
      <c r="EX373" s="14"/>
      <c r="EY373" s="14"/>
      <c r="EZ373" s="14"/>
      <c r="FA373" s="14"/>
      <c r="FB373" s="14"/>
      <c r="FC373" s="14"/>
      <c r="FD373" s="14"/>
      <c r="FE373" s="14"/>
      <c r="FF373" s="14"/>
      <c r="FG373" s="14"/>
      <c r="FH373" s="14"/>
      <c r="FI373" s="14"/>
      <c r="FJ373" s="14"/>
      <c r="FK373" s="14"/>
      <c r="FL373" s="14"/>
      <c r="FM373" s="14"/>
      <c r="FN373" s="14"/>
      <c r="FO373" s="14"/>
      <c r="FP373" s="14"/>
      <c r="FQ373" s="14"/>
      <c r="FR373" s="14"/>
      <c r="FS373" s="14"/>
      <c r="FT373" s="14"/>
      <c r="FU373" s="14"/>
      <c r="FV373" s="14"/>
      <c r="FW373" s="14"/>
      <c r="FX373" s="14"/>
      <c r="FY373" s="14"/>
      <c r="FZ373" s="14"/>
      <c r="GA373" s="14"/>
      <c r="GB373" s="14"/>
      <c r="GC373" s="14"/>
      <c r="GD373" s="14"/>
      <c r="GE373" s="14"/>
      <c r="GF373" s="14"/>
      <c r="GG373" s="14"/>
      <c r="GH373" s="14"/>
      <c r="GI373" s="14"/>
      <c r="GJ373" s="14"/>
      <c r="GK373" s="14"/>
      <c r="GL373" s="14"/>
      <c r="GM373" s="14"/>
      <c r="GN373" s="14"/>
      <c r="GO373" s="14"/>
      <c r="GP373" s="14"/>
      <c r="GQ373" s="14"/>
      <c r="GR373" s="14"/>
      <c r="GS373" s="14"/>
      <c r="GT373" s="14"/>
      <c r="GU373" s="14"/>
      <c r="GV373" s="14"/>
      <c r="GW373" s="14"/>
      <c r="GX373" s="14"/>
      <c r="GY373" s="14"/>
      <c r="GZ373" s="14"/>
      <c r="HA373" s="14"/>
      <c r="HB373" s="14"/>
      <c r="HC373" s="14"/>
      <c r="HD373" s="14"/>
      <c r="HE373" s="14"/>
      <c r="HF373" s="14"/>
      <c r="HG373" s="14"/>
      <c r="HH373" s="14"/>
      <c r="HI373" s="14"/>
      <c r="HJ373" s="14"/>
      <c r="HK373" s="14"/>
      <c r="HL373" s="14"/>
      <c r="HM373" s="14"/>
      <c r="HN373" s="14"/>
      <c r="HO373" s="14"/>
      <c r="HP373" s="14"/>
      <c r="HQ373" s="14"/>
      <c r="HR373" s="14"/>
      <c r="HS373" s="14"/>
      <c r="HT373" s="14"/>
      <c r="HU373" s="14"/>
      <c r="HV373" s="14"/>
      <c r="HW373" s="14"/>
      <c r="HX373" s="14"/>
      <c r="HY373" s="14"/>
      <c r="HZ373" s="14"/>
      <c r="IA373" s="14"/>
      <c r="IB373" s="14"/>
      <c r="IC373" s="14"/>
      <c r="ID373" s="14"/>
      <c r="IE373" s="14"/>
      <c r="IF373" s="14"/>
      <c r="IG373" s="14"/>
      <c r="IH373" s="14"/>
      <c r="II373" s="14"/>
      <c r="IJ373" s="14"/>
      <c r="IK373" s="14"/>
      <c r="IL373" s="14"/>
      <c r="IM373" s="14"/>
      <c r="IN373" s="14"/>
      <c r="IO373" s="14"/>
      <c r="IP373" s="14"/>
      <c r="IQ373" s="14"/>
      <c r="IR373" s="14"/>
      <c r="IS373" s="14"/>
      <c r="IT373" s="14"/>
      <c r="IU373" s="14"/>
      <c r="IV373" s="14"/>
      <c r="IW373" s="14"/>
      <c r="IX373" s="14"/>
      <c r="IY373" s="14"/>
      <c r="IZ373" s="14"/>
      <c r="JA373" s="14"/>
      <c r="JB373" s="14"/>
      <c r="JC373" s="14"/>
      <c r="JD373" s="14"/>
      <c r="JE373" s="14"/>
      <c r="JF373" s="14"/>
      <c r="JG373" s="14"/>
      <c r="JH373" s="14"/>
      <c r="JI373" s="14"/>
      <c r="JJ373" s="14"/>
      <c r="JK373" s="14"/>
      <c r="JL373" s="14"/>
      <c r="JM373" s="14"/>
      <c r="JN373" s="14"/>
      <c r="JO373" s="14"/>
      <c r="JP373" s="14"/>
      <c r="JQ373" s="14"/>
      <c r="JR373" s="14"/>
    </row>
    <row r="374" spans="1:278" s="152" customFormat="1" ht="18" hidden="1" customHeight="1" outlineLevel="2" x14ac:dyDescent="0.25">
      <c r="A374" s="146">
        <v>107</v>
      </c>
      <c r="B374" s="366" t="str">
        <f>IFERROR(IF(INDEX(inputsflow_gn,MATCH(Logic!$A374,inputsflow_no,0))&lt;&gt;"",INDEX(inputsflow_gn,MATCH(Logic!$A374,inputsflow_no,0)),""),"")</f>
        <v/>
      </c>
      <c r="C374" s="367"/>
      <c r="D374" s="58" t="str">
        <f>IFERROR(IF(INDEX(inputsflow_id,MATCH(Logic!$A374,inputsflow_no,0))&lt;&gt;"",INDEX(inputsflow_id,MATCH(Logic!$A374,inputsflow_no,0)),""),"")</f>
        <v/>
      </c>
      <c r="E374" s="370" t="str">
        <f>IFERROR(IF(INDEX(inputsflow_typ,MATCH(Logic!$A374,inputsflow_no,0))&lt;&gt;"",INDEX(inputsflow_typ,MATCH(Logic!$A374,inputsflow_no,0)),""),"")</f>
        <v/>
      </c>
      <c r="F374" s="370"/>
      <c r="G374" s="162" t="str">
        <f t="shared" si="116"/>
        <v/>
      </c>
      <c r="H374" s="312" t="str">
        <f>IFERROR(IF(INDEX(inputsflow_dur,MATCH(Logic!$A374,inputsflow_no,0))&lt;&gt;"",INDEX(inputsflow_dur,MATCH(Logic!$A374,inputsflow_no,0)),""),"")</f>
        <v/>
      </c>
      <c r="I374" s="160" t="str">
        <f t="shared" si="117"/>
        <v/>
      </c>
      <c r="J374" s="312" t="str">
        <f>IFERROR(IF(INDEX(inputsflow_dfr,MATCH(Logic!$A374,inputsflow_no,0))&lt;&gt;"",INDEX(inputsflow_dfr,MATCH(Logic!$A374,inputsflow_no,0)),""),"")</f>
        <v/>
      </c>
      <c r="K374" s="304" t="str">
        <f>IFERROR(IF(INDEX(inputsflow_paw,MATCH(Logic!$A374,inputsflow_no,0))&lt;&gt;"",INDEX(inputsflow_paw,MATCH(Logic!$A374,inputsflow_no,0)),""),"")</f>
        <v/>
      </c>
      <c r="L374" s="304" t="str">
        <f>IFERROR(IF(INDEX(inputsflow_prcocc,MATCH(Logic!$A374,inputsflow_no,0))&lt;&gt;"",INDEX(inputsflow_prcocc,MATCH(Logic!$A374,inputsflow_no,0)),""),"")</f>
        <v/>
      </c>
      <c r="M374" s="160" t="str">
        <f t="shared" si="138"/>
        <v/>
      </c>
      <c r="N374" s="160" t="str">
        <f t="shared" si="139"/>
        <v/>
      </c>
      <c r="O374" s="160" t="str">
        <f t="shared" si="140"/>
        <v/>
      </c>
      <c r="P374" s="160" t="str">
        <f t="shared" si="141"/>
        <v/>
      </c>
      <c r="Q374" s="160" t="str">
        <f t="shared" si="142"/>
        <v/>
      </c>
      <c r="R374" s="160" t="str">
        <f t="shared" si="143"/>
        <v/>
      </c>
      <c r="S374" s="160" t="str">
        <f t="shared" si="144"/>
        <v/>
      </c>
      <c r="T374" s="160" t="str">
        <f t="shared" si="145"/>
        <v/>
      </c>
      <c r="U374" s="160" t="str">
        <f t="shared" si="146"/>
        <v/>
      </c>
      <c r="V374" s="160" t="str">
        <f t="shared" si="147"/>
        <v/>
      </c>
      <c r="W374" s="160" t="str">
        <f t="shared" si="148"/>
        <v/>
      </c>
      <c r="X374" s="161" t="str">
        <f>IFERROR(IF(INDEX(inputsflow_updot,MATCH(Logic!$A374,inputsflow_no,0))&lt;&gt;"",INDEX(inputsflow_updot,MATCH(Logic!$A374,inputsflow_no,0)),""),"")</f>
        <v/>
      </c>
      <c r="Y374" s="160" t="str">
        <f t="shared" si="118"/>
        <v/>
      </c>
      <c r="Z374" s="161" t="str">
        <f>IFERROR(IF(INDEX(inputsflow_tduot,MATCH(Logic!$A374,inputsflow_no,0))&lt;&gt;"",INDEX(inputsflow_tduot,MATCH(Logic!$A374,inputsflow_no,0)),""),"")</f>
        <v/>
      </c>
      <c r="AA374" s="166" t="str">
        <f t="shared" si="155"/>
        <v/>
      </c>
      <c r="AB374" s="166" t="str">
        <f t="shared" si="120"/>
        <v/>
      </c>
      <c r="AC374" s="162" t="str">
        <f t="shared" si="154"/>
        <v/>
      </c>
      <c r="AD374" s="306" t="str">
        <f t="shared" si="149"/>
        <v/>
      </c>
      <c r="AE374" s="162" t="str">
        <f t="shared" si="150"/>
        <v/>
      </c>
      <c r="AF374" s="160" t="str">
        <f t="shared" si="151"/>
        <v/>
      </c>
      <c r="AG374" s="162" t="str">
        <f t="shared" si="152"/>
        <v/>
      </c>
      <c r="AH374" s="162" t="str">
        <f t="shared" si="121"/>
        <v/>
      </c>
      <c r="AI374" s="162" t="str">
        <f t="shared" si="153"/>
        <v/>
      </c>
      <c r="AJ374" s="153"/>
      <c r="AK374" s="138"/>
      <c r="AL374" s="138"/>
      <c r="AM374" s="138"/>
      <c r="AN374" s="138"/>
      <c r="AO374" s="138"/>
      <c r="AP374" s="138"/>
      <c r="AQ374" s="138"/>
      <c r="AR374" s="138"/>
      <c r="AS374" s="138"/>
      <c r="AT374" s="138"/>
      <c r="AU374" s="138"/>
      <c r="AV374" s="138"/>
      <c r="AW374" s="138"/>
      <c r="AX374" s="138"/>
      <c r="AY374" s="138"/>
      <c r="AZ374" s="138"/>
      <c r="BA374" s="138"/>
      <c r="BB374" s="138"/>
      <c r="BC374" s="138"/>
      <c r="BD374" s="138"/>
      <c r="BE374" s="138"/>
      <c r="BF374" s="138"/>
      <c r="BG374" s="138"/>
      <c r="BH374" s="138"/>
      <c r="BI374" s="138"/>
      <c r="BJ374" s="138"/>
      <c r="BK374" s="138"/>
      <c r="BL374" s="138"/>
      <c r="BM374" s="138"/>
      <c r="BN374" s="138"/>
      <c r="BO374" s="138"/>
      <c r="BP374" s="138"/>
      <c r="BQ374" s="138"/>
      <c r="BR374" s="138"/>
      <c r="BS374" s="138"/>
      <c r="BT374" s="138"/>
      <c r="BU374" s="138"/>
      <c r="BV374" s="138"/>
      <c r="BW374" s="138"/>
      <c r="BX374" s="138"/>
      <c r="BY374" s="138"/>
      <c r="BZ374" s="138"/>
      <c r="CA374" s="14"/>
      <c r="CB374" s="14"/>
      <c r="CC374" s="14"/>
      <c r="CD374" s="14"/>
      <c r="CE374" s="14"/>
      <c r="CF374" s="14"/>
      <c r="CG374" s="14"/>
      <c r="CH374" s="14"/>
      <c r="CI374" s="14"/>
      <c r="CJ374" s="14"/>
      <c r="CK374" s="14"/>
      <c r="CL374" s="14"/>
      <c r="CM374" s="14"/>
      <c r="CN374" s="14"/>
      <c r="CO374" s="14"/>
      <c r="CP374" s="14"/>
      <c r="CQ374" s="14"/>
      <c r="CR374" s="14"/>
      <c r="CS374" s="14"/>
      <c r="CT374" s="14"/>
      <c r="CU374" s="14"/>
      <c r="CV374" s="14"/>
      <c r="CW374" s="14"/>
      <c r="CX374" s="14"/>
      <c r="CY374" s="14"/>
      <c r="CZ374" s="14"/>
      <c r="DA374" s="14"/>
      <c r="DB374" s="14"/>
      <c r="DC374" s="14"/>
      <c r="DD374" s="14"/>
      <c r="DE374" s="14"/>
      <c r="DF374" s="14"/>
      <c r="DG374" s="14"/>
      <c r="DH374" s="14"/>
      <c r="DI374" s="14"/>
      <c r="DJ374" s="14"/>
      <c r="DK374" s="14"/>
      <c r="DL374" s="14"/>
      <c r="DM374" s="14"/>
      <c r="DN374" s="14"/>
      <c r="DO374" s="14"/>
      <c r="DP374" s="14"/>
      <c r="DQ374" s="14"/>
      <c r="DR374" s="14"/>
      <c r="DS374" s="14"/>
      <c r="DT374" s="14"/>
      <c r="DU374" s="14"/>
      <c r="DV374" s="14"/>
      <c r="DW374" s="14"/>
      <c r="DX374" s="14"/>
      <c r="DY374" s="14"/>
      <c r="DZ374" s="14"/>
      <c r="EA374" s="14"/>
      <c r="EB374" s="14"/>
      <c r="EC374" s="14"/>
      <c r="ED374" s="14"/>
      <c r="EE374" s="14"/>
      <c r="EF374" s="14"/>
      <c r="EG374" s="14"/>
      <c r="EH374" s="14"/>
      <c r="EI374" s="14"/>
      <c r="EJ374" s="14"/>
      <c r="EK374" s="14"/>
      <c r="EL374" s="14"/>
      <c r="EM374" s="14"/>
      <c r="EN374" s="14"/>
      <c r="EO374" s="14"/>
      <c r="EP374" s="14"/>
      <c r="EQ374" s="14"/>
      <c r="ER374" s="14"/>
      <c r="ES374" s="14"/>
      <c r="ET374" s="14"/>
      <c r="EU374" s="14"/>
      <c r="EV374" s="14"/>
      <c r="EW374" s="14"/>
      <c r="EX374" s="14"/>
      <c r="EY374" s="14"/>
      <c r="EZ374" s="14"/>
      <c r="FA374" s="14"/>
      <c r="FB374" s="14"/>
      <c r="FC374" s="14"/>
      <c r="FD374" s="14"/>
      <c r="FE374" s="14"/>
      <c r="FF374" s="14"/>
      <c r="FG374" s="14"/>
      <c r="FH374" s="14"/>
      <c r="FI374" s="14"/>
      <c r="FJ374" s="14"/>
      <c r="FK374" s="14"/>
      <c r="FL374" s="14"/>
      <c r="FM374" s="14"/>
      <c r="FN374" s="14"/>
      <c r="FO374" s="14"/>
      <c r="FP374" s="14"/>
      <c r="FQ374" s="14"/>
      <c r="FR374" s="14"/>
      <c r="FS374" s="14"/>
      <c r="FT374" s="14"/>
      <c r="FU374" s="14"/>
      <c r="FV374" s="14"/>
      <c r="FW374" s="14"/>
      <c r="FX374" s="14"/>
      <c r="FY374" s="14"/>
      <c r="FZ374" s="14"/>
      <c r="GA374" s="14"/>
      <c r="GB374" s="14"/>
      <c r="GC374" s="14"/>
      <c r="GD374" s="14"/>
      <c r="GE374" s="14"/>
      <c r="GF374" s="14"/>
      <c r="GG374" s="14"/>
      <c r="GH374" s="14"/>
      <c r="GI374" s="14"/>
      <c r="GJ374" s="14"/>
      <c r="GK374" s="14"/>
      <c r="GL374" s="14"/>
      <c r="GM374" s="14"/>
      <c r="GN374" s="14"/>
      <c r="GO374" s="14"/>
      <c r="GP374" s="14"/>
      <c r="GQ374" s="14"/>
      <c r="GR374" s="14"/>
      <c r="GS374" s="14"/>
      <c r="GT374" s="14"/>
      <c r="GU374" s="14"/>
      <c r="GV374" s="14"/>
      <c r="GW374" s="14"/>
      <c r="GX374" s="14"/>
      <c r="GY374" s="14"/>
      <c r="GZ374" s="14"/>
      <c r="HA374" s="14"/>
      <c r="HB374" s="14"/>
      <c r="HC374" s="14"/>
      <c r="HD374" s="14"/>
      <c r="HE374" s="14"/>
      <c r="HF374" s="14"/>
      <c r="HG374" s="14"/>
      <c r="HH374" s="14"/>
      <c r="HI374" s="14"/>
      <c r="HJ374" s="14"/>
      <c r="HK374" s="14"/>
      <c r="HL374" s="14"/>
      <c r="HM374" s="14"/>
      <c r="HN374" s="14"/>
      <c r="HO374" s="14"/>
      <c r="HP374" s="14"/>
      <c r="HQ374" s="14"/>
      <c r="HR374" s="14"/>
      <c r="HS374" s="14"/>
      <c r="HT374" s="14"/>
      <c r="HU374" s="14"/>
      <c r="HV374" s="14"/>
      <c r="HW374" s="14"/>
      <c r="HX374" s="14"/>
      <c r="HY374" s="14"/>
      <c r="HZ374" s="14"/>
      <c r="IA374" s="14"/>
      <c r="IB374" s="14"/>
      <c r="IC374" s="14"/>
      <c r="ID374" s="14"/>
      <c r="IE374" s="14"/>
      <c r="IF374" s="14"/>
      <c r="IG374" s="14"/>
      <c r="IH374" s="14"/>
      <c r="II374" s="14"/>
      <c r="IJ374" s="14"/>
      <c r="IK374" s="14"/>
      <c r="IL374" s="14"/>
      <c r="IM374" s="14"/>
      <c r="IN374" s="14"/>
      <c r="IO374" s="14"/>
      <c r="IP374" s="14"/>
      <c r="IQ374" s="14"/>
      <c r="IR374" s="14"/>
      <c r="IS374" s="14"/>
      <c r="IT374" s="14"/>
      <c r="IU374" s="14"/>
      <c r="IV374" s="14"/>
      <c r="IW374" s="14"/>
      <c r="IX374" s="14"/>
      <c r="IY374" s="14"/>
      <c r="IZ374" s="14"/>
      <c r="JA374" s="14"/>
      <c r="JB374" s="14"/>
      <c r="JC374" s="14"/>
      <c r="JD374" s="14"/>
      <c r="JE374" s="14"/>
      <c r="JF374" s="14"/>
      <c r="JG374" s="14"/>
      <c r="JH374" s="14"/>
      <c r="JI374" s="14"/>
      <c r="JJ374" s="14"/>
      <c r="JK374" s="14"/>
      <c r="JL374" s="14"/>
      <c r="JM374" s="14"/>
      <c r="JN374" s="14"/>
      <c r="JO374" s="14"/>
      <c r="JP374" s="14"/>
      <c r="JQ374" s="14"/>
      <c r="JR374" s="14"/>
    </row>
    <row r="375" spans="1:278" s="152" customFormat="1" ht="18" hidden="1" customHeight="1" outlineLevel="2" x14ac:dyDescent="0.25">
      <c r="A375" s="146">
        <v>108</v>
      </c>
      <c r="B375" s="366" t="str">
        <f>IFERROR(IF(INDEX(inputsflow_gn,MATCH(Logic!$A375,inputsflow_no,0))&lt;&gt;"",INDEX(inputsflow_gn,MATCH(Logic!$A375,inputsflow_no,0)),""),"")</f>
        <v/>
      </c>
      <c r="C375" s="367"/>
      <c r="D375" s="58" t="str">
        <f>IFERROR(IF(INDEX(inputsflow_id,MATCH(Logic!$A375,inputsflow_no,0))&lt;&gt;"",INDEX(inputsflow_id,MATCH(Logic!$A375,inputsflow_no,0)),""),"")</f>
        <v/>
      </c>
      <c r="E375" s="370" t="str">
        <f>IFERROR(IF(INDEX(inputsflow_typ,MATCH(Logic!$A375,inputsflow_no,0))&lt;&gt;"",INDEX(inputsflow_typ,MATCH(Logic!$A375,inputsflow_no,0)),""),"")</f>
        <v/>
      </c>
      <c r="F375" s="370"/>
      <c r="G375" s="162" t="str">
        <f t="shared" si="116"/>
        <v/>
      </c>
      <c r="H375" s="312" t="str">
        <f>IFERROR(IF(INDEX(inputsflow_dur,MATCH(Logic!$A375,inputsflow_no,0))&lt;&gt;"",INDEX(inputsflow_dur,MATCH(Logic!$A375,inputsflow_no,0)),""),"")</f>
        <v/>
      </c>
      <c r="I375" s="160" t="str">
        <f t="shared" si="117"/>
        <v/>
      </c>
      <c r="J375" s="312" t="str">
        <f>IFERROR(IF(INDEX(inputsflow_dfr,MATCH(Logic!$A375,inputsflow_no,0))&lt;&gt;"",INDEX(inputsflow_dfr,MATCH(Logic!$A375,inputsflow_no,0)),""),"")</f>
        <v/>
      </c>
      <c r="K375" s="304" t="str">
        <f>IFERROR(IF(INDEX(inputsflow_paw,MATCH(Logic!$A375,inputsflow_no,0))&lt;&gt;"",INDEX(inputsflow_paw,MATCH(Logic!$A375,inputsflow_no,0)),""),"")</f>
        <v/>
      </c>
      <c r="L375" s="304" t="str">
        <f>IFERROR(IF(INDEX(inputsflow_prcocc,MATCH(Logic!$A375,inputsflow_no,0))&lt;&gt;"",INDEX(inputsflow_prcocc,MATCH(Logic!$A375,inputsflow_no,0)),""),"")</f>
        <v/>
      </c>
      <c r="M375" s="160" t="str">
        <f t="shared" si="138"/>
        <v/>
      </c>
      <c r="N375" s="160" t="str">
        <f t="shared" si="139"/>
        <v/>
      </c>
      <c r="O375" s="160" t="str">
        <f t="shared" si="140"/>
        <v/>
      </c>
      <c r="P375" s="160" t="str">
        <f t="shared" si="141"/>
        <v/>
      </c>
      <c r="Q375" s="160" t="str">
        <f t="shared" si="142"/>
        <v/>
      </c>
      <c r="R375" s="160" t="str">
        <f t="shared" si="143"/>
        <v/>
      </c>
      <c r="S375" s="160" t="str">
        <f t="shared" si="144"/>
        <v/>
      </c>
      <c r="T375" s="160" t="str">
        <f t="shared" si="145"/>
        <v/>
      </c>
      <c r="U375" s="160" t="str">
        <f t="shared" si="146"/>
        <v/>
      </c>
      <c r="V375" s="160" t="str">
        <f t="shared" si="147"/>
        <v/>
      </c>
      <c r="W375" s="160" t="str">
        <f t="shared" si="148"/>
        <v/>
      </c>
      <c r="X375" s="161" t="str">
        <f>IFERROR(IF(INDEX(inputsflow_updot,MATCH(Logic!$A375,inputsflow_no,0))&lt;&gt;"",INDEX(inputsflow_updot,MATCH(Logic!$A375,inputsflow_no,0)),""),"")</f>
        <v/>
      </c>
      <c r="Y375" s="160" t="str">
        <f t="shared" si="118"/>
        <v/>
      </c>
      <c r="Z375" s="161" t="str">
        <f>IFERROR(IF(INDEX(inputsflow_tduot,MATCH(Logic!$A375,inputsflow_no,0))&lt;&gt;"",INDEX(inputsflow_tduot,MATCH(Logic!$A375,inputsflow_no,0)),""),"")</f>
        <v/>
      </c>
      <c r="AA375" s="166" t="str">
        <f t="shared" si="155"/>
        <v/>
      </c>
      <c r="AB375" s="166" t="str">
        <f t="shared" si="120"/>
        <v/>
      </c>
      <c r="AC375" s="162" t="str">
        <f t="shared" si="154"/>
        <v/>
      </c>
      <c r="AD375" s="306" t="str">
        <f t="shared" si="149"/>
        <v/>
      </c>
      <c r="AE375" s="162" t="str">
        <f t="shared" si="150"/>
        <v/>
      </c>
      <c r="AF375" s="160" t="str">
        <f t="shared" si="151"/>
        <v/>
      </c>
      <c r="AG375" s="162" t="str">
        <f t="shared" si="152"/>
        <v/>
      </c>
      <c r="AH375" s="162" t="str">
        <f t="shared" si="121"/>
        <v/>
      </c>
      <c r="AI375" s="162" t="str">
        <f t="shared" si="153"/>
        <v/>
      </c>
      <c r="AJ375" s="153"/>
      <c r="AK375" s="138"/>
      <c r="AL375" s="138"/>
      <c r="AM375" s="138"/>
      <c r="AN375" s="138"/>
      <c r="AO375" s="138"/>
      <c r="AP375" s="138"/>
      <c r="AQ375" s="138"/>
      <c r="AR375" s="138"/>
      <c r="AS375" s="138"/>
      <c r="AT375" s="138"/>
      <c r="AU375" s="138"/>
      <c r="AV375" s="138"/>
      <c r="AW375" s="138"/>
      <c r="AX375" s="138"/>
      <c r="AY375" s="138"/>
      <c r="AZ375" s="138"/>
      <c r="BA375" s="138"/>
      <c r="BB375" s="138"/>
      <c r="BC375" s="138"/>
      <c r="BD375" s="138"/>
      <c r="BE375" s="138"/>
      <c r="BF375" s="138"/>
      <c r="BG375" s="138"/>
      <c r="BH375" s="138"/>
      <c r="BI375" s="138"/>
      <c r="BJ375" s="138"/>
      <c r="BK375" s="138"/>
      <c r="BL375" s="138"/>
      <c r="BM375" s="138"/>
      <c r="BN375" s="138"/>
      <c r="BO375" s="138"/>
      <c r="BP375" s="138"/>
      <c r="BQ375" s="138"/>
      <c r="BR375" s="138"/>
      <c r="BS375" s="138"/>
      <c r="BT375" s="138"/>
      <c r="BU375" s="138"/>
      <c r="BV375" s="138"/>
      <c r="BW375" s="138"/>
      <c r="BX375" s="138"/>
      <c r="BY375" s="138"/>
      <c r="BZ375" s="138"/>
      <c r="CA375" s="14"/>
      <c r="CB375" s="14"/>
      <c r="CC375" s="14"/>
      <c r="CD375" s="14"/>
      <c r="CE375" s="14"/>
      <c r="CF375" s="14"/>
      <c r="CG375" s="14"/>
      <c r="CH375" s="14"/>
      <c r="CI375" s="14"/>
      <c r="CJ375" s="14"/>
      <c r="CK375" s="14"/>
      <c r="CL375" s="14"/>
      <c r="CM375" s="14"/>
      <c r="CN375" s="14"/>
      <c r="CO375" s="14"/>
      <c r="CP375" s="14"/>
      <c r="CQ375" s="14"/>
      <c r="CR375" s="14"/>
      <c r="CS375" s="14"/>
      <c r="CT375" s="14"/>
      <c r="CU375" s="14"/>
      <c r="CV375" s="14"/>
      <c r="CW375" s="14"/>
      <c r="CX375" s="14"/>
      <c r="CY375" s="14"/>
      <c r="CZ375" s="14"/>
      <c r="DA375" s="14"/>
      <c r="DB375" s="14"/>
      <c r="DC375" s="14"/>
      <c r="DD375" s="14"/>
      <c r="DE375" s="14"/>
      <c r="DF375" s="14"/>
      <c r="DG375" s="14"/>
      <c r="DH375" s="14"/>
      <c r="DI375" s="14"/>
      <c r="DJ375" s="14"/>
      <c r="DK375" s="14"/>
      <c r="DL375" s="14"/>
      <c r="DM375" s="14"/>
      <c r="DN375" s="14"/>
      <c r="DO375" s="14"/>
      <c r="DP375" s="14"/>
      <c r="DQ375" s="14"/>
      <c r="DR375" s="14"/>
      <c r="DS375" s="14"/>
      <c r="DT375" s="14"/>
      <c r="DU375" s="14"/>
      <c r="DV375" s="14"/>
      <c r="DW375" s="14"/>
      <c r="DX375" s="14"/>
      <c r="DY375" s="14"/>
      <c r="DZ375" s="14"/>
      <c r="EA375" s="14"/>
      <c r="EB375" s="14"/>
      <c r="EC375" s="14"/>
      <c r="ED375" s="14"/>
      <c r="EE375" s="14"/>
      <c r="EF375" s="14"/>
      <c r="EG375" s="14"/>
      <c r="EH375" s="14"/>
      <c r="EI375" s="14"/>
      <c r="EJ375" s="14"/>
      <c r="EK375" s="14"/>
      <c r="EL375" s="14"/>
      <c r="EM375" s="14"/>
      <c r="EN375" s="14"/>
      <c r="EO375" s="14"/>
      <c r="EP375" s="14"/>
      <c r="EQ375" s="14"/>
      <c r="ER375" s="14"/>
      <c r="ES375" s="14"/>
      <c r="ET375" s="14"/>
      <c r="EU375" s="14"/>
      <c r="EV375" s="14"/>
      <c r="EW375" s="14"/>
      <c r="EX375" s="14"/>
      <c r="EY375" s="14"/>
      <c r="EZ375" s="14"/>
      <c r="FA375" s="14"/>
      <c r="FB375" s="14"/>
      <c r="FC375" s="14"/>
      <c r="FD375" s="14"/>
      <c r="FE375" s="14"/>
      <c r="FF375" s="14"/>
      <c r="FG375" s="14"/>
      <c r="FH375" s="14"/>
      <c r="FI375" s="14"/>
      <c r="FJ375" s="14"/>
      <c r="FK375" s="14"/>
      <c r="FL375" s="14"/>
      <c r="FM375" s="14"/>
      <c r="FN375" s="14"/>
      <c r="FO375" s="14"/>
      <c r="FP375" s="14"/>
      <c r="FQ375" s="14"/>
      <c r="FR375" s="14"/>
      <c r="FS375" s="14"/>
      <c r="FT375" s="14"/>
      <c r="FU375" s="14"/>
      <c r="FV375" s="14"/>
      <c r="FW375" s="14"/>
      <c r="FX375" s="14"/>
      <c r="FY375" s="14"/>
      <c r="FZ375" s="14"/>
      <c r="GA375" s="14"/>
      <c r="GB375" s="14"/>
      <c r="GC375" s="14"/>
      <c r="GD375" s="14"/>
      <c r="GE375" s="14"/>
      <c r="GF375" s="14"/>
      <c r="GG375" s="14"/>
      <c r="GH375" s="14"/>
      <c r="GI375" s="14"/>
      <c r="GJ375" s="14"/>
      <c r="GK375" s="14"/>
      <c r="GL375" s="14"/>
      <c r="GM375" s="14"/>
      <c r="GN375" s="14"/>
      <c r="GO375" s="14"/>
      <c r="GP375" s="14"/>
      <c r="GQ375" s="14"/>
      <c r="GR375" s="14"/>
      <c r="GS375" s="14"/>
      <c r="GT375" s="14"/>
      <c r="GU375" s="14"/>
      <c r="GV375" s="14"/>
      <c r="GW375" s="14"/>
      <c r="GX375" s="14"/>
      <c r="GY375" s="14"/>
      <c r="GZ375" s="14"/>
      <c r="HA375" s="14"/>
      <c r="HB375" s="14"/>
      <c r="HC375" s="14"/>
      <c r="HD375" s="14"/>
      <c r="HE375" s="14"/>
      <c r="HF375" s="14"/>
      <c r="HG375" s="14"/>
      <c r="HH375" s="14"/>
      <c r="HI375" s="14"/>
      <c r="HJ375" s="14"/>
      <c r="HK375" s="14"/>
      <c r="HL375" s="14"/>
      <c r="HM375" s="14"/>
      <c r="HN375" s="14"/>
      <c r="HO375" s="14"/>
      <c r="HP375" s="14"/>
      <c r="HQ375" s="14"/>
      <c r="HR375" s="14"/>
      <c r="HS375" s="14"/>
      <c r="HT375" s="14"/>
      <c r="HU375" s="14"/>
      <c r="HV375" s="14"/>
      <c r="HW375" s="14"/>
      <c r="HX375" s="14"/>
      <c r="HY375" s="14"/>
      <c r="HZ375" s="14"/>
      <c r="IA375" s="14"/>
      <c r="IB375" s="14"/>
      <c r="IC375" s="14"/>
      <c r="ID375" s="14"/>
      <c r="IE375" s="14"/>
      <c r="IF375" s="14"/>
      <c r="IG375" s="14"/>
      <c r="IH375" s="14"/>
      <c r="II375" s="14"/>
      <c r="IJ375" s="14"/>
      <c r="IK375" s="14"/>
      <c r="IL375" s="14"/>
      <c r="IM375" s="14"/>
      <c r="IN375" s="14"/>
      <c r="IO375" s="14"/>
      <c r="IP375" s="14"/>
      <c r="IQ375" s="14"/>
      <c r="IR375" s="14"/>
      <c r="IS375" s="14"/>
      <c r="IT375" s="14"/>
      <c r="IU375" s="14"/>
      <c r="IV375" s="14"/>
      <c r="IW375" s="14"/>
      <c r="IX375" s="14"/>
      <c r="IY375" s="14"/>
      <c r="IZ375" s="14"/>
      <c r="JA375" s="14"/>
      <c r="JB375" s="14"/>
      <c r="JC375" s="14"/>
      <c r="JD375" s="14"/>
      <c r="JE375" s="14"/>
      <c r="JF375" s="14"/>
      <c r="JG375" s="14"/>
      <c r="JH375" s="14"/>
      <c r="JI375" s="14"/>
      <c r="JJ375" s="14"/>
      <c r="JK375" s="14"/>
      <c r="JL375" s="14"/>
      <c r="JM375" s="14"/>
      <c r="JN375" s="14"/>
      <c r="JO375" s="14"/>
      <c r="JP375" s="14"/>
      <c r="JQ375" s="14"/>
      <c r="JR375" s="14"/>
    </row>
    <row r="376" spans="1:278" s="152" customFormat="1" ht="18" hidden="1" customHeight="1" outlineLevel="2" x14ac:dyDescent="0.25">
      <c r="A376" s="146">
        <v>109</v>
      </c>
      <c r="B376" s="366" t="str">
        <f>IFERROR(IF(INDEX(inputsflow_gn,MATCH(Logic!$A376,inputsflow_no,0))&lt;&gt;"",INDEX(inputsflow_gn,MATCH(Logic!$A376,inputsflow_no,0)),""),"")</f>
        <v/>
      </c>
      <c r="C376" s="367"/>
      <c r="D376" s="58" t="str">
        <f>IFERROR(IF(INDEX(inputsflow_id,MATCH(Logic!$A376,inputsflow_no,0))&lt;&gt;"",INDEX(inputsflow_id,MATCH(Logic!$A376,inputsflow_no,0)),""),"")</f>
        <v/>
      </c>
      <c r="E376" s="370" t="str">
        <f>IFERROR(IF(INDEX(inputsflow_typ,MATCH(Logic!$A376,inputsflow_no,0))&lt;&gt;"",INDEX(inputsflow_typ,MATCH(Logic!$A376,inputsflow_no,0)),""),"")</f>
        <v/>
      </c>
      <c r="F376" s="370"/>
      <c r="G376" s="162" t="str">
        <f t="shared" si="116"/>
        <v/>
      </c>
      <c r="H376" s="312" t="str">
        <f>IFERROR(IF(INDEX(inputsflow_dur,MATCH(Logic!$A376,inputsflow_no,0))&lt;&gt;"",INDEX(inputsflow_dur,MATCH(Logic!$A376,inputsflow_no,0)),""),"")</f>
        <v/>
      </c>
      <c r="I376" s="160" t="str">
        <f t="shared" si="117"/>
        <v/>
      </c>
      <c r="J376" s="312" t="str">
        <f>IFERROR(IF(INDEX(inputsflow_dfr,MATCH(Logic!$A376,inputsflow_no,0))&lt;&gt;"",INDEX(inputsflow_dfr,MATCH(Logic!$A376,inputsflow_no,0)),""),"")</f>
        <v/>
      </c>
      <c r="K376" s="304" t="str">
        <f>IFERROR(IF(INDEX(inputsflow_paw,MATCH(Logic!$A376,inputsflow_no,0))&lt;&gt;"",INDEX(inputsflow_paw,MATCH(Logic!$A376,inputsflow_no,0)),""),"")</f>
        <v/>
      </c>
      <c r="L376" s="304" t="str">
        <f>IFERROR(IF(INDEX(inputsflow_prcocc,MATCH(Logic!$A376,inputsflow_no,0))&lt;&gt;"",INDEX(inputsflow_prcocc,MATCH(Logic!$A376,inputsflow_no,0)),""),"")</f>
        <v/>
      </c>
      <c r="M376" s="160" t="str">
        <f t="shared" si="138"/>
        <v/>
      </c>
      <c r="N376" s="160" t="str">
        <f t="shared" si="139"/>
        <v/>
      </c>
      <c r="O376" s="160" t="str">
        <f t="shared" si="140"/>
        <v/>
      </c>
      <c r="P376" s="160" t="str">
        <f t="shared" si="141"/>
        <v/>
      </c>
      <c r="Q376" s="160" t="str">
        <f t="shared" si="142"/>
        <v/>
      </c>
      <c r="R376" s="160" t="str">
        <f t="shared" si="143"/>
        <v/>
      </c>
      <c r="S376" s="160" t="str">
        <f t="shared" si="144"/>
        <v/>
      </c>
      <c r="T376" s="160" t="str">
        <f t="shared" si="145"/>
        <v/>
      </c>
      <c r="U376" s="160" t="str">
        <f t="shared" si="146"/>
        <v/>
      </c>
      <c r="V376" s="160" t="str">
        <f t="shared" si="147"/>
        <v/>
      </c>
      <c r="W376" s="160" t="str">
        <f t="shared" si="148"/>
        <v/>
      </c>
      <c r="X376" s="161" t="str">
        <f>IFERROR(IF(INDEX(inputsflow_updot,MATCH(Logic!$A376,inputsflow_no,0))&lt;&gt;"",INDEX(inputsflow_updot,MATCH(Logic!$A376,inputsflow_no,0)),""),"")</f>
        <v/>
      </c>
      <c r="Y376" s="160" t="str">
        <f t="shared" si="118"/>
        <v/>
      </c>
      <c r="Z376" s="161" t="str">
        <f>IFERROR(IF(INDEX(inputsflow_tduot,MATCH(Logic!$A376,inputsflow_no,0))&lt;&gt;"",INDEX(inputsflow_tduot,MATCH(Logic!$A376,inputsflow_no,0)),""),"")</f>
        <v/>
      </c>
      <c r="AA376" s="166" t="str">
        <f t="shared" si="155"/>
        <v/>
      </c>
      <c r="AB376" s="166" t="str">
        <f t="shared" si="120"/>
        <v/>
      </c>
      <c r="AC376" s="162" t="str">
        <f t="shared" si="154"/>
        <v/>
      </c>
      <c r="AD376" s="306" t="str">
        <f t="shared" si="149"/>
        <v/>
      </c>
      <c r="AE376" s="162" t="str">
        <f t="shared" si="150"/>
        <v/>
      </c>
      <c r="AF376" s="160" t="str">
        <f t="shared" si="151"/>
        <v/>
      </c>
      <c r="AG376" s="162" t="str">
        <f t="shared" si="152"/>
        <v/>
      </c>
      <c r="AH376" s="162" t="str">
        <f t="shared" si="121"/>
        <v/>
      </c>
      <c r="AI376" s="162" t="str">
        <f t="shared" si="153"/>
        <v/>
      </c>
      <c r="AJ376" s="153"/>
      <c r="AK376" s="138"/>
      <c r="AL376" s="138"/>
      <c r="AM376" s="138"/>
      <c r="AN376" s="138"/>
      <c r="AO376" s="138"/>
      <c r="AP376" s="138"/>
      <c r="AQ376" s="138"/>
      <c r="AR376" s="138"/>
      <c r="AS376" s="138"/>
      <c r="AT376" s="138"/>
      <c r="AU376" s="138"/>
      <c r="AV376" s="138"/>
      <c r="AW376" s="138"/>
      <c r="AX376" s="138"/>
      <c r="AY376" s="138"/>
      <c r="AZ376" s="138"/>
      <c r="BA376" s="138"/>
      <c r="BB376" s="138"/>
      <c r="BC376" s="138"/>
      <c r="BD376" s="138"/>
      <c r="BE376" s="138"/>
      <c r="BF376" s="138"/>
      <c r="BG376" s="138"/>
      <c r="BH376" s="138"/>
      <c r="BI376" s="138"/>
      <c r="BJ376" s="138"/>
      <c r="BK376" s="138"/>
      <c r="BL376" s="138"/>
      <c r="BM376" s="138"/>
      <c r="BN376" s="138"/>
      <c r="BO376" s="138"/>
      <c r="BP376" s="138"/>
      <c r="BQ376" s="138"/>
      <c r="BR376" s="138"/>
      <c r="BS376" s="138"/>
      <c r="BT376" s="138"/>
      <c r="BU376" s="138"/>
      <c r="BV376" s="138"/>
      <c r="BW376" s="138"/>
      <c r="BX376" s="138"/>
      <c r="BY376" s="138"/>
      <c r="BZ376" s="138"/>
      <c r="CA376" s="14"/>
      <c r="CB376" s="14"/>
      <c r="CC376" s="14"/>
      <c r="CD376" s="14"/>
      <c r="CE376" s="14"/>
      <c r="CF376" s="14"/>
      <c r="CG376" s="14"/>
      <c r="CH376" s="14"/>
      <c r="CI376" s="14"/>
      <c r="CJ376" s="14"/>
      <c r="CK376" s="14"/>
      <c r="CL376" s="14"/>
      <c r="CM376" s="14"/>
      <c r="CN376" s="14"/>
      <c r="CO376" s="14"/>
      <c r="CP376" s="14"/>
      <c r="CQ376" s="14"/>
      <c r="CR376" s="14"/>
      <c r="CS376" s="14"/>
      <c r="CT376" s="14"/>
      <c r="CU376" s="14"/>
      <c r="CV376" s="14"/>
      <c r="CW376" s="14"/>
      <c r="CX376" s="14"/>
      <c r="CY376" s="14"/>
      <c r="CZ376" s="14"/>
      <c r="DA376" s="14"/>
      <c r="DB376" s="14"/>
      <c r="DC376" s="14"/>
      <c r="DD376" s="14"/>
      <c r="DE376" s="14"/>
      <c r="DF376" s="14"/>
      <c r="DG376" s="14"/>
      <c r="DH376" s="14"/>
      <c r="DI376" s="14"/>
      <c r="DJ376" s="14"/>
      <c r="DK376" s="14"/>
      <c r="DL376" s="14"/>
      <c r="DM376" s="14"/>
      <c r="DN376" s="14"/>
      <c r="DO376" s="14"/>
      <c r="DP376" s="14"/>
      <c r="DQ376" s="14"/>
      <c r="DR376" s="14"/>
      <c r="DS376" s="14"/>
      <c r="DT376" s="14"/>
      <c r="DU376" s="14"/>
      <c r="DV376" s="14"/>
      <c r="DW376" s="14"/>
      <c r="DX376" s="14"/>
      <c r="DY376" s="14"/>
      <c r="DZ376" s="14"/>
      <c r="EA376" s="14"/>
      <c r="EB376" s="14"/>
      <c r="EC376" s="14"/>
      <c r="ED376" s="14"/>
      <c r="EE376" s="14"/>
      <c r="EF376" s="14"/>
      <c r="EG376" s="14"/>
      <c r="EH376" s="14"/>
      <c r="EI376" s="14"/>
      <c r="EJ376" s="14"/>
      <c r="EK376" s="14"/>
      <c r="EL376" s="14"/>
      <c r="EM376" s="14"/>
      <c r="EN376" s="14"/>
      <c r="EO376" s="14"/>
      <c r="EP376" s="14"/>
      <c r="EQ376" s="14"/>
      <c r="ER376" s="14"/>
      <c r="ES376" s="14"/>
      <c r="ET376" s="14"/>
      <c r="EU376" s="14"/>
      <c r="EV376" s="14"/>
      <c r="EW376" s="14"/>
      <c r="EX376" s="14"/>
      <c r="EY376" s="14"/>
      <c r="EZ376" s="14"/>
      <c r="FA376" s="14"/>
      <c r="FB376" s="14"/>
      <c r="FC376" s="14"/>
      <c r="FD376" s="14"/>
      <c r="FE376" s="14"/>
      <c r="FF376" s="14"/>
      <c r="FG376" s="14"/>
      <c r="FH376" s="14"/>
      <c r="FI376" s="14"/>
      <c r="FJ376" s="14"/>
      <c r="FK376" s="14"/>
      <c r="FL376" s="14"/>
      <c r="FM376" s="14"/>
      <c r="FN376" s="14"/>
      <c r="FO376" s="14"/>
      <c r="FP376" s="14"/>
      <c r="FQ376" s="14"/>
      <c r="FR376" s="14"/>
      <c r="FS376" s="14"/>
      <c r="FT376" s="14"/>
      <c r="FU376" s="14"/>
      <c r="FV376" s="14"/>
      <c r="FW376" s="14"/>
      <c r="FX376" s="14"/>
      <c r="FY376" s="14"/>
      <c r="FZ376" s="14"/>
      <c r="GA376" s="14"/>
      <c r="GB376" s="14"/>
      <c r="GC376" s="14"/>
      <c r="GD376" s="14"/>
      <c r="GE376" s="14"/>
      <c r="GF376" s="14"/>
      <c r="GG376" s="14"/>
      <c r="GH376" s="14"/>
      <c r="GI376" s="14"/>
      <c r="GJ376" s="14"/>
      <c r="GK376" s="14"/>
      <c r="GL376" s="14"/>
      <c r="GM376" s="14"/>
      <c r="GN376" s="14"/>
      <c r="GO376" s="14"/>
      <c r="GP376" s="14"/>
      <c r="GQ376" s="14"/>
      <c r="GR376" s="14"/>
      <c r="GS376" s="14"/>
      <c r="GT376" s="14"/>
      <c r="GU376" s="14"/>
      <c r="GV376" s="14"/>
      <c r="GW376" s="14"/>
      <c r="GX376" s="14"/>
      <c r="GY376" s="14"/>
      <c r="GZ376" s="14"/>
      <c r="HA376" s="14"/>
      <c r="HB376" s="14"/>
      <c r="HC376" s="14"/>
      <c r="HD376" s="14"/>
      <c r="HE376" s="14"/>
      <c r="HF376" s="14"/>
      <c r="HG376" s="14"/>
      <c r="HH376" s="14"/>
      <c r="HI376" s="14"/>
      <c r="HJ376" s="14"/>
      <c r="HK376" s="14"/>
      <c r="HL376" s="14"/>
      <c r="HM376" s="14"/>
      <c r="HN376" s="14"/>
      <c r="HO376" s="14"/>
      <c r="HP376" s="14"/>
      <c r="HQ376" s="14"/>
      <c r="HR376" s="14"/>
      <c r="HS376" s="14"/>
      <c r="HT376" s="14"/>
      <c r="HU376" s="14"/>
      <c r="HV376" s="14"/>
      <c r="HW376" s="14"/>
      <c r="HX376" s="14"/>
      <c r="HY376" s="14"/>
      <c r="HZ376" s="14"/>
      <c r="IA376" s="14"/>
      <c r="IB376" s="14"/>
      <c r="IC376" s="14"/>
      <c r="ID376" s="14"/>
      <c r="IE376" s="14"/>
      <c r="IF376" s="14"/>
      <c r="IG376" s="14"/>
      <c r="IH376" s="14"/>
      <c r="II376" s="14"/>
      <c r="IJ376" s="14"/>
      <c r="IK376" s="14"/>
      <c r="IL376" s="14"/>
      <c r="IM376" s="14"/>
      <c r="IN376" s="14"/>
      <c r="IO376" s="14"/>
      <c r="IP376" s="14"/>
      <c r="IQ376" s="14"/>
      <c r="IR376" s="14"/>
      <c r="IS376" s="14"/>
      <c r="IT376" s="14"/>
      <c r="IU376" s="14"/>
      <c r="IV376" s="14"/>
      <c r="IW376" s="14"/>
      <c r="IX376" s="14"/>
      <c r="IY376" s="14"/>
      <c r="IZ376" s="14"/>
      <c r="JA376" s="14"/>
      <c r="JB376" s="14"/>
      <c r="JC376" s="14"/>
      <c r="JD376" s="14"/>
      <c r="JE376" s="14"/>
      <c r="JF376" s="14"/>
      <c r="JG376" s="14"/>
      <c r="JH376" s="14"/>
      <c r="JI376" s="14"/>
      <c r="JJ376" s="14"/>
      <c r="JK376" s="14"/>
      <c r="JL376" s="14"/>
      <c r="JM376" s="14"/>
      <c r="JN376" s="14"/>
      <c r="JO376" s="14"/>
      <c r="JP376" s="14"/>
      <c r="JQ376" s="14"/>
      <c r="JR376" s="14"/>
    </row>
    <row r="377" spans="1:278" s="152" customFormat="1" ht="18" hidden="1" customHeight="1" outlineLevel="2" x14ac:dyDescent="0.25">
      <c r="A377" s="146">
        <v>110</v>
      </c>
      <c r="B377" s="366" t="str">
        <f>IFERROR(IF(INDEX(inputsflow_gn,MATCH(Logic!$A377,inputsflow_no,0))&lt;&gt;"",INDEX(inputsflow_gn,MATCH(Logic!$A377,inputsflow_no,0)),""),"")</f>
        <v/>
      </c>
      <c r="C377" s="367"/>
      <c r="D377" s="58" t="str">
        <f>IFERROR(IF(INDEX(inputsflow_id,MATCH(Logic!$A377,inputsflow_no,0))&lt;&gt;"",INDEX(inputsflow_id,MATCH(Logic!$A377,inputsflow_no,0)),""),"")</f>
        <v/>
      </c>
      <c r="E377" s="370" t="str">
        <f>IFERROR(IF(INDEX(inputsflow_typ,MATCH(Logic!$A377,inputsflow_no,0))&lt;&gt;"",INDEX(inputsflow_typ,MATCH(Logic!$A377,inputsflow_no,0)),""),"")</f>
        <v/>
      </c>
      <c r="F377" s="370"/>
      <c r="G377" s="162" t="str">
        <f t="shared" si="116"/>
        <v/>
      </c>
      <c r="H377" s="312" t="str">
        <f>IFERROR(IF(INDEX(inputsflow_dur,MATCH(Logic!$A377,inputsflow_no,0))&lt;&gt;"",INDEX(inputsflow_dur,MATCH(Logic!$A377,inputsflow_no,0)),""),"")</f>
        <v/>
      </c>
      <c r="I377" s="160" t="str">
        <f t="shared" si="117"/>
        <v/>
      </c>
      <c r="J377" s="312" t="str">
        <f>IFERROR(IF(INDEX(inputsflow_dfr,MATCH(Logic!$A377,inputsflow_no,0))&lt;&gt;"",INDEX(inputsflow_dfr,MATCH(Logic!$A377,inputsflow_no,0)),""),"")</f>
        <v/>
      </c>
      <c r="K377" s="304" t="str">
        <f>IFERROR(IF(INDEX(inputsflow_paw,MATCH(Logic!$A377,inputsflow_no,0))&lt;&gt;"",INDEX(inputsflow_paw,MATCH(Logic!$A377,inputsflow_no,0)),""),"")</f>
        <v/>
      </c>
      <c r="L377" s="304" t="str">
        <f>IFERROR(IF(INDEX(inputsflow_prcocc,MATCH(Logic!$A377,inputsflow_no,0))&lt;&gt;"",INDEX(inputsflow_prcocc,MATCH(Logic!$A377,inputsflow_no,0)),""),"")</f>
        <v/>
      </c>
      <c r="M377" s="160" t="str">
        <f t="shared" si="138"/>
        <v/>
      </c>
      <c r="N377" s="160" t="str">
        <f t="shared" si="139"/>
        <v/>
      </c>
      <c r="O377" s="160" t="str">
        <f t="shared" si="140"/>
        <v/>
      </c>
      <c r="P377" s="160" t="str">
        <f t="shared" si="141"/>
        <v/>
      </c>
      <c r="Q377" s="160" t="str">
        <f t="shared" si="142"/>
        <v/>
      </c>
      <c r="R377" s="160" t="str">
        <f t="shared" si="143"/>
        <v/>
      </c>
      <c r="S377" s="160" t="str">
        <f t="shared" si="144"/>
        <v/>
      </c>
      <c r="T377" s="160" t="str">
        <f t="shared" si="145"/>
        <v/>
      </c>
      <c r="U377" s="160" t="str">
        <f t="shared" si="146"/>
        <v/>
      </c>
      <c r="V377" s="160" t="str">
        <f t="shared" si="147"/>
        <v/>
      </c>
      <c r="W377" s="160" t="str">
        <f t="shared" si="148"/>
        <v/>
      </c>
      <c r="X377" s="161" t="str">
        <f>IFERROR(IF(INDEX(inputsflow_updot,MATCH(Logic!$A377,inputsflow_no,0))&lt;&gt;"",INDEX(inputsflow_updot,MATCH(Logic!$A377,inputsflow_no,0)),""),"")</f>
        <v/>
      </c>
      <c r="Y377" s="160" t="str">
        <f t="shared" si="118"/>
        <v/>
      </c>
      <c r="Z377" s="161" t="str">
        <f>IFERROR(IF(INDEX(inputsflow_tduot,MATCH(Logic!$A377,inputsflow_no,0))&lt;&gt;"",INDEX(inputsflow_tduot,MATCH(Logic!$A377,inputsflow_no,0)),""),"")</f>
        <v/>
      </c>
      <c r="AA377" s="166" t="str">
        <f t="shared" si="155"/>
        <v/>
      </c>
      <c r="AB377" s="166" t="str">
        <f t="shared" si="120"/>
        <v/>
      </c>
      <c r="AC377" s="162" t="str">
        <f t="shared" si="154"/>
        <v/>
      </c>
      <c r="AD377" s="306" t="str">
        <f t="shared" si="149"/>
        <v/>
      </c>
      <c r="AE377" s="162" t="str">
        <f t="shared" si="150"/>
        <v/>
      </c>
      <c r="AF377" s="160" t="str">
        <f t="shared" si="151"/>
        <v/>
      </c>
      <c r="AG377" s="162" t="str">
        <f t="shared" si="152"/>
        <v/>
      </c>
      <c r="AH377" s="162" t="str">
        <f t="shared" si="121"/>
        <v/>
      </c>
      <c r="AI377" s="162" t="str">
        <f t="shared" si="153"/>
        <v/>
      </c>
      <c r="AJ377" s="153"/>
      <c r="AK377" s="138"/>
      <c r="AL377" s="138"/>
      <c r="AM377" s="138"/>
      <c r="AN377" s="138"/>
      <c r="AO377" s="138"/>
      <c r="AP377" s="138"/>
      <c r="AQ377" s="138"/>
      <c r="AR377" s="138"/>
      <c r="AS377" s="138"/>
      <c r="AT377" s="138"/>
      <c r="AU377" s="138"/>
      <c r="AV377" s="138"/>
      <c r="AW377" s="138"/>
      <c r="AX377" s="138"/>
      <c r="AY377" s="138"/>
      <c r="AZ377" s="138"/>
      <c r="BA377" s="138"/>
      <c r="BB377" s="138"/>
      <c r="BC377" s="138"/>
      <c r="BD377" s="138"/>
      <c r="BE377" s="138"/>
      <c r="BF377" s="138"/>
      <c r="BG377" s="138"/>
      <c r="BH377" s="138"/>
      <c r="BI377" s="138"/>
      <c r="BJ377" s="138"/>
      <c r="BK377" s="138"/>
      <c r="BL377" s="138"/>
      <c r="BM377" s="138"/>
      <c r="BN377" s="138"/>
      <c r="BO377" s="138"/>
      <c r="BP377" s="138"/>
      <c r="BQ377" s="138"/>
      <c r="BR377" s="138"/>
      <c r="BS377" s="138"/>
      <c r="BT377" s="138"/>
      <c r="BU377" s="138"/>
      <c r="BV377" s="138"/>
      <c r="BW377" s="138"/>
      <c r="BX377" s="138"/>
      <c r="BY377" s="138"/>
      <c r="BZ377" s="138"/>
      <c r="CA377" s="14"/>
      <c r="CB377" s="14"/>
      <c r="CC377" s="14"/>
      <c r="CD377" s="14"/>
      <c r="CE377" s="14"/>
      <c r="CF377" s="14"/>
      <c r="CG377" s="14"/>
      <c r="CH377" s="14"/>
      <c r="CI377" s="14"/>
      <c r="CJ377" s="14"/>
      <c r="CK377" s="14"/>
      <c r="CL377" s="14"/>
      <c r="CM377" s="14"/>
      <c r="CN377" s="14"/>
      <c r="CO377" s="14"/>
      <c r="CP377" s="14"/>
      <c r="CQ377" s="14"/>
      <c r="CR377" s="14"/>
      <c r="CS377" s="14"/>
      <c r="CT377" s="14"/>
      <c r="CU377" s="14"/>
      <c r="CV377" s="14"/>
      <c r="CW377" s="14"/>
      <c r="CX377" s="14"/>
      <c r="CY377" s="14"/>
      <c r="CZ377" s="14"/>
      <c r="DA377" s="14"/>
      <c r="DB377" s="14"/>
      <c r="DC377" s="14"/>
      <c r="DD377" s="14"/>
      <c r="DE377" s="14"/>
      <c r="DF377" s="14"/>
      <c r="DG377" s="14"/>
      <c r="DH377" s="14"/>
      <c r="DI377" s="14"/>
      <c r="DJ377" s="14"/>
      <c r="DK377" s="14"/>
      <c r="DL377" s="14"/>
      <c r="DM377" s="14"/>
      <c r="DN377" s="14"/>
      <c r="DO377" s="14"/>
      <c r="DP377" s="14"/>
      <c r="DQ377" s="14"/>
      <c r="DR377" s="14"/>
      <c r="DS377" s="14"/>
      <c r="DT377" s="14"/>
      <c r="DU377" s="14"/>
      <c r="DV377" s="14"/>
      <c r="DW377" s="14"/>
      <c r="DX377" s="14"/>
      <c r="DY377" s="14"/>
      <c r="DZ377" s="14"/>
      <c r="EA377" s="14"/>
      <c r="EB377" s="14"/>
      <c r="EC377" s="14"/>
      <c r="ED377" s="14"/>
      <c r="EE377" s="14"/>
      <c r="EF377" s="14"/>
      <c r="EG377" s="14"/>
      <c r="EH377" s="14"/>
      <c r="EI377" s="14"/>
      <c r="EJ377" s="14"/>
      <c r="EK377" s="14"/>
      <c r="EL377" s="14"/>
      <c r="EM377" s="14"/>
      <c r="EN377" s="14"/>
      <c r="EO377" s="14"/>
      <c r="EP377" s="14"/>
      <c r="EQ377" s="14"/>
      <c r="ER377" s="14"/>
      <c r="ES377" s="14"/>
      <c r="ET377" s="14"/>
      <c r="EU377" s="14"/>
      <c r="EV377" s="14"/>
      <c r="EW377" s="14"/>
      <c r="EX377" s="14"/>
      <c r="EY377" s="14"/>
      <c r="EZ377" s="14"/>
      <c r="FA377" s="14"/>
      <c r="FB377" s="14"/>
      <c r="FC377" s="14"/>
      <c r="FD377" s="14"/>
      <c r="FE377" s="14"/>
      <c r="FF377" s="14"/>
      <c r="FG377" s="14"/>
      <c r="FH377" s="14"/>
      <c r="FI377" s="14"/>
      <c r="FJ377" s="14"/>
      <c r="FK377" s="14"/>
      <c r="FL377" s="14"/>
      <c r="FM377" s="14"/>
      <c r="FN377" s="14"/>
      <c r="FO377" s="14"/>
      <c r="FP377" s="14"/>
      <c r="FQ377" s="14"/>
      <c r="FR377" s="14"/>
      <c r="FS377" s="14"/>
      <c r="FT377" s="14"/>
      <c r="FU377" s="14"/>
      <c r="FV377" s="14"/>
      <c r="FW377" s="14"/>
      <c r="FX377" s="14"/>
      <c r="FY377" s="14"/>
      <c r="FZ377" s="14"/>
      <c r="GA377" s="14"/>
      <c r="GB377" s="14"/>
      <c r="GC377" s="14"/>
      <c r="GD377" s="14"/>
      <c r="GE377" s="14"/>
      <c r="GF377" s="14"/>
      <c r="GG377" s="14"/>
      <c r="GH377" s="14"/>
      <c r="GI377" s="14"/>
      <c r="GJ377" s="14"/>
      <c r="GK377" s="14"/>
      <c r="GL377" s="14"/>
      <c r="GM377" s="14"/>
      <c r="GN377" s="14"/>
      <c r="GO377" s="14"/>
      <c r="GP377" s="14"/>
      <c r="GQ377" s="14"/>
      <c r="GR377" s="14"/>
      <c r="GS377" s="14"/>
      <c r="GT377" s="14"/>
      <c r="GU377" s="14"/>
      <c r="GV377" s="14"/>
      <c r="GW377" s="14"/>
      <c r="GX377" s="14"/>
      <c r="GY377" s="14"/>
      <c r="GZ377" s="14"/>
      <c r="HA377" s="14"/>
      <c r="HB377" s="14"/>
      <c r="HC377" s="14"/>
      <c r="HD377" s="14"/>
      <c r="HE377" s="14"/>
      <c r="HF377" s="14"/>
      <c r="HG377" s="14"/>
      <c r="HH377" s="14"/>
      <c r="HI377" s="14"/>
      <c r="HJ377" s="14"/>
      <c r="HK377" s="14"/>
      <c r="HL377" s="14"/>
      <c r="HM377" s="14"/>
      <c r="HN377" s="14"/>
      <c r="HO377" s="14"/>
      <c r="HP377" s="14"/>
      <c r="HQ377" s="14"/>
      <c r="HR377" s="14"/>
      <c r="HS377" s="14"/>
      <c r="HT377" s="14"/>
      <c r="HU377" s="14"/>
      <c r="HV377" s="14"/>
      <c r="HW377" s="14"/>
      <c r="HX377" s="14"/>
      <c r="HY377" s="14"/>
      <c r="HZ377" s="14"/>
      <c r="IA377" s="14"/>
      <c r="IB377" s="14"/>
      <c r="IC377" s="14"/>
      <c r="ID377" s="14"/>
      <c r="IE377" s="14"/>
      <c r="IF377" s="14"/>
      <c r="IG377" s="14"/>
      <c r="IH377" s="14"/>
      <c r="II377" s="14"/>
      <c r="IJ377" s="14"/>
      <c r="IK377" s="14"/>
      <c r="IL377" s="14"/>
      <c r="IM377" s="14"/>
      <c r="IN377" s="14"/>
      <c r="IO377" s="14"/>
      <c r="IP377" s="14"/>
      <c r="IQ377" s="14"/>
      <c r="IR377" s="14"/>
      <c r="IS377" s="14"/>
      <c r="IT377" s="14"/>
      <c r="IU377" s="14"/>
      <c r="IV377" s="14"/>
      <c r="IW377" s="14"/>
      <c r="IX377" s="14"/>
      <c r="IY377" s="14"/>
      <c r="IZ377" s="14"/>
      <c r="JA377" s="14"/>
      <c r="JB377" s="14"/>
      <c r="JC377" s="14"/>
      <c r="JD377" s="14"/>
      <c r="JE377" s="14"/>
      <c r="JF377" s="14"/>
      <c r="JG377" s="14"/>
      <c r="JH377" s="14"/>
      <c r="JI377" s="14"/>
      <c r="JJ377" s="14"/>
      <c r="JK377" s="14"/>
      <c r="JL377" s="14"/>
      <c r="JM377" s="14"/>
      <c r="JN377" s="14"/>
      <c r="JO377" s="14"/>
      <c r="JP377" s="14"/>
      <c r="JQ377" s="14"/>
      <c r="JR377" s="14"/>
    </row>
    <row r="378" spans="1:278" s="152" customFormat="1" ht="15" hidden="1" customHeight="1" outlineLevel="1" collapsed="1" x14ac:dyDescent="0.25">
      <c r="A378" s="146"/>
      <c r="B378" s="350"/>
      <c r="C378" s="351"/>
      <c r="D378" s="155"/>
      <c r="E378" s="155"/>
      <c r="F378" s="155"/>
      <c r="G378" s="155"/>
      <c r="H378" s="313"/>
      <c r="I378" s="155"/>
      <c r="J378" s="155"/>
      <c r="K378" s="305"/>
      <c r="L378" s="305"/>
      <c r="M378" s="315"/>
      <c r="N378" s="315"/>
      <c r="O378" s="315"/>
      <c r="P378" s="315"/>
      <c r="Q378" s="315"/>
      <c r="R378" s="316"/>
      <c r="S378" s="315"/>
      <c r="T378" s="316"/>
      <c r="U378" s="315"/>
      <c r="V378" s="315"/>
      <c r="W378" s="155"/>
      <c r="X378" s="155"/>
      <c r="Y378" s="155"/>
      <c r="Z378" s="155"/>
      <c r="AA378" s="155"/>
      <c r="AB378" s="322"/>
      <c r="AC378" s="322"/>
      <c r="AD378" s="322"/>
      <c r="AE378" s="315"/>
      <c r="AF378" s="316"/>
      <c r="AG378" s="316"/>
      <c r="AH378" s="316"/>
      <c r="AI378" s="318"/>
      <c r="AJ378" s="153"/>
      <c r="AK378" s="138"/>
      <c r="AL378" s="138"/>
      <c r="AM378" s="138"/>
      <c r="AN378" s="138"/>
      <c r="AO378" s="138"/>
      <c r="AP378" s="138"/>
      <c r="AQ378" s="138"/>
      <c r="AR378" s="138"/>
      <c r="AS378" s="138"/>
      <c r="AT378" s="138"/>
      <c r="AU378" s="138"/>
      <c r="AV378" s="138"/>
      <c r="AW378" s="138"/>
      <c r="AX378" s="138"/>
      <c r="AY378" s="138"/>
      <c r="AZ378" s="138"/>
      <c r="BA378" s="138"/>
      <c r="BB378" s="138"/>
      <c r="BC378" s="138"/>
      <c r="BD378" s="138"/>
      <c r="BE378" s="138"/>
      <c r="BF378" s="138"/>
      <c r="BG378" s="138"/>
      <c r="BH378" s="138"/>
      <c r="BI378" s="138"/>
      <c r="BJ378" s="138"/>
      <c r="BK378" s="138"/>
      <c r="BL378" s="138"/>
      <c r="BM378" s="138"/>
      <c r="BN378" s="138"/>
      <c r="BO378" s="138"/>
      <c r="BP378" s="138"/>
      <c r="BQ378" s="138"/>
      <c r="BR378" s="138"/>
      <c r="BS378" s="138"/>
      <c r="BT378" s="138"/>
      <c r="BU378" s="138"/>
      <c r="BV378" s="138"/>
      <c r="BW378" s="138"/>
      <c r="BX378" s="138"/>
      <c r="BY378" s="138"/>
      <c r="BZ378" s="138"/>
      <c r="CA378" s="14"/>
      <c r="CB378" s="14"/>
      <c r="CC378" s="14"/>
      <c r="CD378" s="14"/>
      <c r="CE378" s="14"/>
      <c r="CF378" s="14"/>
      <c r="CG378" s="14"/>
      <c r="CH378" s="14"/>
      <c r="CI378" s="14"/>
      <c r="CJ378" s="14"/>
      <c r="CK378" s="14"/>
      <c r="CL378" s="14"/>
      <c r="CM378" s="14"/>
      <c r="CN378" s="14"/>
      <c r="CO378" s="14"/>
      <c r="CP378" s="14"/>
      <c r="CQ378" s="14"/>
      <c r="CR378" s="14"/>
      <c r="CS378" s="14"/>
      <c r="CT378" s="14"/>
      <c r="CU378" s="14"/>
      <c r="CV378" s="14"/>
      <c r="CW378" s="14"/>
      <c r="CX378" s="14"/>
      <c r="CY378" s="14"/>
      <c r="CZ378" s="14"/>
      <c r="DA378" s="14"/>
      <c r="DB378" s="14"/>
      <c r="DC378" s="14"/>
      <c r="DD378" s="14"/>
      <c r="DE378" s="14"/>
      <c r="DF378" s="14"/>
      <c r="DG378" s="14"/>
      <c r="DH378" s="14"/>
      <c r="DI378" s="14"/>
      <c r="DJ378" s="14"/>
      <c r="DK378" s="14"/>
      <c r="DL378" s="14"/>
      <c r="DM378" s="14"/>
      <c r="DN378" s="14"/>
      <c r="DO378" s="14"/>
      <c r="DP378" s="14"/>
      <c r="DQ378" s="14"/>
      <c r="DR378" s="14"/>
      <c r="DS378" s="14"/>
      <c r="DT378" s="14"/>
      <c r="DU378" s="14"/>
      <c r="DV378" s="14"/>
      <c r="DW378" s="14"/>
      <c r="DX378" s="14"/>
      <c r="DY378" s="14"/>
      <c r="DZ378" s="14"/>
      <c r="EA378" s="14"/>
      <c r="EB378" s="14"/>
      <c r="EC378" s="14"/>
      <c r="ED378" s="14"/>
      <c r="EE378" s="14"/>
      <c r="EF378" s="14"/>
      <c r="EG378" s="14"/>
      <c r="EH378" s="14"/>
      <c r="EI378" s="14"/>
      <c r="EJ378" s="14"/>
      <c r="EK378" s="14"/>
      <c r="EL378" s="14"/>
      <c r="EM378" s="14"/>
      <c r="EN378" s="14"/>
      <c r="EO378" s="14"/>
      <c r="EP378" s="14"/>
      <c r="EQ378" s="14"/>
      <c r="ER378" s="14"/>
      <c r="ES378" s="14"/>
      <c r="ET378" s="14"/>
      <c r="EU378" s="14"/>
      <c r="EV378" s="14"/>
      <c r="EW378" s="14"/>
      <c r="EX378" s="14"/>
      <c r="EY378" s="14"/>
      <c r="EZ378" s="14"/>
      <c r="FA378" s="14"/>
      <c r="FB378" s="14"/>
      <c r="FC378" s="14"/>
      <c r="FD378" s="14"/>
      <c r="FE378" s="14"/>
      <c r="FF378" s="14"/>
      <c r="FG378" s="14"/>
      <c r="FH378" s="14"/>
      <c r="FI378" s="14"/>
      <c r="FJ378" s="14"/>
      <c r="FK378" s="14"/>
      <c r="FL378" s="14"/>
      <c r="FM378" s="14"/>
      <c r="FN378" s="14"/>
      <c r="FO378" s="14"/>
      <c r="FP378" s="14"/>
      <c r="FQ378" s="14"/>
      <c r="FR378" s="14"/>
      <c r="FS378" s="14"/>
      <c r="FT378" s="14"/>
      <c r="FU378" s="14"/>
      <c r="FV378" s="14"/>
      <c r="FW378" s="14"/>
      <c r="FX378" s="14"/>
      <c r="FY378" s="14"/>
      <c r="FZ378" s="14"/>
      <c r="GA378" s="14"/>
      <c r="GB378" s="14"/>
      <c r="GC378" s="14"/>
      <c r="GD378" s="14"/>
      <c r="GE378" s="14"/>
      <c r="GF378" s="14"/>
      <c r="GG378" s="14"/>
      <c r="GH378" s="14"/>
      <c r="GI378" s="14"/>
      <c r="GJ378" s="14"/>
      <c r="GK378" s="14"/>
      <c r="GL378" s="14"/>
      <c r="GM378" s="14"/>
      <c r="GN378" s="14"/>
      <c r="GO378" s="14"/>
      <c r="GP378" s="14"/>
      <c r="GQ378" s="14"/>
      <c r="GR378" s="14"/>
      <c r="GS378" s="14"/>
      <c r="GT378" s="14"/>
      <c r="GU378" s="14"/>
      <c r="GV378" s="14"/>
      <c r="GW378" s="14"/>
      <c r="GX378" s="14"/>
      <c r="GY378" s="14"/>
      <c r="GZ378" s="14"/>
      <c r="HA378" s="14"/>
      <c r="HB378" s="14"/>
      <c r="HC378" s="14"/>
      <c r="HD378" s="14"/>
      <c r="HE378" s="14"/>
      <c r="HF378" s="14"/>
      <c r="HG378" s="14"/>
      <c r="HH378" s="14"/>
      <c r="HI378" s="14"/>
      <c r="HJ378" s="14"/>
      <c r="HK378" s="14"/>
      <c r="HL378" s="14"/>
      <c r="HM378" s="14"/>
      <c r="HN378" s="14"/>
      <c r="HO378" s="14"/>
      <c r="HP378" s="14"/>
      <c r="HQ378" s="14"/>
      <c r="HR378" s="14"/>
      <c r="HS378" s="14"/>
      <c r="HT378" s="14"/>
      <c r="HU378" s="14"/>
      <c r="HV378" s="14"/>
      <c r="HW378" s="14"/>
      <c r="HX378" s="14"/>
      <c r="HY378" s="14"/>
      <c r="HZ378" s="14"/>
      <c r="IA378" s="14"/>
      <c r="IB378" s="14"/>
      <c r="IC378" s="14"/>
      <c r="ID378" s="14"/>
      <c r="IE378" s="14"/>
      <c r="IF378" s="14"/>
      <c r="IG378" s="14"/>
      <c r="IH378" s="14"/>
      <c r="II378" s="14"/>
      <c r="IJ378" s="14"/>
      <c r="IK378" s="14"/>
      <c r="IL378" s="14"/>
      <c r="IM378" s="14"/>
      <c r="IN378" s="14"/>
      <c r="IO378" s="14"/>
      <c r="IP378" s="14"/>
      <c r="IQ378" s="14"/>
      <c r="IR378" s="14"/>
      <c r="IS378" s="14"/>
      <c r="IT378" s="14"/>
      <c r="IU378" s="14"/>
      <c r="IV378" s="14"/>
      <c r="IW378" s="14"/>
      <c r="IX378" s="14"/>
      <c r="IY378" s="14"/>
      <c r="IZ378" s="14"/>
      <c r="JA378" s="14"/>
      <c r="JB378" s="14"/>
      <c r="JC378" s="14"/>
      <c r="JD378" s="14"/>
      <c r="JE378" s="14"/>
      <c r="JF378" s="14"/>
      <c r="JG378" s="14"/>
      <c r="JH378" s="14"/>
      <c r="JI378" s="14"/>
      <c r="JJ378" s="14"/>
      <c r="JK378" s="14"/>
      <c r="JL378" s="14"/>
      <c r="JM378" s="14"/>
      <c r="JN378" s="14"/>
      <c r="JO378" s="14"/>
      <c r="JP378" s="14"/>
      <c r="JQ378" s="14"/>
      <c r="JR378" s="14"/>
    </row>
    <row r="379" spans="1:278" s="152" customFormat="1" ht="18" customHeight="1" collapsed="1" x14ac:dyDescent="0.25">
      <c r="A379" s="146"/>
      <c r="B379" s="163" t="str">
        <f>CONCATENATE("Total Daily Water Use Flow Fixtures (",IF(inputspi_units&lt;&gt;"",INDEX(data_unitan,MATCH(inputspi_units,data_unittyp,0)),"unit"),")")</f>
        <v>Total Daily Water Use Flow Fixtures (unit)</v>
      </c>
      <c r="C379" s="155"/>
      <c r="D379" s="155"/>
      <c r="E379" s="155"/>
      <c r="F379" s="155"/>
      <c r="G379" s="155"/>
      <c r="H379" s="313"/>
      <c r="I379" s="155"/>
      <c r="J379" s="155"/>
      <c r="K379" s="305"/>
      <c r="L379" s="305"/>
      <c r="M379" s="155"/>
      <c r="N379" s="155"/>
      <c r="O379" s="155"/>
      <c r="P379" s="155"/>
      <c r="Q379" s="155"/>
      <c r="R379" s="155"/>
      <c r="S379" s="155"/>
      <c r="T379" s="155"/>
      <c r="U379" s="155"/>
      <c r="V379" s="155"/>
      <c r="W379" s="155"/>
      <c r="X379" s="155"/>
      <c r="Y379" s="155"/>
      <c r="Z379" s="155"/>
      <c r="AA379" s="162">
        <f>SUM(AA264:AA377)</f>
        <v>0</v>
      </c>
      <c r="AB379" s="162">
        <f t="shared" ref="AB379:AD379" si="156">SUM(AB264:AB377)</f>
        <v>0</v>
      </c>
      <c r="AC379" s="162">
        <f t="shared" si="156"/>
        <v>0</v>
      </c>
      <c r="AD379" s="162">
        <f t="shared" si="156"/>
        <v>0</v>
      </c>
      <c r="AE379" s="154"/>
      <c r="AF379" s="155"/>
      <c r="AG379" s="155"/>
      <c r="AH379" s="316"/>
      <c r="AI379" s="156"/>
      <c r="AJ379" s="153"/>
      <c r="AK379" s="138"/>
      <c r="AL379" s="138"/>
      <c r="AM379" s="138"/>
      <c r="AN379" s="138"/>
      <c r="AO379" s="138"/>
      <c r="AP379" s="138"/>
      <c r="AQ379" s="138"/>
      <c r="AR379" s="138"/>
      <c r="AS379" s="138"/>
      <c r="AT379" s="138"/>
      <c r="AU379" s="138"/>
      <c r="AV379" s="138"/>
      <c r="AW379" s="138"/>
      <c r="AX379" s="138"/>
      <c r="AY379" s="138"/>
      <c r="AZ379" s="138"/>
      <c r="BA379" s="138"/>
      <c r="BB379" s="138"/>
      <c r="BC379" s="138"/>
      <c r="BD379" s="138"/>
      <c r="BE379" s="138"/>
      <c r="BF379" s="138"/>
      <c r="BG379" s="138"/>
      <c r="BH379" s="138"/>
      <c r="BI379" s="138"/>
      <c r="BJ379" s="138"/>
      <c r="BK379" s="138"/>
      <c r="BL379" s="138"/>
      <c r="BM379" s="138"/>
      <c r="BN379" s="138"/>
      <c r="BO379" s="138"/>
      <c r="BP379" s="138"/>
      <c r="BQ379" s="138"/>
      <c r="BR379" s="138"/>
      <c r="BS379" s="138"/>
      <c r="BT379" s="138"/>
      <c r="BU379" s="138"/>
      <c r="BV379" s="138"/>
      <c r="BW379" s="138"/>
      <c r="BX379" s="138"/>
      <c r="BY379" s="138"/>
      <c r="BZ379" s="138"/>
      <c r="CA379" s="14"/>
      <c r="CB379" s="14"/>
      <c r="CC379" s="14"/>
      <c r="CD379" s="14"/>
      <c r="CE379" s="14"/>
      <c r="CF379" s="14"/>
      <c r="CG379" s="14"/>
      <c r="CH379" s="14"/>
      <c r="CI379" s="14"/>
      <c r="CJ379" s="14"/>
      <c r="CK379" s="14"/>
      <c r="CL379" s="14"/>
      <c r="CM379" s="14"/>
      <c r="CN379" s="14"/>
      <c r="CO379" s="14"/>
      <c r="CP379" s="14"/>
      <c r="CQ379" s="14"/>
      <c r="CR379" s="14"/>
      <c r="CS379" s="14"/>
      <c r="CT379" s="14"/>
      <c r="CU379" s="14"/>
      <c r="CV379" s="14"/>
      <c r="CW379" s="14"/>
      <c r="CX379" s="14"/>
      <c r="CY379" s="14"/>
      <c r="CZ379" s="14"/>
      <c r="DA379" s="14"/>
      <c r="DB379" s="14"/>
      <c r="DC379" s="14"/>
      <c r="DD379" s="14"/>
      <c r="DE379" s="14"/>
      <c r="DF379" s="14"/>
      <c r="DG379" s="14"/>
      <c r="DH379" s="14"/>
      <c r="DI379" s="14"/>
      <c r="DJ379" s="14"/>
      <c r="DK379" s="14"/>
      <c r="DL379" s="14"/>
      <c r="DM379" s="14"/>
      <c r="DN379" s="14"/>
      <c r="DO379" s="14"/>
      <c r="DP379" s="14"/>
      <c r="DQ379" s="14"/>
      <c r="DR379" s="14"/>
      <c r="DS379" s="14"/>
      <c r="DT379" s="14"/>
      <c r="DU379" s="14"/>
      <c r="DV379" s="14"/>
      <c r="DW379" s="14"/>
      <c r="DX379" s="14"/>
      <c r="DY379" s="14"/>
      <c r="DZ379" s="14"/>
      <c r="EA379" s="14"/>
      <c r="EB379" s="14"/>
      <c r="EC379" s="14"/>
      <c r="ED379" s="14"/>
      <c r="EE379" s="14"/>
      <c r="EF379" s="14"/>
      <c r="EG379" s="14"/>
      <c r="EH379" s="14"/>
      <c r="EI379" s="14"/>
      <c r="EJ379" s="14"/>
      <c r="EK379" s="14"/>
      <c r="EL379" s="14"/>
      <c r="EM379" s="14"/>
      <c r="EN379" s="14"/>
      <c r="EO379" s="14"/>
      <c r="EP379" s="14"/>
      <c r="EQ379" s="14"/>
      <c r="ER379" s="14"/>
      <c r="ES379" s="14"/>
      <c r="ET379" s="14"/>
      <c r="EU379" s="14"/>
      <c r="EV379" s="14"/>
      <c r="EW379" s="14"/>
      <c r="EX379" s="14"/>
      <c r="EY379" s="14"/>
      <c r="EZ379" s="14"/>
      <c r="FA379" s="14"/>
      <c r="FB379" s="14"/>
      <c r="FC379" s="14"/>
      <c r="FD379" s="14"/>
      <c r="FE379" s="14"/>
      <c r="FF379" s="14"/>
      <c r="FG379" s="14"/>
      <c r="FH379" s="14"/>
      <c r="FI379" s="14"/>
      <c r="FJ379" s="14"/>
      <c r="FK379" s="14"/>
      <c r="FL379" s="14"/>
      <c r="FM379" s="14"/>
      <c r="FN379" s="14"/>
      <c r="FO379" s="14"/>
      <c r="FP379" s="14"/>
      <c r="FQ379" s="14"/>
      <c r="FR379" s="14"/>
      <c r="FS379" s="14"/>
      <c r="FT379" s="14"/>
      <c r="FU379" s="14"/>
      <c r="FV379" s="14"/>
      <c r="FW379" s="14"/>
      <c r="FX379" s="14"/>
      <c r="FY379" s="14"/>
      <c r="FZ379" s="14"/>
      <c r="GA379" s="14"/>
      <c r="GB379" s="14"/>
      <c r="GC379" s="14"/>
      <c r="GD379" s="14"/>
      <c r="GE379" s="14"/>
      <c r="GF379" s="14"/>
      <c r="GG379" s="14"/>
      <c r="GH379" s="14"/>
      <c r="GI379" s="14"/>
      <c r="GJ379" s="14"/>
      <c r="GK379" s="14"/>
      <c r="GL379" s="14"/>
      <c r="GM379" s="14"/>
      <c r="GN379" s="14"/>
      <c r="GO379" s="14"/>
      <c r="GP379" s="14"/>
      <c r="GQ379" s="14"/>
      <c r="GR379" s="14"/>
      <c r="GS379" s="14"/>
      <c r="GT379" s="14"/>
      <c r="GU379" s="14"/>
      <c r="GV379" s="14"/>
      <c r="GW379" s="14"/>
      <c r="GX379" s="14"/>
      <c r="GY379" s="14"/>
      <c r="GZ379" s="14"/>
      <c r="HA379" s="14"/>
      <c r="HB379" s="14"/>
      <c r="HC379" s="14"/>
      <c r="HD379" s="14"/>
      <c r="HE379" s="14"/>
      <c r="HF379" s="14"/>
      <c r="HG379" s="14"/>
      <c r="HH379" s="14"/>
      <c r="HI379" s="14"/>
      <c r="HJ379" s="14"/>
      <c r="HK379" s="14"/>
      <c r="HL379" s="14"/>
      <c r="HM379" s="14"/>
      <c r="HN379" s="14"/>
      <c r="HO379" s="14"/>
      <c r="HP379" s="14"/>
      <c r="HQ379" s="14"/>
      <c r="HR379" s="14"/>
      <c r="HS379" s="14"/>
      <c r="HT379" s="14"/>
      <c r="HU379" s="14"/>
      <c r="HV379" s="14"/>
      <c r="HW379" s="14"/>
      <c r="HX379" s="14"/>
      <c r="HY379" s="14"/>
      <c r="HZ379" s="14"/>
      <c r="IA379" s="14"/>
      <c r="IB379" s="14"/>
      <c r="IC379" s="14"/>
      <c r="ID379" s="14"/>
      <c r="IE379" s="14"/>
      <c r="IF379" s="14"/>
      <c r="IG379" s="14"/>
      <c r="IH379" s="14"/>
      <c r="II379" s="14"/>
      <c r="IJ379" s="14"/>
      <c r="IK379" s="14"/>
      <c r="IL379" s="14"/>
      <c r="IM379" s="14"/>
      <c r="IN379" s="14"/>
      <c r="IO379" s="14"/>
      <c r="IP379" s="14"/>
      <c r="IQ379" s="14"/>
      <c r="IR379" s="14"/>
      <c r="IS379" s="14"/>
      <c r="IT379" s="14"/>
      <c r="IU379" s="14"/>
      <c r="IV379" s="14"/>
      <c r="IW379" s="14"/>
      <c r="IX379" s="14"/>
      <c r="IY379" s="14"/>
      <c r="IZ379" s="14"/>
      <c r="JA379" s="14"/>
      <c r="JB379" s="14"/>
      <c r="JC379" s="14"/>
      <c r="JD379" s="14"/>
      <c r="JE379" s="14"/>
      <c r="JF379" s="14"/>
      <c r="JG379" s="14"/>
      <c r="JH379" s="14"/>
      <c r="JI379" s="14"/>
      <c r="JJ379" s="14"/>
      <c r="JK379" s="14"/>
      <c r="JL379" s="14"/>
      <c r="JM379" s="14"/>
      <c r="JN379" s="14"/>
      <c r="JO379" s="14"/>
      <c r="JP379" s="14"/>
      <c r="JQ379" s="14"/>
      <c r="JR379" s="14"/>
    </row>
    <row r="380" spans="1:278" s="152" customFormat="1" ht="18" customHeight="1" x14ac:dyDescent="0.25">
      <c r="A380" s="146"/>
      <c r="B380" s="163" t="str">
        <f>CONCATENATE("Total Annual Water Use Flow Fixtures (",IF(inputspi_units&lt;&gt;"",INDEX(data_unitan,MATCH(inputspi_units,data_unittyp,0)),"unit"),")")</f>
        <v>Total Annual Water Use Flow Fixtures (unit)</v>
      </c>
      <c r="C380" s="155"/>
      <c r="D380" s="155"/>
      <c r="E380" s="155"/>
      <c r="F380" s="155"/>
      <c r="G380" s="155"/>
      <c r="H380" s="313"/>
      <c r="I380" s="155"/>
      <c r="J380" s="155"/>
      <c r="K380" s="305"/>
      <c r="L380" s="305"/>
      <c r="M380" s="155"/>
      <c r="N380" s="155"/>
      <c r="O380" s="155"/>
      <c r="P380" s="155"/>
      <c r="Q380" s="155"/>
      <c r="R380" s="155"/>
      <c r="S380" s="155"/>
      <c r="T380" s="155"/>
      <c r="U380" s="155"/>
      <c r="V380" s="155"/>
      <c r="W380" s="155"/>
      <c r="X380" s="155"/>
      <c r="Y380" s="155"/>
      <c r="Z380" s="155"/>
      <c r="AA380" s="155"/>
      <c r="AB380" s="155"/>
      <c r="AC380" s="155"/>
      <c r="AD380" s="155"/>
      <c r="AE380" s="155"/>
      <c r="AF380" s="162">
        <f>SUM(AF264:AF377)</f>
        <v>0</v>
      </c>
      <c r="AG380" s="162">
        <f t="shared" ref="AG380:AI380" si="157">SUM(AG264:AG377)</f>
        <v>0</v>
      </c>
      <c r="AH380" s="162">
        <f t="shared" si="157"/>
        <v>0</v>
      </c>
      <c r="AI380" s="162">
        <f t="shared" si="157"/>
        <v>0</v>
      </c>
      <c r="AJ380" s="153"/>
      <c r="AK380" s="138"/>
      <c r="AL380" s="138"/>
      <c r="AM380" s="138"/>
      <c r="AN380" s="138"/>
      <c r="AO380" s="138"/>
      <c r="AP380" s="138"/>
      <c r="AQ380" s="138"/>
      <c r="AR380" s="138"/>
      <c r="AS380" s="138"/>
      <c r="AT380" s="138"/>
      <c r="AU380" s="138"/>
      <c r="AV380" s="138"/>
      <c r="AW380" s="138"/>
      <c r="AX380" s="138"/>
      <c r="AY380" s="138"/>
      <c r="AZ380" s="138"/>
      <c r="BA380" s="138"/>
      <c r="BB380" s="138"/>
      <c r="BC380" s="138"/>
      <c r="BD380" s="138"/>
      <c r="BE380" s="138"/>
      <c r="BF380" s="138"/>
      <c r="BG380" s="138"/>
      <c r="BH380" s="138"/>
      <c r="BI380" s="138"/>
      <c r="BJ380" s="138"/>
      <c r="BK380" s="138"/>
      <c r="BL380" s="138"/>
      <c r="BM380" s="138"/>
      <c r="BN380" s="138"/>
      <c r="BO380" s="138"/>
      <c r="BP380" s="138"/>
      <c r="BQ380" s="138"/>
      <c r="BR380" s="138"/>
      <c r="BS380" s="138"/>
      <c r="BT380" s="138"/>
      <c r="BU380" s="138"/>
      <c r="BV380" s="138"/>
      <c r="BW380" s="138"/>
      <c r="BX380" s="138"/>
      <c r="BY380" s="138"/>
      <c r="BZ380" s="138"/>
      <c r="CA380" s="14"/>
      <c r="CB380" s="14"/>
      <c r="CC380" s="14"/>
      <c r="CD380" s="14"/>
      <c r="CE380" s="14"/>
      <c r="CF380" s="14"/>
      <c r="CG380" s="14"/>
      <c r="CH380" s="14"/>
      <c r="CI380" s="14"/>
      <c r="CJ380" s="14"/>
      <c r="CK380" s="14"/>
      <c r="CL380" s="14"/>
      <c r="CM380" s="14"/>
      <c r="CN380" s="14"/>
      <c r="CO380" s="14"/>
      <c r="CP380" s="14"/>
      <c r="CQ380" s="14"/>
      <c r="CR380" s="14"/>
      <c r="CS380" s="14"/>
      <c r="CT380" s="14"/>
      <c r="CU380" s="14"/>
      <c r="CV380" s="14"/>
      <c r="CW380" s="14"/>
      <c r="CX380" s="14"/>
      <c r="CY380" s="14"/>
      <c r="CZ380" s="14"/>
      <c r="DA380" s="14"/>
      <c r="DB380" s="14"/>
      <c r="DC380" s="14"/>
      <c r="DD380" s="14"/>
      <c r="DE380" s="14"/>
      <c r="DF380" s="14"/>
      <c r="DG380" s="14"/>
      <c r="DH380" s="14"/>
      <c r="DI380" s="14"/>
      <c r="DJ380" s="14"/>
      <c r="DK380" s="14"/>
      <c r="DL380" s="14"/>
      <c r="DM380" s="14"/>
      <c r="DN380" s="14"/>
      <c r="DO380" s="14"/>
      <c r="DP380" s="14"/>
      <c r="DQ380" s="14"/>
      <c r="DR380" s="14"/>
      <c r="DS380" s="14"/>
      <c r="DT380" s="14"/>
      <c r="DU380" s="14"/>
      <c r="DV380" s="14"/>
      <c r="DW380" s="14"/>
      <c r="DX380" s="14"/>
      <c r="DY380" s="14"/>
      <c r="DZ380" s="14"/>
      <c r="EA380" s="14"/>
      <c r="EB380" s="14"/>
      <c r="EC380" s="14"/>
      <c r="ED380" s="14"/>
      <c r="EE380" s="14"/>
      <c r="EF380" s="14"/>
      <c r="EG380" s="14"/>
      <c r="EH380" s="14"/>
      <c r="EI380" s="14"/>
      <c r="EJ380" s="14"/>
      <c r="EK380" s="14"/>
      <c r="EL380" s="14"/>
      <c r="EM380" s="14"/>
      <c r="EN380" s="14"/>
      <c r="EO380" s="14"/>
      <c r="EP380" s="14"/>
      <c r="EQ380" s="14"/>
      <c r="ER380" s="14"/>
      <c r="ES380" s="14"/>
      <c r="ET380" s="14"/>
      <c r="EU380" s="14"/>
      <c r="EV380" s="14"/>
      <c r="EW380" s="14"/>
      <c r="EX380" s="14"/>
      <c r="EY380" s="14"/>
      <c r="EZ380" s="14"/>
      <c r="FA380" s="14"/>
      <c r="FB380" s="14"/>
      <c r="FC380" s="14"/>
      <c r="FD380" s="14"/>
      <c r="FE380" s="14"/>
      <c r="FF380" s="14"/>
      <c r="FG380" s="14"/>
      <c r="FH380" s="14"/>
      <c r="FI380" s="14"/>
      <c r="FJ380" s="14"/>
      <c r="FK380" s="14"/>
      <c r="FL380" s="14"/>
      <c r="FM380" s="14"/>
      <c r="FN380" s="14"/>
      <c r="FO380" s="14"/>
      <c r="FP380" s="14"/>
      <c r="FQ380" s="14"/>
      <c r="FR380" s="14"/>
      <c r="FS380" s="14"/>
      <c r="FT380" s="14"/>
      <c r="FU380" s="14"/>
      <c r="FV380" s="14"/>
      <c r="FW380" s="14"/>
      <c r="FX380" s="14"/>
      <c r="FY380" s="14"/>
      <c r="FZ380" s="14"/>
      <c r="GA380" s="14"/>
      <c r="GB380" s="14"/>
      <c r="GC380" s="14"/>
      <c r="GD380" s="14"/>
      <c r="GE380" s="14"/>
      <c r="GF380" s="14"/>
      <c r="GG380" s="14"/>
      <c r="GH380" s="14"/>
      <c r="GI380" s="14"/>
      <c r="GJ380" s="14"/>
      <c r="GK380" s="14"/>
      <c r="GL380" s="14"/>
      <c r="GM380" s="14"/>
      <c r="GN380" s="14"/>
      <c r="GO380" s="14"/>
      <c r="GP380" s="14"/>
      <c r="GQ380" s="14"/>
      <c r="GR380" s="14"/>
      <c r="GS380" s="14"/>
      <c r="GT380" s="14"/>
      <c r="GU380" s="14"/>
      <c r="GV380" s="14"/>
      <c r="GW380" s="14"/>
      <c r="GX380" s="14"/>
      <c r="GY380" s="14"/>
      <c r="GZ380" s="14"/>
      <c r="HA380" s="14"/>
      <c r="HB380" s="14"/>
      <c r="HC380" s="14"/>
      <c r="HD380" s="14"/>
      <c r="HE380" s="14"/>
      <c r="HF380" s="14"/>
      <c r="HG380" s="14"/>
      <c r="HH380" s="14"/>
      <c r="HI380" s="14"/>
      <c r="HJ380" s="14"/>
      <c r="HK380" s="14"/>
      <c r="HL380" s="14"/>
      <c r="HM380" s="14"/>
      <c r="HN380" s="14"/>
      <c r="HO380" s="14"/>
      <c r="HP380" s="14"/>
      <c r="HQ380" s="14"/>
      <c r="HR380" s="14"/>
      <c r="HS380" s="14"/>
      <c r="HT380" s="14"/>
      <c r="HU380" s="14"/>
      <c r="HV380" s="14"/>
      <c r="HW380" s="14"/>
      <c r="HX380" s="14"/>
      <c r="HY380" s="14"/>
      <c r="HZ380" s="14"/>
      <c r="IA380" s="14"/>
      <c r="IB380" s="14"/>
      <c r="IC380" s="14"/>
      <c r="ID380" s="14"/>
      <c r="IE380" s="14"/>
      <c r="IF380" s="14"/>
      <c r="IG380" s="14"/>
      <c r="IH380" s="14"/>
      <c r="II380" s="14"/>
      <c r="IJ380" s="14"/>
      <c r="IK380" s="14"/>
      <c r="IL380" s="14"/>
      <c r="IM380" s="14"/>
      <c r="IN380" s="14"/>
      <c r="IO380" s="14"/>
      <c r="IP380" s="14"/>
      <c r="IQ380" s="14"/>
      <c r="IR380" s="14"/>
      <c r="IS380" s="14"/>
      <c r="IT380" s="14"/>
      <c r="IU380" s="14"/>
      <c r="IV380" s="14"/>
      <c r="IW380" s="14"/>
      <c r="IX380" s="14"/>
      <c r="IY380" s="14"/>
      <c r="IZ380" s="14"/>
      <c r="JA380" s="14"/>
      <c r="JB380" s="14"/>
      <c r="JC380" s="14"/>
      <c r="JD380" s="14"/>
      <c r="JE380" s="14"/>
      <c r="JF380" s="14"/>
      <c r="JG380" s="14"/>
      <c r="JH380" s="14"/>
      <c r="JI380" s="14"/>
      <c r="JJ380" s="14"/>
      <c r="JK380" s="14"/>
      <c r="JL380" s="14"/>
      <c r="JM380" s="14"/>
      <c r="JN380" s="14"/>
      <c r="JO380" s="14"/>
      <c r="JP380" s="14"/>
      <c r="JQ380" s="14"/>
      <c r="JR380" s="14"/>
    </row>
    <row r="381" spans="1:278" ht="18" customHeight="1" x14ac:dyDescent="0.25">
      <c r="A381" s="78"/>
      <c r="B381" s="138"/>
      <c r="C381" s="138"/>
      <c r="D381" s="138"/>
      <c r="E381" s="138"/>
      <c r="F381" s="138"/>
      <c r="G381" s="138"/>
      <c r="H381" s="138"/>
      <c r="I381" s="138"/>
      <c r="J381" s="138"/>
      <c r="K381" s="138"/>
      <c r="L381" s="138"/>
      <c r="M381" s="138"/>
      <c r="N381" s="138"/>
      <c r="O381" s="138"/>
      <c r="P381" s="138"/>
      <c r="Q381" s="138"/>
      <c r="R381" s="138"/>
      <c r="S381" s="138"/>
      <c r="T381" s="138"/>
      <c r="U381" s="138"/>
      <c r="V381" s="138"/>
      <c r="W381" s="138"/>
      <c r="X381" s="138"/>
      <c r="Y381" s="138"/>
      <c r="Z381" s="138"/>
      <c r="AA381" s="138"/>
      <c r="AB381" s="138"/>
      <c r="AC381" s="138"/>
      <c r="AD381" s="138"/>
      <c r="AE381" s="138"/>
      <c r="AF381" s="138"/>
      <c r="AG381" s="138"/>
      <c r="AH381" s="138"/>
      <c r="AI381" s="138"/>
      <c r="AJ381" s="138"/>
      <c r="AK381" s="138"/>
      <c r="AL381" s="138"/>
      <c r="AM381" s="138"/>
      <c r="AN381" s="138"/>
      <c r="AO381" s="138"/>
      <c r="AP381" s="138"/>
      <c r="AQ381" s="138"/>
      <c r="AR381" s="138"/>
      <c r="AS381" s="138"/>
      <c r="AT381" s="138"/>
      <c r="AU381" s="138"/>
      <c r="AV381" s="138"/>
      <c r="AW381" s="138"/>
      <c r="AX381" s="138"/>
      <c r="AY381" s="138"/>
      <c r="AZ381" s="138"/>
      <c r="BA381" s="138"/>
      <c r="BB381" s="138"/>
      <c r="BC381" s="138"/>
      <c r="BD381" s="138"/>
      <c r="BE381" s="138"/>
      <c r="BF381" s="138"/>
      <c r="BG381" s="138"/>
      <c r="BH381" s="138"/>
      <c r="BI381" s="138"/>
      <c r="BJ381" s="138"/>
      <c r="BK381" s="138"/>
      <c r="BL381" s="138"/>
      <c r="BM381" s="138"/>
      <c r="BN381" s="138"/>
      <c r="BO381" s="138"/>
      <c r="BP381" s="138"/>
      <c r="BQ381" s="138"/>
      <c r="BR381" s="138"/>
      <c r="BS381" s="138"/>
      <c r="BT381" s="138"/>
      <c r="BU381" s="138"/>
      <c r="BV381" s="138"/>
      <c r="BW381" s="138"/>
      <c r="BX381" s="138"/>
      <c r="BY381" s="138"/>
      <c r="BZ381" s="138"/>
    </row>
    <row r="382" spans="1:278" ht="18" customHeight="1" x14ac:dyDescent="0.25">
      <c r="A382" s="78"/>
      <c r="B382" s="138"/>
      <c r="C382" s="138"/>
      <c r="D382" s="138"/>
      <c r="E382" s="138"/>
      <c r="F382" s="138"/>
      <c r="G382" s="138"/>
      <c r="H382" s="138"/>
      <c r="I382" s="138"/>
      <c r="J382" s="138"/>
      <c r="K382" s="138"/>
      <c r="L382" s="138"/>
      <c r="M382" s="138"/>
      <c r="N382" s="138"/>
      <c r="O382" s="138"/>
      <c r="P382" s="138"/>
      <c r="Q382" s="138"/>
      <c r="R382" s="138"/>
      <c r="S382" s="138"/>
      <c r="T382" s="138"/>
      <c r="U382" s="138"/>
      <c r="V382" s="138"/>
      <c r="W382" s="138"/>
      <c r="X382" s="138"/>
      <c r="Y382" s="138"/>
      <c r="Z382" s="138"/>
      <c r="AA382" s="138"/>
      <c r="AB382" s="138"/>
      <c r="AC382" s="138"/>
      <c r="AD382" s="138"/>
      <c r="AE382" s="138"/>
      <c r="AF382" s="138"/>
      <c r="AG382" s="138"/>
      <c r="AH382" s="138"/>
      <c r="AI382" s="138"/>
      <c r="AJ382" s="138"/>
      <c r="AK382" s="138"/>
      <c r="AL382" s="138"/>
      <c r="AM382" s="138"/>
      <c r="AN382" s="138"/>
      <c r="AO382" s="138"/>
      <c r="AP382" s="138"/>
      <c r="AQ382" s="138"/>
      <c r="AR382" s="138"/>
      <c r="AS382" s="138"/>
      <c r="AT382" s="138"/>
      <c r="AU382" s="138"/>
      <c r="AV382" s="138"/>
      <c r="AW382" s="138"/>
      <c r="AX382" s="138"/>
      <c r="AY382" s="138"/>
      <c r="AZ382" s="138"/>
      <c r="BA382" s="138"/>
      <c r="BB382" s="138"/>
      <c r="BC382" s="138"/>
      <c r="BD382" s="138"/>
      <c r="BE382" s="138"/>
      <c r="BF382" s="138"/>
      <c r="BG382" s="138"/>
      <c r="BH382" s="138"/>
      <c r="BI382" s="138"/>
      <c r="BJ382" s="138"/>
      <c r="BK382" s="138"/>
      <c r="BL382" s="138"/>
      <c r="BM382" s="138"/>
      <c r="BN382" s="138"/>
      <c r="BO382" s="138"/>
      <c r="BP382" s="138"/>
      <c r="BQ382" s="138"/>
      <c r="BR382" s="138"/>
      <c r="BS382" s="138"/>
      <c r="BT382" s="138"/>
      <c r="BU382" s="138"/>
      <c r="BV382" s="138"/>
      <c r="BW382" s="138"/>
      <c r="BX382" s="138"/>
      <c r="BY382" s="138"/>
      <c r="BZ382" s="138"/>
    </row>
    <row r="383" spans="1:278" ht="18" customHeight="1" x14ac:dyDescent="0.25">
      <c r="A383" s="78"/>
      <c r="B383" s="68" t="s">
        <v>221</v>
      </c>
      <c r="C383" s="69"/>
      <c r="D383" s="69"/>
      <c r="E383" s="69"/>
      <c r="F383" s="69"/>
      <c r="G383" s="69"/>
      <c r="H383" s="69"/>
      <c r="I383" s="69"/>
      <c r="J383" s="69"/>
      <c r="K383" s="70"/>
      <c r="L383" s="138"/>
      <c r="M383" s="138"/>
      <c r="N383" s="138"/>
      <c r="O383" s="138"/>
      <c r="P383" s="138"/>
      <c r="Q383" s="138"/>
      <c r="R383" s="138"/>
      <c r="S383" s="138"/>
      <c r="T383" s="138"/>
      <c r="U383" s="138"/>
      <c r="V383" s="138"/>
      <c r="W383" s="138"/>
      <c r="X383" s="138"/>
      <c r="Y383" s="138"/>
      <c r="Z383" s="138"/>
      <c r="AA383" s="138"/>
      <c r="AB383" s="138"/>
      <c r="AC383" s="138"/>
      <c r="AD383" s="138"/>
      <c r="AE383" s="138"/>
      <c r="AF383" s="138"/>
      <c r="AG383" s="138"/>
      <c r="AH383" s="138"/>
      <c r="AI383" s="138"/>
      <c r="AJ383" s="138"/>
      <c r="AK383" s="138"/>
      <c r="AL383" s="138"/>
      <c r="AM383" s="138"/>
      <c r="AN383" s="138"/>
      <c r="AO383" s="138"/>
      <c r="AP383" s="138"/>
      <c r="AQ383" s="138"/>
      <c r="AR383" s="138"/>
      <c r="AS383" s="138"/>
      <c r="AT383" s="138"/>
      <c r="AU383" s="138"/>
      <c r="AV383" s="138"/>
      <c r="AW383" s="138"/>
      <c r="AX383" s="138"/>
      <c r="AY383" s="138"/>
      <c r="AZ383" s="138"/>
      <c r="BA383" s="138"/>
      <c r="BB383" s="138"/>
      <c r="BC383" s="138"/>
      <c r="BD383" s="138"/>
      <c r="BE383" s="138"/>
      <c r="BF383" s="138"/>
      <c r="BG383" s="138"/>
      <c r="BH383" s="138"/>
      <c r="BI383" s="138"/>
      <c r="BJ383" s="138"/>
      <c r="BK383" s="138"/>
      <c r="BL383" s="138"/>
      <c r="BM383" s="138"/>
      <c r="BN383" s="138"/>
      <c r="BO383" s="138"/>
      <c r="BP383" s="138"/>
      <c r="BQ383" s="138"/>
      <c r="BR383" s="138"/>
      <c r="BS383" s="138"/>
      <c r="BT383" s="138"/>
      <c r="BU383" s="138"/>
      <c r="BV383" s="138"/>
      <c r="BW383" s="138"/>
      <c r="BX383" s="138"/>
      <c r="BY383" s="138"/>
      <c r="BZ383" s="138"/>
    </row>
    <row r="384" spans="1:278" ht="18" customHeight="1" x14ac:dyDescent="0.25">
      <c r="A384" s="78"/>
      <c r="B384" s="138"/>
      <c r="C384" s="138"/>
      <c r="D384" s="138"/>
      <c r="E384" s="138"/>
      <c r="F384" s="138"/>
      <c r="G384" s="138"/>
      <c r="H384" s="138"/>
      <c r="I384" s="138"/>
      <c r="J384" s="138"/>
      <c r="K384" s="138"/>
      <c r="L384" s="138"/>
      <c r="M384" s="138"/>
      <c r="N384" s="138"/>
      <c r="O384" s="138"/>
      <c r="P384" s="138"/>
      <c r="Q384" s="138"/>
      <c r="R384" s="138"/>
      <c r="S384" s="138"/>
      <c r="T384" s="138"/>
      <c r="U384" s="138"/>
      <c r="V384" s="138"/>
      <c r="W384" s="138"/>
      <c r="X384" s="138"/>
      <c r="Y384" s="138"/>
      <c r="Z384" s="138"/>
      <c r="AA384" s="138"/>
      <c r="AB384" s="138"/>
      <c r="AC384" s="138"/>
      <c r="AD384" s="138"/>
      <c r="AE384" s="138"/>
      <c r="AF384" s="138"/>
      <c r="AG384" s="138"/>
      <c r="AH384" s="138"/>
      <c r="AI384" s="138"/>
      <c r="AJ384" s="138"/>
      <c r="AK384" s="138"/>
      <c r="AL384" s="138"/>
      <c r="AM384" s="138"/>
      <c r="AN384" s="138"/>
      <c r="AO384" s="138"/>
      <c r="AP384" s="138"/>
      <c r="AQ384" s="138"/>
      <c r="AR384" s="138"/>
      <c r="AS384" s="138"/>
      <c r="AT384" s="138"/>
      <c r="AU384" s="138"/>
      <c r="AV384" s="138"/>
      <c r="AW384" s="138"/>
      <c r="AX384" s="138"/>
      <c r="AY384" s="138"/>
      <c r="AZ384" s="138"/>
      <c r="BA384" s="138"/>
      <c r="BB384" s="138"/>
      <c r="BC384" s="138"/>
      <c r="BD384" s="138"/>
      <c r="BE384" s="138"/>
      <c r="BF384" s="138"/>
      <c r="BG384" s="138"/>
      <c r="BH384" s="138"/>
      <c r="BI384" s="138"/>
      <c r="BJ384" s="138"/>
      <c r="BK384" s="138"/>
      <c r="BL384" s="138"/>
      <c r="BM384" s="138"/>
      <c r="BN384" s="138"/>
      <c r="BO384" s="138"/>
      <c r="BP384" s="138"/>
      <c r="BQ384" s="138"/>
      <c r="BR384" s="138"/>
      <c r="BS384" s="138"/>
      <c r="BT384" s="138"/>
      <c r="BU384" s="138"/>
      <c r="BV384" s="138"/>
      <c r="BW384" s="138"/>
      <c r="BX384" s="138"/>
      <c r="BY384" s="138"/>
      <c r="BZ384" s="138"/>
    </row>
    <row r="385" spans="1:78" ht="39.6" x14ac:dyDescent="0.25">
      <c r="A385" s="78"/>
      <c r="B385" s="345" t="s">
        <v>3</v>
      </c>
      <c r="C385" s="347"/>
      <c r="D385" s="159" t="str">
        <f>CONCATENATE("Baseline (",IF(inputspi_units&lt;&gt;"",INDEX(data_unitvol,MATCH(inputspi_units,data_unittyp,0)),"unit"),")")</f>
        <v>Baseline (unit)</v>
      </c>
      <c r="E385" s="159" t="str">
        <f>CONCATENATE("Design without Alternative Water (",IF(inputspi_units&lt;&gt;"",INDEX(data_unitvol,MATCH(inputspi_units,data_unittyp,0)),"unit"),")")</f>
        <v>Design without Alternative Water (unit)</v>
      </c>
      <c r="F385" s="159" t="str">
        <f>CONCATENATE("Design Alternative Water (",IF(inputspi_units&lt;&gt;"",INDEX(data_unitvol,MATCH(inputspi_units,data_unittyp,0)),"unit"),")")</f>
        <v>Design Alternative Water (unit)</v>
      </c>
      <c r="G385" s="159" t="str">
        <f>CONCATENATE("Design with Alternative Water (",IF(inputspi_units&lt;&gt;"",INDEX(data_unitvol,MATCH(inputspi_units,data_unittyp,0)),"unit"),")")</f>
        <v>Design with Alternative Water (unit)</v>
      </c>
      <c r="H385" s="159" t="str">
        <f>CONCATENATE("Savings without Alternative Water (",IF(inputspi_units&lt;&gt;"",INDEX(data_unitvol,MATCH(inputspi_units,data_unittyp,0)),"unit"),")")</f>
        <v>Savings without Alternative Water (unit)</v>
      </c>
      <c r="I385" s="159" t="s">
        <v>222</v>
      </c>
      <c r="J385" s="159" t="str">
        <f>CONCATENATE("Savings with Alternative Water (",IF(inputspi_units&lt;&gt;"",INDEX(data_unitvol,MATCH(inputspi_units,data_unittyp,0)),"unit"),")")</f>
        <v>Savings with Alternative Water (unit)</v>
      </c>
      <c r="K385" s="159" t="s">
        <v>223</v>
      </c>
      <c r="L385" s="138"/>
      <c r="M385" s="138"/>
      <c r="N385" s="138"/>
      <c r="O385" s="138"/>
      <c r="P385" s="138"/>
      <c r="Q385" s="138"/>
      <c r="R385" s="138"/>
      <c r="S385" s="138"/>
      <c r="T385" s="138"/>
      <c r="U385" s="138"/>
      <c r="V385" s="138"/>
      <c r="W385" s="138"/>
      <c r="X385" s="138"/>
      <c r="Y385" s="138"/>
      <c r="Z385" s="138"/>
      <c r="AA385" s="138"/>
      <c r="AB385" s="138"/>
      <c r="AC385" s="138"/>
      <c r="AD385" s="138"/>
      <c r="AE385" s="138"/>
      <c r="AF385" s="138"/>
      <c r="AG385" s="138"/>
      <c r="AH385" s="138"/>
      <c r="AI385" s="138"/>
      <c r="AJ385" s="138"/>
      <c r="AK385" s="138"/>
      <c r="AL385" s="138"/>
      <c r="AM385" s="138"/>
      <c r="AN385" s="138"/>
      <c r="AO385" s="138"/>
      <c r="AP385" s="138"/>
      <c r="AQ385" s="138"/>
      <c r="AR385" s="138"/>
      <c r="AS385" s="138"/>
      <c r="AT385" s="138"/>
      <c r="AU385" s="138"/>
      <c r="AV385" s="138"/>
      <c r="AW385" s="138"/>
      <c r="AX385" s="138"/>
      <c r="AY385" s="138"/>
      <c r="AZ385" s="138"/>
      <c r="BA385" s="138"/>
      <c r="BB385" s="138"/>
      <c r="BC385" s="138"/>
      <c r="BD385" s="138"/>
      <c r="BE385" s="138"/>
      <c r="BF385" s="138"/>
      <c r="BG385" s="138"/>
      <c r="BH385" s="138"/>
      <c r="BI385" s="138"/>
      <c r="BJ385" s="138"/>
      <c r="BK385" s="138"/>
      <c r="BL385" s="138"/>
      <c r="BM385" s="138"/>
      <c r="BN385" s="138"/>
      <c r="BO385" s="138"/>
      <c r="BP385" s="138"/>
      <c r="BQ385" s="138"/>
      <c r="BR385" s="138"/>
      <c r="BS385" s="138"/>
      <c r="BT385" s="138"/>
      <c r="BU385" s="138"/>
      <c r="BV385" s="138"/>
      <c r="BW385" s="138"/>
      <c r="BX385" s="138"/>
      <c r="BY385" s="138"/>
      <c r="BZ385" s="138"/>
    </row>
    <row r="386" spans="1:78" ht="18" customHeight="1" x14ac:dyDescent="0.25">
      <c r="A386" s="78"/>
      <c r="B386" s="163" t="s">
        <v>224</v>
      </c>
      <c r="C386" s="207"/>
      <c r="D386" s="208">
        <f>AN254</f>
        <v>0</v>
      </c>
      <c r="E386" s="208">
        <f t="shared" ref="E386:G386" si="158">AO254</f>
        <v>0</v>
      </c>
      <c r="F386" s="208">
        <f t="shared" si="158"/>
        <v>0</v>
      </c>
      <c r="G386" s="208">
        <f t="shared" si="158"/>
        <v>0</v>
      </c>
      <c r="H386" s="162">
        <f>D386-E386</f>
        <v>0</v>
      </c>
      <c r="I386" s="327">
        <f>IFERROR(H386/D386,0)</f>
        <v>0</v>
      </c>
      <c r="J386" s="162">
        <f t="shared" ref="J386:J391" si="159">D386-G386</f>
        <v>0</v>
      </c>
      <c r="K386" s="327">
        <f t="shared" ref="K386:K391" si="160">IFERROR(J386/D386,0)</f>
        <v>0</v>
      </c>
      <c r="L386" s="138"/>
      <c r="M386" s="138"/>
      <c r="N386" s="138"/>
      <c r="O386" s="138"/>
      <c r="P386" s="138"/>
      <c r="Q386" s="138"/>
      <c r="R386" s="138"/>
      <c r="S386" s="138"/>
      <c r="T386" s="138"/>
      <c r="U386" s="138"/>
      <c r="V386" s="138"/>
      <c r="W386" s="138"/>
      <c r="X386" s="138"/>
      <c r="Y386" s="138"/>
      <c r="Z386" s="138"/>
      <c r="AA386" s="138"/>
      <c r="AB386" s="138"/>
      <c r="AC386" s="138"/>
      <c r="AD386" s="138"/>
      <c r="AE386" s="138"/>
      <c r="AF386" s="138"/>
      <c r="AG386" s="138"/>
      <c r="AH386" s="138"/>
      <c r="AI386" s="138"/>
      <c r="AJ386" s="138"/>
      <c r="AK386" s="138"/>
      <c r="AL386" s="138"/>
      <c r="AM386" s="138"/>
      <c r="AN386" s="138"/>
      <c r="AO386" s="138"/>
      <c r="AP386" s="138"/>
      <c r="AQ386" s="138"/>
      <c r="AR386" s="138"/>
      <c r="AS386" s="138"/>
      <c r="AT386" s="138"/>
      <c r="AU386" s="138"/>
      <c r="AV386" s="138"/>
      <c r="AW386" s="138"/>
      <c r="AX386" s="138"/>
      <c r="AY386" s="138"/>
      <c r="AZ386" s="138"/>
      <c r="BA386" s="138"/>
      <c r="BB386" s="138"/>
      <c r="BC386" s="138"/>
      <c r="BD386" s="138"/>
      <c r="BE386" s="138"/>
      <c r="BF386" s="138"/>
      <c r="BG386" s="138"/>
      <c r="BH386" s="138"/>
      <c r="BI386" s="138"/>
      <c r="BJ386" s="138"/>
      <c r="BK386" s="138"/>
      <c r="BL386" s="138"/>
      <c r="BM386" s="138"/>
      <c r="BN386" s="138"/>
      <c r="BO386" s="138"/>
      <c r="BP386" s="138"/>
      <c r="BQ386" s="138"/>
      <c r="BR386" s="138"/>
      <c r="BS386" s="138"/>
      <c r="BT386" s="138"/>
      <c r="BU386" s="138"/>
      <c r="BV386" s="138"/>
      <c r="BW386" s="138"/>
      <c r="BX386" s="138"/>
      <c r="BY386" s="138"/>
      <c r="BZ386" s="138"/>
    </row>
    <row r="387" spans="1:78" ht="18" customHeight="1" x14ac:dyDescent="0.25">
      <c r="A387" s="78"/>
      <c r="B387" s="163" t="s">
        <v>225</v>
      </c>
      <c r="C387" s="207"/>
      <c r="D387" s="208">
        <f>AA379</f>
        <v>0</v>
      </c>
      <c r="E387" s="208">
        <f t="shared" ref="E387:G387" si="161">AB379</f>
        <v>0</v>
      </c>
      <c r="F387" s="208">
        <f t="shared" si="161"/>
        <v>0</v>
      </c>
      <c r="G387" s="208">
        <f t="shared" si="161"/>
        <v>0</v>
      </c>
      <c r="H387" s="162">
        <f t="shared" ref="H387:H391" si="162">D387-E387</f>
        <v>0</v>
      </c>
      <c r="I387" s="327">
        <f t="shared" ref="I387:I391" si="163">IFERROR(H387/D387,0)</f>
        <v>0</v>
      </c>
      <c r="J387" s="162">
        <f t="shared" si="159"/>
        <v>0</v>
      </c>
      <c r="K387" s="327">
        <f t="shared" si="160"/>
        <v>0</v>
      </c>
      <c r="L387" s="138"/>
      <c r="M387" s="138"/>
      <c r="N387" s="138"/>
      <c r="O387" s="138"/>
      <c r="P387" s="138"/>
      <c r="Q387" s="138"/>
      <c r="R387" s="138"/>
      <c r="S387" s="138"/>
      <c r="T387" s="138"/>
      <c r="U387" s="138"/>
      <c r="V387" s="138"/>
      <c r="W387" s="138"/>
      <c r="X387" s="138"/>
      <c r="Y387" s="138"/>
      <c r="Z387" s="138"/>
      <c r="AA387" s="138"/>
      <c r="AB387" s="138"/>
      <c r="AC387" s="138"/>
      <c r="AD387" s="138"/>
      <c r="AE387" s="138"/>
      <c r="AF387" s="138"/>
      <c r="AG387" s="138"/>
      <c r="AH387" s="138"/>
      <c r="AI387" s="138"/>
      <c r="AJ387" s="138"/>
      <c r="AK387" s="138"/>
      <c r="AL387" s="138"/>
      <c r="AM387" s="138"/>
      <c r="AN387" s="138"/>
      <c r="AO387" s="138"/>
      <c r="AP387" s="138"/>
      <c r="AQ387" s="138"/>
      <c r="AR387" s="138"/>
      <c r="AS387" s="138"/>
      <c r="AT387" s="138"/>
      <c r="AU387" s="138"/>
      <c r="AV387" s="138"/>
      <c r="AW387" s="138"/>
      <c r="AX387" s="138"/>
      <c r="AY387" s="138"/>
      <c r="AZ387" s="138"/>
      <c r="BA387" s="138"/>
      <c r="BB387" s="138"/>
      <c r="BC387" s="138"/>
      <c r="BD387" s="138"/>
      <c r="BE387" s="138"/>
      <c r="BF387" s="138"/>
      <c r="BG387" s="138"/>
      <c r="BH387" s="138"/>
      <c r="BI387" s="138"/>
      <c r="BJ387" s="138"/>
      <c r="BK387" s="138"/>
      <c r="BL387" s="138"/>
      <c r="BM387" s="138"/>
      <c r="BN387" s="138"/>
      <c r="BO387" s="138"/>
      <c r="BP387" s="138"/>
      <c r="BQ387" s="138"/>
      <c r="BR387" s="138"/>
      <c r="BS387" s="138"/>
      <c r="BT387" s="138"/>
      <c r="BU387" s="138"/>
      <c r="BV387" s="138"/>
      <c r="BW387" s="138"/>
      <c r="BX387" s="138"/>
      <c r="BY387" s="138"/>
      <c r="BZ387" s="138"/>
    </row>
    <row r="388" spans="1:78" ht="18" customHeight="1" x14ac:dyDescent="0.25">
      <c r="A388" s="78"/>
      <c r="B388" s="163" t="s">
        <v>226</v>
      </c>
      <c r="C388" s="207"/>
      <c r="D388" s="162">
        <f>SUM(D386:D387)</f>
        <v>0</v>
      </c>
      <c r="E388" s="162">
        <f t="shared" ref="E388:G388" si="164">SUM(E386:E387)</f>
        <v>0</v>
      </c>
      <c r="F388" s="162">
        <f t="shared" si="164"/>
        <v>0</v>
      </c>
      <c r="G388" s="162">
        <f t="shared" si="164"/>
        <v>0</v>
      </c>
      <c r="H388" s="162">
        <f t="shared" si="162"/>
        <v>0</v>
      </c>
      <c r="I388" s="327">
        <f t="shared" si="163"/>
        <v>0</v>
      </c>
      <c r="J388" s="162">
        <f t="shared" si="159"/>
        <v>0</v>
      </c>
      <c r="K388" s="327">
        <f t="shared" si="160"/>
        <v>0</v>
      </c>
      <c r="L388" s="138"/>
      <c r="M388" s="138"/>
      <c r="N388" s="138"/>
      <c r="O388" s="138"/>
      <c r="P388" s="138"/>
      <c r="Q388" s="138"/>
      <c r="R388" s="138"/>
      <c r="S388" s="138"/>
      <c r="T388" s="138"/>
      <c r="U388" s="138"/>
      <c r="V388" s="138"/>
      <c r="W388" s="138"/>
      <c r="X388" s="138"/>
      <c r="Y388" s="138"/>
      <c r="Z388" s="138"/>
      <c r="AA388" s="138"/>
      <c r="AB388" s="138"/>
      <c r="AC388" s="138"/>
      <c r="AD388" s="138"/>
      <c r="AE388" s="138"/>
      <c r="AF388" s="138"/>
      <c r="AG388" s="138"/>
      <c r="AH388" s="138"/>
      <c r="AI388" s="138"/>
      <c r="AJ388" s="138"/>
      <c r="AK388" s="138"/>
      <c r="AL388" s="138"/>
      <c r="AM388" s="138"/>
      <c r="AN388" s="138"/>
      <c r="AO388" s="138"/>
      <c r="AP388" s="138"/>
      <c r="AQ388" s="138"/>
      <c r="AR388" s="138"/>
      <c r="AS388" s="138"/>
      <c r="AT388" s="138"/>
      <c r="AU388" s="138"/>
      <c r="AV388" s="138"/>
      <c r="AW388" s="138"/>
      <c r="AX388" s="138"/>
      <c r="AY388" s="138"/>
      <c r="AZ388" s="138"/>
      <c r="BA388" s="138"/>
      <c r="BB388" s="138"/>
      <c r="BC388" s="138"/>
      <c r="BD388" s="138"/>
      <c r="BE388" s="138"/>
      <c r="BF388" s="138"/>
      <c r="BG388" s="138"/>
      <c r="BH388" s="138"/>
      <c r="BI388" s="138"/>
      <c r="BJ388" s="138"/>
      <c r="BK388" s="138"/>
      <c r="BL388" s="138"/>
      <c r="BM388" s="138"/>
      <c r="BN388" s="138"/>
      <c r="BO388" s="138"/>
      <c r="BP388" s="138"/>
      <c r="BQ388" s="138"/>
      <c r="BR388" s="138"/>
      <c r="BS388" s="138"/>
      <c r="BT388" s="138"/>
      <c r="BU388" s="138"/>
      <c r="BV388" s="138"/>
      <c r="BW388" s="138"/>
      <c r="BX388" s="138"/>
      <c r="BY388" s="138"/>
      <c r="BZ388" s="138"/>
    </row>
    <row r="389" spans="1:78" ht="18" customHeight="1" x14ac:dyDescent="0.25">
      <c r="A389" s="78"/>
      <c r="B389" s="163" t="s">
        <v>227</v>
      </c>
      <c r="C389" s="207"/>
      <c r="D389" s="208">
        <f>AS255</f>
        <v>0</v>
      </c>
      <c r="E389" s="208">
        <f t="shared" ref="E389:G389" si="165">AT255</f>
        <v>0</v>
      </c>
      <c r="F389" s="208">
        <f t="shared" si="165"/>
        <v>0</v>
      </c>
      <c r="G389" s="208">
        <f t="shared" si="165"/>
        <v>0</v>
      </c>
      <c r="H389" s="162">
        <f t="shared" si="162"/>
        <v>0</v>
      </c>
      <c r="I389" s="327">
        <f t="shared" si="163"/>
        <v>0</v>
      </c>
      <c r="J389" s="162">
        <f t="shared" si="159"/>
        <v>0</v>
      </c>
      <c r="K389" s="327">
        <f t="shared" si="160"/>
        <v>0</v>
      </c>
      <c r="L389" s="138"/>
      <c r="M389" s="138"/>
      <c r="N389" s="138"/>
      <c r="O389" s="138"/>
      <c r="P389" s="138"/>
      <c r="Q389" s="138"/>
      <c r="R389" s="138"/>
      <c r="S389" s="138"/>
      <c r="T389" s="138"/>
      <c r="U389" s="138"/>
      <c r="V389" s="138"/>
      <c r="W389" s="138"/>
      <c r="X389" s="138"/>
      <c r="Y389" s="138"/>
      <c r="Z389" s="138"/>
      <c r="AA389" s="138"/>
      <c r="AB389" s="138"/>
      <c r="AC389" s="138"/>
      <c r="AD389" s="138"/>
      <c r="AE389" s="138"/>
      <c r="AF389" s="138"/>
      <c r="AG389" s="138"/>
      <c r="AH389" s="138"/>
      <c r="AI389" s="138"/>
      <c r="AJ389" s="138"/>
      <c r="AK389" s="138"/>
      <c r="AL389" s="138"/>
      <c r="AM389" s="138"/>
      <c r="AN389" s="138"/>
      <c r="AO389" s="138"/>
      <c r="AP389" s="138"/>
      <c r="AQ389" s="138"/>
      <c r="AR389" s="138"/>
      <c r="AS389" s="138"/>
      <c r="AT389" s="138"/>
      <c r="AU389" s="138"/>
      <c r="AV389" s="138"/>
      <c r="AW389" s="138"/>
      <c r="AX389" s="138"/>
      <c r="AY389" s="138"/>
      <c r="AZ389" s="138"/>
      <c r="BA389" s="138"/>
      <c r="BB389" s="138"/>
      <c r="BC389" s="138"/>
      <c r="BD389" s="138"/>
      <c r="BE389" s="138"/>
      <c r="BF389" s="138"/>
      <c r="BG389" s="138"/>
      <c r="BH389" s="138"/>
      <c r="BI389" s="138"/>
      <c r="BJ389" s="138"/>
      <c r="BK389" s="138"/>
      <c r="BL389" s="138"/>
      <c r="BM389" s="138"/>
      <c r="BN389" s="138"/>
      <c r="BO389" s="138"/>
      <c r="BP389" s="138"/>
      <c r="BQ389" s="138"/>
      <c r="BR389" s="138"/>
      <c r="BS389" s="138"/>
      <c r="BT389" s="138"/>
      <c r="BU389" s="138"/>
      <c r="BV389" s="138"/>
      <c r="BW389" s="138"/>
      <c r="BX389" s="138"/>
      <c r="BY389" s="138"/>
      <c r="BZ389" s="138"/>
    </row>
    <row r="390" spans="1:78" ht="18" customHeight="1" x14ac:dyDescent="0.25">
      <c r="A390" s="78"/>
      <c r="B390" s="163" t="s">
        <v>228</v>
      </c>
      <c r="C390" s="207"/>
      <c r="D390" s="208">
        <f>AF380</f>
        <v>0</v>
      </c>
      <c r="E390" s="208">
        <f t="shared" ref="E390:G390" si="166">AG380</f>
        <v>0</v>
      </c>
      <c r="F390" s="208">
        <f t="shared" si="166"/>
        <v>0</v>
      </c>
      <c r="G390" s="208">
        <f t="shared" si="166"/>
        <v>0</v>
      </c>
      <c r="H390" s="162">
        <f t="shared" si="162"/>
        <v>0</v>
      </c>
      <c r="I390" s="327">
        <f t="shared" si="163"/>
        <v>0</v>
      </c>
      <c r="J390" s="162">
        <f t="shared" si="159"/>
        <v>0</v>
      </c>
      <c r="K390" s="327">
        <f t="shared" si="160"/>
        <v>0</v>
      </c>
      <c r="L390" s="138"/>
      <c r="M390" s="138"/>
      <c r="N390" s="138"/>
      <c r="O390" s="138"/>
      <c r="P390" s="138"/>
      <c r="Q390" s="138"/>
      <c r="R390" s="138"/>
      <c r="S390" s="138"/>
      <c r="T390" s="138"/>
      <c r="U390" s="138"/>
      <c r="V390" s="138"/>
      <c r="W390" s="138"/>
      <c r="X390" s="138"/>
      <c r="Y390" s="138"/>
      <c r="Z390" s="138"/>
      <c r="AA390" s="138"/>
      <c r="AB390" s="138"/>
      <c r="AC390" s="138"/>
      <c r="AD390" s="138"/>
      <c r="AE390" s="138"/>
      <c r="AF390" s="138"/>
      <c r="AG390" s="138"/>
      <c r="AH390" s="138"/>
      <c r="AI390" s="138"/>
      <c r="AJ390" s="138"/>
      <c r="AK390" s="138"/>
      <c r="AL390" s="138"/>
      <c r="AM390" s="138"/>
      <c r="AN390" s="138"/>
      <c r="AO390" s="138"/>
      <c r="AP390" s="138"/>
      <c r="AQ390" s="138"/>
      <c r="AR390" s="138"/>
      <c r="AS390" s="138"/>
      <c r="AT390" s="138"/>
      <c r="AU390" s="138"/>
      <c r="AV390" s="138"/>
      <c r="AW390" s="138"/>
      <c r="AX390" s="138"/>
      <c r="AY390" s="138"/>
      <c r="AZ390" s="138"/>
      <c r="BA390" s="138"/>
      <c r="BB390" s="138"/>
      <c r="BC390" s="138"/>
      <c r="BD390" s="138"/>
      <c r="BE390" s="138"/>
      <c r="BF390" s="138"/>
      <c r="BG390" s="138"/>
      <c r="BH390" s="138"/>
      <c r="BI390" s="138"/>
      <c r="BJ390" s="138"/>
      <c r="BK390" s="138"/>
      <c r="BL390" s="138"/>
      <c r="BM390" s="138"/>
      <c r="BN390" s="138"/>
      <c r="BO390" s="138"/>
      <c r="BP390" s="138"/>
      <c r="BQ390" s="138"/>
      <c r="BR390" s="138"/>
      <c r="BS390" s="138"/>
      <c r="BT390" s="138"/>
      <c r="BU390" s="138"/>
      <c r="BV390" s="138"/>
      <c r="BW390" s="138"/>
      <c r="BX390" s="138"/>
      <c r="BY390" s="138"/>
      <c r="BZ390" s="138"/>
    </row>
    <row r="391" spans="1:78" ht="18" customHeight="1" x14ac:dyDescent="0.25">
      <c r="A391" s="78"/>
      <c r="B391" s="163" t="s">
        <v>229</v>
      </c>
      <c r="C391" s="207"/>
      <c r="D391" s="162">
        <f>SUM(D389:D390)</f>
        <v>0</v>
      </c>
      <c r="E391" s="162">
        <f t="shared" ref="E391" si="167">SUM(E389:E390)</f>
        <v>0</v>
      </c>
      <c r="F391" s="162">
        <f t="shared" ref="F391" si="168">SUM(F389:F390)</f>
        <v>0</v>
      </c>
      <c r="G391" s="162">
        <f t="shared" ref="G391" si="169">SUM(G389:G390)</f>
        <v>0</v>
      </c>
      <c r="H391" s="162">
        <f t="shared" si="162"/>
        <v>0</v>
      </c>
      <c r="I391" s="327">
        <f t="shared" si="163"/>
        <v>0</v>
      </c>
      <c r="J391" s="162">
        <f t="shared" si="159"/>
        <v>0</v>
      </c>
      <c r="K391" s="327">
        <f t="shared" si="160"/>
        <v>0</v>
      </c>
      <c r="L391" s="138"/>
      <c r="M391" s="138"/>
      <c r="N391" s="138"/>
      <c r="O391" s="138"/>
      <c r="P391" s="138"/>
      <c r="Q391" s="138"/>
      <c r="R391" s="138"/>
      <c r="S391" s="138"/>
      <c r="T391" s="138"/>
      <c r="U391" s="138"/>
      <c r="V391" s="138"/>
      <c r="W391" s="138"/>
      <c r="X391" s="138"/>
      <c r="Y391" s="138"/>
      <c r="Z391" s="138"/>
      <c r="AA391" s="138"/>
      <c r="AB391" s="138"/>
      <c r="AC391" s="138"/>
      <c r="AD391" s="138"/>
      <c r="AE391" s="138"/>
      <c r="AF391" s="138"/>
      <c r="AG391" s="138"/>
      <c r="AH391" s="138"/>
      <c r="AI391" s="138"/>
      <c r="AJ391" s="138"/>
      <c r="AK391" s="138"/>
      <c r="AL391" s="138"/>
      <c r="AM391" s="138"/>
      <c r="AN391" s="138"/>
      <c r="AO391" s="138"/>
      <c r="AP391" s="138"/>
      <c r="AQ391" s="138"/>
      <c r="AR391" s="138"/>
      <c r="AS391" s="138"/>
      <c r="AT391" s="138"/>
      <c r="AU391" s="138"/>
      <c r="AV391" s="138"/>
      <c r="AW391" s="138"/>
      <c r="AX391" s="138"/>
      <c r="AY391" s="138"/>
      <c r="AZ391" s="138"/>
      <c r="BA391" s="138"/>
      <c r="BB391" s="138"/>
      <c r="BC391" s="138"/>
      <c r="BD391" s="138"/>
      <c r="BE391" s="138"/>
      <c r="BF391" s="138"/>
      <c r="BG391" s="138"/>
      <c r="BH391" s="138"/>
      <c r="BI391" s="138"/>
      <c r="BJ391" s="138"/>
      <c r="BK391" s="138"/>
      <c r="BL391" s="138"/>
      <c r="BM391" s="138"/>
      <c r="BN391" s="138"/>
      <c r="BO391" s="138"/>
      <c r="BP391" s="138"/>
      <c r="BQ391" s="138"/>
      <c r="BR391" s="138"/>
      <c r="BS391" s="138"/>
      <c r="BT391" s="138"/>
      <c r="BU391" s="138"/>
      <c r="BV391" s="138"/>
      <c r="BW391" s="138"/>
      <c r="BX391" s="138"/>
      <c r="BY391" s="138"/>
      <c r="BZ391" s="138"/>
    </row>
    <row r="392" spans="1:78" ht="18" customHeight="1" x14ac:dyDescent="0.25">
      <c r="A392" s="78"/>
      <c r="B392" s="138"/>
      <c r="C392" s="138"/>
      <c r="D392" s="138"/>
      <c r="E392" s="138"/>
      <c r="F392" s="138"/>
      <c r="G392" s="138"/>
      <c r="H392" s="138"/>
      <c r="I392" s="138"/>
      <c r="J392" s="138"/>
      <c r="K392" s="138"/>
      <c r="L392" s="138"/>
      <c r="M392" s="138"/>
      <c r="N392" s="138"/>
      <c r="O392" s="138"/>
      <c r="P392" s="138"/>
      <c r="Q392" s="138"/>
      <c r="R392" s="138"/>
      <c r="S392" s="138"/>
      <c r="T392" s="138"/>
      <c r="U392" s="138"/>
      <c r="V392" s="138"/>
      <c r="W392" s="138"/>
      <c r="X392" s="138"/>
      <c r="Y392" s="138"/>
      <c r="Z392" s="138"/>
      <c r="AA392" s="138"/>
      <c r="AB392" s="138"/>
      <c r="AC392" s="138"/>
      <c r="AD392" s="138"/>
      <c r="AE392" s="138"/>
      <c r="AF392" s="138"/>
      <c r="AG392" s="138"/>
      <c r="AH392" s="138"/>
      <c r="AI392" s="138"/>
      <c r="AJ392" s="138"/>
      <c r="AK392" s="138"/>
      <c r="AL392" s="138"/>
      <c r="AM392" s="138"/>
      <c r="AN392" s="138"/>
      <c r="AO392" s="138"/>
      <c r="AP392" s="138"/>
      <c r="AQ392" s="138"/>
      <c r="AR392" s="138"/>
      <c r="AS392" s="138"/>
      <c r="AT392" s="138"/>
      <c r="AU392" s="138"/>
      <c r="AV392" s="138"/>
      <c r="AW392" s="138"/>
      <c r="AX392" s="138"/>
      <c r="AY392" s="138"/>
      <c r="AZ392" s="138"/>
      <c r="BA392" s="138"/>
      <c r="BB392" s="138"/>
      <c r="BC392" s="138"/>
      <c r="BD392" s="138"/>
      <c r="BE392" s="138"/>
      <c r="BF392" s="138"/>
      <c r="BG392" s="138"/>
      <c r="BH392" s="138"/>
      <c r="BI392" s="138"/>
      <c r="BJ392" s="138"/>
      <c r="BK392" s="138"/>
      <c r="BL392" s="138"/>
      <c r="BM392" s="138"/>
      <c r="BN392" s="138"/>
      <c r="BO392" s="138"/>
      <c r="BP392" s="138"/>
      <c r="BQ392" s="138"/>
      <c r="BR392" s="138"/>
      <c r="BS392" s="138"/>
      <c r="BT392" s="138"/>
      <c r="BU392" s="138"/>
      <c r="BV392" s="138"/>
      <c r="BW392" s="138"/>
      <c r="BX392" s="138"/>
      <c r="BY392" s="138"/>
      <c r="BZ392" s="138"/>
    </row>
    <row r="393" spans="1:78" ht="18" customHeight="1" x14ac:dyDescent="0.25">
      <c r="A393" s="78"/>
      <c r="B393" s="138"/>
      <c r="C393" s="138"/>
      <c r="D393" s="138"/>
      <c r="E393" s="138"/>
      <c r="F393" s="138"/>
      <c r="G393" s="138"/>
      <c r="H393" s="138"/>
      <c r="I393" s="138"/>
      <c r="J393" s="138"/>
      <c r="K393" s="138"/>
      <c r="L393" s="138"/>
      <c r="M393" s="138"/>
      <c r="N393" s="138"/>
      <c r="O393" s="138"/>
      <c r="P393" s="138"/>
      <c r="Q393" s="138"/>
      <c r="R393" s="138"/>
      <c r="S393" s="138"/>
      <c r="T393" s="138"/>
      <c r="U393" s="138"/>
      <c r="V393" s="138"/>
      <c r="W393" s="138"/>
      <c r="X393" s="138"/>
      <c r="Y393" s="138"/>
      <c r="Z393" s="138"/>
      <c r="AA393" s="138"/>
      <c r="AB393" s="138"/>
      <c r="AC393" s="138"/>
      <c r="AD393" s="138"/>
      <c r="AE393" s="138"/>
      <c r="AF393" s="138"/>
      <c r="AG393" s="138"/>
      <c r="AH393" s="138"/>
      <c r="AI393" s="138"/>
      <c r="AJ393" s="138"/>
      <c r="AK393" s="138"/>
      <c r="AL393" s="138"/>
      <c r="AM393" s="138"/>
      <c r="AN393" s="138"/>
      <c r="AO393" s="138"/>
      <c r="AP393" s="138"/>
      <c r="AQ393" s="138"/>
      <c r="AR393" s="138"/>
      <c r="AS393" s="138"/>
      <c r="AT393" s="138"/>
      <c r="AU393" s="138"/>
      <c r="AV393" s="138"/>
      <c r="AW393" s="138"/>
      <c r="AX393" s="138"/>
      <c r="AY393" s="138"/>
      <c r="AZ393" s="138"/>
      <c r="BA393" s="138"/>
      <c r="BB393" s="138"/>
      <c r="BC393" s="138"/>
      <c r="BD393" s="138"/>
      <c r="BE393" s="138"/>
      <c r="BF393" s="138"/>
      <c r="BG393" s="138"/>
      <c r="BH393" s="138"/>
      <c r="BI393" s="138"/>
      <c r="BJ393" s="138"/>
      <c r="BK393" s="138"/>
      <c r="BL393" s="138"/>
      <c r="BM393" s="138"/>
      <c r="BN393" s="138"/>
      <c r="BO393" s="138"/>
      <c r="BP393" s="138"/>
      <c r="BQ393" s="138"/>
      <c r="BR393" s="138"/>
      <c r="BS393" s="138"/>
      <c r="BT393" s="138"/>
      <c r="BU393" s="138"/>
      <c r="BV393" s="138"/>
      <c r="BW393" s="138"/>
      <c r="BX393" s="138"/>
      <c r="BY393" s="138"/>
      <c r="BZ393" s="138"/>
    </row>
    <row r="394" spans="1:78" ht="18" customHeight="1" x14ac:dyDescent="0.25">
      <c r="A394" s="78"/>
      <c r="B394" s="138"/>
      <c r="C394" s="138"/>
      <c r="D394" s="138"/>
      <c r="E394" s="138"/>
      <c r="F394" s="138"/>
      <c r="G394" s="138"/>
      <c r="H394" s="138"/>
      <c r="I394" s="138"/>
      <c r="J394" s="138"/>
      <c r="K394" s="138"/>
      <c r="L394" s="138"/>
      <c r="M394" s="138"/>
      <c r="N394" s="138"/>
      <c r="O394" s="138"/>
      <c r="P394" s="138"/>
      <c r="Q394" s="138"/>
      <c r="R394" s="138"/>
      <c r="S394" s="138"/>
      <c r="T394" s="138"/>
      <c r="U394" s="138"/>
      <c r="V394" s="138"/>
      <c r="W394" s="138"/>
      <c r="X394" s="138"/>
      <c r="Y394" s="138"/>
      <c r="Z394" s="138"/>
      <c r="AA394" s="138"/>
      <c r="AB394" s="138"/>
      <c r="AC394" s="138"/>
      <c r="AD394" s="138"/>
      <c r="AE394" s="138"/>
      <c r="AF394" s="138"/>
      <c r="AG394" s="138"/>
      <c r="AH394" s="138"/>
      <c r="AI394" s="138"/>
      <c r="AJ394" s="138"/>
      <c r="AK394" s="138"/>
      <c r="AL394" s="138"/>
      <c r="AM394" s="138"/>
      <c r="AN394" s="138"/>
      <c r="AO394" s="138"/>
      <c r="AP394" s="138"/>
      <c r="AQ394" s="138"/>
      <c r="AR394" s="138"/>
      <c r="AS394" s="138"/>
      <c r="AT394" s="138"/>
      <c r="AU394" s="138"/>
      <c r="AV394" s="138"/>
      <c r="AW394" s="138"/>
      <c r="AX394" s="138"/>
      <c r="AY394" s="138"/>
      <c r="AZ394" s="138"/>
      <c r="BA394" s="138"/>
      <c r="BB394" s="138"/>
      <c r="BC394" s="138"/>
      <c r="BD394" s="138"/>
      <c r="BE394" s="138"/>
      <c r="BF394" s="138"/>
      <c r="BG394" s="138"/>
      <c r="BH394" s="138"/>
      <c r="BI394" s="138"/>
      <c r="BJ394" s="138"/>
      <c r="BK394" s="138"/>
      <c r="BL394" s="138"/>
      <c r="BM394" s="138"/>
      <c r="BN394" s="138"/>
      <c r="BO394" s="138"/>
      <c r="BP394" s="138"/>
      <c r="BQ394" s="138"/>
      <c r="BR394" s="138"/>
      <c r="BS394" s="138"/>
      <c r="BT394" s="138"/>
      <c r="BU394" s="138"/>
      <c r="BV394" s="138"/>
      <c r="BW394" s="138"/>
      <c r="BX394" s="138"/>
      <c r="BY394" s="138"/>
      <c r="BZ394" s="138"/>
    </row>
    <row r="395" spans="1:78" ht="18" customHeight="1" x14ac:dyDescent="0.25">
      <c r="A395" s="78"/>
      <c r="B395" s="138"/>
      <c r="C395" s="138"/>
      <c r="D395" s="138"/>
      <c r="E395" s="138"/>
      <c r="F395" s="138"/>
      <c r="G395" s="138"/>
      <c r="H395" s="138"/>
      <c r="I395" s="138"/>
      <c r="J395" s="138"/>
      <c r="K395" s="138"/>
      <c r="L395" s="138"/>
      <c r="M395" s="138"/>
      <c r="N395" s="138"/>
      <c r="O395" s="138"/>
      <c r="P395" s="138"/>
      <c r="Q395" s="138"/>
      <c r="R395" s="138"/>
      <c r="S395" s="138"/>
      <c r="T395" s="138"/>
      <c r="U395" s="138"/>
      <c r="V395" s="138"/>
      <c r="W395" s="138"/>
      <c r="X395" s="138"/>
      <c r="Y395" s="138"/>
      <c r="Z395" s="138"/>
      <c r="AA395" s="138"/>
      <c r="AB395" s="138"/>
      <c r="AC395" s="138"/>
      <c r="AD395" s="138"/>
      <c r="AE395" s="138"/>
      <c r="AF395" s="138"/>
      <c r="AG395" s="138"/>
      <c r="AH395" s="138"/>
      <c r="AI395" s="138"/>
      <c r="AJ395" s="138"/>
      <c r="AK395" s="138"/>
      <c r="AL395" s="138"/>
      <c r="AM395" s="138"/>
      <c r="AN395" s="138"/>
      <c r="AO395" s="138"/>
      <c r="AP395" s="138"/>
      <c r="AQ395" s="138"/>
      <c r="AR395" s="138"/>
      <c r="AS395" s="138"/>
      <c r="AT395" s="138"/>
      <c r="AU395" s="138"/>
      <c r="AV395" s="138"/>
      <c r="AW395" s="138"/>
      <c r="AX395" s="138"/>
      <c r="AY395" s="138"/>
      <c r="AZ395" s="138"/>
      <c r="BA395" s="138"/>
      <c r="BB395" s="138"/>
      <c r="BC395" s="138"/>
      <c r="BD395" s="138"/>
      <c r="BE395" s="138"/>
      <c r="BF395" s="138"/>
      <c r="BG395" s="138"/>
      <c r="BH395" s="138"/>
      <c r="BI395" s="138"/>
      <c r="BJ395" s="138"/>
      <c r="BK395" s="138"/>
      <c r="BL395" s="138"/>
      <c r="BM395" s="138"/>
      <c r="BN395" s="138"/>
      <c r="BO395" s="138"/>
      <c r="BP395" s="138"/>
      <c r="BQ395" s="138"/>
      <c r="BR395" s="138"/>
      <c r="BS395" s="138"/>
      <c r="BT395" s="138"/>
      <c r="BU395" s="138"/>
      <c r="BV395" s="138"/>
      <c r="BW395" s="138"/>
      <c r="BX395" s="138"/>
      <c r="BY395" s="138"/>
      <c r="BZ395" s="138"/>
    </row>
    <row r="396" spans="1:78" ht="18" customHeight="1" x14ac:dyDescent="0.25">
      <c r="A396" s="78"/>
      <c r="B396" s="138"/>
      <c r="C396" s="138"/>
      <c r="D396" s="138"/>
      <c r="E396" s="138"/>
      <c r="F396" s="138"/>
      <c r="G396" s="138"/>
      <c r="H396" s="138"/>
      <c r="I396" s="138"/>
      <c r="J396" s="138"/>
      <c r="K396" s="138"/>
      <c r="L396" s="138"/>
      <c r="M396" s="138"/>
      <c r="N396" s="138"/>
      <c r="O396" s="138"/>
      <c r="P396" s="138"/>
      <c r="Q396" s="138"/>
      <c r="R396" s="138"/>
      <c r="S396" s="138"/>
      <c r="T396" s="138"/>
      <c r="U396" s="138"/>
      <c r="V396" s="138"/>
      <c r="W396" s="138"/>
      <c r="X396" s="138"/>
      <c r="Y396" s="138"/>
      <c r="Z396" s="138"/>
      <c r="AA396" s="138"/>
      <c r="AB396" s="138"/>
      <c r="AC396" s="138"/>
      <c r="AD396" s="138"/>
      <c r="AE396" s="138"/>
      <c r="AF396" s="138"/>
      <c r="AG396" s="138"/>
      <c r="AH396" s="138"/>
      <c r="AI396" s="138"/>
      <c r="AJ396" s="138"/>
      <c r="AK396" s="138"/>
      <c r="AL396" s="138"/>
      <c r="AM396" s="138"/>
      <c r="AN396" s="138"/>
      <c r="AO396" s="138"/>
      <c r="AP396" s="138"/>
      <c r="AQ396" s="138"/>
      <c r="AR396" s="138"/>
      <c r="AS396" s="138"/>
      <c r="AT396" s="138"/>
      <c r="AU396" s="138"/>
      <c r="AV396" s="138"/>
      <c r="AW396" s="138"/>
      <c r="AX396" s="138"/>
      <c r="AY396" s="138"/>
      <c r="AZ396" s="138"/>
      <c r="BA396" s="138"/>
      <c r="BB396" s="138"/>
      <c r="BC396" s="138"/>
      <c r="BD396" s="138"/>
      <c r="BE396" s="138"/>
      <c r="BF396" s="138"/>
      <c r="BG396" s="138"/>
      <c r="BH396" s="138"/>
      <c r="BI396" s="138"/>
      <c r="BJ396" s="138"/>
      <c r="BK396" s="138"/>
      <c r="BL396" s="138"/>
      <c r="BM396" s="138"/>
      <c r="BN396" s="138"/>
      <c r="BO396" s="138"/>
      <c r="BP396" s="138"/>
      <c r="BQ396" s="138"/>
      <c r="BR396" s="138"/>
      <c r="BS396" s="138"/>
      <c r="BT396" s="138"/>
      <c r="BU396" s="138"/>
      <c r="BV396" s="138"/>
      <c r="BW396" s="138"/>
      <c r="BX396" s="138"/>
      <c r="BY396" s="138"/>
      <c r="BZ396" s="138"/>
    </row>
    <row r="397" spans="1:78" ht="18" customHeight="1" x14ac:dyDescent="0.25">
      <c r="A397" s="78"/>
      <c r="B397" s="138"/>
      <c r="C397" s="138"/>
      <c r="D397" s="138"/>
      <c r="E397" s="138"/>
      <c r="F397" s="138"/>
      <c r="G397" s="138"/>
      <c r="H397" s="138"/>
      <c r="I397" s="138"/>
      <c r="J397" s="138"/>
      <c r="K397" s="138"/>
      <c r="L397" s="138"/>
      <c r="M397" s="138"/>
      <c r="N397" s="138"/>
      <c r="O397" s="138"/>
      <c r="P397" s="138"/>
      <c r="Q397" s="138"/>
      <c r="R397" s="138"/>
      <c r="S397" s="138"/>
      <c r="T397" s="138"/>
      <c r="U397" s="138"/>
      <c r="V397" s="138"/>
      <c r="W397" s="138"/>
      <c r="X397" s="138"/>
      <c r="Y397" s="138"/>
      <c r="Z397" s="138"/>
      <c r="AA397" s="138"/>
      <c r="AB397" s="138"/>
      <c r="AC397" s="138"/>
      <c r="AD397" s="138"/>
      <c r="AE397" s="138"/>
      <c r="AF397" s="138"/>
      <c r="AG397" s="138"/>
      <c r="AH397" s="138"/>
      <c r="AI397" s="138"/>
      <c r="AJ397" s="138"/>
      <c r="AK397" s="138"/>
      <c r="AL397" s="138"/>
      <c r="AM397" s="138"/>
      <c r="AN397" s="138"/>
      <c r="AO397" s="138"/>
      <c r="AP397" s="138"/>
      <c r="AQ397" s="138"/>
      <c r="AR397" s="138"/>
      <c r="AS397" s="138"/>
      <c r="AT397" s="138"/>
      <c r="AU397" s="138"/>
      <c r="AV397" s="138"/>
      <c r="AW397" s="138"/>
      <c r="AX397" s="138"/>
      <c r="AY397" s="138"/>
      <c r="AZ397" s="138"/>
      <c r="BA397" s="138"/>
      <c r="BB397" s="138"/>
      <c r="BC397" s="138"/>
      <c r="BD397" s="138"/>
      <c r="BE397" s="138"/>
      <c r="BF397" s="138"/>
      <c r="BG397" s="138"/>
      <c r="BH397" s="138"/>
      <c r="BI397" s="138"/>
      <c r="BJ397" s="138"/>
      <c r="BK397" s="138"/>
      <c r="BL397" s="138"/>
      <c r="BM397" s="138"/>
      <c r="BN397" s="138"/>
      <c r="BO397" s="138"/>
      <c r="BP397" s="138"/>
      <c r="BQ397" s="138"/>
      <c r="BR397" s="138"/>
      <c r="BS397" s="138"/>
      <c r="BT397" s="138"/>
      <c r="BU397" s="138"/>
      <c r="BV397" s="138"/>
      <c r="BW397" s="138"/>
      <c r="BX397" s="138"/>
      <c r="BY397" s="138"/>
      <c r="BZ397" s="138"/>
    </row>
    <row r="398" spans="1:78" ht="18" customHeight="1" x14ac:dyDescent="0.25">
      <c r="A398" s="78"/>
      <c r="B398" s="138"/>
      <c r="C398" s="138"/>
      <c r="D398" s="138"/>
      <c r="E398" s="138"/>
      <c r="F398" s="138"/>
      <c r="G398" s="138"/>
      <c r="H398" s="138"/>
      <c r="I398" s="138"/>
      <c r="J398" s="138"/>
      <c r="K398" s="138"/>
      <c r="L398" s="138"/>
      <c r="M398" s="138"/>
      <c r="N398" s="138"/>
      <c r="O398" s="138"/>
      <c r="P398" s="138"/>
      <c r="Q398" s="138"/>
      <c r="R398" s="138"/>
      <c r="S398" s="138"/>
      <c r="T398" s="138"/>
      <c r="U398" s="138"/>
      <c r="V398" s="138"/>
      <c r="W398" s="138"/>
      <c r="X398" s="138"/>
      <c r="Y398" s="138"/>
      <c r="Z398" s="138"/>
      <c r="AA398" s="138"/>
      <c r="AB398" s="138"/>
      <c r="AC398" s="138"/>
      <c r="AD398" s="138"/>
      <c r="AE398" s="138"/>
      <c r="AF398" s="138"/>
      <c r="AG398" s="138"/>
      <c r="AH398" s="138"/>
      <c r="AI398" s="138"/>
      <c r="AJ398" s="138"/>
      <c r="AK398" s="138"/>
      <c r="AL398" s="138"/>
      <c r="AM398" s="138"/>
      <c r="AN398" s="138"/>
      <c r="AO398" s="138"/>
      <c r="AP398" s="138"/>
      <c r="AQ398" s="138"/>
      <c r="AR398" s="138"/>
      <c r="AS398" s="138"/>
      <c r="AT398" s="138"/>
      <c r="AU398" s="138"/>
      <c r="AV398" s="138"/>
      <c r="AW398" s="138"/>
      <c r="AX398" s="138"/>
      <c r="AY398" s="138"/>
      <c r="AZ398" s="138"/>
      <c r="BA398" s="138"/>
      <c r="BB398" s="138"/>
      <c r="BC398" s="138"/>
      <c r="BD398" s="138"/>
      <c r="BE398" s="138"/>
      <c r="BF398" s="138"/>
      <c r="BG398" s="138"/>
      <c r="BH398" s="138"/>
      <c r="BI398" s="138"/>
      <c r="BJ398" s="138"/>
      <c r="BK398" s="138"/>
      <c r="BL398" s="138"/>
      <c r="BM398" s="138"/>
      <c r="BN398" s="138"/>
      <c r="BO398" s="138"/>
      <c r="BP398" s="138"/>
      <c r="BQ398" s="138"/>
      <c r="BR398" s="138"/>
      <c r="BS398" s="138"/>
      <c r="BT398" s="138"/>
      <c r="BU398" s="138"/>
      <c r="BV398" s="138"/>
      <c r="BW398" s="138"/>
      <c r="BX398" s="138"/>
      <c r="BY398" s="138"/>
      <c r="BZ398" s="138"/>
    </row>
    <row r="399" spans="1:78" ht="18" customHeight="1" x14ac:dyDescent="0.25">
      <c r="A399" s="78"/>
      <c r="B399" s="138"/>
      <c r="C399" s="138"/>
      <c r="D399" s="138"/>
      <c r="E399" s="138"/>
      <c r="F399" s="138"/>
      <c r="G399" s="138"/>
      <c r="H399" s="138"/>
      <c r="I399" s="138"/>
      <c r="J399" s="138"/>
      <c r="K399" s="138"/>
      <c r="L399" s="138"/>
      <c r="M399" s="138"/>
      <c r="N399" s="138"/>
      <c r="O399" s="138"/>
      <c r="P399" s="138"/>
      <c r="Q399" s="138"/>
      <c r="R399" s="138"/>
      <c r="S399" s="138"/>
      <c r="T399" s="138"/>
      <c r="U399" s="138"/>
      <c r="V399" s="138"/>
      <c r="W399" s="138"/>
      <c r="X399" s="138"/>
      <c r="Y399" s="138"/>
      <c r="Z399" s="138"/>
      <c r="AA399" s="138"/>
      <c r="AB399" s="138"/>
      <c r="AC399" s="138"/>
      <c r="AD399" s="138"/>
      <c r="AE399" s="138"/>
      <c r="AF399" s="138"/>
      <c r="AG399" s="138"/>
      <c r="AH399" s="138"/>
      <c r="AI399" s="138"/>
      <c r="AJ399" s="138"/>
      <c r="AK399" s="138"/>
      <c r="AL399" s="138"/>
      <c r="AM399" s="138"/>
      <c r="AN399" s="138"/>
      <c r="AO399" s="138"/>
      <c r="AP399" s="138"/>
      <c r="AQ399" s="138"/>
      <c r="AR399" s="138"/>
      <c r="AS399" s="138"/>
      <c r="AT399" s="138"/>
      <c r="AU399" s="138"/>
      <c r="AV399" s="138"/>
      <c r="AW399" s="138"/>
      <c r="AX399" s="138"/>
      <c r="AY399" s="138"/>
      <c r="AZ399" s="138"/>
      <c r="BA399" s="138"/>
      <c r="BB399" s="138"/>
      <c r="BC399" s="138"/>
      <c r="BD399" s="138"/>
      <c r="BE399" s="138"/>
      <c r="BF399" s="138"/>
      <c r="BG399" s="138"/>
      <c r="BH399" s="138"/>
      <c r="BI399" s="138"/>
      <c r="BJ399" s="138"/>
      <c r="BK399" s="138"/>
      <c r="BL399" s="138"/>
      <c r="BM399" s="138"/>
      <c r="BN399" s="138"/>
      <c r="BO399" s="138"/>
      <c r="BP399" s="138"/>
      <c r="BQ399" s="138"/>
      <c r="BR399" s="138"/>
      <c r="BS399" s="138"/>
      <c r="BT399" s="138"/>
      <c r="BU399" s="138"/>
      <c r="BV399" s="138"/>
      <c r="BW399" s="138"/>
      <c r="BX399" s="138"/>
      <c r="BY399" s="138"/>
      <c r="BZ399" s="138"/>
    </row>
    <row r="400" spans="1:78" ht="18" customHeight="1" x14ac:dyDescent="0.25">
      <c r="A400" s="78"/>
      <c r="B400" s="138"/>
      <c r="C400" s="138"/>
      <c r="D400" s="138"/>
      <c r="E400" s="138"/>
      <c r="F400" s="138"/>
      <c r="G400" s="138"/>
      <c r="H400" s="138"/>
      <c r="I400" s="138"/>
      <c r="J400" s="138"/>
      <c r="K400" s="138"/>
      <c r="L400" s="138"/>
      <c r="M400" s="138"/>
      <c r="N400" s="138"/>
      <c r="O400" s="138"/>
      <c r="P400" s="138"/>
      <c r="Q400" s="138"/>
      <c r="R400" s="138"/>
      <c r="S400" s="138"/>
      <c r="T400" s="138"/>
      <c r="U400" s="138"/>
      <c r="V400" s="138"/>
      <c r="W400" s="138"/>
      <c r="X400" s="138"/>
      <c r="Y400" s="138"/>
      <c r="Z400" s="138"/>
      <c r="AA400" s="138"/>
      <c r="AB400" s="138"/>
      <c r="AC400" s="138"/>
      <c r="AD400" s="138"/>
      <c r="AE400" s="138"/>
      <c r="AF400" s="138"/>
      <c r="AG400" s="138"/>
      <c r="AH400" s="138"/>
      <c r="AI400" s="138"/>
      <c r="AJ400" s="138"/>
      <c r="AK400" s="138"/>
      <c r="AL400" s="138"/>
      <c r="AM400" s="138"/>
      <c r="AN400" s="138"/>
      <c r="AO400" s="138"/>
      <c r="AP400" s="138"/>
      <c r="AQ400" s="138"/>
      <c r="AR400" s="138"/>
      <c r="AS400" s="138"/>
      <c r="AT400" s="138"/>
      <c r="AU400" s="138"/>
      <c r="AV400" s="138"/>
      <c r="AW400" s="138"/>
      <c r="AX400" s="138"/>
      <c r="AY400" s="138"/>
      <c r="AZ400" s="138"/>
      <c r="BA400" s="138"/>
      <c r="BB400" s="138"/>
      <c r="BC400" s="138"/>
      <c r="BD400" s="138"/>
      <c r="BE400" s="138"/>
      <c r="BF400" s="138"/>
      <c r="BG400" s="138"/>
      <c r="BH400" s="138"/>
      <c r="BI400" s="138"/>
      <c r="BJ400" s="138"/>
      <c r="BK400" s="138"/>
      <c r="BL400" s="138"/>
      <c r="BM400" s="138"/>
      <c r="BN400" s="138"/>
      <c r="BO400" s="138"/>
      <c r="BP400" s="138"/>
      <c r="BQ400" s="138"/>
      <c r="BR400" s="138"/>
      <c r="BS400" s="138"/>
      <c r="BT400" s="138"/>
      <c r="BU400" s="138"/>
      <c r="BV400" s="138"/>
      <c r="BW400" s="138"/>
      <c r="BX400" s="138"/>
      <c r="BY400" s="138"/>
      <c r="BZ400" s="138"/>
    </row>
    <row r="401" spans="1:78" ht="18" customHeight="1" x14ac:dyDescent="0.25">
      <c r="A401" s="78"/>
      <c r="B401" s="138"/>
      <c r="C401" s="138"/>
      <c r="D401" s="138"/>
      <c r="E401" s="138"/>
      <c r="F401" s="138"/>
      <c r="G401" s="138"/>
      <c r="H401" s="138"/>
      <c r="I401" s="138"/>
      <c r="J401" s="138"/>
      <c r="K401" s="138"/>
      <c r="L401" s="138"/>
      <c r="M401" s="138"/>
      <c r="N401" s="138"/>
      <c r="O401" s="138"/>
      <c r="P401" s="138"/>
      <c r="Q401" s="138"/>
      <c r="R401" s="138"/>
      <c r="S401" s="138"/>
      <c r="T401" s="138"/>
      <c r="U401" s="138"/>
      <c r="V401" s="138"/>
      <c r="W401" s="138"/>
      <c r="X401" s="138"/>
      <c r="Y401" s="138"/>
      <c r="Z401" s="138"/>
      <c r="AA401" s="138"/>
      <c r="AB401" s="138"/>
      <c r="AC401" s="138"/>
      <c r="AD401" s="138"/>
      <c r="AE401" s="138"/>
      <c r="AF401" s="138"/>
      <c r="AG401" s="138"/>
      <c r="AH401" s="138"/>
      <c r="AI401" s="138"/>
      <c r="AJ401" s="138"/>
      <c r="AK401" s="138"/>
      <c r="AL401" s="138"/>
      <c r="AM401" s="138"/>
      <c r="AN401" s="138"/>
      <c r="AO401" s="138"/>
      <c r="AP401" s="138"/>
      <c r="AQ401" s="138"/>
      <c r="AR401" s="138"/>
      <c r="AS401" s="138"/>
      <c r="AT401" s="138"/>
      <c r="AU401" s="138"/>
      <c r="AV401" s="138"/>
      <c r="AW401" s="138"/>
      <c r="AX401" s="138"/>
      <c r="AY401" s="138"/>
      <c r="AZ401" s="138"/>
      <c r="BA401" s="138"/>
      <c r="BB401" s="138"/>
      <c r="BC401" s="138"/>
      <c r="BD401" s="138"/>
      <c r="BE401" s="138"/>
      <c r="BF401" s="138"/>
      <c r="BG401" s="138"/>
      <c r="BH401" s="138"/>
      <c r="BI401" s="138"/>
      <c r="BJ401" s="138"/>
      <c r="BK401" s="138"/>
      <c r="BL401" s="138"/>
      <c r="BM401" s="138"/>
      <c r="BN401" s="138"/>
      <c r="BO401" s="138"/>
      <c r="BP401" s="138"/>
      <c r="BQ401" s="138"/>
      <c r="BR401" s="138"/>
      <c r="BS401" s="138"/>
      <c r="BT401" s="138"/>
      <c r="BU401" s="138"/>
      <c r="BV401" s="138"/>
      <c r="BW401" s="138"/>
      <c r="BX401" s="138"/>
      <c r="BY401" s="138"/>
      <c r="BZ401" s="138"/>
    </row>
    <row r="402" spans="1:78" ht="18" customHeight="1" x14ac:dyDescent="0.25">
      <c r="A402" s="78"/>
      <c r="B402" s="138"/>
      <c r="C402" s="138"/>
      <c r="D402" s="138"/>
      <c r="E402" s="138"/>
      <c r="F402" s="138"/>
      <c r="G402" s="138"/>
      <c r="H402" s="138"/>
      <c r="I402" s="138"/>
      <c r="J402" s="138"/>
      <c r="K402" s="138"/>
      <c r="L402" s="138"/>
      <c r="M402" s="138"/>
      <c r="N402" s="138"/>
      <c r="O402" s="138"/>
      <c r="P402" s="138"/>
      <c r="Q402" s="138"/>
      <c r="R402" s="138"/>
      <c r="S402" s="138"/>
      <c r="T402" s="138"/>
      <c r="U402" s="138"/>
      <c r="V402" s="138"/>
      <c r="W402" s="138"/>
      <c r="X402" s="138"/>
      <c r="Y402" s="138"/>
      <c r="Z402" s="138"/>
      <c r="AA402" s="138"/>
      <c r="AB402" s="138"/>
      <c r="AC402" s="138"/>
      <c r="AD402" s="138"/>
      <c r="AE402" s="138"/>
      <c r="AF402" s="138"/>
      <c r="AG402" s="138"/>
      <c r="AH402" s="138"/>
      <c r="AI402" s="138"/>
      <c r="AJ402" s="138"/>
      <c r="AK402" s="138"/>
      <c r="AL402" s="138"/>
      <c r="AM402" s="138"/>
      <c r="AN402" s="138"/>
      <c r="AO402" s="138"/>
      <c r="AP402" s="138"/>
      <c r="AQ402" s="138"/>
      <c r="AR402" s="138"/>
      <c r="AS402" s="138"/>
      <c r="AT402" s="138"/>
      <c r="AU402" s="138"/>
      <c r="AV402" s="138"/>
      <c r="AW402" s="138"/>
      <c r="AX402" s="138"/>
      <c r="AY402" s="138"/>
      <c r="AZ402" s="138"/>
      <c r="BA402" s="138"/>
      <c r="BB402" s="138"/>
      <c r="BC402" s="138"/>
      <c r="BD402" s="138"/>
      <c r="BE402" s="138"/>
      <c r="BF402" s="138"/>
      <c r="BG402" s="138"/>
      <c r="BH402" s="138"/>
      <c r="BI402" s="138"/>
      <c r="BJ402" s="138"/>
      <c r="BK402" s="138"/>
      <c r="BL402" s="138"/>
      <c r="BM402" s="138"/>
      <c r="BN402" s="138"/>
      <c r="BO402" s="138"/>
      <c r="BP402" s="138"/>
      <c r="BQ402" s="138"/>
      <c r="BR402" s="138"/>
      <c r="BS402" s="138"/>
      <c r="BT402" s="138"/>
      <c r="BU402" s="138"/>
      <c r="BV402" s="138"/>
      <c r="BW402" s="138"/>
      <c r="BX402" s="138"/>
      <c r="BY402" s="138"/>
      <c r="BZ402" s="138"/>
    </row>
    <row r="403" spans="1:78" ht="18" customHeight="1" x14ac:dyDescent="0.25">
      <c r="A403" s="78"/>
      <c r="B403" s="138"/>
      <c r="C403" s="138"/>
      <c r="D403" s="138"/>
      <c r="E403" s="138"/>
      <c r="F403" s="138"/>
      <c r="G403" s="138"/>
      <c r="H403" s="138"/>
      <c r="I403" s="138"/>
      <c r="J403" s="138"/>
      <c r="K403" s="138"/>
      <c r="L403" s="138"/>
      <c r="M403" s="138"/>
      <c r="N403" s="138"/>
      <c r="O403" s="138"/>
      <c r="P403" s="138"/>
      <c r="Q403" s="138"/>
      <c r="R403" s="138"/>
      <c r="S403" s="138"/>
      <c r="T403" s="138"/>
      <c r="U403" s="138"/>
      <c r="V403" s="138"/>
      <c r="W403" s="138"/>
      <c r="X403" s="138"/>
      <c r="Y403" s="138"/>
      <c r="Z403" s="138"/>
      <c r="AA403" s="138"/>
      <c r="AB403" s="138"/>
      <c r="AC403" s="138"/>
      <c r="AD403" s="138"/>
      <c r="AE403" s="138"/>
      <c r="AF403" s="138"/>
      <c r="AG403" s="138"/>
      <c r="AH403" s="138"/>
      <c r="AI403" s="138"/>
      <c r="AJ403" s="138"/>
      <c r="AK403" s="138"/>
      <c r="AL403" s="138"/>
      <c r="AM403" s="138"/>
      <c r="AN403" s="138"/>
      <c r="AO403" s="138"/>
      <c r="AP403" s="138"/>
      <c r="AQ403" s="138"/>
      <c r="AR403" s="138"/>
      <c r="AS403" s="138"/>
      <c r="AT403" s="138"/>
      <c r="AU403" s="138"/>
      <c r="AV403" s="138"/>
      <c r="AW403" s="138"/>
      <c r="AX403" s="138"/>
      <c r="AY403" s="138"/>
      <c r="AZ403" s="138"/>
      <c r="BA403" s="138"/>
      <c r="BB403" s="138"/>
      <c r="BC403" s="138"/>
      <c r="BD403" s="138"/>
      <c r="BE403" s="138"/>
      <c r="BF403" s="138"/>
      <c r="BG403" s="138"/>
      <c r="BH403" s="138"/>
      <c r="BI403" s="138"/>
      <c r="BJ403" s="138"/>
      <c r="BK403" s="138"/>
      <c r="BL403" s="138"/>
      <c r="BM403" s="138"/>
      <c r="BN403" s="138"/>
      <c r="BO403" s="138"/>
      <c r="BP403" s="138"/>
      <c r="BQ403" s="138"/>
      <c r="BR403" s="138"/>
      <c r="BS403" s="138"/>
      <c r="BT403" s="138"/>
      <c r="BU403" s="138"/>
      <c r="BV403" s="138"/>
      <c r="BW403" s="138"/>
      <c r="BX403" s="138"/>
      <c r="BY403" s="138"/>
      <c r="BZ403" s="138"/>
    </row>
    <row r="404" spans="1:78" ht="18" customHeight="1" x14ac:dyDescent="0.25">
      <c r="A404" s="78"/>
      <c r="B404" s="138"/>
      <c r="C404" s="138"/>
      <c r="D404" s="138"/>
      <c r="E404" s="138"/>
      <c r="F404" s="138"/>
      <c r="G404" s="138"/>
      <c r="H404" s="138"/>
      <c r="I404" s="138"/>
      <c r="J404" s="138"/>
      <c r="K404" s="138"/>
      <c r="L404" s="138"/>
      <c r="M404" s="138"/>
      <c r="N404" s="138"/>
      <c r="O404" s="138"/>
      <c r="P404" s="138"/>
      <c r="Q404" s="138"/>
      <c r="R404" s="138"/>
      <c r="S404" s="138"/>
      <c r="T404" s="138"/>
      <c r="U404" s="138"/>
      <c r="V404" s="138"/>
      <c r="W404" s="138"/>
      <c r="X404" s="138"/>
      <c r="Y404" s="138"/>
      <c r="Z404" s="138"/>
      <c r="AA404" s="138"/>
      <c r="AB404" s="138"/>
      <c r="AC404" s="138"/>
      <c r="AD404" s="138"/>
      <c r="AE404" s="138"/>
      <c r="AF404" s="138"/>
      <c r="AG404" s="138"/>
      <c r="AH404" s="138"/>
      <c r="AI404" s="138"/>
      <c r="AJ404" s="138"/>
      <c r="AK404" s="138"/>
      <c r="AL404" s="138"/>
      <c r="AM404" s="138"/>
      <c r="AN404" s="138"/>
      <c r="AO404" s="138"/>
      <c r="AP404" s="138"/>
      <c r="AQ404" s="138"/>
      <c r="AR404" s="138"/>
      <c r="AS404" s="138"/>
      <c r="AT404" s="138"/>
      <c r="AU404" s="138"/>
      <c r="AV404" s="138"/>
      <c r="AW404" s="138"/>
      <c r="AX404" s="138"/>
      <c r="AY404" s="138"/>
      <c r="AZ404" s="138"/>
      <c r="BA404" s="138"/>
      <c r="BB404" s="138"/>
      <c r="BC404" s="138"/>
      <c r="BD404" s="138"/>
      <c r="BE404" s="138"/>
      <c r="BF404" s="138"/>
      <c r="BG404" s="138"/>
      <c r="BH404" s="138"/>
      <c r="BI404" s="138"/>
      <c r="BJ404" s="138"/>
      <c r="BK404" s="138"/>
      <c r="BL404" s="138"/>
      <c r="BM404" s="138"/>
      <c r="BN404" s="138"/>
      <c r="BO404" s="138"/>
      <c r="BP404" s="138"/>
      <c r="BQ404" s="138"/>
      <c r="BR404" s="138"/>
      <c r="BS404" s="138"/>
      <c r="BT404" s="138"/>
      <c r="BU404" s="138"/>
      <c r="BV404" s="138"/>
      <c r="BW404" s="138"/>
      <c r="BX404" s="138"/>
      <c r="BY404" s="138"/>
      <c r="BZ404" s="138"/>
    </row>
    <row r="405" spans="1:78" ht="18" customHeight="1" x14ac:dyDescent="0.25">
      <c r="A405" s="78"/>
      <c r="B405" s="138"/>
      <c r="C405" s="138"/>
      <c r="D405" s="138"/>
      <c r="E405" s="138"/>
      <c r="F405" s="138"/>
      <c r="G405" s="138"/>
      <c r="H405" s="138"/>
      <c r="I405" s="138"/>
      <c r="J405" s="138"/>
      <c r="K405" s="138"/>
      <c r="L405" s="138"/>
      <c r="M405" s="138"/>
      <c r="N405" s="138"/>
      <c r="O405" s="138"/>
      <c r="P405" s="138"/>
      <c r="Q405" s="138"/>
      <c r="R405" s="138"/>
      <c r="S405" s="138"/>
      <c r="T405" s="138"/>
      <c r="U405" s="138"/>
      <c r="V405" s="138"/>
      <c r="W405" s="138"/>
      <c r="X405" s="138"/>
      <c r="Y405" s="138"/>
      <c r="Z405" s="138"/>
      <c r="AA405" s="138"/>
      <c r="AB405" s="138"/>
      <c r="AC405" s="138"/>
      <c r="AD405" s="138"/>
      <c r="AE405" s="138"/>
      <c r="AF405" s="138"/>
      <c r="AG405" s="138"/>
      <c r="AH405" s="138"/>
      <c r="AI405" s="138"/>
      <c r="AJ405" s="138"/>
      <c r="AK405" s="138"/>
      <c r="AL405" s="138"/>
      <c r="AM405" s="138"/>
      <c r="AN405" s="138"/>
      <c r="AO405" s="138"/>
      <c r="AP405" s="138"/>
      <c r="AQ405" s="138"/>
      <c r="AR405" s="138"/>
      <c r="AS405" s="138"/>
      <c r="AT405" s="138"/>
      <c r="AU405" s="138"/>
      <c r="AV405" s="138"/>
      <c r="AW405" s="138"/>
      <c r="AX405" s="138"/>
      <c r="AY405" s="138"/>
      <c r="AZ405" s="138"/>
      <c r="BA405" s="138"/>
      <c r="BB405" s="138"/>
      <c r="BC405" s="138"/>
      <c r="BD405" s="138"/>
      <c r="BE405" s="138"/>
      <c r="BF405" s="138"/>
      <c r="BG405" s="138"/>
      <c r="BH405" s="138"/>
      <c r="BI405" s="138"/>
      <c r="BJ405" s="138"/>
      <c r="BK405" s="138"/>
      <c r="BL405" s="138"/>
      <c r="BM405" s="138"/>
      <c r="BN405" s="138"/>
      <c r="BO405" s="138"/>
      <c r="BP405" s="138"/>
      <c r="BQ405" s="138"/>
      <c r="BR405" s="138"/>
      <c r="BS405" s="138"/>
      <c r="BT405" s="138"/>
      <c r="BU405" s="138"/>
      <c r="BV405" s="138"/>
      <c r="BW405" s="138"/>
      <c r="BX405" s="138"/>
      <c r="BY405" s="138"/>
      <c r="BZ405" s="138"/>
    </row>
    <row r="406" spans="1:78" ht="18" customHeight="1" x14ac:dyDescent="0.25">
      <c r="A406" s="78"/>
      <c r="B406" s="138"/>
      <c r="C406" s="138"/>
      <c r="D406" s="138"/>
      <c r="E406" s="138"/>
      <c r="F406" s="138"/>
      <c r="G406" s="138"/>
      <c r="H406" s="138"/>
      <c r="I406" s="138"/>
      <c r="J406" s="138"/>
      <c r="K406" s="138"/>
      <c r="L406" s="138"/>
      <c r="M406" s="138"/>
      <c r="N406" s="138"/>
      <c r="O406" s="138"/>
      <c r="P406" s="138"/>
      <c r="Q406" s="138"/>
      <c r="R406" s="138"/>
      <c r="S406" s="138"/>
      <c r="T406" s="138"/>
      <c r="U406" s="138"/>
      <c r="V406" s="138"/>
      <c r="W406" s="138"/>
      <c r="X406" s="138"/>
      <c r="Y406" s="138"/>
      <c r="Z406" s="138"/>
      <c r="AA406" s="138"/>
      <c r="AB406" s="138"/>
      <c r="AC406" s="138"/>
      <c r="AD406" s="138"/>
      <c r="AE406" s="138"/>
      <c r="AF406" s="138"/>
      <c r="AG406" s="138"/>
      <c r="AH406" s="138"/>
      <c r="AI406" s="138"/>
      <c r="AJ406" s="138"/>
      <c r="AK406" s="138"/>
      <c r="AL406" s="138"/>
      <c r="AM406" s="138"/>
      <c r="AN406" s="138"/>
      <c r="AO406" s="138"/>
      <c r="AP406" s="138"/>
      <c r="AQ406" s="138"/>
      <c r="AR406" s="138"/>
      <c r="AS406" s="138"/>
      <c r="AT406" s="138"/>
      <c r="AU406" s="138"/>
      <c r="AV406" s="138"/>
      <c r="AW406" s="138"/>
      <c r="AX406" s="138"/>
      <c r="AY406" s="138"/>
      <c r="AZ406" s="138"/>
      <c r="BA406" s="138"/>
      <c r="BB406" s="138"/>
      <c r="BC406" s="138"/>
      <c r="BD406" s="138"/>
      <c r="BE406" s="138"/>
      <c r="BF406" s="138"/>
      <c r="BG406" s="138"/>
      <c r="BH406" s="138"/>
      <c r="BI406" s="138"/>
      <c r="BJ406" s="138"/>
      <c r="BK406" s="138"/>
      <c r="BL406" s="138"/>
      <c r="BM406" s="138"/>
      <c r="BN406" s="138"/>
      <c r="BO406" s="138"/>
      <c r="BP406" s="138"/>
      <c r="BQ406" s="138"/>
      <c r="BR406" s="138"/>
      <c r="BS406" s="138"/>
      <c r="BT406" s="138"/>
      <c r="BU406" s="138"/>
      <c r="BV406" s="138"/>
      <c r="BW406" s="138"/>
      <c r="BX406" s="138"/>
      <c r="BY406" s="138"/>
      <c r="BZ406" s="138"/>
    </row>
    <row r="407" spans="1:78" ht="18" customHeight="1" x14ac:dyDescent="0.25">
      <c r="A407" s="78"/>
      <c r="B407" s="138"/>
      <c r="C407" s="138"/>
      <c r="D407" s="138"/>
      <c r="E407" s="138"/>
      <c r="F407" s="138"/>
      <c r="G407" s="138"/>
      <c r="H407" s="138"/>
      <c r="I407" s="138"/>
      <c r="J407" s="138"/>
      <c r="K407" s="138"/>
      <c r="L407" s="138"/>
      <c r="M407" s="138"/>
      <c r="N407" s="138"/>
      <c r="O407" s="138"/>
      <c r="P407" s="138"/>
      <c r="Q407" s="138"/>
      <c r="R407" s="138"/>
      <c r="S407" s="138"/>
      <c r="T407" s="138"/>
      <c r="U407" s="138"/>
      <c r="V407" s="138"/>
      <c r="W407" s="138"/>
      <c r="X407" s="138"/>
      <c r="Y407" s="138"/>
      <c r="Z407" s="138"/>
      <c r="AA407" s="138"/>
      <c r="AB407" s="138"/>
      <c r="AC407" s="138"/>
      <c r="AD407" s="138"/>
      <c r="AE407" s="138"/>
      <c r="AF407" s="138"/>
      <c r="AG407" s="138"/>
      <c r="AH407" s="138"/>
      <c r="AI407" s="138"/>
      <c r="AJ407" s="138"/>
      <c r="AK407" s="138"/>
      <c r="AL407" s="138"/>
      <c r="AM407" s="138"/>
      <c r="AN407" s="138"/>
      <c r="AO407" s="138"/>
      <c r="AP407" s="138"/>
      <c r="AQ407" s="138"/>
      <c r="AR407" s="138"/>
      <c r="AS407" s="138"/>
      <c r="AT407" s="138"/>
      <c r="AU407" s="138"/>
      <c r="AV407" s="138"/>
      <c r="AW407" s="138"/>
      <c r="AX407" s="138"/>
      <c r="AY407" s="138"/>
      <c r="AZ407" s="138"/>
      <c r="BA407" s="138"/>
      <c r="BB407" s="138"/>
      <c r="BC407" s="138"/>
      <c r="BD407" s="138"/>
      <c r="BE407" s="138"/>
      <c r="BF407" s="138"/>
      <c r="BG407" s="138"/>
      <c r="BH407" s="138"/>
      <c r="BI407" s="138"/>
      <c r="BJ407" s="138"/>
      <c r="BK407" s="138"/>
      <c r="BL407" s="138"/>
      <c r="BM407" s="138"/>
      <c r="BN407" s="138"/>
      <c r="BO407" s="138"/>
      <c r="BP407" s="138"/>
      <c r="BQ407" s="138"/>
      <c r="BR407" s="138"/>
      <c r="BS407" s="138"/>
      <c r="BT407" s="138"/>
      <c r="BU407" s="138"/>
      <c r="BV407" s="138"/>
      <c r="BW407" s="138"/>
      <c r="BX407" s="138"/>
      <c r="BY407" s="138"/>
      <c r="BZ407" s="138"/>
    </row>
    <row r="408" spans="1:78" ht="18" customHeight="1" x14ac:dyDescent="0.25">
      <c r="A408" s="78"/>
      <c r="B408" s="138"/>
      <c r="C408" s="138"/>
      <c r="D408" s="138"/>
      <c r="E408" s="138"/>
      <c r="F408" s="138"/>
      <c r="G408" s="138"/>
      <c r="H408" s="138"/>
      <c r="I408" s="138"/>
      <c r="J408" s="138"/>
      <c r="K408" s="138"/>
      <c r="L408" s="138"/>
      <c r="M408" s="138"/>
      <c r="N408" s="138"/>
      <c r="O408" s="138"/>
      <c r="P408" s="138"/>
      <c r="Q408" s="138"/>
      <c r="R408" s="138"/>
      <c r="S408" s="138"/>
      <c r="T408" s="138"/>
      <c r="U408" s="138"/>
      <c r="V408" s="138"/>
      <c r="W408" s="138"/>
      <c r="X408" s="138"/>
      <c r="Y408" s="138"/>
      <c r="Z408" s="138"/>
      <c r="AA408" s="138"/>
      <c r="AB408" s="138"/>
      <c r="AC408" s="138"/>
      <c r="AD408" s="138"/>
      <c r="AE408" s="138"/>
      <c r="AF408" s="138"/>
      <c r="AG408" s="138"/>
      <c r="AH408" s="138"/>
      <c r="AI408" s="138"/>
      <c r="AJ408" s="138"/>
      <c r="AK408" s="138"/>
      <c r="AL408" s="138"/>
      <c r="AM408" s="138"/>
      <c r="AN408" s="138"/>
      <c r="AO408" s="138"/>
      <c r="AP408" s="138"/>
      <c r="AQ408" s="138"/>
      <c r="AR408" s="138"/>
      <c r="AS408" s="138"/>
      <c r="AT408" s="138"/>
      <c r="AU408" s="138"/>
      <c r="AV408" s="138"/>
      <c r="AW408" s="138"/>
      <c r="AX408" s="138"/>
      <c r="AY408" s="138"/>
      <c r="AZ408" s="138"/>
      <c r="BA408" s="138"/>
      <c r="BB408" s="138"/>
      <c r="BC408" s="138"/>
      <c r="BD408" s="138"/>
      <c r="BE408" s="138"/>
      <c r="BF408" s="138"/>
      <c r="BG408" s="138"/>
      <c r="BH408" s="138"/>
      <c r="BI408" s="138"/>
      <c r="BJ408" s="138"/>
      <c r="BK408" s="138"/>
      <c r="BL408" s="138"/>
      <c r="BM408" s="138"/>
      <c r="BN408" s="138"/>
      <c r="BO408" s="138"/>
      <c r="BP408" s="138"/>
      <c r="BQ408" s="138"/>
      <c r="BR408" s="138"/>
      <c r="BS408" s="138"/>
      <c r="BT408" s="138"/>
      <c r="BU408" s="138"/>
      <c r="BV408" s="138"/>
      <c r="BW408" s="138"/>
      <c r="BX408" s="138"/>
      <c r="BY408" s="138"/>
      <c r="BZ408" s="138"/>
    </row>
    <row r="409" spans="1:78" ht="18" customHeight="1" x14ac:dyDescent="0.25">
      <c r="A409" s="78"/>
      <c r="B409" s="138"/>
      <c r="C409" s="138"/>
      <c r="D409" s="138"/>
      <c r="E409" s="138"/>
      <c r="F409" s="138"/>
      <c r="G409" s="138"/>
      <c r="H409" s="138"/>
      <c r="I409" s="138"/>
      <c r="J409" s="138"/>
      <c r="K409" s="138"/>
      <c r="L409" s="138"/>
      <c r="M409" s="138"/>
      <c r="N409" s="138"/>
      <c r="O409" s="138"/>
      <c r="P409" s="138"/>
      <c r="Q409" s="138"/>
      <c r="R409" s="138"/>
      <c r="S409" s="138"/>
      <c r="T409" s="138"/>
      <c r="U409" s="138"/>
      <c r="V409" s="138"/>
      <c r="W409" s="138"/>
      <c r="X409" s="138"/>
      <c r="Y409" s="138"/>
      <c r="Z409" s="138"/>
      <c r="AA409" s="138"/>
      <c r="AB409" s="138"/>
      <c r="AC409" s="138"/>
      <c r="AD409" s="138"/>
      <c r="AE409" s="138"/>
      <c r="AF409" s="138"/>
      <c r="AG409" s="138"/>
      <c r="AH409" s="138"/>
      <c r="AI409" s="138"/>
      <c r="AJ409" s="138"/>
      <c r="AK409" s="138"/>
      <c r="AL409" s="138"/>
      <c r="AM409" s="138"/>
      <c r="AN409" s="138"/>
      <c r="AO409" s="138"/>
      <c r="AP409" s="138"/>
      <c r="AQ409" s="138"/>
      <c r="AR409" s="138"/>
      <c r="AS409" s="138"/>
      <c r="AT409" s="138"/>
      <c r="AU409" s="138"/>
      <c r="AV409" s="138"/>
      <c r="AW409" s="138"/>
      <c r="AX409" s="138"/>
      <c r="AY409" s="138"/>
      <c r="AZ409" s="138"/>
      <c r="BA409" s="138"/>
      <c r="BB409" s="138"/>
      <c r="BC409" s="138"/>
      <c r="BD409" s="138"/>
      <c r="BE409" s="138"/>
      <c r="BF409" s="138"/>
      <c r="BG409" s="138"/>
      <c r="BH409" s="138"/>
      <c r="BI409" s="138"/>
      <c r="BJ409" s="138"/>
      <c r="BK409" s="138"/>
      <c r="BL409" s="138"/>
      <c r="BM409" s="138"/>
      <c r="BN409" s="138"/>
      <c r="BO409" s="138"/>
      <c r="BP409" s="138"/>
      <c r="BQ409" s="138"/>
      <c r="BR409" s="138"/>
      <c r="BS409" s="138"/>
      <c r="BT409" s="138"/>
      <c r="BU409" s="138"/>
      <c r="BV409" s="138"/>
      <c r="BW409" s="138"/>
      <c r="BX409" s="138"/>
      <c r="BY409" s="138"/>
      <c r="BZ409" s="138"/>
    </row>
    <row r="410" spans="1:78" ht="18" customHeight="1" x14ac:dyDescent="0.25">
      <c r="A410" s="78"/>
      <c r="B410" s="138"/>
      <c r="C410" s="138"/>
      <c r="D410" s="138"/>
      <c r="E410" s="138"/>
      <c r="F410" s="138"/>
      <c r="G410" s="138"/>
      <c r="H410" s="138"/>
      <c r="I410" s="138"/>
      <c r="J410" s="138"/>
      <c r="K410" s="138"/>
      <c r="L410" s="138"/>
      <c r="M410" s="138"/>
      <c r="N410" s="138"/>
      <c r="O410" s="138"/>
      <c r="P410" s="138"/>
      <c r="Q410" s="138"/>
      <c r="R410" s="138"/>
      <c r="S410" s="138"/>
      <c r="T410" s="138"/>
      <c r="U410" s="138"/>
      <c r="V410" s="138"/>
      <c r="W410" s="138"/>
      <c r="X410" s="138"/>
      <c r="Y410" s="138"/>
      <c r="Z410" s="138"/>
      <c r="AA410" s="138"/>
      <c r="AB410" s="138"/>
      <c r="AC410" s="138"/>
      <c r="AD410" s="138"/>
      <c r="AE410" s="138"/>
      <c r="AF410" s="138"/>
      <c r="AG410" s="138"/>
      <c r="AH410" s="138"/>
      <c r="AI410" s="138"/>
      <c r="AJ410" s="138"/>
      <c r="AK410" s="138"/>
      <c r="AL410" s="138"/>
      <c r="AM410" s="138"/>
      <c r="AN410" s="138"/>
      <c r="AO410" s="138"/>
      <c r="AP410" s="138"/>
      <c r="AQ410" s="138"/>
      <c r="AR410" s="138"/>
      <c r="AS410" s="138"/>
      <c r="AT410" s="138"/>
      <c r="AU410" s="138"/>
      <c r="AV410" s="138"/>
      <c r="AW410" s="138"/>
      <c r="AX410" s="138"/>
      <c r="AY410" s="138"/>
      <c r="AZ410" s="138"/>
      <c r="BA410" s="138"/>
      <c r="BB410" s="138"/>
      <c r="BC410" s="138"/>
      <c r="BD410" s="138"/>
      <c r="BE410" s="138"/>
      <c r="BF410" s="138"/>
      <c r="BG410" s="138"/>
      <c r="BH410" s="138"/>
      <c r="BI410" s="138"/>
      <c r="BJ410" s="138"/>
      <c r="BK410" s="138"/>
      <c r="BL410" s="138"/>
      <c r="BM410" s="138"/>
      <c r="BN410" s="138"/>
      <c r="BO410" s="138"/>
      <c r="BP410" s="138"/>
      <c r="BQ410" s="138"/>
      <c r="BR410" s="138"/>
      <c r="BS410" s="138"/>
      <c r="BT410" s="138"/>
      <c r="BU410" s="138"/>
      <c r="BV410" s="138"/>
      <c r="BW410" s="138"/>
      <c r="BX410" s="138"/>
      <c r="BY410" s="138"/>
      <c r="BZ410" s="138"/>
    </row>
    <row r="411" spans="1:78" ht="18" customHeight="1" x14ac:dyDescent="0.25">
      <c r="A411" s="78"/>
      <c r="B411" s="138"/>
      <c r="C411" s="138"/>
      <c r="D411" s="138"/>
      <c r="E411" s="138"/>
      <c r="F411" s="138"/>
      <c r="G411" s="138"/>
      <c r="H411" s="138"/>
      <c r="I411" s="138"/>
      <c r="J411" s="138"/>
      <c r="K411" s="138"/>
      <c r="L411" s="138"/>
      <c r="M411" s="138"/>
      <c r="N411" s="138"/>
      <c r="O411" s="138"/>
      <c r="P411" s="138"/>
      <c r="Q411" s="138"/>
      <c r="R411" s="138"/>
      <c r="S411" s="138"/>
      <c r="T411" s="138"/>
      <c r="U411" s="138"/>
      <c r="V411" s="138"/>
      <c r="W411" s="138"/>
      <c r="X411" s="138"/>
      <c r="Y411" s="138"/>
      <c r="Z411" s="138"/>
      <c r="AA411" s="138"/>
      <c r="AB411" s="138"/>
      <c r="AC411" s="138"/>
      <c r="AD411" s="138"/>
      <c r="AE411" s="138"/>
      <c r="AF411" s="138"/>
      <c r="AG411" s="138"/>
      <c r="AH411" s="138"/>
      <c r="AI411" s="138"/>
      <c r="AJ411" s="138"/>
      <c r="AK411" s="138"/>
      <c r="AL411" s="138"/>
      <c r="AM411" s="138"/>
      <c r="AN411" s="138"/>
      <c r="AO411" s="138"/>
      <c r="AP411" s="138"/>
      <c r="AQ411" s="138"/>
      <c r="AR411" s="138"/>
      <c r="AS411" s="138"/>
      <c r="AT411" s="138"/>
      <c r="AU411" s="138"/>
      <c r="AV411" s="138"/>
      <c r="AW411" s="138"/>
      <c r="AX411" s="138"/>
      <c r="AY411" s="138"/>
      <c r="AZ411" s="138"/>
      <c r="BA411" s="138"/>
      <c r="BB411" s="138"/>
      <c r="BC411" s="138"/>
      <c r="BD411" s="138"/>
      <c r="BE411" s="138"/>
      <c r="BF411" s="138"/>
      <c r="BG411" s="138"/>
      <c r="BH411" s="138"/>
      <c r="BI411" s="138"/>
      <c r="BJ411" s="138"/>
      <c r="BK411" s="138"/>
      <c r="BL411" s="138"/>
      <c r="BM411" s="138"/>
      <c r="BN411" s="138"/>
      <c r="BO411" s="138"/>
      <c r="BP411" s="138"/>
      <c r="BQ411" s="138"/>
      <c r="BR411" s="138"/>
      <c r="BS411" s="138"/>
      <c r="BT411" s="138"/>
      <c r="BU411" s="138"/>
      <c r="BV411" s="138"/>
      <c r="BW411" s="138"/>
      <c r="BX411" s="138"/>
      <c r="BY411" s="138"/>
      <c r="BZ411" s="138"/>
    </row>
    <row r="412" spans="1:78" ht="18" customHeight="1" x14ac:dyDescent="0.25">
      <c r="A412" s="78"/>
      <c r="B412" s="138"/>
      <c r="C412" s="138"/>
      <c r="D412" s="138"/>
      <c r="E412" s="138"/>
      <c r="F412" s="138"/>
      <c r="G412" s="138"/>
      <c r="H412" s="138"/>
      <c r="I412" s="138"/>
      <c r="J412" s="138"/>
      <c r="K412" s="138"/>
      <c r="L412" s="138"/>
      <c r="M412" s="138"/>
      <c r="N412" s="138"/>
      <c r="O412" s="138"/>
      <c r="P412" s="138"/>
      <c r="Q412" s="138"/>
      <c r="R412" s="138"/>
      <c r="S412" s="138"/>
      <c r="T412" s="138"/>
      <c r="U412" s="138"/>
      <c r="V412" s="138"/>
      <c r="W412" s="138"/>
      <c r="X412" s="138"/>
      <c r="Y412" s="138"/>
      <c r="Z412" s="138"/>
      <c r="AA412" s="138"/>
      <c r="AB412" s="138"/>
      <c r="AC412" s="138"/>
      <c r="AD412" s="138"/>
      <c r="AE412" s="138"/>
      <c r="AF412" s="138"/>
      <c r="AG412" s="138"/>
      <c r="AH412" s="138"/>
      <c r="AI412" s="138"/>
      <c r="AJ412" s="138"/>
      <c r="AK412" s="138"/>
      <c r="AL412" s="138"/>
      <c r="AM412" s="138"/>
      <c r="AN412" s="138"/>
      <c r="AO412" s="138"/>
      <c r="AP412" s="138"/>
      <c r="AQ412" s="138"/>
      <c r="AR412" s="138"/>
      <c r="AS412" s="138"/>
      <c r="AT412" s="138"/>
      <c r="AU412" s="138"/>
      <c r="AV412" s="138"/>
      <c r="AW412" s="138"/>
      <c r="AX412" s="138"/>
      <c r="AY412" s="138"/>
      <c r="AZ412" s="138"/>
      <c r="BA412" s="138"/>
      <c r="BB412" s="138"/>
      <c r="BC412" s="138"/>
      <c r="BD412" s="138"/>
      <c r="BE412" s="138"/>
      <c r="BF412" s="138"/>
      <c r="BG412" s="138"/>
      <c r="BH412" s="138"/>
      <c r="BI412" s="138"/>
      <c r="BJ412" s="138"/>
      <c r="BK412" s="138"/>
      <c r="BL412" s="138"/>
      <c r="BM412" s="138"/>
      <c r="BN412" s="138"/>
      <c r="BO412" s="138"/>
      <c r="BP412" s="138"/>
      <c r="BQ412" s="138"/>
      <c r="BR412" s="138"/>
      <c r="BS412" s="138"/>
      <c r="BT412" s="138"/>
      <c r="BU412" s="138"/>
      <c r="BV412" s="138"/>
      <c r="BW412" s="138"/>
      <c r="BX412" s="138"/>
      <c r="BY412" s="138"/>
      <c r="BZ412" s="138"/>
    </row>
    <row r="413" spans="1:78" ht="18" customHeight="1" x14ac:dyDescent="0.25">
      <c r="A413" s="78"/>
      <c r="B413" s="138"/>
      <c r="C413" s="138"/>
      <c r="D413" s="138"/>
      <c r="E413" s="138"/>
      <c r="F413" s="138"/>
      <c r="G413" s="138"/>
      <c r="H413" s="138"/>
      <c r="I413" s="138"/>
      <c r="J413" s="138"/>
      <c r="K413" s="138"/>
      <c r="L413" s="138"/>
      <c r="M413" s="138"/>
      <c r="N413" s="138"/>
      <c r="O413" s="138"/>
      <c r="P413" s="138"/>
      <c r="Q413" s="138"/>
      <c r="R413" s="138"/>
      <c r="S413" s="138"/>
      <c r="T413" s="138"/>
      <c r="U413" s="138"/>
      <c r="V413" s="138"/>
      <c r="W413" s="138"/>
      <c r="X413" s="138"/>
      <c r="Y413" s="138"/>
      <c r="Z413" s="138"/>
      <c r="AA413" s="138"/>
      <c r="AB413" s="138"/>
      <c r="AC413" s="138"/>
      <c r="AD413" s="138"/>
      <c r="AE413" s="138"/>
      <c r="AF413" s="138"/>
      <c r="AG413" s="138"/>
      <c r="AH413" s="138"/>
      <c r="AI413" s="138"/>
      <c r="AJ413" s="138"/>
      <c r="AK413" s="138"/>
      <c r="AL413" s="138"/>
      <c r="AM413" s="138"/>
      <c r="AN413" s="138"/>
      <c r="AO413" s="138"/>
      <c r="AP413" s="138"/>
      <c r="AQ413" s="138"/>
      <c r="AR413" s="138"/>
      <c r="AS413" s="138"/>
      <c r="AT413" s="138"/>
      <c r="AU413" s="138"/>
      <c r="AV413" s="138"/>
      <c r="AW413" s="138"/>
      <c r="AX413" s="138"/>
      <c r="AY413" s="138"/>
      <c r="AZ413" s="138"/>
      <c r="BA413" s="138"/>
      <c r="BB413" s="138"/>
      <c r="BC413" s="138"/>
      <c r="BD413" s="138"/>
      <c r="BE413" s="138"/>
      <c r="BF413" s="138"/>
      <c r="BG413" s="138"/>
      <c r="BH413" s="138"/>
      <c r="BI413" s="138"/>
      <c r="BJ413" s="138"/>
      <c r="BK413" s="138"/>
      <c r="BL413" s="138"/>
      <c r="BM413" s="138"/>
      <c r="BN413" s="138"/>
      <c r="BO413" s="138"/>
      <c r="BP413" s="138"/>
      <c r="BQ413" s="138"/>
      <c r="BR413" s="138"/>
      <c r="BS413" s="138"/>
      <c r="BT413" s="138"/>
      <c r="BU413" s="138"/>
      <c r="BV413" s="138"/>
      <c r="BW413" s="138"/>
      <c r="BX413" s="138"/>
      <c r="BY413" s="138"/>
      <c r="BZ413" s="138"/>
    </row>
    <row r="414" spans="1:78" ht="18" customHeight="1" x14ac:dyDescent="0.25">
      <c r="A414" s="78"/>
      <c r="B414" s="138"/>
      <c r="C414" s="138"/>
      <c r="D414" s="138"/>
      <c r="E414" s="138"/>
      <c r="F414" s="138"/>
      <c r="G414" s="138"/>
      <c r="H414" s="138"/>
      <c r="I414" s="138"/>
      <c r="J414" s="138"/>
      <c r="K414" s="138"/>
      <c r="L414" s="138"/>
      <c r="M414" s="138"/>
      <c r="N414" s="138"/>
      <c r="O414" s="138"/>
      <c r="P414" s="138"/>
      <c r="Q414" s="138"/>
      <c r="R414" s="138"/>
      <c r="S414" s="138"/>
      <c r="T414" s="138"/>
      <c r="U414" s="138"/>
      <c r="V414" s="138"/>
      <c r="W414" s="138"/>
      <c r="X414" s="138"/>
      <c r="Y414" s="138"/>
      <c r="Z414" s="138"/>
      <c r="AA414" s="138"/>
      <c r="AB414" s="138"/>
      <c r="AC414" s="138"/>
      <c r="AD414" s="138"/>
      <c r="AE414" s="138"/>
      <c r="AF414" s="138"/>
      <c r="AG414" s="138"/>
      <c r="AH414" s="138"/>
      <c r="AI414" s="138"/>
      <c r="AJ414" s="138"/>
      <c r="AK414" s="138"/>
      <c r="AL414" s="138"/>
      <c r="AM414" s="138"/>
      <c r="AN414" s="138"/>
      <c r="AO414" s="138"/>
      <c r="AP414" s="138"/>
      <c r="AQ414" s="138"/>
      <c r="AR414" s="138"/>
      <c r="AS414" s="138"/>
      <c r="AT414" s="138"/>
      <c r="AU414" s="138"/>
      <c r="AV414" s="138"/>
      <c r="AW414" s="138"/>
      <c r="AX414" s="138"/>
      <c r="AY414" s="138"/>
      <c r="AZ414" s="138"/>
      <c r="BA414" s="138"/>
      <c r="BB414" s="138"/>
      <c r="BC414" s="138"/>
      <c r="BD414" s="138"/>
      <c r="BE414" s="138"/>
      <c r="BF414" s="138"/>
      <c r="BG414" s="138"/>
      <c r="BH414" s="138"/>
      <c r="BI414" s="138"/>
      <c r="BJ414" s="138"/>
      <c r="BK414" s="138"/>
      <c r="BL414" s="138"/>
      <c r="BM414" s="138"/>
      <c r="BN414" s="138"/>
      <c r="BO414" s="138"/>
      <c r="BP414" s="138"/>
      <c r="BQ414" s="138"/>
      <c r="BR414" s="138"/>
      <c r="BS414" s="138"/>
      <c r="BT414" s="138"/>
      <c r="BU414" s="138"/>
      <c r="BV414" s="138"/>
      <c r="BW414" s="138"/>
      <c r="BX414" s="138"/>
      <c r="BY414" s="138"/>
      <c r="BZ414" s="138"/>
    </row>
    <row r="415" spans="1:78" ht="18" customHeight="1" x14ac:dyDescent="0.25">
      <c r="A415" s="78"/>
      <c r="B415" s="138"/>
      <c r="C415" s="138"/>
      <c r="D415" s="138"/>
      <c r="E415" s="138"/>
      <c r="F415" s="138"/>
      <c r="G415" s="138"/>
      <c r="H415" s="138"/>
      <c r="I415" s="138"/>
      <c r="J415" s="138"/>
      <c r="K415" s="138"/>
      <c r="L415" s="138"/>
      <c r="M415" s="138"/>
      <c r="N415" s="138"/>
      <c r="O415" s="138"/>
      <c r="P415" s="138"/>
      <c r="Q415" s="138"/>
      <c r="R415" s="138"/>
      <c r="S415" s="138"/>
      <c r="T415" s="138"/>
      <c r="U415" s="138"/>
      <c r="V415" s="138"/>
      <c r="W415" s="138"/>
      <c r="X415" s="138"/>
      <c r="Y415" s="138"/>
      <c r="Z415" s="138"/>
      <c r="AA415" s="138"/>
      <c r="AB415" s="138"/>
      <c r="AC415" s="138"/>
      <c r="AD415" s="138"/>
      <c r="AE415" s="138"/>
      <c r="AF415" s="138"/>
      <c r="AG415" s="138"/>
      <c r="AH415" s="138"/>
      <c r="AI415" s="138"/>
      <c r="AJ415" s="138"/>
      <c r="AK415" s="138"/>
      <c r="AL415" s="138"/>
      <c r="AM415" s="138"/>
      <c r="AN415" s="138"/>
      <c r="AO415" s="138"/>
      <c r="AP415" s="138"/>
      <c r="AQ415" s="138"/>
      <c r="AR415" s="138"/>
      <c r="AS415" s="138"/>
      <c r="AT415" s="138"/>
      <c r="AU415" s="138"/>
      <c r="AV415" s="138"/>
      <c r="AW415" s="138"/>
      <c r="AX415" s="138"/>
      <c r="AY415" s="138"/>
      <c r="AZ415" s="138"/>
      <c r="BA415" s="138"/>
      <c r="BB415" s="138"/>
      <c r="BC415" s="138"/>
      <c r="BD415" s="138"/>
      <c r="BE415" s="138"/>
      <c r="BF415" s="138"/>
      <c r="BG415" s="138"/>
      <c r="BH415" s="138"/>
      <c r="BI415" s="138"/>
      <c r="BJ415" s="138"/>
      <c r="BK415" s="138"/>
      <c r="BL415" s="138"/>
      <c r="BM415" s="138"/>
      <c r="BN415" s="138"/>
      <c r="BO415" s="138"/>
      <c r="BP415" s="138"/>
      <c r="BQ415" s="138"/>
      <c r="BR415" s="138"/>
      <c r="BS415" s="138"/>
      <c r="BT415" s="138"/>
      <c r="BU415" s="138"/>
      <c r="BV415" s="138"/>
      <c r="BW415" s="138"/>
      <c r="BX415" s="138"/>
      <c r="BY415" s="138"/>
      <c r="BZ415" s="138"/>
    </row>
    <row r="416" spans="1:78" ht="18" customHeight="1" x14ac:dyDescent="0.25">
      <c r="A416" s="78"/>
      <c r="B416" s="138"/>
      <c r="C416" s="138"/>
      <c r="D416" s="138"/>
      <c r="E416" s="138"/>
      <c r="F416" s="138"/>
      <c r="G416" s="138"/>
      <c r="H416" s="138"/>
      <c r="I416" s="138"/>
      <c r="J416" s="138"/>
      <c r="K416" s="138"/>
      <c r="L416" s="138"/>
      <c r="M416" s="138"/>
      <c r="N416" s="138"/>
      <c r="O416" s="138"/>
      <c r="P416" s="138"/>
      <c r="Q416" s="138"/>
      <c r="R416" s="138"/>
      <c r="S416" s="138"/>
      <c r="T416" s="138"/>
      <c r="U416" s="138"/>
      <c r="V416" s="138"/>
      <c r="W416" s="138"/>
      <c r="X416" s="138"/>
      <c r="Y416" s="138"/>
      <c r="Z416" s="138"/>
      <c r="AA416" s="138"/>
      <c r="AB416" s="138"/>
      <c r="AC416" s="138"/>
      <c r="AD416" s="138"/>
      <c r="AE416" s="138"/>
      <c r="AF416" s="138"/>
      <c r="AG416" s="138"/>
      <c r="AH416" s="138"/>
      <c r="AI416" s="138"/>
      <c r="AJ416" s="138"/>
      <c r="AK416" s="138"/>
      <c r="AL416" s="138"/>
      <c r="AM416" s="138"/>
      <c r="AN416" s="138"/>
      <c r="AO416" s="138"/>
      <c r="AP416" s="138"/>
      <c r="AQ416" s="138"/>
      <c r="AR416" s="138"/>
      <c r="AS416" s="138"/>
      <c r="AT416" s="138"/>
      <c r="AU416" s="138"/>
      <c r="AV416" s="138"/>
      <c r="AW416" s="138"/>
      <c r="AX416" s="138"/>
      <c r="AY416" s="138"/>
      <c r="AZ416" s="138"/>
      <c r="BA416" s="138"/>
      <c r="BB416" s="138"/>
      <c r="BC416" s="138"/>
      <c r="BD416" s="138"/>
      <c r="BE416" s="138"/>
      <c r="BF416" s="138"/>
      <c r="BG416" s="138"/>
      <c r="BH416" s="138"/>
      <c r="BI416" s="138"/>
      <c r="BJ416" s="138"/>
      <c r="BK416" s="138"/>
      <c r="BL416" s="138"/>
      <c r="BM416" s="138"/>
      <c r="BN416" s="138"/>
      <c r="BO416" s="138"/>
      <c r="BP416" s="138"/>
      <c r="BQ416" s="138"/>
      <c r="BR416" s="138"/>
      <c r="BS416" s="138"/>
      <c r="BT416" s="138"/>
      <c r="BU416" s="138"/>
      <c r="BV416" s="138"/>
      <c r="BW416" s="138"/>
      <c r="BX416" s="138"/>
      <c r="BY416" s="138"/>
      <c r="BZ416" s="138"/>
    </row>
    <row r="417" spans="1:78" ht="18" customHeight="1" x14ac:dyDescent="0.25">
      <c r="A417" s="78"/>
      <c r="B417" s="138"/>
      <c r="C417" s="138"/>
      <c r="D417" s="138"/>
      <c r="E417" s="138"/>
      <c r="F417" s="138"/>
      <c r="G417" s="138"/>
      <c r="H417" s="138"/>
      <c r="I417" s="138"/>
      <c r="J417" s="138"/>
      <c r="K417" s="138"/>
      <c r="L417" s="138"/>
      <c r="M417" s="138"/>
      <c r="N417" s="138"/>
      <c r="O417" s="138"/>
      <c r="P417" s="138"/>
      <c r="Q417" s="138"/>
      <c r="R417" s="138"/>
      <c r="S417" s="138"/>
      <c r="T417" s="138"/>
      <c r="U417" s="138"/>
      <c r="V417" s="138"/>
      <c r="W417" s="138"/>
      <c r="X417" s="138"/>
      <c r="Y417" s="138"/>
      <c r="Z417" s="138"/>
      <c r="AA417" s="138"/>
      <c r="AB417" s="138"/>
      <c r="AC417" s="138"/>
      <c r="AD417" s="138"/>
      <c r="AE417" s="138"/>
      <c r="AF417" s="138"/>
      <c r="AG417" s="138"/>
      <c r="AH417" s="138"/>
      <c r="AI417" s="138"/>
      <c r="AJ417" s="138"/>
      <c r="AK417" s="138"/>
      <c r="AL417" s="138"/>
      <c r="AM417" s="138"/>
      <c r="AN417" s="138"/>
      <c r="AO417" s="138"/>
      <c r="AP417" s="138"/>
      <c r="AQ417" s="138"/>
      <c r="AR417" s="138"/>
      <c r="AS417" s="138"/>
      <c r="AT417" s="138"/>
      <c r="AU417" s="138"/>
      <c r="AV417" s="138"/>
      <c r="AW417" s="138"/>
      <c r="AX417" s="138"/>
      <c r="AY417" s="138"/>
      <c r="AZ417" s="138"/>
      <c r="BA417" s="138"/>
      <c r="BB417" s="138"/>
      <c r="BC417" s="138"/>
      <c r="BD417" s="138"/>
      <c r="BE417" s="138"/>
      <c r="BF417" s="138"/>
      <c r="BG417" s="138"/>
      <c r="BH417" s="138"/>
      <c r="BI417" s="138"/>
      <c r="BJ417" s="138"/>
      <c r="BK417" s="138"/>
      <c r="BL417" s="138"/>
      <c r="BM417" s="138"/>
      <c r="BN417" s="138"/>
      <c r="BO417" s="138"/>
      <c r="BP417" s="138"/>
      <c r="BQ417" s="138"/>
      <c r="BR417" s="138"/>
      <c r="BS417" s="138"/>
      <c r="BT417" s="138"/>
      <c r="BU417" s="138"/>
      <c r="BV417" s="138"/>
      <c r="BW417" s="138"/>
      <c r="BX417" s="138"/>
      <c r="BY417" s="138"/>
      <c r="BZ417" s="138"/>
    </row>
    <row r="418" spans="1:78" ht="18" customHeight="1" x14ac:dyDescent="0.25">
      <c r="A418" s="78"/>
      <c r="B418" s="138"/>
      <c r="C418" s="138"/>
      <c r="D418" s="138"/>
      <c r="E418" s="138"/>
      <c r="F418" s="138"/>
      <c r="G418" s="138"/>
      <c r="H418" s="138"/>
      <c r="I418" s="138"/>
      <c r="J418" s="138"/>
      <c r="K418" s="138"/>
      <c r="L418" s="138"/>
      <c r="M418" s="138"/>
      <c r="N418" s="138"/>
      <c r="O418" s="138"/>
      <c r="P418" s="138"/>
      <c r="Q418" s="138"/>
      <c r="R418" s="138"/>
      <c r="S418" s="138"/>
      <c r="T418" s="138"/>
      <c r="U418" s="138"/>
      <c r="V418" s="138"/>
      <c r="W418" s="138"/>
      <c r="X418" s="138"/>
      <c r="Y418" s="138"/>
      <c r="Z418" s="138"/>
      <c r="AA418" s="138"/>
      <c r="AB418" s="138"/>
      <c r="AC418" s="138"/>
      <c r="AD418" s="138"/>
      <c r="AE418" s="138"/>
      <c r="AF418" s="138"/>
      <c r="AG418" s="138"/>
      <c r="AH418" s="138"/>
      <c r="AI418" s="138"/>
      <c r="AJ418" s="138"/>
      <c r="AK418" s="138"/>
      <c r="AL418" s="138"/>
      <c r="AM418" s="138"/>
      <c r="AN418" s="138"/>
      <c r="AO418" s="138"/>
      <c r="AP418" s="138"/>
      <c r="AQ418" s="138"/>
      <c r="AR418" s="138"/>
      <c r="AS418" s="138"/>
      <c r="AT418" s="138"/>
      <c r="AU418" s="138"/>
      <c r="AV418" s="138"/>
      <c r="AW418" s="138"/>
      <c r="AX418" s="138"/>
      <c r="AY418" s="138"/>
      <c r="AZ418" s="138"/>
      <c r="BA418" s="138"/>
      <c r="BB418" s="138"/>
      <c r="BC418" s="138"/>
      <c r="BD418" s="138"/>
      <c r="BE418" s="138"/>
      <c r="BF418" s="138"/>
      <c r="BG418" s="138"/>
      <c r="BH418" s="138"/>
      <c r="BI418" s="138"/>
      <c r="BJ418" s="138"/>
      <c r="BK418" s="138"/>
      <c r="BL418" s="138"/>
      <c r="BM418" s="138"/>
      <c r="BN418" s="138"/>
      <c r="BO418" s="138"/>
      <c r="BP418" s="138"/>
      <c r="BQ418" s="138"/>
      <c r="BR418" s="138"/>
      <c r="BS418" s="138"/>
      <c r="BT418" s="138"/>
      <c r="BU418" s="138"/>
      <c r="BV418" s="138"/>
      <c r="BW418" s="138"/>
      <c r="BX418" s="138"/>
      <c r="BY418" s="138"/>
      <c r="BZ418" s="138"/>
    </row>
    <row r="419" spans="1:78" ht="18" customHeight="1" x14ac:dyDescent="0.25">
      <c r="A419" s="78"/>
      <c r="B419" s="138"/>
      <c r="C419" s="138"/>
      <c r="D419" s="138"/>
      <c r="E419" s="138"/>
      <c r="F419" s="138"/>
      <c r="G419" s="138"/>
      <c r="H419" s="138"/>
      <c r="I419" s="138"/>
      <c r="J419" s="138"/>
      <c r="K419" s="138"/>
      <c r="L419" s="138"/>
      <c r="M419" s="138"/>
      <c r="N419" s="138"/>
      <c r="O419" s="138"/>
      <c r="P419" s="138"/>
      <c r="Q419" s="138"/>
      <c r="R419" s="138"/>
      <c r="S419" s="138"/>
      <c r="T419" s="138"/>
      <c r="U419" s="138"/>
      <c r="V419" s="138"/>
      <c r="W419" s="138"/>
      <c r="X419" s="138"/>
      <c r="Y419" s="138"/>
      <c r="Z419" s="138"/>
      <c r="AA419" s="138"/>
      <c r="AB419" s="138"/>
      <c r="AC419" s="138"/>
      <c r="AD419" s="138"/>
      <c r="AE419" s="138"/>
      <c r="AF419" s="138"/>
      <c r="AG419" s="138"/>
      <c r="AH419" s="138"/>
      <c r="AI419" s="138"/>
      <c r="AJ419" s="138"/>
      <c r="AK419" s="138"/>
      <c r="AL419" s="138"/>
      <c r="AM419" s="138"/>
      <c r="AN419" s="138"/>
      <c r="AO419" s="138"/>
      <c r="AP419" s="138"/>
      <c r="AQ419" s="138"/>
      <c r="AR419" s="138"/>
      <c r="AS419" s="138"/>
      <c r="AT419" s="138"/>
      <c r="AU419" s="138"/>
      <c r="AV419" s="138"/>
      <c r="AW419" s="138"/>
      <c r="AX419" s="138"/>
      <c r="AY419" s="138"/>
      <c r="AZ419" s="138"/>
      <c r="BA419" s="138"/>
      <c r="BB419" s="138"/>
      <c r="BC419" s="138"/>
      <c r="BD419" s="138"/>
      <c r="BE419" s="138"/>
      <c r="BF419" s="138"/>
      <c r="BG419" s="138"/>
      <c r="BH419" s="138"/>
      <c r="BI419" s="138"/>
      <c r="BJ419" s="138"/>
      <c r="BK419" s="138"/>
      <c r="BL419" s="138"/>
      <c r="BM419" s="138"/>
      <c r="BN419" s="138"/>
      <c r="BO419" s="138"/>
      <c r="BP419" s="138"/>
      <c r="BQ419" s="138"/>
      <c r="BR419" s="138"/>
      <c r="BS419" s="138"/>
      <c r="BT419" s="138"/>
      <c r="BU419" s="138"/>
      <c r="BV419" s="138"/>
      <c r="BW419" s="138"/>
      <c r="BX419" s="138"/>
      <c r="BY419" s="138"/>
      <c r="BZ419" s="138"/>
    </row>
    <row r="420" spans="1:78" ht="18" customHeight="1" x14ac:dyDescent="0.25">
      <c r="A420" s="78"/>
      <c r="B420" s="138"/>
      <c r="C420" s="138"/>
      <c r="D420" s="138"/>
      <c r="E420" s="138"/>
      <c r="F420" s="138"/>
      <c r="G420" s="138"/>
      <c r="H420" s="138"/>
      <c r="I420" s="138"/>
      <c r="J420" s="138"/>
      <c r="K420" s="138"/>
      <c r="L420" s="138"/>
      <c r="M420" s="138"/>
      <c r="N420" s="138"/>
      <c r="O420" s="138"/>
      <c r="P420" s="138"/>
      <c r="Q420" s="138"/>
      <c r="R420" s="138"/>
      <c r="S420" s="138"/>
      <c r="T420" s="138"/>
      <c r="U420" s="138"/>
      <c r="V420" s="138"/>
      <c r="W420" s="138"/>
      <c r="X420" s="138"/>
      <c r="Y420" s="138"/>
      <c r="Z420" s="138"/>
      <c r="AA420" s="138"/>
      <c r="AB420" s="138"/>
      <c r="AC420" s="138"/>
      <c r="AD420" s="138"/>
      <c r="AE420" s="138"/>
      <c r="AF420" s="138"/>
      <c r="AG420" s="138"/>
      <c r="AH420" s="138"/>
      <c r="AI420" s="138"/>
      <c r="AJ420" s="138"/>
      <c r="AK420" s="138"/>
      <c r="AL420" s="138"/>
      <c r="AM420" s="138"/>
      <c r="AN420" s="138"/>
      <c r="AO420" s="138"/>
      <c r="AP420" s="138"/>
      <c r="AQ420" s="138"/>
      <c r="AR420" s="138"/>
      <c r="AS420" s="138"/>
      <c r="AT420" s="138"/>
      <c r="AU420" s="138"/>
      <c r="AV420" s="138"/>
      <c r="AW420" s="138"/>
      <c r="AX420" s="138"/>
      <c r="AY420" s="138"/>
      <c r="AZ420" s="138"/>
      <c r="BA420" s="138"/>
      <c r="BB420" s="138"/>
      <c r="BC420" s="138"/>
      <c r="BD420" s="138"/>
      <c r="BE420" s="138"/>
      <c r="BF420" s="138"/>
      <c r="BG420" s="138"/>
      <c r="BH420" s="138"/>
      <c r="BI420" s="138"/>
      <c r="BJ420" s="138"/>
      <c r="BK420" s="138"/>
      <c r="BL420" s="138"/>
      <c r="BM420" s="138"/>
      <c r="BN420" s="138"/>
      <c r="BO420" s="138"/>
      <c r="BP420" s="138"/>
      <c r="BQ420" s="138"/>
      <c r="BR420" s="138"/>
      <c r="BS420" s="138"/>
      <c r="BT420" s="138"/>
      <c r="BU420" s="138"/>
      <c r="BV420" s="138"/>
      <c r="BW420" s="138"/>
      <c r="BX420" s="138"/>
      <c r="BY420" s="138"/>
      <c r="BZ420" s="138"/>
    </row>
    <row r="421" spans="1:78" ht="18" customHeight="1" x14ac:dyDescent="0.25">
      <c r="A421" s="78"/>
      <c r="B421" s="138"/>
      <c r="C421" s="138"/>
      <c r="D421" s="138"/>
      <c r="E421" s="138"/>
      <c r="F421" s="138"/>
      <c r="G421" s="138"/>
      <c r="H421" s="138"/>
      <c r="I421" s="138"/>
      <c r="J421" s="138"/>
      <c r="K421" s="138"/>
      <c r="L421" s="138"/>
      <c r="M421" s="138"/>
      <c r="N421" s="138"/>
      <c r="O421" s="138"/>
      <c r="P421" s="138"/>
      <c r="Q421" s="138"/>
      <c r="R421" s="138"/>
      <c r="S421" s="138"/>
      <c r="T421" s="138"/>
      <c r="U421" s="138"/>
      <c r="V421" s="138"/>
      <c r="W421" s="138"/>
      <c r="X421" s="138"/>
      <c r="Y421" s="138"/>
      <c r="Z421" s="138"/>
      <c r="AA421" s="138"/>
      <c r="AB421" s="138"/>
      <c r="AC421" s="138"/>
      <c r="AD421" s="138"/>
      <c r="AE421" s="138"/>
      <c r="AF421" s="138"/>
      <c r="AG421" s="138"/>
      <c r="AH421" s="138"/>
      <c r="AI421" s="138"/>
      <c r="AJ421" s="138"/>
      <c r="AK421" s="138"/>
      <c r="AL421" s="138"/>
      <c r="AM421" s="138"/>
      <c r="AN421" s="138"/>
      <c r="AO421" s="138"/>
      <c r="AP421" s="138"/>
      <c r="AQ421" s="138"/>
      <c r="AR421" s="138"/>
      <c r="AS421" s="138"/>
      <c r="AT421" s="138"/>
      <c r="AU421" s="138"/>
      <c r="AV421" s="138"/>
      <c r="AW421" s="138"/>
      <c r="AX421" s="138"/>
      <c r="AY421" s="138"/>
      <c r="AZ421" s="138"/>
      <c r="BA421" s="138"/>
      <c r="BB421" s="138"/>
      <c r="BC421" s="138"/>
      <c r="BD421" s="138"/>
      <c r="BE421" s="138"/>
      <c r="BF421" s="138"/>
      <c r="BG421" s="138"/>
      <c r="BH421" s="138"/>
      <c r="BI421" s="138"/>
      <c r="BJ421" s="138"/>
      <c r="BK421" s="138"/>
      <c r="BL421" s="138"/>
      <c r="BM421" s="138"/>
      <c r="BN421" s="138"/>
      <c r="BO421" s="138"/>
      <c r="BP421" s="138"/>
      <c r="BQ421" s="138"/>
      <c r="BR421" s="138"/>
      <c r="BS421" s="138"/>
      <c r="BT421" s="138"/>
      <c r="BU421" s="138"/>
      <c r="BV421" s="138"/>
      <c r="BW421" s="138"/>
      <c r="BX421" s="138"/>
      <c r="BY421" s="138"/>
      <c r="BZ421" s="138"/>
    </row>
    <row r="422" spans="1:78" ht="18" customHeight="1" x14ac:dyDescent="0.25">
      <c r="A422" s="78"/>
      <c r="B422" s="138"/>
      <c r="C422" s="138"/>
      <c r="D422" s="138"/>
      <c r="E422" s="138"/>
      <c r="F422" s="138"/>
      <c r="G422" s="138"/>
      <c r="H422" s="138"/>
      <c r="I422" s="138"/>
      <c r="J422" s="138"/>
      <c r="K422" s="138"/>
      <c r="L422" s="138"/>
      <c r="M422" s="138"/>
      <c r="N422" s="138"/>
      <c r="O422" s="138"/>
      <c r="P422" s="138"/>
      <c r="Q422" s="138"/>
      <c r="R422" s="138"/>
      <c r="S422" s="138"/>
      <c r="T422" s="138"/>
      <c r="U422" s="138"/>
      <c r="V422" s="138"/>
      <c r="W422" s="138"/>
      <c r="X422" s="138"/>
      <c r="Y422" s="138"/>
      <c r="Z422" s="138"/>
      <c r="AA422" s="138"/>
      <c r="AB422" s="138"/>
      <c r="AC422" s="138"/>
      <c r="AD422" s="138"/>
      <c r="AE422" s="138"/>
      <c r="AF422" s="138"/>
      <c r="AG422" s="138"/>
      <c r="AH422" s="138"/>
      <c r="AI422" s="138"/>
      <c r="AJ422" s="138"/>
      <c r="AK422" s="138"/>
      <c r="AL422" s="138"/>
      <c r="AM422" s="138"/>
      <c r="AN422" s="138"/>
      <c r="AO422" s="138"/>
      <c r="AP422" s="138"/>
      <c r="AQ422" s="138"/>
      <c r="AR422" s="138"/>
      <c r="AS422" s="138"/>
      <c r="AT422" s="138"/>
      <c r="AU422" s="138"/>
      <c r="AV422" s="138"/>
      <c r="AW422" s="138"/>
      <c r="AX422" s="138"/>
      <c r="AY422" s="138"/>
      <c r="AZ422" s="138"/>
      <c r="BA422" s="138"/>
      <c r="BB422" s="138"/>
      <c r="BC422" s="138"/>
      <c r="BD422" s="138"/>
      <c r="BE422" s="138"/>
      <c r="BF422" s="138"/>
      <c r="BG422" s="138"/>
      <c r="BH422" s="138"/>
      <c r="BI422" s="138"/>
      <c r="BJ422" s="138"/>
      <c r="BK422" s="138"/>
      <c r="BL422" s="138"/>
      <c r="BM422" s="138"/>
      <c r="BN422" s="138"/>
      <c r="BO422" s="138"/>
      <c r="BP422" s="138"/>
      <c r="BQ422" s="138"/>
      <c r="BR422" s="138"/>
      <c r="BS422" s="138"/>
      <c r="BT422" s="138"/>
      <c r="BU422" s="138"/>
      <c r="BV422" s="138"/>
      <c r="BW422" s="138"/>
      <c r="BX422" s="138"/>
      <c r="BY422" s="138"/>
      <c r="BZ422" s="138"/>
    </row>
    <row r="423" spans="1:78" ht="18" customHeight="1" x14ac:dyDescent="0.25">
      <c r="A423" s="78"/>
      <c r="B423" s="138"/>
      <c r="C423" s="138"/>
      <c r="D423" s="138"/>
      <c r="E423" s="138"/>
      <c r="F423" s="138"/>
      <c r="G423" s="138"/>
      <c r="H423" s="138"/>
      <c r="I423" s="138"/>
      <c r="J423" s="138"/>
      <c r="K423" s="138"/>
      <c r="L423" s="138"/>
      <c r="M423" s="138"/>
      <c r="N423" s="138"/>
      <c r="O423" s="138"/>
      <c r="P423" s="138"/>
      <c r="Q423" s="138"/>
      <c r="R423" s="138"/>
      <c r="S423" s="138"/>
      <c r="T423" s="138"/>
      <c r="U423" s="138"/>
      <c r="V423" s="138"/>
      <c r="W423" s="138"/>
      <c r="X423" s="138"/>
      <c r="Y423" s="138"/>
      <c r="Z423" s="138"/>
      <c r="AA423" s="138"/>
      <c r="AB423" s="138"/>
      <c r="AC423" s="138"/>
      <c r="AD423" s="138"/>
      <c r="AE423" s="138"/>
      <c r="AF423" s="138"/>
      <c r="AG423" s="138"/>
      <c r="AH423" s="138"/>
      <c r="AI423" s="138"/>
      <c r="AJ423" s="138"/>
      <c r="AK423" s="138"/>
      <c r="AL423" s="138"/>
      <c r="AM423" s="138"/>
      <c r="AN423" s="138"/>
      <c r="AO423" s="138"/>
      <c r="AP423" s="138"/>
      <c r="AQ423" s="138"/>
      <c r="AR423" s="138"/>
      <c r="AS423" s="138"/>
      <c r="AT423" s="138"/>
      <c r="AU423" s="138"/>
      <c r="AV423" s="138"/>
      <c r="AW423" s="138"/>
      <c r="AX423" s="138"/>
      <c r="AY423" s="138"/>
      <c r="AZ423" s="138"/>
      <c r="BA423" s="138"/>
      <c r="BB423" s="138"/>
      <c r="BC423" s="138"/>
      <c r="BD423" s="138"/>
      <c r="BE423" s="138"/>
      <c r="BF423" s="138"/>
      <c r="BG423" s="138"/>
      <c r="BH423" s="138"/>
      <c r="BI423" s="138"/>
      <c r="BJ423" s="138"/>
      <c r="BK423" s="138"/>
      <c r="BL423" s="138"/>
      <c r="BM423" s="138"/>
      <c r="BN423" s="138"/>
      <c r="BO423" s="138"/>
      <c r="BP423" s="138"/>
      <c r="BQ423" s="138"/>
      <c r="BR423" s="138"/>
      <c r="BS423" s="138"/>
      <c r="BT423" s="138"/>
      <c r="BU423" s="138"/>
      <c r="BV423" s="138"/>
      <c r="BW423" s="138"/>
      <c r="BX423" s="138"/>
      <c r="BY423" s="138"/>
      <c r="BZ423" s="138"/>
    </row>
    <row r="424" spans="1:78" ht="18" customHeight="1" x14ac:dyDescent="0.25">
      <c r="A424" s="78"/>
      <c r="B424" s="138"/>
      <c r="C424" s="138"/>
      <c r="D424" s="138"/>
      <c r="E424" s="138"/>
      <c r="F424" s="138"/>
      <c r="G424" s="138"/>
      <c r="H424" s="138"/>
      <c r="I424" s="138"/>
      <c r="J424" s="138"/>
      <c r="K424" s="138"/>
      <c r="L424" s="138"/>
      <c r="M424" s="138"/>
      <c r="N424" s="138"/>
      <c r="O424" s="138"/>
      <c r="P424" s="138"/>
      <c r="Q424" s="138"/>
      <c r="R424" s="138"/>
      <c r="S424" s="138"/>
      <c r="T424" s="138"/>
      <c r="U424" s="138"/>
      <c r="V424" s="138"/>
      <c r="W424" s="138"/>
      <c r="X424" s="138"/>
      <c r="Y424" s="138"/>
      <c r="Z424" s="138"/>
      <c r="AA424" s="138"/>
      <c r="AB424" s="138"/>
      <c r="AC424" s="138"/>
      <c r="AD424" s="138"/>
      <c r="AE424" s="138"/>
      <c r="AF424" s="138"/>
      <c r="AG424" s="138"/>
      <c r="AH424" s="138"/>
      <c r="AI424" s="138"/>
      <c r="AJ424" s="138"/>
      <c r="AK424" s="138"/>
      <c r="AL424" s="138"/>
      <c r="AM424" s="138"/>
      <c r="AN424" s="138"/>
      <c r="AO424" s="138"/>
      <c r="AP424" s="138"/>
      <c r="AQ424" s="138"/>
      <c r="AR424" s="138"/>
      <c r="AS424" s="138"/>
      <c r="AT424" s="138"/>
      <c r="AU424" s="138"/>
      <c r="AV424" s="138"/>
      <c r="AW424" s="138"/>
      <c r="AX424" s="138"/>
      <c r="AY424" s="138"/>
      <c r="AZ424" s="138"/>
      <c r="BA424" s="138"/>
      <c r="BB424" s="138"/>
      <c r="BC424" s="138"/>
      <c r="BD424" s="138"/>
      <c r="BE424" s="138"/>
      <c r="BF424" s="138"/>
      <c r="BG424" s="138"/>
      <c r="BH424" s="138"/>
      <c r="BI424" s="138"/>
      <c r="BJ424" s="138"/>
      <c r="BK424" s="138"/>
      <c r="BL424" s="138"/>
      <c r="BM424" s="138"/>
      <c r="BN424" s="138"/>
      <c r="BO424" s="138"/>
      <c r="BP424" s="138"/>
      <c r="BQ424" s="138"/>
      <c r="BR424" s="138"/>
      <c r="BS424" s="138"/>
      <c r="BT424" s="138"/>
      <c r="BU424" s="138"/>
      <c r="BV424" s="138"/>
      <c r="BW424" s="138"/>
      <c r="BX424" s="138"/>
      <c r="BY424" s="138"/>
      <c r="BZ424" s="138"/>
    </row>
    <row r="425" spans="1:78" ht="18" customHeight="1" x14ac:dyDescent="0.25">
      <c r="A425" s="78"/>
      <c r="B425" s="138"/>
      <c r="C425" s="138"/>
      <c r="D425" s="138"/>
      <c r="E425" s="138"/>
      <c r="F425" s="138"/>
      <c r="G425" s="138"/>
      <c r="H425" s="138"/>
      <c r="I425" s="138"/>
      <c r="J425" s="138"/>
      <c r="K425" s="138"/>
      <c r="L425" s="138"/>
      <c r="M425" s="138"/>
      <c r="N425" s="138"/>
      <c r="O425" s="138"/>
      <c r="P425" s="138"/>
      <c r="Q425" s="138"/>
      <c r="R425" s="138"/>
      <c r="S425" s="138"/>
      <c r="T425" s="138"/>
      <c r="U425" s="138"/>
      <c r="V425" s="138"/>
      <c r="W425" s="138"/>
      <c r="X425" s="138"/>
      <c r="Y425" s="138"/>
      <c r="Z425" s="138"/>
      <c r="AA425" s="138"/>
      <c r="AB425" s="138"/>
      <c r="AC425" s="138"/>
      <c r="AD425" s="138"/>
      <c r="AE425" s="138"/>
      <c r="AF425" s="138"/>
      <c r="AG425" s="138"/>
      <c r="AH425" s="138"/>
      <c r="AI425" s="138"/>
      <c r="AJ425" s="138"/>
      <c r="AK425" s="138"/>
      <c r="AL425" s="138"/>
      <c r="AM425" s="138"/>
      <c r="AN425" s="138"/>
      <c r="AO425" s="138"/>
      <c r="AP425" s="138"/>
      <c r="AQ425" s="138"/>
      <c r="AR425" s="138"/>
      <c r="AS425" s="138"/>
      <c r="AT425" s="138"/>
      <c r="AU425" s="138"/>
      <c r="AV425" s="138"/>
      <c r="AW425" s="138"/>
      <c r="AX425" s="138"/>
      <c r="AY425" s="138"/>
      <c r="AZ425" s="138"/>
      <c r="BA425" s="138"/>
      <c r="BB425" s="138"/>
      <c r="BC425" s="138"/>
      <c r="BD425" s="138"/>
      <c r="BE425" s="138"/>
      <c r="BF425" s="138"/>
      <c r="BG425" s="138"/>
      <c r="BH425" s="138"/>
      <c r="BI425" s="138"/>
      <c r="BJ425" s="138"/>
      <c r="BK425" s="138"/>
      <c r="BL425" s="138"/>
      <c r="BM425" s="138"/>
      <c r="BN425" s="138"/>
      <c r="BO425" s="138"/>
      <c r="BP425" s="138"/>
      <c r="BQ425" s="138"/>
      <c r="BR425" s="138"/>
      <c r="BS425" s="138"/>
      <c r="BT425" s="138"/>
      <c r="BU425" s="138"/>
      <c r="BV425" s="138"/>
      <c r="BW425" s="138"/>
      <c r="BX425" s="138"/>
      <c r="BY425" s="138"/>
      <c r="BZ425" s="138"/>
    </row>
    <row r="426" spans="1:78" ht="18" customHeight="1" x14ac:dyDescent="0.25">
      <c r="A426" s="78"/>
      <c r="B426" s="138"/>
      <c r="C426" s="138"/>
      <c r="D426" s="138"/>
      <c r="E426" s="138"/>
      <c r="F426" s="138"/>
      <c r="G426" s="138"/>
      <c r="H426" s="138"/>
      <c r="I426" s="138"/>
      <c r="J426" s="138"/>
      <c r="K426" s="138"/>
      <c r="L426" s="138"/>
      <c r="M426" s="138"/>
      <c r="N426" s="138"/>
      <c r="O426" s="138"/>
      <c r="P426" s="138"/>
      <c r="Q426" s="138"/>
      <c r="R426" s="138"/>
      <c r="S426" s="138"/>
      <c r="T426" s="138"/>
      <c r="U426" s="138"/>
      <c r="V426" s="138"/>
      <c r="W426" s="138"/>
      <c r="X426" s="138"/>
      <c r="Y426" s="138"/>
      <c r="Z426" s="138"/>
      <c r="AA426" s="138"/>
      <c r="AB426" s="138"/>
      <c r="AC426" s="138"/>
      <c r="AD426" s="138"/>
      <c r="AE426" s="138"/>
      <c r="AF426" s="138"/>
      <c r="AG426" s="138"/>
      <c r="AH426" s="138"/>
      <c r="AI426" s="138"/>
      <c r="AJ426" s="138"/>
      <c r="AK426" s="138"/>
      <c r="AL426" s="138"/>
      <c r="AM426" s="138"/>
      <c r="AN426" s="138"/>
      <c r="AO426" s="138"/>
      <c r="AP426" s="138"/>
      <c r="AQ426" s="138"/>
      <c r="AR426" s="138"/>
      <c r="AS426" s="138"/>
      <c r="AT426" s="138"/>
      <c r="AU426" s="138"/>
      <c r="AV426" s="138"/>
      <c r="AW426" s="138"/>
      <c r="AX426" s="138"/>
      <c r="AY426" s="138"/>
      <c r="AZ426" s="138"/>
      <c r="BA426" s="138"/>
      <c r="BB426" s="138"/>
      <c r="BC426" s="138"/>
      <c r="BD426" s="138"/>
      <c r="BE426" s="138"/>
      <c r="BF426" s="138"/>
      <c r="BG426" s="138"/>
      <c r="BH426" s="138"/>
      <c r="BI426" s="138"/>
      <c r="BJ426" s="138"/>
      <c r="BK426" s="138"/>
      <c r="BL426" s="138"/>
      <c r="BM426" s="138"/>
      <c r="BN426" s="138"/>
      <c r="BO426" s="138"/>
      <c r="BP426" s="138"/>
      <c r="BQ426" s="138"/>
      <c r="BR426" s="138"/>
      <c r="BS426" s="138"/>
      <c r="BT426" s="138"/>
      <c r="BU426" s="138"/>
      <c r="BV426" s="138"/>
      <c r="BW426" s="138"/>
      <c r="BX426" s="138"/>
      <c r="BY426" s="138"/>
      <c r="BZ426" s="138"/>
    </row>
    <row r="427" spans="1:78" ht="18" customHeight="1" x14ac:dyDescent="0.25">
      <c r="A427" s="78"/>
      <c r="B427" s="138"/>
      <c r="C427" s="138"/>
      <c r="D427" s="138"/>
      <c r="E427" s="138"/>
      <c r="F427" s="138"/>
      <c r="G427" s="138"/>
      <c r="H427" s="138"/>
      <c r="I427" s="138"/>
      <c r="J427" s="138"/>
      <c r="K427" s="138"/>
      <c r="L427" s="138"/>
      <c r="M427" s="138"/>
      <c r="N427" s="138"/>
      <c r="O427" s="138"/>
      <c r="P427" s="138"/>
      <c r="Q427" s="138"/>
      <c r="R427" s="138"/>
      <c r="S427" s="138"/>
      <c r="T427" s="138"/>
      <c r="U427" s="138"/>
      <c r="V427" s="138"/>
      <c r="W427" s="138"/>
      <c r="X427" s="138"/>
      <c r="Y427" s="138"/>
      <c r="Z427" s="138"/>
      <c r="AA427" s="138"/>
      <c r="AB427" s="138"/>
      <c r="AC427" s="138"/>
      <c r="AD427" s="138"/>
      <c r="AE427" s="138"/>
      <c r="AF427" s="138"/>
      <c r="AG427" s="138"/>
      <c r="AH427" s="138"/>
      <c r="AI427" s="138"/>
      <c r="AJ427" s="138"/>
      <c r="AK427" s="138"/>
      <c r="AL427" s="138"/>
      <c r="AM427" s="138"/>
      <c r="AN427" s="138"/>
      <c r="AO427" s="138"/>
      <c r="AP427" s="138"/>
      <c r="AQ427" s="138"/>
      <c r="AR427" s="138"/>
      <c r="AS427" s="138"/>
      <c r="AT427" s="138"/>
      <c r="AU427" s="138"/>
      <c r="AV427" s="138"/>
      <c r="AW427" s="138"/>
      <c r="AX427" s="138"/>
      <c r="AY427" s="138"/>
      <c r="AZ427" s="138"/>
      <c r="BA427" s="138"/>
      <c r="BB427" s="138"/>
      <c r="BC427" s="138"/>
      <c r="BD427" s="138"/>
      <c r="BE427" s="138"/>
      <c r="BF427" s="138"/>
      <c r="BG427" s="138"/>
      <c r="BH427" s="138"/>
      <c r="BI427" s="138"/>
      <c r="BJ427" s="138"/>
      <c r="BK427" s="138"/>
      <c r="BL427" s="138"/>
      <c r="BM427" s="138"/>
      <c r="BN427" s="138"/>
      <c r="BO427" s="138"/>
      <c r="BP427" s="138"/>
      <c r="BQ427" s="138"/>
      <c r="BR427" s="138"/>
      <c r="BS427" s="138"/>
      <c r="BT427" s="138"/>
      <c r="BU427" s="138"/>
      <c r="BV427" s="138"/>
      <c r="BW427" s="138"/>
      <c r="BX427" s="138"/>
      <c r="BY427" s="138"/>
      <c r="BZ427" s="138"/>
    </row>
    <row r="428" spans="1:78" ht="18" customHeight="1" x14ac:dyDescent="0.25">
      <c r="A428" s="78"/>
      <c r="B428" s="138"/>
      <c r="C428" s="138"/>
      <c r="D428" s="138"/>
      <c r="E428" s="138"/>
      <c r="F428" s="138"/>
      <c r="G428" s="138"/>
      <c r="H428" s="138"/>
      <c r="I428" s="138"/>
      <c r="J428" s="138"/>
      <c r="K428" s="138"/>
      <c r="L428" s="138"/>
      <c r="M428" s="138"/>
      <c r="N428" s="138"/>
      <c r="O428" s="138"/>
      <c r="P428" s="138"/>
      <c r="Q428" s="138"/>
      <c r="R428" s="138"/>
      <c r="S428" s="138"/>
      <c r="T428" s="138"/>
      <c r="U428" s="138"/>
      <c r="V428" s="138"/>
      <c r="W428" s="138"/>
      <c r="X428" s="138"/>
      <c r="Y428" s="138"/>
      <c r="Z428" s="138"/>
      <c r="AA428" s="138"/>
      <c r="AB428" s="138"/>
      <c r="AC428" s="138"/>
      <c r="AD428" s="138"/>
      <c r="AE428" s="138"/>
      <c r="AF428" s="138"/>
      <c r="AG428" s="138"/>
      <c r="AH428" s="138"/>
      <c r="AI428" s="138"/>
      <c r="AJ428" s="138"/>
      <c r="AK428" s="138"/>
      <c r="AL428" s="138"/>
      <c r="AM428" s="138"/>
      <c r="AN428" s="138"/>
      <c r="AO428" s="138"/>
      <c r="AP428" s="138"/>
      <c r="AQ428" s="138"/>
      <c r="AR428" s="138"/>
      <c r="AS428" s="138"/>
      <c r="AT428" s="138"/>
      <c r="AU428" s="138"/>
      <c r="AV428" s="138"/>
      <c r="AW428" s="138"/>
      <c r="AX428" s="138"/>
      <c r="AY428" s="138"/>
      <c r="AZ428" s="138"/>
      <c r="BA428" s="138"/>
      <c r="BB428" s="138"/>
      <c r="BC428" s="138"/>
      <c r="BD428" s="138"/>
      <c r="BE428" s="138"/>
      <c r="BF428" s="138"/>
      <c r="BG428" s="138"/>
      <c r="BH428" s="138"/>
      <c r="BI428" s="138"/>
      <c r="BJ428" s="138"/>
      <c r="BK428" s="138"/>
      <c r="BL428" s="138"/>
      <c r="BM428" s="138"/>
      <c r="BN428" s="138"/>
      <c r="BO428" s="138"/>
      <c r="BP428" s="138"/>
      <c r="BQ428" s="138"/>
      <c r="BR428" s="138"/>
      <c r="BS428" s="138"/>
      <c r="BT428" s="138"/>
      <c r="BU428" s="138"/>
      <c r="BV428" s="138"/>
      <c r="BW428" s="138"/>
      <c r="BX428" s="138"/>
      <c r="BY428" s="138"/>
      <c r="BZ428" s="138"/>
    </row>
    <row r="429" spans="1:78" ht="18" customHeight="1" x14ac:dyDescent="0.25">
      <c r="A429" s="78"/>
      <c r="B429" s="138"/>
      <c r="C429" s="138"/>
      <c r="D429" s="138"/>
      <c r="E429" s="138"/>
      <c r="F429" s="138"/>
      <c r="G429" s="138"/>
      <c r="H429" s="138"/>
      <c r="I429" s="138"/>
      <c r="J429" s="138"/>
      <c r="K429" s="138"/>
      <c r="L429" s="138"/>
      <c r="M429" s="138"/>
      <c r="N429" s="138"/>
      <c r="O429" s="138"/>
      <c r="P429" s="138"/>
      <c r="Q429" s="138"/>
      <c r="R429" s="138"/>
      <c r="S429" s="138"/>
      <c r="T429" s="138"/>
      <c r="U429" s="138"/>
      <c r="V429" s="138"/>
      <c r="W429" s="138"/>
      <c r="X429" s="138"/>
      <c r="Y429" s="138"/>
      <c r="Z429" s="138"/>
      <c r="AA429" s="138"/>
      <c r="AB429" s="138"/>
      <c r="AC429" s="138"/>
      <c r="AD429" s="138"/>
      <c r="AE429" s="138"/>
      <c r="AF429" s="138"/>
      <c r="AG429" s="138"/>
      <c r="AH429" s="138"/>
      <c r="AI429" s="138"/>
      <c r="AJ429" s="138"/>
      <c r="AK429" s="138"/>
      <c r="AL429" s="138"/>
      <c r="AM429" s="138"/>
      <c r="AN429" s="138"/>
      <c r="AO429" s="138"/>
      <c r="AP429" s="138"/>
      <c r="AQ429" s="138"/>
      <c r="AR429" s="138"/>
      <c r="AS429" s="138"/>
      <c r="AT429" s="138"/>
      <c r="AU429" s="138"/>
      <c r="AV429" s="138"/>
      <c r="AW429" s="138"/>
      <c r="AX429" s="138"/>
      <c r="AY429" s="138"/>
      <c r="AZ429" s="138"/>
      <c r="BA429" s="138"/>
      <c r="BB429" s="138"/>
      <c r="BC429" s="138"/>
      <c r="BD429" s="138"/>
      <c r="BE429" s="138"/>
      <c r="BF429" s="138"/>
      <c r="BG429" s="138"/>
      <c r="BH429" s="138"/>
      <c r="BI429" s="138"/>
      <c r="BJ429" s="138"/>
      <c r="BK429" s="138"/>
      <c r="BL429" s="138"/>
      <c r="BM429" s="138"/>
      <c r="BN429" s="138"/>
      <c r="BO429" s="138"/>
      <c r="BP429" s="138"/>
      <c r="BQ429" s="138"/>
      <c r="BR429" s="138"/>
      <c r="BS429" s="138"/>
      <c r="BT429" s="138"/>
      <c r="BU429" s="138"/>
      <c r="BV429" s="138"/>
      <c r="BW429" s="138"/>
      <c r="BX429" s="138"/>
      <c r="BY429" s="138"/>
      <c r="BZ429" s="138"/>
    </row>
    <row r="430" spans="1:78" ht="18" customHeight="1" x14ac:dyDescent="0.25">
      <c r="A430" s="78"/>
      <c r="B430" s="138"/>
      <c r="C430" s="138"/>
      <c r="D430" s="138"/>
      <c r="E430" s="138"/>
      <c r="F430" s="138"/>
      <c r="G430" s="138"/>
      <c r="H430" s="138"/>
      <c r="I430" s="138"/>
      <c r="J430" s="138"/>
      <c r="K430" s="138"/>
      <c r="L430" s="138"/>
      <c r="M430" s="138"/>
      <c r="N430" s="138"/>
      <c r="O430" s="138"/>
      <c r="P430" s="138"/>
      <c r="Q430" s="138"/>
      <c r="R430" s="138"/>
      <c r="S430" s="138"/>
      <c r="T430" s="138"/>
      <c r="U430" s="138"/>
      <c r="V430" s="138"/>
      <c r="W430" s="138"/>
      <c r="X430" s="138"/>
      <c r="Y430" s="138"/>
      <c r="Z430" s="138"/>
      <c r="AA430" s="138"/>
      <c r="AB430" s="138"/>
      <c r="AC430" s="138"/>
      <c r="AD430" s="138"/>
      <c r="AE430" s="138"/>
      <c r="AF430" s="138"/>
      <c r="AG430" s="138"/>
      <c r="AH430" s="138"/>
      <c r="AI430" s="138"/>
      <c r="AJ430" s="138"/>
      <c r="AK430" s="138"/>
      <c r="AL430" s="138"/>
      <c r="AM430" s="138"/>
      <c r="AN430" s="138"/>
      <c r="AO430" s="138"/>
      <c r="AP430" s="138"/>
      <c r="AQ430" s="138"/>
      <c r="AR430" s="138"/>
      <c r="AS430" s="138"/>
      <c r="AT430" s="138"/>
      <c r="AU430" s="138"/>
      <c r="AV430" s="138"/>
      <c r="AW430" s="138"/>
      <c r="AX430" s="138"/>
      <c r="AY430" s="138"/>
      <c r="AZ430" s="138"/>
      <c r="BA430" s="138"/>
      <c r="BB430" s="138"/>
      <c r="BC430" s="138"/>
      <c r="BD430" s="138"/>
      <c r="BE430" s="138"/>
      <c r="BF430" s="138"/>
      <c r="BG430" s="138"/>
      <c r="BH430" s="138"/>
      <c r="BI430" s="138"/>
      <c r="BJ430" s="138"/>
      <c r="BK430" s="138"/>
      <c r="BL430" s="138"/>
      <c r="BM430" s="138"/>
      <c r="BN430" s="138"/>
      <c r="BO430" s="138"/>
      <c r="BP430" s="138"/>
      <c r="BQ430" s="138"/>
      <c r="BR430" s="138"/>
      <c r="BS430" s="138"/>
      <c r="BT430" s="138"/>
      <c r="BU430" s="138"/>
      <c r="BV430" s="138"/>
      <c r="BW430" s="138"/>
      <c r="BX430" s="138"/>
      <c r="BY430" s="138"/>
      <c r="BZ430" s="138"/>
    </row>
    <row r="431" spans="1:78" ht="18" customHeight="1" x14ac:dyDescent="0.25">
      <c r="A431" s="78"/>
      <c r="B431" s="138"/>
      <c r="C431" s="138"/>
      <c r="D431" s="138"/>
      <c r="E431" s="138"/>
      <c r="F431" s="138"/>
      <c r="G431" s="138"/>
      <c r="H431" s="138"/>
      <c r="I431" s="138"/>
      <c r="J431" s="138"/>
      <c r="K431" s="138"/>
      <c r="L431" s="138"/>
      <c r="M431" s="138"/>
      <c r="N431" s="138"/>
      <c r="O431" s="138"/>
      <c r="P431" s="138"/>
      <c r="Q431" s="138"/>
      <c r="R431" s="138"/>
      <c r="S431" s="138"/>
      <c r="T431" s="138"/>
      <c r="U431" s="138"/>
      <c r="V431" s="138"/>
      <c r="W431" s="138"/>
      <c r="X431" s="138"/>
      <c r="Y431" s="138"/>
      <c r="Z431" s="138"/>
      <c r="AA431" s="138"/>
      <c r="AB431" s="138"/>
      <c r="AC431" s="138"/>
      <c r="AD431" s="138"/>
      <c r="AE431" s="138"/>
      <c r="AF431" s="138"/>
      <c r="AG431" s="138"/>
      <c r="AH431" s="138"/>
      <c r="AI431" s="138"/>
      <c r="AJ431" s="138"/>
      <c r="AK431" s="138"/>
      <c r="AL431" s="138"/>
      <c r="AM431" s="138"/>
      <c r="AN431" s="138"/>
      <c r="AO431" s="138"/>
      <c r="AP431" s="138"/>
      <c r="AQ431" s="138"/>
      <c r="AR431" s="138"/>
      <c r="AS431" s="138"/>
      <c r="AT431" s="138"/>
      <c r="AU431" s="138"/>
      <c r="AV431" s="138"/>
      <c r="AW431" s="138"/>
      <c r="AX431" s="138"/>
      <c r="AY431" s="138"/>
      <c r="AZ431" s="138"/>
      <c r="BA431" s="138"/>
      <c r="BB431" s="138"/>
      <c r="BC431" s="138"/>
      <c r="BD431" s="138"/>
      <c r="BE431" s="138"/>
      <c r="BF431" s="138"/>
      <c r="BG431" s="138"/>
      <c r="BH431" s="138"/>
      <c r="BI431" s="138"/>
      <c r="BJ431" s="138"/>
      <c r="BK431" s="138"/>
      <c r="BL431" s="138"/>
      <c r="BM431" s="138"/>
      <c r="BN431" s="138"/>
      <c r="BO431" s="138"/>
      <c r="BP431" s="138"/>
      <c r="BQ431" s="138"/>
      <c r="BR431" s="138"/>
      <c r="BS431" s="138"/>
      <c r="BT431" s="138"/>
      <c r="BU431" s="138"/>
      <c r="BV431" s="138"/>
      <c r="BW431" s="138"/>
      <c r="BX431" s="138"/>
      <c r="BY431" s="138"/>
      <c r="BZ431" s="138"/>
    </row>
    <row r="432" spans="1:78" ht="18" customHeight="1" x14ac:dyDescent="0.25">
      <c r="A432" s="78"/>
      <c r="B432" s="138"/>
      <c r="C432" s="138"/>
      <c r="D432" s="138"/>
      <c r="E432" s="138"/>
      <c r="F432" s="138"/>
      <c r="G432" s="138"/>
      <c r="H432" s="138"/>
      <c r="I432" s="138"/>
      <c r="J432" s="138"/>
      <c r="K432" s="138"/>
      <c r="L432" s="138"/>
      <c r="M432" s="138"/>
      <c r="N432" s="138"/>
      <c r="O432" s="138"/>
      <c r="P432" s="138"/>
      <c r="Q432" s="138"/>
      <c r="R432" s="138"/>
      <c r="S432" s="138"/>
      <c r="T432" s="138"/>
      <c r="U432" s="138"/>
      <c r="V432" s="138"/>
      <c r="W432" s="138"/>
      <c r="X432" s="138"/>
      <c r="Y432" s="138"/>
      <c r="Z432" s="138"/>
      <c r="AA432" s="138"/>
      <c r="AB432" s="138"/>
      <c r="AC432" s="138"/>
      <c r="AD432" s="138"/>
      <c r="AE432" s="138"/>
      <c r="AF432" s="138"/>
      <c r="AG432" s="138"/>
      <c r="AH432" s="138"/>
      <c r="AI432" s="138"/>
      <c r="AJ432" s="138"/>
      <c r="AK432" s="138"/>
      <c r="AL432" s="138"/>
      <c r="AM432" s="138"/>
      <c r="AN432" s="138"/>
      <c r="AO432" s="138"/>
      <c r="AP432" s="138"/>
      <c r="AQ432" s="138"/>
      <c r="AR432" s="138"/>
      <c r="AS432" s="138"/>
      <c r="AT432" s="138"/>
      <c r="AU432" s="138"/>
      <c r="AV432" s="138"/>
      <c r="AW432" s="138"/>
      <c r="AX432" s="138"/>
      <c r="AY432" s="138"/>
      <c r="AZ432" s="138"/>
      <c r="BA432" s="138"/>
      <c r="BB432" s="138"/>
      <c r="BC432" s="138"/>
      <c r="BD432" s="138"/>
      <c r="BE432" s="138"/>
      <c r="BF432" s="138"/>
      <c r="BG432" s="138"/>
      <c r="BH432" s="138"/>
      <c r="BI432" s="138"/>
      <c r="BJ432" s="138"/>
      <c r="BK432" s="138"/>
      <c r="BL432" s="138"/>
      <c r="BM432" s="138"/>
      <c r="BN432" s="138"/>
      <c r="BO432" s="138"/>
      <c r="BP432" s="138"/>
      <c r="BQ432" s="138"/>
      <c r="BR432" s="138"/>
      <c r="BS432" s="138"/>
      <c r="BT432" s="138"/>
      <c r="BU432" s="138"/>
      <c r="BV432" s="138"/>
      <c r="BW432" s="138"/>
      <c r="BX432" s="138"/>
      <c r="BY432" s="138"/>
      <c r="BZ432" s="138"/>
    </row>
    <row r="433" spans="1:78" ht="18" customHeight="1" x14ac:dyDescent="0.25">
      <c r="A433" s="78"/>
      <c r="B433" s="138"/>
      <c r="C433" s="138"/>
      <c r="D433" s="138"/>
      <c r="E433" s="138"/>
      <c r="F433" s="138"/>
      <c r="G433" s="138"/>
      <c r="H433" s="138"/>
      <c r="I433" s="138"/>
      <c r="J433" s="138"/>
      <c r="K433" s="138"/>
      <c r="L433" s="138"/>
      <c r="M433" s="138"/>
      <c r="N433" s="138"/>
      <c r="O433" s="138"/>
      <c r="P433" s="138"/>
      <c r="Q433" s="138"/>
      <c r="R433" s="138"/>
      <c r="S433" s="138"/>
      <c r="T433" s="138"/>
      <c r="U433" s="138"/>
      <c r="V433" s="138"/>
      <c r="W433" s="138"/>
      <c r="X433" s="138"/>
      <c r="Y433" s="138"/>
      <c r="Z433" s="138"/>
      <c r="AA433" s="138"/>
      <c r="AB433" s="138"/>
      <c r="AC433" s="138"/>
      <c r="AD433" s="138"/>
      <c r="AE433" s="138"/>
      <c r="AF433" s="138"/>
      <c r="AG433" s="138"/>
      <c r="AH433" s="138"/>
      <c r="AI433" s="138"/>
      <c r="AJ433" s="138"/>
      <c r="AK433" s="138"/>
      <c r="AL433" s="138"/>
      <c r="AM433" s="138"/>
      <c r="AN433" s="138"/>
      <c r="AO433" s="138"/>
      <c r="AP433" s="138"/>
      <c r="AQ433" s="138"/>
      <c r="AR433" s="138"/>
      <c r="AS433" s="138"/>
      <c r="AT433" s="138"/>
      <c r="AU433" s="138"/>
      <c r="AV433" s="138"/>
      <c r="AW433" s="138"/>
      <c r="AX433" s="138"/>
      <c r="AY433" s="138"/>
      <c r="AZ433" s="138"/>
      <c r="BA433" s="138"/>
      <c r="BB433" s="138"/>
      <c r="BC433" s="138"/>
      <c r="BD433" s="138"/>
      <c r="BE433" s="138"/>
      <c r="BF433" s="138"/>
      <c r="BG433" s="138"/>
      <c r="BH433" s="138"/>
      <c r="BI433" s="138"/>
      <c r="BJ433" s="138"/>
      <c r="BK433" s="138"/>
      <c r="BL433" s="138"/>
      <c r="BM433" s="138"/>
      <c r="BN433" s="138"/>
      <c r="BO433" s="138"/>
      <c r="BP433" s="138"/>
      <c r="BQ433" s="138"/>
      <c r="BR433" s="138"/>
      <c r="BS433" s="138"/>
      <c r="BT433" s="138"/>
      <c r="BU433" s="138"/>
      <c r="BV433" s="138"/>
      <c r="BW433" s="138"/>
      <c r="BX433" s="138"/>
      <c r="BY433" s="138"/>
      <c r="BZ433" s="138"/>
    </row>
    <row r="434" spans="1:78" ht="18" customHeight="1" x14ac:dyDescent="0.25">
      <c r="A434" s="78"/>
      <c r="B434" s="138"/>
      <c r="C434" s="138"/>
      <c r="D434" s="138"/>
      <c r="E434" s="138"/>
      <c r="F434" s="138"/>
      <c r="G434" s="138"/>
      <c r="H434" s="138"/>
      <c r="I434" s="138"/>
      <c r="J434" s="138"/>
      <c r="K434" s="138"/>
      <c r="L434" s="138"/>
      <c r="M434" s="138"/>
      <c r="N434" s="138"/>
      <c r="O434" s="138"/>
      <c r="P434" s="138"/>
      <c r="Q434" s="138"/>
      <c r="R434" s="138"/>
      <c r="S434" s="138"/>
      <c r="T434" s="138"/>
      <c r="U434" s="138"/>
      <c r="V434" s="138"/>
      <c r="W434" s="138"/>
      <c r="X434" s="138"/>
      <c r="Y434" s="138"/>
      <c r="Z434" s="138"/>
      <c r="AA434" s="138"/>
      <c r="AB434" s="138"/>
      <c r="AC434" s="138"/>
      <c r="AD434" s="138"/>
      <c r="AE434" s="138"/>
      <c r="AF434" s="138"/>
      <c r="AG434" s="138"/>
      <c r="AH434" s="138"/>
      <c r="AI434" s="138"/>
      <c r="AJ434" s="138"/>
      <c r="AK434" s="138"/>
      <c r="AL434" s="138"/>
      <c r="AM434" s="138"/>
      <c r="AN434" s="138"/>
      <c r="AO434" s="138"/>
      <c r="AP434" s="138"/>
      <c r="AQ434" s="138"/>
      <c r="AR434" s="138"/>
      <c r="AS434" s="138"/>
      <c r="AT434" s="138"/>
      <c r="AU434" s="138"/>
      <c r="AV434" s="138"/>
      <c r="AW434" s="138"/>
      <c r="AX434" s="138"/>
      <c r="AY434" s="138"/>
      <c r="AZ434" s="138"/>
      <c r="BA434" s="138"/>
      <c r="BB434" s="138"/>
      <c r="BC434" s="138"/>
      <c r="BD434" s="138"/>
      <c r="BE434" s="138"/>
      <c r="BF434" s="138"/>
      <c r="BG434" s="138"/>
      <c r="BH434" s="138"/>
      <c r="BI434" s="138"/>
      <c r="BJ434" s="138"/>
      <c r="BK434" s="138"/>
      <c r="BL434" s="138"/>
      <c r="BM434" s="138"/>
      <c r="BN434" s="138"/>
      <c r="BO434" s="138"/>
      <c r="BP434" s="138"/>
      <c r="BQ434" s="138"/>
      <c r="BR434" s="138"/>
      <c r="BS434" s="138"/>
      <c r="BT434" s="138"/>
      <c r="BU434" s="138"/>
      <c r="BV434" s="138"/>
      <c r="BW434" s="138"/>
      <c r="BX434" s="138"/>
      <c r="BY434" s="138"/>
      <c r="BZ434" s="138"/>
    </row>
    <row r="435" spans="1:78" ht="18" customHeight="1" x14ac:dyDescent="0.25">
      <c r="A435" s="78"/>
      <c r="B435" s="138"/>
      <c r="C435" s="138"/>
      <c r="D435" s="138"/>
      <c r="E435" s="138"/>
      <c r="F435" s="138"/>
      <c r="G435" s="138"/>
      <c r="H435" s="138"/>
      <c r="I435" s="138"/>
      <c r="J435" s="138"/>
      <c r="K435" s="138"/>
      <c r="L435" s="138"/>
      <c r="M435" s="138"/>
      <c r="N435" s="138"/>
      <c r="O435" s="138"/>
      <c r="P435" s="138"/>
      <c r="Q435" s="138"/>
      <c r="R435" s="138"/>
      <c r="S435" s="138"/>
      <c r="T435" s="138"/>
      <c r="U435" s="138"/>
      <c r="V435" s="138"/>
      <c r="W435" s="138"/>
      <c r="X435" s="138"/>
      <c r="Y435" s="138"/>
      <c r="Z435" s="138"/>
      <c r="AA435" s="138"/>
      <c r="AB435" s="138"/>
      <c r="AC435" s="138"/>
      <c r="AD435" s="138"/>
      <c r="AE435" s="138"/>
      <c r="AF435" s="138"/>
      <c r="AG435" s="138"/>
      <c r="AH435" s="138"/>
      <c r="AI435" s="138"/>
      <c r="AJ435" s="138"/>
      <c r="AK435" s="138"/>
      <c r="AL435" s="138"/>
      <c r="AM435" s="138"/>
      <c r="AN435" s="138"/>
      <c r="AO435" s="138"/>
      <c r="AP435" s="138"/>
      <c r="AQ435" s="138"/>
      <c r="AR435" s="138"/>
      <c r="AS435" s="138"/>
      <c r="AT435" s="138"/>
      <c r="AU435" s="138"/>
      <c r="AV435" s="138"/>
      <c r="AW435" s="138"/>
      <c r="AX435" s="138"/>
      <c r="AY435" s="138"/>
      <c r="AZ435" s="138"/>
      <c r="BA435" s="138"/>
      <c r="BB435" s="138"/>
      <c r="BC435" s="138"/>
      <c r="BD435" s="138"/>
      <c r="BE435" s="138"/>
      <c r="BF435" s="138"/>
      <c r="BG435" s="138"/>
      <c r="BH435" s="138"/>
      <c r="BI435" s="138"/>
      <c r="BJ435" s="138"/>
      <c r="BK435" s="138"/>
      <c r="BL435" s="138"/>
      <c r="BM435" s="138"/>
      <c r="BN435" s="138"/>
      <c r="BO435" s="138"/>
      <c r="BP435" s="138"/>
      <c r="BQ435" s="138"/>
      <c r="BR435" s="138"/>
      <c r="BS435" s="138"/>
      <c r="BT435" s="138"/>
      <c r="BU435" s="138"/>
      <c r="BV435" s="138"/>
      <c r="BW435" s="138"/>
      <c r="BX435" s="138"/>
      <c r="BY435" s="138"/>
      <c r="BZ435" s="138"/>
    </row>
    <row r="436" spans="1:78" ht="18" customHeight="1" x14ac:dyDescent="0.25">
      <c r="A436" s="78"/>
      <c r="B436" s="138"/>
      <c r="C436" s="138"/>
      <c r="D436" s="138"/>
      <c r="E436" s="138"/>
      <c r="F436" s="138"/>
      <c r="G436" s="138"/>
      <c r="H436" s="138"/>
      <c r="I436" s="138"/>
      <c r="J436" s="138"/>
      <c r="K436" s="138"/>
      <c r="L436" s="138"/>
      <c r="M436" s="138"/>
      <c r="N436" s="138"/>
      <c r="O436" s="138"/>
      <c r="P436" s="138"/>
      <c r="Q436" s="138"/>
      <c r="R436" s="138"/>
      <c r="S436" s="138"/>
      <c r="T436" s="138"/>
      <c r="U436" s="138"/>
      <c r="V436" s="138"/>
      <c r="W436" s="138"/>
      <c r="X436" s="138"/>
      <c r="Y436" s="138"/>
      <c r="Z436" s="138"/>
      <c r="AA436" s="138"/>
      <c r="AB436" s="138"/>
      <c r="AC436" s="138"/>
      <c r="AD436" s="138"/>
      <c r="AE436" s="138"/>
      <c r="AF436" s="138"/>
      <c r="AG436" s="138"/>
      <c r="AH436" s="138"/>
      <c r="AI436" s="138"/>
      <c r="AJ436" s="138"/>
      <c r="AK436" s="138"/>
      <c r="AL436" s="138"/>
      <c r="AM436" s="138"/>
      <c r="AN436" s="138"/>
      <c r="AO436" s="138"/>
      <c r="AP436" s="138"/>
      <c r="AQ436" s="138"/>
      <c r="AR436" s="138"/>
      <c r="AS436" s="138"/>
      <c r="AT436" s="138"/>
      <c r="AU436" s="138"/>
      <c r="AV436" s="138"/>
      <c r="AW436" s="138"/>
      <c r="AX436" s="138"/>
      <c r="AY436" s="138"/>
      <c r="AZ436" s="138"/>
      <c r="BA436" s="138"/>
      <c r="BB436" s="138"/>
      <c r="BC436" s="138"/>
      <c r="BD436" s="138"/>
      <c r="BE436" s="138"/>
      <c r="BF436" s="138"/>
      <c r="BG436" s="138"/>
      <c r="BH436" s="138"/>
      <c r="BI436" s="138"/>
      <c r="BJ436" s="138"/>
      <c r="BK436" s="138"/>
      <c r="BL436" s="138"/>
      <c r="BM436" s="138"/>
      <c r="BN436" s="138"/>
      <c r="BO436" s="138"/>
      <c r="BP436" s="138"/>
      <c r="BQ436" s="138"/>
      <c r="BR436" s="138"/>
      <c r="BS436" s="138"/>
      <c r="BT436" s="138"/>
      <c r="BU436" s="138"/>
      <c r="BV436" s="138"/>
      <c r="BW436" s="138"/>
      <c r="BX436" s="138"/>
      <c r="BY436" s="138"/>
      <c r="BZ436" s="138"/>
    </row>
    <row r="437" spans="1:78" ht="18" customHeight="1" x14ac:dyDescent="0.25">
      <c r="A437" s="78"/>
      <c r="B437" s="138"/>
      <c r="C437" s="138"/>
      <c r="D437" s="138"/>
      <c r="E437" s="138"/>
      <c r="F437" s="138"/>
      <c r="G437" s="138"/>
      <c r="H437" s="138"/>
      <c r="I437" s="138"/>
      <c r="J437" s="138"/>
      <c r="K437" s="138"/>
      <c r="L437" s="138"/>
      <c r="M437" s="138"/>
      <c r="N437" s="138"/>
      <c r="O437" s="138"/>
      <c r="P437" s="138"/>
      <c r="Q437" s="138"/>
      <c r="R437" s="138"/>
      <c r="S437" s="138"/>
      <c r="T437" s="138"/>
      <c r="U437" s="138"/>
      <c r="V437" s="138"/>
      <c r="W437" s="138"/>
      <c r="X437" s="138"/>
      <c r="Y437" s="138"/>
      <c r="Z437" s="138"/>
      <c r="AA437" s="138"/>
      <c r="AB437" s="138"/>
      <c r="AC437" s="138"/>
      <c r="AD437" s="138"/>
      <c r="AE437" s="138"/>
      <c r="AF437" s="138"/>
      <c r="AG437" s="138"/>
      <c r="AH437" s="138"/>
      <c r="AI437" s="138"/>
      <c r="AJ437" s="138"/>
      <c r="AK437" s="138"/>
      <c r="AL437" s="138"/>
      <c r="AM437" s="138"/>
      <c r="AN437" s="138"/>
      <c r="AO437" s="138"/>
      <c r="AP437" s="138"/>
      <c r="AQ437" s="138"/>
      <c r="AR437" s="138"/>
      <c r="AS437" s="138"/>
      <c r="AT437" s="138"/>
      <c r="AU437" s="138"/>
      <c r="AV437" s="138"/>
      <c r="AW437" s="138"/>
      <c r="AX437" s="138"/>
      <c r="AY437" s="138"/>
      <c r="AZ437" s="138"/>
      <c r="BA437" s="138"/>
      <c r="BB437" s="138"/>
      <c r="BC437" s="138"/>
      <c r="BD437" s="138"/>
      <c r="BE437" s="138"/>
      <c r="BF437" s="138"/>
      <c r="BG437" s="138"/>
      <c r="BH437" s="138"/>
      <c r="BI437" s="138"/>
      <c r="BJ437" s="138"/>
      <c r="BK437" s="138"/>
      <c r="BL437" s="138"/>
      <c r="BM437" s="138"/>
      <c r="BN437" s="138"/>
      <c r="BO437" s="138"/>
      <c r="BP437" s="138"/>
      <c r="BQ437" s="138"/>
      <c r="BR437" s="138"/>
      <c r="BS437" s="138"/>
      <c r="BT437" s="138"/>
      <c r="BU437" s="138"/>
      <c r="BV437" s="138"/>
      <c r="BW437" s="138"/>
      <c r="BX437" s="138"/>
      <c r="BY437" s="138"/>
      <c r="BZ437" s="138"/>
    </row>
    <row r="438" spans="1:78" ht="18" customHeight="1" x14ac:dyDescent="0.25">
      <c r="A438" s="78"/>
      <c r="B438" s="138"/>
      <c r="C438" s="138"/>
      <c r="D438" s="138"/>
      <c r="E438" s="138"/>
      <c r="F438" s="138"/>
      <c r="G438" s="138"/>
      <c r="H438" s="138"/>
      <c r="I438" s="138"/>
      <c r="J438" s="138"/>
      <c r="K438" s="138"/>
      <c r="L438" s="138"/>
      <c r="M438" s="138"/>
      <c r="N438" s="138"/>
      <c r="O438" s="138"/>
      <c r="P438" s="138"/>
      <c r="Q438" s="138"/>
      <c r="R438" s="138"/>
      <c r="S438" s="138"/>
      <c r="T438" s="138"/>
      <c r="U438" s="138"/>
      <c r="V438" s="138"/>
      <c r="W438" s="138"/>
      <c r="X438" s="138"/>
      <c r="Y438" s="138"/>
      <c r="Z438" s="138"/>
      <c r="AA438" s="138"/>
      <c r="AB438" s="138"/>
      <c r="AC438" s="138"/>
      <c r="AD438" s="138"/>
      <c r="AE438" s="138"/>
      <c r="AF438" s="138"/>
      <c r="AG438" s="138"/>
      <c r="AH438" s="138"/>
      <c r="AI438" s="138"/>
      <c r="AJ438" s="138"/>
      <c r="AK438" s="138"/>
      <c r="AL438" s="138"/>
      <c r="AM438" s="138"/>
      <c r="AN438" s="138"/>
      <c r="AO438" s="138"/>
      <c r="AP438" s="138"/>
      <c r="AQ438" s="138"/>
      <c r="AR438" s="138"/>
      <c r="AS438" s="138"/>
      <c r="AT438" s="138"/>
      <c r="AU438" s="138"/>
      <c r="AV438" s="138"/>
      <c r="AW438" s="138"/>
      <c r="AX438" s="138"/>
      <c r="AY438" s="138"/>
      <c r="AZ438" s="138"/>
      <c r="BA438" s="138"/>
      <c r="BB438" s="138"/>
      <c r="BC438" s="138"/>
      <c r="BD438" s="138"/>
      <c r="BE438" s="138"/>
      <c r="BF438" s="138"/>
      <c r="BG438" s="138"/>
      <c r="BH438" s="138"/>
      <c r="BI438" s="138"/>
      <c r="BJ438" s="138"/>
      <c r="BK438" s="138"/>
      <c r="BL438" s="138"/>
      <c r="BM438" s="138"/>
      <c r="BN438" s="138"/>
      <c r="BO438" s="138"/>
      <c r="BP438" s="138"/>
      <c r="BQ438" s="138"/>
      <c r="BR438" s="138"/>
      <c r="BS438" s="138"/>
      <c r="BT438" s="138"/>
      <c r="BU438" s="138"/>
      <c r="BV438" s="138"/>
      <c r="BW438" s="138"/>
      <c r="BX438" s="138"/>
      <c r="BY438" s="138"/>
      <c r="BZ438" s="138"/>
    </row>
    <row r="439" spans="1:78" ht="18" customHeight="1" x14ac:dyDescent="0.25">
      <c r="A439" s="78"/>
      <c r="B439" s="138"/>
      <c r="C439" s="138"/>
      <c r="D439" s="138"/>
      <c r="E439" s="138"/>
      <c r="F439" s="138"/>
      <c r="G439" s="138"/>
      <c r="H439" s="138"/>
      <c r="I439" s="138"/>
      <c r="J439" s="138"/>
      <c r="K439" s="138"/>
      <c r="L439" s="138"/>
      <c r="M439" s="138"/>
      <c r="N439" s="138"/>
      <c r="O439" s="138"/>
      <c r="P439" s="138"/>
      <c r="Q439" s="138"/>
      <c r="R439" s="138"/>
      <c r="S439" s="138"/>
      <c r="T439" s="138"/>
      <c r="U439" s="138"/>
      <c r="V439" s="138"/>
      <c r="W439" s="138"/>
      <c r="X439" s="138"/>
      <c r="Y439" s="138"/>
      <c r="Z439" s="138"/>
      <c r="AA439" s="138"/>
      <c r="AB439" s="138"/>
      <c r="AC439" s="138"/>
      <c r="AD439" s="138"/>
      <c r="AE439" s="138"/>
      <c r="AF439" s="138"/>
      <c r="AG439" s="138"/>
      <c r="AH439" s="138"/>
      <c r="AI439" s="138"/>
      <c r="AJ439" s="138"/>
      <c r="AK439" s="138"/>
      <c r="AL439" s="138"/>
      <c r="AM439" s="138"/>
      <c r="AN439" s="138"/>
      <c r="AO439" s="138"/>
      <c r="AP439" s="138"/>
      <c r="AQ439" s="138"/>
      <c r="AR439" s="138"/>
      <c r="AS439" s="138"/>
      <c r="AT439" s="138"/>
      <c r="AU439" s="138"/>
      <c r="AV439" s="138"/>
      <c r="AW439" s="138"/>
      <c r="AX439" s="138"/>
      <c r="AY439" s="138"/>
      <c r="AZ439" s="138"/>
      <c r="BA439" s="138"/>
      <c r="BB439" s="138"/>
      <c r="BC439" s="138"/>
      <c r="BD439" s="138"/>
      <c r="BE439" s="138"/>
      <c r="BF439" s="138"/>
      <c r="BG439" s="138"/>
      <c r="BH439" s="138"/>
      <c r="BI439" s="138"/>
      <c r="BJ439" s="138"/>
      <c r="BK439" s="138"/>
      <c r="BL439" s="138"/>
      <c r="BM439" s="138"/>
      <c r="BN439" s="138"/>
      <c r="BO439" s="138"/>
      <c r="BP439" s="138"/>
      <c r="BQ439" s="138"/>
      <c r="BR439" s="138"/>
      <c r="BS439" s="138"/>
      <c r="BT439" s="138"/>
      <c r="BU439" s="138"/>
      <c r="BV439" s="138"/>
      <c r="BW439" s="138"/>
      <c r="BX439" s="138"/>
      <c r="BY439" s="138"/>
      <c r="BZ439" s="138"/>
    </row>
    <row r="440" spans="1:78" ht="18" customHeight="1" x14ac:dyDescent="0.25">
      <c r="A440" s="78"/>
      <c r="B440" s="138"/>
      <c r="C440" s="138"/>
      <c r="D440" s="138"/>
      <c r="E440" s="138"/>
      <c r="F440" s="138"/>
      <c r="G440" s="138"/>
      <c r="H440" s="138"/>
      <c r="I440" s="138"/>
      <c r="J440" s="138"/>
      <c r="K440" s="138"/>
      <c r="L440" s="138"/>
      <c r="M440" s="138"/>
      <c r="N440" s="138"/>
      <c r="O440" s="138"/>
      <c r="P440" s="138"/>
      <c r="Q440" s="138"/>
      <c r="R440" s="138"/>
      <c r="S440" s="138"/>
      <c r="T440" s="138"/>
      <c r="U440" s="138"/>
      <c r="V440" s="138"/>
      <c r="W440" s="138"/>
      <c r="X440" s="138"/>
      <c r="Y440" s="138"/>
      <c r="Z440" s="138"/>
      <c r="AA440" s="138"/>
      <c r="AB440" s="138"/>
      <c r="AC440" s="138"/>
      <c r="AD440" s="138"/>
      <c r="AE440" s="138"/>
      <c r="AF440" s="138"/>
      <c r="AG440" s="138"/>
      <c r="AH440" s="138"/>
      <c r="AI440" s="138"/>
      <c r="AJ440" s="138"/>
      <c r="AK440" s="138"/>
      <c r="AL440" s="138"/>
      <c r="AM440" s="138"/>
      <c r="AN440" s="138"/>
      <c r="AO440" s="138"/>
      <c r="AP440" s="138"/>
      <c r="AQ440" s="138"/>
      <c r="AR440" s="138"/>
      <c r="AS440" s="138"/>
      <c r="AT440" s="138"/>
      <c r="AU440" s="138"/>
      <c r="AV440" s="138"/>
      <c r="AW440" s="138"/>
      <c r="AX440" s="138"/>
      <c r="AY440" s="138"/>
      <c r="AZ440" s="138"/>
      <c r="BA440" s="138"/>
      <c r="BB440" s="138"/>
      <c r="BC440" s="138"/>
      <c r="BD440" s="138"/>
      <c r="BE440" s="138"/>
      <c r="BF440" s="138"/>
      <c r="BG440" s="138"/>
      <c r="BH440" s="138"/>
      <c r="BI440" s="138"/>
      <c r="BJ440" s="138"/>
      <c r="BK440" s="138"/>
      <c r="BL440" s="138"/>
      <c r="BM440" s="138"/>
      <c r="BN440" s="138"/>
      <c r="BO440" s="138"/>
      <c r="BP440" s="138"/>
      <c r="BQ440" s="138"/>
      <c r="BR440" s="138"/>
      <c r="BS440" s="138"/>
      <c r="BT440" s="138"/>
      <c r="BU440" s="138"/>
      <c r="BV440" s="138"/>
      <c r="BW440" s="138"/>
      <c r="BX440" s="138"/>
      <c r="BY440" s="138"/>
      <c r="BZ440" s="138"/>
    </row>
    <row r="441" spans="1:78" ht="18" customHeight="1" x14ac:dyDescent="0.25">
      <c r="A441" s="78"/>
      <c r="B441" s="138"/>
      <c r="C441" s="138"/>
      <c r="D441" s="138"/>
      <c r="E441" s="138"/>
      <c r="F441" s="138"/>
      <c r="G441" s="138"/>
      <c r="H441" s="138"/>
      <c r="I441" s="138"/>
      <c r="J441" s="138"/>
      <c r="K441" s="138"/>
      <c r="L441" s="138"/>
      <c r="M441" s="138"/>
      <c r="N441" s="138"/>
      <c r="O441" s="138"/>
      <c r="P441" s="138"/>
      <c r="Q441" s="138"/>
      <c r="R441" s="138"/>
      <c r="S441" s="138"/>
      <c r="T441" s="138"/>
      <c r="U441" s="138"/>
      <c r="V441" s="138"/>
      <c r="W441" s="138"/>
      <c r="X441" s="138"/>
      <c r="Y441" s="138"/>
      <c r="Z441" s="138"/>
      <c r="AA441" s="138"/>
      <c r="AB441" s="138"/>
      <c r="AC441" s="138"/>
      <c r="AD441" s="138"/>
      <c r="AE441" s="138"/>
      <c r="AF441" s="138"/>
      <c r="AG441" s="138"/>
      <c r="AH441" s="138"/>
      <c r="AI441" s="138"/>
      <c r="AJ441" s="138"/>
      <c r="AK441" s="138"/>
      <c r="AL441" s="138"/>
      <c r="AM441" s="138"/>
      <c r="AN441" s="138"/>
      <c r="AO441" s="138"/>
      <c r="AP441" s="138"/>
      <c r="AQ441" s="138"/>
      <c r="AR441" s="138"/>
      <c r="AS441" s="138"/>
      <c r="AT441" s="138"/>
      <c r="AU441" s="138"/>
      <c r="AV441" s="138"/>
      <c r="AW441" s="138"/>
      <c r="AX441" s="138"/>
      <c r="AY441" s="138"/>
      <c r="AZ441" s="138"/>
      <c r="BA441" s="138"/>
      <c r="BB441" s="138"/>
      <c r="BC441" s="138"/>
      <c r="BD441" s="138"/>
      <c r="BE441" s="138"/>
      <c r="BF441" s="138"/>
      <c r="BG441" s="138"/>
      <c r="BH441" s="138"/>
      <c r="BI441" s="138"/>
      <c r="BJ441" s="138"/>
      <c r="BK441" s="138"/>
      <c r="BL441" s="138"/>
      <c r="BM441" s="138"/>
      <c r="BN441" s="138"/>
      <c r="BO441" s="138"/>
      <c r="BP441" s="138"/>
      <c r="BQ441" s="138"/>
      <c r="BR441" s="138"/>
      <c r="BS441" s="138"/>
      <c r="BT441" s="138"/>
      <c r="BU441" s="138"/>
      <c r="BV441" s="138"/>
      <c r="BW441" s="138"/>
      <c r="BX441" s="138"/>
      <c r="BY441" s="138"/>
      <c r="BZ441" s="138"/>
    </row>
    <row r="442" spans="1:78" ht="18" customHeight="1" x14ac:dyDescent="0.25">
      <c r="A442" s="78"/>
      <c r="B442" s="138"/>
      <c r="C442" s="138"/>
      <c r="D442" s="138"/>
      <c r="E442" s="138"/>
      <c r="F442" s="138"/>
      <c r="G442" s="138"/>
      <c r="H442" s="138"/>
      <c r="I442" s="138"/>
      <c r="J442" s="138"/>
      <c r="K442" s="138"/>
      <c r="L442" s="138"/>
      <c r="M442" s="138"/>
      <c r="N442" s="138"/>
      <c r="O442" s="138"/>
      <c r="P442" s="138"/>
      <c r="Q442" s="138"/>
      <c r="R442" s="138"/>
      <c r="S442" s="138"/>
      <c r="T442" s="138"/>
      <c r="U442" s="138"/>
      <c r="V442" s="138"/>
      <c r="W442" s="138"/>
      <c r="X442" s="138"/>
      <c r="Y442" s="138"/>
      <c r="Z442" s="138"/>
      <c r="AA442" s="138"/>
      <c r="AB442" s="138"/>
      <c r="AC442" s="138"/>
      <c r="AD442" s="138"/>
      <c r="AE442" s="138"/>
      <c r="AF442" s="138"/>
      <c r="AG442" s="138"/>
      <c r="AH442" s="138"/>
      <c r="AI442" s="138"/>
      <c r="AJ442" s="138"/>
      <c r="AK442" s="138"/>
      <c r="AL442" s="138"/>
      <c r="AM442" s="138"/>
      <c r="AN442" s="138"/>
      <c r="AO442" s="138"/>
      <c r="AP442" s="138"/>
      <c r="AQ442" s="138"/>
      <c r="AR442" s="138"/>
      <c r="AS442" s="138"/>
      <c r="AT442" s="138"/>
      <c r="AU442" s="138"/>
      <c r="AV442" s="138"/>
      <c r="AW442" s="138"/>
      <c r="AX442" s="138"/>
      <c r="AY442" s="138"/>
      <c r="AZ442" s="138"/>
      <c r="BA442" s="138"/>
      <c r="BB442" s="138"/>
      <c r="BC442" s="138"/>
      <c r="BD442" s="138"/>
      <c r="BE442" s="138"/>
      <c r="BF442" s="138"/>
      <c r="BG442" s="138"/>
      <c r="BH442" s="138"/>
      <c r="BI442" s="138"/>
      <c r="BJ442" s="138"/>
      <c r="BK442" s="138"/>
      <c r="BL442" s="138"/>
      <c r="BM442" s="138"/>
      <c r="BN442" s="138"/>
      <c r="BO442" s="138"/>
      <c r="BP442" s="138"/>
      <c r="BQ442" s="138"/>
      <c r="BR442" s="138"/>
      <c r="BS442" s="138"/>
      <c r="BT442" s="138"/>
      <c r="BU442" s="138"/>
      <c r="BV442" s="138"/>
      <c r="BW442" s="138"/>
      <c r="BX442" s="138"/>
      <c r="BY442" s="138"/>
      <c r="BZ442" s="138"/>
    </row>
    <row r="443" spans="1:78" ht="18" customHeight="1" x14ac:dyDescent="0.25">
      <c r="A443" s="78"/>
      <c r="B443" s="138"/>
      <c r="C443" s="138"/>
      <c r="D443" s="138"/>
      <c r="E443" s="138"/>
      <c r="F443" s="138"/>
      <c r="G443" s="138"/>
      <c r="H443" s="138"/>
      <c r="I443" s="138"/>
      <c r="J443" s="138"/>
      <c r="K443" s="138"/>
      <c r="L443" s="138"/>
      <c r="M443" s="138"/>
      <c r="N443" s="138"/>
      <c r="O443" s="138"/>
      <c r="P443" s="138"/>
      <c r="Q443" s="138"/>
      <c r="R443" s="138"/>
      <c r="S443" s="138"/>
      <c r="T443" s="138"/>
      <c r="U443" s="138"/>
      <c r="V443" s="138"/>
      <c r="W443" s="138"/>
      <c r="X443" s="138"/>
      <c r="Y443" s="138"/>
      <c r="Z443" s="138"/>
      <c r="AA443" s="138"/>
      <c r="AB443" s="138"/>
      <c r="AC443" s="138"/>
      <c r="AD443" s="138"/>
      <c r="AE443" s="138"/>
      <c r="AF443" s="138"/>
      <c r="AG443" s="138"/>
      <c r="AH443" s="138"/>
      <c r="AI443" s="138"/>
      <c r="AJ443" s="138"/>
      <c r="AK443" s="138"/>
      <c r="AL443" s="138"/>
      <c r="AM443" s="138"/>
      <c r="AN443" s="138"/>
      <c r="AO443" s="138"/>
      <c r="AP443" s="138"/>
      <c r="AQ443" s="138"/>
      <c r="AR443" s="138"/>
      <c r="AS443" s="138"/>
      <c r="AT443" s="138"/>
      <c r="AU443" s="138"/>
      <c r="AV443" s="138"/>
      <c r="AW443" s="138"/>
      <c r="AX443" s="138"/>
      <c r="AY443" s="138"/>
      <c r="AZ443" s="138"/>
      <c r="BA443" s="138"/>
      <c r="BB443" s="138"/>
      <c r="BC443" s="138"/>
      <c r="BD443" s="138"/>
      <c r="BE443" s="138"/>
      <c r="BF443" s="138"/>
      <c r="BG443" s="138"/>
      <c r="BH443" s="138"/>
      <c r="BI443" s="138"/>
      <c r="BJ443" s="138"/>
      <c r="BK443" s="138"/>
      <c r="BL443" s="138"/>
      <c r="BM443" s="138"/>
      <c r="BN443" s="138"/>
      <c r="BO443" s="138"/>
      <c r="BP443" s="138"/>
      <c r="BQ443" s="138"/>
      <c r="BR443" s="138"/>
      <c r="BS443" s="138"/>
      <c r="BT443" s="138"/>
      <c r="BU443" s="138"/>
      <c r="BV443" s="138"/>
      <c r="BW443" s="138"/>
      <c r="BX443" s="138"/>
      <c r="BY443" s="138"/>
      <c r="BZ443" s="138"/>
    </row>
    <row r="444" spans="1:78" ht="18" customHeight="1" x14ac:dyDescent="0.25">
      <c r="A444" s="78"/>
      <c r="B444" s="138"/>
      <c r="C444" s="138"/>
      <c r="D444" s="138"/>
      <c r="E444" s="138"/>
      <c r="F444" s="138"/>
      <c r="G444" s="138"/>
      <c r="H444" s="138"/>
      <c r="I444" s="138"/>
      <c r="J444" s="138"/>
      <c r="K444" s="138"/>
      <c r="L444" s="138"/>
      <c r="M444" s="138"/>
      <c r="N444" s="138"/>
      <c r="O444" s="138"/>
      <c r="P444" s="138"/>
      <c r="Q444" s="138"/>
      <c r="R444" s="138"/>
      <c r="S444" s="138"/>
      <c r="T444" s="138"/>
      <c r="U444" s="138"/>
      <c r="V444" s="138"/>
      <c r="W444" s="138"/>
      <c r="X444" s="138"/>
      <c r="Y444" s="138"/>
      <c r="Z444" s="138"/>
      <c r="AA444" s="138"/>
      <c r="AB444" s="138"/>
      <c r="AC444" s="138"/>
      <c r="AD444" s="138"/>
      <c r="AE444" s="138"/>
      <c r="AF444" s="138"/>
      <c r="AG444" s="138"/>
      <c r="AH444" s="138"/>
      <c r="AI444" s="138"/>
      <c r="AJ444" s="138"/>
      <c r="AK444" s="138"/>
      <c r="AL444" s="138"/>
      <c r="AM444" s="138"/>
      <c r="AN444" s="138"/>
      <c r="AO444" s="138"/>
      <c r="AP444" s="138"/>
      <c r="AQ444" s="138"/>
      <c r="AR444" s="138"/>
      <c r="AS444" s="138"/>
      <c r="AT444" s="138"/>
      <c r="AU444" s="138"/>
      <c r="AV444" s="138"/>
      <c r="AW444" s="138"/>
      <c r="AX444" s="138"/>
      <c r="AY444" s="138"/>
      <c r="AZ444" s="138"/>
      <c r="BA444" s="138"/>
      <c r="BB444" s="138"/>
      <c r="BC444" s="138"/>
      <c r="BD444" s="138"/>
      <c r="BE444" s="138"/>
      <c r="BF444" s="138"/>
      <c r="BG444" s="138"/>
      <c r="BH444" s="138"/>
      <c r="BI444" s="138"/>
      <c r="BJ444" s="138"/>
      <c r="BK444" s="138"/>
      <c r="BL444" s="138"/>
      <c r="BM444" s="138"/>
      <c r="BN444" s="138"/>
      <c r="BO444" s="138"/>
      <c r="BP444" s="138"/>
      <c r="BQ444" s="138"/>
      <c r="BR444" s="138"/>
      <c r="BS444" s="138"/>
      <c r="BT444" s="138"/>
      <c r="BU444" s="138"/>
      <c r="BV444" s="138"/>
      <c r="BW444" s="138"/>
      <c r="BX444" s="138"/>
      <c r="BY444" s="138"/>
      <c r="BZ444" s="138"/>
    </row>
    <row r="445" spans="1:78" ht="18" customHeight="1" x14ac:dyDescent="0.25">
      <c r="A445" s="78"/>
      <c r="B445" s="138"/>
      <c r="C445" s="138"/>
      <c r="D445" s="138"/>
      <c r="E445" s="138"/>
      <c r="F445" s="138"/>
      <c r="G445" s="138"/>
      <c r="H445" s="138"/>
      <c r="I445" s="138"/>
      <c r="J445" s="138"/>
      <c r="K445" s="138"/>
      <c r="L445" s="138"/>
      <c r="M445" s="138"/>
      <c r="N445" s="138"/>
      <c r="O445" s="138"/>
      <c r="P445" s="138"/>
      <c r="Q445" s="138"/>
      <c r="R445" s="138"/>
      <c r="S445" s="138"/>
      <c r="T445" s="138"/>
      <c r="U445" s="138"/>
      <c r="V445" s="138"/>
      <c r="W445" s="138"/>
      <c r="X445" s="138"/>
      <c r="Y445" s="138"/>
      <c r="Z445" s="138"/>
      <c r="AA445" s="138"/>
      <c r="AB445" s="138"/>
      <c r="AC445" s="138"/>
      <c r="AD445" s="138"/>
      <c r="AE445" s="138"/>
      <c r="AF445" s="138"/>
      <c r="AG445" s="138"/>
      <c r="AH445" s="138"/>
      <c r="AI445" s="138"/>
      <c r="AJ445" s="138"/>
      <c r="AK445" s="138"/>
      <c r="AL445" s="138"/>
      <c r="AM445" s="138"/>
      <c r="AN445" s="138"/>
      <c r="AO445" s="138"/>
      <c r="AP445" s="138"/>
      <c r="AQ445" s="138"/>
      <c r="AR445" s="138"/>
      <c r="AS445" s="138"/>
      <c r="AT445" s="138"/>
      <c r="AU445" s="138"/>
      <c r="AV445" s="138"/>
      <c r="AW445" s="138"/>
      <c r="AX445" s="138"/>
      <c r="AY445" s="138"/>
      <c r="AZ445" s="138"/>
      <c r="BA445" s="138"/>
      <c r="BB445" s="138"/>
      <c r="BC445" s="138"/>
      <c r="BD445" s="138"/>
      <c r="BE445" s="138"/>
      <c r="BF445" s="138"/>
      <c r="BG445" s="138"/>
      <c r="BH445" s="138"/>
      <c r="BI445" s="138"/>
      <c r="BJ445" s="138"/>
      <c r="BK445" s="138"/>
      <c r="BL445" s="138"/>
      <c r="BM445" s="138"/>
      <c r="BN445" s="138"/>
      <c r="BO445" s="138"/>
      <c r="BP445" s="138"/>
      <c r="BQ445" s="138"/>
      <c r="BR445" s="138"/>
      <c r="BS445" s="138"/>
      <c r="BT445" s="138"/>
      <c r="BU445" s="138"/>
      <c r="BV445" s="138"/>
      <c r="BW445" s="138"/>
      <c r="BX445" s="138"/>
      <c r="BY445" s="138"/>
      <c r="BZ445" s="138"/>
    </row>
    <row r="446" spans="1:78" ht="18" customHeight="1" x14ac:dyDescent="0.25">
      <c r="A446" s="78"/>
      <c r="B446" s="138"/>
      <c r="C446" s="138"/>
      <c r="D446" s="138"/>
      <c r="E446" s="138"/>
      <c r="F446" s="138"/>
      <c r="G446" s="138"/>
      <c r="H446" s="138"/>
      <c r="I446" s="138"/>
      <c r="J446" s="138"/>
      <c r="K446" s="138"/>
      <c r="L446" s="138"/>
      <c r="M446" s="138"/>
      <c r="N446" s="138"/>
      <c r="O446" s="138"/>
      <c r="P446" s="138"/>
      <c r="Q446" s="138"/>
      <c r="R446" s="138"/>
      <c r="S446" s="138"/>
      <c r="T446" s="138"/>
      <c r="U446" s="138"/>
      <c r="V446" s="138"/>
      <c r="W446" s="138"/>
      <c r="X446" s="138"/>
      <c r="Y446" s="138"/>
      <c r="Z446" s="138"/>
      <c r="AA446" s="138"/>
      <c r="AB446" s="138"/>
      <c r="AC446" s="138"/>
      <c r="AD446" s="138"/>
      <c r="AE446" s="138"/>
      <c r="AF446" s="138"/>
      <c r="AG446" s="138"/>
      <c r="AH446" s="138"/>
      <c r="AI446" s="138"/>
      <c r="AJ446" s="138"/>
      <c r="AK446" s="138"/>
      <c r="AL446" s="138"/>
      <c r="AM446" s="138"/>
      <c r="AN446" s="138"/>
      <c r="AO446" s="138"/>
      <c r="AP446" s="138"/>
      <c r="AQ446" s="138"/>
      <c r="AR446" s="138"/>
      <c r="AS446" s="138"/>
      <c r="AT446" s="138"/>
      <c r="AU446" s="138"/>
      <c r="AV446" s="138"/>
      <c r="AW446" s="138"/>
      <c r="AX446" s="138"/>
      <c r="AY446" s="138"/>
      <c r="AZ446" s="138"/>
      <c r="BA446" s="138"/>
      <c r="BB446" s="138"/>
      <c r="BC446" s="138"/>
      <c r="BD446" s="138"/>
      <c r="BE446" s="138"/>
      <c r="BF446" s="138"/>
      <c r="BG446" s="138"/>
      <c r="BH446" s="138"/>
      <c r="BI446" s="138"/>
      <c r="BJ446" s="138"/>
      <c r="BK446" s="138"/>
      <c r="BL446" s="138"/>
      <c r="BM446" s="138"/>
      <c r="BN446" s="138"/>
      <c r="BO446" s="138"/>
      <c r="BP446" s="138"/>
      <c r="BQ446" s="138"/>
      <c r="BR446" s="138"/>
      <c r="BS446" s="138"/>
      <c r="BT446" s="138"/>
      <c r="BU446" s="138"/>
      <c r="BV446" s="138"/>
      <c r="BW446" s="138"/>
      <c r="BX446" s="138"/>
      <c r="BY446" s="138"/>
      <c r="BZ446" s="138"/>
    </row>
    <row r="447" spans="1:78" ht="18" customHeight="1" x14ac:dyDescent="0.25">
      <c r="A447" s="78"/>
      <c r="B447" s="138"/>
      <c r="C447" s="138"/>
      <c r="D447" s="138"/>
      <c r="E447" s="138"/>
      <c r="F447" s="138"/>
      <c r="G447" s="138"/>
      <c r="H447" s="138"/>
      <c r="I447" s="138"/>
      <c r="J447" s="138"/>
      <c r="K447" s="138"/>
      <c r="L447" s="138"/>
      <c r="M447" s="138"/>
      <c r="N447" s="138"/>
      <c r="O447" s="138"/>
      <c r="P447" s="138"/>
      <c r="Q447" s="138"/>
      <c r="R447" s="138"/>
      <c r="S447" s="138"/>
      <c r="T447" s="138"/>
      <c r="U447" s="138"/>
      <c r="V447" s="138"/>
      <c r="W447" s="138"/>
      <c r="X447" s="138"/>
      <c r="Y447" s="138"/>
      <c r="Z447" s="138"/>
      <c r="AA447" s="138"/>
      <c r="AB447" s="138"/>
      <c r="AC447" s="138"/>
      <c r="AD447" s="138"/>
      <c r="AE447" s="138"/>
      <c r="AF447" s="138"/>
      <c r="AG447" s="138"/>
      <c r="AH447" s="138"/>
      <c r="AI447" s="138"/>
      <c r="AJ447" s="138"/>
      <c r="AK447" s="138"/>
      <c r="AL447" s="138"/>
      <c r="AM447" s="138"/>
      <c r="AN447" s="138"/>
      <c r="AO447" s="138"/>
      <c r="AP447" s="138"/>
      <c r="AQ447" s="138"/>
      <c r="AR447" s="138"/>
      <c r="AS447" s="138"/>
      <c r="AT447" s="138"/>
      <c r="AU447" s="138"/>
      <c r="AV447" s="138"/>
      <c r="AW447" s="138"/>
      <c r="AX447" s="138"/>
      <c r="AY447" s="138"/>
      <c r="AZ447" s="138"/>
      <c r="BA447" s="138"/>
      <c r="BB447" s="138"/>
      <c r="BC447" s="138"/>
      <c r="BD447" s="138"/>
      <c r="BE447" s="138"/>
      <c r="BF447" s="138"/>
      <c r="BG447" s="138"/>
      <c r="BH447" s="138"/>
      <c r="BI447" s="138"/>
      <c r="BJ447" s="138"/>
      <c r="BK447" s="138"/>
      <c r="BL447" s="138"/>
      <c r="BM447" s="138"/>
      <c r="BN447" s="138"/>
      <c r="BO447" s="138"/>
      <c r="BP447" s="138"/>
      <c r="BQ447" s="138"/>
      <c r="BR447" s="138"/>
      <c r="BS447" s="138"/>
      <c r="BT447" s="138"/>
      <c r="BU447" s="138"/>
      <c r="BV447" s="138"/>
      <c r="BW447" s="138"/>
      <c r="BX447" s="138"/>
      <c r="BY447" s="138"/>
      <c r="BZ447" s="138"/>
    </row>
    <row r="448" spans="1:78" ht="18" customHeight="1" x14ac:dyDescent="0.25">
      <c r="A448" s="78"/>
      <c r="B448" s="138"/>
      <c r="C448" s="138"/>
      <c r="D448" s="138"/>
      <c r="E448" s="138"/>
      <c r="F448" s="138"/>
      <c r="G448" s="138"/>
      <c r="H448" s="138"/>
      <c r="I448" s="138"/>
      <c r="J448" s="138"/>
      <c r="K448" s="138"/>
      <c r="L448" s="138"/>
      <c r="M448" s="138"/>
      <c r="N448" s="138"/>
      <c r="O448" s="138"/>
      <c r="P448" s="138"/>
      <c r="Q448" s="138"/>
      <c r="R448" s="138"/>
      <c r="S448" s="138"/>
      <c r="T448" s="138"/>
      <c r="U448" s="138"/>
      <c r="V448" s="138"/>
      <c r="W448" s="138"/>
      <c r="X448" s="138"/>
      <c r="Y448" s="138"/>
      <c r="Z448" s="138"/>
      <c r="AA448" s="138"/>
      <c r="AB448" s="138"/>
      <c r="AC448" s="138"/>
      <c r="AD448" s="138"/>
      <c r="AE448" s="138"/>
      <c r="AF448" s="138"/>
      <c r="AG448" s="138"/>
      <c r="AH448" s="138"/>
      <c r="AI448" s="138"/>
      <c r="AJ448" s="138"/>
      <c r="AK448" s="138"/>
      <c r="AL448" s="138"/>
      <c r="AM448" s="138"/>
      <c r="AN448" s="138"/>
      <c r="AO448" s="138"/>
      <c r="AP448" s="138"/>
      <c r="AQ448" s="138"/>
      <c r="AR448" s="138"/>
      <c r="AS448" s="138"/>
      <c r="AT448" s="138"/>
      <c r="AU448" s="138"/>
      <c r="AV448" s="138"/>
      <c r="AW448" s="138"/>
      <c r="AX448" s="138"/>
      <c r="AY448" s="138"/>
      <c r="AZ448" s="138"/>
      <c r="BA448" s="138"/>
      <c r="BB448" s="138"/>
      <c r="BC448" s="138"/>
      <c r="BD448" s="138"/>
      <c r="BE448" s="138"/>
      <c r="BF448" s="138"/>
      <c r="BG448" s="138"/>
      <c r="BH448" s="138"/>
      <c r="BI448" s="138"/>
      <c r="BJ448" s="138"/>
      <c r="BK448" s="138"/>
      <c r="BL448" s="138"/>
      <c r="BM448" s="138"/>
      <c r="BN448" s="138"/>
      <c r="BO448" s="138"/>
      <c r="BP448" s="138"/>
      <c r="BQ448" s="138"/>
      <c r="BR448" s="138"/>
      <c r="BS448" s="138"/>
      <c r="BT448" s="138"/>
      <c r="BU448" s="138"/>
      <c r="BV448" s="138"/>
      <c r="BW448" s="138"/>
      <c r="BX448" s="138"/>
      <c r="BY448" s="138"/>
      <c r="BZ448" s="138"/>
    </row>
    <row r="449" spans="1:78" ht="18" customHeight="1" x14ac:dyDescent="0.25">
      <c r="A449" s="78"/>
      <c r="B449" s="138"/>
      <c r="C449" s="138"/>
      <c r="D449" s="138"/>
      <c r="E449" s="138"/>
      <c r="F449" s="138"/>
      <c r="G449" s="138"/>
      <c r="H449" s="138"/>
      <c r="I449" s="138"/>
      <c r="J449" s="138"/>
      <c r="K449" s="138"/>
      <c r="L449" s="138"/>
      <c r="M449" s="138"/>
      <c r="N449" s="138"/>
      <c r="O449" s="138"/>
      <c r="P449" s="138"/>
      <c r="Q449" s="138"/>
      <c r="R449" s="138"/>
      <c r="S449" s="138"/>
      <c r="T449" s="138"/>
      <c r="U449" s="138"/>
      <c r="V449" s="138"/>
      <c r="W449" s="138"/>
      <c r="X449" s="138"/>
      <c r="Y449" s="138"/>
      <c r="Z449" s="138"/>
      <c r="AA449" s="138"/>
      <c r="AB449" s="138"/>
      <c r="AC449" s="138"/>
      <c r="AD449" s="138"/>
      <c r="AE449" s="138"/>
      <c r="AF449" s="138"/>
      <c r="AG449" s="138"/>
      <c r="AH449" s="138"/>
      <c r="AI449" s="138"/>
      <c r="AJ449" s="138"/>
      <c r="AK449" s="138"/>
      <c r="AL449" s="138"/>
      <c r="AM449" s="138"/>
      <c r="AN449" s="138"/>
      <c r="AO449" s="138"/>
      <c r="AP449" s="138"/>
      <c r="AQ449" s="138"/>
      <c r="AR449" s="138"/>
      <c r="AS449" s="138"/>
      <c r="AT449" s="138"/>
      <c r="AU449" s="138"/>
      <c r="AV449" s="138"/>
      <c r="AW449" s="138"/>
      <c r="AX449" s="138"/>
      <c r="AY449" s="138"/>
      <c r="AZ449" s="138"/>
      <c r="BA449" s="138"/>
      <c r="BB449" s="138"/>
      <c r="BC449" s="138"/>
      <c r="BD449" s="138"/>
      <c r="BE449" s="138"/>
      <c r="BF449" s="138"/>
      <c r="BG449" s="138"/>
      <c r="BH449" s="138"/>
      <c r="BI449" s="138"/>
      <c r="BJ449" s="138"/>
      <c r="BK449" s="138"/>
      <c r="BL449" s="138"/>
      <c r="BM449" s="138"/>
      <c r="BN449" s="138"/>
      <c r="BO449" s="138"/>
      <c r="BP449" s="138"/>
      <c r="BQ449" s="138"/>
      <c r="BR449" s="138"/>
      <c r="BS449" s="138"/>
      <c r="BT449" s="138"/>
      <c r="BU449" s="138"/>
      <c r="BV449" s="138"/>
      <c r="BW449" s="138"/>
      <c r="BX449" s="138"/>
      <c r="BY449" s="138"/>
      <c r="BZ449" s="138"/>
    </row>
    <row r="450" spans="1:78" ht="18" customHeight="1" x14ac:dyDescent="0.25">
      <c r="A450" s="78"/>
      <c r="B450" s="138"/>
      <c r="C450" s="138"/>
      <c r="D450" s="138"/>
      <c r="E450" s="138"/>
      <c r="F450" s="138"/>
      <c r="G450" s="138"/>
      <c r="H450" s="138"/>
      <c r="I450" s="138"/>
      <c r="J450" s="138"/>
      <c r="K450" s="138"/>
      <c r="L450" s="138"/>
      <c r="M450" s="138"/>
      <c r="N450" s="138"/>
      <c r="O450" s="138"/>
      <c r="P450" s="138"/>
      <c r="Q450" s="138"/>
      <c r="R450" s="138"/>
      <c r="S450" s="138"/>
      <c r="T450" s="138"/>
      <c r="U450" s="138"/>
      <c r="V450" s="138"/>
      <c r="W450" s="138"/>
      <c r="X450" s="138"/>
      <c r="Y450" s="138"/>
      <c r="Z450" s="138"/>
      <c r="AA450" s="138"/>
      <c r="AB450" s="138"/>
      <c r="AC450" s="138"/>
      <c r="AD450" s="138"/>
      <c r="AE450" s="138"/>
      <c r="AF450" s="138"/>
      <c r="AG450" s="138"/>
      <c r="AH450" s="138"/>
      <c r="AI450" s="138"/>
      <c r="AJ450" s="138"/>
      <c r="AK450" s="138"/>
      <c r="AL450" s="138"/>
      <c r="AM450" s="138"/>
      <c r="AN450" s="138"/>
      <c r="AO450" s="138"/>
      <c r="AP450" s="138"/>
      <c r="AQ450" s="138"/>
      <c r="AR450" s="138"/>
      <c r="AS450" s="138"/>
      <c r="AT450" s="138"/>
      <c r="AU450" s="138"/>
      <c r="AV450" s="138"/>
      <c r="AW450" s="138"/>
      <c r="AX450" s="138"/>
      <c r="AY450" s="138"/>
      <c r="AZ450" s="138"/>
      <c r="BA450" s="138"/>
      <c r="BB450" s="138"/>
      <c r="BC450" s="138"/>
      <c r="BD450" s="138"/>
      <c r="BE450" s="138"/>
      <c r="BF450" s="138"/>
      <c r="BG450" s="138"/>
      <c r="BH450" s="138"/>
      <c r="BI450" s="138"/>
      <c r="BJ450" s="138"/>
      <c r="BK450" s="138"/>
      <c r="BL450" s="138"/>
      <c r="BM450" s="138"/>
      <c r="BN450" s="138"/>
      <c r="BO450" s="138"/>
      <c r="BP450" s="138"/>
      <c r="BQ450" s="138"/>
      <c r="BR450" s="138"/>
      <c r="BS450" s="138"/>
      <c r="BT450" s="138"/>
      <c r="BU450" s="138"/>
      <c r="BV450" s="138"/>
      <c r="BW450" s="138"/>
      <c r="BX450" s="138"/>
      <c r="BY450" s="138"/>
      <c r="BZ450" s="138"/>
    </row>
    <row r="451" spans="1:78" ht="18" customHeight="1" x14ac:dyDescent="0.25">
      <c r="A451" s="78"/>
      <c r="B451" s="138"/>
      <c r="C451" s="138"/>
      <c r="D451" s="138"/>
      <c r="E451" s="138"/>
      <c r="F451" s="138"/>
      <c r="G451" s="138"/>
      <c r="H451" s="138"/>
      <c r="I451" s="138"/>
      <c r="J451" s="138"/>
      <c r="K451" s="138"/>
      <c r="L451" s="138"/>
      <c r="M451" s="138"/>
      <c r="N451" s="138"/>
      <c r="O451" s="138"/>
      <c r="P451" s="138"/>
      <c r="Q451" s="138"/>
      <c r="R451" s="138"/>
      <c r="S451" s="138"/>
      <c r="T451" s="138"/>
      <c r="U451" s="138"/>
      <c r="V451" s="138"/>
      <c r="W451" s="138"/>
      <c r="X451" s="138"/>
      <c r="Y451" s="138"/>
      <c r="Z451" s="138"/>
      <c r="AA451" s="138"/>
      <c r="AB451" s="138"/>
      <c r="AC451" s="138"/>
      <c r="AD451" s="138"/>
      <c r="AE451" s="138"/>
      <c r="AF451" s="138"/>
      <c r="AG451" s="138"/>
      <c r="AH451" s="138"/>
      <c r="AI451" s="138"/>
      <c r="AJ451" s="138"/>
      <c r="AK451" s="138"/>
      <c r="AL451" s="138"/>
      <c r="AM451" s="138"/>
      <c r="AN451" s="138"/>
      <c r="AO451" s="138"/>
      <c r="AP451" s="138"/>
      <c r="AQ451" s="138"/>
      <c r="AR451" s="138"/>
      <c r="AS451" s="138"/>
      <c r="AT451" s="138"/>
      <c r="AU451" s="138"/>
      <c r="AV451" s="138"/>
      <c r="AW451" s="138"/>
      <c r="AX451" s="138"/>
      <c r="AY451" s="138"/>
      <c r="AZ451" s="138"/>
      <c r="BA451" s="138"/>
      <c r="BB451" s="138"/>
      <c r="BC451" s="138"/>
      <c r="BD451" s="138"/>
      <c r="BE451" s="138"/>
      <c r="BF451" s="138"/>
      <c r="BG451" s="138"/>
      <c r="BH451" s="138"/>
      <c r="BI451" s="138"/>
      <c r="BJ451" s="138"/>
      <c r="BK451" s="138"/>
      <c r="BL451" s="138"/>
      <c r="BM451" s="138"/>
      <c r="BN451" s="138"/>
      <c r="BO451" s="138"/>
      <c r="BP451" s="138"/>
      <c r="BQ451" s="138"/>
      <c r="BR451" s="138"/>
      <c r="BS451" s="138"/>
      <c r="BT451" s="138"/>
      <c r="BU451" s="138"/>
      <c r="BV451" s="138"/>
      <c r="BW451" s="138"/>
      <c r="BX451" s="138"/>
      <c r="BY451" s="138"/>
      <c r="BZ451" s="138"/>
    </row>
    <row r="452" spans="1:78" ht="18" customHeight="1" x14ac:dyDescent="0.25">
      <c r="A452" s="78"/>
      <c r="B452" s="138"/>
      <c r="C452" s="138"/>
      <c r="D452" s="138"/>
      <c r="E452" s="138"/>
      <c r="F452" s="138"/>
      <c r="G452" s="138"/>
      <c r="H452" s="138"/>
      <c r="I452" s="138"/>
      <c r="J452" s="138"/>
      <c r="K452" s="138"/>
      <c r="L452" s="138"/>
      <c r="M452" s="138"/>
      <c r="N452" s="138"/>
      <c r="O452" s="138"/>
      <c r="P452" s="138"/>
      <c r="Q452" s="138"/>
      <c r="R452" s="138"/>
      <c r="S452" s="138"/>
      <c r="T452" s="138"/>
      <c r="U452" s="138"/>
      <c r="V452" s="138"/>
      <c r="W452" s="138"/>
      <c r="X452" s="138"/>
      <c r="Y452" s="138"/>
      <c r="Z452" s="138"/>
      <c r="AA452" s="138"/>
      <c r="AB452" s="138"/>
      <c r="AC452" s="138"/>
      <c r="AD452" s="138"/>
      <c r="AE452" s="138"/>
      <c r="AF452" s="138"/>
      <c r="AG452" s="138"/>
      <c r="AH452" s="138"/>
      <c r="AI452" s="138"/>
      <c r="AJ452" s="138"/>
      <c r="AK452" s="138"/>
      <c r="AL452" s="138"/>
      <c r="AM452" s="138"/>
      <c r="AN452" s="138"/>
      <c r="AO452" s="138"/>
      <c r="AP452" s="138"/>
      <c r="AQ452" s="138"/>
      <c r="AR452" s="138"/>
      <c r="AS452" s="138"/>
      <c r="AT452" s="138"/>
      <c r="AU452" s="138"/>
      <c r="AV452" s="138"/>
      <c r="AW452" s="138"/>
      <c r="AX452" s="138"/>
      <c r="AY452" s="138"/>
      <c r="AZ452" s="138"/>
      <c r="BA452" s="138"/>
      <c r="BB452" s="138"/>
      <c r="BC452" s="138"/>
      <c r="BD452" s="138"/>
      <c r="BE452" s="138"/>
      <c r="BF452" s="138"/>
      <c r="BG452" s="138"/>
      <c r="BH452" s="138"/>
      <c r="BI452" s="138"/>
      <c r="BJ452" s="138"/>
      <c r="BK452" s="138"/>
      <c r="BL452" s="138"/>
      <c r="BM452" s="138"/>
      <c r="BN452" s="138"/>
      <c r="BO452" s="138"/>
      <c r="BP452" s="138"/>
      <c r="BQ452" s="138"/>
      <c r="BR452" s="138"/>
      <c r="BS452" s="138"/>
      <c r="BT452" s="138"/>
      <c r="BU452" s="138"/>
      <c r="BV452" s="138"/>
      <c r="BW452" s="138"/>
      <c r="BX452" s="138"/>
      <c r="BY452" s="138"/>
      <c r="BZ452" s="138"/>
    </row>
    <row r="453" spans="1:78" ht="18" customHeight="1" x14ac:dyDescent="0.25">
      <c r="A453" s="78"/>
      <c r="B453" s="138"/>
      <c r="C453" s="138"/>
      <c r="D453" s="138"/>
      <c r="E453" s="138"/>
      <c r="F453" s="138"/>
      <c r="G453" s="138"/>
      <c r="H453" s="138"/>
      <c r="I453" s="138"/>
      <c r="J453" s="138"/>
      <c r="K453" s="138"/>
      <c r="L453" s="138"/>
      <c r="M453" s="138"/>
      <c r="N453" s="138"/>
      <c r="O453" s="138"/>
      <c r="P453" s="138"/>
      <c r="Q453" s="138"/>
      <c r="R453" s="138"/>
      <c r="S453" s="138"/>
      <c r="T453" s="138"/>
      <c r="U453" s="138"/>
      <c r="V453" s="138"/>
      <c r="W453" s="138"/>
      <c r="X453" s="138"/>
      <c r="Y453" s="138"/>
      <c r="Z453" s="138"/>
      <c r="AA453" s="138"/>
      <c r="AB453" s="138"/>
      <c r="AC453" s="138"/>
      <c r="AD453" s="138"/>
      <c r="AE453" s="138"/>
      <c r="AF453" s="138"/>
      <c r="AG453" s="138"/>
      <c r="AH453" s="138"/>
      <c r="AI453" s="138"/>
      <c r="AJ453" s="138"/>
      <c r="AK453" s="138"/>
      <c r="AL453" s="138"/>
      <c r="AM453" s="138"/>
      <c r="AN453" s="138"/>
      <c r="AO453" s="138"/>
      <c r="AP453" s="138"/>
      <c r="AQ453" s="138"/>
      <c r="AR453" s="138"/>
      <c r="AS453" s="138"/>
      <c r="AT453" s="138"/>
      <c r="AU453" s="138"/>
      <c r="AV453" s="138"/>
      <c r="AW453" s="138"/>
      <c r="AX453" s="138"/>
      <c r="AY453" s="138"/>
      <c r="AZ453" s="138"/>
      <c r="BA453" s="138"/>
      <c r="BB453" s="138"/>
      <c r="BC453" s="138"/>
      <c r="BD453" s="138"/>
      <c r="BE453" s="138"/>
      <c r="BF453" s="138"/>
      <c r="BG453" s="138"/>
      <c r="BH453" s="138"/>
      <c r="BI453" s="138"/>
      <c r="BJ453" s="138"/>
      <c r="BK453" s="138"/>
      <c r="BL453" s="138"/>
      <c r="BM453" s="138"/>
      <c r="BN453" s="138"/>
      <c r="BO453" s="138"/>
      <c r="BP453" s="138"/>
      <c r="BQ453" s="138"/>
      <c r="BR453" s="138"/>
      <c r="BS453" s="138"/>
      <c r="BT453" s="138"/>
      <c r="BU453" s="138"/>
      <c r="BV453" s="138"/>
      <c r="BW453" s="138"/>
      <c r="BX453" s="138"/>
      <c r="BY453" s="138"/>
      <c r="BZ453" s="138"/>
    </row>
    <row r="454" spans="1:78" ht="18" customHeight="1" x14ac:dyDescent="0.25">
      <c r="A454" s="78"/>
      <c r="B454" s="138"/>
      <c r="C454" s="138"/>
      <c r="D454" s="138"/>
      <c r="E454" s="138"/>
      <c r="F454" s="138"/>
      <c r="G454" s="138"/>
      <c r="H454" s="138"/>
      <c r="I454" s="138"/>
      <c r="J454" s="138"/>
      <c r="K454" s="138"/>
      <c r="L454" s="138"/>
      <c r="M454" s="138"/>
      <c r="N454" s="138"/>
      <c r="O454" s="138"/>
      <c r="P454" s="138"/>
      <c r="Q454" s="138"/>
      <c r="R454" s="138"/>
      <c r="S454" s="138"/>
      <c r="T454" s="138"/>
      <c r="U454" s="138"/>
      <c r="V454" s="138"/>
      <c r="W454" s="138"/>
      <c r="X454" s="138"/>
      <c r="Y454" s="138"/>
      <c r="Z454" s="138"/>
      <c r="AA454" s="138"/>
      <c r="AB454" s="138"/>
      <c r="AC454" s="138"/>
      <c r="AD454" s="138"/>
      <c r="AE454" s="138"/>
      <c r="AF454" s="138"/>
      <c r="AG454" s="138"/>
      <c r="AH454" s="138"/>
      <c r="AI454" s="138"/>
      <c r="AJ454" s="138"/>
      <c r="AK454" s="138"/>
      <c r="AL454" s="138"/>
      <c r="AM454" s="138"/>
      <c r="AN454" s="138"/>
      <c r="AO454" s="138"/>
      <c r="AP454" s="138"/>
      <c r="AQ454" s="138"/>
      <c r="AR454" s="138"/>
      <c r="AS454" s="138"/>
      <c r="AT454" s="138"/>
      <c r="AU454" s="138"/>
      <c r="AV454" s="138"/>
      <c r="AW454" s="138"/>
      <c r="AX454" s="138"/>
      <c r="AY454" s="138"/>
      <c r="AZ454" s="138"/>
      <c r="BA454" s="138"/>
      <c r="BB454" s="138"/>
      <c r="BC454" s="138"/>
      <c r="BD454" s="138"/>
      <c r="BE454" s="138"/>
      <c r="BF454" s="138"/>
      <c r="BG454" s="138"/>
      <c r="BH454" s="138"/>
      <c r="BI454" s="138"/>
      <c r="BJ454" s="138"/>
      <c r="BK454" s="138"/>
      <c r="BL454" s="138"/>
      <c r="BM454" s="138"/>
      <c r="BN454" s="138"/>
      <c r="BO454" s="138"/>
      <c r="BP454" s="138"/>
      <c r="BQ454" s="138"/>
      <c r="BR454" s="138"/>
      <c r="BS454" s="138"/>
      <c r="BT454" s="138"/>
      <c r="BU454" s="138"/>
      <c r="BV454" s="138"/>
      <c r="BW454" s="138"/>
      <c r="BX454" s="138"/>
      <c r="BY454" s="138"/>
      <c r="BZ454" s="138"/>
    </row>
    <row r="455" spans="1:78" ht="18" customHeight="1" x14ac:dyDescent="0.25">
      <c r="A455" s="78"/>
      <c r="B455" s="138"/>
      <c r="C455" s="138"/>
      <c r="D455" s="138"/>
      <c r="E455" s="138"/>
      <c r="F455" s="138"/>
      <c r="G455" s="138"/>
      <c r="H455" s="138"/>
      <c r="I455" s="138"/>
      <c r="J455" s="138"/>
      <c r="K455" s="138"/>
      <c r="L455" s="138"/>
      <c r="M455" s="138"/>
      <c r="N455" s="138"/>
      <c r="O455" s="138"/>
      <c r="P455" s="138"/>
      <c r="Q455" s="138"/>
      <c r="R455" s="138"/>
      <c r="S455" s="138"/>
      <c r="T455" s="138"/>
      <c r="U455" s="138"/>
      <c r="V455" s="138"/>
      <c r="W455" s="138"/>
      <c r="X455" s="138"/>
      <c r="Y455" s="138"/>
      <c r="Z455" s="138"/>
      <c r="AA455" s="138"/>
      <c r="AB455" s="138"/>
      <c r="AC455" s="138"/>
      <c r="AD455" s="138"/>
      <c r="AE455" s="138"/>
      <c r="AF455" s="138"/>
      <c r="AG455" s="138"/>
      <c r="AH455" s="138"/>
      <c r="AI455" s="138"/>
      <c r="AJ455" s="138"/>
      <c r="AK455" s="138"/>
      <c r="AL455" s="138"/>
      <c r="AM455" s="138"/>
      <c r="AN455" s="138"/>
      <c r="AO455" s="138"/>
      <c r="AP455" s="138"/>
      <c r="AQ455" s="138"/>
      <c r="AR455" s="138"/>
      <c r="AS455" s="138"/>
      <c r="AT455" s="138"/>
      <c r="AU455" s="138"/>
      <c r="AV455" s="138"/>
      <c r="AW455" s="138"/>
      <c r="AX455" s="138"/>
      <c r="AY455" s="138"/>
      <c r="AZ455" s="138"/>
      <c r="BA455" s="138"/>
      <c r="BB455" s="138"/>
      <c r="BC455" s="138"/>
      <c r="BD455" s="138"/>
      <c r="BE455" s="138"/>
      <c r="BF455" s="138"/>
      <c r="BG455" s="138"/>
      <c r="BH455" s="138"/>
      <c r="BI455" s="138"/>
      <c r="BJ455" s="138"/>
      <c r="BK455" s="138"/>
      <c r="BL455" s="138"/>
      <c r="BM455" s="138"/>
      <c r="BN455" s="138"/>
      <c r="BO455" s="138"/>
      <c r="BP455" s="138"/>
      <c r="BQ455" s="138"/>
      <c r="BR455" s="138"/>
      <c r="BS455" s="138"/>
      <c r="BT455" s="138"/>
      <c r="BU455" s="138"/>
      <c r="BV455" s="138"/>
      <c r="BW455" s="138"/>
      <c r="BX455" s="138"/>
      <c r="BY455" s="138"/>
      <c r="BZ455" s="138"/>
    </row>
    <row r="456" spans="1:78" ht="18" customHeight="1" x14ac:dyDescent="0.25">
      <c r="A456" s="78"/>
      <c r="B456" s="138"/>
      <c r="C456" s="138"/>
      <c r="D456" s="138"/>
      <c r="E456" s="138"/>
      <c r="F456" s="138"/>
      <c r="G456" s="138"/>
      <c r="H456" s="138"/>
      <c r="I456" s="138"/>
      <c r="J456" s="138"/>
      <c r="K456" s="138"/>
      <c r="L456" s="138"/>
      <c r="M456" s="138"/>
      <c r="N456" s="138"/>
      <c r="O456" s="138"/>
      <c r="P456" s="138"/>
      <c r="Q456" s="138"/>
      <c r="R456" s="138"/>
      <c r="S456" s="138"/>
      <c r="T456" s="138"/>
      <c r="U456" s="138"/>
      <c r="V456" s="138"/>
      <c r="W456" s="138"/>
      <c r="X456" s="138"/>
      <c r="Y456" s="138"/>
      <c r="Z456" s="138"/>
      <c r="AA456" s="138"/>
      <c r="AB456" s="138"/>
      <c r="AC456" s="138"/>
      <c r="AD456" s="138"/>
      <c r="AE456" s="138"/>
      <c r="AF456" s="138"/>
      <c r="AG456" s="138"/>
      <c r="AH456" s="138"/>
      <c r="AI456" s="138"/>
      <c r="AJ456" s="138"/>
      <c r="AK456" s="138"/>
      <c r="AL456" s="138"/>
      <c r="AM456" s="138"/>
      <c r="AN456" s="138"/>
      <c r="AO456" s="138"/>
      <c r="AP456" s="138"/>
      <c r="AQ456" s="138"/>
      <c r="AR456" s="138"/>
      <c r="AS456" s="138"/>
      <c r="AT456" s="138"/>
      <c r="AU456" s="138"/>
      <c r="AV456" s="138"/>
      <c r="AW456" s="138"/>
      <c r="AX456" s="138"/>
      <c r="AY456" s="138"/>
      <c r="AZ456" s="138"/>
      <c r="BA456" s="138"/>
      <c r="BB456" s="138"/>
      <c r="BC456" s="138"/>
      <c r="BD456" s="138"/>
      <c r="BE456" s="138"/>
      <c r="BF456" s="138"/>
      <c r="BG456" s="138"/>
      <c r="BH456" s="138"/>
      <c r="BI456" s="138"/>
      <c r="BJ456" s="138"/>
      <c r="BK456" s="138"/>
      <c r="BL456" s="138"/>
      <c r="BM456" s="138"/>
      <c r="BN456" s="138"/>
      <c r="BO456" s="138"/>
      <c r="BP456" s="138"/>
      <c r="BQ456" s="138"/>
      <c r="BR456" s="138"/>
      <c r="BS456" s="138"/>
      <c r="BT456" s="138"/>
      <c r="BU456" s="138"/>
      <c r="BV456" s="138"/>
      <c r="BW456" s="138"/>
      <c r="BX456" s="138"/>
      <c r="BY456" s="138"/>
      <c r="BZ456" s="138"/>
    </row>
    <row r="457" spans="1:78" ht="18" customHeight="1" x14ac:dyDescent="0.25">
      <c r="A457" s="78"/>
      <c r="B457" s="138"/>
      <c r="C457" s="138"/>
      <c r="D457" s="138"/>
      <c r="E457" s="138"/>
      <c r="F457" s="138"/>
      <c r="G457" s="138"/>
      <c r="H457" s="138"/>
      <c r="I457" s="138"/>
      <c r="J457" s="138"/>
      <c r="K457" s="138"/>
      <c r="L457" s="138"/>
      <c r="M457" s="138"/>
      <c r="N457" s="138"/>
      <c r="O457" s="138"/>
      <c r="P457" s="138"/>
      <c r="Q457" s="138"/>
      <c r="R457" s="138"/>
      <c r="S457" s="138"/>
      <c r="T457" s="138"/>
      <c r="U457" s="138"/>
      <c r="V457" s="138"/>
      <c r="W457" s="138"/>
      <c r="X457" s="138"/>
      <c r="Y457" s="138"/>
      <c r="Z457" s="138"/>
      <c r="AA457" s="138"/>
      <c r="AB457" s="138"/>
      <c r="AC457" s="138"/>
      <c r="AD457" s="138"/>
      <c r="AE457" s="138"/>
      <c r="AF457" s="138"/>
      <c r="AG457" s="138"/>
      <c r="AH457" s="138"/>
      <c r="AI457" s="138"/>
      <c r="AJ457" s="138"/>
      <c r="AK457" s="138"/>
      <c r="AL457" s="138"/>
      <c r="AM457" s="138"/>
      <c r="AN457" s="138"/>
      <c r="AO457" s="138"/>
      <c r="AP457" s="138"/>
      <c r="AQ457" s="138"/>
      <c r="AR457" s="138"/>
      <c r="AS457" s="138"/>
      <c r="AT457" s="138"/>
      <c r="AU457" s="138"/>
      <c r="AV457" s="138"/>
      <c r="AW457" s="138"/>
      <c r="AX457" s="138"/>
      <c r="AY457" s="138"/>
      <c r="AZ457" s="138"/>
      <c r="BA457" s="138"/>
      <c r="BB457" s="138"/>
      <c r="BC457" s="138"/>
      <c r="BD457" s="138"/>
      <c r="BE457" s="138"/>
      <c r="BF457" s="138"/>
      <c r="BG457" s="138"/>
      <c r="BH457" s="138"/>
      <c r="BI457" s="138"/>
      <c r="BJ457" s="138"/>
      <c r="BK457" s="138"/>
      <c r="BL457" s="138"/>
      <c r="BM457" s="138"/>
      <c r="BN457" s="138"/>
      <c r="BO457" s="138"/>
      <c r="BP457" s="138"/>
      <c r="BQ457" s="138"/>
      <c r="BR457" s="138"/>
      <c r="BS457" s="138"/>
      <c r="BT457" s="138"/>
      <c r="BU457" s="138"/>
      <c r="BV457" s="138"/>
      <c r="BW457" s="138"/>
      <c r="BX457" s="138"/>
      <c r="BY457" s="138"/>
      <c r="BZ457" s="138"/>
    </row>
    <row r="458" spans="1:78" ht="18" customHeight="1" x14ac:dyDescent="0.25">
      <c r="A458" s="78"/>
      <c r="B458" s="138"/>
      <c r="C458" s="138"/>
      <c r="D458" s="138"/>
      <c r="E458" s="138"/>
      <c r="F458" s="138"/>
      <c r="G458" s="138"/>
      <c r="H458" s="138"/>
      <c r="I458" s="138"/>
      <c r="J458" s="138"/>
      <c r="K458" s="138"/>
      <c r="L458" s="138"/>
      <c r="M458" s="138"/>
      <c r="N458" s="138"/>
      <c r="O458" s="138"/>
      <c r="P458" s="138"/>
      <c r="Q458" s="138"/>
      <c r="R458" s="138"/>
      <c r="S458" s="138"/>
      <c r="T458" s="138"/>
      <c r="U458" s="138"/>
      <c r="V458" s="138"/>
      <c r="W458" s="138"/>
      <c r="X458" s="138"/>
      <c r="Y458" s="138"/>
      <c r="Z458" s="138"/>
      <c r="AA458" s="138"/>
      <c r="AB458" s="138"/>
      <c r="AC458" s="138"/>
      <c r="AD458" s="138"/>
      <c r="AE458" s="138"/>
      <c r="AF458" s="138"/>
      <c r="AG458" s="138"/>
      <c r="AH458" s="138"/>
      <c r="AI458" s="138"/>
      <c r="AJ458" s="138"/>
      <c r="AK458" s="138"/>
      <c r="AL458" s="138"/>
      <c r="AM458" s="138"/>
      <c r="AN458" s="138"/>
      <c r="AO458" s="138"/>
      <c r="AP458" s="138"/>
      <c r="AQ458" s="138"/>
      <c r="AR458" s="138"/>
      <c r="AS458" s="138"/>
      <c r="AT458" s="138"/>
      <c r="AU458" s="138"/>
      <c r="AV458" s="138"/>
      <c r="AW458" s="138"/>
      <c r="AX458" s="138"/>
      <c r="AY458" s="138"/>
      <c r="AZ458" s="138"/>
      <c r="BA458" s="138"/>
      <c r="BB458" s="138"/>
      <c r="BC458" s="138"/>
      <c r="BD458" s="138"/>
      <c r="BE458" s="138"/>
      <c r="BF458" s="138"/>
      <c r="BG458" s="138"/>
      <c r="BH458" s="138"/>
      <c r="BI458" s="138"/>
      <c r="BJ458" s="138"/>
      <c r="BK458" s="138"/>
      <c r="BL458" s="138"/>
      <c r="BM458" s="138"/>
      <c r="BN458" s="138"/>
      <c r="BO458" s="138"/>
      <c r="BP458" s="138"/>
      <c r="BQ458" s="138"/>
      <c r="BR458" s="138"/>
      <c r="BS458" s="138"/>
      <c r="BT458" s="138"/>
      <c r="BU458" s="138"/>
      <c r="BV458" s="138"/>
      <c r="BW458" s="138"/>
      <c r="BX458" s="138"/>
      <c r="BY458" s="138"/>
      <c r="BZ458" s="138"/>
    </row>
    <row r="459" spans="1:78" ht="18" customHeight="1" x14ac:dyDescent="0.25">
      <c r="A459" s="78"/>
      <c r="B459" s="138"/>
      <c r="C459" s="138"/>
      <c r="D459" s="138"/>
      <c r="E459" s="138"/>
      <c r="F459" s="138"/>
      <c r="G459" s="138"/>
      <c r="H459" s="138"/>
      <c r="I459" s="138"/>
      <c r="J459" s="138"/>
      <c r="K459" s="138"/>
      <c r="L459" s="138"/>
      <c r="M459" s="138"/>
      <c r="N459" s="138"/>
      <c r="O459" s="138"/>
      <c r="P459" s="138"/>
      <c r="Q459" s="138"/>
      <c r="R459" s="138"/>
      <c r="S459" s="138"/>
      <c r="T459" s="138"/>
      <c r="U459" s="138"/>
      <c r="V459" s="138"/>
      <c r="W459" s="138"/>
      <c r="X459" s="138"/>
      <c r="Y459" s="138"/>
      <c r="Z459" s="138"/>
      <c r="AA459" s="138"/>
      <c r="AB459" s="138"/>
      <c r="AC459" s="138"/>
      <c r="AD459" s="138"/>
      <c r="AE459" s="138"/>
      <c r="AF459" s="138"/>
      <c r="AG459" s="138"/>
      <c r="AH459" s="138"/>
      <c r="AI459" s="138"/>
      <c r="AJ459" s="138"/>
      <c r="AK459" s="138"/>
      <c r="AL459" s="138"/>
      <c r="AM459" s="138"/>
      <c r="AN459" s="138"/>
      <c r="AO459" s="138"/>
      <c r="AP459" s="138"/>
      <c r="AQ459" s="138"/>
      <c r="AR459" s="138"/>
      <c r="AS459" s="138"/>
      <c r="AT459" s="138"/>
      <c r="AU459" s="138"/>
      <c r="AV459" s="138"/>
      <c r="AW459" s="138"/>
      <c r="AX459" s="138"/>
      <c r="AY459" s="138"/>
      <c r="AZ459" s="138"/>
      <c r="BA459" s="138"/>
      <c r="BB459" s="138"/>
      <c r="BC459" s="138"/>
      <c r="BD459" s="138"/>
      <c r="BE459" s="138"/>
      <c r="BF459" s="138"/>
      <c r="BG459" s="138"/>
      <c r="BH459" s="138"/>
      <c r="BI459" s="138"/>
      <c r="BJ459" s="138"/>
      <c r="BK459" s="138"/>
      <c r="BL459" s="138"/>
      <c r="BM459" s="138"/>
      <c r="BN459" s="138"/>
      <c r="BO459" s="138"/>
      <c r="BP459" s="138"/>
      <c r="BQ459" s="138"/>
      <c r="BR459" s="138"/>
      <c r="BS459" s="138"/>
      <c r="BT459" s="138"/>
      <c r="BU459" s="138"/>
      <c r="BV459" s="138"/>
      <c r="BW459" s="138"/>
      <c r="BX459" s="138"/>
      <c r="BY459" s="138"/>
      <c r="BZ459" s="138"/>
    </row>
    <row r="460" spans="1:78" ht="18" customHeight="1" x14ac:dyDescent="0.25">
      <c r="A460" s="78"/>
      <c r="B460" s="138"/>
      <c r="C460" s="138"/>
      <c r="D460" s="138"/>
      <c r="E460" s="138"/>
      <c r="F460" s="138"/>
      <c r="G460" s="138"/>
      <c r="H460" s="138"/>
      <c r="I460" s="138"/>
      <c r="J460" s="138"/>
      <c r="K460" s="138"/>
      <c r="L460" s="138"/>
      <c r="M460" s="138"/>
      <c r="N460" s="138"/>
      <c r="O460" s="138"/>
      <c r="P460" s="138"/>
      <c r="Q460" s="138"/>
      <c r="R460" s="138"/>
      <c r="S460" s="138"/>
      <c r="T460" s="138"/>
      <c r="U460" s="138"/>
      <c r="V460" s="138"/>
      <c r="W460" s="138"/>
      <c r="X460" s="138"/>
      <c r="Y460" s="138"/>
      <c r="Z460" s="138"/>
      <c r="AA460" s="138"/>
      <c r="AB460" s="138"/>
      <c r="AC460" s="138"/>
      <c r="AD460" s="138"/>
      <c r="AE460" s="138"/>
      <c r="AF460" s="138"/>
      <c r="AG460" s="138"/>
      <c r="AH460" s="138"/>
      <c r="AI460" s="138"/>
      <c r="AJ460" s="138"/>
      <c r="AK460" s="138"/>
      <c r="AL460" s="138"/>
      <c r="AM460" s="138"/>
      <c r="AN460" s="138"/>
      <c r="AO460" s="138"/>
      <c r="AP460" s="138"/>
      <c r="AQ460" s="138"/>
      <c r="AR460" s="138"/>
      <c r="AS460" s="138"/>
      <c r="AT460" s="138"/>
      <c r="AU460" s="138"/>
      <c r="AV460" s="138"/>
      <c r="AW460" s="138"/>
      <c r="AX460" s="138"/>
      <c r="AY460" s="138"/>
      <c r="AZ460" s="138"/>
      <c r="BA460" s="138"/>
      <c r="BB460" s="138"/>
      <c r="BC460" s="138"/>
      <c r="BD460" s="138"/>
      <c r="BE460" s="138"/>
      <c r="BF460" s="138"/>
      <c r="BG460" s="138"/>
      <c r="BH460" s="138"/>
      <c r="BI460" s="138"/>
      <c r="BJ460" s="138"/>
      <c r="BK460" s="138"/>
      <c r="BL460" s="138"/>
      <c r="BM460" s="138"/>
      <c r="BN460" s="138"/>
      <c r="BO460" s="138"/>
      <c r="BP460" s="138"/>
      <c r="BQ460" s="138"/>
      <c r="BR460" s="138"/>
      <c r="BS460" s="138"/>
      <c r="BT460" s="138"/>
      <c r="BU460" s="138"/>
      <c r="BV460" s="138"/>
      <c r="BW460" s="138"/>
      <c r="BX460" s="138"/>
      <c r="BY460" s="138"/>
      <c r="BZ460" s="138"/>
    </row>
    <row r="461" spans="1:78" ht="18" customHeight="1" x14ac:dyDescent="0.25">
      <c r="A461" s="78"/>
      <c r="B461" s="138"/>
      <c r="C461" s="138"/>
      <c r="D461" s="138"/>
      <c r="E461" s="138"/>
      <c r="F461" s="138"/>
      <c r="G461" s="138"/>
      <c r="H461" s="138"/>
      <c r="I461" s="138"/>
      <c r="J461" s="138"/>
      <c r="K461" s="138"/>
      <c r="L461" s="138"/>
      <c r="M461" s="138"/>
      <c r="N461" s="138"/>
      <c r="O461" s="138"/>
      <c r="P461" s="138"/>
      <c r="Q461" s="138"/>
      <c r="R461" s="138"/>
      <c r="S461" s="138"/>
      <c r="T461" s="138"/>
      <c r="U461" s="138"/>
      <c r="V461" s="138"/>
      <c r="W461" s="138"/>
      <c r="X461" s="138"/>
      <c r="Y461" s="138"/>
      <c r="Z461" s="138"/>
      <c r="AA461" s="138"/>
      <c r="AB461" s="138"/>
      <c r="AC461" s="138"/>
      <c r="AD461" s="138"/>
      <c r="AE461" s="138"/>
      <c r="AF461" s="138"/>
      <c r="AG461" s="138"/>
      <c r="AH461" s="138"/>
      <c r="AI461" s="138"/>
      <c r="AJ461" s="138"/>
      <c r="AK461" s="138"/>
      <c r="AL461" s="138"/>
      <c r="AM461" s="138"/>
      <c r="AN461" s="138"/>
      <c r="AO461" s="138"/>
      <c r="AP461" s="138"/>
      <c r="AQ461" s="138"/>
      <c r="AR461" s="138"/>
      <c r="AS461" s="138"/>
      <c r="AT461" s="138"/>
      <c r="AU461" s="138"/>
      <c r="AV461" s="138"/>
      <c r="AW461" s="138"/>
      <c r="AX461" s="138"/>
      <c r="AY461" s="138"/>
      <c r="AZ461" s="138"/>
      <c r="BA461" s="138"/>
      <c r="BB461" s="138"/>
      <c r="BC461" s="138"/>
      <c r="BD461" s="138"/>
      <c r="BE461" s="138"/>
      <c r="BF461" s="138"/>
      <c r="BG461" s="138"/>
      <c r="BH461" s="138"/>
      <c r="BI461" s="138"/>
      <c r="BJ461" s="138"/>
      <c r="BK461" s="138"/>
      <c r="BL461" s="138"/>
      <c r="BM461" s="138"/>
      <c r="BN461" s="138"/>
      <c r="BO461" s="138"/>
      <c r="BP461" s="138"/>
      <c r="BQ461" s="138"/>
      <c r="BR461" s="138"/>
      <c r="BS461" s="138"/>
      <c r="BT461" s="138"/>
      <c r="BU461" s="138"/>
      <c r="BV461" s="138"/>
      <c r="BW461" s="138"/>
      <c r="BX461" s="138"/>
      <c r="BY461" s="138"/>
      <c r="BZ461" s="138"/>
    </row>
    <row r="462" spans="1:78" ht="18" customHeight="1" x14ac:dyDescent="0.25">
      <c r="A462" s="78"/>
      <c r="B462" s="138"/>
      <c r="C462" s="138"/>
      <c r="D462" s="138"/>
      <c r="E462" s="138"/>
      <c r="F462" s="138"/>
      <c r="G462" s="138"/>
      <c r="H462" s="138"/>
      <c r="I462" s="138"/>
      <c r="J462" s="138"/>
      <c r="K462" s="138"/>
      <c r="L462" s="138"/>
      <c r="M462" s="138"/>
      <c r="N462" s="138"/>
      <c r="O462" s="138"/>
      <c r="P462" s="138"/>
      <c r="Q462" s="138"/>
      <c r="R462" s="138"/>
      <c r="S462" s="138"/>
      <c r="T462" s="138"/>
      <c r="U462" s="138"/>
      <c r="V462" s="138"/>
      <c r="W462" s="138"/>
      <c r="X462" s="138"/>
      <c r="Y462" s="138"/>
      <c r="Z462" s="138"/>
      <c r="AA462" s="138"/>
      <c r="AB462" s="138"/>
      <c r="AC462" s="138"/>
      <c r="AD462" s="138"/>
      <c r="AE462" s="138"/>
      <c r="AF462" s="138"/>
      <c r="AG462" s="138"/>
      <c r="AH462" s="138"/>
      <c r="AI462" s="138"/>
      <c r="AJ462" s="138"/>
      <c r="AK462" s="138"/>
      <c r="AL462" s="138"/>
      <c r="AM462" s="138"/>
      <c r="AN462" s="138"/>
      <c r="AO462" s="138"/>
      <c r="AP462" s="138"/>
      <c r="AQ462" s="138"/>
      <c r="AR462" s="138"/>
      <c r="AS462" s="138"/>
      <c r="AT462" s="138"/>
      <c r="AU462" s="138"/>
      <c r="AV462" s="138"/>
      <c r="AW462" s="138"/>
      <c r="AX462" s="138"/>
      <c r="AY462" s="138"/>
      <c r="AZ462" s="138"/>
      <c r="BA462" s="138"/>
      <c r="BB462" s="138"/>
      <c r="BC462" s="138"/>
      <c r="BD462" s="138"/>
      <c r="BE462" s="138"/>
      <c r="BF462" s="138"/>
      <c r="BG462" s="138"/>
      <c r="BH462" s="138"/>
      <c r="BI462" s="138"/>
      <c r="BJ462" s="138"/>
      <c r="BK462" s="138"/>
      <c r="BL462" s="138"/>
      <c r="BM462" s="138"/>
      <c r="BN462" s="138"/>
      <c r="BO462" s="138"/>
      <c r="BP462" s="138"/>
      <c r="BQ462" s="138"/>
      <c r="BR462" s="138"/>
      <c r="BS462" s="138"/>
      <c r="BT462" s="138"/>
      <c r="BU462" s="138"/>
      <c r="BV462" s="138"/>
      <c r="BW462" s="138"/>
      <c r="BX462" s="138"/>
      <c r="BY462" s="138"/>
      <c r="BZ462" s="138"/>
    </row>
    <row r="463" spans="1:78" ht="18" customHeight="1" x14ac:dyDescent="0.25">
      <c r="A463" s="78"/>
      <c r="B463" s="138"/>
      <c r="C463" s="138"/>
      <c r="D463" s="138"/>
      <c r="E463" s="138"/>
      <c r="F463" s="138"/>
      <c r="G463" s="138"/>
      <c r="H463" s="138"/>
      <c r="I463" s="138"/>
      <c r="J463" s="138"/>
      <c r="K463" s="138"/>
      <c r="L463" s="138"/>
      <c r="M463" s="138"/>
      <c r="N463" s="138"/>
      <c r="O463" s="138"/>
      <c r="P463" s="138"/>
      <c r="Q463" s="138"/>
      <c r="R463" s="138"/>
      <c r="S463" s="138"/>
      <c r="T463" s="138"/>
      <c r="U463" s="138"/>
      <c r="V463" s="138"/>
      <c r="W463" s="138"/>
      <c r="X463" s="138"/>
      <c r="Y463" s="138"/>
      <c r="Z463" s="138"/>
      <c r="AA463" s="138"/>
      <c r="AB463" s="138"/>
      <c r="AC463" s="138"/>
      <c r="AD463" s="138"/>
      <c r="AE463" s="138"/>
      <c r="AF463" s="138"/>
      <c r="AG463" s="138"/>
      <c r="AH463" s="138"/>
      <c r="AI463" s="138"/>
      <c r="AJ463" s="138"/>
      <c r="AK463" s="138"/>
      <c r="AL463" s="138"/>
      <c r="AM463" s="138"/>
      <c r="AN463" s="138"/>
      <c r="AO463" s="138"/>
      <c r="AP463" s="138"/>
      <c r="AQ463" s="138"/>
      <c r="AR463" s="138"/>
      <c r="AS463" s="138"/>
      <c r="AT463" s="138"/>
      <c r="AU463" s="138"/>
      <c r="AV463" s="138"/>
      <c r="AW463" s="138"/>
      <c r="AX463" s="138"/>
      <c r="AY463" s="138"/>
      <c r="AZ463" s="138"/>
      <c r="BA463" s="138"/>
      <c r="BB463" s="138"/>
      <c r="BC463" s="138"/>
      <c r="BD463" s="138"/>
      <c r="BE463" s="138"/>
      <c r="BF463" s="138"/>
      <c r="BG463" s="138"/>
      <c r="BH463" s="138"/>
      <c r="BI463" s="138"/>
      <c r="BJ463" s="138"/>
      <c r="BK463" s="138"/>
      <c r="BL463" s="138"/>
      <c r="BM463" s="138"/>
      <c r="BN463" s="138"/>
      <c r="BO463" s="138"/>
      <c r="BP463" s="138"/>
      <c r="BQ463" s="138"/>
      <c r="BR463" s="138"/>
      <c r="BS463" s="138"/>
      <c r="BT463" s="138"/>
      <c r="BU463" s="138"/>
      <c r="BV463" s="138"/>
      <c r="BW463" s="138"/>
      <c r="BX463" s="138"/>
      <c r="BY463" s="138"/>
      <c r="BZ463" s="138"/>
    </row>
    <row r="464" spans="1:78" ht="18" customHeight="1" x14ac:dyDescent="0.25">
      <c r="A464" s="78"/>
      <c r="B464" s="138"/>
      <c r="C464" s="138"/>
      <c r="D464" s="138"/>
      <c r="E464" s="138"/>
      <c r="F464" s="138"/>
      <c r="G464" s="138"/>
      <c r="H464" s="138"/>
      <c r="I464" s="138"/>
      <c r="J464" s="138"/>
      <c r="K464" s="138"/>
      <c r="L464" s="138"/>
      <c r="M464" s="138"/>
      <c r="N464" s="138"/>
      <c r="O464" s="138"/>
      <c r="P464" s="138"/>
      <c r="Q464" s="138"/>
      <c r="R464" s="138"/>
      <c r="S464" s="138"/>
      <c r="T464" s="138"/>
      <c r="U464" s="138"/>
      <c r="V464" s="138"/>
      <c r="W464" s="138"/>
      <c r="X464" s="138"/>
      <c r="Y464" s="138"/>
      <c r="Z464" s="138"/>
      <c r="AA464" s="138"/>
      <c r="AB464" s="138"/>
      <c r="AC464" s="138"/>
      <c r="AD464" s="138"/>
      <c r="AE464" s="138"/>
      <c r="AF464" s="138"/>
      <c r="AG464" s="138"/>
      <c r="AH464" s="138"/>
      <c r="AI464" s="138"/>
      <c r="AJ464" s="138"/>
      <c r="AK464" s="138"/>
      <c r="AL464" s="138"/>
      <c r="AM464" s="138"/>
      <c r="AN464" s="138"/>
      <c r="AO464" s="138"/>
      <c r="AP464" s="138"/>
      <c r="AQ464" s="138"/>
      <c r="AR464" s="138"/>
      <c r="AS464" s="138"/>
      <c r="AT464" s="138"/>
      <c r="AU464" s="138"/>
      <c r="AV464" s="138"/>
      <c r="AW464" s="138"/>
      <c r="AX464" s="138"/>
      <c r="AY464" s="138"/>
      <c r="AZ464" s="138"/>
      <c r="BA464" s="138"/>
      <c r="BB464" s="138"/>
      <c r="BC464" s="138"/>
      <c r="BD464" s="138"/>
      <c r="BE464" s="138"/>
      <c r="BF464" s="138"/>
      <c r="BG464" s="138"/>
      <c r="BH464" s="138"/>
      <c r="BI464" s="138"/>
      <c r="BJ464" s="138"/>
      <c r="BK464" s="138"/>
      <c r="BL464" s="138"/>
      <c r="BM464" s="138"/>
      <c r="BN464" s="138"/>
      <c r="BO464" s="138"/>
      <c r="BP464" s="138"/>
      <c r="BQ464" s="138"/>
      <c r="BR464" s="138"/>
      <c r="BS464" s="138"/>
      <c r="BT464" s="138"/>
      <c r="BU464" s="138"/>
      <c r="BV464" s="138"/>
      <c r="BW464" s="138"/>
      <c r="BX464" s="138"/>
      <c r="BY464" s="138"/>
      <c r="BZ464" s="138"/>
    </row>
    <row r="465" spans="1:78" ht="18" customHeight="1" x14ac:dyDescent="0.25">
      <c r="A465" s="78"/>
      <c r="B465" s="138"/>
      <c r="C465" s="138"/>
      <c r="D465" s="138"/>
      <c r="E465" s="138"/>
      <c r="F465" s="138"/>
      <c r="G465" s="138"/>
      <c r="H465" s="138"/>
      <c r="I465" s="138"/>
      <c r="J465" s="138"/>
      <c r="K465" s="138"/>
      <c r="L465" s="138"/>
      <c r="M465" s="138"/>
      <c r="N465" s="138"/>
      <c r="O465" s="138"/>
      <c r="P465" s="138"/>
      <c r="Q465" s="138"/>
      <c r="R465" s="138"/>
      <c r="S465" s="138"/>
      <c r="T465" s="138"/>
      <c r="U465" s="138"/>
      <c r="V465" s="138"/>
      <c r="W465" s="138"/>
      <c r="X465" s="138"/>
      <c r="Y465" s="138"/>
      <c r="Z465" s="138"/>
      <c r="AA465" s="138"/>
      <c r="AB465" s="138"/>
      <c r="AC465" s="138"/>
      <c r="AD465" s="138"/>
      <c r="AE465" s="138"/>
      <c r="AF465" s="138"/>
      <c r="AG465" s="138"/>
      <c r="AH465" s="138"/>
      <c r="AI465" s="138"/>
      <c r="AJ465" s="138"/>
      <c r="AK465" s="138"/>
      <c r="AL465" s="138"/>
      <c r="AM465" s="138"/>
      <c r="AN465" s="138"/>
      <c r="AO465" s="138"/>
      <c r="AP465" s="138"/>
      <c r="AQ465" s="138"/>
      <c r="AR465" s="138"/>
      <c r="AS465" s="138"/>
      <c r="AT465" s="138"/>
      <c r="AU465" s="138"/>
      <c r="AV465" s="138"/>
      <c r="AW465" s="138"/>
      <c r="AX465" s="138"/>
      <c r="AY465" s="138"/>
      <c r="AZ465" s="138"/>
      <c r="BA465" s="138"/>
      <c r="BB465" s="138"/>
      <c r="BC465" s="138"/>
      <c r="BD465" s="138"/>
      <c r="BE465" s="138"/>
      <c r="BF465" s="138"/>
      <c r="BG465" s="138"/>
      <c r="BH465" s="138"/>
      <c r="BI465" s="138"/>
      <c r="BJ465" s="138"/>
      <c r="BK465" s="138"/>
      <c r="BL465" s="138"/>
      <c r="BM465" s="138"/>
      <c r="BN465" s="138"/>
      <c r="BO465" s="138"/>
      <c r="BP465" s="138"/>
      <c r="BQ465" s="138"/>
      <c r="BR465" s="138"/>
      <c r="BS465" s="138"/>
      <c r="BT465" s="138"/>
      <c r="BU465" s="138"/>
      <c r="BV465" s="138"/>
      <c r="BW465" s="138"/>
      <c r="BX465" s="138"/>
      <c r="BY465" s="138"/>
      <c r="BZ465" s="138"/>
    </row>
    <row r="466" spans="1:78" ht="18" customHeight="1" x14ac:dyDescent="0.25">
      <c r="A466" s="78"/>
      <c r="B466" s="138"/>
      <c r="C466" s="138"/>
      <c r="D466" s="138"/>
      <c r="E466" s="138"/>
      <c r="F466" s="138"/>
      <c r="G466" s="138"/>
      <c r="H466" s="138"/>
      <c r="I466" s="138"/>
      <c r="J466" s="138"/>
      <c r="K466" s="138"/>
      <c r="L466" s="138"/>
      <c r="M466" s="138"/>
      <c r="N466" s="138"/>
      <c r="O466" s="138"/>
      <c r="P466" s="138"/>
      <c r="Q466" s="138"/>
      <c r="R466" s="138"/>
      <c r="S466" s="138"/>
      <c r="T466" s="138"/>
      <c r="U466" s="138"/>
      <c r="V466" s="138"/>
      <c r="W466" s="138"/>
      <c r="X466" s="138"/>
      <c r="Y466" s="138"/>
      <c r="Z466" s="138"/>
      <c r="AA466" s="138"/>
      <c r="AB466" s="138"/>
      <c r="AC466" s="138"/>
      <c r="AD466" s="138"/>
      <c r="AE466" s="138"/>
      <c r="AF466" s="138"/>
      <c r="AG466" s="138"/>
      <c r="AH466" s="138"/>
      <c r="AI466" s="138"/>
      <c r="AJ466" s="138"/>
      <c r="AK466" s="138"/>
      <c r="AL466" s="138"/>
      <c r="AM466" s="138"/>
      <c r="AN466" s="138"/>
      <c r="AO466" s="138"/>
      <c r="AP466" s="138"/>
      <c r="AQ466" s="138"/>
      <c r="AR466" s="138"/>
      <c r="AS466" s="138"/>
      <c r="AT466" s="138"/>
      <c r="AU466" s="138"/>
      <c r="AV466" s="138"/>
      <c r="AW466" s="138"/>
      <c r="AX466" s="138"/>
      <c r="AY466" s="138"/>
      <c r="AZ466" s="138"/>
      <c r="BA466" s="138"/>
      <c r="BB466" s="138"/>
      <c r="BC466" s="138"/>
      <c r="BD466" s="138"/>
      <c r="BE466" s="138"/>
      <c r="BF466" s="138"/>
      <c r="BG466" s="138"/>
      <c r="BH466" s="138"/>
      <c r="BI466" s="138"/>
      <c r="BJ466" s="138"/>
      <c r="BK466" s="138"/>
      <c r="BL466" s="138"/>
      <c r="BM466" s="138"/>
      <c r="BN466" s="138"/>
      <c r="BO466" s="138"/>
      <c r="BP466" s="138"/>
      <c r="BQ466" s="138"/>
      <c r="BR466" s="138"/>
      <c r="BS466" s="138"/>
      <c r="BT466" s="138"/>
      <c r="BU466" s="138"/>
      <c r="BV466" s="138"/>
      <c r="BW466" s="138"/>
      <c r="BX466" s="138"/>
      <c r="BY466" s="138"/>
      <c r="BZ466" s="138"/>
    </row>
    <row r="467" spans="1:78" ht="18" customHeight="1" x14ac:dyDescent="0.25">
      <c r="A467" s="78"/>
      <c r="B467" s="138"/>
      <c r="C467" s="138"/>
      <c r="D467" s="138"/>
      <c r="E467" s="138"/>
      <c r="F467" s="138"/>
      <c r="G467" s="138"/>
      <c r="H467" s="138"/>
      <c r="I467" s="138"/>
      <c r="J467" s="138"/>
      <c r="K467" s="138"/>
      <c r="L467" s="138"/>
      <c r="M467" s="138"/>
      <c r="N467" s="138"/>
      <c r="O467" s="138"/>
      <c r="P467" s="138"/>
      <c r="Q467" s="138"/>
      <c r="R467" s="138"/>
      <c r="S467" s="138"/>
      <c r="T467" s="138"/>
      <c r="U467" s="138"/>
      <c r="V467" s="138"/>
      <c r="W467" s="138"/>
      <c r="X467" s="138"/>
      <c r="Y467" s="138"/>
      <c r="Z467" s="138"/>
      <c r="AA467" s="138"/>
      <c r="AB467" s="138"/>
      <c r="AC467" s="138"/>
      <c r="AD467" s="138"/>
      <c r="AE467" s="138"/>
      <c r="AF467" s="138"/>
      <c r="AG467" s="138"/>
      <c r="AH467" s="138"/>
      <c r="AI467" s="138"/>
      <c r="AJ467" s="138"/>
      <c r="AK467" s="138"/>
      <c r="AL467" s="138"/>
      <c r="AM467" s="138"/>
      <c r="AN467" s="138"/>
      <c r="AO467" s="138"/>
      <c r="AP467" s="138"/>
      <c r="AQ467" s="138"/>
      <c r="AR467" s="138"/>
      <c r="AS467" s="138"/>
      <c r="AT467" s="138"/>
      <c r="AU467" s="138"/>
      <c r="AV467" s="138"/>
      <c r="AW467" s="138"/>
      <c r="AX467" s="138"/>
      <c r="AY467" s="138"/>
      <c r="AZ467" s="138"/>
      <c r="BA467" s="138"/>
      <c r="BB467" s="138"/>
      <c r="BC467" s="138"/>
      <c r="BD467" s="138"/>
      <c r="BE467" s="138"/>
      <c r="BF467" s="138"/>
      <c r="BG467" s="138"/>
      <c r="BH467" s="138"/>
      <c r="BI467" s="138"/>
      <c r="BJ467" s="138"/>
      <c r="BK467" s="138"/>
      <c r="BL467" s="138"/>
      <c r="BM467" s="138"/>
      <c r="BN467" s="138"/>
      <c r="BO467" s="138"/>
      <c r="BP467" s="138"/>
      <c r="BQ467" s="138"/>
      <c r="BR467" s="138"/>
      <c r="BS467" s="138"/>
      <c r="BT467" s="138"/>
      <c r="BU467" s="138"/>
      <c r="BV467" s="138"/>
      <c r="BW467" s="138"/>
      <c r="BX467" s="138"/>
      <c r="BY467" s="138"/>
      <c r="BZ467" s="138"/>
    </row>
    <row r="468" spans="1:78" ht="18" customHeight="1" x14ac:dyDescent="0.25">
      <c r="A468" s="78"/>
      <c r="B468" s="138"/>
      <c r="C468" s="138"/>
      <c r="D468" s="138"/>
      <c r="E468" s="138"/>
      <c r="F468" s="138"/>
      <c r="G468" s="138"/>
      <c r="H468" s="138"/>
      <c r="I468" s="138"/>
      <c r="J468" s="138"/>
      <c r="K468" s="138"/>
      <c r="L468" s="138"/>
      <c r="M468" s="138"/>
      <c r="N468" s="138"/>
      <c r="O468" s="138"/>
      <c r="P468" s="138"/>
      <c r="Q468" s="138"/>
      <c r="R468" s="138"/>
      <c r="S468" s="138"/>
      <c r="T468" s="138"/>
      <c r="U468" s="138"/>
      <c r="V468" s="138"/>
      <c r="W468" s="138"/>
      <c r="X468" s="138"/>
      <c r="Y468" s="138"/>
      <c r="Z468" s="138"/>
      <c r="AA468" s="138"/>
      <c r="AB468" s="138"/>
      <c r="AC468" s="138"/>
      <c r="AD468" s="138"/>
      <c r="AE468" s="138"/>
      <c r="AF468" s="138"/>
      <c r="AG468" s="138"/>
      <c r="AH468" s="138"/>
      <c r="AI468" s="138"/>
      <c r="AJ468" s="138"/>
      <c r="AK468" s="138"/>
      <c r="AL468" s="138"/>
      <c r="AM468" s="138"/>
      <c r="AN468" s="138"/>
      <c r="AO468" s="138"/>
      <c r="AP468" s="138"/>
      <c r="AQ468" s="138"/>
      <c r="AR468" s="138"/>
      <c r="AS468" s="138"/>
      <c r="AT468" s="138"/>
      <c r="AU468" s="138"/>
      <c r="AV468" s="138"/>
      <c r="AW468" s="138"/>
      <c r="AX468" s="138"/>
      <c r="AY468" s="138"/>
      <c r="AZ468" s="138"/>
      <c r="BA468" s="138"/>
      <c r="BB468" s="138"/>
      <c r="BC468" s="138"/>
      <c r="BD468" s="138"/>
      <c r="BE468" s="138"/>
      <c r="BF468" s="138"/>
      <c r="BG468" s="138"/>
      <c r="BH468" s="138"/>
      <c r="BI468" s="138"/>
      <c r="BJ468" s="138"/>
      <c r="BK468" s="138"/>
      <c r="BL468" s="138"/>
      <c r="BM468" s="138"/>
      <c r="BN468" s="138"/>
      <c r="BO468" s="138"/>
      <c r="BP468" s="138"/>
      <c r="BQ468" s="138"/>
      <c r="BR468" s="138"/>
      <c r="BS468" s="138"/>
      <c r="BT468" s="138"/>
      <c r="BU468" s="138"/>
      <c r="BV468" s="138"/>
      <c r="BW468" s="138"/>
      <c r="BX468" s="138"/>
      <c r="BY468" s="138"/>
      <c r="BZ468" s="138"/>
    </row>
    <row r="469" spans="1:78" ht="18" customHeight="1" x14ac:dyDescent="0.25">
      <c r="A469" s="78"/>
      <c r="B469" s="138"/>
      <c r="C469" s="138"/>
      <c r="D469" s="138"/>
      <c r="E469" s="138"/>
      <c r="F469" s="138"/>
      <c r="G469" s="138"/>
      <c r="H469" s="138"/>
      <c r="I469" s="138"/>
      <c r="J469" s="138"/>
      <c r="K469" s="138"/>
      <c r="L469" s="138"/>
      <c r="M469" s="138"/>
      <c r="N469" s="138"/>
      <c r="O469" s="138"/>
      <c r="P469" s="138"/>
      <c r="Q469" s="138"/>
      <c r="R469" s="138"/>
      <c r="S469" s="138"/>
      <c r="T469" s="138"/>
      <c r="U469" s="138"/>
      <c r="V469" s="138"/>
      <c r="W469" s="138"/>
      <c r="X469" s="138"/>
      <c r="Y469" s="138"/>
      <c r="Z469" s="138"/>
      <c r="AA469" s="138"/>
      <c r="AB469" s="138"/>
      <c r="AC469" s="138"/>
      <c r="AD469" s="138"/>
      <c r="AE469" s="138"/>
      <c r="AF469" s="138"/>
      <c r="AG469" s="138"/>
      <c r="AH469" s="138"/>
      <c r="AI469" s="138"/>
      <c r="AJ469" s="138"/>
      <c r="AK469" s="138"/>
      <c r="AL469" s="138"/>
      <c r="AM469" s="138"/>
      <c r="AN469" s="138"/>
      <c r="AO469" s="138"/>
      <c r="AP469" s="138"/>
      <c r="AQ469" s="138"/>
      <c r="AR469" s="138"/>
      <c r="AS469" s="138"/>
      <c r="AT469" s="138"/>
      <c r="AU469" s="138"/>
      <c r="AV469" s="138"/>
      <c r="AW469" s="138"/>
      <c r="AX469" s="138"/>
      <c r="AY469" s="138"/>
      <c r="AZ469" s="138"/>
      <c r="BA469" s="138"/>
      <c r="BB469" s="138"/>
      <c r="BC469" s="138"/>
      <c r="BD469" s="138"/>
      <c r="BE469" s="138"/>
      <c r="BF469" s="138"/>
      <c r="BG469" s="138"/>
      <c r="BH469" s="138"/>
      <c r="BI469" s="138"/>
      <c r="BJ469" s="138"/>
      <c r="BK469" s="138"/>
      <c r="BL469" s="138"/>
      <c r="BM469" s="138"/>
      <c r="BN469" s="138"/>
      <c r="BO469" s="138"/>
      <c r="BP469" s="138"/>
      <c r="BQ469" s="138"/>
      <c r="BR469" s="138"/>
      <c r="BS469" s="138"/>
      <c r="BT469" s="138"/>
      <c r="BU469" s="138"/>
      <c r="BV469" s="138"/>
      <c r="BW469" s="138"/>
      <c r="BX469" s="138"/>
      <c r="BY469" s="138"/>
      <c r="BZ469" s="138"/>
    </row>
    <row r="470" spans="1:78" ht="18" customHeight="1" x14ac:dyDescent="0.25">
      <c r="A470" s="78"/>
      <c r="B470" s="138"/>
      <c r="C470" s="138"/>
      <c r="D470" s="138"/>
      <c r="E470" s="138"/>
      <c r="F470" s="138"/>
      <c r="G470" s="138"/>
      <c r="H470" s="138"/>
      <c r="I470" s="138"/>
      <c r="J470" s="138"/>
      <c r="K470" s="138"/>
      <c r="L470" s="138"/>
      <c r="M470" s="138"/>
      <c r="N470" s="138"/>
      <c r="O470" s="138"/>
      <c r="P470" s="138"/>
      <c r="Q470" s="138"/>
      <c r="R470" s="138"/>
      <c r="S470" s="138"/>
      <c r="T470" s="138"/>
      <c r="U470" s="138"/>
      <c r="V470" s="138"/>
      <c r="W470" s="138"/>
      <c r="X470" s="138"/>
      <c r="Y470" s="138"/>
      <c r="Z470" s="138"/>
      <c r="AA470" s="138"/>
      <c r="AB470" s="138"/>
      <c r="AC470" s="138"/>
      <c r="AD470" s="138"/>
      <c r="AE470" s="138"/>
      <c r="AF470" s="138"/>
      <c r="AG470" s="138"/>
      <c r="AH470" s="138"/>
      <c r="AI470" s="138"/>
      <c r="AJ470" s="138"/>
      <c r="AK470" s="138"/>
      <c r="AL470" s="138"/>
      <c r="AM470" s="138"/>
      <c r="AN470" s="138"/>
      <c r="AO470" s="138"/>
      <c r="AP470" s="138"/>
      <c r="AQ470" s="138"/>
      <c r="AR470" s="138"/>
      <c r="AS470" s="138"/>
      <c r="AT470" s="138"/>
      <c r="AU470" s="138"/>
      <c r="AV470" s="138"/>
      <c r="AW470" s="138"/>
      <c r="AX470" s="138"/>
      <c r="AY470" s="138"/>
      <c r="AZ470" s="138"/>
      <c r="BA470" s="138"/>
      <c r="BB470" s="138"/>
      <c r="BC470" s="138"/>
      <c r="BD470" s="138"/>
      <c r="BE470" s="138"/>
      <c r="BF470" s="138"/>
      <c r="BG470" s="138"/>
      <c r="BH470" s="138"/>
      <c r="BI470" s="138"/>
      <c r="BJ470" s="138"/>
      <c r="BK470" s="138"/>
      <c r="BL470" s="138"/>
      <c r="BM470" s="138"/>
      <c r="BN470" s="138"/>
      <c r="BO470" s="138"/>
      <c r="BP470" s="138"/>
      <c r="BQ470" s="138"/>
      <c r="BR470" s="138"/>
      <c r="BS470" s="138"/>
      <c r="BT470" s="138"/>
      <c r="BU470" s="138"/>
      <c r="BV470" s="138"/>
      <c r="BW470" s="138"/>
      <c r="BX470" s="138"/>
      <c r="BY470" s="138"/>
      <c r="BZ470" s="138"/>
    </row>
    <row r="471" spans="1:78" ht="18" customHeight="1" x14ac:dyDescent="0.25">
      <c r="A471" s="78"/>
      <c r="B471" s="138"/>
      <c r="C471" s="138"/>
      <c r="D471" s="138"/>
      <c r="E471" s="138"/>
      <c r="F471" s="138"/>
      <c r="G471" s="138"/>
      <c r="H471" s="138"/>
      <c r="I471" s="138"/>
      <c r="J471" s="138"/>
      <c r="K471" s="138"/>
      <c r="L471" s="138"/>
      <c r="M471" s="138"/>
      <c r="N471" s="138"/>
      <c r="O471" s="138"/>
      <c r="P471" s="138"/>
      <c r="Q471" s="138"/>
      <c r="R471" s="138"/>
      <c r="S471" s="138"/>
      <c r="T471" s="138"/>
      <c r="U471" s="138"/>
      <c r="V471" s="138"/>
      <c r="W471" s="138"/>
      <c r="X471" s="138"/>
      <c r="Y471" s="138"/>
      <c r="Z471" s="138"/>
      <c r="AA471" s="138"/>
      <c r="AB471" s="138"/>
      <c r="AC471" s="138"/>
      <c r="AD471" s="138"/>
      <c r="AE471" s="138"/>
      <c r="AF471" s="138"/>
      <c r="AG471" s="138"/>
      <c r="AH471" s="138"/>
      <c r="AI471" s="138"/>
      <c r="AJ471" s="138"/>
      <c r="AK471" s="138"/>
      <c r="AL471" s="138"/>
      <c r="AM471" s="138"/>
      <c r="AN471" s="138"/>
      <c r="AO471" s="138"/>
      <c r="AP471" s="138"/>
      <c r="AQ471" s="138"/>
      <c r="AR471" s="138"/>
      <c r="AS471" s="138"/>
      <c r="AT471" s="138"/>
      <c r="AU471" s="138"/>
      <c r="AV471" s="138"/>
      <c r="AW471" s="138"/>
      <c r="AX471" s="138"/>
      <c r="AY471" s="138"/>
      <c r="AZ471" s="138"/>
      <c r="BA471" s="138"/>
      <c r="BB471" s="138"/>
      <c r="BC471" s="138"/>
      <c r="BD471" s="138"/>
      <c r="BE471" s="138"/>
      <c r="BF471" s="138"/>
      <c r="BG471" s="138"/>
      <c r="BH471" s="138"/>
      <c r="BI471" s="138"/>
      <c r="BJ471" s="138"/>
      <c r="BK471" s="138"/>
      <c r="BL471" s="138"/>
      <c r="BM471" s="138"/>
      <c r="BN471" s="138"/>
      <c r="BO471" s="138"/>
      <c r="BP471" s="138"/>
      <c r="BQ471" s="138"/>
      <c r="BR471" s="138"/>
      <c r="BS471" s="138"/>
      <c r="BT471" s="138"/>
      <c r="BU471" s="138"/>
      <c r="BV471" s="138"/>
      <c r="BW471" s="138"/>
      <c r="BX471" s="138"/>
      <c r="BY471" s="138"/>
      <c r="BZ471" s="138"/>
    </row>
    <row r="472" spans="1:78" ht="18" customHeight="1" x14ac:dyDescent="0.25">
      <c r="A472" s="78"/>
      <c r="B472" s="138"/>
      <c r="C472" s="138"/>
      <c r="D472" s="138"/>
      <c r="E472" s="138"/>
      <c r="F472" s="138"/>
      <c r="G472" s="138"/>
      <c r="H472" s="138"/>
      <c r="I472" s="138"/>
      <c r="J472" s="138"/>
      <c r="K472" s="138"/>
      <c r="L472" s="138"/>
      <c r="M472" s="138"/>
      <c r="N472" s="138"/>
      <c r="O472" s="138"/>
      <c r="P472" s="138"/>
      <c r="Q472" s="138"/>
      <c r="R472" s="138"/>
      <c r="S472" s="138"/>
      <c r="T472" s="138"/>
      <c r="U472" s="138"/>
      <c r="V472" s="138"/>
      <c r="W472" s="138"/>
      <c r="X472" s="138"/>
      <c r="Y472" s="138"/>
      <c r="Z472" s="138"/>
      <c r="AA472" s="138"/>
      <c r="AB472" s="138"/>
      <c r="AC472" s="138"/>
      <c r="AD472" s="138"/>
      <c r="AE472" s="138"/>
      <c r="AF472" s="138"/>
      <c r="AG472" s="138"/>
      <c r="AH472" s="138"/>
      <c r="AI472" s="138"/>
      <c r="AJ472" s="138"/>
      <c r="AK472" s="138"/>
      <c r="AL472" s="138"/>
      <c r="AM472" s="138"/>
      <c r="AN472" s="138"/>
      <c r="AO472" s="138"/>
      <c r="AP472" s="138"/>
      <c r="AQ472" s="138"/>
      <c r="AR472" s="138"/>
      <c r="AS472" s="138"/>
      <c r="AT472" s="138"/>
      <c r="AU472" s="138"/>
      <c r="AV472" s="138"/>
      <c r="AW472" s="138"/>
      <c r="AX472" s="138"/>
      <c r="AY472" s="138"/>
      <c r="AZ472" s="138"/>
      <c r="BA472" s="138"/>
      <c r="BB472" s="138"/>
      <c r="BC472" s="138"/>
      <c r="BD472" s="138"/>
      <c r="BE472" s="138"/>
      <c r="BF472" s="138"/>
      <c r="BG472" s="138"/>
      <c r="BH472" s="138"/>
      <c r="BI472" s="138"/>
      <c r="BJ472" s="138"/>
      <c r="BK472" s="138"/>
      <c r="BL472" s="138"/>
      <c r="BM472" s="138"/>
      <c r="BN472" s="138"/>
      <c r="BO472" s="138"/>
      <c r="BP472" s="138"/>
      <c r="BQ472" s="138"/>
      <c r="BR472" s="138"/>
      <c r="BS472" s="138"/>
      <c r="BT472" s="138"/>
      <c r="BU472" s="138"/>
      <c r="BV472" s="138"/>
      <c r="BW472" s="138"/>
      <c r="BX472" s="138"/>
      <c r="BY472" s="138"/>
      <c r="BZ472" s="138"/>
    </row>
    <row r="473" spans="1:78" ht="18" customHeight="1" x14ac:dyDescent="0.25">
      <c r="A473" s="78"/>
      <c r="B473" s="138"/>
      <c r="C473" s="138"/>
      <c r="D473" s="138"/>
      <c r="E473" s="138"/>
      <c r="F473" s="138"/>
      <c r="G473" s="138"/>
      <c r="H473" s="138"/>
      <c r="I473" s="138"/>
      <c r="J473" s="138"/>
      <c r="K473" s="138"/>
      <c r="L473" s="138"/>
      <c r="M473" s="138"/>
      <c r="N473" s="138"/>
      <c r="O473" s="138"/>
      <c r="P473" s="138"/>
      <c r="Q473" s="138"/>
      <c r="R473" s="138"/>
      <c r="S473" s="138"/>
      <c r="T473" s="138"/>
      <c r="U473" s="138"/>
      <c r="V473" s="138"/>
      <c r="W473" s="138"/>
      <c r="X473" s="138"/>
      <c r="Y473" s="138"/>
      <c r="Z473" s="138"/>
      <c r="AA473" s="138"/>
      <c r="AB473" s="138"/>
      <c r="AC473" s="138"/>
      <c r="AD473" s="138"/>
      <c r="AE473" s="138"/>
      <c r="AF473" s="138"/>
      <c r="AG473" s="138"/>
      <c r="AH473" s="138"/>
      <c r="AI473" s="138"/>
      <c r="AJ473" s="138"/>
      <c r="AK473" s="138"/>
      <c r="AL473" s="138"/>
      <c r="AM473" s="138"/>
      <c r="AN473" s="138"/>
      <c r="AO473" s="138"/>
      <c r="AP473" s="138"/>
      <c r="AQ473" s="138"/>
      <c r="AR473" s="138"/>
      <c r="AS473" s="138"/>
      <c r="AT473" s="138"/>
      <c r="AU473" s="138"/>
      <c r="AV473" s="138"/>
      <c r="AW473" s="138"/>
      <c r="AX473" s="138"/>
      <c r="AY473" s="138"/>
      <c r="AZ473" s="138"/>
      <c r="BA473" s="138"/>
      <c r="BB473" s="138"/>
      <c r="BC473" s="138"/>
      <c r="BD473" s="138"/>
      <c r="BE473" s="138"/>
      <c r="BF473" s="138"/>
      <c r="BG473" s="138"/>
      <c r="BH473" s="138"/>
      <c r="BI473" s="138"/>
      <c r="BJ473" s="138"/>
      <c r="BK473" s="138"/>
      <c r="BL473" s="138"/>
      <c r="BM473" s="138"/>
      <c r="BN473" s="138"/>
      <c r="BO473" s="138"/>
      <c r="BP473" s="138"/>
      <c r="BQ473" s="138"/>
      <c r="BR473" s="138"/>
      <c r="BS473" s="138"/>
      <c r="BT473" s="138"/>
      <c r="BU473" s="138"/>
      <c r="BV473" s="138"/>
      <c r="BW473" s="138"/>
      <c r="BX473" s="138"/>
      <c r="BY473" s="138"/>
      <c r="BZ473" s="138"/>
    </row>
    <row r="474" spans="1:78" ht="18" customHeight="1" x14ac:dyDescent="0.25">
      <c r="A474" s="78"/>
      <c r="B474" s="138"/>
      <c r="C474" s="138"/>
      <c r="D474" s="138"/>
      <c r="E474" s="138"/>
      <c r="F474" s="138"/>
      <c r="G474" s="138"/>
      <c r="H474" s="138"/>
      <c r="I474" s="138"/>
      <c r="J474" s="138"/>
      <c r="K474" s="138"/>
      <c r="L474" s="138"/>
      <c r="M474" s="138"/>
      <c r="N474" s="138"/>
      <c r="O474" s="138"/>
      <c r="P474" s="138"/>
      <c r="Q474" s="138"/>
      <c r="R474" s="138"/>
      <c r="S474" s="138"/>
      <c r="T474" s="138"/>
      <c r="U474" s="138"/>
      <c r="V474" s="138"/>
      <c r="W474" s="138"/>
      <c r="X474" s="138"/>
      <c r="Y474" s="138"/>
      <c r="Z474" s="138"/>
      <c r="AA474" s="138"/>
      <c r="AB474" s="138"/>
      <c r="AC474" s="138"/>
      <c r="AD474" s="138"/>
      <c r="AE474" s="138"/>
      <c r="AF474" s="138"/>
      <c r="AG474" s="138"/>
      <c r="AH474" s="138"/>
      <c r="AI474" s="138"/>
      <c r="AJ474" s="138"/>
      <c r="AK474" s="138"/>
      <c r="AL474" s="138"/>
      <c r="AM474" s="138"/>
      <c r="AN474" s="138"/>
      <c r="AO474" s="138"/>
      <c r="AP474" s="138"/>
      <c r="AQ474" s="138"/>
      <c r="AR474" s="138"/>
      <c r="AS474" s="138"/>
      <c r="AT474" s="138"/>
      <c r="AU474" s="138"/>
      <c r="AV474" s="138"/>
      <c r="AW474" s="138"/>
      <c r="AX474" s="138"/>
      <c r="AY474" s="138"/>
      <c r="AZ474" s="138"/>
      <c r="BA474" s="138"/>
      <c r="BB474" s="138"/>
      <c r="BC474" s="138"/>
      <c r="BD474" s="138"/>
      <c r="BE474" s="138"/>
      <c r="BF474" s="138"/>
      <c r="BG474" s="138"/>
      <c r="BH474" s="138"/>
      <c r="BI474" s="138"/>
      <c r="BJ474" s="138"/>
      <c r="BK474" s="138"/>
      <c r="BL474" s="138"/>
      <c r="BM474" s="138"/>
      <c r="BN474" s="138"/>
      <c r="BO474" s="138"/>
      <c r="BP474" s="138"/>
      <c r="BQ474" s="138"/>
      <c r="BR474" s="138"/>
      <c r="BS474" s="138"/>
      <c r="BT474" s="138"/>
      <c r="BU474" s="138"/>
      <c r="BV474" s="138"/>
      <c r="BW474" s="138"/>
      <c r="BX474" s="138"/>
      <c r="BY474" s="138"/>
      <c r="BZ474" s="138"/>
    </row>
    <row r="475" spans="1:78" ht="18" customHeight="1" x14ac:dyDescent="0.25">
      <c r="A475" s="78"/>
      <c r="B475" s="138"/>
      <c r="C475" s="138"/>
      <c r="D475" s="138"/>
      <c r="E475" s="138"/>
      <c r="F475" s="138"/>
      <c r="G475" s="138"/>
      <c r="H475" s="138"/>
      <c r="I475" s="138"/>
      <c r="J475" s="138"/>
      <c r="K475" s="138"/>
      <c r="L475" s="138"/>
      <c r="M475" s="138"/>
      <c r="N475" s="138"/>
      <c r="O475" s="138"/>
      <c r="P475" s="138"/>
      <c r="Q475" s="138"/>
      <c r="R475" s="138"/>
      <c r="S475" s="138"/>
      <c r="T475" s="138"/>
      <c r="U475" s="138"/>
      <c r="V475" s="138"/>
      <c r="W475" s="138"/>
      <c r="X475" s="138"/>
      <c r="Y475" s="138"/>
      <c r="Z475" s="138"/>
      <c r="AA475" s="138"/>
      <c r="AB475" s="138"/>
      <c r="AC475" s="138"/>
      <c r="AD475" s="138"/>
      <c r="AE475" s="138"/>
      <c r="AF475" s="138"/>
      <c r="AG475" s="138"/>
      <c r="AH475" s="138"/>
      <c r="AI475" s="138"/>
      <c r="AJ475" s="138"/>
      <c r="AK475" s="138"/>
      <c r="AL475" s="138"/>
      <c r="AM475" s="138"/>
      <c r="AN475" s="138"/>
      <c r="AO475" s="138"/>
      <c r="AP475" s="138"/>
      <c r="AQ475" s="138"/>
      <c r="AR475" s="138"/>
      <c r="AS475" s="138"/>
      <c r="AT475" s="138"/>
      <c r="AU475" s="138"/>
      <c r="AV475" s="138"/>
      <c r="AW475" s="138"/>
      <c r="AX475" s="138"/>
      <c r="AY475" s="138"/>
      <c r="AZ475" s="138"/>
      <c r="BA475" s="138"/>
      <c r="BB475" s="138"/>
      <c r="BC475" s="138"/>
      <c r="BD475" s="138"/>
      <c r="BE475" s="138"/>
      <c r="BF475" s="138"/>
      <c r="BG475" s="138"/>
      <c r="BH475" s="138"/>
      <c r="BI475" s="138"/>
      <c r="BJ475" s="138"/>
      <c r="BK475" s="138"/>
      <c r="BL475" s="138"/>
      <c r="BM475" s="138"/>
      <c r="BN475" s="138"/>
      <c r="BO475" s="138"/>
      <c r="BP475" s="138"/>
      <c r="BQ475" s="138"/>
      <c r="BR475" s="138"/>
      <c r="BS475" s="138"/>
      <c r="BT475" s="138"/>
      <c r="BU475" s="138"/>
      <c r="BV475" s="138"/>
      <c r="BW475" s="138"/>
      <c r="BX475" s="138"/>
      <c r="BY475" s="138"/>
      <c r="BZ475" s="138"/>
    </row>
    <row r="476" spans="1:78" ht="18" customHeight="1" x14ac:dyDescent="0.25">
      <c r="A476" s="78"/>
      <c r="B476" s="138"/>
      <c r="C476" s="138"/>
      <c r="D476" s="138"/>
      <c r="E476" s="138"/>
      <c r="F476" s="138"/>
      <c r="G476" s="138"/>
      <c r="H476" s="138"/>
      <c r="I476" s="138"/>
      <c r="J476" s="138"/>
      <c r="K476" s="138"/>
      <c r="L476" s="138"/>
      <c r="M476" s="138"/>
      <c r="N476" s="138"/>
      <c r="O476" s="138"/>
      <c r="P476" s="138"/>
      <c r="Q476" s="138"/>
      <c r="R476" s="138"/>
      <c r="S476" s="138"/>
      <c r="T476" s="138"/>
      <c r="U476" s="138"/>
      <c r="V476" s="138"/>
      <c r="W476" s="138"/>
      <c r="X476" s="138"/>
      <c r="Y476" s="138"/>
      <c r="Z476" s="138"/>
      <c r="AA476" s="138"/>
      <c r="AB476" s="138"/>
      <c r="AC476" s="138"/>
      <c r="AD476" s="138"/>
      <c r="AE476" s="138"/>
      <c r="AF476" s="138"/>
      <c r="AG476" s="138"/>
      <c r="AH476" s="138"/>
      <c r="AI476" s="138"/>
      <c r="AJ476" s="138"/>
      <c r="AK476" s="138"/>
      <c r="AL476" s="138"/>
      <c r="AM476" s="138"/>
      <c r="AN476" s="138"/>
      <c r="AO476" s="138"/>
      <c r="AP476" s="138"/>
      <c r="AQ476" s="138"/>
      <c r="AR476" s="138"/>
      <c r="AS476" s="138"/>
      <c r="AT476" s="138"/>
      <c r="AU476" s="138"/>
      <c r="AV476" s="138"/>
      <c r="AW476" s="138"/>
      <c r="AX476" s="138"/>
      <c r="AY476" s="138"/>
      <c r="AZ476" s="138"/>
      <c r="BA476" s="138"/>
      <c r="BB476" s="138"/>
      <c r="BC476" s="138"/>
      <c r="BD476" s="138"/>
      <c r="BE476" s="138"/>
      <c r="BF476" s="138"/>
      <c r="BG476" s="138"/>
      <c r="BH476" s="138"/>
      <c r="BI476" s="138"/>
      <c r="BJ476" s="138"/>
      <c r="BK476" s="138"/>
      <c r="BL476" s="138"/>
      <c r="BM476" s="138"/>
      <c r="BN476" s="138"/>
      <c r="BO476" s="138"/>
      <c r="BP476" s="138"/>
      <c r="BQ476" s="138"/>
      <c r="BR476" s="138"/>
      <c r="BS476" s="138"/>
      <c r="BT476" s="138"/>
      <c r="BU476" s="138"/>
      <c r="BV476" s="138"/>
      <c r="BW476" s="138"/>
      <c r="BX476" s="138"/>
      <c r="BY476" s="138"/>
      <c r="BZ476" s="138"/>
    </row>
    <row r="477" spans="1:78" ht="18" customHeight="1" x14ac:dyDescent="0.25">
      <c r="A477" s="78"/>
      <c r="B477" s="138"/>
      <c r="C477" s="138"/>
      <c r="D477" s="138"/>
      <c r="E477" s="138"/>
      <c r="F477" s="138"/>
      <c r="G477" s="138"/>
      <c r="H477" s="138"/>
      <c r="I477" s="138"/>
      <c r="J477" s="138"/>
      <c r="K477" s="138"/>
      <c r="L477" s="138"/>
      <c r="M477" s="138"/>
      <c r="N477" s="138"/>
      <c r="O477" s="138"/>
      <c r="P477" s="138"/>
      <c r="Q477" s="138"/>
      <c r="R477" s="138"/>
      <c r="S477" s="138"/>
      <c r="T477" s="138"/>
      <c r="U477" s="138"/>
      <c r="V477" s="138"/>
      <c r="W477" s="138"/>
      <c r="X477" s="138"/>
      <c r="Y477" s="138"/>
      <c r="Z477" s="138"/>
      <c r="AA477" s="138"/>
      <c r="AB477" s="138"/>
      <c r="AC477" s="138"/>
      <c r="AD477" s="138"/>
      <c r="AE477" s="138"/>
      <c r="AF477" s="138"/>
      <c r="AG477" s="138"/>
      <c r="AH477" s="138"/>
      <c r="AI477" s="138"/>
      <c r="AJ477" s="138"/>
      <c r="AK477" s="138"/>
      <c r="AL477" s="138"/>
      <c r="AM477" s="138"/>
      <c r="AN477" s="138"/>
      <c r="AO477" s="138"/>
      <c r="AP477" s="138"/>
      <c r="AQ477" s="138"/>
      <c r="AR477" s="138"/>
      <c r="AS477" s="138"/>
      <c r="AT477" s="138"/>
      <c r="AU477" s="138"/>
      <c r="AV477" s="138"/>
      <c r="AW477" s="138"/>
      <c r="AX477" s="138"/>
      <c r="AY477" s="138"/>
      <c r="AZ477" s="138"/>
      <c r="BA477" s="138"/>
      <c r="BB477" s="138"/>
      <c r="BC477" s="138"/>
      <c r="BD477" s="138"/>
      <c r="BE477" s="138"/>
      <c r="BF477" s="138"/>
      <c r="BG477" s="138"/>
      <c r="BH477" s="138"/>
      <c r="BI477" s="138"/>
      <c r="BJ477" s="138"/>
      <c r="BK477" s="138"/>
      <c r="BL477" s="138"/>
      <c r="BM477" s="138"/>
      <c r="BN477" s="138"/>
      <c r="BO477" s="138"/>
      <c r="BP477" s="138"/>
      <c r="BQ477" s="138"/>
      <c r="BR477" s="138"/>
      <c r="BS477" s="138"/>
      <c r="BT477" s="138"/>
      <c r="BU477" s="138"/>
      <c r="BV477" s="138"/>
      <c r="BW477" s="138"/>
      <c r="BX477" s="138"/>
      <c r="BY477" s="138"/>
      <c r="BZ477" s="138"/>
    </row>
    <row r="478" spans="1:78" ht="18" customHeight="1" x14ac:dyDescent="0.25">
      <c r="A478" s="78"/>
      <c r="B478" s="138"/>
      <c r="C478" s="138"/>
      <c r="D478" s="138"/>
      <c r="E478" s="138"/>
      <c r="F478" s="138"/>
      <c r="G478" s="138"/>
      <c r="H478" s="138"/>
      <c r="I478" s="138"/>
      <c r="J478" s="138"/>
      <c r="K478" s="138"/>
      <c r="L478" s="138"/>
      <c r="M478" s="138"/>
      <c r="N478" s="138"/>
      <c r="O478" s="138"/>
      <c r="P478" s="138"/>
      <c r="Q478" s="138"/>
      <c r="R478" s="138"/>
      <c r="S478" s="138"/>
      <c r="T478" s="138"/>
      <c r="U478" s="138"/>
      <c r="V478" s="138"/>
      <c r="W478" s="138"/>
      <c r="X478" s="138"/>
      <c r="Y478" s="138"/>
      <c r="Z478" s="138"/>
      <c r="AA478" s="138"/>
      <c r="AB478" s="138"/>
      <c r="AC478" s="138"/>
      <c r="AD478" s="138"/>
      <c r="AE478" s="138"/>
      <c r="AF478" s="138"/>
      <c r="AG478" s="138"/>
      <c r="AH478" s="138"/>
      <c r="AI478" s="138"/>
      <c r="AJ478" s="138"/>
      <c r="AK478" s="138"/>
      <c r="AL478" s="138"/>
      <c r="AM478" s="138"/>
      <c r="AN478" s="138"/>
      <c r="AO478" s="138"/>
      <c r="AP478" s="138"/>
      <c r="AQ478" s="138"/>
      <c r="AR478" s="138"/>
      <c r="AS478" s="138"/>
      <c r="AT478" s="138"/>
      <c r="AU478" s="138"/>
      <c r="AV478" s="138"/>
      <c r="AW478" s="138"/>
      <c r="AX478" s="138"/>
      <c r="AY478" s="138"/>
      <c r="AZ478" s="138"/>
      <c r="BA478" s="138"/>
      <c r="BB478" s="138"/>
      <c r="BC478" s="138"/>
      <c r="BD478" s="138"/>
      <c r="BE478" s="138"/>
      <c r="BF478" s="138"/>
      <c r="BG478" s="138"/>
      <c r="BH478" s="138"/>
      <c r="BI478" s="138"/>
      <c r="BJ478" s="138"/>
      <c r="BK478" s="138"/>
      <c r="BL478" s="138"/>
      <c r="BM478" s="138"/>
      <c r="BN478" s="138"/>
      <c r="BO478" s="138"/>
      <c r="BP478" s="138"/>
      <c r="BQ478" s="138"/>
      <c r="BR478" s="138"/>
      <c r="BS478" s="138"/>
      <c r="BT478" s="138"/>
      <c r="BU478" s="138"/>
      <c r="BV478" s="138"/>
      <c r="BW478" s="138"/>
      <c r="BX478" s="138"/>
      <c r="BY478" s="138"/>
      <c r="BZ478" s="138"/>
    </row>
    <row r="479" spans="1:78" ht="18" customHeight="1" x14ac:dyDescent="0.25">
      <c r="A479" s="78"/>
      <c r="B479" s="138"/>
      <c r="C479" s="138"/>
      <c r="D479" s="138"/>
      <c r="E479" s="138"/>
      <c r="F479" s="138"/>
      <c r="G479" s="138"/>
      <c r="H479" s="138"/>
      <c r="I479" s="138"/>
      <c r="J479" s="138"/>
      <c r="K479" s="138"/>
      <c r="L479" s="138"/>
      <c r="M479" s="138"/>
      <c r="N479" s="138"/>
      <c r="O479" s="138"/>
      <c r="P479" s="138"/>
      <c r="Q479" s="138"/>
      <c r="R479" s="138"/>
      <c r="S479" s="138"/>
      <c r="T479" s="138"/>
      <c r="U479" s="138"/>
      <c r="V479" s="138"/>
      <c r="W479" s="138"/>
      <c r="X479" s="138"/>
      <c r="Y479" s="138"/>
      <c r="Z479" s="138"/>
      <c r="AA479" s="138"/>
      <c r="AB479" s="138"/>
      <c r="AC479" s="138"/>
      <c r="AD479" s="138"/>
      <c r="AE479" s="138"/>
      <c r="AF479" s="138"/>
      <c r="AG479" s="138"/>
      <c r="AH479" s="138"/>
      <c r="AI479" s="138"/>
      <c r="AJ479" s="138"/>
      <c r="AK479" s="138"/>
      <c r="AL479" s="138"/>
      <c r="AM479" s="138"/>
      <c r="AN479" s="138"/>
      <c r="AO479" s="138"/>
      <c r="AP479" s="138"/>
      <c r="AQ479" s="138"/>
      <c r="AR479" s="138"/>
      <c r="AS479" s="138"/>
      <c r="AT479" s="138"/>
      <c r="AU479" s="138"/>
      <c r="AV479" s="138"/>
      <c r="AW479" s="138"/>
      <c r="AX479" s="138"/>
      <c r="AY479" s="138"/>
      <c r="AZ479" s="138"/>
      <c r="BA479" s="138"/>
      <c r="BB479" s="138"/>
      <c r="BC479" s="138"/>
      <c r="BD479" s="138"/>
      <c r="BE479" s="138"/>
      <c r="BF479" s="138"/>
      <c r="BG479" s="138"/>
      <c r="BH479" s="138"/>
      <c r="BI479" s="138"/>
      <c r="BJ479" s="138"/>
      <c r="BK479" s="138"/>
      <c r="BL479" s="138"/>
      <c r="BM479" s="138"/>
      <c r="BN479" s="138"/>
      <c r="BO479" s="138"/>
      <c r="BP479" s="138"/>
      <c r="BQ479" s="138"/>
      <c r="BR479" s="138"/>
      <c r="BS479" s="138"/>
      <c r="BT479" s="138"/>
      <c r="BU479" s="138"/>
      <c r="BV479" s="138"/>
      <c r="BW479" s="138"/>
      <c r="BX479" s="138"/>
      <c r="BY479" s="138"/>
      <c r="BZ479" s="138"/>
    </row>
    <row r="480" spans="1:78" ht="18" customHeight="1" x14ac:dyDescent="0.25">
      <c r="A480" s="78"/>
      <c r="B480" s="138"/>
      <c r="C480" s="138"/>
      <c r="D480" s="138"/>
      <c r="E480" s="138"/>
      <c r="F480" s="138"/>
      <c r="G480" s="138"/>
      <c r="H480" s="138"/>
      <c r="I480" s="138"/>
      <c r="J480" s="138"/>
      <c r="K480" s="138"/>
      <c r="L480" s="138"/>
      <c r="M480" s="138"/>
      <c r="N480" s="138"/>
      <c r="O480" s="138"/>
      <c r="P480" s="138"/>
      <c r="Q480" s="138"/>
      <c r="R480" s="138"/>
      <c r="S480" s="138"/>
      <c r="T480" s="138"/>
      <c r="U480" s="138"/>
      <c r="V480" s="138"/>
      <c r="W480" s="138"/>
      <c r="X480" s="138"/>
      <c r="Y480" s="138"/>
      <c r="Z480" s="138"/>
      <c r="AA480" s="138"/>
      <c r="AB480" s="138"/>
      <c r="AC480" s="138"/>
      <c r="AD480" s="138"/>
      <c r="AE480" s="138"/>
      <c r="AF480" s="138"/>
      <c r="AG480" s="138"/>
      <c r="AH480" s="138"/>
      <c r="AI480" s="138"/>
      <c r="AJ480" s="138"/>
      <c r="AK480" s="138"/>
      <c r="AL480" s="138"/>
      <c r="AM480" s="138"/>
      <c r="AN480" s="138"/>
      <c r="AO480" s="138"/>
      <c r="AP480" s="138"/>
      <c r="AQ480" s="138"/>
      <c r="AR480" s="138"/>
      <c r="AS480" s="138"/>
      <c r="AT480" s="138"/>
      <c r="AU480" s="138"/>
      <c r="AV480" s="138"/>
      <c r="AW480" s="138"/>
      <c r="AX480" s="138"/>
      <c r="AY480" s="138"/>
      <c r="AZ480" s="138"/>
      <c r="BA480" s="138"/>
      <c r="BB480" s="138"/>
      <c r="BC480" s="138"/>
      <c r="BD480" s="138"/>
      <c r="BE480" s="138"/>
      <c r="BF480" s="138"/>
      <c r="BG480" s="138"/>
      <c r="BH480" s="138"/>
      <c r="BI480" s="138"/>
      <c r="BJ480" s="138"/>
      <c r="BK480" s="138"/>
      <c r="BL480" s="138"/>
      <c r="BM480" s="138"/>
      <c r="BN480" s="138"/>
      <c r="BO480" s="138"/>
      <c r="BP480" s="138"/>
      <c r="BQ480" s="138"/>
      <c r="BR480" s="138"/>
      <c r="BS480" s="138"/>
      <c r="BT480" s="138"/>
      <c r="BU480" s="138"/>
      <c r="BV480" s="138"/>
      <c r="BW480" s="138"/>
      <c r="BX480" s="138"/>
      <c r="BY480" s="138"/>
      <c r="BZ480" s="138"/>
    </row>
    <row r="481" spans="1:78" ht="18" customHeight="1" x14ac:dyDescent="0.25">
      <c r="A481" s="78"/>
      <c r="B481" s="138"/>
      <c r="C481" s="138"/>
      <c r="D481" s="138"/>
      <c r="E481" s="138"/>
      <c r="F481" s="138"/>
      <c r="G481" s="138"/>
      <c r="H481" s="138"/>
      <c r="I481" s="138"/>
      <c r="J481" s="138"/>
      <c r="K481" s="138"/>
      <c r="L481" s="138"/>
      <c r="M481" s="138"/>
      <c r="N481" s="138"/>
      <c r="O481" s="138"/>
      <c r="P481" s="138"/>
      <c r="Q481" s="138"/>
      <c r="R481" s="138"/>
      <c r="S481" s="138"/>
      <c r="T481" s="138"/>
      <c r="U481" s="138"/>
      <c r="V481" s="138"/>
      <c r="W481" s="138"/>
      <c r="X481" s="138"/>
      <c r="Y481" s="138"/>
      <c r="Z481" s="138"/>
      <c r="AA481" s="138"/>
      <c r="AB481" s="138"/>
      <c r="AC481" s="138"/>
      <c r="AD481" s="138"/>
      <c r="AE481" s="138"/>
      <c r="AF481" s="138"/>
      <c r="AG481" s="138"/>
      <c r="AH481" s="138"/>
      <c r="AI481" s="138"/>
      <c r="AJ481" s="138"/>
      <c r="AK481" s="138"/>
      <c r="AL481" s="138"/>
      <c r="AM481" s="138"/>
      <c r="AN481" s="138"/>
      <c r="AO481" s="138"/>
      <c r="AP481" s="138"/>
      <c r="AQ481" s="138"/>
      <c r="AR481" s="138"/>
      <c r="AS481" s="138"/>
      <c r="AT481" s="138"/>
      <c r="AU481" s="138"/>
      <c r="AV481" s="138"/>
      <c r="AW481" s="138"/>
      <c r="AX481" s="138"/>
      <c r="AY481" s="138"/>
      <c r="AZ481" s="138"/>
      <c r="BA481" s="138"/>
      <c r="BB481" s="138"/>
      <c r="BC481" s="138"/>
      <c r="BD481" s="138"/>
      <c r="BE481" s="138"/>
      <c r="BF481" s="138"/>
      <c r="BG481" s="138"/>
      <c r="BH481" s="138"/>
      <c r="BI481" s="138"/>
      <c r="BJ481" s="138"/>
      <c r="BK481" s="138"/>
      <c r="BL481" s="138"/>
      <c r="BM481" s="138"/>
      <c r="BN481" s="138"/>
      <c r="BO481" s="138"/>
      <c r="BP481" s="138"/>
      <c r="BQ481" s="138"/>
      <c r="BR481" s="138"/>
      <c r="BS481" s="138"/>
      <c r="BT481" s="138"/>
      <c r="BU481" s="138"/>
      <c r="BV481" s="138"/>
      <c r="BW481" s="138"/>
      <c r="BX481" s="138"/>
      <c r="BY481" s="138"/>
      <c r="BZ481" s="138"/>
    </row>
    <row r="482" spans="1:78" ht="18" customHeight="1" x14ac:dyDescent="0.25">
      <c r="A482" s="78"/>
      <c r="B482" s="138"/>
      <c r="C482" s="138"/>
      <c r="D482" s="138"/>
      <c r="E482" s="138"/>
      <c r="F482" s="138"/>
      <c r="G482" s="138"/>
      <c r="H482" s="138"/>
      <c r="I482" s="138"/>
      <c r="J482" s="138"/>
      <c r="K482" s="138"/>
      <c r="L482" s="138"/>
      <c r="M482" s="138"/>
      <c r="N482" s="138"/>
      <c r="O482" s="138"/>
      <c r="P482" s="138"/>
      <c r="Q482" s="138"/>
      <c r="R482" s="138"/>
      <c r="S482" s="138"/>
      <c r="T482" s="138"/>
      <c r="U482" s="138"/>
      <c r="V482" s="138"/>
      <c r="W482" s="138"/>
      <c r="X482" s="138"/>
      <c r="Y482" s="138"/>
      <c r="Z482" s="138"/>
      <c r="AA482" s="138"/>
      <c r="AB482" s="138"/>
      <c r="AC482" s="138"/>
      <c r="AD482" s="138"/>
      <c r="AE482" s="138"/>
      <c r="AF482" s="138"/>
      <c r="AG482" s="138"/>
      <c r="AH482" s="138"/>
      <c r="AI482" s="138"/>
      <c r="AJ482" s="138"/>
      <c r="AK482" s="138"/>
      <c r="AL482" s="138"/>
      <c r="AM482" s="138"/>
      <c r="AN482" s="138"/>
      <c r="AO482" s="138"/>
      <c r="AP482" s="138"/>
      <c r="AQ482" s="138"/>
      <c r="AR482" s="138"/>
      <c r="AS482" s="138"/>
      <c r="AT482" s="138"/>
      <c r="AU482" s="138"/>
      <c r="AV482" s="138"/>
      <c r="AW482" s="138"/>
      <c r="AX482" s="138"/>
      <c r="AY482" s="138"/>
      <c r="AZ482" s="138"/>
      <c r="BA482" s="138"/>
      <c r="BB482" s="138"/>
      <c r="BC482" s="138"/>
      <c r="BD482" s="138"/>
      <c r="BE482" s="138"/>
      <c r="BF482" s="138"/>
      <c r="BG482" s="138"/>
      <c r="BH482" s="138"/>
      <c r="BI482" s="138"/>
      <c r="BJ482" s="138"/>
      <c r="BK482" s="138"/>
      <c r="BL482" s="138"/>
      <c r="BM482" s="138"/>
      <c r="BN482" s="138"/>
      <c r="BO482" s="138"/>
      <c r="BP482" s="138"/>
      <c r="BQ482" s="138"/>
      <c r="BR482" s="138"/>
      <c r="BS482" s="138"/>
      <c r="BT482" s="138"/>
      <c r="BU482" s="138"/>
      <c r="BV482" s="138"/>
      <c r="BW482" s="138"/>
      <c r="BX482" s="138"/>
      <c r="BY482" s="138"/>
      <c r="BZ482" s="138"/>
    </row>
    <row r="483" spans="1:78" ht="18" customHeight="1" x14ac:dyDescent="0.25">
      <c r="A483" s="78"/>
      <c r="B483" s="138"/>
      <c r="C483" s="138"/>
      <c r="D483" s="138"/>
      <c r="E483" s="138"/>
      <c r="F483" s="138"/>
      <c r="G483" s="138"/>
      <c r="H483" s="138"/>
      <c r="I483" s="138"/>
      <c r="J483" s="138"/>
      <c r="K483" s="138"/>
      <c r="L483" s="138"/>
      <c r="M483" s="138"/>
      <c r="N483" s="138"/>
      <c r="O483" s="138"/>
      <c r="P483" s="138"/>
      <c r="Q483" s="138"/>
      <c r="R483" s="138"/>
      <c r="S483" s="138"/>
      <c r="T483" s="138"/>
      <c r="U483" s="138"/>
      <c r="V483" s="138"/>
      <c r="W483" s="138"/>
      <c r="X483" s="138"/>
      <c r="Y483" s="138"/>
      <c r="Z483" s="138"/>
      <c r="AA483" s="138"/>
      <c r="AB483" s="138"/>
      <c r="AC483" s="138"/>
      <c r="AD483" s="138"/>
      <c r="AE483" s="138"/>
      <c r="AF483" s="138"/>
      <c r="AG483" s="138"/>
      <c r="AH483" s="138"/>
      <c r="AI483" s="138"/>
      <c r="AJ483" s="138"/>
      <c r="AK483" s="138"/>
      <c r="AL483" s="138"/>
      <c r="AM483" s="138"/>
      <c r="AN483" s="138"/>
      <c r="AO483" s="138"/>
      <c r="AP483" s="138"/>
      <c r="AQ483" s="138"/>
      <c r="AR483" s="138"/>
      <c r="AS483" s="138"/>
      <c r="AT483" s="138"/>
      <c r="AU483" s="138"/>
      <c r="AV483" s="138"/>
      <c r="AW483" s="138"/>
      <c r="AX483" s="138"/>
      <c r="AY483" s="138"/>
      <c r="AZ483" s="138"/>
      <c r="BA483" s="138"/>
      <c r="BB483" s="138"/>
      <c r="BC483" s="138"/>
      <c r="BD483" s="138"/>
      <c r="BE483" s="138"/>
      <c r="BF483" s="138"/>
      <c r="BG483" s="138"/>
      <c r="BH483" s="138"/>
      <c r="BI483" s="138"/>
      <c r="BJ483" s="138"/>
      <c r="BK483" s="138"/>
      <c r="BL483" s="138"/>
      <c r="BM483" s="138"/>
      <c r="BN483" s="138"/>
      <c r="BO483" s="138"/>
      <c r="BP483" s="138"/>
      <c r="BQ483" s="138"/>
      <c r="BR483" s="138"/>
      <c r="BS483" s="138"/>
      <c r="BT483" s="138"/>
      <c r="BU483" s="138"/>
      <c r="BV483" s="138"/>
      <c r="BW483" s="138"/>
      <c r="BX483" s="138"/>
      <c r="BY483" s="138"/>
      <c r="BZ483" s="138"/>
    </row>
    <row r="484" spans="1:78" ht="18" customHeight="1" x14ac:dyDescent="0.25">
      <c r="A484" s="78"/>
      <c r="B484" s="138"/>
      <c r="C484" s="138"/>
      <c r="D484" s="138"/>
      <c r="E484" s="138"/>
      <c r="F484" s="138"/>
      <c r="G484" s="138"/>
      <c r="H484" s="138"/>
      <c r="I484" s="138"/>
      <c r="J484" s="138"/>
      <c r="K484" s="138"/>
      <c r="L484" s="138"/>
      <c r="M484" s="138"/>
      <c r="N484" s="138"/>
      <c r="O484" s="138"/>
      <c r="P484" s="138"/>
      <c r="Q484" s="138"/>
      <c r="R484" s="138"/>
      <c r="S484" s="138"/>
      <c r="T484" s="138"/>
      <c r="U484" s="138"/>
      <c r="V484" s="138"/>
      <c r="W484" s="138"/>
      <c r="X484" s="138"/>
      <c r="Y484" s="138"/>
      <c r="Z484" s="138"/>
      <c r="AA484" s="138"/>
      <c r="AB484" s="138"/>
      <c r="AC484" s="138"/>
      <c r="AD484" s="138"/>
      <c r="AE484" s="138"/>
      <c r="AF484" s="138"/>
      <c r="AG484" s="138"/>
      <c r="AH484" s="138"/>
      <c r="AI484" s="138"/>
      <c r="AJ484" s="138"/>
      <c r="AK484" s="138"/>
      <c r="AL484" s="138"/>
      <c r="AM484" s="138"/>
      <c r="AN484" s="138"/>
      <c r="AO484" s="138"/>
      <c r="AP484" s="138"/>
      <c r="AQ484" s="138"/>
      <c r="AR484" s="138"/>
      <c r="AS484" s="138"/>
      <c r="AT484" s="138"/>
      <c r="AU484" s="138"/>
      <c r="AV484" s="138"/>
      <c r="AW484" s="138"/>
      <c r="AX484" s="138"/>
      <c r="AY484" s="138"/>
      <c r="AZ484" s="138"/>
      <c r="BA484" s="138"/>
      <c r="BB484" s="138"/>
      <c r="BC484" s="138"/>
      <c r="BD484" s="138"/>
      <c r="BE484" s="138"/>
      <c r="BF484" s="138"/>
      <c r="BG484" s="138"/>
      <c r="BH484" s="138"/>
      <c r="BI484" s="138"/>
      <c r="BJ484" s="138"/>
      <c r="BK484" s="138"/>
      <c r="BL484" s="138"/>
      <c r="BM484" s="138"/>
      <c r="BN484" s="138"/>
      <c r="BO484" s="138"/>
      <c r="BP484" s="138"/>
      <c r="BQ484" s="138"/>
      <c r="BR484" s="138"/>
      <c r="BS484" s="138"/>
      <c r="BT484" s="138"/>
      <c r="BU484" s="138"/>
      <c r="BV484" s="138"/>
      <c r="BW484" s="138"/>
      <c r="BX484" s="138"/>
      <c r="BY484" s="138"/>
      <c r="BZ484" s="138"/>
    </row>
    <row r="485" spans="1:78" ht="18" customHeight="1" x14ac:dyDescent="0.25">
      <c r="A485" s="78"/>
      <c r="B485" s="138"/>
      <c r="C485" s="138"/>
      <c r="D485" s="138"/>
      <c r="E485" s="138"/>
      <c r="F485" s="138"/>
      <c r="G485" s="138"/>
      <c r="H485" s="138"/>
      <c r="I485" s="138"/>
      <c r="J485" s="138"/>
      <c r="K485" s="138"/>
      <c r="L485" s="138"/>
      <c r="M485" s="138"/>
      <c r="N485" s="138"/>
      <c r="O485" s="138"/>
      <c r="P485" s="138"/>
      <c r="Q485" s="138"/>
      <c r="R485" s="138"/>
      <c r="S485" s="138"/>
      <c r="T485" s="138"/>
      <c r="U485" s="138"/>
      <c r="V485" s="138"/>
      <c r="W485" s="138"/>
      <c r="X485" s="138"/>
      <c r="Y485" s="138"/>
      <c r="Z485" s="138"/>
      <c r="AA485" s="138"/>
      <c r="AB485" s="138"/>
      <c r="AC485" s="138"/>
      <c r="AD485" s="138"/>
      <c r="AE485" s="138"/>
      <c r="AF485" s="138"/>
      <c r="AG485" s="138"/>
      <c r="AH485" s="138"/>
      <c r="AI485" s="138"/>
      <c r="AJ485" s="138"/>
      <c r="AK485" s="138"/>
      <c r="AL485" s="138"/>
      <c r="AM485" s="138"/>
      <c r="AN485" s="138"/>
      <c r="AO485" s="138"/>
      <c r="AP485" s="138"/>
      <c r="AQ485" s="138"/>
      <c r="AR485" s="138"/>
      <c r="AS485" s="138"/>
      <c r="AT485" s="138"/>
      <c r="AU485" s="138"/>
      <c r="AV485" s="138"/>
      <c r="AW485" s="138"/>
      <c r="AX485" s="138"/>
      <c r="AY485" s="138"/>
      <c r="AZ485" s="138"/>
      <c r="BA485" s="138"/>
      <c r="BB485" s="138"/>
      <c r="BC485" s="138"/>
      <c r="BD485" s="138"/>
      <c r="BE485" s="138"/>
      <c r="BF485" s="138"/>
      <c r="BG485" s="138"/>
      <c r="BH485" s="138"/>
      <c r="BI485" s="138"/>
      <c r="BJ485" s="138"/>
      <c r="BK485" s="138"/>
      <c r="BL485" s="138"/>
      <c r="BM485" s="138"/>
      <c r="BN485" s="138"/>
      <c r="BO485" s="138"/>
      <c r="BP485" s="138"/>
      <c r="BQ485" s="138"/>
      <c r="BR485" s="138"/>
      <c r="BS485" s="138"/>
      <c r="BT485" s="138"/>
      <c r="BU485" s="138"/>
      <c r="BV485" s="138"/>
      <c r="BW485" s="138"/>
      <c r="BX485" s="138"/>
      <c r="BY485" s="138"/>
      <c r="BZ485" s="138"/>
    </row>
    <row r="486" spans="1:78" ht="18" customHeight="1" x14ac:dyDescent="0.25">
      <c r="A486" s="78"/>
      <c r="B486" s="138"/>
      <c r="C486" s="138"/>
      <c r="D486" s="138"/>
      <c r="E486" s="138"/>
      <c r="F486" s="138"/>
      <c r="G486" s="138"/>
      <c r="H486" s="138"/>
      <c r="I486" s="138"/>
      <c r="J486" s="138"/>
      <c r="K486" s="138"/>
      <c r="L486" s="138"/>
      <c r="M486" s="138"/>
      <c r="N486" s="138"/>
      <c r="O486" s="138"/>
      <c r="P486" s="138"/>
      <c r="Q486" s="138"/>
      <c r="R486" s="138"/>
      <c r="S486" s="138"/>
      <c r="T486" s="138"/>
      <c r="U486" s="138"/>
      <c r="V486" s="138"/>
      <c r="W486" s="138"/>
      <c r="X486" s="138"/>
      <c r="Y486" s="138"/>
      <c r="Z486" s="138"/>
      <c r="AA486" s="138"/>
      <c r="AB486" s="138"/>
      <c r="AC486" s="138"/>
      <c r="AD486" s="138"/>
      <c r="AE486" s="138"/>
      <c r="AF486" s="138"/>
      <c r="AG486" s="138"/>
      <c r="AH486" s="138"/>
      <c r="AI486" s="138"/>
      <c r="AJ486" s="138"/>
      <c r="AK486" s="138"/>
      <c r="AL486" s="138"/>
      <c r="AM486" s="138"/>
      <c r="AN486" s="138"/>
      <c r="AO486" s="138"/>
      <c r="AP486" s="138"/>
      <c r="AQ486" s="138"/>
      <c r="AR486" s="138"/>
      <c r="AS486" s="138"/>
      <c r="AT486" s="138"/>
      <c r="AU486" s="138"/>
      <c r="AV486" s="138"/>
      <c r="AW486" s="138"/>
      <c r="AX486" s="138"/>
      <c r="AY486" s="138"/>
      <c r="AZ486" s="138"/>
      <c r="BA486" s="138"/>
      <c r="BB486" s="138"/>
      <c r="BC486" s="138"/>
      <c r="BD486" s="138"/>
      <c r="BE486" s="138"/>
      <c r="BF486" s="138"/>
      <c r="BG486" s="138"/>
      <c r="BH486" s="138"/>
      <c r="BI486" s="138"/>
      <c r="BJ486" s="138"/>
      <c r="BK486" s="138"/>
      <c r="BL486" s="138"/>
      <c r="BM486" s="138"/>
      <c r="BN486" s="138"/>
      <c r="BO486" s="138"/>
      <c r="BP486" s="138"/>
      <c r="BQ486" s="138"/>
      <c r="BR486" s="138"/>
      <c r="BS486" s="138"/>
      <c r="BT486" s="138"/>
      <c r="BU486" s="138"/>
      <c r="BV486" s="138"/>
      <c r="BW486" s="138"/>
      <c r="BX486" s="138"/>
      <c r="BY486" s="138"/>
      <c r="BZ486" s="138"/>
    </row>
    <row r="487" spans="1:78" ht="18" customHeight="1" x14ac:dyDescent="0.25">
      <c r="A487" s="78"/>
      <c r="B487" s="138"/>
      <c r="C487" s="138"/>
      <c r="D487" s="138"/>
      <c r="E487" s="138"/>
      <c r="F487" s="138"/>
      <c r="G487" s="138"/>
      <c r="H487" s="138"/>
      <c r="I487" s="138"/>
      <c r="J487" s="138"/>
      <c r="K487" s="138"/>
      <c r="L487" s="138"/>
      <c r="M487" s="138"/>
      <c r="N487" s="138"/>
      <c r="O487" s="138"/>
      <c r="P487" s="138"/>
      <c r="Q487" s="138"/>
      <c r="R487" s="138"/>
      <c r="S487" s="138"/>
      <c r="T487" s="138"/>
      <c r="U487" s="138"/>
      <c r="V487" s="138"/>
      <c r="W487" s="138"/>
      <c r="X487" s="138"/>
      <c r="Y487" s="138"/>
      <c r="Z487" s="138"/>
      <c r="AA487" s="138"/>
      <c r="AB487" s="138"/>
      <c r="AC487" s="138"/>
      <c r="AD487" s="138"/>
      <c r="AE487" s="138"/>
      <c r="AF487" s="138"/>
      <c r="AG487" s="138"/>
      <c r="AH487" s="138"/>
      <c r="AI487" s="138"/>
      <c r="AJ487" s="138"/>
      <c r="AK487" s="138"/>
      <c r="AL487" s="138"/>
      <c r="AM487" s="138"/>
      <c r="AN487" s="138"/>
      <c r="AO487" s="138"/>
      <c r="AP487" s="138"/>
      <c r="AQ487" s="138"/>
      <c r="AR487" s="138"/>
      <c r="AS487" s="138"/>
      <c r="AT487" s="138"/>
      <c r="AU487" s="138"/>
      <c r="AV487" s="138"/>
      <c r="AW487" s="138"/>
      <c r="AX487" s="138"/>
      <c r="AY487" s="138"/>
      <c r="AZ487" s="138"/>
      <c r="BA487" s="138"/>
      <c r="BB487" s="138"/>
      <c r="BC487" s="138"/>
      <c r="BD487" s="138"/>
      <c r="BE487" s="138"/>
      <c r="BF487" s="138"/>
      <c r="BG487" s="138"/>
      <c r="BH487" s="138"/>
      <c r="BI487" s="138"/>
      <c r="BJ487" s="138"/>
      <c r="BK487" s="138"/>
      <c r="BL487" s="138"/>
      <c r="BM487" s="138"/>
      <c r="BN487" s="138"/>
      <c r="BO487" s="138"/>
      <c r="BP487" s="138"/>
      <c r="BQ487" s="138"/>
      <c r="BR487" s="138"/>
      <c r="BS487" s="138"/>
      <c r="BT487" s="138"/>
      <c r="BU487" s="138"/>
      <c r="BV487" s="138"/>
      <c r="BW487" s="138"/>
      <c r="BX487" s="138"/>
      <c r="BY487" s="138"/>
      <c r="BZ487" s="138"/>
    </row>
    <row r="488" spans="1:78" ht="18" customHeight="1" x14ac:dyDescent="0.25">
      <c r="A488" s="78"/>
      <c r="B488" s="138"/>
      <c r="C488" s="138"/>
      <c r="D488" s="138"/>
      <c r="E488" s="138"/>
      <c r="F488" s="138"/>
      <c r="G488" s="138"/>
      <c r="H488" s="138"/>
      <c r="I488" s="138"/>
      <c r="J488" s="138"/>
      <c r="K488" s="138"/>
      <c r="L488" s="138"/>
      <c r="M488" s="138"/>
      <c r="N488" s="138"/>
      <c r="O488" s="138"/>
      <c r="P488" s="138"/>
      <c r="Q488" s="138"/>
      <c r="R488" s="138"/>
      <c r="S488" s="138"/>
      <c r="T488" s="138"/>
      <c r="U488" s="138"/>
      <c r="V488" s="138"/>
      <c r="W488" s="138"/>
      <c r="X488" s="138"/>
      <c r="Y488" s="138"/>
      <c r="Z488" s="138"/>
      <c r="AA488" s="138"/>
      <c r="AB488" s="138"/>
      <c r="AC488" s="138"/>
      <c r="AD488" s="138"/>
      <c r="AE488" s="138"/>
      <c r="AF488" s="138"/>
      <c r="AG488" s="138"/>
      <c r="AH488" s="138"/>
      <c r="AI488" s="138"/>
      <c r="AJ488" s="138"/>
      <c r="AK488" s="138"/>
      <c r="AL488" s="138"/>
      <c r="AM488" s="138"/>
      <c r="AN488" s="138"/>
      <c r="AO488" s="138"/>
      <c r="AP488" s="138"/>
      <c r="AQ488" s="138"/>
      <c r="AR488" s="138"/>
      <c r="AS488" s="138"/>
      <c r="AT488" s="138"/>
      <c r="AU488" s="138"/>
      <c r="AV488" s="138"/>
      <c r="AW488" s="138"/>
      <c r="AX488" s="138"/>
      <c r="AY488" s="138"/>
      <c r="AZ488" s="138"/>
      <c r="BA488" s="138"/>
      <c r="BB488" s="138"/>
      <c r="BC488" s="138"/>
      <c r="BD488" s="138"/>
      <c r="BE488" s="138"/>
      <c r="BF488" s="138"/>
      <c r="BG488" s="138"/>
      <c r="BH488" s="138"/>
      <c r="BI488" s="138"/>
      <c r="BJ488" s="138"/>
      <c r="BK488" s="138"/>
      <c r="BL488" s="138"/>
      <c r="BM488" s="138"/>
      <c r="BN488" s="138"/>
      <c r="BO488" s="138"/>
      <c r="BP488" s="138"/>
      <c r="BQ488" s="138"/>
      <c r="BR488" s="138"/>
      <c r="BS488" s="138"/>
      <c r="BT488" s="138"/>
      <c r="BU488" s="138"/>
      <c r="BV488" s="138"/>
      <c r="BW488" s="138"/>
      <c r="BX488" s="138"/>
      <c r="BY488" s="138"/>
      <c r="BZ488" s="138"/>
    </row>
    <row r="489" spans="1:78" ht="18" customHeight="1" x14ac:dyDescent="0.25">
      <c r="A489" s="78"/>
      <c r="B489" s="138"/>
      <c r="C489" s="138"/>
      <c r="D489" s="138"/>
      <c r="E489" s="138"/>
      <c r="F489" s="138"/>
      <c r="G489" s="138"/>
      <c r="H489" s="138"/>
      <c r="I489" s="138"/>
      <c r="J489" s="138"/>
      <c r="K489" s="138"/>
      <c r="L489" s="138"/>
      <c r="M489" s="138"/>
      <c r="N489" s="138"/>
      <c r="O489" s="138"/>
      <c r="P489" s="138"/>
      <c r="Q489" s="138"/>
      <c r="R489" s="138"/>
      <c r="S489" s="138"/>
      <c r="T489" s="138"/>
      <c r="U489" s="138"/>
      <c r="V489" s="138"/>
      <c r="W489" s="138"/>
      <c r="X489" s="138"/>
      <c r="Y489" s="138"/>
      <c r="Z489" s="138"/>
      <c r="AA489" s="138"/>
      <c r="AB489" s="138"/>
      <c r="AC489" s="138"/>
      <c r="AD489" s="138"/>
      <c r="AE489" s="138"/>
      <c r="AF489" s="138"/>
      <c r="AG489" s="138"/>
      <c r="AH489" s="138"/>
      <c r="AI489" s="138"/>
      <c r="AJ489" s="138"/>
      <c r="AK489" s="138"/>
      <c r="AL489" s="138"/>
      <c r="AM489" s="138"/>
      <c r="AN489" s="138"/>
      <c r="AO489" s="138"/>
      <c r="AP489" s="138"/>
      <c r="AQ489" s="138"/>
      <c r="AR489" s="138"/>
      <c r="AS489" s="138"/>
      <c r="AT489" s="138"/>
      <c r="AU489" s="138"/>
      <c r="AV489" s="138"/>
      <c r="AW489" s="138"/>
      <c r="AX489" s="138"/>
      <c r="AY489" s="138"/>
      <c r="AZ489" s="138"/>
      <c r="BA489" s="138"/>
      <c r="BB489" s="138"/>
      <c r="BC489" s="138"/>
      <c r="BD489" s="138"/>
      <c r="BE489" s="138"/>
      <c r="BF489" s="138"/>
      <c r="BG489" s="138"/>
      <c r="BH489" s="138"/>
      <c r="BI489" s="138"/>
      <c r="BJ489" s="138"/>
      <c r="BK489" s="138"/>
      <c r="BL489" s="138"/>
      <c r="BM489" s="138"/>
      <c r="BN489" s="138"/>
      <c r="BO489" s="138"/>
      <c r="BP489" s="138"/>
      <c r="BQ489" s="138"/>
      <c r="BR489" s="138"/>
      <c r="BS489" s="138"/>
      <c r="BT489" s="138"/>
      <c r="BU489" s="138"/>
      <c r="BV489" s="138"/>
      <c r="BW489" s="138"/>
      <c r="BX489" s="138"/>
      <c r="BY489" s="138"/>
      <c r="BZ489" s="138"/>
    </row>
    <row r="490" spans="1:78" ht="18" customHeight="1" x14ac:dyDescent="0.25">
      <c r="A490" s="78"/>
      <c r="B490" s="138"/>
      <c r="C490" s="138"/>
      <c r="D490" s="138"/>
      <c r="E490" s="138"/>
      <c r="F490" s="138"/>
      <c r="G490" s="138"/>
      <c r="H490" s="138"/>
      <c r="I490" s="138"/>
      <c r="J490" s="138"/>
      <c r="K490" s="138"/>
      <c r="L490" s="138"/>
      <c r="M490" s="138"/>
      <c r="N490" s="138"/>
      <c r="O490" s="138"/>
      <c r="P490" s="138"/>
      <c r="Q490" s="138"/>
      <c r="R490" s="138"/>
      <c r="S490" s="138"/>
      <c r="T490" s="138"/>
      <c r="U490" s="138"/>
      <c r="V490" s="138"/>
      <c r="W490" s="138"/>
      <c r="X490" s="138"/>
      <c r="Y490" s="138"/>
      <c r="Z490" s="138"/>
      <c r="AA490" s="138"/>
      <c r="AB490" s="138"/>
      <c r="AC490" s="138"/>
      <c r="AD490" s="138"/>
      <c r="AE490" s="138"/>
      <c r="AF490" s="138"/>
      <c r="AG490" s="138"/>
      <c r="AH490" s="138"/>
      <c r="AI490" s="138"/>
      <c r="AJ490" s="138"/>
      <c r="AK490" s="138"/>
      <c r="AL490" s="138"/>
      <c r="AM490" s="138"/>
      <c r="AN490" s="138"/>
      <c r="AO490" s="138"/>
      <c r="AP490" s="138"/>
      <c r="AQ490" s="138"/>
      <c r="AR490" s="138"/>
      <c r="AS490" s="138"/>
      <c r="AT490" s="138"/>
      <c r="AU490" s="138"/>
      <c r="AV490" s="138"/>
      <c r="AW490" s="138"/>
      <c r="AX490" s="138"/>
      <c r="AY490" s="138"/>
      <c r="AZ490" s="138"/>
      <c r="BA490" s="138"/>
      <c r="BB490" s="138"/>
      <c r="BC490" s="138"/>
      <c r="BD490" s="138"/>
      <c r="BE490" s="138"/>
      <c r="BF490" s="138"/>
      <c r="BG490" s="138"/>
      <c r="BH490" s="138"/>
      <c r="BI490" s="138"/>
      <c r="BJ490" s="138"/>
      <c r="BK490" s="138"/>
      <c r="BL490" s="138"/>
      <c r="BM490" s="138"/>
      <c r="BN490" s="138"/>
      <c r="BO490" s="138"/>
      <c r="BP490" s="138"/>
      <c r="BQ490" s="138"/>
      <c r="BR490" s="138"/>
      <c r="BS490" s="138"/>
      <c r="BT490" s="138"/>
      <c r="BU490" s="138"/>
      <c r="BV490" s="138"/>
      <c r="BW490" s="138"/>
      <c r="BX490" s="138"/>
      <c r="BY490" s="138"/>
      <c r="BZ490" s="138"/>
    </row>
    <row r="491" spans="1:78" ht="18" customHeight="1" x14ac:dyDescent="0.25">
      <c r="A491" s="78"/>
      <c r="B491" s="138"/>
      <c r="C491" s="138"/>
      <c r="D491" s="138"/>
      <c r="E491" s="138"/>
      <c r="F491" s="138"/>
      <c r="G491" s="138"/>
      <c r="H491" s="138"/>
      <c r="I491" s="138"/>
      <c r="J491" s="138"/>
      <c r="K491" s="138"/>
      <c r="L491" s="138"/>
      <c r="M491" s="138"/>
      <c r="N491" s="138"/>
      <c r="O491" s="138"/>
      <c r="P491" s="138"/>
      <c r="Q491" s="138"/>
      <c r="R491" s="138"/>
      <c r="S491" s="138"/>
      <c r="T491" s="138"/>
      <c r="U491" s="138"/>
      <c r="V491" s="138"/>
      <c r="W491" s="138"/>
      <c r="X491" s="138"/>
      <c r="Y491" s="138"/>
      <c r="Z491" s="138"/>
      <c r="AA491" s="138"/>
      <c r="AB491" s="138"/>
      <c r="AC491" s="138"/>
      <c r="AD491" s="138"/>
      <c r="AE491" s="138"/>
      <c r="AF491" s="138"/>
      <c r="AG491" s="138"/>
      <c r="AH491" s="138"/>
      <c r="AI491" s="138"/>
      <c r="AJ491" s="138"/>
      <c r="AK491" s="138"/>
      <c r="AL491" s="138"/>
      <c r="AM491" s="138"/>
      <c r="AN491" s="138"/>
      <c r="AO491" s="138"/>
      <c r="AP491" s="138"/>
      <c r="AQ491" s="138"/>
      <c r="AR491" s="138"/>
      <c r="AS491" s="138"/>
      <c r="AT491" s="138"/>
      <c r="AU491" s="138"/>
      <c r="AV491" s="138"/>
      <c r="AW491" s="138"/>
      <c r="AX491" s="138"/>
      <c r="AY491" s="138"/>
      <c r="AZ491" s="138"/>
      <c r="BA491" s="138"/>
      <c r="BB491" s="138"/>
      <c r="BC491" s="138"/>
      <c r="BD491" s="138"/>
      <c r="BE491" s="138"/>
      <c r="BF491" s="138"/>
      <c r="BG491" s="138"/>
      <c r="BH491" s="138"/>
      <c r="BI491" s="138"/>
      <c r="BJ491" s="138"/>
      <c r="BK491" s="138"/>
      <c r="BL491" s="138"/>
      <c r="BM491" s="138"/>
      <c r="BN491" s="138"/>
      <c r="BO491" s="138"/>
      <c r="BP491" s="138"/>
      <c r="BQ491" s="138"/>
      <c r="BR491" s="138"/>
      <c r="BS491" s="138"/>
      <c r="BT491" s="138"/>
      <c r="BU491" s="138"/>
      <c r="BV491" s="138"/>
      <c r="BW491" s="138"/>
      <c r="BX491" s="138"/>
      <c r="BY491" s="138"/>
      <c r="BZ491" s="138"/>
    </row>
    <row r="492" spans="1:78" ht="18" customHeight="1" x14ac:dyDescent="0.25">
      <c r="A492" s="78"/>
      <c r="B492" s="138"/>
      <c r="C492" s="138"/>
      <c r="D492" s="138"/>
      <c r="E492" s="138"/>
      <c r="F492" s="138"/>
      <c r="G492" s="138"/>
      <c r="H492" s="138"/>
      <c r="I492" s="138"/>
      <c r="J492" s="138"/>
      <c r="K492" s="138"/>
      <c r="L492" s="138"/>
      <c r="M492" s="138"/>
      <c r="N492" s="138"/>
      <c r="O492" s="138"/>
      <c r="P492" s="138"/>
      <c r="Q492" s="138"/>
      <c r="R492" s="138"/>
      <c r="S492" s="138"/>
      <c r="T492" s="138"/>
      <c r="U492" s="138"/>
      <c r="V492" s="138"/>
      <c r="W492" s="138"/>
      <c r="X492" s="138"/>
      <c r="Y492" s="138"/>
      <c r="Z492" s="138"/>
      <c r="AA492" s="138"/>
      <c r="AB492" s="138"/>
      <c r="AC492" s="138"/>
      <c r="AD492" s="138"/>
      <c r="AE492" s="138"/>
      <c r="AF492" s="138"/>
      <c r="AG492" s="138"/>
      <c r="AH492" s="138"/>
      <c r="AI492" s="138"/>
      <c r="AJ492" s="138"/>
      <c r="AK492" s="138"/>
      <c r="AL492" s="138"/>
      <c r="AM492" s="138"/>
      <c r="AN492" s="138"/>
      <c r="AO492" s="138"/>
      <c r="AP492" s="138"/>
      <c r="AQ492" s="138"/>
      <c r="AR492" s="138"/>
      <c r="AS492" s="138"/>
      <c r="AT492" s="138"/>
      <c r="AU492" s="138"/>
      <c r="AV492" s="138"/>
      <c r="AW492" s="138"/>
      <c r="AX492" s="138"/>
      <c r="AY492" s="138"/>
      <c r="AZ492" s="138"/>
      <c r="BA492" s="138"/>
      <c r="BB492" s="138"/>
      <c r="BC492" s="138"/>
      <c r="BD492" s="138"/>
      <c r="BE492" s="138"/>
      <c r="BF492" s="138"/>
      <c r="BG492" s="138"/>
      <c r="BH492" s="138"/>
      <c r="BI492" s="138"/>
      <c r="BJ492" s="138"/>
      <c r="BK492" s="138"/>
      <c r="BL492" s="138"/>
      <c r="BM492" s="138"/>
      <c r="BN492" s="138"/>
      <c r="BO492" s="138"/>
      <c r="BP492" s="138"/>
      <c r="BQ492" s="138"/>
      <c r="BR492" s="138"/>
      <c r="BS492" s="138"/>
      <c r="BT492" s="138"/>
      <c r="BU492" s="138"/>
      <c r="BV492" s="138"/>
      <c r="BW492" s="138"/>
      <c r="BX492" s="138"/>
      <c r="BY492" s="138"/>
      <c r="BZ492" s="138"/>
    </row>
    <row r="493" spans="1:78" ht="18" customHeight="1" x14ac:dyDescent="0.25">
      <c r="A493" s="78"/>
      <c r="B493" s="138"/>
      <c r="C493" s="138"/>
      <c r="D493" s="138"/>
      <c r="E493" s="138"/>
      <c r="F493" s="138"/>
      <c r="G493" s="138"/>
      <c r="H493" s="138"/>
      <c r="I493" s="138"/>
      <c r="J493" s="138"/>
      <c r="K493" s="138"/>
      <c r="L493" s="138"/>
      <c r="M493" s="138"/>
      <c r="N493" s="138"/>
      <c r="O493" s="138"/>
      <c r="P493" s="138"/>
      <c r="Q493" s="138"/>
      <c r="R493" s="138"/>
      <c r="S493" s="138"/>
      <c r="T493" s="138"/>
      <c r="U493" s="138"/>
      <c r="V493" s="138"/>
      <c r="W493" s="138"/>
      <c r="X493" s="138"/>
      <c r="Y493" s="138"/>
      <c r="Z493" s="138"/>
      <c r="AA493" s="138"/>
      <c r="AB493" s="138"/>
      <c r="AC493" s="138"/>
      <c r="AD493" s="138"/>
      <c r="AE493" s="138"/>
      <c r="AF493" s="138"/>
      <c r="AG493" s="138"/>
      <c r="AH493" s="138"/>
      <c r="AI493" s="138"/>
      <c r="AJ493" s="138"/>
      <c r="AK493" s="138"/>
      <c r="AL493" s="138"/>
      <c r="AM493" s="138"/>
      <c r="AN493" s="138"/>
      <c r="AO493" s="138"/>
      <c r="AP493" s="138"/>
      <c r="AQ493" s="138"/>
      <c r="AR493" s="138"/>
      <c r="AS493" s="138"/>
      <c r="AT493" s="138"/>
      <c r="AU493" s="138"/>
      <c r="AV493" s="138"/>
      <c r="AW493" s="138"/>
      <c r="AX493" s="138"/>
      <c r="AY493" s="138"/>
      <c r="AZ493" s="138"/>
      <c r="BA493" s="138"/>
      <c r="BB493" s="138"/>
      <c r="BC493" s="138"/>
      <c r="BD493" s="138"/>
      <c r="BE493" s="138"/>
      <c r="BF493" s="138"/>
      <c r="BG493" s="138"/>
      <c r="BH493" s="138"/>
      <c r="BI493" s="138"/>
      <c r="BJ493" s="138"/>
      <c r="BK493" s="138"/>
      <c r="BL493" s="138"/>
      <c r="BM493" s="138"/>
      <c r="BN493" s="138"/>
      <c r="BO493" s="138"/>
      <c r="BP493" s="138"/>
      <c r="BQ493" s="138"/>
      <c r="BR493" s="138"/>
      <c r="BS493" s="138"/>
      <c r="BT493" s="138"/>
      <c r="BU493" s="138"/>
      <c r="BV493" s="138"/>
      <c r="BW493" s="138"/>
      <c r="BX493" s="138"/>
      <c r="BY493" s="138"/>
      <c r="BZ493" s="138"/>
    </row>
    <row r="494" spans="1:78" ht="18" customHeight="1" x14ac:dyDescent="0.25">
      <c r="A494" s="78"/>
      <c r="B494" s="138"/>
      <c r="C494" s="138"/>
      <c r="D494" s="138"/>
      <c r="E494" s="138"/>
      <c r="F494" s="138"/>
      <c r="G494" s="138"/>
      <c r="H494" s="138"/>
      <c r="I494" s="138"/>
      <c r="J494" s="138"/>
      <c r="K494" s="138"/>
      <c r="L494" s="138"/>
      <c r="M494" s="138"/>
      <c r="N494" s="138"/>
      <c r="O494" s="138"/>
      <c r="P494" s="138"/>
      <c r="Q494" s="138"/>
      <c r="R494" s="138"/>
      <c r="S494" s="138"/>
      <c r="T494" s="138"/>
      <c r="U494" s="138"/>
      <c r="V494" s="138"/>
      <c r="W494" s="138"/>
      <c r="X494" s="138"/>
      <c r="Y494" s="138"/>
      <c r="Z494" s="138"/>
      <c r="AA494" s="138"/>
      <c r="AB494" s="138"/>
      <c r="AC494" s="138"/>
      <c r="AD494" s="138"/>
      <c r="AE494" s="138"/>
      <c r="AF494" s="138"/>
      <c r="AG494" s="138"/>
      <c r="AH494" s="138"/>
      <c r="AI494" s="138"/>
      <c r="AJ494" s="138"/>
      <c r="AK494" s="138"/>
      <c r="AL494" s="138"/>
      <c r="AM494" s="138"/>
      <c r="AN494" s="138"/>
      <c r="AO494" s="138"/>
      <c r="AP494" s="138"/>
      <c r="AQ494" s="138"/>
      <c r="AR494" s="138"/>
      <c r="AS494" s="138"/>
      <c r="AT494" s="138"/>
      <c r="AU494" s="138"/>
      <c r="AV494" s="138"/>
      <c r="AW494" s="138"/>
      <c r="AX494" s="138"/>
      <c r="AY494" s="138"/>
      <c r="AZ494" s="138"/>
      <c r="BA494" s="138"/>
      <c r="BB494" s="138"/>
      <c r="BC494" s="138"/>
      <c r="BD494" s="138"/>
      <c r="BE494" s="138"/>
      <c r="BF494" s="138"/>
      <c r="BG494" s="138"/>
      <c r="BH494" s="138"/>
      <c r="BI494" s="138"/>
      <c r="BJ494" s="138"/>
      <c r="BK494" s="138"/>
      <c r="BL494" s="138"/>
      <c r="BM494" s="138"/>
      <c r="BN494" s="138"/>
      <c r="BO494" s="138"/>
      <c r="BP494" s="138"/>
      <c r="BQ494" s="138"/>
      <c r="BR494" s="138"/>
      <c r="BS494" s="138"/>
      <c r="BT494" s="138"/>
      <c r="BU494" s="138"/>
      <c r="BV494" s="138"/>
      <c r="BW494" s="138"/>
      <c r="BX494" s="138"/>
      <c r="BY494" s="138"/>
      <c r="BZ494" s="138"/>
    </row>
    <row r="495" spans="1:78" ht="18" customHeight="1" x14ac:dyDescent="0.25">
      <c r="A495" s="78"/>
      <c r="B495" s="138"/>
      <c r="C495" s="138"/>
      <c r="D495" s="138"/>
      <c r="E495" s="138"/>
      <c r="F495" s="138"/>
      <c r="G495" s="138"/>
      <c r="H495" s="138"/>
      <c r="I495" s="138"/>
      <c r="J495" s="138"/>
      <c r="K495" s="138"/>
      <c r="L495" s="138"/>
      <c r="M495" s="138"/>
      <c r="N495" s="138"/>
      <c r="O495" s="138"/>
      <c r="P495" s="138"/>
      <c r="Q495" s="138"/>
      <c r="R495" s="138"/>
      <c r="S495" s="138"/>
      <c r="T495" s="138"/>
      <c r="U495" s="138"/>
      <c r="V495" s="138"/>
      <c r="W495" s="138"/>
      <c r="X495" s="138"/>
      <c r="Y495" s="138"/>
      <c r="Z495" s="138"/>
      <c r="AA495" s="138"/>
      <c r="AB495" s="138"/>
      <c r="AC495" s="138"/>
      <c r="AD495" s="138"/>
      <c r="AE495" s="138"/>
      <c r="AF495" s="138"/>
      <c r="AG495" s="138"/>
      <c r="AH495" s="138"/>
      <c r="AI495" s="138"/>
      <c r="AJ495" s="138"/>
      <c r="AK495" s="138"/>
      <c r="AL495" s="138"/>
      <c r="AM495" s="138"/>
      <c r="AN495" s="138"/>
      <c r="AO495" s="138"/>
      <c r="AP495" s="138"/>
      <c r="AQ495" s="138"/>
      <c r="AR495" s="138"/>
      <c r="AS495" s="138"/>
      <c r="AT495" s="138"/>
      <c r="AU495" s="138"/>
      <c r="AV495" s="138"/>
      <c r="AW495" s="138"/>
      <c r="AX495" s="138"/>
      <c r="AY495" s="138"/>
      <c r="AZ495" s="138"/>
      <c r="BA495" s="138"/>
      <c r="BB495" s="138"/>
      <c r="BC495" s="138"/>
      <c r="BD495" s="138"/>
      <c r="BE495" s="138"/>
      <c r="BF495" s="138"/>
      <c r="BG495" s="138"/>
      <c r="BH495" s="138"/>
      <c r="BI495" s="138"/>
      <c r="BJ495" s="138"/>
      <c r="BK495" s="138"/>
      <c r="BL495" s="138"/>
      <c r="BM495" s="138"/>
      <c r="BN495" s="138"/>
      <c r="BO495" s="138"/>
      <c r="BP495" s="138"/>
      <c r="BQ495" s="138"/>
      <c r="BR495" s="138"/>
      <c r="BS495" s="138"/>
      <c r="BT495" s="138"/>
      <c r="BU495" s="138"/>
      <c r="BV495" s="138"/>
      <c r="BW495" s="138"/>
      <c r="BX495" s="138"/>
      <c r="BY495" s="138"/>
      <c r="BZ495" s="138"/>
    </row>
    <row r="496" spans="1:78" ht="18" customHeight="1" x14ac:dyDescent="0.25">
      <c r="A496" s="78"/>
      <c r="B496" s="138"/>
      <c r="C496" s="138"/>
      <c r="D496" s="138"/>
      <c r="E496" s="138"/>
      <c r="F496" s="138"/>
      <c r="G496" s="138"/>
      <c r="H496" s="138"/>
      <c r="I496" s="138"/>
      <c r="J496" s="138"/>
      <c r="K496" s="138"/>
      <c r="L496" s="138"/>
      <c r="M496" s="138"/>
      <c r="N496" s="138"/>
      <c r="O496" s="138"/>
      <c r="P496" s="138"/>
      <c r="Q496" s="138"/>
      <c r="R496" s="138"/>
      <c r="S496" s="138"/>
      <c r="T496" s="138"/>
      <c r="U496" s="138"/>
      <c r="V496" s="138"/>
      <c r="W496" s="138"/>
      <c r="X496" s="138"/>
      <c r="Y496" s="138"/>
      <c r="Z496" s="138"/>
      <c r="AA496" s="138"/>
      <c r="AB496" s="138"/>
      <c r="AC496" s="138"/>
      <c r="AD496" s="138"/>
      <c r="AE496" s="138"/>
      <c r="AF496" s="138"/>
      <c r="AG496" s="138"/>
      <c r="AH496" s="138"/>
      <c r="AI496" s="138"/>
      <c r="AJ496" s="138"/>
      <c r="AK496" s="138"/>
      <c r="AL496" s="138"/>
      <c r="AM496" s="138"/>
      <c r="AN496" s="138"/>
      <c r="AO496" s="138"/>
      <c r="AP496" s="138"/>
      <c r="AQ496" s="138"/>
      <c r="AR496" s="138"/>
      <c r="AS496" s="138"/>
      <c r="AT496" s="138"/>
      <c r="AU496" s="138"/>
      <c r="AV496" s="138"/>
      <c r="AW496" s="138"/>
      <c r="AX496" s="138"/>
      <c r="AY496" s="138"/>
      <c r="AZ496" s="138"/>
      <c r="BA496" s="138"/>
      <c r="BB496" s="138"/>
      <c r="BC496" s="138"/>
      <c r="BD496" s="138"/>
      <c r="BE496" s="138"/>
      <c r="BF496" s="138"/>
      <c r="BG496" s="138"/>
      <c r="BH496" s="138"/>
      <c r="BI496" s="138"/>
      <c r="BJ496" s="138"/>
      <c r="BK496" s="138"/>
      <c r="BL496" s="138"/>
      <c r="BM496" s="138"/>
      <c r="BN496" s="138"/>
      <c r="BO496" s="138"/>
      <c r="BP496" s="138"/>
      <c r="BQ496" s="138"/>
      <c r="BR496" s="138"/>
      <c r="BS496" s="138"/>
      <c r="BT496" s="138"/>
      <c r="BU496" s="138"/>
      <c r="BV496" s="138"/>
      <c r="BW496" s="138"/>
      <c r="BX496" s="138"/>
      <c r="BY496" s="138"/>
      <c r="BZ496" s="138"/>
    </row>
    <row r="497" spans="1:78" ht="18" customHeight="1" x14ac:dyDescent="0.25">
      <c r="A497" s="78"/>
      <c r="B497" s="138"/>
      <c r="C497" s="138"/>
      <c r="D497" s="138"/>
      <c r="E497" s="138"/>
      <c r="F497" s="138"/>
      <c r="G497" s="138"/>
      <c r="H497" s="138"/>
      <c r="I497" s="138"/>
      <c r="J497" s="138"/>
      <c r="K497" s="138"/>
      <c r="L497" s="138"/>
      <c r="M497" s="138"/>
      <c r="N497" s="138"/>
      <c r="O497" s="138"/>
      <c r="P497" s="138"/>
      <c r="Q497" s="138"/>
      <c r="R497" s="138"/>
      <c r="S497" s="138"/>
      <c r="T497" s="138"/>
      <c r="U497" s="138"/>
      <c r="V497" s="138"/>
      <c r="W497" s="138"/>
      <c r="X497" s="138"/>
      <c r="Y497" s="138"/>
      <c r="Z497" s="138"/>
      <c r="AA497" s="138"/>
      <c r="AB497" s="138"/>
      <c r="AC497" s="138"/>
      <c r="AD497" s="138"/>
      <c r="AE497" s="138"/>
      <c r="AF497" s="138"/>
      <c r="AG497" s="138"/>
      <c r="AH497" s="138"/>
      <c r="AI497" s="138"/>
      <c r="AJ497" s="138"/>
      <c r="AK497" s="138"/>
      <c r="AL497" s="138"/>
      <c r="AM497" s="138"/>
      <c r="AN497" s="138"/>
      <c r="AO497" s="138"/>
      <c r="AP497" s="138"/>
      <c r="AQ497" s="138"/>
      <c r="AR497" s="138"/>
      <c r="AS497" s="138"/>
      <c r="AT497" s="138"/>
      <c r="AU497" s="138"/>
      <c r="AV497" s="138"/>
      <c r="AW497" s="138"/>
      <c r="AX497" s="138"/>
      <c r="AY497" s="138"/>
      <c r="AZ497" s="138"/>
      <c r="BA497" s="138"/>
      <c r="BB497" s="138"/>
      <c r="BC497" s="138"/>
      <c r="BD497" s="138"/>
      <c r="BE497" s="138"/>
      <c r="BF497" s="138"/>
      <c r="BG497" s="138"/>
      <c r="BH497" s="138"/>
      <c r="BI497" s="138"/>
      <c r="BJ497" s="138"/>
      <c r="BK497" s="138"/>
      <c r="BL497" s="138"/>
      <c r="BM497" s="138"/>
      <c r="BN497" s="138"/>
      <c r="BO497" s="138"/>
      <c r="BP497" s="138"/>
      <c r="BQ497" s="138"/>
      <c r="BR497" s="138"/>
      <c r="BS497" s="138"/>
      <c r="BT497" s="138"/>
      <c r="BU497" s="138"/>
      <c r="BV497" s="138"/>
      <c r="BW497" s="138"/>
      <c r="BX497" s="138"/>
      <c r="BY497" s="138"/>
      <c r="BZ497" s="138"/>
    </row>
    <row r="498" spans="1:78" ht="18" customHeight="1" x14ac:dyDescent="0.25">
      <c r="A498" s="78"/>
      <c r="B498" s="138"/>
      <c r="C498" s="138"/>
      <c r="D498" s="138"/>
      <c r="E498" s="138"/>
      <c r="F498" s="138"/>
      <c r="G498" s="138"/>
      <c r="H498" s="138"/>
      <c r="I498" s="138"/>
      <c r="J498" s="138"/>
      <c r="K498" s="138"/>
      <c r="L498" s="138"/>
      <c r="M498" s="138"/>
      <c r="N498" s="138"/>
      <c r="O498" s="138"/>
      <c r="P498" s="138"/>
      <c r="Q498" s="138"/>
      <c r="R498" s="138"/>
      <c r="S498" s="138"/>
      <c r="T498" s="138"/>
      <c r="U498" s="138"/>
      <c r="V498" s="138"/>
      <c r="W498" s="138"/>
      <c r="X498" s="138"/>
      <c r="Y498" s="138"/>
      <c r="Z498" s="138"/>
      <c r="AA498" s="138"/>
      <c r="AB498" s="138"/>
      <c r="AC498" s="138"/>
      <c r="AD498" s="138"/>
      <c r="AE498" s="138"/>
      <c r="AF498" s="138"/>
      <c r="AG498" s="138"/>
      <c r="AH498" s="138"/>
      <c r="AI498" s="138"/>
      <c r="AJ498" s="138"/>
      <c r="AK498" s="138"/>
      <c r="AL498" s="138"/>
      <c r="AM498" s="138"/>
      <c r="AN498" s="138"/>
      <c r="AO498" s="138"/>
      <c r="AP498" s="138"/>
      <c r="AQ498" s="138"/>
      <c r="AR498" s="138"/>
      <c r="AS498" s="138"/>
      <c r="AT498" s="138"/>
      <c r="AU498" s="138"/>
      <c r="AV498" s="138"/>
      <c r="AW498" s="138"/>
      <c r="AX498" s="138"/>
      <c r="AY498" s="138"/>
      <c r="AZ498" s="138"/>
      <c r="BA498" s="138"/>
      <c r="BB498" s="138"/>
      <c r="BC498" s="138"/>
      <c r="BD498" s="138"/>
      <c r="BE498" s="138"/>
      <c r="BF498" s="138"/>
      <c r="BG498" s="138"/>
      <c r="BH498" s="138"/>
      <c r="BI498" s="138"/>
      <c r="BJ498" s="138"/>
      <c r="BK498" s="138"/>
      <c r="BL498" s="138"/>
      <c r="BM498" s="138"/>
      <c r="BN498" s="138"/>
      <c r="BO498" s="138"/>
      <c r="BP498" s="138"/>
      <c r="BQ498" s="138"/>
      <c r="BR498" s="138"/>
      <c r="BS498" s="138"/>
      <c r="BT498" s="138"/>
      <c r="BU498" s="138"/>
      <c r="BV498" s="138"/>
      <c r="BW498" s="138"/>
      <c r="BX498" s="138"/>
      <c r="BY498" s="138"/>
      <c r="BZ498" s="138"/>
    </row>
    <row r="499" spans="1:78" ht="18" customHeight="1" x14ac:dyDescent="0.25">
      <c r="A499" s="78"/>
      <c r="B499" s="138"/>
      <c r="C499" s="138"/>
      <c r="D499" s="138"/>
      <c r="E499" s="138"/>
      <c r="F499" s="138"/>
      <c r="G499" s="138"/>
      <c r="H499" s="138"/>
      <c r="I499" s="138"/>
      <c r="J499" s="138"/>
      <c r="K499" s="138"/>
      <c r="L499" s="138"/>
      <c r="M499" s="138"/>
      <c r="N499" s="138"/>
      <c r="O499" s="138"/>
      <c r="P499" s="138"/>
      <c r="Q499" s="138"/>
      <c r="R499" s="138"/>
      <c r="S499" s="138"/>
      <c r="T499" s="138"/>
      <c r="U499" s="138"/>
      <c r="V499" s="138"/>
      <c r="W499" s="138"/>
      <c r="X499" s="138"/>
      <c r="Y499" s="138"/>
      <c r="Z499" s="138"/>
      <c r="AA499" s="138"/>
      <c r="AB499" s="138"/>
      <c r="AC499" s="138"/>
      <c r="AD499" s="138"/>
      <c r="AE499" s="138"/>
      <c r="AF499" s="138"/>
      <c r="AG499" s="138"/>
      <c r="AH499" s="138"/>
      <c r="AI499" s="138"/>
      <c r="AJ499" s="138"/>
      <c r="AK499" s="138"/>
      <c r="AL499" s="138"/>
      <c r="AM499" s="138"/>
      <c r="AN499" s="138"/>
      <c r="AO499" s="138"/>
      <c r="AP499" s="138"/>
      <c r="AQ499" s="138"/>
      <c r="AR499" s="138"/>
      <c r="AS499" s="138"/>
      <c r="AT499" s="138"/>
      <c r="AU499" s="138"/>
      <c r="AV499" s="138"/>
      <c r="AW499" s="138"/>
      <c r="AX499" s="138"/>
      <c r="AY499" s="138"/>
      <c r="AZ499" s="138"/>
      <c r="BA499" s="138"/>
      <c r="BB499" s="138"/>
      <c r="BC499" s="138"/>
      <c r="BD499" s="138"/>
      <c r="BE499" s="138"/>
      <c r="BF499" s="138"/>
      <c r="BG499" s="138"/>
      <c r="BH499" s="138"/>
      <c r="BI499" s="138"/>
      <c r="BJ499" s="138"/>
      <c r="BK499" s="138"/>
      <c r="BL499" s="138"/>
      <c r="BM499" s="138"/>
      <c r="BN499" s="138"/>
      <c r="BO499" s="138"/>
      <c r="BP499" s="138"/>
      <c r="BQ499" s="138"/>
      <c r="BR499" s="138"/>
      <c r="BS499" s="138"/>
      <c r="BT499" s="138"/>
      <c r="BU499" s="138"/>
      <c r="BV499" s="138"/>
      <c r="BW499" s="138"/>
      <c r="BX499" s="138"/>
      <c r="BY499" s="138"/>
      <c r="BZ499" s="138"/>
    </row>
    <row r="500" spans="1:78" ht="18" customHeight="1" x14ac:dyDescent="0.25">
      <c r="A500" s="78"/>
      <c r="B500" s="138"/>
      <c r="C500" s="138"/>
      <c r="D500" s="138"/>
      <c r="E500" s="138"/>
      <c r="F500" s="138"/>
      <c r="G500" s="138"/>
      <c r="H500" s="138"/>
      <c r="I500" s="138"/>
      <c r="J500" s="138"/>
      <c r="K500" s="138"/>
      <c r="L500" s="138"/>
      <c r="M500" s="138"/>
      <c r="N500" s="138"/>
      <c r="O500" s="138"/>
      <c r="P500" s="138"/>
      <c r="Q500" s="138"/>
      <c r="R500" s="138"/>
      <c r="S500" s="138"/>
      <c r="T500" s="138"/>
      <c r="U500" s="138"/>
      <c r="V500" s="138"/>
      <c r="W500" s="138"/>
      <c r="X500" s="138"/>
      <c r="Y500" s="138"/>
      <c r="Z500" s="138"/>
      <c r="AA500" s="138"/>
      <c r="AB500" s="138"/>
      <c r="AC500" s="138"/>
      <c r="AD500" s="138"/>
      <c r="AE500" s="138"/>
      <c r="AF500" s="138"/>
      <c r="AG500" s="138"/>
      <c r="AH500" s="138"/>
      <c r="AI500" s="138"/>
      <c r="AJ500" s="138"/>
      <c r="AK500" s="138"/>
      <c r="AL500" s="138"/>
      <c r="AM500" s="138"/>
      <c r="AN500" s="138"/>
      <c r="AO500" s="138"/>
      <c r="AP500" s="138"/>
      <c r="AQ500" s="138"/>
      <c r="AR500" s="138"/>
      <c r="AS500" s="138"/>
      <c r="AT500" s="138"/>
      <c r="AU500" s="138"/>
      <c r="AV500" s="138"/>
      <c r="AW500" s="138"/>
      <c r="AX500" s="138"/>
      <c r="AY500" s="138"/>
      <c r="AZ500" s="138"/>
      <c r="BA500" s="138"/>
      <c r="BB500" s="138"/>
      <c r="BC500" s="138"/>
      <c r="BD500" s="138"/>
      <c r="BE500" s="138"/>
      <c r="BF500" s="138"/>
      <c r="BG500" s="138"/>
      <c r="BH500" s="138"/>
      <c r="BI500" s="138"/>
      <c r="BJ500" s="138"/>
      <c r="BK500" s="138"/>
      <c r="BL500" s="138"/>
      <c r="BM500" s="138"/>
      <c r="BN500" s="138"/>
      <c r="BO500" s="138"/>
      <c r="BP500" s="138"/>
      <c r="BQ500" s="138"/>
      <c r="BR500" s="138"/>
      <c r="BS500" s="138"/>
      <c r="BT500" s="138"/>
      <c r="BU500" s="138"/>
      <c r="BV500" s="138"/>
      <c r="BW500" s="138"/>
      <c r="BX500" s="138"/>
      <c r="BY500" s="138"/>
      <c r="BZ500" s="138"/>
    </row>
    <row r="501" spans="1:78" ht="18" customHeight="1" x14ac:dyDescent="0.25">
      <c r="A501" s="78"/>
      <c r="B501" s="138"/>
      <c r="C501" s="138"/>
      <c r="D501" s="138"/>
      <c r="E501" s="138"/>
      <c r="F501" s="138"/>
      <c r="G501" s="138"/>
      <c r="H501" s="138"/>
      <c r="I501" s="138"/>
      <c r="J501" s="138"/>
      <c r="K501" s="138"/>
      <c r="L501" s="138"/>
      <c r="M501" s="138"/>
      <c r="N501" s="138"/>
      <c r="O501" s="138"/>
      <c r="P501" s="138"/>
      <c r="Q501" s="138"/>
      <c r="R501" s="138"/>
      <c r="S501" s="138"/>
      <c r="T501" s="138"/>
      <c r="U501" s="138"/>
      <c r="V501" s="138"/>
      <c r="W501" s="138"/>
      <c r="X501" s="138"/>
      <c r="Y501" s="138"/>
      <c r="Z501" s="138"/>
      <c r="AA501" s="138"/>
      <c r="AB501" s="138"/>
      <c r="AC501" s="138"/>
      <c r="AD501" s="138"/>
      <c r="AE501" s="138"/>
      <c r="AF501" s="138"/>
      <c r="AG501" s="138"/>
      <c r="AH501" s="138"/>
      <c r="AI501" s="138"/>
      <c r="AJ501" s="138"/>
      <c r="AK501" s="138"/>
      <c r="AL501" s="138"/>
      <c r="AM501" s="138"/>
      <c r="AN501" s="138"/>
      <c r="AO501" s="138"/>
      <c r="AP501" s="138"/>
      <c r="AQ501" s="138"/>
      <c r="AR501" s="138"/>
      <c r="AS501" s="138"/>
      <c r="AT501" s="138"/>
      <c r="AU501" s="138"/>
      <c r="AV501" s="138"/>
      <c r="AW501" s="138"/>
      <c r="AX501" s="138"/>
      <c r="AY501" s="138"/>
      <c r="AZ501" s="138"/>
      <c r="BA501" s="138"/>
      <c r="BB501" s="138"/>
      <c r="BC501" s="138"/>
      <c r="BD501" s="138"/>
      <c r="BE501" s="138"/>
      <c r="BF501" s="138"/>
      <c r="BG501" s="138"/>
      <c r="BH501" s="138"/>
      <c r="BI501" s="138"/>
      <c r="BJ501" s="138"/>
      <c r="BK501" s="138"/>
      <c r="BL501" s="138"/>
      <c r="BM501" s="138"/>
      <c r="BN501" s="138"/>
      <c r="BO501" s="138"/>
      <c r="BP501" s="138"/>
      <c r="BQ501" s="138"/>
      <c r="BR501" s="138"/>
      <c r="BS501" s="138"/>
      <c r="BT501" s="138"/>
      <c r="BU501" s="138"/>
      <c r="BV501" s="138"/>
      <c r="BW501" s="138"/>
      <c r="BX501" s="138"/>
      <c r="BY501" s="138"/>
      <c r="BZ501" s="138"/>
    </row>
    <row r="502" spans="1:78" ht="18" customHeight="1" x14ac:dyDescent="0.25">
      <c r="A502" s="78"/>
      <c r="B502" s="138"/>
      <c r="C502" s="138"/>
      <c r="D502" s="138"/>
      <c r="E502" s="138"/>
      <c r="F502" s="138"/>
      <c r="G502" s="138"/>
      <c r="H502" s="138"/>
      <c r="I502" s="138"/>
      <c r="J502" s="138"/>
      <c r="K502" s="138"/>
      <c r="L502" s="138"/>
      <c r="M502" s="138"/>
      <c r="N502" s="138"/>
      <c r="O502" s="138"/>
      <c r="P502" s="138"/>
      <c r="Q502" s="138"/>
      <c r="R502" s="138"/>
      <c r="S502" s="138"/>
      <c r="T502" s="138"/>
      <c r="U502" s="138"/>
      <c r="V502" s="138"/>
      <c r="W502" s="138"/>
      <c r="X502" s="138"/>
      <c r="Y502" s="138"/>
      <c r="Z502" s="138"/>
      <c r="AA502" s="138"/>
      <c r="AB502" s="138"/>
      <c r="AC502" s="138"/>
      <c r="AD502" s="138"/>
      <c r="AE502" s="138"/>
      <c r="AF502" s="138"/>
      <c r="AG502" s="138"/>
      <c r="AH502" s="138"/>
      <c r="AI502" s="138"/>
      <c r="AJ502" s="138"/>
      <c r="AK502" s="138"/>
      <c r="AL502" s="138"/>
      <c r="AM502" s="138"/>
      <c r="AN502" s="138"/>
      <c r="AO502" s="138"/>
      <c r="AP502" s="138"/>
      <c r="AQ502" s="138"/>
      <c r="AR502" s="138"/>
      <c r="AS502" s="138"/>
      <c r="AT502" s="138"/>
      <c r="AU502" s="138"/>
      <c r="AV502" s="138"/>
      <c r="AW502" s="138"/>
      <c r="AX502" s="138"/>
      <c r="AY502" s="138"/>
      <c r="AZ502" s="138"/>
      <c r="BA502" s="138"/>
      <c r="BB502" s="138"/>
      <c r="BC502" s="138"/>
      <c r="BD502" s="138"/>
      <c r="BE502" s="138"/>
      <c r="BF502" s="138"/>
      <c r="BG502" s="138"/>
      <c r="BH502" s="138"/>
      <c r="BI502" s="138"/>
      <c r="BJ502" s="138"/>
      <c r="BK502" s="138"/>
      <c r="BL502" s="138"/>
      <c r="BM502" s="138"/>
      <c r="BN502" s="138"/>
      <c r="BO502" s="138"/>
      <c r="BP502" s="138"/>
      <c r="BQ502" s="138"/>
      <c r="BR502" s="138"/>
      <c r="BS502" s="138"/>
      <c r="BT502" s="138"/>
      <c r="BU502" s="138"/>
      <c r="BV502" s="138"/>
      <c r="BW502" s="138"/>
      <c r="BX502" s="138"/>
      <c r="BY502" s="138"/>
      <c r="BZ502" s="138"/>
    </row>
    <row r="503" spans="1:78" ht="18" customHeight="1" x14ac:dyDescent="0.25">
      <c r="A503" s="78"/>
      <c r="B503" s="138"/>
      <c r="C503" s="138"/>
      <c r="D503" s="138"/>
      <c r="E503" s="138"/>
      <c r="F503" s="138"/>
      <c r="G503" s="138"/>
      <c r="H503" s="138"/>
      <c r="I503" s="138"/>
      <c r="J503" s="138"/>
      <c r="K503" s="138"/>
      <c r="L503" s="138"/>
      <c r="M503" s="138"/>
      <c r="N503" s="138"/>
      <c r="O503" s="138"/>
      <c r="P503" s="138"/>
      <c r="Q503" s="138"/>
      <c r="R503" s="138"/>
      <c r="S503" s="138"/>
      <c r="T503" s="138"/>
      <c r="U503" s="138"/>
      <c r="V503" s="138"/>
      <c r="W503" s="138"/>
      <c r="X503" s="138"/>
      <c r="Y503" s="138"/>
      <c r="Z503" s="138"/>
      <c r="AA503" s="138"/>
      <c r="AB503" s="138"/>
      <c r="AC503" s="138"/>
      <c r="AD503" s="138"/>
      <c r="AE503" s="138"/>
      <c r="AF503" s="138"/>
      <c r="AG503" s="138"/>
      <c r="AH503" s="138"/>
      <c r="AI503" s="138"/>
      <c r="AJ503" s="138"/>
      <c r="AK503" s="138"/>
      <c r="AL503" s="138"/>
      <c r="AM503" s="138"/>
      <c r="AN503" s="138"/>
      <c r="AO503" s="138"/>
      <c r="AP503" s="138"/>
      <c r="AQ503" s="138"/>
      <c r="AR503" s="138"/>
      <c r="AS503" s="138"/>
      <c r="AT503" s="138"/>
      <c r="AU503" s="138"/>
      <c r="AV503" s="138"/>
      <c r="AW503" s="138"/>
      <c r="AX503" s="138"/>
      <c r="AY503" s="138"/>
      <c r="AZ503" s="138"/>
      <c r="BA503" s="138"/>
      <c r="BB503" s="138"/>
      <c r="BC503" s="138"/>
      <c r="BD503" s="138"/>
      <c r="BE503" s="138"/>
      <c r="BF503" s="138"/>
      <c r="BG503" s="138"/>
      <c r="BH503" s="138"/>
      <c r="BI503" s="138"/>
      <c r="BJ503" s="138"/>
      <c r="BK503" s="138"/>
      <c r="BL503" s="138"/>
      <c r="BM503" s="138"/>
      <c r="BN503" s="138"/>
      <c r="BO503" s="138"/>
      <c r="BP503" s="138"/>
      <c r="BQ503" s="138"/>
      <c r="BR503" s="138"/>
      <c r="BS503" s="138"/>
      <c r="BT503" s="138"/>
      <c r="BU503" s="138"/>
      <c r="BV503" s="138"/>
      <c r="BW503" s="138"/>
      <c r="BX503" s="138"/>
      <c r="BY503" s="138"/>
      <c r="BZ503" s="138"/>
    </row>
    <row r="504" spans="1:78" ht="18" customHeight="1" x14ac:dyDescent="0.25">
      <c r="A504" s="78"/>
      <c r="B504" s="138"/>
      <c r="C504" s="138"/>
      <c r="D504" s="138"/>
      <c r="E504" s="138"/>
      <c r="F504" s="138"/>
      <c r="G504" s="138"/>
      <c r="H504" s="138"/>
      <c r="I504" s="138"/>
      <c r="J504" s="138"/>
      <c r="K504" s="138"/>
      <c r="L504" s="138"/>
      <c r="M504" s="138"/>
      <c r="N504" s="138"/>
      <c r="O504" s="138"/>
      <c r="P504" s="138"/>
      <c r="Q504" s="138"/>
      <c r="R504" s="138"/>
      <c r="S504" s="138"/>
      <c r="T504" s="138"/>
      <c r="U504" s="138"/>
      <c r="V504" s="138"/>
      <c r="W504" s="138"/>
      <c r="X504" s="138"/>
      <c r="Y504" s="138"/>
      <c r="Z504" s="138"/>
      <c r="AA504" s="138"/>
      <c r="AB504" s="138"/>
      <c r="AC504" s="138"/>
      <c r="AD504" s="138"/>
      <c r="AE504" s="138"/>
      <c r="AF504" s="138"/>
      <c r="AG504" s="138"/>
      <c r="AH504" s="138"/>
      <c r="AI504" s="138"/>
      <c r="AJ504" s="138"/>
      <c r="AK504" s="138"/>
      <c r="AL504" s="138"/>
      <c r="AM504" s="138"/>
      <c r="AN504" s="138"/>
      <c r="AO504" s="138"/>
      <c r="AP504" s="138"/>
      <c r="AQ504" s="138"/>
      <c r="AR504" s="138"/>
      <c r="AS504" s="138"/>
      <c r="AT504" s="138"/>
      <c r="AU504" s="138"/>
      <c r="AV504" s="138"/>
      <c r="AW504" s="138"/>
      <c r="AX504" s="138"/>
      <c r="AY504" s="138"/>
      <c r="AZ504" s="138"/>
      <c r="BA504" s="138"/>
      <c r="BB504" s="138"/>
      <c r="BC504" s="138"/>
      <c r="BD504" s="138"/>
      <c r="BE504" s="138"/>
      <c r="BF504" s="138"/>
      <c r="BG504" s="138"/>
      <c r="BH504" s="138"/>
      <c r="BI504" s="138"/>
      <c r="BJ504" s="138"/>
      <c r="BK504" s="138"/>
      <c r="BL504" s="138"/>
      <c r="BM504" s="138"/>
      <c r="BN504" s="138"/>
      <c r="BO504" s="138"/>
      <c r="BP504" s="138"/>
      <c r="BQ504" s="138"/>
      <c r="BR504" s="138"/>
      <c r="BS504" s="138"/>
      <c r="BT504" s="138"/>
      <c r="BU504" s="138"/>
      <c r="BV504" s="138"/>
      <c r="BW504" s="138"/>
      <c r="BX504" s="138"/>
      <c r="BY504" s="138"/>
      <c r="BZ504" s="138"/>
    </row>
    <row r="505" spans="1:78" ht="18" customHeight="1" x14ac:dyDescent="0.25">
      <c r="A505" s="78"/>
      <c r="B505" s="138"/>
      <c r="C505" s="138"/>
      <c r="D505" s="138"/>
      <c r="E505" s="138"/>
      <c r="F505" s="138"/>
      <c r="G505" s="138"/>
      <c r="H505" s="138"/>
      <c r="I505" s="138"/>
      <c r="J505" s="138"/>
      <c r="K505" s="138"/>
      <c r="L505" s="138"/>
      <c r="M505" s="138"/>
      <c r="N505" s="138"/>
      <c r="O505" s="138"/>
      <c r="P505" s="138"/>
      <c r="Q505" s="138"/>
      <c r="R505" s="138"/>
      <c r="S505" s="138"/>
      <c r="T505" s="138"/>
      <c r="U505" s="138"/>
      <c r="V505" s="138"/>
      <c r="W505" s="138"/>
      <c r="X505" s="138"/>
      <c r="Y505" s="138"/>
      <c r="Z505" s="138"/>
      <c r="AA505" s="138"/>
      <c r="AB505" s="138"/>
      <c r="AC505" s="138"/>
      <c r="AD505" s="138"/>
      <c r="AE505" s="138"/>
      <c r="AF505" s="138"/>
      <c r="AG505" s="138"/>
      <c r="AH505" s="138"/>
      <c r="AI505" s="138"/>
      <c r="AJ505" s="138"/>
      <c r="AK505" s="138"/>
      <c r="AL505" s="138"/>
      <c r="AM505" s="138"/>
      <c r="AN505" s="138"/>
      <c r="AO505" s="138"/>
      <c r="AP505" s="138"/>
      <c r="AQ505" s="138"/>
      <c r="AR505" s="138"/>
      <c r="AS505" s="138"/>
      <c r="AT505" s="138"/>
      <c r="AU505" s="138"/>
      <c r="AV505" s="138"/>
      <c r="AW505" s="138"/>
      <c r="AX505" s="138"/>
      <c r="AY505" s="138"/>
      <c r="AZ505" s="138"/>
      <c r="BA505" s="138"/>
      <c r="BB505" s="138"/>
      <c r="BC505" s="138"/>
      <c r="BD505" s="138"/>
      <c r="BE505" s="138"/>
      <c r="BF505" s="138"/>
      <c r="BG505" s="138"/>
      <c r="BH505" s="138"/>
      <c r="BI505" s="138"/>
      <c r="BJ505" s="138"/>
      <c r="BK505" s="138"/>
      <c r="BL505" s="138"/>
      <c r="BM505" s="138"/>
      <c r="BN505" s="138"/>
      <c r="BO505" s="138"/>
      <c r="BP505" s="138"/>
      <c r="BQ505" s="138"/>
      <c r="BR505" s="138"/>
      <c r="BS505" s="138"/>
      <c r="BT505" s="138"/>
      <c r="BU505" s="138"/>
      <c r="BV505" s="138"/>
      <c r="BW505" s="138"/>
      <c r="BX505" s="138"/>
      <c r="BY505" s="138"/>
      <c r="BZ505" s="138"/>
    </row>
    <row r="506" spans="1:78" ht="18" customHeight="1" x14ac:dyDescent="0.25">
      <c r="A506" s="78"/>
      <c r="B506" s="138"/>
      <c r="C506" s="138"/>
      <c r="D506" s="138"/>
      <c r="E506" s="138"/>
      <c r="F506" s="138"/>
      <c r="G506" s="138"/>
      <c r="H506" s="138"/>
      <c r="I506" s="138"/>
      <c r="J506" s="138"/>
      <c r="K506" s="138"/>
      <c r="L506" s="138"/>
      <c r="M506" s="138"/>
      <c r="N506" s="138"/>
      <c r="O506" s="138"/>
      <c r="P506" s="138"/>
      <c r="Q506" s="138"/>
      <c r="R506" s="138"/>
      <c r="S506" s="138"/>
      <c r="T506" s="138"/>
      <c r="U506" s="138"/>
      <c r="V506" s="138"/>
      <c r="W506" s="138"/>
      <c r="X506" s="138"/>
      <c r="Y506" s="138"/>
      <c r="Z506" s="138"/>
      <c r="AA506" s="138"/>
      <c r="AB506" s="138"/>
      <c r="AC506" s="138"/>
      <c r="AD506" s="138"/>
      <c r="AE506" s="138"/>
      <c r="AF506" s="138"/>
      <c r="AG506" s="138"/>
      <c r="AH506" s="138"/>
      <c r="AI506" s="138"/>
      <c r="AJ506" s="138"/>
      <c r="AK506" s="138"/>
      <c r="AL506" s="138"/>
      <c r="AM506" s="138"/>
      <c r="AN506" s="138"/>
      <c r="AO506" s="138"/>
      <c r="AP506" s="138"/>
      <c r="AQ506" s="138"/>
      <c r="AR506" s="138"/>
      <c r="AS506" s="138"/>
      <c r="AT506" s="138"/>
      <c r="AU506" s="138"/>
      <c r="AV506" s="138"/>
      <c r="AW506" s="138"/>
      <c r="AX506" s="138"/>
      <c r="AY506" s="138"/>
      <c r="AZ506" s="138"/>
      <c r="BA506" s="138"/>
      <c r="BB506" s="138"/>
      <c r="BC506" s="138"/>
      <c r="BD506" s="138"/>
      <c r="BE506" s="138"/>
      <c r="BF506" s="138"/>
      <c r="BG506" s="138"/>
      <c r="BH506" s="138"/>
      <c r="BI506" s="138"/>
      <c r="BJ506" s="138"/>
      <c r="BK506" s="138"/>
      <c r="BL506" s="138"/>
      <c r="BM506" s="138"/>
      <c r="BN506" s="138"/>
      <c r="BO506" s="138"/>
      <c r="BP506" s="138"/>
      <c r="BQ506" s="138"/>
      <c r="BR506" s="138"/>
      <c r="BS506" s="138"/>
      <c r="BT506" s="138"/>
      <c r="BU506" s="138"/>
      <c r="BV506" s="138"/>
      <c r="BW506" s="138"/>
      <c r="BX506" s="138"/>
      <c r="BY506" s="138"/>
      <c r="BZ506" s="138"/>
    </row>
    <row r="507" spans="1:78" ht="18" customHeight="1" x14ac:dyDescent="0.25">
      <c r="A507" s="78"/>
      <c r="B507" s="138"/>
      <c r="C507" s="138"/>
      <c r="D507" s="138"/>
      <c r="E507" s="138"/>
      <c r="F507" s="138"/>
      <c r="G507" s="138"/>
      <c r="H507" s="138"/>
      <c r="I507" s="138"/>
      <c r="J507" s="138"/>
      <c r="K507" s="138"/>
      <c r="L507" s="138"/>
      <c r="M507" s="138"/>
      <c r="N507" s="138"/>
      <c r="O507" s="138"/>
      <c r="P507" s="138"/>
      <c r="Q507" s="138"/>
      <c r="R507" s="138"/>
      <c r="S507" s="138"/>
      <c r="T507" s="138"/>
      <c r="U507" s="138"/>
      <c r="V507" s="138"/>
      <c r="W507" s="138"/>
      <c r="X507" s="138"/>
      <c r="Y507" s="138"/>
      <c r="Z507" s="138"/>
      <c r="AA507" s="138"/>
      <c r="AB507" s="138"/>
      <c r="AC507" s="138"/>
      <c r="AD507" s="138"/>
      <c r="AE507" s="138"/>
      <c r="AF507" s="138"/>
      <c r="AG507" s="138"/>
      <c r="AH507" s="138"/>
      <c r="AI507" s="138"/>
      <c r="AJ507" s="138"/>
      <c r="AK507" s="138"/>
      <c r="AL507" s="138"/>
      <c r="AM507" s="138"/>
      <c r="AN507" s="138"/>
      <c r="AO507" s="138"/>
      <c r="AP507" s="138"/>
      <c r="AQ507" s="138"/>
      <c r="AR507" s="138"/>
      <c r="AS507" s="138"/>
      <c r="AT507" s="138"/>
      <c r="AU507" s="138"/>
      <c r="AV507" s="138"/>
      <c r="AW507" s="138"/>
      <c r="AX507" s="138"/>
      <c r="AY507" s="138"/>
      <c r="AZ507" s="138"/>
      <c r="BA507" s="138"/>
      <c r="BB507" s="138"/>
      <c r="BC507" s="138"/>
      <c r="BD507" s="138"/>
      <c r="BE507" s="138"/>
      <c r="BF507" s="138"/>
      <c r="BG507" s="138"/>
      <c r="BH507" s="138"/>
      <c r="BI507" s="138"/>
      <c r="BJ507" s="138"/>
      <c r="BK507" s="138"/>
      <c r="BL507" s="138"/>
      <c r="BM507" s="138"/>
      <c r="BN507" s="138"/>
      <c r="BO507" s="138"/>
      <c r="BP507" s="138"/>
      <c r="BQ507" s="138"/>
      <c r="BR507" s="138"/>
      <c r="BS507" s="138"/>
      <c r="BT507" s="138"/>
      <c r="BU507" s="138"/>
      <c r="BV507" s="138"/>
      <c r="BW507" s="138"/>
      <c r="BX507" s="138"/>
      <c r="BY507" s="138"/>
      <c r="BZ507" s="138"/>
    </row>
    <row r="508" spans="1:78" ht="18" customHeight="1" x14ac:dyDescent="0.25">
      <c r="A508" s="78"/>
      <c r="B508" s="138"/>
      <c r="C508" s="138"/>
      <c r="D508" s="138"/>
      <c r="E508" s="138"/>
      <c r="F508" s="138"/>
      <c r="G508" s="138"/>
      <c r="H508" s="138"/>
      <c r="I508" s="138"/>
      <c r="J508" s="138"/>
      <c r="K508" s="138"/>
      <c r="L508" s="138"/>
      <c r="M508" s="138"/>
      <c r="N508" s="138"/>
      <c r="O508" s="138"/>
      <c r="P508" s="138"/>
      <c r="Q508" s="138"/>
      <c r="R508" s="138"/>
      <c r="S508" s="138"/>
      <c r="T508" s="138"/>
      <c r="U508" s="138"/>
      <c r="V508" s="138"/>
      <c r="W508" s="138"/>
      <c r="X508" s="138"/>
      <c r="Y508" s="138"/>
      <c r="Z508" s="138"/>
      <c r="AA508" s="138"/>
      <c r="AB508" s="138"/>
      <c r="AC508" s="138"/>
      <c r="AD508" s="138"/>
      <c r="AE508" s="138"/>
      <c r="AF508" s="138"/>
      <c r="AG508" s="138"/>
      <c r="AH508" s="138"/>
      <c r="AI508" s="138"/>
      <c r="AJ508" s="138"/>
      <c r="AK508" s="138"/>
      <c r="AL508" s="138"/>
      <c r="AM508" s="138"/>
      <c r="AN508" s="138"/>
      <c r="AO508" s="138"/>
      <c r="AP508" s="138"/>
      <c r="AQ508" s="138"/>
      <c r="AR508" s="138"/>
      <c r="AS508" s="138"/>
      <c r="AT508" s="138"/>
      <c r="AU508" s="138"/>
      <c r="AV508" s="138"/>
      <c r="AW508" s="138"/>
      <c r="AX508" s="138"/>
      <c r="AY508" s="138"/>
      <c r="AZ508" s="138"/>
      <c r="BA508" s="138"/>
      <c r="BB508" s="138"/>
      <c r="BC508" s="138"/>
      <c r="BD508" s="138"/>
      <c r="BE508" s="138"/>
      <c r="BF508" s="138"/>
      <c r="BG508" s="138"/>
      <c r="BH508" s="138"/>
      <c r="BI508" s="138"/>
      <c r="BJ508" s="138"/>
      <c r="BK508" s="138"/>
      <c r="BL508" s="138"/>
      <c r="BM508" s="138"/>
      <c r="BN508" s="138"/>
      <c r="BO508" s="138"/>
      <c r="BP508" s="138"/>
      <c r="BQ508" s="138"/>
      <c r="BR508" s="138"/>
      <c r="BS508" s="138"/>
      <c r="BT508" s="138"/>
      <c r="BU508" s="138"/>
      <c r="BV508" s="138"/>
      <c r="BW508" s="138"/>
      <c r="BX508" s="138"/>
      <c r="BY508" s="138"/>
      <c r="BZ508" s="138"/>
    </row>
    <row r="509" spans="1:78" ht="18" customHeight="1" x14ac:dyDescent="0.25">
      <c r="A509" s="78"/>
      <c r="B509" s="138"/>
      <c r="C509" s="138"/>
      <c r="D509" s="138"/>
      <c r="E509" s="138"/>
      <c r="F509" s="138"/>
      <c r="G509" s="138"/>
      <c r="H509" s="138"/>
      <c r="I509" s="138"/>
      <c r="J509" s="138"/>
      <c r="K509" s="138"/>
      <c r="L509" s="138"/>
      <c r="M509" s="138"/>
      <c r="N509" s="138"/>
      <c r="O509" s="138"/>
      <c r="P509" s="138"/>
      <c r="Q509" s="138"/>
      <c r="R509" s="138"/>
      <c r="S509" s="138"/>
      <c r="T509" s="138"/>
      <c r="U509" s="138"/>
      <c r="V509" s="138"/>
      <c r="W509" s="138"/>
      <c r="X509" s="138"/>
      <c r="Y509" s="138"/>
      <c r="Z509" s="138"/>
      <c r="AA509" s="138"/>
      <c r="AB509" s="138"/>
      <c r="AC509" s="138"/>
      <c r="AD509" s="138"/>
      <c r="AE509" s="138"/>
      <c r="AF509" s="138"/>
      <c r="AG509" s="138"/>
      <c r="AH509" s="138"/>
      <c r="AI509" s="138"/>
      <c r="AJ509" s="138"/>
      <c r="AK509" s="138"/>
      <c r="AL509" s="138"/>
      <c r="AM509" s="138"/>
      <c r="AN509" s="138"/>
      <c r="AO509" s="138"/>
      <c r="AP509" s="138"/>
      <c r="AQ509" s="138"/>
      <c r="AR509" s="138"/>
      <c r="AS509" s="138"/>
      <c r="AT509" s="138"/>
      <c r="AU509" s="138"/>
      <c r="AV509" s="138"/>
      <c r="AW509" s="138"/>
      <c r="AX509" s="138"/>
      <c r="AY509" s="138"/>
      <c r="AZ509" s="138"/>
      <c r="BA509" s="138"/>
      <c r="BB509" s="138"/>
      <c r="BC509" s="138"/>
      <c r="BD509" s="138"/>
      <c r="BE509" s="138"/>
      <c r="BF509" s="138"/>
      <c r="BG509" s="138"/>
      <c r="BH509" s="138"/>
      <c r="BI509" s="138"/>
      <c r="BJ509" s="138"/>
      <c r="BK509" s="138"/>
      <c r="BL509" s="138"/>
      <c r="BM509" s="138"/>
      <c r="BN509" s="138"/>
      <c r="BO509" s="138"/>
      <c r="BP509" s="138"/>
      <c r="BQ509" s="138"/>
      <c r="BR509" s="138"/>
      <c r="BS509" s="138"/>
      <c r="BT509" s="138"/>
      <c r="BU509" s="138"/>
      <c r="BV509" s="138"/>
      <c r="BW509" s="138"/>
      <c r="BX509" s="138"/>
      <c r="BY509" s="138"/>
      <c r="BZ509" s="138"/>
    </row>
    <row r="510" spans="1:78" ht="18" customHeight="1" x14ac:dyDescent="0.25">
      <c r="A510" s="78"/>
      <c r="B510" s="138"/>
      <c r="C510" s="138"/>
      <c r="D510" s="138"/>
      <c r="E510" s="138"/>
      <c r="F510" s="138"/>
      <c r="G510" s="138"/>
      <c r="H510" s="138"/>
      <c r="I510" s="138"/>
      <c r="J510" s="138"/>
      <c r="K510" s="138"/>
      <c r="L510" s="138"/>
      <c r="M510" s="138"/>
      <c r="N510" s="138"/>
      <c r="O510" s="138"/>
      <c r="P510" s="138"/>
      <c r="Q510" s="138"/>
      <c r="R510" s="138"/>
      <c r="S510" s="138"/>
      <c r="T510" s="138"/>
      <c r="U510" s="138"/>
      <c r="V510" s="138"/>
      <c r="W510" s="138"/>
      <c r="X510" s="138"/>
      <c r="Y510" s="138"/>
      <c r="Z510" s="138"/>
      <c r="AA510" s="138"/>
      <c r="AB510" s="138"/>
      <c r="AC510" s="138"/>
      <c r="AD510" s="138"/>
      <c r="AE510" s="138"/>
      <c r="AF510" s="138"/>
      <c r="AG510" s="138"/>
      <c r="AH510" s="138"/>
      <c r="AI510" s="138"/>
      <c r="AJ510" s="138"/>
      <c r="AK510" s="138"/>
      <c r="AL510" s="138"/>
      <c r="AM510" s="138"/>
      <c r="AN510" s="138"/>
      <c r="AO510" s="138"/>
      <c r="AP510" s="138"/>
      <c r="AQ510" s="138"/>
      <c r="AR510" s="138"/>
      <c r="AS510" s="138"/>
      <c r="AT510" s="138"/>
      <c r="AU510" s="138"/>
      <c r="AV510" s="138"/>
      <c r="AW510" s="138"/>
      <c r="AX510" s="138"/>
      <c r="AY510" s="138"/>
      <c r="AZ510" s="138"/>
      <c r="BA510" s="138"/>
      <c r="BB510" s="138"/>
      <c r="BC510" s="138"/>
      <c r="BD510" s="138"/>
      <c r="BE510" s="138"/>
      <c r="BF510" s="138"/>
      <c r="BG510" s="138"/>
      <c r="BH510" s="138"/>
      <c r="BI510" s="138"/>
      <c r="BJ510" s="138"/>
      <c r="BK510" s="138"/>
      <c r="BL510" s="138"/>
      <c r="BM510" s="138"/>
      <c r="BN510" s="138"/>
      <c r="BO510" s="138"/>
      <c r="BP510" s="138"/>
      <c r="BQ510" s="138"/>
      <c r="BR510" s="138"/>
      <c r="BS510" s="138"/>
      <c r="BT510" s="138"/>
      <c r="BU510" s="138"/>
      <c r="BV510" s="138"/>
      <c r="BW510" s="138"/>
      <c r="BX510" s="138"/>
      <c r="BY510" s="138"/>
      <c r="BZ510" s="138"/>
    </row>
    <row r="511" spans="1:78" ht="18" customHeight="1" x14ac:dyDescent="0.25">
      <c r="A511" s="78"/>
      <c r="B511" s="138"/>
      <c r="C511" s="138"/>
      <c r="D511" s="138"/>
      <c r="E511" s="138"/>
      <c r="F511" s="138"/>
      <c r="G511" s="138"/>
      <c r="H511" s="138"/>
      <c r="I511" s="138"/>
      <c r="J511" s="138"/>
      <c r="K511" s="138"/>
      <c r="L511" s="138"/>
      <c r="M511" s="138"/>
      <c r="N511" s="138"/>
      <c r="O511" s="138"/>
      <c r="P511" s="138"/>
      <c r="Q511" s="138"/>
      <c r="R511" s="138"/>
      <c r="S511" s="138"/>
      <c r="T511" s="138"/>
      <c r="U511" s="138"/>
      <c r="V511" s="138"/>
      <c r="W511" s="138"/>
      <c r="X511" s="138"/>
      <c r="Y511" s="138"/>
      <c r="Z511" s="138"/>
      <c r="AA511" s="138"/>
      <c r="AB511" s="138"/>
      <c r="AC511" s="138"/>
      <c r="AD511" s="138"/>
      <c r="AE511" s="138"/>
      <c r="AF511" s="138"/>
      <c r="AG511" s="138"/>
      <c r="AH511" s="138"/>
      <c r="AI511" s="138"/>
      <c r="AJ511" s="138"/>
      <c r="AK511" s="138"/>
      <c r="AL511" s="138"/>
      <c r="AM511" s="138"/>
      <c r="AN511" s="138"/>
      <c r="AO511" s="138"/>
      <c r="AP511" s="138"/>
      <c r="AQ511" s="138"/>
      <c r="AR511" s="138"/>
      <c r="AS511" s="138"/>
      <c r="AT511" s="138"/>
      <c r="AU511" s="138"/>
      <c r="AV511" s="138"/>
      <c r="AW511" s="138"/>
      <c r="AX511" s="138"/>
      <c r="AY511" s="138"/>
      <c r="AZ511" s="138"/>
      <c r="BA511" s="138"/>
      <c r="BB511" s="138"/>
      <c r="BC511" s="138"/>
      <c r="BD511" s="138"/>
      <c r="BE511" s="138"/>
      <c r="BF511" s="138"/>
      <c r="BG511" s="138"/>
      <c r="BH511" s="138"/>
      <c r="BI511" s="138"/>
      <c r="BJ511" s="138"/>
      <c r="BK511" s="138"/>
      <c r="BL511" s="138"/>
      <c r="BM511" s="138"/>
      <c r="BN511" s="138"/>
      <c r="BO511" s="138"/>
      <c r="BP511" s="138"/>
      <c r="BQ511" s="138"/>
      <c r="BR511" s="138"/>
      <c r="BS511" s="138"/>
      <c r="BT511" s="138"/>
      <c r="BU511" s="138"/>
      <c r="BV511" s="138"/>
      <c r="BW511" s="138"/>
      <c r="BX511" s="138"/>
      <c r="BY511" s="138"/>
      <c r="BZ511" s="138"/>
    </row>
    <row r="512" spans="1:78" ht="18" customHeight="1" x14ac:dyDescent="0.25">
      <c r="A512" s="78"/>
      <c r="B512" s="138"/>
      <c r="C512" s="138"/>
      <c r="D512" s="138"/>
      <c r="E512" s="138"/>
      <c r="F512" s="138"/>
      <c r="G512" s="138"/>
      <c r="H512" s="138"/>
      <c r="I512" s="138"/>
      <c r="J512" s="138"/>
      <c r="K512" s="138"/>
      <c r="L512" s="138"/>
      <c r="M512" s="138"/>
      <c r="N512" s="138"/>
      <c r="O512" s="138"/>
      <c r="P512" s="138"/>
      <c r="Q512" s="138"/>
      <c r="R512" s="138"/>
      <c r="S512" s="138"/>
      <c r="T512" s="138"/>
      <c r="U512" s="138"/>
      <c r="V512" s="138"/>
      <c r="W512" s="138"/>
      <c r="X512" s="138"/>
      <c r="Y512" s="138"/>
      <c r="Z512" s="138"/>
      <c r="AA512" s="138"/>
      <c r="AB512" s="138"/>
      <c r="AC512" s="138"/>
      <c r="AD512" s="138"/>
      <c r="AE512" s="138"/>
      <c r="AF512" s="138"/>
      <c r="AG512" s="138"/>
      <c r="AH512" s="138"/>
      <c r="AI512" s="138"/>
      <c r="AJ512" s="138"/>
      <c r="AK512" s="138"/>
      <c r="AL512" s="138"/>
      <c r="AM512" s="138"/>
      <c r="AN512" s="138"/>
      <c r="AO512" s="138"/>
      <c r="AP512" s="138"/>
      <c r="AQ512" s="138"/>
      <c r="AR512" s="138"/>
      <c r="AS512" s="138"/>
      <c r="AT512" s="138"/>
      <c r="AU512" s="138"/>
      <c r="AV512" s="138"/>
      <c r="AW512" s="138"/>
      <c r="AX512" s="138"/>
      <c r="AY512" s="138"/>
      <c r="AZ512" s="138"/>
      <c r="BA512" s="138"/>
      <c r="BB512" s="138"/>
      <c r="BC512" s="138"/>
      <c r="BD512" s="138"/>
      <c r="BE512" s="138"/>
      <c r="BF512" s="138"/>
      <c r="BG512" s="138"/>
      <c r="BH512" s="138"/>
      <c r="BI512" s="138"/>
      <c r="BJ512" s="138"/>
      <c r="BK512" s="138"/>
      <c r="BL512" s="138"/>
      <c r="BM512" s="138"/>
      <c r="BN512" s="138"/>
      <c r="BO512" s="138"/>
      <c r="BP512" s="138"/>
      <c r="BQ512" s="138"/>
      <c r="BR512" s="138"/>
      <c r="BS512" s="138"/>
      <c r="BT512" s="138"/>
      <c r="BU512" s="138"/>
      <c r="BV512" s="138"/>
      <c r="BW512" s="138"/>
      <c r="BX512" s="138"/>
      <c r="BY512" s="138"/>
      <c r="BZ512" s="138"/>
    </row>
    <row r="513" spans="1:78" ht="18" customHeight="1" x14ac:dyDescent="0.25">
      <c r="A513" s="78"/>
      <c r="B513" s="138"/>
      <c r="C513" s="138"/>
      <c r="D513" s="138"/>
      <c r="E513" s="138"/>
      <c r="F513" s="138"/>
      <c r="G513" s="138"/>
      <c r="H513" s="138"/>
      <c r="I513" s="138"/>
      <c r="J513" s="138"/>
      <c r="K513" s="138"/>
      <c r="L513" s="138"/>
      <c r="M513" s="138"/>
      <c r="N513" s="138"/>
      <c r="O513" s="138"/>
      <c r="P513" s="138"/>
      <c r="Q513" s="138"/>
      <c r="R513" s="138"/>
      <c r="S513" s="138"/>
      <c r="T513" s="138"/>
      <c r="U513" s="138"/>
      <c r="V513" s="138"/>
      <c r="W513" s="138"/>
      <c r="X513" s="138"/>
      <c r="Y513" s="138"/>
      <c r="Z513" s="138"/>
      <c r="AA513" s="138"/>
      <c r="AB513" s="138"/>
      <c r="AC513" s="138"/>
      <c r="AD513" s="138"/>
      <c r="AE513" s="138"/>
      <c r="AF513" s="138"/>
      <c r="AG513" s="138"/>
      <c r="AH513" s="138"/>
      <c r="AI513" s="138"/>
      <c r="AJ513" s="138"/>
      <c r="AK513" s="138"/>
      <c r="AL513" s="138"/>
      <c r="AM513" s="138"/>
      <c r="AN513" s="138"/>
      <c r="AO513" s="138"/>
      <c r="AP513" s="138"/>
      <c r="AQ513" s="138"/>
      <c r="AR513" s="138"/>
      <c r="AS513" s="138"/>
      <c r="AT513" s="138"/>
      <c r="AU513" s="138"/>
      <c r="AV513" s="138"/>
      <c r="AW513" s="138"/>
      <c r="AX513" s="138"/>
      <c r="AY513" s="138"/>
      <c r="AZ513" s="138"/>
      <c r="BA513" s="138"/>
      <c r="BB513" s="138"/>
      <c r="BC513" s="138"/>
      <c r="BD513" s="138"/>
      <c r="BE513" s="138"/>
      <c r="BF513" s="138"/>
      <c r="BG513" s="138"/>
      <c r="BH513" s="138"/>
      <c r="BI513" s="138"/>
      <c r="BJ513" s="138"/>
      <c r="BK513" s="138"/>
      <c r="BL513" s="138"/>
      <c r="BM513" s="138"/>
      <c r="BN513" s="138"/>
      <c r="BO513" s="138"/>
      <c r="BP513" s="138"/>
      <c r="BQ513" s="138"/>
      <c r="BR513" s="138"/>
      <c r="BS513" s="138"/>
      <c r="BT513" s="138"/>
      <c r="BU513" s="138"/>
      <c r="BV513" s="138"/>
      <c r="BW513" s="138"/>
      <c r="BX513" s="138"/>
      <c r="BY513" s="138"/>
      <c r="BZ513" s="138"/>
    </row>
    <row r="514" spans="1:78" ht="18" customHeight="1" x14ac:dyDescent="0.25">
      <c r="A514" s="78"/>
      <c r="B514" s="138"/>
      <c r="C514" s="138"/>
      <c r="D514" s="138"/>
      <c r="E514" s="138"/>
      <c r="F514" s="138"/>
      <c r="G514" s="138"/>
      <c r="H514" s="138"/>
      <c r="I514" s="138"/>
      <c r="J514" s="138"/>
      <c r="K514" s="138"/>
      <c r="L514" s="138"/>
      <c r="M514" s="138"/>
      <c r="N514" s="138"/>
      <c r="O514" s="138"/>
      <c r="P514" s="138"/>
      <c r="Q514" s="138"/>
      <c r="R514" s="138"/>
      <c r="S514" s="138"/>
      <c r="T514" s="138"/>
      <c r="U514" s="138"/>
      <c r="V514" s="138"/>
      <c r="W514" s="138"/>
      <c r="X514" s="138"/>
      <c r="Y514" s="138"/>
      <c r="Z514" s="138"/>
      <c r="AA514" s="138"/>
      <c r="AB514" s="138"/>
      <c r="AC514" s="138"/>
      <c r="AD514" s="138"/>
      <c r="AE514" s="138"/>
      <c r="AF514" s="138"/>
      <c r="AG514" s="138"/>
      <c r="AH514" s="138"/>
      <c r="AI514" s="138"/>
      <c r="AJ514" s="138"/>
      <c r="AK514" s="138"/>
      <c r="AL514" s="138"/>
      <c r="AM514" s="138"/>
      <c r="AN514" s="138"/>
      <c r="AO514" s="138"/>
      <c r="AP514" s="138"/>
      <c r="AQ514" s="138"/>
      <c r="AR514" s="138"/>
      <c r="AS514" s="138"/>
      <c r="AT514" s="138"/>
      <c r="AU514" s="138"/>
      <c r="AV514" s="138"/>
      <c r="AW514" s="138"/>
      <c r="AX514" s="138"/>
      <c r="AY514" s="138"/>
      <c r="AZ514" s="138"/>
      <c r="BA514" s="138"/>
      <c r="BB514" s="138"/>
      <c r="BC514" s="138"/>
      <c r="BD514" s="138"/>
      <c r="BE514" s="138"/>
      <c r="BF514" s="138"/>
      <c r="BG514" s="138"/>
      <c r="BH514" s="138"/>
      <c r="BI514" s="138"/>
      <c r="BJ514" s="138"/>
      <c r="BK514" s="138"/>
      <c r="BL514" s="138"/>
      <c r="BM514" s="138"/>
      <c r="BN514" s="138"/>
      <c r="BO514" s="138"/>
      <c r="BP514" s="138"/>
      <c r="BQ514" s="138"/>
      <c r="BR514" s="138"/>
      <c r="BS514" s="138"/>
      <c r="BT514" s="138"/>
      <c r="BU514" s="138"/>
      <c r="BV514" s="138"/>
      <c r="BW514" s="138"/>
      <c r="BX514" s="138"/>
      <c r="BY514" s="138"/>
      <c r="BZ514" s="138"/>
    </row>
    <row r="515" spans="1:78" ht="18" customHeight="1" x14ac:dyDescent="0.25">
      <c r="A515" s="78"/>
      <c r="B515" s="138"/>
      <c r="C515" s="138"/>
      <c r="D515" s="138"/>
      <c r="E515" s="138"/>
      <c r="F515" s="138"/>
      <c r="G515" s="138"/>
      <c r="H515" s="138"/>
      <c r="I515" s="138"/>
      <c r="J515" s="138"/>
      <c r="K515" s="138"/>
      <c r="L515" s="138"/>
      <c r="M515" s="138"/>
      <c r="N515" s="138"/>
      <c r="O515" s="138"/>
      <c r="P515" s="138"/>
      <c r="Q515" s="138"/>
      <c r="R515" s="138"/>
      <c r="S515" s="138"/>
      <c r="T515" s="138"/>
      <c r="U515" s="138"/>
      <c r="V515" s="138"/>
      <c r="W515" s="138"/>
      <c r="X515" s="138"/>
      <c r="Y515" s="138"/>
      <c r="Z515" s="138"/>
      <c r="AA515" s="138"/>
      <c r="AB515" s="138"/>
      <c r="AC515" s="138"/>
      <c r="AD515" s="138"/>
      <c r="AE515" s="138"/>
      <c r="AF515" s="138"/>
      <c r="AG515" s="138"/>
      <c r="AH515" s="138"/>
      <c r="AI515" s="138"/>
      <c r="AJ515" s="138"/>
      <c r="AK515" s="138"/>
      <c r="AL515" s="138"/>
      <c r="AM515" s="138"/>
      <c r="AN515" s="138"/>
      <c r="AO515" s="138"/>
      <c r="AP515" s="138"/>
      <c r="AQ515" s="138"/>
      <c r="AR515" s="138"/>
      <c r="AS515" s="138"/>
      <c r="AT515" s="138"/>
      <c r="AU515" s="138"/>
      <c r="AV515" s="138"/>
      <c r="AW515" s="138"/>
      <c r="AX515" s="138"/>
      <c r="AY515" s="138"/>
      <c r="AZ515" s="138"/>
      <c r="BA515" s="138"/>
      <c r="BB515" s="138"/>
      <c r="BC515" s="138"/>
      <c r="BD515" s="138"/>
      <c r="BE515" s="138"/>
      <c r="BF515" s="138"/>
      <c r="BG515" s="138"/>
      <c r="BH515" s="138"/>
      <c r="BI515" s="138"/>
      <c r="BJ515" s="138"/>
      <c r="BK515" s="138"/>
      <c r="BL515" s="138"/>
      <c r="BM515" s="138"/>
      <c r="BN515" s="138"/>
      <c r="BO515" s="138"/>
      <c r="BP515" s="138"/>
      <c r="BQ515" s="138"/>
      <c r="BR515" s="138"/>
      <c r="BS515" s="138"/>
      <c r="BT515" s="138"/>
      <c r="BU515" s="138"/>
      <c r="BV515" s="138"/>
      <c r="BW515" s="138"/>
      <c r="BX515" s="138"/>
      <c r="BY515" s="138"/>
      <c r="BZ515" s="138"/>
    </row>
    <row r="516" spans="1:78" ht="18" customHeight="1" x14ac:dyDescent="0.25">
      <c r="A516" s="78"/>
      <c r="B516" s="138"/>
      <c r="C516" s="138"/>
      <c r="D516" s="138"/>
      <c r="E516" s="138"/>
      <c r="F516" s="138"/>
      <c r="G516" s="138"/>
      <c r="H516" s="138"/>
      <c r="I516" s="138"/>
      <c r="J516" s="138"/>
      <c r="K516" s="138"/>
      <c r="L516" s="138"/>
      <c r="M516" s="138"/>
      <c r="N516" s="138"/>
      <c r="O516" s="138"/>
      <c r="P516" s="138"/>
      <c r="Q516" s="138"/>
      <c r="R516" s="138"/>
      <c r="S516" s="138"/>
      <c r="T516" s="138"/>
      <c r="U516" s="138"/>
      <c r="V516" s="138"/>
      <c r="W516" s="138"/>
      <c r="X516" s="138"/>
      <c r="Y516" s="138"/>
      <c r="Z516" s="138"/>
      <c r="AA516" s="138"/>
      <c r="AB516" s="138"/>
      <c r="AC516" s="138"/>
      <c r="AD516" s="138"/>
      <c r="AE516" s="138"/>
      <c r="AF516" s="138"/>
      <c r="AG516" s="138"/>
      <c r="AH516" s="138"/>
      <c r="AI516" s="138"/>
      <c r="AJ516" s="138"/>
      <c r="AK516" s="138"/>
      <c r="AL516" s="138"/>
      <c r="AM516" s="138"/>
      <c r="AN516" s="138"/>
      <c r="AO516" s="138"/>
      <c r="AP516" s="138"/>
      <c r="AQ516" s="138"/>
      <c r="AR516" s="138"/>
      <c r="AS516" s="138"/>
      <c r="AT516" s="138"/>
      <c r="AU516" s="138"/>
      <c r="AV516" s="138"/>
      <c r="AW516" s="138"/>
      <c r="AX516" s="138"/>
      <c r="AY516" s="138"/>
      <c r="AZ516" s="138"/>
      <c r="BA516" s="138"/>
      <c r="BB516" s="138"/>
      <c r="BC516" s="138"/>
      <c r="BD516" s="138"/>
      <c r="BE516" s="138"/>
      <c r="BF516" s="138"/>
      <c r="BG516" s="138"/>
      <c r="BH516" s="138"/>
      <c r="BI516" s="138"/>
      <c r="BJ516" s="138"/>
      <c r="BK516" s="138"/>
      <c r="BL516" s="138"/>
      <c r="BM516" s="138"/>
      <c r="BN516" s="138"/>
      <c r="BO516" s="138"/>
      <c r="BP516" s="138"/>
      <c r="BQ516" s="138"/>
      <c r="BR516" s="138"/>
      <c r="BS516" s="138"/>
      <c r="BT516" s="138"/>
      <c r="BU516" s="138"/>
      <c r="BV516" s="138"/>
      <c r="BW516" s="138"/>
      <c r="BX516" s="138"/>
      <c r="BY516" s="138"/>
      <c r="BZ516" s="138"/>
    </row>
    <row r="517" spans="1:78" ht="18" customHeight="1" x14ac:dyDescent="0.25">
      <c r="A517" s="78"/>
      <c r="B517" s="138"/>
      <c r="C517" s="138"/>
      <c r="D517" s="138"/>
      <c r="E517" s="138"/>
      <c r="F517" s="138"/>
      <c r="G517" s="138"/>
      <c r="H517" s="138"/>
      <c r="I517" s="138"/>
      <c r="J517" s="138"/>
      <c r="K517" s="138"/>
      <c r="L517" s="138"/>
      <c r="M517" s="138"/>
      <c r="N517" s="138"/>
      <c r="O517" s="138"/>
      <c r="P517" s="138"/>
      <c r="Q517" s="138"/>
      <c r="R517" s="138"/>
      <c r="S517" s="138"/>
      <c r="T517" s="138"/>
      <c r="U517" s="138"/>
      <c r="V517" s="138"/>
      <c r="W517" s="138"/>
      <c r="X517" s="138"/>
      <c r="Y517" s="138"/>
      <c r="Z517" s="138"/>
      <c r="AA517" s="138"/>
      <c r="AB517" s="138"/>
      <c r="AC517" s="138"/>
      <c r="AD517" s="138"/>
      <c r="AE517" s="138"/>
      <c r="AF517" s="138"/>
      <c r="AG517" s="138"/>
      <c r="AH517" s="138"/>
      <c r="AI517" s="138"/>
      <c r="AJ517" s="138"/>
      <c r="AK517" s="138"/>
      <c r="AL517" s="138"/>
      <c r="AM517" s="138"/>
      <c r="AN517" s="138"/>
      <c r="AO517" s="138"/>
      <c r="AP517" s="138"/>
      <c r="AQ517" s="138"/>
      <c r="AR517" s="138"/>
      <c r="AS517" s="138"/>
      <c r="AT517" s="138"/>
      <c r="AU517" s="138"/>
      <c r="AV517" s="138"/>
      <c r="AW517" s="138"/>
      <c r="AX517" s="138"/>
      <c r="AY517" s="138"/>
      <c r="AZ517" s="138"/>
      <c r="BA517" s="138"/>
      <c r="BB517" s="138"/>
      <c r="BC517" s="138"/>
      <c r="BD517" s="138"/>
      <c r="BE517" s="138"/>
      <c r="BF517" s="138"/>
      <c r="BG517" s="138"/>
      <c r="BH517" s="138"/>
      <c r="BI517" s="138"/>
      <c r="BJ517" s="138"/>
      <c r="BK517" s="138"/>
      <c r="BL517" s="138"/>
      <c r="BM517" s="138"/>
      <c r="BN517" s="138"/>
      <c r="BO517" s="138"/>
      <c r="BP517" s="138"/>
      <c r="BQ517" s="138"/>
      <c r="BR517" s="138"/>
      <c r="BS517" s="138"/>
      <c r="BT517" s="138"/>
      <c r="BU517" s="138"/>
      <c r="BV517" s="138"/>
      <c r="BW517" s="138"/>
      <c r="BX517" s="138"/>
      <c r="BY517" s="138"/>
      <c r="BZ517" s="138"/>
    </row>
    <row r="518" spans="1:78" ht="18" customHeight="1" x14ac:dyDescent="0.25">
      <c r="A518" s="78"/>
      <c r="B518" s="138"/>
      <c r="C518" s="138"/>
      <c r="D518" s="138"/>
      <c r="E518" s="138"/>
      <c r="F518" s="138"/>
      <c r="G518" s="138"/>
      <c r="H518" s="138"/>
      <c r="I518" s="138"/>
      <c r="J518" s="138"/>
      <c r="K518" s="138"/>
      <c r="L518" s="138"/>
      <c r="M518" s="138"/>
      <c r="N518" s="138"/>
      <c r="O518" s="138"/>
      <c r="P518" s="138"/>
      <c r="Q518" s="138"/>
      <c r="R518" s="138"/>
      <c r="S518" s="138"/>
      <c r="T518" s="138"/>
      <c r="U518" s="138"/>
      <c r="V518" s="138"/>
      <c r="W518" s="138"/>
      <c r="X518" s="138"/>
      <c r="Y518" s="138"/>
      <c r="Z518" s="138"/>
      <c r="AA518" s="138"/>
      <c r="AB518" s="138"/>
      <c r="AC518" s="138"/>
      <c r="AD518" s="138"/>
      <c r="AE518" s="138"/>
      <c r="AF518" s="138"/>
      <c r="AG518" s="138"/>
      <c r="AH518" s="138"/>
      <c r="AI518" s="138"/>
      <c r="AJ518" s="138"/>
      <c r="AK518" s="138"/>
      <c r="AL518" s="138"/>
      <c r="AM518" s="138"/>
      <c r="AN518" s="138"/>
      <c r="AO518" s="138"/>
      <c r="AP518" s="138"/>
      <c r="AQ518" s="138"/>
      <c r="AR518" s="138"/>
      <c r="AS518" s="138"/>
      <c r="AT518" s="138"/>
      <c r="AU518" s="138"/>
      <c r="AV518" s="138"/>
      <c r="AW518" s="138"/>
      <c r="AX518" s="138"/>
      <c r="AY518" s="138"/>
      <c r="AZ518" s="138"/>
      <c r="BA518" s="138"/>
      <c r="BB518" s="138"/>
      <c r="BC518" s="138"/>
      <c r="BD518" s="138"/>
      <c r="BE518" s="138"/>
      <c r="BF518" s="138"/>
      <c r="BG518" s="138"/>
      <c r="BH518" s="138"/>
      <c r="BI518" s="138"/>
      <c r="BJ518" s="138"/>
      <c r="BK518" s="138"/>
      <c r="BL518" s="138"/>
      <c r="BM518" s="138"/>
      <c r="BN518" s="138"/>
      <c r="BO518" s="138"/>
      <c r="BP518" s="138"/>
      <c r="BQ518" s="138"/>
      <c r="BR518" s="138"/>
      <c r="BS518" s="138"/>
      <c r="BT518" s="138"/>
      <c r="BU518" s="138"/>
      <c r="BV518" s="138"/>
      <c r="BW518" s="138"/>
      <c r="BX518" s="138"/>
      <c r="BY518" s="138"/>
      <c r="BZ518" s="138"/>
    </row>
    <row r="519" spans="1:78" ht="18" customHeight="1" x14ac:dyDescent="0.25">
      <c r="A519" s="78"/>
      <c r="B519" s="138"/>
      <c r="C519" s="138"/>
      <c r="D519" s="138"/>
      <c r="E519" s="138"/>
      <c r="F519" s="138"/>
      <c r="G519" s="138"/>
      <c r="H519" s="138"/>
      <c r="I519" s="138"/>
      <c r="J519" s="138"/>
      <c r="K519" s="138"/>
      <c r="L519" s="138"/>
      <c r="M519" s="138"/>
      <c r="N519" s="138"/>
      <c r="O519" s="138"/>
      <c r="P519" s="138"/>
      <c r="Q519" s="138"/>
      <c r="R519" s="138"/>
      <c r="S519" s="138"/>
      <c r="T519" s="138"/>
      <c r="U519" s="138"/>
      <c r="V519" s="138"/>
      <c r="W519" s="138"/>
      <c r="X519" s="138"/>
      <c r="Y519" s="138"/>
      <c r="Z519" s="138"/>
      <c r="AA519" s="138"/>
      <c r="AB519" s="138"/>
      <c r="AC519" s="138"/>
      <c r="AD519" s="138"/>
      <c r="AE519" s="138"/>
      <c r="AF519" s="138"/>
      <c r="AG519" s="138"/>
      <c r="AH519" s="138"/>
      <c r="AI519" s="138"/>
      <c r="AJ519" s="138"/>
      <c r="AK519" s="138"/>
      <c r="AL519" s="138"/>
      <c r="AM519" s="138"/>
      <c r="AN519" s="138"/>
      <c r="AO519" s="138"/>
      <c r="AP519" s="138"/>
      <c r="AQ519" s="138"/>
      <c r="AR519" s="138"/>
      <c r="AS519" s="138"/>
      <c r="AT519" s="138"/>
      <c r="AU519" s="138"/>
      <c r="AV519" s="138"/>
      <c r="AW519" s="138"/>
      <c r="AX519" s="138"/>
      <c r="AY519" s="138"/>
      <c r="AZ519" s="138"/>
      <c r="BA519" s="138"/>
      <c r="BB519" s="138"/>
      <c r="BC519" s="138"/>
      <c r="BD519" s="138"/>
      <c r="BE519" s="138"/>
      <c r="BF519" s="138"/>
      <c r="BG519" s="138"/>
      <c r="BH519" s="138"/>
      <c r="BI519" s="138"/>
      <c r="BJ519" s="138"/>
      <c r="BK519" s="138"/>
      <c r="BL519" s="138"/>
      <c r="BM519" s="138"/>
      <c r="BN519" s="138"/>
      <c r="BO519" s="138"/>
      <c r="BP519" s="138"/>
      <c r="BQ519" s="138"/>
      <c r="BR519" s="138"/>
      <c r="BS519" s="138"/>
      <c r="BT519" s="138"/>
      <c r="BU519" s="138"/>
      <c r="BV519" s="138"/>
      <c r="BW519" s="138"/>
      <c r="BX519" s="138"/>
      <c r="BY519" s="138"/>
      <c r="BZ519" s="138"/>
    </row>
    <row r="520" spans="1:78" ht="18" customHeight="1" x14ac:dyDescent="0.25">
      <c r="A520" s="78"/>
      <c r="B520" s="138"/>
      <c r="C520" s="138"/>
      <c r="D520" s="138"/>
      <c r="E520" s="138"/>
      <c r="F520" s="138"/>
      <c r="G520" s="138"/>
      <c r="H520" s="138"/>
      <c r="I520" s="138"/>
      <c r="J520" s="138"/>
      <c r="K520" s="138"/>
      <c r="L520" s="138"/>
      <c r="M520" s="138"/>
      <c r="N520" s="138"/>
      <c r="O520" s="138"/>
      <c r="P520" s="138"/>
      <c r="Q520" s="138"/>
      <c r="R520" s="138"/>
      <c r="S520" s="138"/>
      <c r="T520" s="138"/>
      <c r="U520" s="138"/>
      <c r="V520" s="138"/>
      <c r="W520" s="138"/>
      <c r="X520" s="138"/>
      <c r="Y520" s="138"/>
      <c r="Z520" s="138"/>
      <c r="AA520" s="138"/>
      <c r="AB520" s="138"/>
      <c r="AC520" s="138"/>
      <c r="AD520" s="138"/>
      <c r="AE520" s="138"/>
      <c r="AF520" s="138"/>
      <c r="AG520" s="138"/>
      <c r="AH520" s="138"/>
      <c r="AI520" s="138"/>
      <c r="AJ520" s="138"/>
      <c r="AK520" s="138"/>
      <c r="AL520" s="138"/>
      <c r="AM520" s="138"/>
      <c r="AN520" s="138"/>
      <c r="AO520" s="138"/>
      <c r="AP520" s="138"/>
      <c r="AQ520" s="138"/>
      <c r="AR520" s="138"/>
      <c r="AS520" s="138"/>
      <c r="AT520" s="138"/>
      <c r="AU520" s="138"/>
      <c r="AV520" s="138"/>
      <c r="AW520" s="138"/>
      <c r="AX520" s="138"/>
      <c r="AY520" s="138"/>
      <c r="AZ520" s="138"/>
      <c r="BA520" s="138"/>
      <c r="BB520" s="138"/>
      <c r="BC520" s="138"/>
      <c r="BD520" s="138"/>
      <c r="BE520" s="138"/>
      <c r="BF520" s="138"/>
      <c r="BG520" s="138"/>
      <c r="BH520" s="138"/>
      <c r="BI520" s="138"/>
      <c r="BJ520" s="138"/>
      <c r="BK520" s="138"/>
      <c r="BL520" s="138"/>
      <c r="BM520" s="138"/>
      <c r="BN520" s="138"/>
      <c r="BO520" s="138"/>
      <c r="BP520" s="138"/>
      <c r="BQ520" s="138"/>
      <c r="BR520" s="138"/>
      <c r="BS520" s="138"/>
      <c r="BT520" s="138"/>
      <c r="BU520" s="138"/>
      <c r="BV520" s="138"/>
      <c r="BW520" s="138"/>
      <c r="BX520" s="138"/>
      <c r="BY520" s="138"/>
      <c r="BZ520" s="138"/>
    </row>
    <row r="521" spans="1:78" ht="18" customHeight="1" x14ac:dyDescent="0.25">
      <c r="A521" s="78"/>
      <c r="B521" s="138"/>
      <c r="C521" s="138"/>
      <c r="D521" s="138"/>
      <c r="E521" s="138"/>
      <c r="F521" s="138"/>
      <c r="G521" s="138"/>
      <c r="H521" s="138"/>
      <c r="I521" s="138"/>
      <c r="J521" s="138"/>
      <c r="K521" s="138"/>
      <c r="L521" s="138"/>
      <c r="M521" s="138"/>
      <c r="N521" s="138"/>
      <c r="O521" s="138"/>
      <c r="P521" s="138"/>
      <c r="Q521" s="138"/>
      <c r="R521" s="138"/>
      <c r="S521" s="138"/>
      <c r="T521" s="138"/>
      <c r="U521" s="138"/>
      <c r="V521" s="138"/>
      <c r="W521" s="138"/>
      <c r="X521" s="138"/>
      <c r="Y521" s="138"/>
      <c r="Z521" s="138"/>
      <c r="AA521" s="138"/>
      <c r="AB521" s="138"/>
      <c r="AC521" s="138"/>
      <c r="AD521" s="138"/>
      <c r="AE521" s="138"/>
      <c r="AF521" s="138"/>
      <c r="AG521" s="138"/>
      <c r="AH521" s="138"/>
      <c r="AI521" s="138"/>
      <c r="AJ521" s="138"/>
      <c r="AK521" s="138"/>
      <c r="AL521" s="138"/>
      <c r="AM521" s="138"/>
      <c r="AN521" s="138"/>
      <c r="AO521" s="138"/>
      <c r="AP521" s="138"/>
      <c r="AQ521" s="138"/>
      <c r="AR521" s="138"/>
      <c r="AS521" s="138"/>
      <c r="AT521" s="138"/>
      <c r="AU521" s="138"/>
      <c r="AV521" s="138"/>
      <c r="AW521" s="138"/>
      <c r="AX521" s="138"/>
      <c r="AY521" s="138"/>
      <c r="AZ521" s="138"/>
      <c r="BA521" s="138"/>
      <c r="BB521" s="138"/>
      <c r="BC521" s="138"/>
      <c r="BD521" s="138"/>
      <c r="BE521" s="138"/>
      <c r="BF521" s="138"/>
      <c r="BG521" s="138"/>
      <c r="BH521" s="138"/>
      <c r="BI521" s="138"/>
      <c r="BJ521" s="138"/>
      <c r="BK521" s="138"/>
      <c r="BL521" s="138"/>
      <c r="BM521" s="138"/>
      <c r="BN521" s="138"/>
      <c r="BO521" s="138"/>
      <c r="BP521" s="138"/>
      <c r="BQ521" s="138"/>
      <c r="BR521" s="138"/>
      <c r="BS521" s="138"/>
      <c r="BT521" s="138"/>
      <c r="BU521" s="138"/>
      <c r="BV521" s="138"/>
      <c r="BW521" s="138"/>
      <c r="BX521" s="138"/>
      <c r="BY521" s="138"/>
      <c r="BZ521" s="138"/>
    </row>
    <row r="522" spans="1:78" ht="18" customHeight="1" x14ac:dyDescent="0.25">
      <c r="A522" s="78"/>
      <c r="B522" s="138"/>
      <c r="C522" s="138"/>
      <c r="D522" s="138"/>
      <c r="E522" s="138"/>
      <c r="F522" s="138"/>
      <c r="G522" s="138"/>
      <c r="H522" s="138"/>
      <c r="I522" s="138"/>
      <c r="J522" s="138"/>
      <c r="K522" s="138"/>
      <c r="L522" s="138"/>
      <c r="M522" s="138"/>
      <c r="N522" s="138"/>
      <c r="O522" s="138"/>
      <c r="P522" s="138"/>
      <c r="Q522" s="138"/>
      <c r="R522" s="138"/>
      <c r="S522" s="138"/>
      <c r="T522" s="138"/>
      <c r="U522" s="138"/>
      <c r="V522" s="138"/>
      <c r="W522" s="138"/>
      <c r="X522" s="138"/>
      <c r="Y522" s="138"/>
      <c r="Z522" s="138"/>
      <c r="AA522" s="138"/>
      <c r="AB522" s="138"/>
      <c r="AC522" s="138"/>
      <c r="AD522" s="138"/>
      <c r="AE522" s="138"/>
      <c r="AF522" s="138"/>
      <c r="AG522" s="138"/>
      <c r="AH522" s="138"/>
      <c r="AI522" s="138"/>
      <c r="AJ522" s="138"/>
      <c r="AK522" s="138"/>
      <c r="AL522" s="138"/>
      <c r="AM522" s="138"/>
      <c r="AN522" s="138"/>
      <c r="AO522" s="138"/>
      <c r="AP522" s="138"/>
      <c r="AQ522" s="138"/>
      <c r="AR522" s="138"/>
      <c r="AS522" s="138"/>
      <c r="AT522" s="138"/>
      <c r="AU522" s="138"/>
      <c r="AV522" s="138"/>
      <c r="AW522" s="138"/>
      <c r="AX522" s="138"/>
      <c r="AY522" s="138"/>
      <c r="AZ522" s="138"/>
      <c r="BA522" s="138"/>
      <c r="BB522" s="138"/>
      <c r="BC522" s="138"/>
      <c r="BD522" s="138"/>
      <c r="BE522" s="138"/>
      <c r="BF522" s="138"/>
      <c r="BG522" s="138"/>
      <c r="BH522" s="138"/>
      <c r="BI522" s="138"/>
      <c r="BJ522" s="138"/>
      <c r="BK522" s="138"/>
      <c r="BL522" s="138"/>
      <c r="BM522" s="138"/>
      <c r="BN522" s="138"/>
      <c r="BO522" s="138"/>
      <c r="BP522" s="138"/>
      <c r="BQ522" s="138"/>
      <c r="BR522" s="138"/>
      <c r="BS522" s="138"/>
      <c r="BT522" s="138"/>
      <c r="BU522" s="138"/>
      <c r="BV522" s="138"/>
      <c r="BW522" s="138"/>
      <c r="BX522" s="138"/>
      <c r="BY522" s="138"/>
      <c r="BZ522" s="138"/>
    </row>
    <row r="523" spans="1:78" ht="18" customHeight="1" x14ac:dyDescent="0.25">
      <c r="A523" s="78"/>
      <c r="B523" s="138"/>
      <c r="C523" s="138"/>
      <c r="D523" s="138"/>
      <c r="E523" s="138"/>
      <c r="F523" s="138"/>
      <c r="G523" s="138"/>
      <c r="H523" s="138"/>
      <c r="I523" s="138"/>
      <c r="J523" s="138"/>
      <c r="K523" s="138"/>
      <c r="L523" s="138"/>
      <c r="M523" s="138"/>
      <c r="N523" s="138"/>
      <c r="O523" s="138"/>
      <c r="P523" s="138"/>
      <c r="Q523" s="138"/>
      <c r="R523" s="138"/>
      <c r="S523" s="138"/>
      <c r="T523" s="138"/>
      <c r="U523" s="138"/>
      <c r="V523" s="138"/>
      <c r="W523" s="138"/>
      <c r="X523" s="138"/>
      <c r="Y523" s="138"/>
      <c r="Z523" s="138"/>
      <c r="AA523" s="138"/>
      <c r="AB523" s="138"/>
      <c r="AC523" s="138"/>
      <c r="AD523" s="138"/>
      <c r="AE523" s="138"/>
      <c r="AF523" s="138"/>
      <c r="AG523" s="138"/>
      <c r="AH523" s="138"/>
      <c r="AI523" s="138"/>
      <c r="AJ523" s="138"/>
      <c r="AK523" s="138"/>
      <c r="AL523" s="138"/>
      <c r="AM523" s="138"/>
      <c r="AN523" s="138"/>
      <c r="AO523" s="138"/>
      <c r="AP523" s="138"/>
      <c r="AQ523" s="138"/>
      <c r="AR523" s="138"/>
      <c r="AS523" s="138"/>
      <c r="AT523" s="138"/>
      <c r="AU523" s="138"/>
      <c r="AV523" s="138"/>
      <c r="AW523" s="138"/>
      <c r="AX523" s="138"/>
      <c r="AY523" s="138"/>
      <c r="AZ523" s="138"/>
      <c r="BA523" s="138"/>
      <c r="BB523" s="138"/>
      <c r="BC523" s="138"/>
      <c r="BD523" s="138"/>
      <c r="BE523" s="138"/>
      <c r="BF523" s="138"/>
      <c r="BG523" s="138"/>
      <c r="BH523" s="138"/>
      <c r="BI523" s="138"/>
      <c r="BJ523" s="138"/>
      <c r="BK523" s="138"/>
      <c r="BL523" s="138"/>
      <c r="BM523" s="138"/>
      <c r="BN523" s="138"/>
      <c r="BO523" s="138"/>
      <c r="BP523" s="138"/>
      <c r="BQ523" s="138"/>
      <c r="BR523" s="138"/>
      <c r="BS523" s="138"/>
      <c r="BT523" s="138"/>
      <c r="BU523" s="138"/>
      <c r="BV523" s="138"/>
      <c r="BW523" s="138"/>
      <c r="BX523" s="138"/>
      <c r="BY523" s="138"/>
      <c r="BZ523" s="138"/>
    </row>
    <row r="524" spans="1:78" ht="18" customHeight="1" x14ac:dyDescent="0.25">
      <c r="A524" s="78"/>
      <c r="B524" s="138"/>
      <c r="C524" s="138"/>
      <c r="D524" s="138"/>
      <c r="E524" s="138"/>
      <c r="F524" s="138"/>
      <c r="G524" s="138"/>
      <c r="H524" s="138"/>
      <c r="I524" s="138"/>
      <c r="J524" s="138"/>
      <c r="K524" s="138"/>
      <c r="L524" s="138"/>
      <c r="M524" s="138"/>
      <c r="N524" s="138"/>
      <c r="O524" s="138"/>
      <c r="P524" s="138"/>
      <c r="Q524" s="138"/>
      <c r="R524" s="138"/>
      <c r="S524" s="138"/>
      <c r="T524" s="138"/>
      <c r="U524" s="138"/>
      <c r="V524" s="138"/>
      <c r="W524" s="138"/>
      <c r="X524" s="138"/>
      <c r="Y524" s="138"/>
      <c r="Z524" s="138"/>
      <c r="AA524" s="138"/>
      <c r="AB524" s="138"/>
      <c r="AC524" s="138"/>
      <c r="AD524" s="138"/>
      <c r="AE524" s="138"/>
      <c r="AF524" s="138"/>
      <c r="AG524" s="138"/>
      <c r="AH524" s="138"/>
      <c r="AI524" s="138"/>
      <c r="AJ524" s="138"/>
      <c r="AK524" s="138"/>
      <c r="AL524" s="138"/>
      <c r="AM524" s="138"/>
      <c r="AN524" s="138"/>
      <c r="AO524" s="138"/>
      <c r="AP524" s="138"/>
      <c r="AQ524" s="138"/>
      <c r="AR524" s="138"/>
      <c r="AS524" s="138"/>
      <c r="AT524" s="138"/>
      <c r="AU524" s="138"/>
      <c r="AV524" s="138"/>
      <c r="AW524" s="138"/>
      <c r="AX524" s="138"/>
      <c r="AY524" s="138"/>
      <c r="AZ524" s="138"/>
      <c r="BA524" s="138"/>
      <c r="BB524" s="138"/>
      <c r="BC524" s="138"/>
      <c r="BD524" s="138"/>
      <c r="BE524" s="138"/>
      <c r="BF524" s="138"/>
      <c r="BG524" s="138"/>
      <c r="BH524" s="138"/>
      <c r="BI524" s="138"/>
      <c r="BJ524" s="138"/>
      <c r="BK524" s="138"/>
      <c r="BL524" s="138"/>
      <c r="BM524" s="138"/>
      <c r="BN524" s="138"/>
      <c r="BO524" s="138"/>
      <c r="BP524" s="138"/>
      <c r="BQ524" s="138"/>
      <c r="BR524" s="138"/>
      <c r="BS524" s="138"/>
      <c r="BT524" s="138"/>
      <c r="BU524" s="138"/>
      <c r="BV524" s="138"/>
      <c r="BW524" s="138"/>
      <c r="BX524" s="138"/>
      <c r="BY524" s="138"/>
      <c r="BZ524" s="138"/>
    </row>
    <row r="525" spans="1:78" ht="18" customHeight="1" x14ac:dyDescent="0.25">
      <c r="A525" s="78"/>
      <c r="B525" s="138"/>
      <c r="C525" s="138"/>
      <c r="D525" s="138"/>
      <c r="E525" s="138"/>
      <c r="F525" s="138"/>
      <c r="G525" s="138"/>
      <c r="H525" s="138"/>
      <c r="I525" s="138"/>
      <c r="J525" s="138"/>
      <c r="K525" s="138"/>
      <c r="L525" s="138"/>
      <c r="M525" s="138"/>
      <c r="N525" s="138"/>
      <c r="O525" s="138"/>
      <c r="P525" s="138"/>
      <c r="Q525" s="138"/>
      <c r="R525" s="138"/>
      <c r="S525" s="138"/>
      <c r="T525" s="138"/>
      <c r="U525" s="138"/>
      <c r="V525" s="138"/>
      <c r="W525" s="138"/>
      <c r="X525" s="138"/>
      <c r="Y525" s="138"/>
      <c r="Z525" s="138"/>
      <c r="AA525" s="138"/>
      <c r="AB525" s="138"/>
      <c r="AC525" s="138"/>
      <c r="AD525" s="138"/>
      <c r="AE525" s="138"/>
      <c r="AF525" s="138"/>
      <c r="AG525" s="138"/>
      <c r="AH525" s="138"/>
      <c r="AI525" s="138"/>
      <c r="AJ525" s="138"/>
      <c r="AK525" s="138"/>
      <c r="AL525" s="138"/>
      <c r="AM525" s="138"/>
      <c r="AN525" s="138"/>
      <c r="AO525" s="138"/>
      <c r="AP525" s="138"/>
      <c r="AQ525" s="138"/>
      <c r="AR525" s="138"/>
      <c r="AS525" s="138"/>
      <c r="AT525" s="138"/>
      <c r="AU525" s="138"/>
      <c r="AV525" s="138"/>
      <c r="AW525" s="138"/>
      <c r="AX525" s="138"/>
      <c r="AY525" s="138"/>
      <c r="AZ525" s="138"/>
      <c r="BA525" s="138"/>
      <c r="BB525" s="138"/>
      <c r="BC525" s="138"/>
      <c r="BD525" s="138"/>
      <c r="BE525" s="138"/>
      <c r="BF525" s="138"/>
      <c r="BG525" s="138"/>
      <c r="BH525" s="138"/>
      <c r="BI525" s="138"/>
      <c r="BJ525" s="138"/>
      <c r="BK525" s="138"/>
      <c r="BL525" s="138"/>
      <c r="BM525" s="138"/>
      <c r="BN525" s="138"/>
      <c r="BO525" s="138"/>
      <c r="BP525" s="138"/>
      <c r="BQ525" s="138"/>
      <c r="BR525" s="138"/>
      <c r="BS525" s="138"/>
      <c r="BT525" s="138"/>
      <c r="BU525" s="138"/>
      <c r="BV525" s="138"/>
      <c r="BW525" s="138"/>
      <c r="BX525" s="138"/>
      <c r="BY525" s="138"/>
      <c r="BZ525" s="138"/>
    </row>
    <row r="526" spans="1:78" ht="18" customHeight="1" x14ac:dyDescent="0.25">
      <c r="A526" s="78"/>
      <c r="B526" s="138"/>
      <c r="C526" s="138"/>
      <c r="D526" s="138"/>
      <c r="E526" s="138"/>
      <c r="F526" s="138"/>
      <c r="G526" s="138"/>
      <c r="H526" s="138"/>
      <c r="I526" s="138"/>
      <c r="J526" s="138"/>
      <c r="K526" s="138"/>
      <c r="L526" s="138"/>
      <c r="M526" s="138"/>
      <c r="N526" s="138"/>
      <c r="O526" s="138"/>
      <c r="P526" s="138"/>
      <c r="Q526" s="138"/>
      <c r="R526" s="138"/>
      <c r="S526" s="138"/>
      <c r="T526" s="138"/>
      <c r="U526" s="138"/>
      <c r="V526" s="138"/>
      <c r="W526" s="138"/>
      <c r="X526" s="138"/>
      <c r="Y526" s="138"/>
      <c r="Z526" s="138"/>
      <c r="AA526" s="138"/>
      <c r="AB526" s="138"/>
      <c r="AC526" s="138"/>
      <c r="AD526" s="138"/>
      <c r="AE526" s="138"/>
      <c r="AF526" s="138"/>
      <c r="AG526" s="138"/>
      <c r="AH526" s="138"/>
      <c r="AI526" s="138"/>
      <c r="AJ526" s="138"/>
      <c r="AK526" s="138"/>
      <c r="AL526" s="138"/>
      <c r="AM526" s="138"/>
      <c r="AN526" s="138"/>
      <c r="AO526" s="138"/>
      <c r="AP526" s="138"/>
      <c r="AQ526" s="138"/>
      <c r="AR526" s="138"/>
      <c r="AS526" s="138"/>
      <c r="AT526" s="138"/>
      <c r="AU526" s="138"/>
      <c r="AV526" s="138"/>
      <c r="AW526" s="138"/>
      <c r="AX526" s="138"/>
      <c r="AY526" s="138"/>
      <c r="AZ526" s="138"/>
      <c r="BA526" s="138"/>
      <c r="BB526" s="138"/>
      <c r="BC526" s="138"/>
      <c r="BD526" s="138"/>
      <c r="BE526" s="138"/>
      <c r="BF526" s="138"/>
      <c r="BG526" s="138"/>
      <c r="BH526" s="138"/>
      <c r="BI526" s="138"/>
      <c r="BJ526" s="138"/>
      <c r="BK526" s="138"/>
      <c r="BL526" s="138"/>
      <c r="BM526" s="138"/>
      <c r="BN526" s="138"/>
      <c r="BO526" s="138"/>
      <c r="BP526" s="138"/>
      <c r="BQ526" s="138"/>
      <c r="BR526" s="138"/>
      <c r="BS526" s="138"/>
      <c r="BT526" s="138"/>
      <c r="BU526" s="138"/>
      <c r="BV526" s="138"/>
      <c r="BW526" s="138"/>
      <c r="BX526" s="138"/>
      <c r="BY526" s="138"/>
      <c r="BZ526" s="138"/>
    </row>
    <row r="527" spans="1:78" ht="18" customHeight="1" x14ac:dyDescent="0.25">
      <c r="A527" s="78"/>
      <c r="B527" s="138"/>
      <c r="C527" s="138"/>
      <c r="D527" s="138"/>
      <c r="E527" s="138"/>
      <c r="F527" s="138"/>
      <c r="G527" s="138"/>
      <c r="H527" s="138"/>
      <c r="I527" s="138"/>
      <c r="J527" s="138"/>
      <c r="K527" s="138"/>
      <c r="L527" s="138"/>
      <c r="M527" s="138"/>
      <c r="N527" s="138"/>
      <c r="O527" s="138"/>
      <c r="P527" s="138"/>
      <c r="Q527" s="138"/>
      <c r="R527" s="138"/>
      <c r="S527" s="138"/>
      <c r="T527" s="138"/>
      <c r="U527" s="138"/>
      <c r="V527" s="138"/>
      <c r="W527" s="138"/>
      <c r="X527" s="138"/>
      <c r="Y527" s="138"/>
      <c r="Z527" s="138"/>
      <c r="AA527" s="138"/>
      <c r="AB527" s="138"/>
      <c r="AC527" s="138"/>
      <c r="AD527" s="138"/>
      <c r="AE527" s="138"/>
      <c r="AF527" s="138"/>
      <c r="AG527" s="138"/>
      <c r="AH527" s="138"/>
      <c r="AI527" s="138"/>
      <c r="AJ527" s="138"/>
      <c r="AK527" s="138"/>
      <c r="AL527" s="138"/>
      <c r="AM527" s="138"/>
      <c r="AN527" s="138"/>
      <c r="AO527" s="138"/>
      <c r="AP527" s="138"/>
      <c r="AQ527" s="138"/>
      <c r="AR527" s="138"/>
      <c r="AS527" s="138"/>
      <c r="AT527" s="138"/>
      <c r="AU527" s="138"/>
      <c r="AV527" s="138"/>
      <c r="AW527" s="138"/>
      <c r="AX527" s="138"/>
      <c r="AY527" s="138"/>
      <c r="AZ527" s="138"/>
      <c r="BA527" s="138"/>
      <c r="BB527" s="138"/>
      <c r="BC527" s="138"/>
      <c r="BD527" s="138"/>
      <c r="BE527" s="138"/>
      <c r="BF527" s="138"/>
      <c r="BG527" s="138"/>
      <c r="BH527" s="138"/>
      <c r="BI527" s="138"/>
      <c r="BJ527" s="138"/>
      <c r="BK527" s="138"/>
      <c r="BL527" s="138"/>
      <c r="BM527" s="138"/>
      <c r="BN527" s="138"/>
      <c r="BO527" s="138"/>
      <c r="BP527" s="138"/>
      <c r="BQ527" s="138"/>
      <c r="BR527" s="138"/>
      <c r="BS527" s="138"/>
      <c r="BT527" s="138"/>
      <c r="BU527" s="138"/>
      <c r="BV527" s="138"/>
      <c r="BW527" s="138"/>
      <c r="BX527" s="138"/>
      <c r="BY527" s="138"/>
      <c r="BZ527" s="138"/>
    </row>
    <row r="528" spans="1:78" ht="18" customHeight="1" x14ac:dyDescent="0.25">
      <c r="A528" s="78"/>
      <c r="B528" s="138"/>
      <c r="C528" s="138"/>
      <c r="D528" s="138"/>
      <c r="E528" s="138"/>
      <c r="F528" s="138"/>
      <c r="G528" s="138"/>
      <c r="H528" s="138"/>
      <c r="I528" s="138"/>
      <c r="J528" s="138"/>
      <c r="K528" s="138"/>
      <c r="L528" s="138"/>
      <c r="M528" s="138"/>
      <c r="N528" s="138"/>
      <c r="O528" s="138"/>
      <c r="P528" s="138"/>
      <c r="Q528" s="138"/>
      <c r="R528" s="138"/>
      <c r="S528" s="138"/>
      <c r="T528" s="138"/>
      <c r="U528" s="138"/>
      <c r="V528" s="138"/>
      <c r="W528" s="138"/>
      <c r="X528" s="138"/>
      <c r="Y528" s="138"/>
      <c r="Z528" s="138"/>
      <c r="AA528" s="138"/>
      <c r="AB528" s="138"/>
      <c r="AC528" s="138"/>
      <c r="AD528" s="138"/>
      <c r="AE528" s="138"/>
      <c r="AF528" s="138"/>
      <c r="AG528" s="138"/>
      <c r="AH528" s="138"/>
      <c r="AI528" s="138"/>
      <c r="AJ528" s="138"/>
      <c r="AK528" s="138"/>
      <c r="AL528" s="138"/>
      <c r="AM528" s="138"/>
      <c r="AN528" s="138"/>
      <c r="AO528" s="138"/>
      <c r="AP528" s="138"/>
      <c r="AQ528" s="138"/>
      <c r="AR528" s="138"/>
      <c r="AS528" s="138"/>
      <c r="AT528" s="138"/>
      <c r="AU528" s="138"/>
      <c r="AV528" s="138"/>
      <c r="AW528" s="138"/>
      <c r="AX528" s="138"/>
      <c r="AY528" s="138"/>
      <c r="AZ528" s="138"/>
      <c r="BA528" s="138"/>
      <c r="BB528" s="138"/>
      <c r="BC528" s="138"/>
      <c r="BD528" s="138"/>
      <c r="BE528" s="138"/>
      <c r="BF528" s="138"/>
      <c r="BG528" s="138"/>
      <c r="BH528" s="138"/>
      <c r="BI528" s="138"/>
      <c r="BJ528" s="138"/>
      <c r="BK528" s="138"/>
      <c r="BL528" s="138"/>
      <c r="BM528" s="138"/>
      <c r="BN528" s="138"/>
      <c r="BO528" s="138"/>
      <c r="BP528" s="138"/>
      <c r="BQ528" s="138"/>
      <c r="BR528" s="138"/>
      <c r="BS528" s="138"/>
      <c r="BT528" s="138"/>
      <c r="BU528" s="138"/>
      <c r="BV528" s="138"/>
      <c r="BW528" s="138"/>
      <c r="BX528" s="138"/>
      <c r="BY528" s="138"/>
      <c r="BZ528" s="138"/>
    </row>
    <row r="529" spans="1:78" ht="18" customHeight="1" x14ac:dyDescent="0.25">
      <c r="A529" s="78"/>
      <c r="B529" s="138"/>
      <c r="C529" s="138"/>
      <c r="D529" s="138"/>
      <c r="E529" s="138"/>
      <c r="F529" s="138"/>
      <c r="G529" s="138"/>
      <c r="H529" s="138"/>
      <c r="I529" s="138"/>
      <c r="J529" s="138"/>
      <c r="K529" s="138"/>
      <c r="L529" s="138"/>
      <c r="M529" s="138"/>
      <c r="N529" s="138"/>
      <c r="O529" s="138"/>
      <c r="P529" s="138"/>
      <c r="Q529" s="138"/>
      <c r="R529" s="138"/>
      <c r="S529" s="138"/>
      <c r="T529" s="138"/>
      <c r="U529" s="138"/>
      <c r="V529" s="138"/>
      <c r="W529" s="138"/>
      <c r="X529" s="138"/>
      <c r="Y529" s="138"/>
      <c r="Z529" s="138"/>
      <c r="AA529" s="138"/>
      <c r="AB529" s="138"/>
      <c r="AC529" s="138"/>
      <c r="AD529" s="138"/>
      <c r="AE529" s="138"/>
      <c r="AF529" s="138"/>
      <c r="AG529" s="138"/>
      <c r="AH529" s="138"/>
      <c r="AI529" s="138"/>
      <c r="AJ529" s="138"/>
      <c r="AK529" s="138"/>
      <c r="AL529" s="138"/>
      <c r="AM529" s="138"/>
      <c r="AN529" s="138"/>
      <c r="AO529" s="138"/>
      <c r="AP529" s="138"/>
      <c r="AQ529" s="138"/>
      <c r="AR529" s="138"/>
      <c r="AS529" s="138"/>
      <c r="AT529" s="138"/>
      <c r="AU529" s="138"/>
      <c r="AV529" s="138"/>
      <c r="AW529" s="138"/>
      <c r="AX529" s="138"/>
      <c r="AY529" s="138"/>
      <c r="AZ529" s="138"/>
      <c r="BA529" s="138"/>
      <c r="BB529" s="138"/>
      <c r="BC529" s="138"/>
      <c r="BD529" s="138"/>
      <c r="BE529" s="138"/>
      <c r="BF529" s="138"/>
      <c r="BG529" s="138"/>
      <c r="BH529" s="138"/>
      <c r="BI529" s="138"/>
      <c r="BJ529" s="138"/>
      <c r="BK529" s="138"/>
      <c r="BL529" s="138"/>
      <c r="BM529" s="138"/>
      <c r="BN529" s="138"/>
      <c r="BO529" s="138"/>
      <c r="BP529" s="138"/>
      <c r="BQ529" s="138"/>
      <c r="BR529" s="138"/>
      <c r="BS529" s="138"/>
      <c r="BT529" s="138"/>
      <c r="BU529" s="138"/>
      <c r="BV529" s="138"/>
      <c r="BW529" s="138"/>
      <c r="BX529" s="138"/>
      <c r="BY529" s="138"/>
      <c r="BZ529" s="138"/>
    </row>
    <row r="530" spans="1:78" ht="18" customHeight="1" x14ac:dyDescent="0.25">
      <c r="A530" s="78"/>
      <c r="B530" s="138"/>
      <c r="C530" s="138"/>
      <c r="D530" s="138"/>
      <c r="E530" s="138"/>
      <c r="F530" s="138"/>
      <c r="G530" s="138"/>
      <c r="H530" s="138"/>
      <c r="I530" s="138"/>
      <c r="J530" s="138"/>
      <c r="K530" s="138"/>
      <c r="L530" s="138"/>
      <c r="M530" s="138"/>
      <c r="N530" s="138"/>
      <c r="O530" s="138"/>
      <c r="P530" s="138"/>
      <c r="Q530" s="138"/>
      <c r="R530" s="138"/>
      <c r="S530" s="138"/>
      <c r="T530" s="138"/>
      <c r="U530" s="138"/>
      <c r="V530" s="138"/>
      <c r="W530" s="138"/>
      <c r="X530" s="138"/>
      <c r="Y530" s="138"/>
      <c r="Z530" s="138"/>
      <c r="AA530" s="138"/>
      <c r="AB530" s="138"/>
      <c r="AC530" s="138"/>
      <c r="AD530" s="138"/>
      <c r="AE530" s="138"/>
      <c r="AF530" s="138"/>
      <c r="AG530" s="138"/>
      <c r="AH530" s="138"/>
      <c r="AI530" s="138"/>
      <c r="AJ530" s="138"/>
      <c r="AK530" s="138"/>
      <c r="AL530" s="138"/>
      <c r="AM530" s="138"/>
      <c r="AN530" s="138"/>
      <c r="AO530" s="138"/>
      <c r="AP530" s="138"/>
      <c r="AQ530" s="138"/>
      <c r="AR530" s="138"/>
      <c r="AS530" s="138"/>
      <c r="AT530" s="138"/>
      <c r="AU530" s="138"/>
      <c r="AV530" s="138"/>
      <c r="AW530" s="138"/>
      <c r="AX530" s="138"/>
      <c r="AY530" s="138"/>
      <c r="AZ530" s="138"/>
      <c r="BA530" s="138"/>
      <c r="BB530" s="138"/>
      <c r="BC530" s="138"/>
      <c r="BD530" s="138"/>
      <c r="BE530" s="138"/>
      <c r="BF530" s="138"/>
      <c r="BG530" s="138"/>
      <c r="BH530" s="138"/>
      <c r="BI530" s="138"/>
      <c r="BJ530" s="138"/>
      <c r="BK530" s="138"/>
      <c r="BL530" s="138"/>
      <c r="BM530" s="138"/>
      <c r="BN530" s="138"/>
      <c r="BO530" s="138"/>
      <c r="BP530" s="138"/>
      <c r="BQ530" s="138"/>
      <c r="BR530" s="138"/>
      <c r="BS530" s="138"/>
      <c r="BT530" s="138"/>
      <c r="BU530" s="138"/>
      <c r="BV530" s="138"/>
      <c r="BW530" s="138"/>
      <c r="BX530" s="138"/>
      <c r="BY530" s="138"/>
      <c r="BZ530" s="138"/>
    </row>
    <row r="531" spans="1:78" ht="18" customHeight="1" x14ac:dyDescent="0.25">
      <c r="A531" s="78"/>
      <c r="B531" s="138"/>
      <c r="C531" s="138"/>
      <c r="D531" s="138"/>
      <c r="E531" s="138"/>
      <c r="F531" s="138"/>
      <c r="G531" s="138"/>
      <c r="H531" s="138"/>
      <c r="I531" s="138"/>
      <c r="J531" s="138"/>
      <c r="K531" s="138"/>
      <c r="L531" s="138"/>
      <c r="M531" s="138"/>
      <c r="N531" s="138"/>
      <c r="O531" s="138"/>
      <c r="P531" s="138"/>
      <c r="Q531" s="138"/>
      <c r="R531" s="138"/>
      <c r="S531" s="138"/>
      <c r="T531" s="138"/>
      <c r="U531" s="138"/>
      <c r="V531" s="138"/>
      <c r="W531" s="138"/>
      <c r="X531" s="138"/>
      <c r="Y531" s="138"/>
      <c r="Z531" s="138"/>
      <c r="AA531" s="138"/>
      <c r="AB531" s="138"/>
      <c r="AC531" s="138"/>
      <c r="AD531" s="138"/>
      <c r="AE531" s="138"/>
      <c r="AF531" s="138"/>
      <c r="AG531" s="138"/>
      <c r="AH531" s="138"/>
      <c r="AI531" s="138"/>
      <c r="AJ531" s="138"/>
      <c r="AK531" s="138"/>
      <c r="AL531" s="138"/>
      <c r="AM531" s="138"/>
      <c r="AN531" s="138"/>
      <c r="AO531" s="138"/>
      <c r="AP531" s="138"/>
      <c r="AQ531" s="138"/>
      <c r="AR531" s="138"/>
      <c r="AS531" s="138"/>
      <c r="AT531" s="138"/>
      <c r="AU531" s="138"/>
      <c r="AV531" s="138"/>
      <c r="AW531" s="138"/>
      <c r="AX531" s="138"/>
      <c r="AY531" s="138"/>
      <c r="AZ531" s="138"/>
      <c r="BA531" s="138"/>
      <c r="BB531" s="138"/>
      <c r="BC531" s="138"/>
      <c r="BD531" s="138"/>
      <c r="BE531" s="138"/>
      <c r="BF531" s="138"/>
      <c r="BG531" s="138"/>
      <c r="BH531" s="138"/>
      <c r="BI531" s="138"/>
      <c r="BJ531" s="138"/>
      <c r="BK531" s="138"/>
      <c r="BL531" s="138"/>
      <c r="BM531" s="138"/>
      <c r="BN531" s="138"/>
      <c r="BO531" s="138"/>
      <c r="BP531" s="138"/>
      <c r="BQ531" s="138"/>
      <c r="BR531" s="138"/>
      <c r="BS531" s="138"/>
      <c r="BT531" s="138"/>
      <c r="BU531" s="138"/>
      <c r="BV531" s="138"/>
      <c r="BW531" s="138"/>
      <c r="BX531" s="138"/>
      <c r="BY531" s="138"/>
      <c r="BZ531" s="138"/>
    </row>
    <row r="532" spans="1:78" ht="18" customHeight="1" x14ac:dyDescent="0.25">
      <c r="A532" s="78"/>
      <c r="B532" s="138"/>
      <c r="C532" s="138"/>
      <c r="D532" s="138"/>
      <c r="E532" s="138"/>
      <c r="F532" s="138"/>
      <c r="G532" s="138"/>
      <c r="H532" s="138"/>
      <c r="I532" s="138"/>
      <c r="J532" s="138"/>
      <c r="K532" s="138"/>
      <c r="L532" s="138"/>
      <c r="M532" s="138"/>
      <c r="N532" s="138"/>
      <c r="O532" s="138"/>
      <c r="P532" s="138"/>
      <c r="Q532" s="138"/>
      <c r="R532" s="138"/>
      <c r="S532" s="138"/>
      <c r="T532" s="138"/>
      <c r="U532" s="138"/>
      <c r="V532" s="138"/>
      <c r="W532" s="138"/>
      <c r="X532" s="138"/>
      <c r="Y532" s="138"/>
      <c r="Z532" s="138"/>
      <c r="AA532" s="138"/>
      <c r="AB532" s="138"/>
      <c r="AC532" s="138"/>
      <c r="AD532" s="138"/>
      <c r="AE532" s="138"/>
      <c r="AF532" s="138"/>
      <c r="AG532" s="138"/>
      <c r="AH532" s="138"/>
      <c r="AI532" s="138"/>
      <c r="AJ532" s="138"/>
      <c r="AK532" s="138"/>
      <c r="AL532" s="138"/>
      <c r="AM532" s="138"/>
      <c r="AN532" s="138"/>
      <c r="AO532" s="138"/>
      <c r="AP532" s="138"/>
      <c r="AQ532" s="138"/>
      <c r="AR532" s="138"/>
      <c r="AS532" s="138"/>
      <c r="AT532" s="138"/>
      <c r="AU532" s="138"/>
      <c r="AV532" s="138"/>
      <c r="AW532" s="138"/>
      <c r="AX532" s="138"/>
      <c r="AY532" s="138"/>
      <c r="AZ532" s="138"/>
      <c r="BA532" s="138"/>
      <c r="BB532" s="138"/>
      <c r="BC532" s="138"/>
      <c r="BD532" s="138"/>
      <c r="BE532" s="138"/>
      <c r="BF532" s="138"/>
      <c r="BG532" s="138"/>
      <c r="BH532" s="138"/>
      <c r="BI532" s="138"/>
      <c r="BJ532" s="138"/>
      <c r="BK532" s="138"/>
      <c r="BL532" s="138"/>
      <c r="BM532" s="138"/>
      <c r="BN532" s="138"/>
      <c r="BO532" s="138"/>
      <c r="BP532" s="138"/>
      <c r="BQ532" s="138"/>
      <c r="BR532" s="138"/>
      <c r="BS532" s="138"/>
      <c r="BT532" s="138"/>
      <c r="BU532" s="138"/>
      <c r="BV532" s="138"/>
      <c r="BW532" s="138"/>
      <c r="BX532" s="138"/>
      <c r="BY532" s="138"/>
      <c r="BZ532" s="138"/>
    </row>
    <row r="533" spans="1:78" ht="18" customHeight="1" x14ac:dyDescent="0.25">
      <c r="A533" s="78"/>
      <c r="B533" s="138"/>
      <c r="C533" s="138"/>
      <c r="D533" s="138"/>
      <c r="E533" s="138"/>
      <c r="F533" s="138"/>
      <c r="G533" s="138"/>
      <c r="H533" s="138"/>
      <c r="I533" s="138"/>
      <c r="J533" s="138"/>
      <c r="K533" s="138"/>
      <c r="L533" s="138"/>
      <c r="M533" s="138"/>
      <c r="N533" s="138"/>
      <c r="O533" s="138"/>
      <c r="P533" s="138"/>
      <c r="Q533" s="138"/>
      <c r="R533" s="138"/>
      <c r="S533" s="138"/>
      <c r="T533" s="138"/>
      <c r="U533" s="138"/>
      <c r="V533" s="138"/>
      <c r="W533" s="138"/>
      <c r="X533" s="138"/>
      <c r="Y533" s="138"/>
      <c r="Z533" s="138"/>
      <c r="AA533" s="138"/>
      <c r="AB533" s="138"/>
      <c r="AC533" s="138"/>
      <c r="AD533" s="138"/>
      <c r="AE533" s="138"/>
      <c r="AF533" s="138"/>
      <c r="AG533" s="138"/>
      <c r="AH533" s="138"/>
      <c r="AI533" s="138"/>
      <c r="AJ533" s="138"/>
      <c r="AK533" s="138"/>
      <c r="AL533" s="138"/>
      <c r="AM533" s="138"/>
      <c r="AN533" s="138"/>
      <c r="AO533" s="138"/>
      <c r="AP533" s="138"/>
      <c r="AQ533" s="138"/>
      <c r="AR533" s="138"/>
      <c r="AS533" s="138"/>
      <c r="AT533" s="138"/>
      <c r="AU533" s="138"/>
      <c r="AV533" s="138"/>
      <c r="AW533" s="138"/>
      <c r="AX533" s="138"/>
      <c r="AY533" s="138"/>
      <c r="AZ533" s="138"/>
      <c r="BA533" s="138"/>
      <c r="BB533" s="138"/>
      <c r="BC533" s="138"/>
      <c r="BD533" s="138"/>
      <c r="BE533" s="138"/>
      <c r="BF533" s="138"/>
      <c r="BG533" s="138"/>
      <c r="BH533" s="138"/>
      <c r="BI533" s="138"/>
      <c r="BJ533" s="138"/>
      <c r="BK533" s="138"/>
      <c r="BL533" s="138"/>
      <c r="BM533" s="138"/>
      <c r="BN533" s="138"/>
      <c r="BO533" s="138"/>
      <c r="BP533" s="138"/>
      <c r="BQ533" s="138"/>
      <c r="BR533" s="138"/>
      <c r="BS533" s="138"/>
      <c r="BT533" s="138"/>
      <c r="BU533" s="138"/>
      <c r="BV533" s="138"/>
      <c r="BW533" s="138"/>
      <c r="BX533" s="138"/>
      <c r="BY533" s="138"/>
      <c r="BZ533" s="138"/>
    </row>
    <row r="534" spans="1:78" ht="18" customHeight="1" x14ac:dyDescent="0.25">
      <c r="A534" s="78"/>
      <c r="B534" s="138"/>
      <c r="C534" s="138"/>
      <c r="D534" s="138"/>
      <c r="E534" s="138"/>
      <c r="F534" s="138"/>
      <c r="G534" s="138"/>
      <c r="H534" s="138"/>
      <c r="I534" s="138"/>
      <c r="J534" s="138"/>
      <c r="K534" s="138"/>
      <c r="L534" s="138"/>
      <c r="M534" s="138"/>
      <c r="N534" s="138"/>
      <c r="O534" s="138"/>
      <c r="P534" s="138"/>
      <c r="Q534" s="138"/>
      <c r="R534" s="138"/>
      <c r="S534" s="138"/>
      <c r="T534" s="138"/>
      <c r="U534" s="138"/>
      <c r="V534" s="138"/>
      <c r="W534" s="138"/>
      <c r="X534" s="138"/>
      <c r="Y534" s="138"/>
      <c r="Z534" s="138"/>
      <c r="AA534" s="138"/>
      <c r="AB534" s="138"/>
      <c r="AC534" s="138"/>
      <c r="AD534" s="138"/>
      <c r="AE534" s="138"/>
      <c r="AF534" s="138"/>
      <c r="AG534" s="138"/>
      <c r="AH534" s="138"/>
      <c r="AI534" s="138"/>
      <c r="AJ534" s="138"/>
      <c r="AK534" s="138"/>
      <c r="AL534" s="138"/>
      <c r="AM534" s="138"/>
      <c r="AN534" s="138"/>
      <c r="AO534" s="138"/>
      <c r="AP534" s="138"/>
      <c r="AQ534" s="138"/>
      <c r="AR534" s="138"/>
      <c r="AS534" s="138"/>
      <c r="AT534" s="138"/>
      <c r="AU534" s="138"/>
      <c r="AV534" s="138"/>
      <c r="AW534" s="138"/>
      <c r="AX534" s="138"/>
      <c r="AY534" s="138"/>
      <c r="AZ534" s="138"/>
      <c r="BA534" s="138"/>
      <c r="BB534" s="138"/>
      <c r="BC534" s="138"/>
      <c r="BD534" s="138"/>
      <c r="BE534" s="138"/>
      <c r="BF534" s="138"/>
      <c r="BG534" s="138"/>
      <c r="BH534" s="138"/>
      <c r="BI534" s="138"/>
      <c r="BJ534" s="138"/>
      <c r="BK534" s="138"/>
      <c r="BL534" s="138"/>
      <c r="BM534" s="138"/>
      <c r="BN534" s="138"/>
      <c r="BO534" s="138"/>
      <c r="BP534" s="138"/>
      <c r="BQ534" s="138"/>
      <c r="BR534" s="138"/>
      <c r="BS534" s="138"/>
      <c r="BT534" s="138"/>
      <c r="BU534" s="138"/>
      <c r="BV534" s="138"/>
      <c r="BW534" s="138"/>
      <c r="BX534" s="138"/>
      <c r="BY534" s="138"/>
      <c r="BZ534" s="138"/>
    </row>
    <row r="535" spans="1:78" ht="18" customHeight="1" x14ac:dyDescent="0.25">
      <c r="A535" s="78"/>
      <c r="B535" s="138"/>
      <c r="C535" s="138"/>
      <c r="D535" s="138"/>
      <c r="E535" s="138"/>
      <c r="F535" s="138"/>
      <c r="G535" s="138"/>
      <c r="H535" s="138"/>
      <c r="I535" s="138"/>
      <c r="J535" s="138"/>
      <c r="K535" s="138"/>
      <c r="L535" s="138"/>
      <c r="M535" s="138"/>
      <c r="N535" s="138"/>
      <c r="O535" s="138"/>
      <c r="P535" s="138"/>
      <c r="Q535" s="138"/>
      <c r="R535" s="138"/>
      <c r="S535" s="138"/>
      <c r="T535" s="138"/>
      <c r="U535" s="138"/>
      <c r="V535" s="138"/>
      <c r="W535" s="138"/>
      <c r="X535" s="138"/>
      <c r="Y535" s="138"/>
      <c r="Z535" s="138"/>
      <c r="AA535" s="138"/>
      <c r="AB535" s="138"/>
      <c r="AC535" s="138"/>
      <c r="AD535" s="138"/>
      <c r="AE535" s="138"/>
      <c r="AF535" s="138"/>
      <c r="AG535" s="138"/>
      <c r="AH535" s="138"/>
      <c r="AI535" s="138"/>
      <c r="AJ535" s="138"/>
      <c r="AK535" s="138"/>
      <c r="AL535" s="138"/>
      <c r="AM535" s="138"/>
      <c r="AN535" s="138"/>
      <c r="AO535" s="138"/>
      <c r="AP535" s="138"/>
      <c r="AQ535" s="138"/>
      <c r="AR535" s="138"/>
      <c r="AS535" s="138"/>
      <c r="AT535" s="138"/>
      <c r="AU535" s="138"/>
      <c r="AV535" s="138"/>
      <c r="AW535" s="138"/>
      <c r="AX535" s="138"/>
      <c r="AY535" s="138"/>
      <c r="AZ535" s="138"/>
      <c r="BA535" s="138"/>
      <c r="BB535" s="138"/>
      <c r="BC535" s="138"/>
      <c r="BD535" s="138"/>
      <c r="BE535" s="138"/>
      <c r="BF535" s="138"/>
      <c r="BG535" s="138"/>
      <c r="BH535" s="138"/>
      <c r="BI535" s="138"/>
      <c r="BJ535" s="138"/>
      <c r="BK535" s="138"/>
      <c r="BL535" s="138"/>
      <c r="BM535" s="138"/>
      <c r="BN535" s="138"/>
      <c r="BO535" s="138"/>
      <c r="BP535" s="138"/>
      <c r="BQ535" s="138"/>
      <c r="BR535" s="138"/>
      <c r="BS535" s="138"/>
      <c r="BT535" s="138"/>
      <c r="BU535" s="138"/>
      <c r="BV535" s="138"/>
      <c r="BW535" s="138"/>
      <c r="BX535" s="138"/>
      <c r="BY535" s="138"/>
      <c r="BZ535" s="138"/>
    </row>
    <row r="536" spans="1:78" ht="18" customHeight="1" x14ac:dyDescent="0.25">
      <c r="A536" s="78"/>
      <c r="B536" s="138"/>
      <c r="C536" s="138"/>
      <c r="D536" s="138"/>
      <c r="E536" s="138"/>
      <c r="F536" s="138"/>
      <c r="G536" s="138"/>
      <c r="H536" s="138"/>
      <c r="I536" s="138"/>
      <c r="J536" s="138"/>
      <c r="K536" s="138"/>
      <c r="L536" s="138"/>
      <c r="M536" s="138"/>
      <c r="N536" s="138"/>
      <c r="O536" s="138"/>
      <c r="P536" s="138"/>
      <c r="Q536" s="138"/>
      <c r="R536" s="138"/>
      <c r="S536" s="138"/>
      <c r="T536" s="138"/>
      <c r="U536" s="138"/>
      <c r="V536" s="138"/>
      <c r="W536" s="138"/>
      <c r="X536" s="138"/>
      <c r="Y536" s="138"/>
      <c r="Z536" s="138"/>
      <c r="AA536" s="138"/>
      <c r="AB536" s="138"/>
      <c r="AC536" s="138"/>
      <c r="AD536" s="138"/>
      <c r="AE536" s="138"/>
      <c r="AF536" s="138"/>
      <c r="AG536" s="138"/>
      <c r="AH536" s="138"/>
      <c r="AI536" s="138"/>
      <c r="AJ536" s="138"/>
      <c r="AK536" s="138"/>
      <c r="AL536" s="138"/>
      <c r="AM536" s="138"/>
      <c r="AN536" s="138"/>
      <c r="AO536" s="138"/>
      <c r="AP536" s="138"/>
      <c r="AQ536" s="138"/>
      <c r="AR536" s="138"/>
      <c r="AS536" s="138"/>
      <c r="AT536" s="138"/>
      <c r="AU536" s="138"/>
      <c r="AV536" s="138"/>
      <c r="AW536" s="138"/>
      <c r="AX536" s="138"/>
      <c r="AY536" s="138"/>
      <c r="AZ536" s="138"/>
      <c r="BA536" s="138"/>
      <c r="BB536" s="138"/>
      <c r="BC536" s="138"/>
      <c r="BD536" s="138"/>
      <c r="BE536" s="138"/>
      <c r="BF536" s="138"/>
      <c r="BG536" s="138"/>
      <c r="BH536" s="138"/>
      <c r="BI536" s="138"/>
      <c r="BJ536" s="138"/>
      <c r="BK536" s="138"/>
      <c r="BL536" s="138"/>
      <c r="BM536" s="138"/>
      <c r="BN536" s="138"/>
      <c r="BO536" s="138"/>
      <c r="BP536" s="138"/>
      <c r="BQ536" s="138"/>
      <c r="BR536" s="138"/>
      <c r="BS536" s="138"/>
      <c r="BT536" s="138"/>
      <c r="BU536" s="138"/>
      <c r="BV536" s="138"/>
      <c r="BW536" s="138"/>
      <c r="BX536" s="138"/>
      <c r="BY536" s="138"/>
      <c r="BZ536" s="138"/>
    </row>
    <row r="537" spans="1:78" ht="18" customHeight="1" x14ac:dyDescent="0.25">
      <c r="A537" s="78"/>
      <c r="B537" s="138"/>
      <c r="C537" s="138"/>
      <c r="D537" s="138"/>
      <c r="E537" s="138"/>
      <c r="F537" s="138"/>
      <c r="G537" s="138"/>
      <c r="H537" s="138"/>
      <c r="I537" s="138"/>
      <c r="J537" s="138"/>
      <c r="K537" s="138"/>
      <c r="L537" s="138"/>
      <c r="M537" s="138"/>
      <c r="N537" s="138"/>
      <c r="O537" s="138"/>
      <c r="P537" s="138"/>
      <c r="Q537" s="138"/>
      <c r="R537" s="138"/>
      <c r="S537" s="138"/>
      <c r="T537" s="138"/>
      <c r="U537" s="138"/>
      <c r="V537" s="138"/>
      <c r="W537" s="138"/>
      <c r="X537" s="138"/>
      <c r="Y537" s="138"/>
      <c r="Z537" s="138"/>
      <c r="AA537" s="138"/>
      <c r="AB537" s="138"/>
      <c r="AC537" s="138"/>
      <c r="AD537" s="138"/>
      <c r="AE537" s="138"/>
      <c r="AF537" s="138"/>
      <c r="AG537" s="138"/>
      <c r="AH537" s="138"/>
      <c r="AI537" s="138"/>
      <c r="AJ537" s="138"/>
      <c r="AK537" s="138"/>
      <c r="AL537" s="138"/>
      <c r="AM537" s="138"/>
      <c r="AN537" s="138"/>
      <c r="AO537" s="138"/>
      <c r="AP537" s="138"/>
      <c r="AQ537" s="138"/>
      <c r="AR537" s="138"/>
      <c r="AS537" s="138"/>
      <c r="AT537" s="138"/>
      <c r="AU537" s="138"/>
      <c r="AV537" s="138"/>
      <c r="AW537" s="138"/>
      <c r="AX537" s="138"/>
      <c r="AY537" s="138"/>
      <c r="AZ537" s="138"/>
      <c r="BA537" s="138"/>
      <c r="BB537" s="138"/>
      <c r="BC537" s="138"/>
      <c r="BD537" s="138"/>
      <c r="BE537" s="138"/>
      <c r="BF537" s="138"/>
      <c r="BG537" s="138"/>
      <c r="BH537" s="138"/>
      <c r="BI537" s="138"/>
      <c r="BJ537" s="138"/>
      <c r="BK537" s="138"/>
      <c r="BL537" s="138"/>
      <c r="BM537" s="138"/>
      <c r="BN537" s="138"/>
      <c r="BO537" s="138"/>
      <c r="BP537" s="138"/>
      <c r="BQ537" s="138"/>
      <c r="BR537" s="138"/>
      <c r="BS537" s="138"/>
      <c r="BT537" s="138"/>
      <c r="BU537" s="138"/>
      <c r="BV537" s="138"/>
      <c r="BW537" s="138"/>
      <c r="BX537" s="138"/>
      <c r="BY537" s="138"/>
      <c r="BZ537" s="138"/>
    </row>
    <row r="538" spans="1:78" ht="18" customHeight="1" x14ac:dyDescent="0.25">
      <c r="A538" s="78"/>
      <c r="B538" s="138"/>
      <c r="C538" s="138"/>
      <c r="D538" s="138"/>
      <c r="E538" s="138"/>
      <c r="F538" s="138"/>
      <c r="G538" s="138"/>
      <c r="H538" s="138"/>
      <c r="I538" s="138"/>
      <c r="J538" s="138"/>
      <c r="K538" s="138"/>
      <c r="L538" s="138"/>
      <c r="M538" s="138"/>
      <c r="N538" s="138"/>
      <c r="O538" s="138"/>
      <c r="P538" s="138"/>
      <c r="Q538" s="138"/>
      <c r="R538" s="138"/>
      <c r="S538" s="138"/>
      <c r="T538" s="138"/>
      <c r="U538" s="138"/>
      <c r="V538" s="138"/>
      <c r="W538" s="138"/>
      <c r="X538" s="138"/>
      <c r="Y538" s="138"/>
      <c r="Z538" s="138"/>
      <c r="AA538" s="138"/>
      <c r="AB538" s="138"/>
      <c r="AC538" s="138"/>
      <c r="AD538" s="138"/>
      <c r="AE538" s="138"/>
      <c r="AF538" s="138"/>
      <c r="AG538" s="138"/>
      <c r="AH538" s="138"/>
      <c r="AI538" s="138"/>
      <c r="AJ538" s="138"/>
      <c r="AK538" s="138"/>
      <c r="AL538" s="138"/>
      <c r="AM538" s="138"/>
      <c r="AN538" s="138"/>
      <c r="AO538" s="138"/>
      <c r="AP538" s="138"/>
      <c r="AQ538" s="138"/>
      <c r="AR538" s="138"/>
      <c r="AS538" s="138"/>
      <c r="AT538" s="138"/>
      <c r="AU538" s="138"/>
      <c r="AV538" s="138"/>
      <c r="AW538" s="138"/>
      <c r="AX538" s="138"/>
      <c r="AY538" s="138"/>
      <c r="AZ538" s="138"/>
      <c r="BA538" s="138"/>
      <c r="BB538" s="138"/>
      <c r="BC538" s="138"/>
      <c r="BD538" s="138"/>
      <c r="BE538" s="138"/>
      <c r="BF538" s="138"/>
      <c r="BG538" s="138"/>
      <c r="BH538" s="138"/>
      <c r="BI538" s="138"/>
      <c r="BJ538" s="138"/>
      <c r="BK538" s="138"/>
      <c r="BL538" s="138"/>
      <c r="BM538" s="138"/>
      <c r="BN538" s="138"/>
      <c r="BO538" s="138"/>
      <c r="BP538" s="138"/>
      <c r="BQ538" s="138"/>
      <c r="BR538" s="138"/>
      <c r="BS538" s="138"/>
      <c r="BT538" s="138"/>
      <c r="BU538" s="138"/>
      <c r="BV538" s="138"/>
      <c r="BW538" s="138"/>
      <c r="BX538" s="138"/>
      <c r="BY538" s="138"/>
      <c r="BZ538" s="138"/>
    </row>
    <row r="539" spans="1:78" ht="18" customHeight="1" x14ac:dyDescent="0.25">
      <c r="A539" s="78"/>
      <c r="B539" s="138"/>
      <c r="C539" s="138"/>
      <c r="D539" s="138"/>
      <c r="E539" s="138"/>
      <c r="F539" s="138"/>
      <c r="G539" s="138"/>
      <c r="H539" s="138"/>
      <c r="I539" s="138"/>
      <c r="J539" s="138"/>
      <c r="K539" s="138"/>
      <c r="L539" s="138"/>
      <c r="M539" s="138"/>
      <c r="N539" s="138"/>
      <c r="O539" s="138"/>
      <c r="P539" s="138"/>
      <c r="Q539" s="138"/>
      <c r="R539" s="138"/>
      <c r="S539" s="138"/>
      <c r="T539" s="138"/>
      <c r="U539" s="138"/>
      <c r="V539" s="138"/>
      <c r="W539" s="138"/>
      <c r="X539" s="138"/>
      <c r="Y539" s="138"/>
      <c r="Z539" s="138"/>
      <c r="AA539" s="138"/>
      <c r="AB539" s="138"/>
      <c r="AC539" s="138"/>
      <c r="AD539" s="138"/>
      <c r="AE539" s="138"/>
      <c r="AF539" s="138"/>
      <c r="AG539" s="138"/>
      <c r="AH539" s="138"/>
      <c r="AI539" s="138"/>
      <c r="AJ539" s="138"/>
      <c r="AK539" s="138"/>
      <c r="AL539" s="138"/>
      <c r="AM539" s="138"/>
      <c r="AN539" s="138"/>
      <c r="AO539" s="138"/>
      <c r="AP539" s="138"/>
      <c r="AQ539" s="138"/>
      <c r="AR539" s="138"/>
      <c r="AS539" s="138"/>
      <c r="AT539" s="138"/>
      <c r="AU539" s="138"/>
      <c r="AV539" s="138"/>
      <c r="AW539" s="138"/>
      <c r="AX539" s="138"/>
      <c r="AY539" s="138"/>
      <c r="AZ539" s="138"/>
      <c r="BA539" s="138"/>
      <c r="BB539" s="138"/>
      <c r="BC539" s="138"/>
      <c r="BD539" s="138"/>
      <c r="BE539" s="138"/>
      <c r="BF539" s="138"/>
      <c r="BG539" s="138"/>
      <c r="BH539" s="138"/>
      <c r="BI539" s="138"/>
      <c r="BJ539" s="138"/>
      <c r="BK539" s="138"/>
      <c r="BL539" s="138"/>
      <c r="BM539" s="138"/>
      <c r="BN539" s="138"/>
      <c r="BO539" s="138"/>
      <c r="BP539" s="138"/>
      <c r="BQ539" s="138"/>
      <c r="BR539" s="138"/>
      <c r="BS539" s="138"/>
      <c r="BT539" s="138"/>
      <c r="BU539" s="138"/>
      <c r="BV539" s="138"/>
      <c r="BW539" s="138"/>
      <c r="BX539" s="138"/>
      <c r="BY539" s="138"/>
      <c r="BZ539" s="138"/>
    </row>
    <row r="540" spans="1:78" ht="18" customHeight="1" x14ac:dyDescent="0.25">
      <c r="A540" s="78"/>
      <c r="B540" s="138"/>
      <c r="C540" s="138"/>
      <c r="D540" s="138"/>
      <c r="E540" s="138"/>
      <c r="F540" s="138"/>
      <c r="G540" s="138"/>
      <c r="H540" s="138"/>
      <c r="I540" s="138"/>
      <c r="J540" s="138"/>
      <c r="K540" s="138"/>
      <c r="L540" s="138"/>
      <c r="M540" s="138"/>
      <c r="N540" s="138"/>
      <c r="O540" s="138"/>
      <c r="P540" s="138"/>
      <c r="Q540" s="138"/>
      <c r="R540" s="138"/>
      <c r="S540" s="138"/>
      <c r="T540" s="138"/>
      <c r="U540" s="138"/>
      <c r="V540" s="138"/>
      <c r="W540" s="138"/>
      <c r="X540" s="138"/>
      <c r="Y540" s="138"/>
      <c r="Z540" s="138"/>
      <c r="AA540" s="138"/>
      <c r="AB540" s="138"/>
      <c r="AC540" s="138"/>
      <c r="AD540" s="138"/>
      <c r="AE540" s="138"/>
      <c r="AF540" s="138"/>
      <c r="AG540" s="138"/>
      <c r="AH540" s="138"/>
      <c r="AI540" s="138"/>
      <c r="AJ540" s="138"/>
      <c r="AK540" s="138"/>
      <c r="AL540" s="138"/>
      <c r="AM540" s="138"/>
      <c r="AN540" s="138"/>
      <c r="AO540" s="138"/>
      <c r="AP540" s="138"/>
      <c r="AQ540" s="138"/>
      <c r="AR540" s="138"/>
      <c r="AS540" s="138"/>
      <c r="AT540" s="138"/>
      <c r="AU540" s="138"/>
      <c r="AV540" s="138"/>
      <c r="AW540" s="138"/>
      <c r="AX540" s="138"/>
      <c r="AY540" s="138"/>
      <c r="AZ540" s="138"/>
      <c r="BA540" s="138"/>
      <c r="BB540" s="138"/>
      <c r="BC540" s="138"/>
      <c r="BD540" s="138"/>
      <c r="BE540" s="138"/>
      <c r="BF540" s="138"/>
      <c r="BG540" s="138"/>
      <c r="BH540" s="138"/>
      <c r="BI540" s="138"/>
      <c r="BJ540" s="138"/>
      <c r="BK540" s="138"/>
      <c r="BL540" s="138"/>
      <c r="BM540" s="138"/>
      <c r="BN540" s="138"/>
      <c r="BO540" s="138"/>
      <c r="BP540" s="138"/>
      <c r="BQ540" s="138"/>
      <c r="BR540" s="138"/>
      <c r="BS540" s="138"/>
      <c r="BT540" s="138"/>
      <c r="BU540" s="138"/>
      <c r="BV540" s="138"/>
      <c r="BW540" s="138"/>
      <c r="BX540" s="138"/>
      <c r="BY540" s="138"/>
      <c r="BZ540" s="138"/>
    </row>
    <row r="541" spans="1:78" ht="18" customHeight="1" x14ac:dyDescent="0.25">
      <c r="A541" s="78"/>
      <c r="B541" s="138"/>
      <c r="C541" s="138"/>
      <c r="D541" s="138"/>
      <c r="E541" s="138"/>
      <c r="F541" s="138"/>
      <c r="G541" s="138"/>
      <c r="H541" s="138"/>
      <c r="I541" s="138"/>
      <c r="J541" s="138"/>
      <c r="K541" s="138"/>
      <c r="L541" s="138"/>
      <c r="M541" s="138"/>
      <c r="N541" s="138"/>
      <c r="O541" s="138"/>
      <c r="P541" s="138"/>
      <c r="Q541" s="138"/>
      <c r="R541" s="138"/>
      <c r="S541" s="138"/>
      <c r="T541" s="138"/>
      <c r="U541" s="138"/>
      <c r="V541" s="138"/>
      <c r="W541" s="138"/>
      <c r="X541" s="138"/>
      <c r="Y541" s="138"/>
      <c r="Z541" s="138"/>
      <c r="AA541" s="138"/>
      <c r="AB541" s="138"/>
      <c r="AC541" s="138"/>
      <c r="AD541" s="138"/>
      <c r="AE541" s="138"/>
      <c r="AF541" s="138"/>
      <c r="AG541" s="138"/>
      <c r="AH541" s="138"/>
      <c r="AI541" s="138"/>
      <c r="AJ541" s="138"/>
      <c r="AK541" s="138"/>
      <c r="AL541" s="138"/>
      <c r="AM541" s="138"/>
      <c r="AN541" s="138"/>
      <c r="AO541" s="138"/>
      <c r="AP541" s="138"/>
      <c r="AQ541" s="138"/>
      <c r="AR541" s="138"/>
      <c r="AS541" s="138"/>
      <c r="AT541" s="138"/>
      <c r="AU541" s="138"/>
      <c r="AV541" s="138"/>
      <c r="AW541" s="138"/>
      <c r="AX541" s="138"/>
      <c r="AY541" s="138"/>
      <c r="AZ541" s="138"/>
      <c r="BA541" s="138"/>
      <c r="BB541" s="138"/>
      <c r="BC541" s="138"/>
      <c r="BD541" s="138"/>
      <c r="BE541" s="138"/>
      <c r="BF541" s="138"/>
      <c r="BG541" s="138"/>
      <c r="BH541" s="138"/>
      <c r="BI541" s="138"/>
      <c r="BJ541" s="138"/>
      <c r="BK541" s="138"/>
      <c r="BL541" s="138"/>
      <c r="BM541" s="138"/>
      <c r="BN541" s="138"/>
      <c r="BO541" s="138"/>
      <c r="BP541" s="138"/>
      <c r="BQ541" s="138"/>
      <c r="BR541" s="138"/>
      <c r="BS541" s="138"/>
      <c r="BT541" s="138"/>
      <c r="BU541" s="138"/>
      <c r="BV541" s="138"/>
      <c r="BW541" s="138"/>
      <c r="BX541" s="138"/>
      <c r="BY541" s="138"/>
      <c r="BZ541" s="138"/>
    </row>
    <row r="542" spans="1:78" ht="18" customHeight="1" x14ac:dyDescent="0.25">
      <c r="A542" s="78"/>
      <c r="B542" s="138"/>
      <c r="C542" s="138"/>
      <c r="D542" s="138"/>
      <c r="E542" s="138"/>
      <c r="F542" s="138"/>
      <c r="G542" s="138"/>
      <c r="H542" s="138"/>
      <c r="I542" s="138"/>
      <c r="J542" s="138"/>
      <c r="K542" s="138"/>
      <c r="L542" s="138"/>
      <c r="M542" s="138"/>
      <c r="N542" s="138"/>
      <c r="O542" s="138"/>
      <c r="P542" s="138"/>
      <c r="Q542" s="138"/>
      <c r="R542" s="138"/>
      <c r="S542" s="138"/>
      <c r="T542" s="138"/>
      <c r="U542" s="138"/>
      <c r="V542" s="138"/>
      <c r="W542" s="138"/>
      <c r="X542" s="138"/>
      <c r="Y542" s="138"/>
      <c r="Z542" s="138"/>
      <c r="AA542" s="138"/>
      <c r="AB542" s="138"/>
      <c r="AC542" s="138"/>
      <c r="AD542" s="138"/>
      <c r="AE542" s="138"/>
      <c r="AF542" s="138"/>
      <c r="AG542" s="138"/>
      <c r="AH542" s="138"/>
      <c r="AI542" s="138"/>
      <c r="AJ542" s="138"/>
      <c r="AK542" s="138"/>
      <c r="AL542" s="138"/>
      <c r="AM542" s="138"/>
      <c r="AN542" s="138"/>
      <c r="AO542" s="138"/>
      <c r="AP542" s="138"/>
      <c r="AQ542" s="138"/>
      <c r="AR542" s="138"/>
      <c r="AS542" s="138"/>
      <c r="AT542" s="138"/>
      <c r="AU542" s="138"/>
      <c r="AV542" s="138"/>
      <c r="AW542" s="138"/>
      <c r="AX542" s="138"/>
      <c r="AY542" s="138"/>
      <c r="AZ542" s="138"/>
      <c r="BA542" s="138"/>
      <c r="BB542" s="138"/>
      <c r="BC542" s="138"/>
      <c r="BD542" s="138"/>
      <c r="BE542" s="138"/>
      <c r="BF542" s="138"/>
      <c r="BG542" s="138"/>
      <c r="BH542" s="138"/>
      <c r="BI542" s="138"/>
      <c r="BJ542" s="138"/>
      <c r="BK542" s="138"/>
      <c r="BL542" s="138"/>
      <c r="BM542" s="138"/>
      <c r="BN542" s="138"/>
      <c r="BO542" s="138"/>
      <c r="BP542" s="138"/>
      <c r="BQ542" s="138"/>
      <c r="BR542" s="138"/>
      <c r="BS542" s="138"/>
      <c r="BT542" s="138"/>
      <c r="BU542" s="138"/>
      <c r="BV542" s="138"/>
      <c r="BW542" s="138"/>
      <c r="BX542" s="138"/>
      <c r="BY542" s="138"/>
      <c r="BZ542" s="138"/>
    </row>
    <row r="543" spans="1:78" ht="18" customHeight="1" x14ac:dyDescent="0.25">
      <c r="A543" s="78"/>
      <c r="B543" s="138"/>
      <c r="C543" s="138"/>
      <c r="D543" s="138"/>
      <c r="E543" s="138"/>
      <c r="F543" s="138"/>
      <c r="G543" s="138"/>
      <c r="H543" s="138"/>
      <c r="I543" s="138"/>
      <c r="J543" s="138"/>
      <c r="K543" s="138"/>
      <c r="L543" s="138"/>
      <c r="M543" s="138"/>
      <c r="N543" s="138"/>
      <c r="O543" s="138"/>
      <c r="P543" s="138"/>
      <c r="Q543" s="138"/>
      <c r="R543" s="138"/>
      <c r="S543" s="138"/>
      <c r="T543" s="138"/>
      <c r="U543" s="138"/>
      <c r="V543" s="138"/>
      <c r="W543" s="138"/>
      <c r="X543" s="138"/>
      <c r="Y543" s="138"/>
      <c r="Z543" s="138"/>
      <c r="AA543" s="138"/>
      <c r="AB543" s="138"/>
      <c r="AC543" s="138"/>
      <c r="AD543" s="138"/>
      <c r="AE543" s="138"/>
      <c r="AF543" s="138"/>
      <c r="AG543" s="138"/>
      <c r="AH543" s="138"/>
      <c r="AI543" s="138"/>
      <c r="AJ543" s="138"/>
      <c r="AK543" s="138"/>
      <c r="AL543" s="138"/>
      <c r="AM543" s="138"/>
      <c r="AN543" s="138"/>
      <c r="AO543" s="138"/>
      <c r="AP543" s="138"/>
      <c r="AQ543" s="138"/>
      <c r="AR543" s="138"/>
      <c r="AS543" s="138"/>
      <c r="AT543" s="138"/>
      <c r="AU543" s="138"/>
      <c r="AV543" s="138"/>
      <c r="AW543" s="138"/>
      <c r="AX543" s="138"/>
      <c r="AY543" s="138"/>
      <c r="AZ543" s="138"/>
      <c r="BA543" s="138"/>
      <c r="BB543" s="138"/>
      <c r="BC543" s="138"/>
      <c r="BD543" s="138"/>
      <c r="BE543" s="138"/>
      <c r="BF543" s="138"/>
      <c r="BG543" s="138"/>
      <c r="BH543" s="138"/>
      <c r="BI543" s="138"/>
      <c r="BJ543" s="138"/>
      <c r="BK543" s="138"/>
      <c r="BL543" s="138"/>
      <c r="BM543" s="138"/>
      <c r="BN543" s="138"/>
      <c r="BO543" s="138"/>
      <c r="BP543" s="138"/>
      <c r="BQ543" s="138"/>
      <c r="BR543" s="138"/>
      <c r="BS543" s="138"/>
      <c r="BT543" s="138"/>
      <c r="BU543" s="138"/>
      <c r="BV543" s="138"/>
      <c r="BW543" s="138"/>
      <c r="BX543" s="138"/>
      <c r="BY543" s="138"/>
      <c r="BZ543" s="138"/>
    </row>
    <row r="544" spans="1:78" ht="18" customHeight="1" x14ac:dyDescent="0.25">
      <c r="A544" s="78"/>
      <c r="B544" s="138"/>
      <c r="C544" s="138"/>
      <c r="D544" s="138"/>
      <c r="E544" s="138"/>
      <c r="F544" s="138"/>
      <c r="G544" s="138"/>
      <c r="H544" s="138"/>
      <c r="I544" s="138"/>
      <c r="J544" s="138"/>
      <c r="K544" s="138"/>
      <c r="L544" s="138"/>
      <c r="M544" s="138"/>
      <c r="N544" s="138"/>
      <c r="O544" s="138"/>
      <c r="P544" s="138"/>
      <c r="Q544" s="138"/>
      <c r="R544" s="138"/>
      <c r="S544" s="138"/>
      <c r="T544" s="138"/>
      <c r="U544" s="138"/>
      <c r="V544" s="138"/>
      <c r="W544" s="138"/>
      <c r="X544" s="138"/>
      <c r="Y544" s="138"/>
      <c r="Z544" s="138"/>
      <c r="AA544" s="138"/>
      <c r="AB544" s="138"/>
      <c r="AC544" s="138"/>
      <c r="AD544" s="138"/>
      <c r="AE544" s="138"/>
      <c r="AF544" s="138"/>
      <c r="AG544" s="138"/>
      <c r="AH544" s="138"/>
      <c r="AI544" s="138"/>
      <c r="AJ544" s="138"/>
      <c r="AK544" s="138"/>
      <c r="AL544" s="138"/>
      <c r="AM544" s="138"/>
      <c r="AN544" s="138"/>
      <c r="AO544" s="138"/>
      <c r="AP544" s="138"/>
      <c r="AQ544" s="138"/>
      <c r="AR544" s="138"/>
      <c r="AS544" s="138"/>
      <c r="AT544" s="138"/>
      <c r="AU544" s="138"/>
      <c r="AV544" s="138"/>
      <c r="AW544" s="138"/>
      <c r="AX544" s="138"/>
      <c r="AY544" s="138"/>
      <c r="AZ544" s="138"/>
      <c r="BA544" s="138"/>
      <c r="BB544" s="138"/>
      <c r="BC544" s="138"/>
      <c r="BD544" s="138"/>
      <c r="BE544" s="138"/>
      <c r="BF544" s="138"/>
      <c r="BG544" s="138"/>
      <c r="BH544" s="138"/>
      <c r="BI544" s="138"/>
      <c r="BJ544" s="138"/>
      <c r="BK544" s="138"/>
      <c r="BL544" s="138"/>
      <c r="BM544" s="138"/>
      <c r="BN544" s="138"/>
      <c r="BO544" s="138"/>
      <c r="BP544" s="138"/>
      <c r="BQ544" s="138"/>
      <c r="BR544" s="138"/>
      <c r="BS544" s="138"/>
      <c r="BT544" s="138"/>
      <c r="BU544" s="138"/>
      <c r="BV544" s="138"/>
      <c r="BW544" s="138"/>
      <c r="BX544" s="138"/>
      <c r="BY544" s="138"/>
      <c r="BZ544" s="138"/>
    </row>
    <row r="545" spans="1:78" ht="18" customHeight="1" x14ac:dyDescent="0.25">
      <c r="A545" s="78"/>
      <c r="B545" s="138"/>
      <c r="C545" s="138"/>
      <c r="D545" s="138"/>
      <c r="E545" s="138"/>
      <c r="F545" s="138"/>
      <c r="G545" s="138"/>
      <c r="H545" s="138"/>
      <c r="I545" s="138"/>
      <c r="J545" s="138"/>
      <c r="K545" s="138"/>
      <c r="L545" s="138"/>
      <c r="M545" s="138"/>
      <c r="N545" s="138"/>
      <c r="O545" s="138"/>
      <c r="P545" s="138"/>
      <c r="Q545" s="138"/>
      <c r="R545" s="138"/>
      <c r="S545" s="138"/>
      <c r="T545" s="138"/>
      <c r="U545" s="138"/>
      <c r="V545" s="138"/>
      <c r="W545" s="138"/>
      <c r="X545" s="138"/>
      <c r="Y545" s="138"/>
      <c r="Z545" s="138"/>
      <c r="AA545" s="138"/>
      <c r="AB545" s="138"/>
      <c r="AC545" s="138"/>
      <c r="AD545" s="138"/>
      <c r="AE545" s="138"/>
      <c r="AF545" s="138"/>
      <c r="AG545" s="138"/>
      <c r="AH545" s="138"/>
      <c r="AI545" s="138"/>
      <c r="AJ545" s="138"/>
      <c r="AK545" s="138"/>
      <c r="AL545" s="138"/>
      <c r="AM545" s="138"/>
      <c r="AN545" s="138"/>
      <c r="AO545" s="138"/>
      <c r="AP545" s="138"/>
      <c r="AQ545" s="138"/>
      <c r="AR545" s="138"/>
      <c r="AS545" s="138"/>
      <c r="AT545" s="138"/>
      <c r="AU545" s="138"/>
      <c r="AV545" s="138"/>
      <c r="AW545" s="138"/>
      <c r="AX545" s="138"/>
      <c r="AY545" s="138"/>
      <c r="AZ545" s="138"/>
      <c r="BA545" s="138"/>
      <c r="BB545" s="138"/>
      <c r="BC545" s="138"/>
      <c r="BD545" s="138"/>
      <c r="BE545" s="138"/>
      <c r="BF545" s="138"/>
      <c r="BG545" s="138"/>
      <c r="BH545" s="138"/>
      <c r="BI545" s="138"/>
      <c r="BJ545" s="138"/>
      <c r="BK545" s="138"/>
      <c r="BL545" s="138"/>
      <c r="BM545" s="138"/>
      <c r="BN545" s="138"/>
      <c r="BO545" s="138"/>
      <c r="BP545" s="138"/>
      <c r="BQ545" s="138"/>
      <c r="BR545" s="138"/>
      <c r="BS545" s="138"/>
      <c r="BT545" s="138"/>
      <c r="BU545" s="138"/>
      <c r="BV545" s="138"/>
      <c r="BW545" s="138"/>
      <c r="BX545" s="138"/>
      <c r="BY545" s="138"/>
      <c r="BZ545" s="138"/>
    </row>
    <row r="546" spans="1:78" ht="18" customHeight="1" x14ac:dyDescent="0.25">
      <c r="A546" s="78"/>
      <c r="B546" s="138"/>
      <c r="C546" s="138"/>
      <c r="D546" s="138"/>
      <c r="E546" s="138"/>
      <c r="F546" s="138"/>
      <c r="G546" s="138"/>
      <c r="H546" s="138"/>
      <c r="I546" s="138"/>
      <c r="J546" s="138"/>
      <c r="K546" s="138"/>
      <c r="L546" s="138"/>
      <c r="M546" s="138"/>
      <c r="N546" s="138"/>
      <c r="O546" s="138"/>
      <c r="P546" s="138"/>
      <c r="Q546" s="138"/>
      <c r="R546" s="138"/>
      <c r="S546" s="138"/>
      <c r="T546" s="138"/>
      <c r="U546" s="138"/>
      <c r="V546" s="138"/>
      <c r="W546" s="138"/>
      <c r="X546" s="138"/>
      <c r="Y546" s="138"/>
      <c r="Z546" s="138"/>
      <c r="AA546" s="138"/>
      <c r="AB546" s="138"/>
      <c r="AC546" s="138"/>
      <c r="AD546" s="138"/>
      <c r="AE546" s="138"/>
      <c r="AF546" s="138"/>
      <c r="AG546" s="138"/>
      <c r="AH546" s="138"/>
      <c r="AI546" s="138"/>
      <c r="AJ546" s="138"/>
      <c r="AK546" s="138"/>
      <c r="AL546" s="138"/>
      <c r="AM546" s="138"/>
      <c r="AN546" s="138"/>
      <c r="AO546" s="138"/>
      <c r="AP546" s="138"/>
      <c r="AQ546" s="138"/>
      <c r="AR546" s="138"/>
      <c r="AS546" s="138"/>
      <c r="AT546" s="138"/>
      <c r="AU546" s="138"/>
      <c r="AV546" s="138"/>
      <c r="AW546" s="138"/>
      <c r="AX546" s="138"/>
      <c r="AY546" s="138"/>
      <c r="AZ546" s="138"/>
      <c r="BA546" s="138"/>
      <c r="BB546" s="138"/>
      <c r="BC546" s="138"/>
      <c r="BD546" s="138"/>
      <c r="BE546" s="138"/>
      <c r="BF546" s="138"/>
      <c r="BG546" s="138"/>
      <c r="BH546" s="138"/>
      <c r="BI546" s="138"/>
      <c r="BJ546" s="138"/>
      <c r="BK546" s="138"/>
      <c r="BL546" s="138"/>
      <c r="BM546" s="138"/>
      <c r="BN546" s="138"/>
      <c r="BO546" s="138"/>
      <c r="BP546" s="138"/>
      <c r="BQ546" s="138"/>
      <c r="BR546" s="138"/>
      <c r="BS546" s="138"/>
      <c r="BT546" s="138"/>
      <c r="BU546" s="138"/>
      <c r="BV546" s="138"/>
      <c r="BW546" s="138"/>
      <c r="BX546" s="138"/>
      <c r="BY546" s="138"/>
      <c r="BZ546" s="138"/>
    </row>
    <row r="547" spans="1:78" ht="18" customHeight="1" x14ac:dyDescent="0.25">
      <c r="A547" s="78"/>
      <c r="B547" s="138"/>
      <c r="C547" s="138"/>
      <c r="D547" s="138"/>
      <c r="E547" s="138"/>
      <c r="F547" s="138"/>
      <c r="G547" s="138"/>
      <c r="H547" s="138"/>
      <c r="I547" s="138"/>
      <c r="J547" s="138"/>
      <c r="K547" s="138"/>
      <c r="L547" s="138"/>
      <c r="M547" s="138"/>
      <c r="N547" s="138"/>
      <c r="O547" s="138"/>
      <c r="P547" s="138"/>
      <c r="Q547" s="138"/>
      <c r="R547" s="138"/>
      <c r="S547" s="138"/>
      <c r="T547" s="138"/>
      <c r="U547" s="138"/>
      <c r="V547" s="138"/>
      <c r="W547" s="138"/>
      <c r="X547" s="138"/>
      <c r="Y547" s="138"/>
      <c r="Z547" s="138"/>
      <c r="AA547" s="138"/>
      <c r="AB547" s="138"/>
      <c r="AC547" s="138"/>
      <c r="AD547" s="138"/>
      <c r="AE547" s="138"/>
      <c r="AF547" s="138"/>
      <c r="AG547" s="138"/>
      <c r="AH547" s="138"/>
      <c r="AI547" s="138"/>
      <c r="AJ547" s="138"/>
      <c r="AK547" s="138"/>
      <c r="AL547" s="138"/>
      <c r="AM547" s="138"/>
      <c r="AN547" s="138"/>
      <c r="AO547" s="138"/>
      <c r="AP547" s="138"/>
      <c r="AQ547" s="138"/>
      <c r="AR547" s="138"/>
      <c r="AS547" s="138"/>
      <c r="AT547" s="138"/>
      <c r="AU547" s="138"/>
      <c r="AV547" s="138"/>
      <c r="AW547" s="138"/>
      <c r="AX547" s="138"/>
      <c r="AY547" s="138"/>
      <c r="AZ547" s="138"/>
      <c r="BA547" s="138"/>
      <c r="BB547" s="138"/>
      <c r="BC547" s="138"/>
      <c r="BD547" s="138"/>
      <c r="BE547" s="138"/>
      <c r="BF547" s="138"/>
      <c r="BG547" s="138"/>
      <c r="BH547" s="138"/>
      <c r="BI547" s="138"/>
      <c r="BJ547" s="138"/>
      <c r="BK547" s="138"/>
      <c r="BL547" s="138"/>
      <c r="BM547" s="138"/>
      <c r="BN547" s="138"/>
      <c r="BO547" s="138"/>
      <c r="BP547" s="138"/>
      <c r="BQ547" s="138"/>
      <c r="BR547" s="138"/>
      <c r="BS547" s="138"/>
      <c r="BT547" s="138"/>
      <c r="BU547" s="138"/>
      <c r="BV547" s="138"/>
      <c r="BW547" s="138"/>
      <c r="BX547" s="138"/>
      <c r="BY547" s="138"/>
      <c r="BZ547" s="138"/>
    </row>
    <row r="548" spans="1:78" ht="18" customHeight="1" x14ac:dyDescent="0.25">
      <c r="A548" s="78"/>
      <c r="B548" s="138"/>
      <c r="C548" s="138"/>
      <c r="D548" s="138"/>
      <c r="E548" s="138"/>
      <c r="F548" s="138"/>
      <c r="G548" s="138"/>
      <c r="H548" s="138"/>
      <c r="I548" s="138"/>
      <c r="J548" s="138"/>
      <c r="K548" s="138"/>
      <c r="L548" s="138"/>
      <c r="M548" s="138"/>
      <c r="N548" s="138"/>
      <c r="O548" s="138"/>
      <c r="P548" s="138"/>
      <c r="Q548" s="138"/>
      <c r="R548" s="138"/>
      <c r="S548" s="138"/>
      <c r="T548" s="138"/>
      <c r="U548" s="138"/>
      <c r="V548" s="138"/>
      <c r="W548" s="138"/>
      <c r="X548" s="138"/>
      <c r="Y548" s="138"/>
      <c r="Z548" s="138"/>
      <c r="AA548" s="138"/>
      <c r="AB548" s="138"/>
      <c r="AC548" s="138"/>
      <c r="AD548" s="138"/>
      <c r="AE548" s="138"/>
      <c r="AF548" s="138"/>
      <c r="AG548" s="138"/>
      <c r="AH548" s="138"/>
      <c r="AI548" s="138"/>
      <c r="AJ548" s="138"/>
      <c r="AK548" s="138"/>
      <c r="AL548" s="138"/>
      <c r="AM548" s="138"/>
      <c r="AN548" s="138"/>
      <c r="AO548" s="138"/>
      <c r="AP548" s="138"/>
      <c r="AQ548" s="138"/>
      <c r="AR548" s="138"/>
      <c r="AS548" s="138"/>
      <c r="AT548" s="138"/>
      <c r="AU548" s="138"/>
      <c r="AV548" s="138"/>
      <c r="AW548" s="138"/>
      <c r="AX548" s="138"/>
      <c r="AY548" s="138"/>
      <c r="AZ548" s="138"/>
      <c r="BA548" s="138"/>
      <c r="BB548" s="138"/>
      <c r="BC548" s="138"/>
      <c r="BD548" s="138"/>
      <c r="BE548" s="138"/>
      <c r="BF548" s="138"/>
      <c r="BG548" s="138"/>
      <c r="BH548" s="138"/>
      <c r="BI548" s="138"/>
      <c r="BJ548" s="138"/>
      <c r="BK548" s="138"/>
      <c r="BL548" s="138"/>
      <c r="BM548" s="138"/>
      <c r="BN548" s="138"/>
      <c r="BO548" s="138"/>
      <c r="BP548" s="138"/>
      <c r="BQ548" s="138"/>
      <c r="BR548" s="138"/>
      <c r="BS548" s="138"/>
      <c r="BT548" s="138"/>
      <c r="BU548" s="138"/>
      <c r="BV548" s="138"/>
      <c r="BW548" s="138"/>
      <c r="BX548" s="138"/>
      <c r="BY548" s="138"/>
      <c r="BZ548" s="138"/>
    </row>
    <row r="549" spans="1:78" ht="18" customHeight="1" x14ac:dyDescent="0.25">
      <c r="A549" s="78"/>
      <c r="B549" s="138"/>
      <c r="C549" s="138"/>
      <c r="D549" s="138"/>
      <c r="E549" s="138"/>
      <c r="F549" s="138"/>
      <c r="G549" s="138"/>
      <c r="H549" s="138"/>
      <c r="I549" s="138"/>
      <c r="J549" s="138"/>
      <c r="K549" s="138"/>
      <c r="L549" s="138"/>
      <c r="M549" s="138"/>
      <c r="N549" s="138"/>
      <c r="O549" s="138"/>
      <c r="P549" s="138"/>
      <c r="Q549" s="138"/>
      <c r="R549" s="138"/>
      <c r="S549" s="138"/>
      <c r="T549" s="138"/>
      <c r="U549" s="138"/>
      <c r="V549" s="138"/>
      <c r="W549" s="138"/>
      <c r="X549" s="138"/>
      <c r="Y549" s="138"/>
      <c r="Z549" s="138"/>
      <c r="AA549" s="138"/>
      <c r="AB549" s="138"/>
      <c r="AC549" s="138"/>
      <c r="AD549" s="138"/>
      <c r="AE549" s="138"/>
      <c r="AF549" s="138"/>
      <c r="AG549" s="138"/>
      <c r="AH549" s="138"/>
      <c r="AI549" s="138"/>
      <c r="AJ549" s="138"/>
      <c r="AK549" s="138"/>
      <c r="AL549" s="138"/>
      <c r="AM549" s="138"/>
      <c r="AN549" s="138"/>
      <c r="AO549" s="138"/>
      <c r="AP549" s="138"/>
      <c r="AQ549" s="138"/>
      <c r="AR549" s="138"/>
      <c r="AS549" s="138"/>
      <c r="AT549" s="138"/>
      <c r="AU549" s="138"/>
      <c r="AV549" s="138"/>
      <c r="AW549" s="138"/>
      <c r="AX549" s="138"/>
      <c r="AY549" s="138"/>
      <c r="AZ549" s="138"/>
      <c r="BA549" s="138"/>
      <c r="BB549" s="138"/>
      <c r="BC549" s="138"/>
      <c r="BD549" s="138"/>
      <c r="BE549" s="138"/>
      <c r="BF549" s="138"/>
      <c r="BG549" s="138"/>
      <c r="BH549" s="138"/>
      <c r="BI549" s="138"/>
      <c r="BJ549" s="138"/>
      <c r="BK549" s="138"/>
      <c r="BL549" s="138"/>
      <c r="BM549" s="138"/>
      <c r="BN549" s="138"/>
      <c r="BO549" s="138"/>
      <c r="BP549" s="138"/>
      <c r="BQ549" s="138"/>
      <c r="BR549" s="138"/>
      <c r="BS549" s="138"/>
      <c r="BT549" s="138"/>
      <c r="BU549" s="138"/>
      <c r="BV549" s="138"/>
      <c r="BW549" s="138"/>
      <c r="BX549" s="138"/>
      <c r="BY549" s="138"/>
      <c r="BZ549" s="138"/>
    </row>
    <row r="550" spans="1:78" ht="18" customHeight="1" x14ac:dyDescent="0.25">
      <c r="A550" s="78"/>
      <c r="B550" s="138"/>
      <c r="C550" s="138"/>
      <c r="D550" s="138"/>
      <c r="E550" s="138"/>
      <c r="F550" s="138"/>
      <c r="G550" s="138"/>
      <c r="H550" s="138"/>
      <c r="I550" s="138"/>
      <c r="J550" s="138"/>
      <c r="K550" s="138"/>
      <c r="L550" s="138"/>
      <c r="M550" s="138"/>
      <c r="N550" s="138"/>
      <c r="O550" s="138"/>
      <c r="P550" s="138"/>
      <c r="Q550" s="138"/>
      <c r="R550" s="138"/>
      <c r="S550" s="138"/>
      <c r="T550" s="138"/>
      <c r="U550" s="138"/>
      <c r="V550" s="138"/>
      <c r="W550" s="138"/>
      <c r="X550" s="138"/>
      <c r="Y550" s="138"/>
      <c r="Z550" s="138"/>
      <c r="AA550" s="138"/>
      <c r="AB550" s="138"/>
      <c r="AC550" s="138"/>
      <c r="AD550" s="138"/>
      <c r="AE550" s="138"/>
      <c r="AF550" s="138"/>
      <c r="AG550" s="138"/>
      <c r="AH550" s="138"/>
      <c r="AI550" s="138"/>
      <c r="AJ550" s="138"/>
      <c r="AK550" s="138"/>
      <c r="AL550" s="138"/>
      <c r="AM550" s="138"/>
      <c r="AN550" s="138"/>
      <c r="AO550" s="138"/>
      <c r="AP550" s="138"/>
      <c r="AQ550" s="138"/>
      <c r="AR550" s="138"/>
      <c r="AS550" s="138"/>
      <c r="AT550" s="138"/>
      <c r="AU550" s="138"/>
      <c r="AV550" s="138"/>
      <c r="AW550" s="138"/>
      <c r="AX550" s="138"/>
      <c r="AY550" s="138"/>
      <c r="AZ550" s="138"/>
      <c r="BA550" s="138"/>
      <c r="BB550" s="138"/>
      <c r="BC550" s="138"/>
      <c r="BD550" s="138"/>
      <c r="BE550" s="138"/>
      <c r="BF550" s="138"/>
      <c r="BG550" s="138"/>
      <c r="BH550" s="138"/>
      <c r="BI550" s="138"/>
      <c r="BJ550" s="138"/>
      <c r="BK550" s="138"/>
      <c r="BL550" s="138"/>
      <c r="BM550" s="138"/>
      <c r="BN550" s="138"/>
      <c r="BO550" s="138"/>
      <c r="BP550" s="138"/>
      <c r="BQ550" s="138"/>
      <c r="BR550" s="138"/>
      <c r="BS550" s="138"/>
      <c r="BT550" s="138"/>
      <c r="BU550" s="138"/>
      <c r="BV550" s="138"/>
      <c r="BW550" s="138"/>
      <c r="BX550" s="138"/>
      <c r="BY550" s="138"/>
      <c r="BZ550" s="138"/>
    </row>
    <row r="551" spans="1:78" ht="18" customHeight="1" x14ac:dyDescent="0.25">
      <c r="A551" s="78"/>
      <c r="B551" s="138"/>
      <c r="C551" s="138"/>
      <c r="D551" s="138"/>
      <c r="E551" s="138"/>
      <c r="F551" s="138"/>
      <c r="G551" s="138"/>
      <c r="H551" s="138"/>
      <c r="I551" s="138"/>
      <c r="J551" s="138"/>
      <c r="K551" s="138"/>
      <c r="L551" s="138"/>
      <c r="M551" s="138"/>
      <c r="N551" s="138"/>
      <c r="O551" s="138"/>
      <c r="P551" s="138"/>
      <c r="Q551" s="138"/>
      <c r="R551" s="138"/>
      <c r="S551" s="138"/>
      <c r="T551" s="138"/>
      <c r="U551" s="138"/>
      <c r="V551" s="138"/>
      <c r="W551" s="138"/>
      <c r="X551" s="138"/>
      <c r="Y551" s="138"/>
      <c r="Z551" s="138"/>
      <c r="AA551" s="138"/>
      <c r="AB551" s="138"/>
      <c r="AC551" s="138"/>
      <c r="AD551" s="138"/>
      <c r="AE551" s="138"/>
      <c r="AF551" s="138"/>
      <c r="AG551" s="138"/>
      <c r="AH551" s="138"/>
      <c r="AI551" s="138"/>
      <c r="AJ551" s="138"/>
      <c r="AK551" s="138"/>
      <c r="AL551" s="138"/>
      <c r="AM551" s="138"/>
      <c r="AN551" s="138"/>
      <c r="AO551" s="138"/>
      <c r="AP551" s="138"/>
      <c r="AQ551" s="138"/>
      <c r="AR551" s="138"/>
      <c r="AS551" s="138"/>
      <c r="AT551" s="138"/>
      <c r="AU551" s="138"/>
      <c r="AV551" s="138"/>
      <c r="AW551" s="138"/>
      <c r="AX551" s="138"/>
      <c r="AY551" s="138"/>
      <c r="AZ551" s="138"/>
      <c r="BA551" s="138"/>
      <c r="BB551" s="138"/>
      <c r="BC551" s="138"/>
      <c r="BD551" s="138"/>
      <c r="BE551" s="138"/>
      <c r="BF551" s="138"/>
      <c r="BG551" s="138"/>
      <c r="BH551" s="138"/>
      <c r="BI551" s="138"/>
      <c r="BJ551" s="138"/>
      <c r="BK551" s="138"/>
      <c r="BL551" s="138"/>
      <c r="BM551" s="138"/>
      <c r="BN551" s="138"/>
      <c r="BO551" s="138"/>
      <c r="BP551" s="138"/>
      <c r="BQ551" s="138"/>
      <c r="BR551" s="138"/>
      <c r="BS551" s="138"/>
      <c r="BT551" s="138"/>
      <c r="BU551" s="138"/>
      <c r="BV551" s="138"/>
      <c r="BW551" s="138"/>
      <c r="BX551" s="138"/>
      <c r="BY551" s="138"/>
      <c r="BZ551" s="138"/>
    </row>
    <row r="552" spans="1:78" ht="18" customHeight="1" x14ac:dyDescent="0.25">
      <c r="A552" s="78"/>
      <c r="B552" s="138"/>
      <c r="C552" s="138"/>
      <c r="D552" s="138"/>
      <c r="E552" s="138"/>
      <c r="F552" s="138"/>
      <c r="G552" s="138"/>
      <c r="H552" s="138"/>
      <c r="I552" s="138"/>
      <c r="J552" s="138"/>
      <c r="K552" s="138"/>
      <c r="L552" s="138"/>
      <c r="M552" s="138"/>
      <c r="N552" s="138"/>
      <c r="O552" s="138"/>
      <c r="P552" s="138"/>
      <c r="Q552" s="138"/>
      <c r="R552" s="138"/>
      <c r="S552" s="138"/>
      <c r="T552" s="138"/>
      <c r="U552" s="138"/>
      <c r="V552" s="138"/>
      <c r="W552" s="138"/>
      <c r="X552" s="138"/>
      <c r="Y552" s="138"/>
      <c r="Z552" s="138"/>
      <c r="AA552" s="138"/>
      <c r="AB552" s="138"/>
      <c r="AC552" s="138"/>
      <c r="AD552" s="138"/>
      <c r="AE552" s="138"/>
      <c r="AF552" s="138"/>
      <c r="AG552" s="138"/>
      <c r="AH552" s="138"/>
      <c r="AI552" s="138"/>
      <c r="AJ552" s="138"/>
      <c r="AK552" s="138"/>
      <c r="AL552" s="138"/>
      <c r="AM552" s="138"/>
      <c r="AN552" s="138"/>
      <c r="AO552" s="138"/>
      <c r="AP552" s="138"/>
      <c r="AQ552" s="138"/>
      <c r="AR552" s="138"/>
      <c r="AS552" s="138"/>
      <c r="AT552" s="138"/>
      <c r="AU552" s="138"/>
      <c r="AV552" s="138"/>
      <c r="AW552" s="138"/>
      <c r="AX552" s="138"/>
      <c r="AY552" s="138"/>
      <c r="AZ552" s="138"/>
      <c r="BA552" s="138"/>
      <c r="BB552" s="138"/>
      <c r="BC552" s="138"/>
      <c r="BD552" s="138"/>
      <c r="BE552" s="138"/>
      <c r="BF552" s="138"/>
      <c r="BG552" s="138"/>
      <c r="BH552" s="138"/>
      <c r="BI552" s="138"/>
      <c r="BJ552" s="138"/>
      <c r="BK552" s="138"/>
      <c r="BL552" s="138"/>
      <c r="BM552" s="138"/>
      <c r="BN552" s="138"/>
      <c r="BO552" s="138"/>
      <c r="BP552" s="138"/>
      <c r="BQ552" s="138"/>
      <c r="BR552" s="138"/>
      <c r="BS552" s="138"/>
      <c r="BT552" s="138"/>
      <c r="BU552" s="138"/>
      <c r="BV552" s="138"/>
      <c r="BW552" s="138"/>
      <c r="BX552" s="138"/>
      <c r="BY552" s="138"/>
      <c r="BZ552" s="138"/>
    </row>
    <row r="553" spans="1:78" ht="18" customHeight="1" x14ac:dyDescent="0.25">
      <c r="A553" s="78"/>
      <c r="B553" s="138"/>
      <c r="C553" s="138"/>
      <c r="D553" s="138"/>
      <c r="E553" s="138"/>
      <c r="F553" s="138"/>
      <c r="G553" s="138"/>
      <c r="H553" s="138"/>
      <c r="I553" s="138"/>
      <c r="J553" s="138"/>
      <c r="K553" s="138"/>
      <c r="L553" s="138"/>
      <c r="M553" s="138"/>
      <c r="N553" s="138"/>
      <c r="O553" s="138"/>
      <c r="P553" s="138"/>
      <c r="Q553" s="138"/>
      <c r="R553" s="138"/>
      <c r="S553" s="138"/>
      <c r="T553" s="138"/>
      <c r="U553" s="138"/>
      <c r="V553" s="138"/>
      <c r="W553" s="138"/>
      <c r="X553" s="138"/>
      <c r="Y553" s="138"/>
      <c r="Z553" s="138"/>
      <c r="AA553" s="138"/>
      <c r="AB553" s="138"/>
      <c r="AC553" s="138"/>
      <c r="AD553" s="138"/>
      <c r="AE553" s="138"/>
      <c r="AF553" s="138"/>
      <c r="AG553" s="138"/>
      <c r="AH553" s="138"/>
      <c r="AI553" s="138"/>
      <c r="AJ553" s="138"/>
      <c r="AK553" s="138"/>
      <c r="AL553" s="138"/>
      <c r="AM553" s="138"/>
      <c r="AN553" s="138"/>
      <c r="AO553" s="138"/>
      <c r="AP553" s="138"/>
      <c r="AQ553" s="138"/>
      <c r="AR553" s="138"/>
      <c r="AS553" s="138"/>
      <c r="AT553" s="138"/>
      <c r="AU553" s="138"/>
      <c r="AV553" s="138"/>
      <c r="AW553" s="138"/>
      <c r="AX553" s="138"/>
      <c r="AY553" s="138"/>
      <c r="AZ553" s="138"/>
      <c r="BA553" s="138"/>
      <c r="BB553" s="138"/>
      <c r="BC553" s="138"/>
      <c r="BD553" s="138"/>
      <c r="BE553" s="138"/>
      <c r="BF553" s="138"/>
      <c r="BG553" s="138"/>
      <c r="BH553" s="138"/>
      <c r="BI553" s="138"/>
      <c r="BJ553" s="138"/>
      <c r="BK553" s="138"/>
      <c r="BL553" s="138"/>
      <c r="BM553" s="138"/>
      <c r="BN553" s="138"/>
      <c r="BO553" s="138"/>
      <c r="BP553" s="138"/>
      <c r="BQ553" s="138"/>
      <c r="BR553" s="138"/>
      <c r="BS553" s="138"/>
      <c r="BT553" s="138"/>
      <c r="BU553" s="138"/>
      <c r="BV553" s="138"/>
      <c r="BW553" s="138"/>
      <c r="BX553" s="138"/>
      <c r="BY553" s="138"/>
      <c r="BZ553" s="138"/>
    </row>
    <row r="554" spans="1:78" ht="18" customHeight="1" x14ac:dyDescent="0.25">
      <c r="A554" s="78"/>
      <c r="B554" s="138"/>
      <c r="C554" s="138"/>
      <c r="D554" s="138"/>
      <c r="E554" s="138"/>
      <c r="F554" s="138"/>
      <c r="G554" s="138"/>
      <c r="H554" s="138"/>
      <c r="I554" s="138"/>
      <c r="J554" s="138"/>
      <c r="K554" s="138"/>
      <c r="L554" s="138"/>
      <c r="M554" s="138"/>
      <c r="N554" s="138"/>
      <c r="O554" s="138"/>
      <c r="P554" s="138"/>
      <c r="Q554" s="138"/>
      <c r="R554" s="138"/>
      <c r="S554" s="138"/>
      <c r="T554" s="138"/>
      <c r="U554" s="138"/>
      <c r="V554" s="138"/>
      <c r="W554" s="138"/>
      <c r="X554" s="138"/>
      <c r="Y554" s="138"/>
      <c r="Z554" s="138"/>
      <c r="AA554" s="138"/>
      <c r="AB554" s="138"/>
      <c r="AC554" s="138"/>
      <c r="AD554" s="138"/>
      <c r="AE554" s="138"/>
      <c r="AF554" s="138"/>
      <c r="AG554" s="138"/>
      <c r="AH554" s="138"/>
      <c r="AI554" s="138"/>
      <c r="AJ554" s="138"/>
      <c r="AK554" s="138"/>
      <c r="AL554" s="138"/>
      <c r="AM554" s="138"/>
      <c r="AN554" s="138"/>
      <c r="AO554" s="138"/>
      <c r="AP554" s="138"/>
      <c r="AQ554" s="138"/>
      <c r="AR554" s="138"/>
      <c r="AS554" s="138"/>
      <c r="AT554" s="138"/>
      <c r="AU554" s="138"/>
      <c r="AV554" s="138"/>
      <c r="AW554" s="138"/>
      <c r="AX554" s="138"/>
      <c r="AY554" s="138"/>
      <c r="AZ554" s="138"/>
      <c r="BA554" s="138"/>
      <c r="BB554" s="138"/>
      <c r="BC554" s="138"/>
      <c r="BD554" s="138"/>
      <c r="BE554" s="138"/>
      <c r="BF554" s="138"/>
      <c r="BG554" s="138"/>
      <c r="BH554" s="138"/>
      <c r="BI554" s="138"/>
      <c r="BJ554" s="138"/>
      <c r="BK554" s="138"/>
      <c r="BL554" s="138"/>
      <c r="BM554" s="138"/>
      <c r="BN554" s="138"/>
      <c r="BO554" s="138"/>
      <c r="BP554" s="138"/>
      <c r="BQ554" s="138"/>
      <c r="BR554" s="138"/>
      <c r="BS554" s="138"/>
      <c r="BT554" s="138"/>
      <c r="BU554" s="138"/>
      <c r="BV554" s="138"/>
      <c r="BW554" s="138"/>
      <c r="BX554" s="138"/>
      <c r="BY554" s="138"/>
      <c r="BZ554" s="138"/>
    </row>
    <row r="555" spans="1:78" ht="18" customHeight="1" x14ac:dyDescent="0.25">
      <c r="A555" s="78"/>
      <c r="B555" s="138"/>
      <c r="C555" s="138"/>
      <c r="D555" s="138"/>
      <c r="E555" s="138"/>
      <c r="F555" s="138"/>
      <c r="G555" s="138"/>
      <c r="H555" s="138"/>
      <c r="I555" s="138"/>
      <c r="J555" s="138"/>
      <c r="K555" s="138"/>
      <c r="L555" s="138"/>
      <c r="M555" s="138"/>
      <c r="N555" s="138"/>
      <c r="O555" s="138"/>
      <c r="P555" s="138"/>
      <c r="Q555" s="138"/>
      <c r="R555" s="138"/>
      <c r="S555" s="138"/>
      <c r="T555" s="138"/>
      <c r="U555" s="138"/>
      <c r="V555" s="138"/>
      <c r="W555" s="138"/>
      <c r="X555" s="138"/>
      <c r="Y555" s="138"/>
      <c r="Z555" s="138"/>
      <c r="AA555" s="138"/>
      <c r="AB555" s="138"/>
      <c r="AC555" s="138"/>
      <c r="AD555" s="138"/>
      <c r="AE555" s="138"/>
      <c r="AF555" s="138"/>
      <c r="AG555" s="138"/>
      <c r="AH555" s="138"/>
      <c r="AI555" s="138"/>
      <c r="AJ555" s="138"/>
      <c r="AK555" s="138"/>
      <c r="AL555" s="138"/>
      <c r="AM555" s="138"/>
      <c r="AN555" s="138"/>
      <c r="AO555" s="138"/>
      <c r="AP555" s="138"/>
      <c r="AQ555" s="138"/>
      <c r="AR555" s="138"/>
      <c r="AS555" s="138"/>
      <c r="AT555" s="138"/>
      <c r="AU555" s="138"/>
      <c r="AV555" s="138"/>
      <c r="AW555" s="138"/>
      <c r="AX555" s="138"/>
      <c r="AY555" s="138"/>
      <c r="AZ555" s="138"/>
      <c r="BA555" s="138"/>
      <c r="BB555" s="138"/>
      <c r="BC555" s="138"/>
      <c r="BD555" s="138"/>
      <c r="BE555" s="138"/>
      <c r="BF555" s="138"/>
      <c r="BG555" s="138"/>
      <c r="BH555" s="138"/>
      <c r="BI555" s="138"/>
      <c r="BJ555" s="138"/>
      <c r="BK555" s="138"/>
      <c r="BL555" s="138"/>
      <c r="BM555" s="138"/>
      <c r="BN555" s="138"/>
      <c r="BO555" s="138"/>
      <c r="BP555" s="138"/>
      <c r="BQ555" s="138"/>
      <c r="BR555" s="138"/>
      <c r="BS555" s="138"/>
      <c r="BT555" s="138"/>
      <c r="BU555" s="138"/>
      <c r="BV555" s="138"/>
      <c r="BW555" s="138"/>
      <c r="BX555" s="138"/>
      <c r="BY555" s="138"/>
      <c r="BZ555" s="138"/>
    </row>
    <row r="556" spans="1:78" ht="18" customHeight="1" x14ac:dyDescent="0.25">
      <c r="A556" s="78"/>
      <c r="B556" s="138"/>
      <c r="C556" s="138"/>
      <c r="D556" s="138"/>
      <c r="E556" s="138"/>
      <c r="F556" s="138"/>
      <c r="G556" s="138"/>
      <c r="H556" s="138"/>
      <c r="I556" s="138"/>
      <c r="J556" s="138"/>
      <c r="K556" s="138"/>
      <c r="L556" s="138"/>
      <c r="M556" s="138"/>
      <c r="N556" s="138"/>
      <c r="O556" s="138"/>
      <c r="P556" s="138"/>
      <c r="Q556" s="138"/>
      <c r="R556" s="138"/>
      <c r="S556" s="138"/>
      <c r="T556" s="138"/>
      <c r="U556" s="138"/>
      <c r="V556" s="138"/>
      <c r="W556" s="138"/>
      <c r="X556" s="138"/>
      <c r="Y556" s="138"/>
      <c r="Z556" s="138"/>
      <c r="AA556" s="138"/>
      <c r="AB556" s="138"/>
      <c r="AC556" s="138"/>
      <c r="AD556" s="138"/>
      <c r="AE556" s="138"/>
      <c r="AF556" s="138"/>
      <c r="AG556" s="138"/>
      <c r="AH556" s="138"/>
      <c r="AI556" s="138"/>
      <c r="AJ556" s="138"/>
      <c r="AK556" s="138"/>
      <c r="AL556" s="138"/>
      <c r="AM556" s="138"/>
      <c r="AN556" s="138"/>
      <c r="AO556" s="138"/>
      <c r="AP556" s="138"/>
      <c r="AQ556" s="138"/>
      <c r="AR556" s="138"/>
      <c r="AS556" s="138"/>
      <c r="AT556" s="138"/>
      <c r="AU556" s="138"/>
      <c r="AV556" s="138"/>
      <c r="AW556" s="138"/>
      <c r="AX556" s="138"/>
      <c r="AY556" s="138"/>
      <c r="AZ556" s="138"/>
      <c r="BA556" s="138"/>
      <c r="BB556" s="138"/>
      <c r="BC556" s="138"/>
      <c r="BD556" s="138"/>
      <c r="BE556" s="138"/>
      <c r="BF556" s="138"/>
      <c r="BG556" s="138"/>
      <c r="BH556" s="138"/>
      <c r="BI556" s="138"/>
      <c r="BJ556" s="138"/>
      <c r="BK556" s="138"/>
      <c r="BL556" s="138"/>
      <c r="BM556" s="138"/>
      <c r="BN556" s="138"/>
      <c r="BO556" s="138"/>
      <c r="BP556" s="138"/>
      <c r="BQ556" s="138"/>
      <c r="BR556" s="138"/>
      <c r="BS556" s="138"/>
      <c r="BT556" s="138"/>
      <c r="BU556" s="138"/>
      <c r="BV556" s="138"/>
      <c r="BW556" s="138"/>
      <c r="BX556" s="138"/>
      <c r="BY556" s="138"/>
      <c r="BZ556" s="138"/>
    </row>
    <row r="557" spans="1:78" ht="18" customHeight="1" x14ac:dyDescent="0.25">
      <c r="A557" s="78"/>
      <c r="B557" s="138"/>
      <c r="C557" s="138"/>
      <c r="D557" s="138"/>
      <c r="E557" s="138"/>
      <c r="F557" s="138"/>
      <c r="G557" s="138"/>
      <c r="H557" s="138"/>
      <c r="I557" s="138"/>
      <c r="J557" s="138"/>
      <c r="K557" s="138"/>
      <c r="L557" s="138"/>
      <c r="M557" s="138"/>
      <c r="N557" s="138"/>
      <c r="O557" s="138"/>
      <c r="P557" s="138"/>
      <c r="Q557" s="138"/>
      <c r="R557" s="138"/>
      <c r="S557" s="138"/>
      <c r="T557" s="138"/>
      <c r="U557" s="138"/>
      <c r="V557" s="138"/>
      <c r="W557" s="138"/>
      <c r="X557" s="138"/>
      <c r="Y557" s="138"/>
      <c r="Z557" s="138"/>
      <c r="AA557" s="138"/>
      <c r="AB557" s="138"/>
      <c r="AC557" s="138"/>
      <c r="AD557" s="138"/>
      <c r="AE557" s="138"/>
      <c r="AF557" s="138"/>
      <c r="AG557" s="138"/>
      <c r="AH557" s="138"/>
      <c r="AI557" s="138"/>
      <c r="AJ557" s="138"/>
      <c r="AK557" s="138"/>
      <c r="AL557" s="138"/>
      <c r="AM557" s="138"/>
      <c r="AN557" s="138"/>
      <c r="AO557" s="138"/>
      <c r="AP557" s="138"/>
      <c r="AQ557" s="138"/>
      <c r="AR557" s="138"/>
      <c r="AS557" s="138"/>
      <c r="AT557" s="138"/>
      <c r="AU557" s="138"/>
      <c r="AV557" s="138"/>
      <c r="AW557" s="138"/>
      <c r="AX557" s="138"/>
      <c r="AY557" s="138"/>
      <c r="AZ557" s="138"/>
      <c r="BA557" s="138"/>
      <c r="BB557" s="138"/>
      <c r="BC557" s="138"/>
      <c r="BD557" s="138"/>
      <c r="BE557" s="138"/>
      <c r="BF557" s="138"/>
      <c r="BG557" s="138"/>
      <c r="BH557" s="138"/>
      <c r="BI557" s="138"/>
      <c r="BJ557" s="138"/>
      <c r="BK557" s="138"/>
      <c r="BL557" s="138"/>
      <c r="BM557" s="138"/>
      <c r="BN557" s="138"/>
      <c r="BO557" s="138"/>
      <c r="BP557" s="138"/>
      <c r="BQ557" s="138"/>
      <c r="BR557" s="138"/>
      <c r="BS557" s="138"/>
      <c r="BT557" s="138"/>
      <c r="BU557" s="138"/>
      <c r="BV557" s="138"/>
      <c r="BW557" s="138"/>
      <c r="BX557" s="138"/>
      <c r="BY557" s="138"/>
      <c r="BZ557" s="138"/>
    </row>
    <row r="558" spans="1:78" ht="18" customHeight="1" x14ac:dyDescent="0.25">
      <c r="A558" s="78"/>
      <c r="B558" s="138"/>
      <c r="C558" s="138"/>
      <c r="D558" s="138"/>
      <c r="E558" s="138"/>
      <c r="F558" s="138"/>
      <c r="G558" s="138"/>
      <c r="H558" s="138"/>
      <c r="I558" s="138"/>
      <c r="J558" s="138"/>
      <c r="K558" s="138"/>
      <c r="L558" s="138"/>
      <c r="M558" s="138"/>
      <c r="N558" s="138"/>
      <c r="O558" s="138"/>
      <c r="P558" s="138"/>
      <c r="Q558" s="138"/>
      <c r="R558" s="138"/>
      <c r="S558" s="138"/>
      <c r="T558" s="138"/>
      <c r="U558" s="138"/>
      <c r="V558" s="138"/>
      <c r="W558" s="138"/>
      <c r="X558" s="138"/>
      <c r="Y558" s="138"/>
      <c r="Z558" s="138"/>
      <c r="AA558" s="138"/>
      <c r="AB558" s="138"/>
      <c r="AC558" s="138"/>
      <c r="AD558" s="138"/>
      <c r="AE558" s="138"/>
      <c r="AF558" s="138"/>
      <c r="AG558" s="138"/>
      <c r="AH558" s="138"/>
      <c r="AI558" s="138"/>
      <c r="AJ558" s="138"/>
      <c r="AK558" s="138"/>
      <c r="AL558" s="138"/>
      <c r="AM558" s="138"/>
      <c r="AN558" s="138"/>
      <c r="AO558" s="138"/>
      <c r="AP558" s="138"/>
      <c r="AQ558" s="138"/>
      <c r="AR558" s="138"/>
      <c r="AS558" s="138"/>
      <c r="AT558" s="138"/>
      <c r="AU558" s="138"/>
      <c r="AV558" s="138"/>
      <c r="AW558" s="138"/>
      <c r="AX558" s="138"/>
      <c r="AY558" s="138"/>
      <c r="AZ558" s="138"/>
      <c r="BA558" s="138"/>
      <c r="BB558" s="138"/>
      <c r="BC558" s="138"/>
      <c r="BD558" s="138"/>
      <c r="BE558" s="138"/>
      <c r="BF558" s="138"/>
      <c r="BG558" s="138"/>
      <c r="BH558" s="138"/>
      <c r="BI558" s="138"/>
      <c r="BJ558" s="138"/>
      <c r="BK558" s="138"/>
      <c r="BL558" s="138"/>
      <c r="BM558" s="138"/>
      <c r="BN558" s="138"/>
      <c r="BO558" s="138"/>
      <c r="BP558" s="138"/>
      <c r="BQ558" s="138"/>
      <c r="BR558" s="138"/>
      <c r="BS558" s="138"/>
      <c r="BT558" s="138"/>
      <c r="BU558" s="138"/>
      <c r="BV558" s="138"/>
      <c r="BW558" s="138"/>
      <c r="BX558" s="138"/>
      <c r="BY558" s="138"/>
      <c r="BZ558" s="138"/>
    </row>
    <row r="559" spans="1:78" ht="18" customHeight="1" x14ac:dyDescent="0.25">
      <c r="A559" s="78"/>
      <c r="B559" s="138"/>
      <c r="C559" s="138"/>
      <c r="D559" s="138"/>
      <c r="E559" s="138"/>
      <c r="F559" s="138"/>
      <c r="G559" s="138"/>
      <c r="H559" s="138"/>
      <c r="I559" s="138"/>
      <c r="J559" s="138"/>
      <c r="K559" s="138"/>
      <c r="L559" s="138"/>
      <c r="M559" s="138"/>
      <c r="N559" s="138"/>
      <c r="O559" s="138"/>
      <c r="P559" s="138"/>
      <c r="Q559" s="138"/>
      <c r="R559" s="138"/>
      <c r="S559" s="138"/>
      <c r="T559" s="138"/>
      <c r="U559" s="138"/>
      <c r="V559" s="138"/>
      <c r="W559" s="138"/>
      <c r="X559" s="138"/>
      <c r="Y559" s="138"/>
      <c r="Z559" s="138"/>
      <c r="AA559" s="138"/>
      <c r="AB559" s="138"/>
      <c r="AC559" s="138"/>
      <c r="AD559" s="138"/>
      <c r="AE559" s="138"/>
      <c r="AF559" s="138"/>
      <c r="AG559" s="138"/>
      <c r="AH559" s="138"/>
      <c r="AI559" s="138"/>
      <c r="AJ559" s="138"/>
      <c r="AK559" s="138"/>
      <c r="AL559" s="138"/>
      <c r="AM559" s="138"/>
      <c r="AN559" s="138"/>
      <c r="AO559" s="138"/>
      <c r="AP559" s="138"/>
      <c r="AQ559" s="138"/>
      <c r="AR559" s="138"/>
      <c r="AS559" s="138"/>
      <c r="AT559" s="138"/>
      <c r="AU559" s="138"/>
      <c r="AV559" s="138"/>
      <c r="AW559" s="138"/>
      <c r="AX559" s="138"/>
      <c r="AY559" s="138"/>
      <c r="AZ559" s="138"/>
      <c r="BA559" s="138"/>
      <c r="BB559" s="138"/>
      <c r="BC559" s="138"/>
      <c r="BD559" s="138"/>
      <c r="BE559" s="138"/>
      <c r="BF559" s="138"/>
      <c r="BG559" s="138"/>
      <c r="BH559" s="138"/>
      <c r="BI559" s="138"/>
      <c r="BJ559" s="138"/>
      <c r="BK559" s="138"/>
      <c r="BL559" s="138"/>
      <c r="BM559" s="138"/>
      <c r="BN559" s="138"/>
      <c r="BO559" s="138"/>
      <c r="BP559" s="138"/>
      <c r="BQ559" s="138"/>
      <c r="BR559" s="138"/>
      <c r="BS559" s="138"/>
      <c r="BT559" s="138"/>
      <c r="BU559" s="138"/>
      <c r="BV559" s="138"/>
      <c r="BW559" s="138"/>
      <c r="BX559" s="138"/>
      <c r="BY559" s="138"/>
      <c r="BZ559" s="138"/>
    </row>
    <row r="560" spans="1:78" ht="18" customHeight="1" x14ac:dyDescent="0.25">
      <c r="A560" s="78"/>
      <c r="B560" s="138"/>
      <c r="C560" s="138"/>
      <c r="D560" s="138"/>
      <c r="E560" s="138"/>
      <c r="F560" s="138"/>
      <c r="G560" s="138"/>
      <c r="H560" s="138"/>
      <c r="I560" s="138"/>
      <c r="J560" s="138"/>
      <c r="K560" s="138"/>
      <c r="L560" s="138"/>
      <c r="M560" s="138"/>
      <c r="N560" s="138"/>
      <c r="O560" s="138"/>
      <c r="P560" s="138"/>
      <c r="Q560" s="138"/>
      <c r="R560" s="138"/>
      <c r="S560" s="138"/>
      <c r="T560" s="138"/>
      <c r="U560" s="138"/>
      <c r="V560" s="138"/>
      <c r="W560" s="138"/>
      <c r="X560" s="138"/>
      <c r="Y560" s="138"/>
      <c r="Z560" s="138"/>
      <c r="AA560" s="138"/>
      <c r="AB560" s="138"/>
      <c r="AC560" s="138"/>
      <c r="AD560" s="138"/>
      <c r="AE560" s="138"/>
      <c r="AF560" s="138"/>
      <c r="AG560" s="138"/>
      <c r="AH560" s="138"/>
      <c r="AI560" s="138"/>
      <c r="AJ560" s="138"/>
      <c r="AK560" s="138"/>
      <c r="AL560" s="138"/>
      <c r="AM560" s="138"/>
      <c r="AN560" s="138"/>
      <c r="AO560" s="138"/>
      <c r="AP560" s="138"/>
      <c r="AQ560" s="138"/>
      <c r="AR560" s="138"/>
      <c r="AS560" s="138"/>
      <c r="AT560" s="138"/>
      <c r="AU560" s="138"/>
      <c r="AV560" s="138"/>
      <c r="AW560" s="138"/>
      <c r="AX560" s="138"/>
      <c r="AY560" s="138"/>
      <c r="AZ560" s="138"/>
      <c r="BA560" s="138"/>
      <c r="BB560" s="138"/>
      <c r="BC560" s="138"/>
      <c r="BD560" s="138"/>
      <c r="BE560" s="138"/>
      <c r="BF560" s="138"/>
      <c r="BG560" s="138"/>
      <c r="BH560" s="138"/>
      <c r="BI560" s="138"/>
      <c r="BJ560" s="138"/>
      <c r="BK560" s="138"/>
      <c r="BL560" s="138"/>
      <c r="BM560" s="138"/>
      <c r="BN560" s="138"/>
      <c r="BO560" s="138"/>
      <c r="BP560" s="138"/>
      <c r="BQ560" s="138"/>
      <c r="BR560" s="138"/>
      <c r="BS560" s="138"/>
      <c r="BT560" s="138"/>
      <c r="BU560" s="138"/>
      <c r="BV560" s="138"/>
      <c r="BW560" s="138"/>
      <c r="BX560" s="138"/>
      <c r="BY560" s="138"/>
      <c r="BZ560" s="138"/>
    </row>
    <row r="561" spans="1:78" ht="18" customHeight="1" x14ac:dyDescent="0.25">
      <c r="A561" s="78"/>
      <c r="B561" s="138"/>
      <c r="C561" s="138"/>
      <c r="D561" s="138"/>
      <c r="E561" s="138"/>
      <c r="F561" s="138"/>
      <c r="G561" s="138"/>
      <c r="H561" s="138"/>
      <c r="I561" s="138"/>
      <c r="J561" s="138"/>
      <c r="K561" s="138"/>
      <c r="L561" s="138"/>
      <c r="M561" s="138"/>
      <c r="N561" s="138"/>
      <c r="O561" s="138"/>
      <c r="P561" s="138"/>
      <c r="Q561" s="138"/>
      <c r="R561" s="138"/>
      <c r="S561" s="138"/>
      <c r="T561" s="138"/>
      <c r="U561" s="138"/>
      <c r="V561" s="138"/>
      <c r="W561" s="138"/>
      <c r="X561" s="138"/>
      <c r="Y561" s="138"/>
      <c r="Z561" s="138"/>
      <c r="AA561" s="138"/>
      <c r="AB561" s="138"/>
      <c r="AC561" s="138"/>
      <c r="AD561" s="138"/>
      <c r="AE561" s="138"/>
      <c r="AF561" s="138"/>
      <c r="AG561" s="138"/>
      <c r="AH561" s="138"/>
      <c r="AI561" s="138"/>
      <c r="AJ561" s="138"/>
      <c r="AK561" s="138"/>
      <c r="AL561" s="138"/>
      <c r="AM561" s="138"/>
      <c r="AN561" s="138"/>
      <c r="AO561" s="138"/>
      <c r="AP561" s="138"/>
      <c r="AQ561" s="138"/>
      <c r="AR561" s="138"/>
      <c r="AS561" s="138"/>
      <c r="AT561" s="138"/>
      <c r="AU561" s="138"/>
      <c r="AV561" s="138"/>
      <c r="AW561" s="138"/>
      <c r="AX561" s="138"/>
      <c r="AY561" s="138"/>
      <c r="AZ561" s="138"/>
      <c r="BA561" s="138"/>
      <c r="BB561" s="138"/>
      <c r="BC561" s="138"/>
      <c r="BD561" s="138"/>
      <c r="BE561" s="138"/>
      <c r="BF561" s="138"/>
      <c r="BG561" s="138"/>
      <c r="BH561" s="138"/>
      <c r="BI561" s="138"/>
      <c r="BJ561" s="138"/>
      <c r="BK561" s="138"/>
      <c r="BL561" s="138"/>
      <c r="BM561" s="138"/>
      <c r="BN561" s="138"/>
      <c r="BO561" s="138"/>
      <c r="BP561" s="138"/>
      <c r="BQ561" s="138"/>
      <c r="BR561" s="138"/>
      <c r="BS561" s="138"/>
      <c r="BT561" s="138"/>
      <c r="BU561" s="138"/>
      <c r="BV561" s="138"/>
      <c r="BW561" s="138"/>
      <c r="BX561" s="138"/>
      <c r="BY561" s="138"/>
      <c r="BZ561" s="138"/>
    </row>
    <row r="562" spans="1:78" ht="18" customHeight="1" x14ac:dyDescent="0.25">
      <c r="A562" s="78"/>
      <c r="B562" s="138"/>
      <c r="C562" s="138"/>
      <c r="D562" s="138"/>
      <c r="E562" s="138"/>
      <c r="F562" s="138"/>
      <c r="G562" s="138"/>
      <c r="H562" s="138"/>
      <c r="I562" s="138"/>
      <c r="J562" s="138"/>
      <c r="K562" s="138"/>
      <c r="L562" s="138"/>
      <c r="M562" s="138"/>
      <c r="N562" s="138"/>
      <c r="O562" s="138"/>
      <c r="P562" s="138"/>
      <c r="Q562" s="138"/>
      <c r="R562" s="138"/>
      <c r="S562" s="138"/>
      <c r="T562" s="138"/>
      <c r="U562" s="138"/>
      <c r="V562" s="138"/>
      <c r="W562" s="138"/>
      <c r="X562" s="138"/>
      <c r="Y562" s="138"/>
      <c r="Z562" s="138"/>
      <c r="AA562" s="138"/>
      <c r="AB562" s="138"/>
      <c r="AC562" s="138"/>
      <c r="AD562" s="138"/>
      <c r="AE562" s="138"/>
      <c r="AF562" s="138"/>
      <c r="AG562" s="138"/>
      <c r="AH562" s="138"/>
      <c r="AI562" s="138"/>
      <c r="AJ562" s="138"/>
      <c r="AK562" s="138"/>
      <c r="AL562" s="138"/>
      <c r="AM562" s="138"/>
      <c r="AN562" s="138"/>
      <c r="AO562" s="138"/>
      <c r="AP562" s="138"/>
      <c r="AQ562" s="138"/>
      <c r="AR562" s="138"/>
      <c r="AS562" s="138"/>
      <c r="AT562" s="138"/>
      <c r="AU562" s="138"/>
      <c r="AV562" s="138"/>
      <c r="AW562" s="138"/>
      <c r="AX562" s="138"/>
      <c r="AY562" s="138"/>
      <c r="AZ562" s="138"/>
      <c r="BA562" s="138"/>
      <c r="BB562" s="138"/>
      <c r="BC562" s="138"/>
      <c r="BD562" s="138"/>
      <c r="BE562" s="138"/>
      <c r="BF562" s="138"/>
      <c r="BG562" s="138"/>
      <c r="BH562" s="138"/>
      <c r="BI562" s="138"/>
      <c r="BJ562" s="138"/>
      <c r="BK562" s="138"/>
      <c r="BL562" s="138"/>
      <c r="BM562" s="138"/>
      <c r="BN562" s="138"/>
      <c r="BO562" s="138"/>
      <c r="BP562" s="138"/>
      <c r="BQ562" s="138"/>
      <c r="BR562" s="138"/>
      <c r="BS562" s="138"/>
      <c r="BT562" s="138"/>
      <c r="BU562" s="138"/>
      <c r="BV562" s="138"/>
      <c r="BW562" s="138"/>
      <c r="BX562" s="138"/>
      <c r="BY562" s="138"/>
      <c r="BZ562" s="138"/>
    </row>
    <row r="563" spans="1:78" ht="18" customHeight="1" x14ac:dyDescent="0.25">
      <c r="A563" s="78"/>
      <c r="B563" s="138"/>
      <c r="C563" s="138"/>
      <c r="D563" s="138"/>
      <c r="E563" s="138"/>
      <c r="F563" s="138"/>
      <c r="G563" s="138"/>
      <c r="H563" s="138"/>
      <c r="I563" s="138"/>
      <c r="J563" s="138"/>
      <c r="K563" s="138"/>
      <c r="L563" s="138"/>
      <c r="M563" s="138"/>
      <c r="N563" s="138"/>
      <c r="O563" s="138"/>
      <c r="P563" s="138"/>
      <c r="Q563" s="138"/>
      <c r="R563" s="138"/>
      <c r="S563" s="138"/>
      <c r="T563" s="138"/>
      <c r="U563" s="138"/>
      <c r="V563" s="138"/>
      <c r="W563" s="138"/>
      <c r="X563" s="138"/>
      <c r="Y563" s="138"/>
      <c r="Z563" s="138"/>
      <c r="AA563" s="138"/>
      <c r="AB563" s="138"/>
      <c r="AC563" s="138"/>
      <c r="AD563" s="138"/>
      <c r="AE563" s="138"/>
      <c r="AF563" s="138"/>
      <c r="AG563" s="138"/>
      <c r="AH563" s="138"/>
      <c r="AI563" s="138"/>
      <c r="AJ563" s="138"/>
      <c r="AK563" s="138"/>
      <c r="AL563" s="138"/>
      <c r="AM563" s="138"/>
      <c r="AN563" s="138"/>
      <c r="AO563" s="138"/>
      <c r="AP563" s="138"/>
      <c r="AQ563" s="138"/>
      <c r="AR563" s="138"/>
      <c r="AS563" s="138"/>
      <c r="AT563" s="138"/>
      <c r="AU563" s="138"/>
      <c r="AV563" s="138"/>
      <c r="AW563" s="138"/>
      <c r="AX563" s="138"/>
      <c r="AY563" s="138"/>
      <c r="AZ563" s="138"/>
      <c r="BA563" s="138"/>
      <c r="BB563" s="138"/>
      <c r="BC563" s="138"/>
      <c r="BD563" s="138"/>
      <c r="BE563" s="138"/>
      <c r="BF563" s="138"/>
      <c r="BG563" s="138"/>
      <c r="BH563" s="138"/>
      <c r="BI563" s="138"/>
      <c r="BJ563" s="138"/>
      <c r="BK563" s="138"/>
      <c r="BL563" s="138"/>
      <c r="BM563" s="138"/>
      <c r="BN563" s="138"/>
      <c r="BO563" s="138"/>
      <c r="BP563" s="138"/>
      <c r="BQ563" s="138"/>
      <c r="BR563" s="138"/>
      <c r="BS563" s="138"/>
      <c r="BT563" s="138"/>
      <c r="BU563" s="138"/>
      <c r="BV563" s="138"/>
      <c r="BW563" s="138"/>
      <c r="BX563" s="138"/>
      <c r="BY563" s="138"/>
      <c r="BZ563" s="138"/>
    </row>
    <row r="564" spans="1:78" ht="18" customHeight="1" x14ac:dyDescent="0.25">
      <c r="A564" s="78"/>
      <c r="B564" s="138"/>
      <c r="C564" s="138"/>
      <c r="D564" s="138"/>
      <c r="E564" s="138"/>
      <c r="F564" s="138"/>
      <c r="G564" s="138"/>
      <c r="H564" s="138"/>
      <c r="I564" s="138"/>
      <c r="J564" s="138"/>
      <c r="K564" s="138"/>
      <c r="L564" s="138"/>
      <c r="M564" s="138"/>
      <c r="N564" s="138"/>
      <c r="O564" s="138"/>
      <c r="P564" s="138"/>
      <c r="Q564" s="138"/>
      <c r="R564" s="138"/>
      <c r="S564" s="138"/>
      <c r="T564" s="138"/>
      <c r="U564" s="138"/>
      <c r="V564" s="138"/>
      <c r="W564" s="138"/>
      <c r="X564" s="138"/>
      <c r="Y564" s="138"/>
      <c r="Z564" s="138"/>
      <c r="AA564" s="138"/>
      <c r="AB564" s="138"/>
      <c r="AC564" s="138"/>
      <c r="AD564" s="138"/>
      <c r="AE564" s="138"/>
      <c r="AF564" s="138"/>
      <c r="AG564" s="138"/>
      <c r="AH564" s="138"/>
      <c r="AI564" s="138"/>
      <c r="AJ564" s="138"/>
      <c r="AK564" s="138"/>
      <c r="AL564" s="138"/>
      <c r="AM564" s="138"/>
      <c r="AN564" s="138"/>
      <c r="AO564" s="138"/>
      <c r="AP564" s="138"/>
      <c r="AQ564" s="138"/>
      <c r="AR564" s="138"/>
      <c r="AS564" s="138"/>
      <c r="AT564" s="138"/>
      <c r="AU564" s="138"/>
      <c r="AV564" s="138"/>
      <c r="AW564" s="138"/>
      <c r="AX564" s="138"/>
      <c r="AY564" s="138"/>
      <c r="AZ564" s="138"/>
      <c r="BA564" s="138"/>
      <c r="BB564" s="138"/>
      <c r="BC564" s="138"/>
      <c r="BD564" s="138"/>
      <c r="BE564" s="138"/>
      <c r="BF564" s="138"/>
      <c r="BG564" s="138"/>
      <c r="BH564" s="138"/>
      <c r="BI564" s="138"/>
      <c r="BJ564" s="138"/>
      <c r="BK564" s="138"/>
      <c r="BL564" s="138"/>
      <c r="BM564" s="138"/>
      <c r="BN564" s="138"/>
      <c r="BO564" s="138"/>
      <c r="BP564" s="138"/>
      <c r="BQ564" s="138"/>
      <c r="BR564" s="138"/>
      <c r="BS564" s="138"/>
      <c r="BT564" s="138"/>
      <c r="BU564" s="138"/>
      <c r="BV564" s="138"/>
      <c r="BW564" s="138"/>
      <c r="BX564" s="138"/>
      <c r="BY564" s="138"/>
      <c r="BZ564" s="138"/>
    </row>
    <row r="565" spans="1:78" ht="18" customHeight="1" x14ac:dyDescent="0.25">
      <c r="A565" s="78"/>
      <c r="B565" s="138"/>
      <c r="C565" s="138"/>
      <c r="D565" s="138"/>
      <c r="E565" s="138"/>
      <c r="F565" s="138"/>
      <c r="G565" s="138"/>
      <c r="H565" s="138"/>
      <c r="I565" s="138"/>
      <c r="J565" s="138"/>
      <c r="K565" s="138"/>
      <c r="L565" s="138"/>
      <c r="M565" s="138"/>
      <c r="N565" s="138"/>
      <c r="O565" s="138"/>
      <c r="P565" s="138"/>
      <c r="Q565" s="138"/>
      <c r="R565" s="138"/>
      <c r="S565" s="138"/>
      <c r="T565" s="138"/>
      <c r="U565" s="138"/>
      <c r="V565" s="138"/>
      <c r="W565" s="138"/>
      <c r="X565" s="138"/>
      <c r="Y565" s="138"/>
      <c r="Z565" s="138"/>
      <c r="AA565" s="138"/>
      <c r="AB565" s="138"/>
      <c r="AC565" s="138"/>
      <c r="AD565" s="138"/>
      <c r="AE565" s="138"/>
      <c r="AF565" s="138"/>
      <c r="AG565" s="138"/>
      <c r="AH565" s="138"/>
      <c r="AI565" s="138"/>
      <c r="AJ565" s="138"/>
      <c r="AK565" s="138"/>
      <c r="AL565" s="138"/>
      <c r="AM565" s="138"/>
      <c r="AN565" s="138"/>
      <c r="AO565" s="138"/>
      <c r="AP565" s="138"/>
      <c r="AQ565" s="138"/>
      <c r="AR565" s="138"/>
      <c r="AS565" s="138"/>
      <c r="AT565" s="138"/>
      <c r="AU565" s="138"/>
      <c r="AV565" s="138"/>
      <c r="AW565" s="138"/>
      <c r="AX565" s="138"/>
      <c r="AY565" s="138"/>
      <c r="AZ565" s="138"/>
      <c r="BA565" s="138"/>
      <c r="BB565" s="138"/>
      <c r="BC565" s="138"/>
      <c r="BD565" s="138"/>
      <c r="BE565" s="138"/>
      <c r="BF565" s="138"/>
      <c r="BG565" s="138"/>
      <c r="BH565" s="138"/>
      <c r="BI565" s="138"/>
      <c r="BJ565" s="138"/>
      <c r="BK565" s="138"/>
      <c r="BL565" s="138"/>
      <c r="BM565" s="138"/>
      <c r="BN565" s="138"/>
      <c r="BO565" s="138"/>
      <c r="BP565" s="138"/>
      <c r="BQ565" s="138"/>
      <c r="BR565" s="138"/>
      <c r="BS565" s="138"/>
      <c r="BT565" s="138"/>
      <c r="BU565" s="138"/>
      <c r="BV565" s="138"/>
      <c r="BW565" s="138"/>
      <c r="BX565" s="138"/>
      <c r="BY565" s="138"/>
      <c r="BZ565" s="138"/>
    </row>
    <row r="566" spans="1:78" ht="18" customHeight="1" x14ac:dyDescent="0.25">
      <c r="A566" s="78"/>
      <c r="B566" s="138"/>
      <c r="C566" s="138"/>
      <c r="D566" s="138"/>
      <c r="E566" s="138"/>
      <c r="F566" s="138"/>
      <c r="G566" s="138"/>
      <c r="H566" s="138"/>
      <c r="I566" s="138"/>
      <c r="J566" s="138"/>
      <c r="K566" s="138"/>
      <c r="L566" s="138"/>
      <c r="M566" s="138"/>
      <c r="N566" s="138"/>
      <c r="O566" s="138"/>
      <c r="P566" s="138"/>
      <c r="Q566" s="138"/>
      <c r="R566" s="138"/>
      <c r="S566" s="138"/>
      <c r="T566" s="138"/>
      <c r="U566" s="138"/>
      <c r="V566" s="138"/>
      <c r="W566" s="138"/>
      <c r="X566" s="138"/>
      <c r="Y566" s="138"/>
      <c r="Z566" s="138"/>
      <c r="AA566" s="138"/>
      <c r="AB566" s="138"/>
      <c r="AC566" s="138"/>
      <c r="AD566" s="138"/>
      <c r="AE566" s="138"/>
      <c r="AF566" s="138"/>
      <c r="AG566" s="138"/>
      <c r="AH566" s="138"/>
      <c r="AI566" s="138"/>
      <c r="AJ566" s="138"/>
      <c r="AK566" s="138"/>
      <c r="AL566" s="138"/>
      <c r="AM566" s="138"/>
      <c r="AN566" s="138"/>
      <c r="AO566" s="138"/>
      <c r="AP566" s="138"/>
      <c r="AQ566" s="138"/>
      <c r="AR566" s="138"/>
      <c r="AS566" s="138"/>
      <c r="AT566" s="138"/>
      <c r="AU566" s="138"/>
      <c r="AV566" s="138"/>
      <c r="AW566" s="138"/>
      <c r="AX566" s="138"/>
      <c r="AY566" s="138"/>
      <c r="AZ566" s="138"/>
      <c r="BA566" s="138"/>
      <c r="BB566" s="138"/>
      <c r="BC566" s="138"/>
      <c r="BD566" s="138"/>
      <c r="BE566" s="138"/>
      <c r="BF566" s="138"/>
      <c r="BG566" s="138"/>
      <c r="BH566" s="138"/>
      <c r="BI566" s="138"/>
      <c r="BJ566" s="138"/>
      <c r="BK566" s="138"/>
      <c r="BL566" s="138"/>
      <c r="BM566" s="138"/>
      <c r="BN566" s="138"/>
      <c r="BO566" s="138"/>
      <c r="BP566" s="138"/>
      <c r="BQ566" s="138"/>
      <c r="BR566" s="138"/>
      <c r="BS566" s="138"/>
      <c r="BT566" s="138"/>
      <c r="BU566" s="138"/>
      <c r="BV566" s="138"/>
      <c r="BW566" s="138"/>
      <c r="BX566" s="138"/>
      <c r="BY566" s="138"/>
      <c r="BZ566" s="138"/>
    </row>
    <row r="567" spans="1:78" ht="18" customHeight="1" x14ac:dyDescent="0.25">
      <c r="A567" s="78"/>
      <c r="B567" s="138"/>
      <c r="C567" s="138"/>
      <c r="D567" s="138"/>
      <c r="E567" s="138"/>
      <c r="F567" s="138"/>
      <c r="G567" s="138"/>
      <c r="H567" s="138"/>
      <c r="I567" s="138"/>
      <c r="J567" s="138"/>
      <c r="K567" s="138"/>
      <c r="L567" s="138"/>
      <c r="M567" s="138"/>
      <c r="N567" s="138"/>
      <c r="O567" s="138"/>
      <c r="P567" s="138"/>
      <c r="Q567" s="138"/>
      <c r="R567" s="138"/>
      <c r="S567" s="138"/>
      <c r="T567" s="138"/>
      <c r="U567" s="138"/>
      <c r="V567" s="138"/>
      <c r="W567" s="138"/>
      <c r="X567" s="138"/>
      <c r="Y567" s="138"/>
      <c r="Z567" s="138"/>
      <c r="AA567" s="138"/>
      <c r="AB567" s="138"/>
      <c r="AC567" s="138"/>
      <c r="AD567" s="138"/>
      <c r="AE567" s="138"/>
      <c r="AF567" s="138"/>
      <c r="AG567" s="138"/>
      <c r="AH567" s="138"/>
      <c r="AI567" s="138"/>
      <c r="AJ567" s="138"/>
      <c r="AK567" s="138"/>
      <c r="AL567" s="138"/>
      <c r="AM567" s="138"/>
      <c r="AN567" s="138"/>
      <c r="AO567" s="138"/>
      <c r="AP567" s="138"/>
      <c r="AQ567" s="138"/>
      <c r="AR567" s="138"/>
      <c r="AS567" s="138"/>
      <c r="AT567" s="138"/>
      <c r="AU567" s="138"/>
      <c r="AV567" s="138"/>
      <c r="AW567" s="138"/>
      <c r="AX567" s="138"/>
      <c r="AY567" s="138"/>
      <c r="AZ567" s="138"/>
      <c r="BA567" s="138"/>
      <c r="BB567" s="138"/>
      <c r="BC567" s="138"/>
      <c r="BD567" s="138"/>
      <c r="BE567" s="138"/>
      <c r="BF567" s="138"/>
      <c r="BG567" s="138"/>
      <c r="BH567" s="138"/>
      <c r="BI567" s="138"/>
      <c r="BJ567" s="138"/>
      <c r="BK567" s="138"/>
      <c r="BL567" s="138"/>
      <c r="BM567" s="138"/>
      <c r="BN567" s="138"/>
      <c r="BO567" s="138"/>
      <c r="BP567" s="138"/>
      <c r="BQ567" s="138"/>
      <c r="BR567" s="138"/>
      <c r="BS567" s="138"/>
      <c r="BT567" s="138"/>
      <c r="BU567" s="138"/>
      <c r="BV567" s="138"/>
      <c r="BW567" s="138"/>
      <c r="BX567" s="138"/>
      <c r="BY567" s="138"/>
      <c r="BZ567" s="138"/>
    </row>
    <row r="568" spans="1:78" ht="18" customHeight="1" x14ac:dyDescent="0.25">
      <c r="A568" s="78"/>
      <c r="B568" s="138"/>
      <c r="C568" s="138"/>
      <c r="D568" s="138"/>
      <c r="E568" s="138"/>
      <c r="F568" s="138"/>
      <c r="G568" s="138"/>
      <c r="H568" s="138"/>
      <c r="I568" s="138"/>
      <c r="J568" s="138"/>
      <c r="K568" s="138"/>
      <c r="L568" s="138"/>
      <c r="M568" s="138"/>
      <c r="N568" s="138"/>
      <c r="O568" s="138"/>
      <c r="P568" s="138"/>
      <c r="Q568" s="138"/>
      <c r="R568" s="138"/>
      <c r="S568" s="138"/>
      <c r="T568" s="138"/>
      <c r="U568" s="138"/>
      <c r="V568" s="138"/>
      <c r="W568" s="138"/>
      <c r="X568" s="138"/>
      <c r="Y568" s="138"/>
      <c r="Z568" s="138"/>
      <c r="AA568" s="138"/>
      <c r="AB568" s="138"/>
      <c r="AC568" s="138"/>
      <c r="AD568" s="138"/>
      <c r="AE568" s="138"/>
      <c r="AF568" s="138"/>
      <c r="AG568" s="138"/>
      <c r="AH568" s="138"/>
      <c r="AI568" s="138"/>
      <c r="AJ568" s="138"/>
      <c r="AK568" s="138"/>
      <c r="AL568" s="138"/>
      <c r="AM568" s="138"/>
      <c r="AN568" s="138"/>
      <c r="AO568" s="138"/>
      <c r="AP568" s="138"/>
      <c r="AQ568" s="138"/>
      <c r="AR568" s="138"/>
      <c r="AS568" s="138"/>
      <c r="AT568" s="138"/>
      <c r="AU568" s="138"/>
      <c r="AV568" s="138"/>
      <c r="AW568" s="138"/>
      <c r="AX568" s="138"/>
      <c r="AY568" s="138"/>
      <c r="AZ568" s="138"/>
      <c r="BA568" s="138"/>
      <c r="BB568" s="138"/>
      <c r="BC568" s="138"/>
      <c r="BD568" s="138"/>
      <c r="BE568" s="138"/>
      <c r="BF568" s="138"/>
      <c r="BG568" s="138"/>
      <c r="BH568" s="138"/>
      <c r="BI568" s="138"/>
      <c r="BJ568" s="138"/>
      <c r="BK568" s="138"/>
      <c r="BL568" s="138"/>
      <c r="BM568" s="138"/>
      <c r="BN568" s="138"/>
      <c r="BO568" s="138"/>
      <c r="BP568" s="138"/>
      <c r="BQ568" s="138"/>
      <c r="BR568" s="138"/>
      <c r="BS568" s="138"/>
      <c r="BT568" s="138"/>
      <c r="BU568" s="138"/>
      <c r="BV568" s="138"/>
      <c r="BW568" s="138"/>
      <c r="BX568" s="138"/>
      <c r="BY568" s="138"/>
      <c r="BZ568" s="138"/>
    </row>
    <row r="569" spans="1:78" ht="18" customHeight="1" x14ac:dyDescent="0.25">
      <c r="A569" s="78"/>
      <c r="B569" s="138"/>
      <c r="C569" s="138"/>
      <c r="D569" s="138"/>
      <c r="E569" s="138"/>
      <c r="F569" s="138"/>
      <c r="G569" s="138"/>
      <c r="H569" s="138"/>
      <c r="I569" s="138"/>
      <c r="J569" s="138"/>
      <c r="K569" s="138"/>
      <c r="L569" s="138"/>
      <c r="M569" s="138"/>
      <c r="N569" s="138"/>
      <c r="O569" s="138"/>
      <c r="P569" s="138"/>
      <c r="Q569" s="138"/>
      <c r="R569" s="138"/>
      <c r="S569" s="138"/>
      <c r="T569" s="138"/>
      <c r="U569" s="138"/>
      <c r="V569" s="138"/>
      <c r="W569" s="138"/>
      <c r="X569" s="138"/>
      <c r="Y569" s="138"/>
      <c r="Z569" s="138"/>
      <c r="AA569" s="138"/>
      <c r="AB569" s="138"/>
      <c r="AC569" s="138"/>
      <c r="AD569" s="138"/>
      <c r="AE569" s="138"/>
      <c r="AF569" s="138"/>
      <c r="AG569" s="138"/>
      <c r="AH569" s="138"/>
      <c r="AI569" s="138"/>
      <c r="AJ569" s="138"/>
      <c r="AK569" s="138"/>
      <c r="AL569" s="138"/>
      <c r="AM569" s="138"/>
      <c r="AN569" s="138"/>
      <c r="AO569" s="138"/>
      <c r="AP569" s="138"/>
      <c r="AQ569" s="138"/>
      <c r="AR569" s="138"/>
      <c r="AS569" s="138"/>
      <c r="AT569" s="138"/>
      <c r="AU569" s="138"/>
      <c r="AV569" s="138"/>
      <c r="AW569" s="138"/>
      <c r="AX569" s="138"/>
      <c r="AY569" s="138"/>
      <c r="AZ569" s="138"/>
      <c r="BA569" s="138"/>
      <c r="BB569" s="138"/>
      <c r="BC569" s="138"/>
      <c r="BD569" s="138"/>
      <c r="BE569" s="138"/>
      <c r="BF569" s="138"/>
      <c r="BG569" s="138"/>
      <c r="BH569" s="138"/>
      <c r="BI569" s="138"/>
      <c r="BJ569" s="138"/>
      <c r="BK569" s="138"/>
      <c r="BL569" s="138"/>
      <c r="BM569" s="138"/>
      <c r="BN569" s="138"/>
      <c r="BO569" s="138"/>
      <c r="BP569" s="138"/>
      <c r="BQ569" s="138"/>
      <c r="BR569" s="138"/>
      <c r="BS569" s="138"/>
      <c r="BT569" s="138"/>
      <c r="BU569" s="138"/>
      <c r="BV569" s="138"/>
      <c r="BW569" s="138"/>
      <c r="BX569" s="138"/>
      <c r="BY569" s="138"/>
      <c r="BZ569" s="138"/>
    </row>
    <row r="570" spans="1:78" ht="18" customHeight="1" x14ac:dyDescent="0.25">
      <c r="A570" s="78"/>
      <c r="B570" s="138"/>
      <c r="C570" s="138"/>
      <c r="D570" s="138"/>
      <c r="E570" s="138"/>
      <c r="F570" s="138"/>
      <c r="G570" s="138"/>
      <c r="H570" s="138"/>
      <c r="I570" s="138"/>
      <c r="J570" s="138"/>
      <c r="K570" s="138"/>
      <c r="L570" s="138"/>
      <c r="M570" s="138"/>
      <c r="N570" s="138"/>
      <c r="O570" s="138"/>
      <c r="P570" s="138"/>
      <c r="Q570" s="138"/>
      <c r="R570" s="138"/>
      <c r="S570" s="138"/>
      <c r="T570" s="138"/>
      <c r="U570" s="138"/>
      <c r="V570" s="138"/>
      <c r="W570" s="138"/>
      <c r="X570" s="138"/>
      <c r="Y570" s="138"/>
      <c r="Z570" s="138"/>
      <c r="AA570" s="138"/>
      <c r="AB570" s="138"/>
      <c r="AC570" s="138"/>
      <c r="AD570" s="138"/>
      <c r="AE570" s="138"/>
      <c r="AF570" s="138"/>
      <c r="AG570" s="138"/>
      <c r="AH570" s="138"/>
      <c r="AI570" s="138"/>
      <c r="AJ570" s="138"/>
      <c r="AK570" s="138"/>
      <c r="AL570" s="138"/>
      <c r="AM570" s="138"/>
      <c r="AN570" s="138"/>
      <c r="AO570" s="138"/>
      <c r="AP570" s="138"/>
      <c r="AQ570" s="138"/>
      <c r="AR570" s="138"/>
      <c r="AS570" s="138"/>
      <c r="AT570" s="138"/>
      <c r="AU570" s="138"/>
      <c r="AV570" s="138"/>
      <c r="AW570" s="138"/>
      <c r="AX570" s="138"/>
      <c r="AY570" s="138"/>
      <c r="AZ570" s="138"/>
      <c r="BA570" s="138"/>
      <c r="BB570" s="138"/>
      <c r="BC570" s="138"/>
      <c r="BD570" s="138"/>
      <c r="BE570" s="138"/>
      <c r="BF570" s="138"/>
      <c r="BG570" s="138"/>
      <c r="BH570" s="138"/>
      <c r="BI570" s="138"/>
      <c r="BJ570" s="138"/>
      <c r="BK570" s="138"/>
      <c r="BL570" s="138"/>
      <c r="BM570" s="138"/>
      <c r="BN570" s="138"/>
      <c r="BO570" s="138"/>
      <c r="BP570" s="138"/>
      <c r="BQ570" s="138"/>
      <c r="BR570" s="138"/>
      <c r="BS570" s="138"/>
      <c r="BT570" s="138"/>
      <c r="BU570" s="138"/>
      <c r="BV570" s="138"/>
      <c r="BW570" s="138"/>
      <c r="BX570" s="138"/>
      <c r="BY570" s="138"/>
      <c r="BZ570" s="138"/>
    </row>
    <row r="571" spans="1:78" ht="18" customHeight="1" x14ac:dyDescent="0.25">
      <c r="A571" s="78"/>
      <c r="B571" s="138"/>
      <c r="C571" s="138"/>
      <c r="D571" s="138"/>
      <c r="E571" s="138"/>
      <c r="F571" s="138"/>
      <c r="G571" s="138"/>
      <c r="H571" s="138"/>
      <c r="I571" s="138"/>
      <c r="J571" s="138"/>
      <c r="K571" s="138"/>
      <c r="L571" s="138"/>
      <c r="M571" s="138"/>
      <c r="N571" s="138"/>
      <c r="O571" s="138"/>
      <c r="P571" s="138"/>
      <c r="Q571" s="138"/>
      <c r="R571" s="138"/>
      <c r="S571" s="138"/>
      <c r="T571" s="138"/>
      <c r="U571" s="138"/>
      <c r="V571" s="138"/>
      <c r="W571" s="138"/>
      <c r="X571" s="138"/>
      <c r="Y571" s="138"/>
      <c r="Z571" s="138"/>
      <c r="AA571" s="138"/>
      <c r="AB571" s="138"/>
      <c r="AC571" s="138"/>
      <c r="AD571" s="138"/>
      <c r="AE571" s="138"/>
      <c r="AF571" s="138"/>
      <c r="AG571" s="138"/>
      <c r="AH571" s="138"/>
      <c r="AI571" s="138"/>
      <c r="AJ571" s="138"/>
      <c r="AK571" s="138"/>
      <c r="AL571" s="138"/>
      <c r="AM571" s="138"/>
      <c r="AN571" s="138"/>
      <c r="AO571" s="138"/>
      <c r="AP571" s="138"/>
      <c r="AQ571" s="138"/>
      <c r="AR571" s="138"/>
      <c r="AS571" s="138"/>
      <c r="AT571" s="138"/>
      <c r="AU571" s="138"/>
      <c r="AV571" s="138"/>
      <c r="AW571" s="138"/>
      <c r="AX571" s="138"/>
      <c r="AY571" s="138"/>
      <c r="AZ571" s="138"/>
      <c r="BA571" s="138"/>
      <c r="BB571" s="138"/>
      <c r="BC571" s="138"/>
      <c r="BD571" s="138"/>
      <c r="BE571" s="138"/>
      <c r="BF571" s="138"/>
      <c r="BG571" s="138"/>
      <c r="BH571" s="138"/>
      <c r="BI571" s="138"/>
      <c r="BJ571" s="138"/>
      <c r="BK571" s="138"/>
      <c r="BL571" s="138"/>
      <c r="BM571" s="138"/>
      <c r="BN571" s="138"/>
      <c r="BO571" s="138"/>
      <c r="BP571" s="138"/>
      <c r="BQ571" s="138"/>
      <c r="BR571" s="138"/>
      <c r="BS571" s="138"/>
      <c r="BT571" s="138"/>
      <c r="BU571" s="138"/>
      <c r="BV571" s="138"/>
      <c r="BW571" s="138"/>
      <c r="BX571" s="138"/>
      <c r="BY571" s="138"/>
      <c r="BZ571" s="138"/>
    </row>
    <row r="572" spans="1:78" ht="18" customHeight="1" x14ac:dyDescent="0.25">
      <c r="A572" s="78"/>
      <c r="B572" s="138"/>
      <c r="C572" s="138"/>
      <c r="D572" s="138"/>
      <c r="E572" s="138"/>
      <c r="F572" s="138"/>
      <c r="G572" s="138"/>
      <c r="H572" s="138"/>
      <c r="I572" s="138"/>
      <c r="J572" s="138"/>
      <c r="K572" s="138"/>
      <c r="L572" s="138"/>
      <c r="M572" s="138"/>
      <c r="N572" s="138"/>
      <c r="O572" s="138"/>
      <c r="P572" s="138"/>
      <c r="Q572" s="138"/>
      <c r="R572" s="138"/>
      <c r="S572" s="138"/>
      <c r="T572" s="138"/>
      <c r="U572" s="138"/>
      <c r="V572" s="138"/>
      <c r="W572" s="138"/>
      <c r="X572" s="138"/>
      <c r="Y572" s="138"/>
      <c r="Z572" s="138"/>
      <c r="AA572" s="138"/>
      <c r="AB572" s="138"/>
      <c r="AC572" s="138"/>
      <c r="AD572" s="138"/>
      <c r="AE572" s="138"/>
      <c r="AF572" s="138"/>
      <c r="AG572" s="138"/>
      <c r="AH572" s="138"/>
      <c r="AI572" s="138"/>
      <c r="AJ572" s="138"/>
      <c r="AK572" s="138"/>
      <c r="AL572" s="138"/>
      <c r="AM572" s="138"/>
      <c r="AN572" s="138"/>
      <c r="AO572" s="138"/>
      <c r="AP572" s="138"/>
      <c r="AQ572" s="138"/>
      <c r="AR572" s="138"/>
      <c r="AS572" s="138"/>
      <c r="AT572" s="138"/>
      <c r="AU572" s="138"/>
      <c r="AV572" s="138"/>
      <c r="AW572" s="138"/>
      <c r="AX572" s="138"/>
      <c r="AY572" s="138"/>
      <c r="AZ572" s="138"/>
      <c r="BA572" s="138"/>
      <c r="BB572" s="138"/>
      <c r="BC572" s="138"/>
      <c r="BD572" s="138"/>
      <c r="BE572" s="138"/>
      <c r="BF572" s="138"/>
      <c r="BG572" s="138"/>
      <c r="BH572" s="138"/>
      <c r="BI572" s="138"/>
      <c r="BJ572" s="138"/>
      <c r="BK572" s="138"/>
      <c r="BL572" s="138"/>
      <c r="BM572" s="138"/>
      <c r="BN572" s="138"/>
      <c r="BO572" s="138"/>
      <c r="BP572" s="138"/>
      <c r="BQ572" s="138"/>
      <c r="BR572" s="138"/>
      <c r="BS572" s="138"/>
      <c r="BT572" s="138"/>
      <c r="BU572" s="138"/>
      <c r="BV572" s="138"/>
      <c r="BW572" s="138"/>
      <c r="BX572" s="138"/>
      <c r="BY572" s="138"/>
      <c r="BZ572" s="138"/>
    </row>
    <row r="573" spans="1:78" ht="18" customHeight="1" x14ac:dyDescent="0.25">
      <c r="A573" s="78"/>
      <c r="B573" s="138"/>
      <c r="C573" s="138"/>
      <c r="D573" s="138"/>
      <c r="E573" s="138"/>
      <c r="F573" s="138"/>
      <c r="G573" s="138"/>
      <c r="H573" s="138"/>
      <c r="I573" s="138"/>
      <c r="J573" s="138"/>
      <c r="K573" s="138"/>
      <c r="L573" s="138"/>
      <c r="M573" s="138"/>
      <c r="N573" s="138"/>
      <c r="O573" s="138"/>
      <c r="P573" s="138"/>
      <c r="Q573" s="138"/>
      <c r="R573" s="138"/>
      <c r="S573" s="138"/>
      <c r="T573" s="138"/>
      <c r="U573" s="138"/>
      <c r="V573" s="138"/>
      <c r="W573" s="138"/>
      <c r="X573" s="138"/>
      <c r="Y573" s="138"/>
      <c r="Z573" s="138"/>
      <c r="AA573" s="138"/>
      <c r="AB573" s="138"/>
      <c r="AC573" s="138"/>
      <c r="AD573" s="138"/>
      <c r="AE573" s="138"/>
      <c r="AF573" s="138"/>
      <c r="AG573" s="138"/>
      <c r="AH573" s="138"/>
      <c r="AI573" s="138"/>
      <c r="AJ573" s="138"/>
      <c r="AK573" s="138"/>
      <c r="AL573" s="138"/>
      <c r="AM573" s="138"/>
      <c r="AN573" s="138"/>
      <c r="AO573" s="138"/>
      <c r="AP573" s="138"/>
      <c r="AQ573" s="138"/>
      <c r="AR573" s="138"/>
      <c r="AS573" s="138"/>
      <c r="AT573" s="138"/>
      <c r="AU573" s="138"/>
      <c r="AV573" s="138"/>
      <c r="AW573" s="138"/>
      <c r="AX573" s="138"/>
      <c r="AY573" s="138"/>
      <c r="AZ573" s="138"/>
      <c r="BA573" s="138"/>
      <c r="BB573" s="138"/>
      <c r="BC573" s="138"/>
      <c r="BD573" s="138"/>
      <c r="BE573" s="138"/>
      <c r="BF573" s="138"/>
      <c r="BG573" s="138"/>
      <c r="BH573" s="138"/>
      <c r="BI573" s="138"/>
      <c r="BJ573" s="138"/>
      <c r="BK573" s="138"/>
      <c r="BL573" s="138"/>
      <c r="BM573" s="138"/>
      <c r="BN573" s="138"/>
      <c r="BO573" s="138"/>
      <c r="BP573" s="138"/>
      <c r="BQ573" s="138"/>
      <c r="BR573" s="138"/>
      <c r="BS573" s="138"/>
      <c r="BT573" s="138"/>
      <c r="BU573" s="138"/>
      <c r="BV573" s="138"/>
      <c r="BW573" s="138"/>
      <c r="BX573" s="138"/>
      <c r="BY573" s="138"/>
      <c r="BZ573" s="138"/>
    </row>
    <row r="574" spans="1:78" ht="18" customHeight="1" x14ac:dyDescent="0.25">
      <c r="A574" s="78"/>
      <c r="B574" s="138"/>
      <c r="C574" s="138"/>
      <c r="D574" s="138"/>
      <c r="E574" s="138"/>
      <c r="F574" s="138"/>
      <c r="G574" s="138"/>
      <c r="H574" s="138"/>
      <c r="I574" s="138"/>
      <c r="J574" s="138"/>
      <c r="K574" s="138"/>
      <c r="L574" s="138"/>
      <c r="M574" s="138"/>
      <c r="N574" s="138"/>
      <c r="O574" s="138"/>
      <c r="P574" s="138"/>
      <c r="Q574" s="138"/>
      <c r="R574" s="138"/>
      <c r="S574" s="138"/>
      <c r="T574" s="138"/>
      <c r="U574" s="138"/>
      <c r="V574" s="138"/>
      <c r="W574" s="138"/>
      <c r="X574" s="138"/>
      <c r="Y574" s="138"/>
      <c r="Z574" s="138"/>
      <c r="AA574" s="138"/>
      <c r="AB574" s="138"/>
      <c r="AC574" s="138"/>
      <c r="AD574" s="138"/>
      <c r="AE574" s="138"/>
      <c r="AF574" s="138"/>
      <c r="AG574" s="138"/>
      <c r="AH574" s="138"/>
      <c r="AI574" s="138"/>
      <c r="AJ574" s="138"/>
      <c r="AK574" s="138"/>
      <c r="AL574" s="138"/>
      <c r="AM574" s="138"/>
      <c r="AN574" s="138"/>
      <c r="AO574" s="138"/>
      <c r="AP574" s="138"/>
      <c r="AQ574" s="138"/>
      <c r="AR574" s="138"/>
      <c r="AS574" s="138"/>
      <c r="AT574" s="138"/>
      <c r="AU574" s="138"/>
      <c r="AV574" s="138"/>
      <c r="AW574" s="138"/>
      <c r="AX574" s="138"/>
      <c r="AY574" s="138"/>
      <c r="AZ574" s="138"/>
      <c r="BA574" s="138"/>
      <c r="BB574" s="138"/>
      <c r="BC574" s="138"/>
      <c r="BD574" s="138"/>
      <c r="BE574" s="138"/>
      <c r="BF574" s="138"/>
      <c r="BG574" s="138"/>
      <c r="BH574" s="138"/>
      <c r="BI574" s="138"/>
      <c r="BJ574" s="138"/>
      <c r="BK574" s="138"/>
      <c r="BL574" s="138"/>
      <c r="BM574" s="138"/>
      <c r="BN574" s="138"/>
      <c r="BO574" s="138"/>
      <c r="BP574" s="138"/>
      <c r="BQ574" s="138"/>
      <c r="BR574" s="138"/>
      <c r="BS574" s="138"/>
      <c r="BT574" s="138"/>
      <c r="BU574" s="138"/>
      <c r="BV574" s="138"/>
      <c r="BW574" s="138"/>
      <c r="BX574" s="138"/>
      <c r="BY574" s="138"/>
      <c r="BZ574" s="138"/>
    </row>
    <row r="575" spans="1:78" ht="18" customHeight="1" x14ac:dyDescent="0.25">
      <c r="A575" s="78"/>
      <c r="B575" s="138"/>
      <c r="C575" s="138"/>
      <c r="D575" s="138"/>
      <c r="E575" s="138"/>
      <c r="F575" s="138"/>
      <c r="G575" s="138"/>
      <c r="H575" s="138"/>
      <c r="I575" s="138"/>
      <c r="J575" s="138"/>
      <c r="K575" s="138"/>
      <c r="L575" s="138"/>
      <c r="M575" s="138"/>
      <c r="N575" s="138"/>
      <c r="O575" s="138"/>
      <c r="P575" s="138"/>
      <c r="Q575" s="138"/>
      <c r="R575" s="138"/>
      <c r="S575" s="138"/>
      <c r="T575" s="138"/>
      <c r="U575" s="138"/>
      <c r="V575" s="138"/>
      <c r="W575" s="138"/>
      <c r="X575" s="138"/>
      <c r="Y575" s="138"/>
      <c r="Z575" s="138"/>
      <c r="AA575" s="138"/>
      <c r="AB575" s="138"/>
      <c r="AC575" s="138"/>
      <c r="AD575" s="138"/>
      <c r="AE575" s="138"/>
      <c r="AF575" s="138"/>
      <c r="AG575" s="138"/>
      <c r="AH575" s="138"/>
      <c r="AI575" s="138"/>
      <c r="AJ575" s="138"/>
      <c r="AK575" s="138"/>
      <c r="AL575" s="138"/>
      <c r="AM575" s="138"/>
      <c r="AN575" s="138"/>
      <c r="AO575" s="138"/>
      <c r="AP575" s="138"/>
      <c r="AQ575" s="138"/>
      <c r="AR575" s="138"/>
      <c r="AS575" s="138"/>
      <c r="AT575" s="138"/>
      <c r="AU575" s="138"/>
      <c r="AV575" s="138"/>
      <c r="AW575" s="138"/>
      <c r="AX575" s="138"/>
      <c r="AY575" s="138"/>
      <c r="AZ575" s="138"/>
      <c r="BA575" s="138"/>
      <c r="BB575" s="138"/>
      <c r="BC575" s="138"/>
      <c r="BD575" s="138"/>
      <c r="BE575" s="138"/>
      <c r="BF575" s="138"/>
      <c r="BG575" s="138"/>
      <c r="BH575" s="138"/>
      <c r="BI575" s="138"/>
      <c r="BJ575" s="138"/>
      <c r="BK575" s="138"/>
      <c r="BL575" s="138"/>
      <c r="BM575" s="138"/>
      <c r="BN575" s="138"/>
      <c r="BO575" s="138"/>
      <c r="BP575" s="138"/>
      <c r="BQ575" s="138"/>
      <c r="BR575" s="138"/>
      <c r="BS575" s="138"/>
      <c r="BT575" s="138"/>
      <c r="BU575" s="138"/>
      <c r="BV575" s="138"/>
      <c r="BW575" s="138"/>
      <c r="BX575" s="138"/>
      <c r="BY575" s="138"/>
      <c r="BZ575" s="138"/>
    </row>
    <row r="576" spans="1:78" ht="18" customHeight="1" x14ac:dyDescent="0.25">
      <c r="A576" s="78"/>
      <c r="B576" s="138"/>
      <c r="C576" s="138"/>
      <c r="D576" s="138"/>
      <c r="E576" s="138"/>
      <c r="F576" s="138"/>
      <c r="G576" s="138"/>
      <c r="H576" s="138"/>
      <c r="I576" s="138"/>
      <c r="J576" s="138"/>
      <c r="K576" s="138"/>
      <c r="L576" s="138"/>
      <c r="M576" s="138"/>
      <c r="N576" s="138"/>
      <c r="O576" s="138"/>
      <c r="P576" s="138"/>
      <c r="Q576" s="138"/>
      <c r="R576" s="138"/>
      <c r="S576" s="138"/>
      <c r="T576" s="138"/>
      <c r="U576" s="138"/>
      <c r="V576" s="138"/>
      <c r="W576" s="138"/>
      <c r="X576" s="138"/>
      <c r="Y576" s="138"/>
      <c r="Z576" s="138"/>
      <c r="AA576" s="138"/>
      <c r="AB576" s="138"/>
      <c r="AC576" s="138"/>
      <c r="AD576" s="138"/>
      <c r="AE576" s="138"/>
      <c r="AF576" s="138"/>
      <c r="AG576" s="138"/>
      <c r="AH576" s="138"/>
      <c r="AI576" s="138"/>
      <c r="AJ576" s="138"/>
      <c r="AK576" s="138"/>
      <c r="AL576" s="138"/>
      <c r="AM576" s="138"/>
      <c r="AN576" s="138"/>
      <c r="AO576" s="138"/>
      <c r="AP576" s="138"/>
      <c r="AQ576" s="138"/>
      <c r="AR576" s="138"/>
      <c r="AS576" s="138"/>
      <c r="AT576" s="138"/>
      <c r="AU576" s="138"/>
      <c r="AV576" s="138"/>
      <c r="AW576" s="138"/>
      <c r="AX576" s="138"/>
      <c r="AY576" s="138"/>
      <c r="AZ576" s="138"/>
      <c r="BA576" s="138"/>
      <c r="BB576" s="138"/>
      <c r="BC576" s="138"/>
      <c r="BD576" s="138"/>
      <c r="BE576" s="138"/>
      <c r="BF576" s="138"/>
      <c r="BG576" s="138"/>
      <c r="BH576" s="138"/>
      <c r="BI576" s="138"/>
      <c r="BJ576" s="138"/>
      <c r="BK576" s="138"/>
      <c r="BL576" s="138"/>
      <c r="BM576" s="138"/>
      <c r="BN576" s="138"/>
      <c r="BO576" s="138"/>
      <c r="BP576" s="138"/>
      <c r="BQ576" s="138"/>
      <c r="BR576" s="138"/>
      <c r="BS576" s="138"/>
      <c r="BT576" s="138"/>
      <c r="BU576" s="138"/>
      <c r="BV576" s="138"/>
      <c r="BW576" s="138"/>
      <c r="BX576" s="138"/>
      <c r="BY576" s="138"/>
      <c r="BZ576" s="138"/>
    </row>
    <row r="577" spans="1:78" ht="18" customHeight="1" x14ac:dyDescent="0.25">
      <c r="A577" s="78"/>
      <c r="B577" s="138"/>
      <c r="C577" s="138"/>
      <c r="D577" s="138"/>
      <c r="E577" s="138"/>
      <c r="F577" s="138"/>
      <c r="G577" s="138"/>
      <c r="H577" s="138"/>
      <c r="I577" s="138"/>
      <c r="J577" s="138"/>
      <c r="K577" s="138"/>
      <c r="L577" s="138"/>
      <c r="M577" s="138"/>
      <c r="N577" s="138"/>
      <c r="O577" s="138"/>
      <c r="P577" s="138"/>
      <c r="Q577" s="138"/>
      <c r="R577" s="138"/>
      <c r="S577" s="138"/>
      <c r="T577" s="138"/>
      <c r="U577" s="138"/>
      <c r="V577" s="138"/>
      <c r="W577" s="138"/>
      <c r="X577" s="138"/>
      <c r="Y577" s="138"/>
      <c r="Z577" s="138"/>
      <c r="AA577" s="138"/>
      <c r="AB577" s="138"/>
      <c r="AC577" s="138"/>
      <c r="AD577" s="138"/>
      <c r="AE577" s="138"/>
      <c r="AF577" s="138"/>
      <c r="AG577" s="138"/>
      <c r="AH577" s="138"/>
      <c r="AI577" s="138"/>
      <c r="AJ577" s="138"/>
      <c r="AK577" s="138"/>
      <c r="AL577" s="138"/>
      <c r="AM577" s="138"/>
      <c r="AN577" s="138"/>
      <c r="AO577" s="138"/>
      <c r="AP577" s="138"/>
      <c r="AQ577" s="138"/>
      <c r="AR577" s="138"/>
      <c r="AS577" s="138"/>
      <c r="AT577" s="138"/>
      <c r="AU577" s="138"/>
      <c r="AV577" s="138"/>
      <c r="AW577" s="138"/>
      <c r="AX577" s="138"/>
      <c r="AY577" s="138"/>
      <c r="AZ577" s="138"/>
      <c r="BA577" s="138"/>
      <c r="BB577" s="138"/>
      <c r="BC577" s="138"/>
      <c r="BD577" s="138"/>
      <c r="BE577" s="138"/>
      <c r="BF577" s="138"/>
      <c r="BG577" s="138"/>
      <c r="BH577" s="138"/>
      <c r="BI577" s="138"/>
      <c r="BJ577" s="138"/>
      <c r="BK577" s="138"/>
      <c r="BL577" s="138"/>
      <c r="BM577" s="138"/>
      <c r="BN577" s="138"/>
      <c r="BO577" s="138"/>
      <c r="BP577" s="138"/>
      <c r="BQ577" s="138"/>
      <c r="BR577" s="138"/>
      <c r="BS577" s="138"/>
      <c r="BT577" s="138"/>
      <c r="BU577" s="138"/>
      <c r="BV577" s="138"/>
      <c r="BW577" s="138"/>
      <c r="BX577" s="138"/>
      <c r="BY577" s="138"/>
      <c r="BZ577" s="138"/>
    </row>
    <row r="578" spans="1:78" ht="18" customHeight="1" x14ac:dyDescent="0.25">
      <c r="A578" s="78"/>
      <c r="B578" s="138"/>
      <c r="C578" s="138"/>
      <c r="D578" s="138"/>
      <c r="E578" s="138"/>
      <c r="F578" s="138"/>
      <c r="G578" s="138"/>
      <c r="H578" s="138"/>
      <c r="I578" s="138"/>
      <c r="J578" s="138"/>
      <c r="K578" s="138"/>
      <c r="L578" s="138"/>
      <c r="M578" s="138"/>
      <c r="N578" s="138"/>
      <c r="O578" s="138"/>
      <c r="P578" s="138"/>
      <c r="Q578" s="138"/>
      <c r="R578" s="138"/>
      <c r="S578" s="138"/>
      <c r="T578" s="138"/>
      <c r="U578" s="138"/>
      <c r="V578" s="138"/>
      <c r="W578" s="138"/>
      <c r="X578" s="138"/>
      <c r="Y578" s="138"/>
      <c r="Z578" s="138"/>
      <c r="AA578" s="138"/>
      <c r="AB578" s="138"/>
      <c r="AC578" s="138"/>
      <c r="AD578" s="138"/>
      <c r="AE578" s="138"/>
      <c r="AF578" s="138"/>
      <c r="AG578" s="138"/>
      <c r="AH578" s="138"/>
      <c r="AI578" s="138"/>
      <c r="AJ578" s="138"/>
      <c r="AK578" s="138"/>
      <c r="AL578" s="138"/>
      <c r="AM578" s="138"/>
      <c r="AN578" s="138"/>
      <c r="AO578" s="138"/>
      <c r="AP578" s="138"/>
      <c r="AQ578" s="138"/>
      <c r="AR578" s="138"/>
      <c r="AS578" s="138"/>
      <c r="AT578" s="138"/>
      <c r="AU578" s="138"/>
      <c r="AV578" s="138"/>
      <c r="AW578" s="138"/>
      <c r="AX578" s="138"/>
      <c r="AY578" s="138"/>
      <c r="AZ578" s="138"/>
      <c r="BA578" s="138"/>
      <c r="BB578" s="138"/>
      <c r="BC578" s="138"/>
      <c r="BD578" s="138"/>
      <c r="BE578" s="138"/>
      <c r="BF578" s="138"/>
      <c r="BG578" s="138"/>
      <c r="BH578" s="138"/>
      <c r="BI578" s="138"/>
      <c r="BJ578" s="138"/>
      <c r="BK578" s="138"/>
      <c r="BL578" s="138"/>
      <c r="BM578" s="138"/>
      <c r="BN578" s="138"/>
      <c r="BO578" s="138"/>
      <c r="BP578" s="138"/>
      <c r="BQ578" s="138"/>
      <c r="BR578" s="138"/>
      <c r="BS578" s="138"/>
      <c r="BT578" s="138"/>
      <c r="BU578" s="138"/>
      <c r="BV578" s="138"/>
      <c r="BW578" s="138"/>
      <c r="BX578" s="138"/>
      <c r="BY578" s="138"/>
      <c r="BZ578" s="138"/>
    </row>
    <row r="579" spans="1:78" ht="18" customHeight="1" x14ac:dyDescent="0.25">
      <c r="A579" s="78"/>
      <c r="B579" s="138"/>
      <c r="C579" s="138"/>
      <c r="D579" s="138"/>
      <c r="E579" s="138"/>
      <c r="F579" s="138"/>
      <c r="G579" s="138"/>
      <c r="H579" s="138"/>
      <c r="I579" s="138"/>
      <c r="J579" s="138"/>
      <c r="K579" s="138"/>
      <c r="L579" s="138"/>
      <c r="M579" s="138"/>
      <c r="N579" s="138"/>
      <c r="O579" s="138"/>
      <c r="P579" s="138"/>
      <c r="Q579" s="138"/>
      <c r="R579" s="138"/>
      <c r="S579" s="138"/>
      <c r="T579" s="138"/>
      <c r="U579" s="138"/>
      <c r="V579" s="138"/>
      <c r="W579" s="138"/>
      <c r="X579" s="138"/>
      <c r="Y579" s="138"/>
      <c r="Z579" s="138"/>
      <c r="AA579" s="138"/>
      <c r="AB579" s="138"/>
      <c r="AC579" s="138"/>
      <c r="AD579" s="138"/>
      <c r="AE579" s="138"/>
      <c r="AF579" s="138"/>
      <c r="AG579" s="138"/>
      <c r="AH579" s="138"/>
      <c r="AI579" s="138"/>
      <c r="AJ579" s="138"/>
      <c r="AK579" s="138"/>
      <c r="AL579" s="138"/>
      <c r="AM579" s="138"/>
      <c r="AN579" s="138"/>
      <c r="AO579" s="138"/>
      <c r="AP579" s="138"/>
      <c r="AQ579" s="138"/>
      <c r="AR579" s="138"/>
      <c r="AS579" s="138"/>
      <c r="AT579" s="138"/>
      <c r="AU579" s="138"/>
      <c r="AV579" s="138"/>
      <c r="AW579" s="138"/>
      <c r="AX579" s="138"/>
      <c r="AY579" s="138"/>
      <c r="AZ579" s="138"/>
      <c r="BA579" s="138"/>
      <c r="BB579" s="138"/>
      <c r="BC579" s="138"/>
      <c r="BD579" s="138"/>
      <c r="BE579" s="138"/>
      <c r="BF579" s="138"/>
      <c r="BG579" s="138"/>
      <c r="BH579" s="138"/>
      <c r="BI579" s="138"/>
      <c r="BJ579" s="138"/>
      <c r="BK579" s="138"/>
      <c r="BL579" s="138"/>
      <c r="BM579" s="138"/>
      <c r="BN579" s="138"/>
      <c r="BO579" s="138"/>
      <c r="BP579" s="138"/>
      <c r="BQ579" s="138"/>
      <c r="BR579" s="138"/>
      <c r="BS579" s="138"/>
      <c r="BT579" s="138"/>
      <c r="BU579" s="138"/>
      <c r="BV579" s="138"/>
      <c r="BW579" s="138"/>
      <c r="BX579" s="138"/>
      <c r="BY579" s="138"/>
      <c r="BZ579" s="138"/>
    </row>
    <row r="580" spans="1:78" ht="18" customHeight="1" x14ac:dyDescent="0.25">
      <c r="A580" s="78"/>
      <c r="B580" s="138"/>
      <c r="C580" s="138"/>
      <c r="D580" s="138"/>
      <c r="E580" s="138"/>
      <c r="F580" s="138"/>
      <c r="G580" s="138"/>
      <c r="H580" s="138"/>
      <c r="I580" s="138"/>
      <c r="J580" s="138"/>
      <c r="K580" s="138"/>
      <c r="L580" s="138"/>
      <c r="M580" s="138"/>
      <c r="N580" s="138"/>
      <c r="O580" s="138"/>
      <c r="P580" s="138"/>
      <c r="Q580" s="138"/>
      <c r="R580" s="138"/>
      <c r="S580" s="138"/>
      <c r="T580" s="138"/>
      <c r="U580" s="138"/>
      <c r="V580" s="138"/>
      <c r="W580" s="138"/>
      <c r="X580" s="138"/>
      <c r="Y580" s="138"/>
      <c r="Z580" s="138"/>
      <c r="AA580" s="138"/>
      <c r="AB580" s="138"/>
      <c r="AC580" s="138"/>
      <c r="AD580" s="138"/>
      <c r="AE580" s="138"/>
      <c r="AF580" s="138"/>
      <c r="AG580" s="138"/>
      <c r="AH580" s="138"/>
      <c r="AI580" s="138"/>
      <c r="AJ580" s="138"/>
      <c r="AK580" s="138"/>
      <c r="AL580" s="138"/>
      <c r="AM580" s="138"/>
      <c r="AN580" s="138"/>
      <c r="AO580" s="138"/>
      <c r="AP580" s="138"/>
      <c r="AQ580" s="138"/>
      <c r="AR580" s="138"/>
      <c r="AS580" s="138"/>
      <c r="AT580" s="138"/>
      <c r="AU580" s="138"/>
      <c r="AV580" s="138"/>
      <c r="AW580" s="138"/>
      <c r="AX580" s="138"/>
      <c r="AY580" s="138"/>
      <c r="AZ580" s="138"/>
      <c r="BA580" s="138"/>
      <c r="BB580" s="138"/>
      <c r="BC580" s="138"/>
      <c r="BD580" s="138"/>
      <c r="BE580" s="138"/>
      <c r="BF580" s="138"/>
      <c r="BG580" s="138"/>
      <c r="BH580" s="138"/>
      <c r="BI580" s="138"/>
      <c r="BJ580" s="138"/>
      <c r="BK580" s="138"/>
      <c r="BL580" s="138"/>
      <c r="BM580" s="138"/>
      <c r="BN580" s="138"/>
      <c r="BO580" s="138"/>
      <c r="BP580" s="138"/>
      <c r="BQ580" s="138"/>
      <c r="BR580" s="138"/>
      <c r="BS580" s="138"/>
      <c r="BT580" s="138"/>
      <c r="BU580" s="138"/>
      <c r="BV580" s="138"/>
      <c r="BW580" s="138"/>
      <c r="BX580" s="138"/>
      <c r="BY580" s="138"/>
      <c r="BZ580" s="138"/>
    </row>
    <row r="581" spans="1:78" ht="18" customHeight="1" x14ac:dyDescent="0.25">
      <c r="A581" s="78"/>
      <c r="B581" s="138"/>
      <c r="C581" s="138"/>
      <c r="D581" s="138"/>
      <c r="E581" s="138"/>
      <c r="F581" s="138"/>
      <c r="G581" s="138"/>
      <c r="H581" s="138"/>
      <c r="I581" s="138"/>
      <c r="J581" s="138"/>
      <c r="K581" s="138"/>
      <c r="L581" s="138"/>
      <c r="M581" s="138"/>
      <c r="N581" s="138"/>
      <c r="O581" s="138"/>
      <c r="P581" s="138"/>
      <c r="Q581" s="138"/>
      <c r="R581" s="138"/>
      <c r="S581" s="138"/>
      <c r="T581" s="138"/>
      <c r="U581" s="138"/>
      <c r="V581" s="138"/>
      <c r="W581" s="138"/>
      <c r="X581" s="138"/>
      <c r="Y581" s="138"/>
      <c r="Z581" s="138"/>
      <c r="AA581" s="138"/>
      <c r="AB581" s="138"/>
      <c r="AC581" s="138"/>
      <c r="AD581" s="138"/>
      <c r="AE581" s="138"/>
      <c r="AF581" s="138"/>
      <c r="AG581" s="138"/>
      <c r="AH581" s="138"/>
      <c r="AI581" s="138"/>
      <c r="AJ581" s="138"/>
      <c r="AK581" s="138"/>
      <c r="AL581" s="138"/>
      <c r="AM581" s="138"/>
      <c r="AN581" s="138"/>
      <c r="AO581" s="138"/>
      <c r="AP581" s="138"/>
      <c r="AQ581" s="138"/>
      <c r="AR581" s="138"/>
      <c r="AS581" s="138"/>
      <c r="AT581" s="138"/>
      <c r="AU581" s="138"/>
      <c r="AV581" s="138"/>
      <c r="AW581" s="138"/>
      <c r="AX581" s="138"/>
      <c r="AY581" s="138"/>
      <c r="AZ581" s="138"/>
      <c r="BA581" s="138"/>
      <c r="BB581" s="138"/>
      <c r="BC581" s="138"/>
      <c r="BD581" s="138"/>
      <c r="BE581" s="138"/>
      <c r="BF581" s="138"/>
      <c r="BG581" s="138"/>
      <c r="BH581" s="138"/>
      <c r="BI581" s="138"/>
      <c r="BJ581" s="138"/>
      <c r="BK581" s="138"/>
      <c r="BL581" s="138"/>
      <c r="BM581" s="138"/>
      <c r="BN581" s="138"/>
      <c r="BO581" s="138"/>
      <c r="BP581" s="138"/>
      <c r="BQ581" s="138"/>
      <c r="BR581" s="138"/>
      <c r="BS581" s="138"/>
      <c r="BT581" s="138"/>
      <c r="BU581" s="138"/>
      <c r="BV581" s="138"/>
      <c r="BW581" s="138"/>
      <c r="BX581" s="138"/>
      <c r="BY581" s="138"/>
      <c r="BZ581" s="138"/>
    </row>
    <row r="582" spans="1:78" ht="18" customHeight="1" x14ac:dyDescent="0.25">
      <c r="A582" s="78"/>
      <c r="B582" s="138"/>
      <c r="C582" s="138"/>
      <c r="D582" s="138"/>
      <c r="E582" s="138"/>
      <c r="F582" s="138"/>
      <c r="G582" s="138"/>
      <c r="H582" s="138"/>
      <c r="I582" s="138"/>
      <c r="J582" s="138"/>
      <c r="K582" s="138"/>
      <c r="L582" s="138"/>
      <c r="M582" s="138"/>
      <c r="N582" s="138"/>
      <c r="O582" s="138"/>
      <c r="P582" s="138"/>
      <c r="Q582" s="138"/>
      <c r="R582" s="138"/>
      <c r="S582" s="138"/>
      <c r="T582" s="138"/>
      <c r="U582" s="138"/>
      <c r="V582" s="138"/>
      <c r="W582" s="138"/>
      <c r="X582" s="138"/>
      <c r="Y582" s="138"/>
      <c r="Z582" s="138"/>
      <c r="AA582" s="138"/>
      <c r="AB582" s="138"/>
      <c r="AC582" s="138"/>
      <c r="AD582" s="138"/>
      <c r="AE582" s="138"/>
      <c r="AF582" s="138"/>
      <c r="AG582" s="138"/>
      <c r="AH582" s="138"/>
      <c r="AI582" s="138"/>
      <c r="AJ582" s="138"/>
      <c r="AK582" s="138"/>
      <c r="AL582" s="138"/>
      <c r="AM582" s="138"/>
      <c r="AN582" s="138"/>
      <c r="AO582" s="138"/>
      <c r="AP582" s="138"/>
      <c r="AQ582" s="138"/>
      <c r="AR582" s="138"/>
      <c r="AS582" s="138"/>
      <c r="AT582" s="138"/>
      <c r="AU582" s="138"/>
      <c r="AV582" s="138"/>
      <c r="AW582" s="138"/>
      <c r="AX582" s="138"/>
      <c r="AY582" s="138"/>
      <c r="AZ582" s="138"/>
      <c r="BA582" s="138"/>
      <c r="BB582" s="138"/>
      <c r="BC582" s="138"/>
      <c r="BD582" s="138"/>
      <c r="BE582" s="138"/>
      <c r="BF582" s="138"/>
      <c r="BG582" s="138"/>
      <c r="BH582" s="138"/>
      <c r="BI582" s="138"/>
      <c r="BJ582" s="138"/>
      <c r="BK582" s="138"/>
      <c r="BL582" s="138"/>
      <c r="BM582" s="138"/>
      <c r="BN582" s="138"/>
      <c r="BO582" s="138"/>
      <c r="BP582" s="138"/>
      <c r="BQ582" s="138"/>
      <c r="BR582" s="138"/>
      <c r="BS582" s="138"/>
      <c r="BT582" s="138"/>
      <c r="BU582" s="138"/>
      <c r="BV582" s="138"/>
      <c r="BW582" s="138"/>
      <c r="BX582" s="138"/>
      <c r="BY582" s="138"/>
      <c r="BZ582" s="138"/>
    </row>
    <row r="583" spans="1:78" ht="18" customHeight="1" x14ac:dyDescent="0.25">
      <c r="A583" s="78"/>
      <c r="B583" s="138"/>
      <c r="C583" s="138"/>
      <c r="D583" s="138"/>
      <c r="E583" s="138"/>
      <c r="F583" s="138"/>
      <c r="G583" s="138"/>
      <c r="H583" s="138"/>
      <c r="I583" s="138"/>
      <c r="J583" s="138"/>
      <c r="K583" s="138"/>
      <c r="L583" s="138"/>
      <c r="M583" s="138"/>
      <c r="N583" s="138"/>
      <c r="O583" s="138"/>
      <c r="P583" s="138"/>
      <c r="Q583" s="138"/>
      <c r="R583" s="138"/>
      <c r="S583" s="138"/>
      <c r="T583" s="138"/>
      <c r="U583" s="138"/>
      <c r="V583" s="138"/>
      <c r="W583" s="138"/>
      <c r="X583" s="138"/>
      <c r="Y583" s="138"/>
      <c r="Z583" s="138"/>
      <c r="AA583" s="138"/>
      <c r="AB583" s="138"/>
      <c r="AC583" s="138"/>
      <c r="AD583" s="138"/>
      <c r="AE583" s="138"/>
      <c r="AF583" s="138"/>
      <c r="AG583" s="138"/>
      <c r="AH583" s="138"/>
      <c r="AI583" s="138"/>
      <c r="AJ583" s="138"/>
      <c r="AK583" s="138"/>
      <c r="AL583" s="138"/>
      <c r="AM583" s="138"/>
      <c r="AN583" s="138"/>
      <c r="AO583" s="138"/>
      <c r="AP583" s="138"/>
      <c r="AQ583" s="138"/>
      <c r="AR583" s="138"/>
      <c r="AS583" s="138"/>
      <c r="AT583" s="138"/>
      <c r="AU583" s="138"/>
      <c r="AV583" s="138"/>
      <c r="AW583" s="138"/>
      <c r="AX583" s="138"/>
      <c r="AY583" s="138"/>
      <c r="AZ583" s="138"/>
      <c r="BA583" s="138"/>
      <c r="BB583" s="138"/>
      <c r="BC583" s="138"/>
      <c r="BD583" s="138"/>
      <c r="BE583" s="138"/>
      <c r="BF583" s="138"/>
      <c r="BG583" s="138"/>
      <c r="BH583" s="138"/>
      <c r="BI583" s="138"/>
      <c r="BJ583" s="138"/>
      <c r="BK583" s="138"/>
      <c r="BL583" s="138"/>
      <c r="BM583" s="138"/>
      <c r="BN583" s="138"/>
      <c r="BO583" s="138"/>
      <c r="BP583" s="138"/>
      <c r="BQ583" s="138"/>
      <c r="BR583" s="138"/>
      <c r="BS583" s="138"/>
      <c r="BT583" s="138"/>
      <c r="BU583" s="138"/>
      <c r="BV583" s="138"/>
      <c r="BW583" s="138"/>
      <c r="BX583" s="138"/>
      <c r="BY583" s="138"/>
      <c r="BZ583" s="138"/>
    </row>
    <row r="584" spans="1:78" ht="18" customHeight="1" x14ac:dyDescent="0.25">
      <c r="A584" s="78"/>
      <c r="B584" s="138"/>
      <c r="C584" s="138"/>
      <c r="D584" s="138"/>
      <c r="E584" s="138"/>
      <c r="F584" s="138"/>
      <c r="G584" s="138"/>
      <c r="H584" s="138"/>
      <c r="I584" s="138"/>
      <c r="J584" s="138"/>
      <c r="K584" s="138"/>
      <c r="L584" s="138"/>
      <c r="M584" s="138"/>
      <c r="N584" s="138"/>
      <c r="O584" s="138"/>
      <c r="P584" s="138"/>
      <c r="Q584" s="138"/>
      <c r="R584" s="138"/>
      <c r="S584" s="138"/>
      <c r="T584" s="138"/>
      <c r="U584" s="138"/>
      <c r="V584" s="138"/>
      <c r="W584" s="138"/>
      <c r="X584" s="138"/>
      <c r="Y584" s="138"/>
      <c r="Z584" s="138"/>
      <c r="AA584" s="138"/>
      <c r="AB584" s="138"/>
      <c r="AC584" s="138"/>
      <c r="AD584" s="138"/>
      <c r="AE584" s="138"/>
      <c r="AF584" s="138"/>
      <c r="AG584" s="138"/>
      <c r="AH584" s="138"/>
      <c r="AI584" s="138"/>
      <c r="AJ584" s="138"/>
      <c r="AK584" s="138"/>
      <c r="AL584" s="138"/>
      <c r="AM584" s="138"/>
      <c r="AN584" s="138"/>
      <c r="AO584" s="138"/>
      <c r="AP584" s="138"/>
      <c r="AQ584" s="138"/>
      <c r="AR584" s="138"/>
      <c r="AS584" s="138"/>
      <c r="AT584" s="138"/>
      <c r="AU584" s="138"/>
      <c r="AV584" s="138"/>
      <c r="AW584" s="138"/>
      <c r="AX584" s="138"/>
      <c r="AY584" s="138"/>
      <c r="AZ584" s="138"/>
      <c r="BA584" s="138"/>
      <c r="BB584" s="138"/>
      <c r="BC584" s="138"/>
      <c r="BD584" s="138"/>
      <c r="BE584" s="138"/>
      <c r="BF584" s="138"/>
      <c r="BG584" s="138"/>
      <c r="BH584" s="138"/>
      <c r="BI584" s="138"/>
      <c r="BJ584" s="138"/>
      <c r="BK584" s="138"/>
      <c r="BL584" s="138"/>
      <c r="BM584" s="138"/>
      <c r="BN584" s="138"/>
      <c r="BO584" s="138"/>
      <c r="BP584" s="138"/>
      <c r="BQ584" s="138"/>
      <c r="BR584" s="138"/>
      <c r="BS584" s="138"/>
      <c r="BT584" s="138"/>
      <c r="BU584" s="138"/>
      <c r="BV584" s="138"/>
      <c r="BW584" s="138"/>
      <c r="BX584" s="138"/>
      <c r="BY584" s="138"/>
      <c r="BZ584" s="138"/>
    </row>
    <row r="585" spans="1:78" ht="18" customHeight="1" x14ac:dyDescent="0.25">
      <c r="A585" s="78"/>
      <c r="B585" s="138"/>
      <c r="C585" s="138"/>
      <c r="D585" s="138"/>
      <c r="E585" s="138"/>
      <c r="F585" s="138"/>
      <c r="G585" s="138"/>
      <c r="H585" s="138"/>
      <c r="I585" s="138"/>
      <c r="J585" s="138"/>
      <c r="K585" s="138"/>
      <c r="L585" s="138"/>
      <c r="M585" s="138"/>
      <c r="N585" s="138"/>
      <c r="O585" s="138"/>
      <c r="P585" s="138"/>
      <c r="Q585" s="138"/>
      <c r="R585" s="138"/>
      <c r="S585" s="138"/>
      <c r="T585" s="138"/>
      <c r="U585" s="138"/>
      <c r="V585" s="138"/>
      <c r="W585" s="138"/>
      <c r="X585" s="138"/>
      <c r="Y585" s="138"/>
      <c r="Z585" s="138"/>
      <c r="AA585" s="138"/>
      <c r="AB585" s="138"/>
      <c r="AC585" s="138"/>
      <c r="AD585" s="138"/>
      <c r="AE585" s="138"/>
      <c r="AF585" s="138"/>
      <c r="AG585" s="138"/>
      <c r="AH585" s="138"/>
      <c r="AI585" s="138"/>
      <c r="AJ585" s="138"/>
      <c r="AK585" s="138"/>
      <c r="AL585" s="138"/>
      <c r="AM585" s="138"/>
      <c r="AN585" s="138"/>
      <c r="AO585" s="138"/>
      <c r="AP585" s="138"/>
      <c r="AQ585" s="138"/>
      <c r="AR585" s="138"/>
      <c r="AS585" s="138"/>
      <c r="AT585" s="138"/>
      <c r="AU585" s="138"/>
      <c r="AV585" s="138"/>
      <c r="AW585" s="138"/>
      <c r="AX585" s="138"/>
      <c r="AY585" s="138"/>
      <c r="AZ585" s="138"/>
      <c r="BA585" s="138"/>
      <c r="BB585" s="138"/>
      <c r="BC585" s="138"/>
      <c r="BD585" s="138"/>
      <c r="BE585" s="138"/>
      <c r="BF585" s="138"/>
      <c r="BG585" s="138"/>
      <c r="BH585" s="138"/>
      <c r="BI585" s="138"/>
      <c r="BJ585" s="138"/>
      <c r="BK585" s="138"/>
      <c r="BL585" s="138"/>
      <c r="BM585" s="138"/>
      <c r="BN585" s="138"/>
      <c r="BO585" s="138"/>
      <c r="BP585" s="138"/>
      <c r="BQ585" s="138"/>
      <c r="BR585" s="138"/>
      <c r="BS585" s="138"/>
      <c r="BT585" s="138"/>
      <c r="BU585" s="138"/>
      <c r="BV585" s="138"/>
      <c r="BW585" s="138"/>
      <c r="BX585" s="138"/>
      <c r="BY585" s="138"/>
      <c r="BZ585" s="138"/>
    </row>
    <row r="586" spans="1:78" ht="18" customHeight="1" x14ac:dyDescent="0.25">
      <c r="A586" s="78"/>
      <c r="B586" s="138"/>
      <c r="C586" s="138"/>
      <c r="D586" s="138"/>
      <c r="E586" s="138"/>
      <c r="F586" s="138"/>
      <c r="G586" s="138"/>
      <c r="H586" s="138"/>
      <c r="I586" s="138"/>
      <c r="J586" s="138"/>
      <c r="K586" s="138"/>
      <c r="L586" s="138"/>
      <c r="M586" s="138"/>
      <c r="N586" s="138"/>
      <c r="O586" s="138"/>
      <c r="P586" s="138"/>
      <c r="Q586" s="138"/>
      <c r="R586" s="138"/>
      <c r="S586" s="138"/>
      <c r="T586" s="138"/>
      <c r="U586" s="138"/>
      <c r="V586" s="138"/>
      <c r="W586" s="138"/>
      <c r="X586" s="138"/>
      <c r="Y586" s="138"/>
      <c r="Z586" s="138"/>
      <c r="AA586" s="138"/>
      <c r="AB586" s="138"/>
      <c r="AC586" s="138"/>
      <c r="AD586" s="138"/>
      <c r="AE586" s="138"/>
      <c r="AF586" s="138"/>
      <c r="AG586" s="138"/>
      <c r="AH586" s="138"/>
      <c r="AI586" s="138"/>
      <c r="AJ586" s="138"/>
      <c r="AK586" s="138"/>
      <c r="AL586" s="138"/>
      <c r="AM586" s="138"/>
      <c r="AN586" s="138"/>
      <c r="AO586" s="138"/>
      <c r="AP586" s="138"/>
      <c r="AQ586" s="138"/>
      <c r="AR586" s="138"/>
      <c r="AS586" s="138"/>
      <c r="AT586" s="138"/>
      <c r="AU586" s="138"/>
      <c r="AV586" s="138"/>
      <c r="AW586" s="138"/>
      <c r="AX586" s="138"/>
      <c r="AY586" s="138"/>
      <c r="AZ586" s="138"/>
      <c r="BA586" s="138"/>
      <c r="BB586" s="138"/>
      <c r="BC586" s="138"/>
      <c r="BD586" s="138"/>
      <c r="BE586" s="138"/>
      <c r="BF586" s="138"/>
      <c r="BG586" s="138"/>
      <c r="BH586" s="138"/>
      <c r="BI586" s="138"/>
      <c r="BJ586" s="138"/>
      <c r="BK586" s="138"/>
      <c r="BL586" s="138"/>
      <c r="BM586" s="138"/>
      <c r="BN586" s="138"/>
      <c r="BO586" s="138"/>
      <c r="BP586" s="138"/>
      <c r="BQ586" s="138"/>
      <c r="BR586" s="138"/>
      <c r="BS586" s="138"/>
      <c r="BT586" s="138"/>
      <c r="BU586" s="138"/>
      <c r="BV586" s="138"/>
      <c r="BW586" s="138"/>
      <c r="BX586" s="138"/>
      <c r="BY586" s="138"/>
      <c r="BZ586" s="138"/>
    </row>
    <row r="587" spans="1:78" ht="18" customHeight="1" x14ac:dyDescent="0.25">
      <c r="A587" s="78"/>
      <c r="B587" s="138"/>
      <c r="C587" s="138"/>
      <c r="D587" s="138"/>
      <c r="E587" s="138"/>
      <c r="F587" s="138"/>
      <c r="G587" s="138"/>
      <c r="H587" s="138"/>
      <c r="I587" s="138"/>
      <c r="J587" s="138"/>
      <c r="K587" s="138"/>
      <c r="L587" s="138"/>
      <c r="M587" s="138"/>
      <c r="N587" s="138"/>
      <c r="O587" s="138"/>
      <c r="P587" s="138"/>
      <c r="Q587" s="138"/>
      <c r="R587" s="138"/>
      <c r="S587" s="138"/>
      <c r="T587" s="138"/>
      <c r="U587" s="138"/>
      <c r="V587" s="138"/>
      <c r="W587" s="138"/>
      <c r="X587" s="138"/>
      <c r="Y587" s="138"/>
      <c r="Z587" s="138"/>
      <c r="AA587" s="138"/>
      <c r="AB587" s="138"/>
      <c r="AC587" s="138"/>
      <c r="AD587" s="138"/>
      <c r="AE587" s="138"/>
      <c r="AF587" s="138"/>
      <c r="AG587" s="138"/>
      <c r="AH587" s="138"/>
      <c r="AI587" s="138"/>
      <c r="AJ587" s="138"/>
      <c r="AK587" s="138"/>
      <c r="AL587" s="138"/>
      <c r="AM587" s="138"/>
      <c r="AN587" s="138"/>
      <c r="AO587" s="138"/>
      <c r="AP587" s="138"/>
      <c r="AQ587" s="138"/>
      <c r="AR587" s="138"/>
      <c r="AS587" s="138"/>
      <c r="AT587" s="138"/>
      <c r="AU587" s="138"/>
      <c r="AV587" s="138"/>
      <c r="AW587" s="138"/>
      <c r="AX587" s="138"/>
      <c r="AY587" s="138"/>
      <c r="AZ587" s="138"/>
      <c r="BA587" s="138"/>
      <c r="BB587" s="138"/>
      <c r="BC587" s="138"/>
      <c r="BD587" s="138"/>
      <c r="BE587" s="138"/>
      <c r="BF587" s="138"/>
      <c r="BG587" s="138"/>
      <c r="BH587" s="138"/>
      <c r="BI587" s="138"/>
      <c r="BJ587" s="138"/>
      <c r="BK587" s="138"/>
      <c r="BL587" s="138"/>
      <c r="BM587" s="138"/>
      <c r="BN587" s="138"/>
      <c r="BO587" s="138"/>
      <c r="BP587" s="138"/>
      <c r="BQ587" s="138"/>
      <c r="BR587" s="138"/>
      <c r="BS587" s="138"/>
      <c r="BT587" s="138"/>
      <c r="BU587" s="138"/>
      <c r="BV587" s="138"/>
      <c r="BW587" s="138"/>
      <c r="BX587" s="138"/>
      <c r="BY587" s="138"/>
      <c r="BZ587" s="138"/>
    </row>
    <row r="588" spans="1:78" ht="18" customHeight="1" x14ac:dyDescent="0.25">
      <c r="A588" s="78"/>
      <c r="B588" s="138"/>
      <c r="C588" s="138"/>
      <c r="D588" s="138"/>
      <c r="E588" s="138"/>
      <c r="F588" s="138"/>
      <c r="G588" s="138"/>
      <c r="H588" s="138"/>
      <c r="I588" s="138"/>
      <c r="J588" s="138"/>
      <c r="K588" s="138"/>
      <c r="L588" s="138"/>
      <c r="M588" s="138"/>
      <c r="N588" s="138"/>
      <c r="O588" s="138"/>
      <c r="P588" s="138"/>
      <c r="Q588" s="138"/>
      <c r="R588" s="138"/>
      <c r="S588" s="138"/>
      <c r="T588" s="138"/>
      <c r="U588" s="138"/>
      <c r="V588" s="138"/>
      <c r="W588" s="138"/>
      <c r="X588" s="138"/>
      <c r="Y588" s="138"/>
      <c r="Z588" s="138"/>
      <c r="AA588" s="138"/>
      <c r="AB588" s="138"/>
      <c r="AC588" s="138"/>
      <c r="AD588" s="138"/>
      <c r="AE588" s="138"/>
      <c r="AF588" s="138"/>
      <c r="AG588" s="138"/>
      <c r="AH588" s="138"/>
      <c r="AI588" s="138"/>
      <c r="AJ588" s="138"/>
      <c r="AK588" s="138"/>
      <c r="AL588" s="138"/>
      <c r="AM588" s="138"/>
      <c r="AN588" s="138"/>
      <c r="AO588" s="138"/>
      <c r="AP588" s="138"/>
      <c r="AQ588" s="138"/>
      <c r="AR588" s="138"/>
      <c r="AS588" s="138"/>
      <c r="AT588" s="138"/>
      <c r="AU588" s="138"/>
      <c r="AV588" s="138"/>
      <c r="AW588" s="138"/>
      <c r="AX588" s="138"/>
      <c r="AY588" s="138"/>
      <c r="AZ588" s="138"/>
      <c r="BA588" s="138"/>
      <c r="BB588" s="138"/>
      <c r="BC588" s="138"/>
      <c r="BD588" s="138"/>
      <c r="BE588" s="138"/>
      <c r="BF588" s="138"/>
      <c r="BG588" s="138"/>
      <c r="BH588" s="138"/>
      <c r="BI588" s="138"/>
      <c r="BJ588" s="138"/>
      <c r="BK588" s="138"/>
      <c r="BL588" s="138"/>
      <c r="BM588" s="138"/>
      <c r="BN588" s="138"/>
      <c r="BO588" s="138"/>
      <c r="BP588" s="138"/>
      <c r="BQ588" s="138"/>
      <c r="BR588" s="138"/>
      <c r="BS588" s="138"/>
      <c r="BT588" s="138"/>
      <c r="BU588" s="138"/>
      <c r="BV588" s="138"/>
      <c r="BW588" s="138"/>
      <c r="BX588" s="138"/>
      <c r="BY588" s="138"/>
      <c r="BZ588" s="138"/>
    </row>
    <row r="589" spans="1:78" ht="18" customHeight="1" x14ac:dyDescent="0.25">
      <c r="A589" s="78"/>
      <c r="B589" s="138"/>
      <c r="C589" s="138"/>
      <c r="D589" s="138"/>
      <c r="E589" s="138"/>
      <c r="F589" s="138"/>
      <c r="G589" s="138"/>
      <c r="H589" s="138"/>
      <c r="I589" s="138"/>
      <c r="J589" s="138"/>
      <c r="K589" s="138"/>
      <c r="L589" s="138"/>
      <c r="M589" s="138"/>
      <c r="N589" s="138"/>
      <c r="O589" s="138"/>
      <c r="P589" s="138"/>
      <c r="Q589" s="138"/>
      <c r="R589" s="138"/>
      <c r="S589" s="138"/>
      <c r="T589" s="138"/>
      <c r="U589" s="138"/>
      <c r="V589" s="138"/>
      <c r="W589" s="138"/>
      <c r="X589" s="138"/>
      <c r="Y589" s="138"/>
      <c r="Z589" s="138"/>
      <c r="AA589" s="138"/>
      <c r="AB589" s="138"/>
      <c r="AC589" s="138"/>
      <c r="AD589" s="138"/>
      <c r="AE589" s="138"/>
      <c r="AF589" s="138"/>
      <c r="AG589" s="138"/>
      <c r="AH589" s="138"/>
      <c r="AI589" s="138"/>
      <c r="AJ589" s="138"/>
      <c r="AK589" s="138"/>
      <c r="AL589" s="138"/>
      <c r="AM589" s="138"/>
      <c r="AN589" s="138"/>
      <c r="AO589" s="138"/>
      <c r="AP589" s="138"/>
      <c r="AQ589" s="138"/>
      <c r="AR589" s="138"/>
      <c r="AS589" s="138"/>
      <c r="AT589" s="138"/>
      <c r="AU589" s="138"/>
      <c r="AV589" s="138"/>
      <c r="AW589" s="138"/>
      <c r="AX589" s="138"/>
      <c r="AY589" s="138"/>
      <c r="AZ589" s="138"/>
      <c r="BA589" s="138"/>
      <c r="BB589" s="138"/>
      <c r="BC589" s="138"/>
      <c r="BD589" s="138"/>
      <c r="BE589" s="138"/>
      <c r="BF589" s="138"/>
      <c r="BG589" s="138"/>
      <c r="BH589" s="138"/>
      <c r="BI589" s="138"/>
      <c r="BJ589" s="138"/>
      <c r="BK589" s="138"/>
      <c r="BL589" s="138"/>
      <c r="BM589" s="138"/>
      <c r="BN589" s="138"/>
      <c r="BO589" s="138"/>
      <c r="BP589" s="138"/>
      <c r="BQ589" s="138"/>
      <c r="BR589" s="138"/>
      <c r="BS589" s="138"/>
      <c r="BT589" s="138"/>
      <c r="BU589" s="138"/>
      <c r="BV589" s="138"/>
      <c r="BW589" s="138"/>
      <c r="BX589" s="138"/>
      <c r="BY589" s="138"/>
      <c r="BZ589" s="138"/>
    </row>
    <row r="590" spans="1:78" ht="18" customHeight="1" x14ac:dyDescent="0.25">
      <c r="A590" s="78"/>
      <c r="B590" s="138"/>
      <c r="C590" s="138"/>
      <c r="D590" s="138"/>
      <c r="E590" s="138"/>
      <c r="F590" s="138"/>
      <c r="G590" s="138"/>
      <c r="H590" s="138"/>
      <c r="I590" s="138"/>
      <c r="J590" s="138"/>
      <c r="K590" s="138"/>
      <c r="L590" s="138"/>
      <c r="M590" s="138"/>
      <c r="N590" s="138"/>
      <c r="O590" s="138"/>
      <c r="P590" s="138"/>
      <c r="Q590" s="138"/>
      <c r="R590" s="138"/>
      <c r="S590" s="138"/>
      <c r="T590" s="138"/>
      <c r="U590" s="138"/>
      <c r="V590" s="138"/>
      <c r="W590" s="138"/>
      <c r="X590" s="138"/>
      <c r="Y590" s="138"/>
      <c r="Z590" s="138"/>
      <c r="AA590" s="138"/>
      <c r="AB590" s="138"/>
      <c r="AC590" s="138"/>
      <c r="AD590" s="138"/>
      <c r="AE590" s="138"/>
      <c r="AF590" s="138"/>
      <c r="AG590" s="138"/>
      <c r="AH590" s="138"/>
      <c r="AI590" s="138"/>
      <c r="AJ590" s="138"/>
      <c r="AK590" s="138"/>
      <c r="AL590" s="138"/>
      <c r="AM590" s="138"/>
      <c r="AN590" s="138"/>
      <c r="AO590" s="138"/>
      <c r="AP590" s="138"/>
      <c r="AQ590" s="138"/>
      <c r="AR590" s="138"/>
      <c r="AS590" s="138"/>
      <c r="AT590" s="138"/>
      <c r="AU590" s="138"/>
      <c r="AV590" s="138"/>
      <c r="AW590" s="138"/>
      <c r="AX590" s="138"/>
      <c r="AY590" s="138"/>
      <c r="AZ590" s="138"/>
      <c r="BA590" s="138"/>
      <c r="BB590" s="138"/>
      <c r="BC590" s="138"/>
      <c r="BD590" s="138"/>
      <c r="BE590" s="138"/>
      <c r="BF590" s="138"/>
      <c r="BG590" s="138"/>
      <c r="BH590" s="138"/>
      <c r="BI590" s="138"/>
      <c r="BJ590" s="138"/>
      <c r="BK590" s="138"/>
      <c r="BL590" s="138"/>
      <c r="BM590" s="138"/>
      <c r="BN590" s="138"/>
      <c r="BO590" s="138"/>
      <c r="BP590" s="138"/>
      <c r="BQ590" s="138"/>
      <c r="BR590" s="138"/>
      <c r="BS590" s="138"/>
      <c r="BT590" s="138"/>
      <c r="BU590" s="138"/>
      <c r="BV590" s="138"/>
      <c r="BW590" s="138"/>
      <c r="BX590" s="138"/>
      <c r="BY590" s="138"/>
      <c r="BZ590" s="138"/>
    </row>
    <row r="591" spans="1:78" ht="18" customHeight="1" x14ac:dyDescent="0.25">
      <c r="A591" s="78"/>
      <c r="B591" s="138"/>
      <c r="C591" s="138"/>
      <c r="D591" s="138"/>
      <c r="E591" s="138"/>
      <c r="F591" s="138"/>
      <c r="G591" s="138"/>
      <c r="H591" s="138"/>
      <c r="I591" s="138"/>
      <c r="J591" s="138"/>
      <c r="K591" s="138"/>
      <c r="L591" s="138"/>
      <c r="M591" s="138"/>
      <c r="N591" s="138"/>
      <c r="O591" s="138"/>
      <c r="P591" s="138"/>
      <c r="Q591" s="138"/>
      <c r="R591" s="138"/>
      <c r="S591" s="138"/>
      <c r="T591" s="138"/>
      <c r="U591" s="138"/>
      <c r="V591" s="138"/>
      <c r="W591" s="138"/>
      <c r="X591" s="138"/>
      <c r="Y591" s="138"/>
      <c r="Z591" s="138"/>
      <c r="AA591" s="138"/>
      <c r="AB591" s="138"/>
      <c r="AC591" s="138"/>
      <c r="AD591" s="138"/>
      <c r="AE591" s="138"/>
      <c r="AF591" s="138"/>
      <c r="AG591" s="138"/>
      <c r="AH591" s="138"/>
      <c r="AI591" s="138"/>
      <c r="AJ591" s="138"/>
      <c r="AK591" s="138"/>
      <c r="AL591" s="138"/>
      <c r="AM591" s="138"/>
      <c r="AN591" s="138"/>
      <c r="AO591" s="138"/>
      <c r="AP591" s="138"/>
      <c r="AQ591" s="138"/>
      <c r="AR591" s="138"/>
      <c r="AS591" s="138"/>
      <c r="AT591" s="138"/>
      <c r="AU591" s="138"/>
      <c r="AV591" s="138"/>
      <c r="AW591" s="138"/>
      <c r="AX591" s="138"/>
      <c r="AY591" s="138"/>
      <c r="AZ591" s="138"/>
      <c r="BA591" s="138"/>
      <c r="BB591" s="138"/>
      <c r="BC591" s="138"/>
      <c r="BD591" s="138"/>
      <c r="BE591" s="138"/>
      <c r="BF591" s="138"/>
      <c r="BG591" s="138"/>
      <c r="BH591" s="138"/>
      <c r="BI591" s="138"/>
      <c r="BJ591" s="138"/>
      <c r="BK591" s="138"/>
      <c r="BL591" s="138"/>
      <c r="BM591" s="138"/>
      <c r="BN591" s="138"/>
      <c r="BO591" s="138"/>
      <c r="BP591" s="138"/>
      <c r="BQ591" s="138"/>
      <c r="BR591" s="138"/>
      <c r="BS591" s="138"/>
      <c r="BT591" s="138"/>
      <c r="BU591" s="138"/>
      <c r="BV591" s="138"/>
      <c r="BW591" s="138"/>
      <c r="BX591" s="138"/>
      <c r="BY591" s="138"/>
      <c r="BZ591" s="138"/>
    </row>
    <row r="592" spans="1:78" ht="18" customHeight="1" x14ac:dyDescent="0.25">
      <c r="A592" s="78"/>
      <c r="B592" s="138"/>
      <c r="C592" s="138"/>
      <c r="D592" s="138"/>
      <c r="E592" s="138"/>
      <c r="F592" s="138"/>
      <c r="G592" s="138"/>
      <c r="H592" s="138"/>
      <c r="I592" s="138"/>
      <c r="J592" s="138"/>
      <c r="K592" s="138"/>
      <c r="L592" s="138"/>
      <c r="M592" s="138"/>
      <c r="N592" s="138"/>
      <c r="O592" s="138"/>
      <c r="P592" s="138"/>
      <c r="Q592" s="138"/>
      <c r="R592" s="138"/>
      <c r="S592" s="138"/>
      <c r="T592" s="138"/>
      <c r="U592" s="138"/>
      <c r="V592" s="138"/>
      <c r="W592" s="138"/>
      <c r="X592" s="138"/>
      <c r="Y592" s="138"/>
      <c r="Z592" s="138"/>
      <c r="AA592" s="138"/>
      <c r="AB592" s="138"/>
      <c r="AC592" s="138"/>
      <c r="AD592" s="138"/>
      <c r="AE592" s="138"/>
      <c r="AF592" s="138"/>
      <c r="AG592" s="138"/>
      <c r="AH592" s="138"/>
      <c r="AI592" s="138"/>
      <c r="AJ592" s="138"/>
      <c r="AK592" s="138"/>
      <c r="AL592" s="138"/>
      <c r="AM592" s="138"/>
      <c r="AN592" s="138"/>
      <c r="AO592" s="138"/>
      <c r="AP592" s="138"/>
      <c r="AQ592" s="138"/>
      <c r="AR592" s="138"/>
      <c r="AS592" s="138"/>
      <c r="AT592" s="138"/>
      <c r="AU592" s="138"/>
      <c r="AV592" s="138"/>
      <c r="AW592" s="138"/>
      <c r="AX592" s="138"/>
      <c r="AY592" s="138"/>
      <c r="AZ592" s="138"/>
      <c r="BA592" s="138"/>
      <c r="BB592" s="138"/>
      <c r="BC592" s="138"/>
      <c r="BD592" s="138"/>
      <c r="BE592" s="138"/>
      <c r="BF592" s="138"/>
      <c r="BG592" s="138"/>
      <c r="BH592" s="138"/>
      <c r="BI592" s="138"/>
      <c r="BJ592" s="138"/>
      <c r="BK592" s="138"/>
      <c r="BL592" s="138"/>
      <c r="BM592" s="138"/>
      <c r="BN592" s="138"/>
      <c r="BO592" s="138"/>
      <c r="BP592" s="138"/>
      <c r="BQ592" s="138"/>
      <c r="BR592" s="138"/>
      <c r="BS592" s="138"/>
      <c r="BT592" s="138"/>
      <c r="BU592" s="138"/>
      <c r="BV592" s="138"/>
      <c r="BW592" s="138"/>
      <c r="BX592" s="138"/>
      <c r="BY592" s="138"/>
      <c r="BZ592" s="138"/>
    </row>
    <row r="593" spans="1:78" ht="18" customHeight="1" x14ac:dyDescent="0.25">
      <c r="A593" s="78"/>
      <c r="B593" s="138"/>
      <c r="C593" s="138"/>
      <c r="D593" s="138"/>
      <c r="E593" s="138"/>
      <c r="F593" s="138"/>
      <c r="G593" s="138"/>
      <c r="H593" s="138"/>
      <c r="I593" s="138"/>
      <c r="J593" s="138"/>
      <c r="K593" s="138"/>
      <c r="L593" s="138"/>
      <c r="M593" s="138"/>
      <c r="N593" s="138"/>
      <c r="O593" s="138"/>
      <c r="P593" s="138"/>
      <c r="Q593" s="138"/>
      <c r="R593" s="138"/>
      <c r="S593" s="138"/>
      <c r="T593" s="138"/>
      <c r="U593" s="138"/>
      <c r="V593" s="138"/>
      <c r="W593" s="138"/>
      <c r="X593" s="138"/>
      <c r="Y593" s="138"/>
      <c r="Z593" s="138"/>
      <c r="AA593" s="138"/>
      <c r="AB593" s="138"/>
      <c r="AC593" s="138"/>
      <c r="AD593" s="138"/>
      <c r="AE593" s="138"/>
      <c r="AF593" s="138"/>
      <c r="AG593" s="138"/>
      <c r="AH593" s="138"/>
      <c r="AI593" s="138"/>
      <c r="AJ593" s="138"/>
      <c r="AK593" s="138"/>
      <c r="AL593" s="138"/>
      <c r="AM593" s="138"/>
      <c r="AN593" s="138"/>
      <c r="AO593" s="138"/>
      <c r="AP593" s="138"/>
      <c r="AQ593" s="138"/>
      <c r="AR593" s="138"/>
      <c r="AS593" s="138"/>
      <c r="AT593" s="138"/>
      <c r="AU593" s="138"/>
      <c r="AV593" s="138"/>
      <c r="AW593" s="138"/>
      <c r="AX593" s="138"/>
      <c r="AY593" s="138"/>
      <c r="AZ593" s="138"/>
      <c r="BA593" s="138"/>
      <c r="BB593" s="138"/>
      <c r="BC593" s="138"/>
      <c r="BD593" s="138"/>
      <c r="BE593" s="138"/>
      <c r="BF593" s="138"/>
      <c r="BG593" s="138"/>
      <c r="BH593" s="138"/>
      <c r="BI593" s="138"/>
      <c r="BJ593" s="138"/>
      <c r="BK593" s="138"/>
      <c r="BL593" s="138"/>
      <c r="BM593" s="138"/>
      <c r="BN593" s="138"/>
      <c r="BO593" s="138"/>
      <c r="BP593" s="138"/>
      <c r="BQ593" s="138"/>
      <c r="BR593" s="138"/>
      <c r="BS593" s="138"/>
      <c r="BT593" s="138"/>
      <c r="BU593" s="138"/>
      <c r="BV593" s="138"/>
      <c r="BW593" s="138"/>
      <c r="BX593" s="138"/>
      <c r="BY593" s="138"/>
      <c r="BZ593" s="138"/>
    </row>
    <row r="594" spans="1:78" ht="18" customHeight="1" x14ac:dyDescent="0.25">
      <c r="A594" s="78"/>
      <c r="B594" s="138"/>
      <c r="C594" s="138"/>
      <c r="D594" s="138"/>
      <c r="E594" s="138"/>
      <c r="F594" s="138"/>
      <c r="G594" s="138"/>
      <c r="H594" s="138"/>
      <c r="I594" s="138"/>
      <c r="J594" s="138"/>
      <c r="K594" s="138"/>
      <c r="L594" s="138"/>
      <c r="M594" s="138"/>
      <c r="N594" s="138"/>
      <c r="O594" s="138"/>
      <c r="P594" s="138"/>
      <c r="Q594" s="138"/>
      <c r="R594" s="138"/>
      <c r="S594" s="138"/>
      <c r="T594" s="138"/>
      <c r="U594" s="138"/>
      <c r="V594" s="138"/>
      <c r="W594" s="138"/>
      <c r="X594" s="138"/>
      <c r="Y594" s="138"/>
      <c r="Z594" s="138"/>
      <c r="AA594" s="138"/>
      <c r="AB594" s="138"/>
      <c r="AC594" s="138"/>
      <c r="AD594" s="138"/>
      <c r="AE594" s="138"/>
      <c r="AF594" s="138"/>
      <c r="AG594" s="138"/>
      <c r="AH594" s="138"/>
      <c r="AI594" s="138"/>
      <c r="AJ594" s="138"/>
      <c r="AK594" s="138"/>
      <c r="AL594" s="138"/>
      <c r="AM594" s="138"/>
      <c r="AN594" s="138"/>
      <c r="AO594" s="138"/>
      <c r="AP594" s="138"/>
      <c r="AQ594" s="138"/>
      <c r="AR594" s="138"/>
      <c r="AS594" s="138"/>
      <c r="AT594" s="138"/>
      <c r="AU594" s="138"/>
      <c r="AV594" s="138"/>
      <c r="AW594" s="138"/>
      <c r="AX594" s="138"/>
      <c r="AY594" s="138"/>
      <c r="AZ594" s="138"/>
      <c r="BA594" s="138"/>
      <c r="BB594" s="138"/>
      <c r="BC594" s="138"/>
      <c r="BD594" s="138"/>
      <c r="BE594" s="138"/>
      <c r="BF594" s="138"/>
      <c r="BG594" s="138"/>
      <c r="BH594" s="138"/>
      <c r="BI594" s="138"/>
      <c r="BJ594" s="138"/>
      <c r="BK594" s="138"/>
      <c r="BL594" s="138"/>
      <c r="BM594" s="138"/>
      <c r="BN594" s="138"/>
      <c r="BO594" s="138"/>
      <c r="BP594" s="138"/>
      <c r="BQ594" s="138"/>
      <c r="BR594" s="138"/>
      <c r="BS594" s="138"/>
      <c r="BT594" s="138"/>
      <c r="BU594" s="138"/>
      <c r="BV594" s="138"/>
      <c r="BW594" s="138"/>
      <c r="BX594" s="138"/>
      <c r="BY594" s="138"/>
      <c r="BZ594" s="138"/>
    </row>
    <row r="595" spans="1:78" ht="18" customHeight="1" x14ac:dyDescent="0.25">
      <c r="A595" s="78"/>
      <c r="B595" s="138"/>
      <c r="C595" s="138"/>
      <c r="D595" s="138"/>
      <c r="E595" s="138"/>
      <c r="F595" s="138"/>
      <c r="G595" s="138"/>
      <c r="H595" s="138"/>
      <c r="I595" s="138"/>
      <c r="J595" s="138"/>
      <c r="K595" s="138"/>
      <c r="L595" s="138"/>
      <c r="M595" s="138"/>
      <c r="N595" s="138"/>
      <c r="O595" s="138"/>
      <c r="P595" s="138"/>
      <c r="Q595" s="138"/>
      <c r="R595" s="138"/>
      <c r="S595" s="138"/>
      <c r="T595" s="138"/>
      <c r="U595" s="138"/>
      <c r="V595" s="138"/>
      <c r="W595" s="138"/>
      <c r="X595" s="138"/>
      <c r="Y595" s="138"/>
      <c r="Z595" s="138"/>
      <c r="AA595" s="138"/>
      <c r="AB595" s="138"/>
      <c r="AC595" s="138"/>
      <c r="AD595" s="138"/>
      <c r="AE595" s="138"/>
      <c r="AF595" s="138"/>
      <c r="AG595" s="138"/>
      <c r="AH595" s="138"/>
      <c r="AI595" s="138"/>
      <c r="AJ595" s="138"/>
      <c r="AK595" s="138"/>
      <c r="AL595" s="138"/>
      <c r="AM595" s="138"/>
      <c r="AN595" s="138"/>
      <c r="AO595" s="138"/>
      <c r="AP595" s="138"/>
      <c r="AQ595" s="138"/>
      <c r="AR595" s="138"/>
      <c r="AS595" s="138"/>
      <c r="AT595" s="138"/>
      <c r="AU595" s="138"/>
      <c r="AV595" s="138"/>
      <c r="AW595" s="138"/>
      <c r="AX595" s="138"/>
      <c r="AY595" s="138"/>
      <c r="AZ595" s="138"/>
      <c r="BA595" s="138"/>
      <c r="BB595" s="138"/>
      <c r="BC595" s="138"/>
      <c r="BD595" s="138"/>
      <c r="BE595" s="138"/>
      <c r="BF595" s="138"/>
      <c r="BG595" s="138"/>
      <c r="BH595" s="138"/>
      <c r="BI595" s="138"/>
      <c r="BJ595" s="138"/>
      <c r="BK595" s="138"/>
      <c r="BL595" s="138"/>
      <c r="BM595" s="138"/>
      <c r="BN595" s="138"/>
      <c r="BO595" s="138"/>
      <c r="BP595" s="138"/>
      <c r="BQ595" s="138"/>
      <c r="BR595" s="138"/>
      <c r="BS595" s="138"/>
      <c r="BT595" s="138"/>
      <c r="BU595" s="138"/>
      <c r="BV595" s="138"/>
      <c r="BW595" s="138"/>
      <c r="BX595" s="138"/>
      <c r="BY595" s="138"/>
      <c r="BZ595" s="138"/>
    </row>
    <row r="596" spans="1:78" ht="18" customHeight="1" x14ac:dyDescent="0.25">
      <c r="A596" s="78"/>
      <c r="B596" s="138"/>
      <c r="C596" s="138"/>
      <c r="D596" s="138"/>
      <c r="E596" s="138"/>
      <c r="F596" s="138"/>
      <c r="G596" s="138"/>
      <c r="H596" s="138"/>
      <c r="I596" s="138"/>
      <c r="J596" s="138"/>
      <c r="K596" s="138"/>
      <c r="L596" s="138"/>
      <c r="M596" s="138"/>
      <c r="N596" s="138"/>
      <c r="O596" s="138"/>
      <c r="P596" s="138"/>
      <c r="Q596" s="138"/>
      <c r="R596" s="138"/>
      <c r="S596" s="138"/>
      <c r="T596" s="138"/>
      <c r="U596" s="138"/>
      <c r="V596" s="138"/>
      <c r="W596" s="138"/>
      <c r="X596" s="138"/>
      <c r="Y596" s="138"/>
      <c r="Z596" s="138"/>
      <c r="AA596" s="138"/>
      <c r="AB596" s="138"/>
      <c r="AC596" s="138"/>
      <c r="AD596" s="138"/>
      <c r="AE596" s="138"/>
      <c r="AF596" s="138"/>
      <c r="AG596" s="138"/>
      <c r="AH596" s="138"/>
      <c r="AI596" s="138"/>
      <c r="AJ596" s="138"/>
      <c r="AK596" s="138"/>
      <c r="AL596" s="138"/>
      <c r="AM596" s="138"/>
      <c r="AN596" s="138"/>
      <c r="AO596" s="138"/>
      <c r="AP596" s="138"/>
      <c r="AQ596" s="138"/>
      <c r="AR596" s="138"/>
      <c r="AS596" s="138"/>
      <c r="AT596" s="138"/>
      <c r="AU596" s="138"/>
      <c r="AV596" s="138"/>
      <c r="AW596" s="138"/>
      <c r="AX596" s="138"/>
      <c r="AY596" s="138"/>
      <c r="AZ596" s="138"/>
      <c r="BA596" s="138"/>
      <c r="BB596" s="138"/>
      <c r="BC596" s="138"/>
      <c r="BD596" s="138"/>
      <c r="BE596" s="138"/>
      <c r="BF596" s="138"/>
      <c r="BG596" s="138"/>
      <c r="BH596" s="138"/>
      <c r="BI596" s="138"/>
      <c r="BJ596" s="138"/>
      <c r="BK596" s="138"/>
      <c r="BL596" s="138"/>
      <c r="BM596" s="138"/>
      <c r="BN596" s="138"/>
      <c r="BO596" s="138"/>
      <c r="BP596" s="138"/>
      <c r="BQ596" s="138"/>
      <c r="BR596" s="138"/>
      <c r="BS596" s="138"/>
      <c r="BT596" s="138"/>
      <c r="BU596" s="138"/>
      <c r="BV596" s="138"/>
      <c r="BW596" s="138"/>
      <c r="BX596" s="138"/>
      <c r="BY596" s="138"/>
      <c r="BZ596" s="138"/>
    </row>
    <row r="597" spans="1:78" ht="18" customHeight="1" x14ac:dyDescent="0.25">
      <c r="A597" s="78"/>
      <c r="B597" s="138"/>
      <c r="C597" s="138"/>
      <c r="D597" s="138"/>
      <c r="E597" s="138"/>
      <c r="F597" s="138"/>
      <c r="G597" s="138"/>
      <c r="H597" s="138"/>
      <c r="I597" s="138"/>
      <c r="J597" s="138"/>
      <c r="K597" s="138"/>
      <c r="L597" s="138"/>
      <c r="M597" s="138"/>
      <c r="N597" s="138"/>
      <c r="O597" s="138"/>
      <c r="P597" s="138"/>
      <c r="Q597" s="138"/>
      <c r="R597" s="138"/>
      <c r="S597" s="138"/>
      <c r="T597" s="138"/>
      <c r="U597" s="138"/>
      <c r="V597" s="138"/>
      <c r="W597" s="138"/>
      <c r="X597" s="138"/>
      <c r="Y597" s="138"/>
      <c r="Z597" s="138"/>
      <c r="AA597" s="138"/>
      <c r="AB597" s="138"/>
      <c r="AC597" s="138"/>
      <c r="AD597" s="138"/>
      <c r="AE597" s="138"/>
      <c r="AF597" s="138"/>
      <c r="AG597" s="138"/>
      <c r="AH597" s="138"/>
      <c r="AI597" s="138"/>
      <c r="AJ597" s="138"/>
      <c r="AK597" s="138"/>
      <c r="AL597" s="138"/>
      <c r="AM597" s="138"/>
      <c r="AN597" s="138"/>
      <c r="AO597" s="138"/>
      <c r="AP597" s="138"/>
      <c r="AQ597" s="138"/>
      <c r="AR597" s="138"/>
      <c r="AS597" s="138"/>
      <c r="AT597" s="138"/>
      <c r="AU597" s="138"/>
      <c r="AV597" s="138"/>
      <c r="AW597" s="138"/>
      <c r="AX597" s="138"/>
      <c r="AY597" s="138"/>
      <c r="AZ597" s="138"/>
      <c r="BA597" s="138"/>
      <c r="BB597" s="138"/>
      <c r="BC597" s="138"/>
      <c r="BD597" s="138"/>
      <c r="BE597" s="138"/>
      <c r="BF597" s="138"/>
      <c r="BG597" s="138"/>
      <c r="BH597" s="138"/>
      <c r="BI597" s="138"/>
      <c r="BJ597" s="138"/>
      <c r="BK597" s="138"/>
      <c r="BL597" s="138"/>
      <c r="BM597" s="138"/>
      <c r="BN597" s="138"/>
      <c r="BO597" s="138"/>
      <c r="BP597" s="138"/>
      <c r="BQ597" s="138"/>
      <c r="BR597" s="138"/>
      <c r="BS597" s="138"/>
      <c r="BT597" s="138"/>
      <c r="BU597" s="138"/>
      <c r="BV597" s="138"/>
      <c r="BW597" s="138"/>
      <c r="BX597" s="138"/>
      <c r="BY597" s="138"/>
      <c r="BZ597" s="138"/>
    </row>
    <row r="598" spans="1:78" ht="18" customHeight="1" x14ac:dyDescent="0.25">
      <c r="A598" s="78"/>
      <c r="B598" s="138"/>
      <c r="C598" s="138"/>
      <c r="D598" s="138"/>
      <c r="E598" s="138"/>
      <c r="F598" s="138"/>
      <c r="G598" s="138"/>
      <c r="H598" s="138"/>
      <c r="I598" s="138"/>
      <c r="J598" s="138"/>
      <c r="K598" s="138"/>
      <c r="L598" s="138"/>
      <c r="M598" s="138"/>
      <c r="N598" s="138"/>
      <c r="O598" s="138"/>
      <c r="P598" s="138"/>
      <c r="Q598" s="138"/>
      <c r="R598" s="138"/>
      <c r="S598" s="138"/>
      <c r="T598" s="138"/>
      <c r="U598" s="138"/>
      <c r="V598" s="138"/>
      <c r="W598" s="138"/>
      <c r="X598" s="138"/>
      <c r="Y598" s="138"/>
      <c r="Z598" s="138"/>
      <c r="AA598" s="138"/>
      <c r="AB598" s="138"/>
      <c r="AC598" s="138"/>
      <c r="AD598" s="138"/>
      <c r="AE598" s="138"/>
      <c r="AF598" s="138"/>
      <c r="AG598" s="138"/>
      <c r="AH598" s="138"/>
      <c r="AI598" s="138"/>
      <c r="AJ598" s="138"/>
      <c r="AK598" s="138"/>
      <c r="AL598" s="138"/>
      <c r="AM598" s="138"/>
      <c r="AN598" s="138"/>
      <c r="AO598" s="138"/>
      <c r="AP598" s="138"/>
      <c r="AQ598" s="138"/>
      <c r="AR598" s="138"/>
      <c r="AS598" s="138"/>
      <c r="AT598" s="138"/>
      <c r="AU598" s="138"/>
      <c r="AV598" s="138"/>
      <c r="AW598" s="138"/>
      <c r="AX598" s="138"/>
      <c r="AY598" s="138"/>
      <c r="AZ598" s="138"/>
      <c r="BA598" s="138"/>
      <c r="BB598" s="138"/>
      <c r="BC598" s="138"/>
      <c r="BD598" s="138"/>
      <c r="BE598" s="138"/>
      <c r="BF598" s="138"/>
      <c r="BG598" s="138"/>
      <c r="BH598" s="138"/>
      <c r="BI598" s="138"/>
      <c r="BJ598" s="138"/>
      <c r="BK598" s="138"/>
      <c r="BL598" s="138"/>
      <c r="BM598" s="138"/>
      <c r="BN598" s="138"/>
      <c r="BO598" s="138"/>
      <c r="BP598" s="138"/>
      <c r="BQ598" s="138"/>
      <c r="BR598" s="138"/>
      <c r="BS598" s="138"/>
      <c r="BT598" s="138"/>
      <c r="BU598" s="138"/>
      <c r="BV598" s="138"/>
      <c r="BW598" s="138"/>
      <c r="BX598" s="138"/>
      <c r="BY598" s="138"/>
      <c r="BZ598" s="138"/>
    </row>
    <row r="599" spans="1:78" ht="18" customHeight="1" x14ac:dyDescent="0.25">
      <c r="A599" s="78"/>
      <c r="B599" s="138"/>
      <c r="C599" s="138"/>
      <c r="D599" s="138"/>
      <c r="E599" s="138"/>
      <c r="F599" s="138"/>
      <c r="G599" s="138"/>
      <c r="H599" s="138"/>
      <c r="I599" s="138"/>
      <c r="J599" s="138"/>
      <c r="K599" s="138"/>
      <c r="L599" s="138"/>
      <c r="M599" s="138"/>
      <c r="N599" s="138"/>
      <c r="O599" s="138"/>
      <c r="P599" s="138"/>
      <c r="Q599" s="138"/>
      <c r="R599" s="138"/>
      <c r="S599" s="138"/>
      <c r="T599" s="138"/>
      <c r="U599" s="138"/>
      <c r="V599" s="138"/>
      <c r="W599" s="138"/>
      <c r="X599" s="138"/>
      <c r="Y599" s="138"/>
      <c r="Z599" s="138"/>
      <c r="AA599" s="138"/>
      <c r="AB599" s="138"/>
      <c r="AC599" s="138"/>
      <c r="AD599" s="138"/>
      <c r="AE599" s="138"/>
      <c r="AF599" s="138"/>
      <c r="AG599" s="138"/>
      <c r="AH599" s="138"/>
      <c r="AI599" s="138"/>
      <c r="AJ599" s="138"/>
      <c r="AK599" s="138"/>
      <c r="AL599" s="138"/>
      <c r="AM599" s="138"/>
      <c r="AN599" s="138"/>
      <c r="AO599" s="138"/>
      <c r="AP599" s="138"/>
      <c r="AQ599" s="138"/>
      <c r="AR599" s="138"/>
      <c r="AS599" s="138"/>
      <c r="AT599" s="138"/>
      <c r="AU599" s="138"/>
      <c r="AV599" s="138"/>
      <c r="AW599" s="138"/>
      <c r="AX599" s="138"/>
      <c r="AY599" s="138"/>
      <c r="AZ599" s="138"/>
      <c r="BA599" s="138"/>
      <c r="BB599" s="138"/>
      <c r="BC599" s="138"/>
      <c r="BD599" s="138"/>
      <c r="BE599" s="138"/>
      <c r="BF599" s="138"/>
      <c r="BG599" s="138"/>
      <c r="BH599" s="138"/>
      <c r="BI599" s="138"/>
      <c r="BJ599" s="138"/>
      <c r="BK599" s="138"/>
      <c r="BL599" s="138"/>
      <c r="BM599" s="138"/>
      <c r="BN599" s="138"/>
      <c r="BO599" s="138"/>
      <c r="BP599" s="138"/>
      <c r="BQ599" s="138"/>
      <c r="BR599" s="138"/>
      <c r="BS599" s="138"/>
      <c r="BT599" s="138"/>
      <c r="BU599" s="138"/>
      <c r="BV599" s="138"/>
      <c r="BW599" s="138"/>
      <c r="BX599" s="138"/>
      <c r="BY599" s="138"/>
      <c r="BZ599" s="138"/>
    </row>
    <row r="600" spans="1:78" ht="18" customHeight="1" x14ac:dyDescent="0.25">
      <c r="A600" s="78"/>
      <c r="B600" s="138"/>
      <c r="C600" s="138"/>
      <c r="D600" s="138"/>
      <c r="E600" s="138"/>
      <c r="F600" s="138"/>
      <c r="G600" s="138"/>
      <c r="H600" s="138"/>
      <c r="I600" s="138"/>
      <c r="J600" s="138"/>
      <c r="K600" s="138"/>
      <c r="L600" s="138"/>
      <c r="M600" s="138"/>
      <c r="N600" s="138"/>
      <c r="O600" s="138"/>
      <c r="P600" s="138"/>
      <c r="Q600" s="138"/>
      <c r="R600" s="138"/>
      <c r="S600" s="138"/>
      <c r="T600" s="138"/>
      <c r="U600" s="138"/>
      <c r="V600" s="138"/>
      <c r="W600" s="138"/>
      <c r="X600" s="138"/>
      <c r="Y600" s="138"/>
      <c r="Z600" s="138"/>
      <c r="AA600" s="138"/>
      <c r="AB600" s="138"/>
      <c r="AC600" s="138"/>
      <c r="AD600" s="138"/>
      <c r="AE600" s="138"/>
      <c r="AF600" s="138"/>
      <c r="AG600" s="138"/>
      <c r="AH600" s="138"/>
      <c r="AI600" s="138"/>
      <c r="AJ600" s="138"/>
      <c r="AK600" s="138"/>
      <c r="AL600" s="138"/>
      <c r="AM600" s="138"/>
      <c r="AN600" s="138"/>
      <c r="AO600" s="138"/>
      <c r="AP600" s="138"/>
      <c r="AQ600" s="138"/>
      <c r="AR600" s="138"/>
      <c r="AS600" s="138"/>
      <c r="AT600" s="138"/>
      <c r="AU600" s="138"/>
      <c r="AV600" s="138"/>
      <c r="AW600" s="138"/>
      <c r="AX600" s="138"/>
      <c r="AY600" s="138"/>
      <c r="AZ600" s="138"/>
      <c r="BA600" s="138"/>
      <c r="BB600" s="138"/>
      <c r="BC600" s="138"/>
      <c r="BD600" s="138"/>
      <c r="BE600" s="138"/>
      <c r="BF600" s="138"/>
      <c r="BG600" s="138"/>
      <c r="BH600" s="138"/>
      <c r="BI600" s="138"/>
      <c r="BJ600" s="138"/>
      <c r="BK600" s="138"/>
      <c r="BL600" s="138"/>
      <c r="BM600" s="138"/>
      <c r="BN600" s="138"/>
      <c r="BO600" s="138"/>
      <c r="BP600" s="138"/>
      <c r="BQ600" s="138"/>
      <c r="BR600" s="138"/>
      <c r="BS600" s="138"/>
      <c r="BT600" s="138"/>
      <c r="BU600" s="138"/>
      <c r="BV600" s="138"/>
      <c r="BW600" s="138"/>
      <c r="BX600" s="138"/>
      <c r="BY600" s="138"/>
      <c r="BZ600" s="138"/>
    </row>
    <row r="601" spans="1:78" ht="18" customHeight="1" x14ac:dyDescent="0.25">
      <c r="A601" s="78"/>
      <c r="B601" s="138"/>
      <c r="C601" s="138"/>
      <c r="D601" s="138"/>
      <c r="E601" s="138"/>
      <c r="F601" s="138"/>
      <c r="G601" s="138"/>
      <c r="H601" s="138"/>
      <c r="I601" s="138"/>
      <c r="J601" s="138"/>
      <c r="K601" s="138"/>
      <c r="L601" s="138"/>
      <c r="M601" s="138"/>
      <c r="N601" s="138"/>
      <c r="O601" s="138"/>
      <c r="P601" s="138"/>
      <c r="Q601" s="138"/>
      <c r="R601" s="138"/>
      <c r="S601" s="138"/>
      <c r="T601" s="138"/>
      <c r="U601" s="138"/>
      <c r="V601" s="138"/>
      <c r="W601" s="138"/>
      <c r="X601" s="138"/>
      <c r="Y601" s="138"/>
      <c r="Z601" s="138"/>
      <c r="AA601" s="138"/>
      <c r="AB601" s="138"/>
      <c r="AC601" s="138"/>
      <c r="AD601" s="138"/>
      <c r="AE601" s="138"/>
      <c r="AF601" s="138"/>
      <c r="AG601" s="138"/>
      <c r="AH601" s="138"/>
      <c r="AI601" s="138"/>
      <c r="AJ601" s="138"/>
      <c r="AK601" s="138"/>
      <c r="AL601" s="138"/>
      <c r="AM601" s="138"/>
      <c r="AN601" s="138"/>
      <c r="AO601" s="138"/>
      <c r="AP601" s="138"/>
      <c r="AQ601" s="138"/>
      <c r="AR601" s="138"/>
      <c r="AS601" s="138"/>
      <c r="AT601" s="138"/>
      <c r="AU601" s="138"/>
      <c r="AV601" s="138"/>
      <c r="AW601" s="138"/>
      <c r="AX601" s="138"/>
      <c r="AY601" s="138"/>
      <c r="AZ601" s="138"/>
      <c r="BA601" s="138"/>
      <c r="BB601" s="138"/>
      <c r="BC601" s="138"/>
      <c r="BD601" s="138"/>
      <c r="BE601" s="138"/>
      <c r="BF601" s="138"/>
      <c r="BG601" s="138"/>
      <c r="BH601" s="138"/>
      <c r="BI601" s="138"/>
      <c r="BJ601" s="138"/>
      <c r="BK601" s="138"/>
      <c r="BL601" s="138"/>
      <c r="BM601" s="138"/>
      <c r="BN601" s="138"/>
      <c r="BO601" s="138"/>
      <c r="BP601" s="138"/>
      <c r="BQ601" s="138"/>
      <c r="BR601" s="138"/>
      <c r="BS601" s="138"/>
      <c r="BT601" s="138"/>
      <c r="BU601" s="138"/>
      <c r="BV601" s="138"/>
      <c r="BW601" s="138"/>
      <c r="BX601" s="138"/>
      <c r="BY601" s="138"/>
      <c r="BZ601" s="138"/>
    </row>
    <row r="602" spans="1:78" ht="18" customHeight="1" x14ac:dyDescent="0.25">
      <c r="A602" s="78"/>
      <c r="B602" s="138"/>
      <c r="C602" s="138"/>
      <c r="D602" s="138"/>
      <c r="E602" s="138"/>
      <c r="F602" s="138"/>
      <c r="G602" s="138"/>
      <c r="H602" s="138"/>
      <c r="I602" s="138"/>
      <c r="J602" s="138"/>
      <c r="K602" s="138"/>
      <c r="L602" s="138"/>
      <c r="M602" s="138"/>
      <c r="N602" s="138"/>
      <c r="O602" s="138"/>
      <c r="P602" s="138"/>
      <c r="Q602" s="138"/>
      <c r="R602" s="138"/>
      <c r="S602" s="138"/>
      <c r="T602" s="138"/>
      <c r="U602" s="138"/>
      <c r="V602" s="138"/>
      <c r="W602" s="138"/>
      <c r="X602" s="138"/>
      <c r="Y602" s="138"/>
      <c r="Z602" s="138"/>
      <c r="AA602" s="138"/>
      <c r="AB602" s="138"/>
      <c r="AC602" s="138"/>
      <c r="AD602" s="138"/>
      <c r="AE602" s="138"/>
      <c r="AF602" s="138"/>
      <c r="AG602" s="138"/>
      <c r="AH602" s="138"/>
      <c r="AI602" s="138"/>
      <c r="AJ602" s="138"/>
      <c r="AK602" s="138"/>
      <c r="AL602" s="138"/>
      <c r="AM602" s="138"/>
      <c r="AN602" s="138"/>
      <c r="AO602" s="138"/>
      <c r="AP602" s="138"/>
      <c r="AQ602" s="138"/>
      <c r="AR602" s="138"/>
      <c r="AS602" s="138"/>
      <c r="AT602" s="138"/>
      <c r="AU602" s="138"/>
      <c r="AV602" s="138"/>
      <c r="AW602" s="138"/>
      <c r="AX602" s="138"/>
      <c r="AY602" s="138"/>
      <c r="AZ602" s="138"/>
      <c r="BA602" s="138"/>
      <c r="BB602" s="138"/>
      <c r="BC602" s="138"/>
      <c r="BD602" s="138"/>
      <c r="BE602" s="138"/>
      <c r="BF602" s="138"/>
      <c r="BG602" s="138"/>
      <c r="BH602" s="138"/>
      <c r="BI602" s="138"/>
      <c r="BJ602" s="138"/>
      <c r="BK602" s="138"/>
      <c r="BL602" s="138"/>
      <c r="BM602" s="138"/>
      <c r="BN602" s="138"/>
      <c r="BO602" s="138"/>
      <c r="BP602" s="138"/>
      <c r="BQ602" s="138"/>
      <c r="BR602" s="138"/>
      <c r="BS602" s="138"/>
      <c r="BT602" s="138"/>
      <c r="BU602" s="138"/>
      <c r="BV602" s="138"/>
      <c r="BW602" s="138"/>
      <c r="BX602" s="138"/>
      <c r="BY602" s="138"/>
      <c r="BZ602" s="138"/>
    </row>
    <row r="603" spans="1:78" ht="18" customHeight="1" x14ac:dyDescent="0.25">
      <c r="A603" s="78"/>
      <c r="B603" s="138"/>
      <c r="C603" s="138"/>
      <c r="D603" s="138"/>
      <c r="E603" s="138"/>
      <c r="F603" s="138"/>
      <c r="G603" s="138"/>
      <c r="H603" s="138"/>
      <c r="I603" s="138"/>
      <c r="J603" s="138"/>
      <c r="K603" s="138"/>
      <c r="L603" s="138"/>
      <c r="M603" s="138"/>
      <c r="N603" s="138"/>
      <c r="O603" s="138"/>
      <c r="P603" s="138"/>
      <c r="Q603" s="138"/>
      <c r="R603" s="138"/>
      <c r="S603" s="138"/>
      <c r="T603" s="138"/>
      <c r="U603" s="138"/>
      <c r="V603" s="138"/>
      <c r="W603" s="138"/>
      <c r="X603" s="138"/>
      <c r="Y603" s="138"/>
      <c r="Z603" s="138"/>
      <c r="AA603" s="138"/>
      <c r="AB603" s="138"/>
      <c r="AC603" s="138"/>
      <c r="AD603" s="138"/>
      <c r="AE603" s="138"/>
      <c r="AF603" s="138"/>
      <c r="AG603" s="138"/>
      <c r="AH603" s="138"/>
      <c r="AI603" s="138"/>
      <c r="AJ603" s="138"/>
      <c r="AK603" s="138"/>
      <c r="AL603" s="138"/>
      <c r="AM603" s="138"/>
      <c r="AN603" s="138"/>
      <c r="AO603" s="138"/>
      <c r="AP603" s="138"/>
      <c r="AQ603" s="138"/>
      <c r="AR603" s="138"/>
      <c r="AS603" s="138"/>
      <c r="AT603" s="138"/>
      <c r="AU603" s="138"/>
      <c r="AV603" s="138"/>
      <c r="AW603" s="138"/>
      <c r="AX603" s="138"/>
      <c r="AY603" s="138"/>
      <c r="AZ603" s="138"/>
      <c r="BA603" s="138"/>
      <c r="BB603" s="138"/>
      <c r="BC603" s="138"/>
      <c r="BD603" s="138"/>
      <c r="BE603" s="138"/>
      <c r="BF603" s="138"/>
      <c r="BG603" s="138"/>
      <c r="BH603" s="138"/>
      <c r="BI603" s="138"/>
      <c r="BJ603" s="138"/>
      <c r="BK603" s="138"/>
      <c r="BL603" s="138"/>
      <c r="BM603" s="138"/>
      <c r="BN603" s="138"/>
      <c r="BO603" s="138"/>
      <c r="BP603" s="138"/>
      <c r="BQ603" s="138"/>
      <c r="BR603" s="138"/>
      <c r="BS603" s="138"/>
      <c r="BT603" s="138"/>
      <c r="BU603" s="138"/>
      <c r="BV603" s="138"/>
      <c r="BW603" s="138"/>
      <c r="BX603" s="138"/>
      <c r="BY603" s="138"/>
      <c r="BZ603" s="138"/>
    </row>
    <row r="604" spans="1:78" ht="18" customHeight="1" x14ac:dyDescent="0.25">
      <c r="A604" s="78"/>
      <c r="B604" s="138"/>
      <c r="C604" s="138"/>
      <c r="D604" s="138"/>
      <c r="E604" s="138"/>
      <c r="F604" s="138"/>
      <c r="G604" s="138"/>
      <c r="H604" s="138"/>
      <c r="I604" s="138"/>
      <c r="J604" s="138"/>
      <c r="K604" s="138"/>
      <c r="L604" s="138"/>
      <c r="M604" s="138"/>
      <c r="N604" s="138"/>
      <c r="O604" s="138"/>
      <c r="P604" s="138"/>
      <c r="Q604" s="138"/>
      <c r="R604" s="138"/>
      <c r="S604" s="138"/>
      <c r="T604" s="138"/>
      <c r="U604" s="138"/>
      <c r="V604" s="138"/>
      <c r="W604" s="138"/>
      <c r="X604" s="138"/>
      <c r="Y604" s="138"/>
      <c r="Z604" s="138"/>
      <c r="AA604" s="138"/>
      <c r="AB604" s="138"/>
      <c r="AC604" s="138"/>
      <c r="AD604" s="138"/>
      <c r="AE604" s="138"/>
      <c r="AF604" s="138"/>
      <c r="AG604" s="138"/>
      <c r="AH604" s="138"/>
      <c r="AI604" s="138"/>
      <c r="AJ604" s="138"/>
      <c r="AK604" s="138"/>
      <c r="AL604" s="138"/>
      <c r="AM604" s="138"/>
      <c r="AN604" s="138"/>
      <c r="AO604" s="138"/>
      <c r="AP604" s="138"/>
      <c r="AQ604" s="138"/>
      <c r="AR604" s="138"/>
      <c r="AS604" s="138"/>
      <c r="AT604" s="138"/>
      <c r="AU604" s="138"/>
      <c r="AV604" s="138"/>
      <c r="AW604" s="138"/>
      <c r="AX604" s="138"/>
      <c r="AY604" s="138"/>
      <c r="AZ604" s="138"/>
      <c r="BA604" s="138"/>
      <c r="BB604" s="138"/>
      <c r="BC604" s="138"/>
      <c r="BD604" s="138"/>
      <c r="BE604" s="138"/>
      <c r="BF604" s="138"/>
      <c r="BG604" s="138"/>
      <c r="BH604" s="138"/>
      <c r="BI604" s="138"/>
      <c r="BJ604" s="138"/>
      <c r="BK604" s="138"/>
      <c r="BL604" s="138"/>
      <c r="BM604" s="138"/>
      <c r="BN604" s="138"/>
      <c r="BO604" s="138"/>
      <c r="BP604" s="138"/>
      <c r="BQ604" s="138"/>
      <c r="BR604" s="138"/>
      <c r="BS604" s="138"/>
      <c r="BT604" s="138"/>
      <c r="BU604" s="138"/>
      <c r="BV604" s="138"/>
      <c r="BW604" s="138"/>
      <c r="BX604" s="138"/>
      <c r="BY604" s="138"/>
      <c r="BZ604" s="138"/>
    </row>
    <row r="605" spans="1:78" ht="18" customHeight="1" x14ac:dyDescent="0.25">
      <c r="A605" s="78"/>
      <c r="B605" s="138"/>
      <c r="C605" s="138"/>
      <c r="D605" s="138"/>
      <c r="E605" s="138"/>
      <c r="F605" s="138"/>
      <c r="G605" s="138"/>
      <c r="H605" s="138"/>
      <c r="I605" s="138"/>
      <c r="J605" s="138"/>
      <c r="K605" s="138"/>
      <c r="L605" s="138"/>
      <c r="M605" s="138"/>
      <c r="N605" s="138"/>
      <c r="O605" s="138"/>
      <c r="P605" s="138"/>
      <c r="Q605" s="138"/>
      <c r="R605" s="138"/>
      <c r="S605" s="138"/>
      <c r="T605" s="138"/>
      <c r="U605" s="138"/>
      <c r="V605" s="138"/>
      <c r="W605" s="138"/>
      <c r="X605" s="138"/>
      <c r="Y605" s="138"/>
      <c r="Z605" s="138"/>
      <c r="AA605" s="138"/>
      <c r="AB605" s="138"/>
      <c r="AC605" s="138"/>
      <c r="AD605" s="138"/>
      <c r="AE605" s="138"/>
      <c r="AF605" s="138"/>
      <c r="AG605" s="138"/>
      <c r="AH605" s="138"/>
      <c r="AI605" s="138"/>
      <c r="AJ605" s="138"/>
      <c r="AK605" s="138"/>
      <c r="AL605" s="138"/>
      <c r="AM605" s="138"/>
      <c r="AN605" s="138"/>
      <c r="AO605" s="138"/>
      <c r="AP605" s="138"/>
      <c r="AQ605" s="138"/>
      <c r="AR605" s="138"/>
      <c r="AS605" s="138"/>
      <c r="AT605" s="138"/>
      <c r="AU605" s="138"/>
      <c r="AV605" s="138"/>
      <c r="AW605" s="138"/>
      <c r="AX605" s="138"/>
      <c r="AY605" s="138"/>
      <c r="AZ605" s="138"/>
      <c r="BA605" s="138"/>
      <c r="BB605" s="138"/>
      <c r="BC605" s="138"/>
      <c r="BD605" s="138"/>
      <c r="BE605" s="138"/>
      <c r="BF605" s="138"/>
      <c r="BG605" s="138"/>
      <c r="BH605" s="138"/>
      <c r="BI605" s="138"/>
      <c r="BJ605" s="138"/>
      <c r="BK605" s="138"/>
      <c r="BL605" s="138"/>
      <c r="BM605" s="138"/>
      <c r="BN605" s="138"/>
      <c r="BO605" s="138"/>
      <c r="BP605" s="138"/>
      <c r="BQ605" s="138"/>
      <c r="BR605" s="138"/>
      <c r="BS605" s="138"/>
      <c r="BT605" s="138"/>
      <c r="BU605" s="138"/>
      <c r="BV605" s="138"/>
      <c r="BW605" s="138"/>
      <c r="BX605" s="138"/>
      <c r="BY605" s="138"/>
      <c r="BZ605" s="138"/>
    </row>
    <row r="606" spans="1:78" ht="18" customHeight="1" x14ac:dyDescent="0.25">
      <c r="A606" s="78"/>
      <c r="B606" s="138"/>
      <c r="C606" s="138"/>
      <c r="D606" s="138"/>
      <c r="E606" s="138"/>
      <c r="F606" s="138"/>
      <c r="G606" s="138"/>
      <c r="H606" s="138"/>
      <c r="I606" s="138"/>
      <c r="J606" s="138"/>
      <c r="K606" s="138"/>
      <c r="L606" s="138"/>
      <c r="M606" s="138"/>
      <c r="N606" s="138"/>
      <c r="O606" s="138"/>
      <c r="P606" s="138"/>
      <c r="Q606" s="138"/>
      <c r="R606" s="138"/>
      <c r="S606" s="138"/>
      <c r="T606" s="138"/>
      <c r="U606" s="138"/>
      <c r="V606" s="138"/>
      <c r="W606" s="138"/>
      <c r="X606" s="138"/>
      <c r="Y606" s="138"/>
      <c r="Z606" s="138"/>
      <c r="AA606" s="138"/>
      <c r="AB606" s="138"/>
      <c r="AC606" s="138"/>
      <c r="AD606" s="138"/>
      <c r="AE606" s="138"/>
      <c r="AF606" s="138"/>
      <c r="AG606" s="138"/>
      <c r="AH606" s="138"/>
      <c r="AI606" s="138"/>
      <c r="AJ606" s="138"/>
      <c r="AK606" s="138"/>
      <c r="AL606" s="138"/>
      <c r="AM606" s="138"/>
      <c r="AN606" s="138"/>
      <c r="AO606" s="138"/>
      <c r="AP606" s="138"/>
      <c r="AQ606" s="138"/>
      <c r="AR606" s="138"/>
      <c r="AS606" s="138"/>
      <c r="AT606" s="138"/>
      <c r="AU606" s="138"/>
      <c r="AV606" s="138"/>
      <c r="AW606" s="138"/>
      <c r="AX606" s="138"/>
      <c r="AY606" s="138"/>
      <c r="AZ606" s="138"/>
      <c r="BA606" s="138"/>
      <c r="BB606" s="138"/>
      <c r="BC606" s="138"/>
      <c r="BD606" s="138"/>
      <c r="BE606" s="138"/>
      <c r="BF606" s="138"/>
      <c r="BG606" s="138"/>
      <c r="BH606" s="138"/>
      <c r="BI606" s="138"/>
      <c r="BJ606" s="138"/>
      <c r="BK606" s="138"/>
      <c r="BL606" s="138"/>
      <c r="BM606" s="138"/>
      <c r="BN606" s="138"/>
      <c r="BO606" s="138"/>
      <c r="BP606" s="138"/>
      <c r="BQ606" s="138"/>
      <c r="BR606" s="138"/>
      <c r="BS606" s="138"/>
      <c r="BT606" s="138"/>
      <c r="BU606" s="138"/>
      <c r="BV606" s="138"/>
      <c r="BW606" s="138"/>
      <c r="BX606" s="138"/>
      <c r="BY606" s="138"/>
      <c r="BZ606" s="138"/>
    </row>
    <row r="607" spans="1:78" ht="18" customHeight="1" x14ac:dyDescent="0.25">
      <c r="A607" s="78"/>
      <c r="B607" s="138"/>
      <c r="C607" s="138"/>
      <c r="D607" s="138"/>
      <c r="E607" s="138"/>
      <c r="F607" s="138"/>
      <c r="G607" s="138"/>
      <c r="H607" s="138"/>
      <c r="I607" s="138"/>
      <c r="J607" s="138"/>
      <c r="K607" s="138"/>
      <c r="L607" s="138"/>
      <c r="M607" s="138"/>
      <c r="N607" s="138"/>
      <c r="O607" s="138"/>
      <c r="P607" s="138"/>
      <c r="Q607" s="138"/>
      <c r="R607" s="138"/>
      <c r="S607" s="138"/>
      <c r="T607" s="138"/>
      <c r="U607" s="138"/>
      <c r="V607" s="138"/>
      <c r="W607" s="138"/>
      <c r="X607" s="138"/>
      <c r="Y607" s="138"/>
      <c r="Z607" s="138"/>
      <c r="AA607" s="138"/>
      <c r="AB607" s="138"/>
      <c r="AC607" s="138"/>
      <c r="AD607" s="138"/>
      <c r="AE607" s="138"/>
      <c r="AF607" s="138"/>
      <c r="AG607" s="138"/>
      <c r="AH607" s="138"/>
      <c r="AI607" s="138"/>
      <c r="AJ607" s="138"/>
      <c r="AK607" s="138"/>
      <c r="AL607" s="138"/>
      <c r="AM607" s="138"/>
      <c r="AN607" s="138"/>
      <c r="AO607" s="138"/>
      <c r="AP607" s="138"/>
      <c r="AQ607" s="138"/>
      <c r="AR607" s="138"/>
      <c r="AS607" s="138"/>
      <c r="AT607" s="138"/>
      <c r="AU607" s="138"/>
      <c r="AV607" s="138"/>
      <c r="AW607" s="138"/>
      <c r="AX607" s="138"/>
      <c r="AY607" s="138"/>
      <c r="AZ607" s="138"/>
      <c r="BA607" s="138"/>
      <c r="BB607" s="138"/>
      <c r="BC607" s="138"/>
      <c r="BD607" s="138"/>
      <c r="BE607" s="138"/>
      <c r="BF607" s="138"/>
      <c r="BG607" s="138"/>
      <c r="BH607" s="138"/>
      <c r="BI607" s="138"/>
      <c r="BJ607" s="138"/>
      <c r="BK607" s="138"/>
      <c r="BL607" s="138"/>
      <c r="BM607" s="138"/>
      <c r="BN607" s="138"/>
      <c r="BO607" s="138"/>
      <c r="BP607" s="138"/>
      <c r="BQ607" s="138"/>
      <c r="BR607" s="138"/>
      <c r="BS607" s="138"/>
      <c r="BT607" s="138"/>
      <c r="BU607" s="138"/>
      <c r="BV607" s="138"/>
      <c r="BW607" s="138"/>
      <c r="BX607" s="138"/>
      <c r="BY607" s="138"/>
      <c r="BZ607" s="138"/>
    </row>
    <row r="608" spans="1:78" x14ac:dyDescent="0.25"/>
    <row r="609" x14ac:dyDescent="0.25"/>
    <row r="610" x14ac:dyDescent="0.25"/>
    <row r="611" x14ac:dyDescent="0.25"/>
    <row r="612" x14ac:dyDescent="0.25"/>
    <row r="613" x14ac:dyDescent="0.25"/>
    <row r="614" x14ac:dyDescent="0.25"/>
    <row r="615" x14ac:dyDescent="0.25"/>
    <row r="616" x14ac:dyDescent="0.25"/>
    <row r="617" x14ac:dyDescent="0.25"/>
    <row r="618" x14ac:dyDescent="0.25"/>
    <row r="619" x14ac:dyDescent="0.25"/>
    <row r="620" x14ac:dyDescent="0.25"/>
    <row r="621" x14ac:dyDescent="0.25"/>
    <row r="622" x14ac:dyDescent="0.25"/>
    <row r="623" x14ac:dyDescent="0.25"/>
    <row r="624" x14ac:dyDescent="0.25"/>
    <row r="625" x14ac:dyDescent="0.25"/>
    <row r="626" x14ac:dyDescent="0.25"/>
    <row r="627" x14ac:dyDescent="0.25"/>
    <row r="628" x14ac:dyDescent="0.25"/>
    <row r="629" x14ac:dyDescent="0.25"/>
    <row r="630" x14ac:dyDescent="0.25"/>
    <row r="631" x14ac:dyDescent="0.25"/>
    <row r="632" x14ac:dyDescent="0.25"/>
    <row r="633" x14ac:dyDescent="0.25"/>
    <row r="634" x14ac:dyDescent="0.25"/>
    <row r="635" x14ac:dyDescent="0.25"/>
    <row r="636" x14ac:dyDescent="0.25"/>
    <row r="637" x14ac:dyDescent="0.25"/>
    <row r="638" x14ac:dyDescent="0.25"/>
    <row r="639" x14ac:dyDescent="0.25"/>
    <row r="640" x14ac:dyDescent="0.25"/>
    <row r="641" x14ac:dyDescent="0.25"/>
    <row r="642" x14ac:dyDescent="0.25"/>
    <row r="643" x14ac:dyDescent="0.25"/>
    <row r="644" x14ac:dyDescent="0.25"/>
    <row r="645" x14ac:dyDescent="0.25"/>
    <row r="646" x14ac:dyDescent="0.25"/>
    <row r="647" x14ac:dyDescent="0.25"/>
    <row r="648" x14ac:dyDescent="0.25"/>
    <row r="649" x14ac:dyDescent="0.25"/>
    <row r="650" x14ac:dyDescent="0.25"/>
    <row r="651" x14ac:dyDescent="0.25"/>
    <row r="652" x14ac:dyDescent="0.25"/>
    <row r="653" x14ac:dyDescent="0.25"/>
    <row r="654" x14ac:dyDescent="0.25"/>
    <row r="655" x14ac:dyDescent="0.25"/>
    <row r="656" x14ac:dyDescent="0.25"/>
    <row r="657" x14ac:dyDescent="0.25"/>
    <row r="658" x14ac:dyDescent="0.25"/>
    <row r="659" x14ac:dyDescent="0.25"/>
    <row r="660" x14ac:dyDescent="0.25"/>
    <row r="661" x14ac:dyDescent="0.25"/>
    <row r="662" x14ac:dyDescent="0.25"/>
    <row r="663" x14ac:dyDescent="0.25"/>
    <row r="664" x14ac:dyDescent="0.25"/>
    <row r="665" x14ac:dyDescent="0.25"/>
    <row r="666" x14ac:dyDescent="0.25"/>
    <row r="667" x14ac:dyDescent="0.25"/>
    <row r="668" x14ac:dyDescent="0.25"/>
    <row r="669" x14ac:dyDescent="0.25"/>
    <row r="670" x14ac:dyDescent="0.25"/>
    <row r="671" x14ac:dyDescent="0.25"/>
    <row r="672" x14ac:dyDescent="0.25"/>
    <row r="673" spans="2:276" x14ac:dyDescent="0.25"/>
    <row r="674" spans="2:276" x14ac:dyDescent="0.25"/>
    <row r="675" spans="2:276" x14ac:dyDescent="0.25"/>
    <row r="676" spans="2:276" s="18" customFormat="1" x14ac:dyDescent="0.25">
      <c r="B676" s="16"/>
      <c r="C676" s="16"/>
      <c r="D676" s="16"/>
      <c r="E676" s="16"/>
      <c r="F676" s="16"/>
      <c r="G676" s="16"/>
      <c r="H676" s="16"/>
      <c r="I676" s="16"/>
      <c r="J676" s="16"/>
      <c r="K676" s="16"/>
      <c r="L676" s="16"/>
      <c r="M676" s="16"/>
      <c r="N676" s="16"/>
      <c r="O676" s="16"/>
      <c r="P676" s="16"/>
      <c r="Q676" s="16"/>
      <c r="R676" s="16"/>
      <c r="S676" s="16"/>
      <c r="T676" s="16"/>
      <c r="U676" s="16"/>
      <c r="V676" s="16"/>
      <c r="W676" s="16"/>
      <c r="X676" s="16"/>
      <c r="Y676" s="16"/>
      <c r="Z676" s="16"/>
      <c r="AA676" s="16"/>
      <c r="AB676" s="16"/>
      <c r="AC676" s="16"/>
      <c r="AD676" s="16"/>
      <c r="AE676" s="16"/>
      <c r="AF676" s="16"/>
      <c r="AG676" s="16"/>
      <c r="AH676" s="16"/>
      <c r="AI676" s="16"/>
      <c r="AJ676" s="16"/>
      <c r="AK676" s="16"/>
      <c r="AL676" s="16"/>
      <c r="AM676" s="16"/>
      <c r="AN676" s="16"/>
      <c r="AO676" s="16"/>
      <c r="AP676" s="16"/>
      <c r="AQ676" s="16"/>
      <c r="AR676" s="16"/>
      <c r="AS676" s="16"/>
      <c r="AT676" s="16"/>
      <c r="AU676" s="16"/>
      <c r="AV676" s="16"/>
      <c r="AW676" s="16"/>
      <c r="AX676" s="16"/>
      <c r="AY676" s="16"/>
      <c r="AZ676" s="16"/>
      <c r="BA676" s="16"/>
      <c r="BB676" s="16"/>
      <c r="BC676" s="16"/>
      <c r="BD676" s="16"/>
      <c r="BE676" s="16"/>
      <c r="BF676" s="16"/>
      <c r="BG676" s="16"/>
      <c r="BH676" s="16"/>
      <c r="BI676" s="16"/>
      <c r="BJ676" s="16"/>
      <c r="BK676" s="16"/>
      <c r="BL676" s="16"/>
      <c r="BM676" s="16"/>
      <c r="BN676" s="16"/>
      <c r="BO676" s="16"/>
      <c r="BP676" s="16"/>
      <c r="BQ676" s="16"/>
      <c r="BR676" s="16"/>
      <c r="BS676" s="16"/>
      <c r="BT676" s="16"/>
      <c r="BU676" s="16"/>
      <c r="BV676" s="16"/>
      <c r="BW676" s="16"/>
      <c r="BX676" s="16"/>
      <c r="BY676" s="16"/>
      <c r="BZ676" s="16"/>
      <c r="CA676" s="16"/>
      <c r="CB676" s="16"/>
      <c r="CC676" s="16"/>
      <c r="CD676" s="16"/>
      <c r="CE676" s="16"/>
      <c r="CF676" s="16"/>
      <c r="CG676" s="16"/>
      <c r="CH676" s="16"/>
      <c r="CI676" s="16"/>
      <c r="CJ676" s="16"/>
      <c r="CK676" s="16"/>
      <c r="CL676" s="16"/>
      <c r="CM676" s="16"/>
      <c r="CN676" s="16"/>
      <c r="CO676" s="16"/>
      <c r="CP676" s="16"/>
      <c r="CQ676" s="16"/>
      <c r="CR676" s="16"/>
      <c r="CS676" s="16"/>
      <c r="CT676" s="16"/>
      <c r="CU676" s="16"/>
      <c r="CV676" s="16"/>
      <c r="CW676" s="16"/>
      <c r="CX676" s="16"/>
      <c r="CY676" s="16"/>
      <c r="CZ676" s="16"/>
      <c r="DA676" s="16"/>
      <c r="DB676" s="16"/>
      <c r="DC676" s="16"/>
      <c r="DD676" s="16"/>
      <c r="DE676" s="16"/>
      <c r="DF676" s="16"/>
      <c r="DG676" s="16"/>
      <c r="DH676" s="16"/>
      <c r="DI676" s="16"/>
      <c r="DJ676" s="16"/>
      <c r="DK676" s="16"/>
      <c r="DL676" s="16"/>
      <c r="DM676" s="16"/>
      <c r="DN676" s="16"/>
      <c r="DO676" s="16"/>
      <c r="DP676" s="16"/>
      <c r="DQ676" s="16"/>
      <c r="DR676" s="16"/>
      <c r="DS676" s="16"/>
      <c r="DT676" s="16"/>
      <c r="DU676" s="16"/>
      <c r="DV676" s="16"/>
      <c r="DW676" s="16"/>
      <c r="DX676" s="16"/>
      <c r="DY676" s="16"/>
      <c r="DZ676" s="16"/>
      <c r="EA676" s="16"/>
      <c r="EB676" s="16"/>
      <c r="EC676" s="16"/>
      <c r="ED676" s="16"/>
      <c r="EE676" s="16"/>
      <c r="EF676" s="16"/>
      <c r="EG676" s="16"/>
      <c r="EH676" s="16"/>
      <c r="EI676" s="16"/>
      <c r="EJ676" s="16"/>
      <c r="EK676" s="16"/>
      <c r="EL676" s="16"/>
      <c r="EM676" s="16"/>
      <c r="EN676" s="16"/>
      <c r="EO676" s="16"/>
      <c r="EP676" s="16"/>
      <c r="EQ676" s="16"/>
      <c r="ER676" s="16"/>
      <c r="ES676" s="16"/>
      <c r="ET676" s="16"/>
      <c r="EU676" s="16"/>
      <c r="EV676" s="16"/>
      <c r="EW676" s="16"/>
      <c r="EX676" s="16"/>
      <c r="EY676" s="16"/>
      <c r="EZ676" s="16"/>
      <c r="FA676" s="16"/>
      <c r="FB676" s="16"/>
      <c r="FC676" s="16"/>
      <c r="FD676" s="16"/>
      <c r="FE676" s="16"/>
      <c r="FF676" s="16"/>
      <c r="FG676" s="16"/>
      <c r="FH676" s="16"/>
      <c r="FI676" s="16"/>
      <c r="FJ676" s="16"/>
      <c r="FK676" s="16"/>
      <c r="FL676" s="16"/>
      <c r="FM676" s="16"/>
      <c r="FN676" s="16"/>
      <c r="FO676" s="16"/>
      <c r="FP676" s="16"/>
      <c r="FQ676" s="16"/>
      <c r="FR676" s="16"/>
      <c r="FS676" s="16"/>
      <c r="FT676" s="16"/>
      <c r="FU676" s="16"/>
      <c r="FV676" s="16"/>
      <c r="FW676" s="16"/>
      <c r="FX676" s="16"/>
      <c r="FY676" s="16"/>
      <c r="FZ676" s="16"/>
      <c r="GA676" s="16"/>
      <c r="GB676" s="16"/>
      <c r="GC676" s="16"/>
      <c r="GD676" s="16"/>
      <c r="GE676" s="16"/>
      <c r="GF676" s="16"/>
      <c r="GG676" s="16"/>
      <c r="GH676" s="16"/>
      <c r="GI676" s="16"/>
      <c r="GJ676" s="16"/>
      <c r="GK676" s="16"/>
      <c r="GL676" s="16"/>
      <c r="GM676" s="16"/>
      <c r="GN676" s="16"/>
      <c r="GO676" s="16"/>
      <c r="GP676" s="16"/>
      <c r="GQ676" s="16"/>
      <c r="GR676" s="16"/>
      <c r="GS676" s="16"/>
      <c r="GT676" s="16"/>
      <c r="GU676" s="16"/>
      <c r="GV676" s="16"/>
      <c r="GW676" s="16"/>
      <c r="GX676" s="16"/>
      <c r="GY676" s="16"/>
      <c r="GZ676" s="16"/>
      <c r="HA676" s="16"/>
      <c r="HB676" s="16"/>
      <c r="HC676" s="16"/>
      <c r="HD676" s="16"/>
      <c r="HE676" s="16"/>
      <c r="HF676" s="16"/>
      <c r="HG676" s="16"/>
      <c r="HH676" s="16"/>
      <c r="HI676" s="16"/>
      <c r="HJ676" s="16"/>
      <c r="HK676" s="16"/>
      <c r="HL676" s="16"/>
      <c r="HM676" s="16"/>
      <c r="HN676" s="16"/>
      <c r="HO676" s="16"/>
      <c r="HP676" s="16"/>
      <c r="HQ676" s="16"/>
      <c r="HR676" s="16"/>
      <c r="HS676" s="16"/>
      <c r="HT676" s="16"/>
      <c r="HU676" s="16"/>
      <c r="HV676" s="16"/>
      <c r="HW676" s="16"/>
      <c r="HX676" s="16"/>
      <c r="HY676" s="16"/>
      <c r="HZ676" s="16"/>
      <c r="IA676" s="16"/>
      <c r="IB676" s="16"/>
      <c r="IC676" s="16"/>
      <c r="ID676" s="16"/>
      <c r="IE676" s="16"/>
      <c r="IF676" s="16"/>
      <c r="IG676" s="16"/>
      <c r="IH676" s="16"/>
      <c r="II676" s="16"/>
      <c r="IJ676" s="16"/>
      <c r="IK676" s="16"/>
      <c r="IL676" s="16"/>
      <c r="IM676" s="16"/>
      <c r="IN676" s="16"/>
      <c r="IO676" s="16"/>
      <c r="IP676" s="16"/>
      <c r="IQ676" s="16"/>
      <c r="IR676" s="16"/>
      <c r="IS676" s="16"/>
      <c r="IT676" s="16"/>
      <c r="IU676" s="16"/>
      <c r="IV676" s="16"/>
      <c r="IW676" s="16"/>
      <c r="IX676" s="16"/>
      <c r="IY676" s="16"/>
      <c r="IZ676" s="16"/>
      <c r="JA676" s="16"/>
      <c r="JB676" s="16"/>
      <c r="JC676" s="16"/>
      <c r="JD676" s="16"/>
      <c r="JE676" s="16"/>
      <c r="JF676" s="16"/>
      <c r="JG676" s="16"/>
      <c r="JH676" s="16"/>
      <c r="JI676" s="16"/>
      <c r="JJ676" s="16"/>
      <c r="JK676" s="16"/>
      <c r="JL676" s="16"/>
      <c r="JM676" s="16"/>
      <c r="JN676" s="16"/>
      <c r="JO676" s="16"/>
      <c r="JP676" s="16"/>
    </row>
    <row r="677" spans="2:276" s="18" customFormat="1" x14ac:dyDescent="0.25">
      <c r="B677" s="16"/>
      <c r="C677" s="16"/>
      <c r="D677" s="16"/>
      <c r="E677" s="16"/>
      <c r="F677" s="16"/>
      <c r="G677" s="16"/>
      <c r="H677" s="16"/>
      <c r="I677" s="16"/>
      <c r="J677" s="16"/>
      <c r="K677" s="16"/>
      <c r="L677" s="16"/>
      <c r="M677" s="16"/>
      <c r="N677" s="16"/>
      <c r="O677" s="16"/>
      <c r="P677" s="16"/>
      <c r="Q677" s="16"/>
      <c r="R677" s="16"/>
      <c r="S677" s="16"/>
      <c r="T677" s="16"/>
      <c r="U677" s="16"/>
      <c r="V677" s="16"/>
      <c r="W677" s="16"/>
      <c r="X677" s="16"/>
      <c r="Y677" s="16"/>
      <c r="Z677" s="16"/>
      <c r="AA677" s="16"/>
      <c r="AB677" s="16"/>
      <c r="AC677" s="16"/>
      <c r="AD677" s="16"/>
      <c r="AE677" s="16"/>
      <c r="AF677" s="16"/>
      <c r="AG677" s="16"/>
      <c r="AH677" s="16"/>
      <c r="AI677" s="16"/>
      <c r="AJ677" s="16"/>
      <c r="AK677" s="16"/>
      <c r="AL677" s="16"/>
      <c r="AM677" s="16"/>
      <c r="AN677" s="16"/>
      <c r="AO677" s="16"/>
      <c r="AP677" s="16"/>
      <c r="AQ677" s="16"/>
      <c r="AR677" s="16"/>
      <c r="AS677" s="16"/>
      <c r="AT677" s="16"/>
      <c r="AU677" s="16"/>
      <c r="AV677" s="16"/>
      <c r="AW677" s="16"/>
      <c r="AX677" s="16"/>
      <c r="AY677" s="16"/>
      <c r="AZ677" s="16"/>
      <c r="BA677" s="16"/>
      <c r="BB677" s="16"/>
      <c r="BC677" s="16"/>
      <c r="BD677" s="16"/>
      <c r="BE677" s="16"/>
      <c r="BF677" s="16"/>
      <c r="BG677" s="16"/>
      <c r="BH677" s="16"/>
      <c r="BI677" s="16"/>
      <c r="BJ677" s="16"/>
      <c r="BK677" s="16"/>
      <c r="BL677" s="16"/>
      <c r="BM677" s="16"/>
      <c r="BN677" s="16"/>
      <c r="BO677" s="16"/>
      <c r="BP677" s="16"/>
      <c r="BQ677" s="16"/>
      <c r="BR677" s="16"/>
      <c r="BS677" s="16"/>
      <c r="BT677" s="16"/>
      <c r="BU677" s="16"/>
      <c r="BV677" s="16"/>
      <c r="BW677" s="16"/>
      <c r="BX677" s="16"/>
      <c r="BY677" s="16"/>
      <c r="BZ677" s="16"/>
      <c r="CA677" s="16"/>
      <c r="CB677" s="16"/>
      <c r="CC677" s="16"/>
      <c r="CD677" s="16"/>
      <c r="CE677" s="16"/>
      <c r="CF677" s="16"/>
      <c r="CG677" s="16"/>
      <c r="CH677" s="16"/>
      <c r="CI677" s="16"/>
      <c r="CJ677" s="16"/>
      <c r="CK677" s="16"/>
      <c r="CL677" s="16"/>
      <c r="CM677" s="16"/>
      <c r="CN677" s="16"/>
      <c r="CO677" s="16"/>
      <c r="CP677" s="16"/>
      <c r="CQ677" s="16"/>
      <c r="CR677" s="16"/>
      <c r="CS677" s="16"/>
      <c r="CT677" s="16"/>
      <c r="CU677" s="16"/>
      <c r="CV677" s="16"/>
      <c r="CW677" s="16"/>
      <c r="CX677" s="16"/>
      <c r="CY677" s="16"/>
      <c r="CZ677" s="16"/>
      <c r="DA677" s="16"/>
      <c r="DB677" s="16"/>
      <c r="DC677" s="16"/>
      <c r="DD677" s="16"/>
      <c r="DE677" s="16"/>
      <c r="DF677" s="16"/>
      <c r="DG677" s="16"/>
      <c r="DH677" s="16"/>
      <c r="DI677" s="16"/>
      <c r="DJ677" s="16"/>
      <c r="DK677" s="16"/>
      <c r="DL677" s="16"/>
      <c r="DM677" s="16"/>
      <c r="DN677" s="16"/>
      <c r="DO677" s="16"/>
      <c r="DP677" s="16"/>
      <c r="DQ677" s="16"/>
      <c r="DR677" s="16"/>
      <c r="DS677" s="16"/>
      <c r="DT677" s="16"/>
      <c r="DU677" s="16"/>
      <c r="DV677" s="16"/>
      <c r="DW677" s="16"/>
      <c r="DX677" s="16"/>
      <c r="DY677" s="16"/>
      <c r="DZ677" s="16"/>
      <c r="EA677" s="16"/>
      <c r="EB677" s="16"/>
      <c r="EC677" s="16"/>
      <c r="ED677" s="16"/>
      <c r="EE677" s="16"/>
      <c r="EF677" s="16"/>
      <c r="EG677" s="16"/>
      <c r="EH677" s="16"/>
      <c r="EI677" s="16"/>
      <c r="EJ677" s="16"/>
      <c r="EK677" s="16"/>
      <c r="EL677" s="16"/>
      <c r="EM677" s="16"/>
      <c r="EN677" s="16"/>
      <c r="EO677" s="16"/>
      <c r="EP677" s="16"/>
      <c r="EQ677" s="16"/>
      <c r="ER677" s="16"/>
      <c r="ES677" s="16"/>
      <c r="ET677" s="16"/>
      <c r="EU677" s="16"/>
      <c r="EV677" s="16"/>
      <c r="EW677" s="16"/>
      <c r="EX677" s="16"/>
      <c r="EY677" s="16"/>
      <c r="EZ677" s="16"/>
      <c r="FA677" s="16"/>
      <c r="FB677" s="16"/>
      <c r="FC677" s="16"/>
      <c r="FD677" s="16"/>
      <c r="FE677" s="16"/>
      <c r="FF677" s="16"/>
      <c r="FG677" s="16"/>
      <c r="FH677" s="16"/>
      <c r="FI677" s="16"/>
      <c r="FJ677" s="16"/>
      <c r="FK677" s="16"/>
      <c r="FL677" s="16"/>
      <c r="FM677" s="16"/>
      <c r="FN677" s="16"/>
      <c r="FO677" s="16"/>
      <c r="FP677" s="16"/>
      <c r="FQ677" s="16"/>
      <c r="FR677" s="16"/>
      <c r="FS677" s="16"/>
      <c r="FT677" s="16"/>
      <c r="FU677" s="16"/>
      <c r="FV677" s="16"/>
      <c r="FW677" s="16"/>
      <c r="FX677" s="16"/>
      <c r="FY677" s="16"/>
      <c r="FZ677" s="16"/>
      <c r="GA677" s="16"/>
      <c r="GB677" s="16"/>
      <c r="GC677" s="16"/>
      <c r="GD677" s="16"/>
      <c r="GE677" s="16"/>
      <c r="GF677" s="16"/>
      <c r="GG677" s="16"/>
      <c r="GH677" s="16"/>
      <c r="GI677" s="16"/>
      <c r="GJ677" s="16"/>
      <c r="GK677" s="16"/>
      <c r="GL677" s="16"/>
      <c r="GM677" s="16"/>
      <c r="GN677" s="16"/>
      <c r="GO677" s="16"/>
      <c r="GP677" s="16"/>
      <c r="GQ677" s="16"/>
      <c r="GR677" s="16"/>
      <c r="GS677" s="16"/>
      <c r="GT677" s="16"/>
      <c r="GU677" s="16"/>
      <c r="GV677" s="16"/>
      <c r="GW677" s="16"/>
      <c r="GX677" s="16"/>
      <c r="GY677" s="16"/>
      <c r="GZ677" s="16"/>
      <c r="HA677" s="16"/>
      <c r="HB677" s="16"/>
      <c r="HC677" s="16"/>
      <c r="HD677" s="16"/>
      <c r="HE677" s="16"/>
      <c r="HF677" s="16"/>
      <c r="HG677" s="16"/>
      <c r="HH677" s="16"/>
      <c r="HI677" s="16"/>
      <c r="HJ677" s="16"/>
      <c r="HK677" s="16"/>
      <c r="HL677" s="16"/>
      <c r="HM677" s="16"/>
      <c r="HN677" s="16"/>
      <c r="HO677" s="16"/>
      <c r="HP677" s="16"/>
      <c r="HQ677" s="16"/>
      <c r="HR677" s="16"/>
      <c r="HS677" s="16"/>
      <c r="HT677" s="16"/>
      <c r="HU677" s="16"/>
      <c r="HV677" s="16"/>
      <c r="HW677" s="16"/>
      <c r="HX677" s="16"/>
      <c r="HY677" s="16"/>
      <c r="HZ677" s="16"/>
      <c r="IA677" s="16"/>
      <c r="IB677" s="16"/>
      <c r="IC677" s="16"/>
      <c r="ID677" s="16"/>
      <c r="IE677" s="16"/>
      <c r="IF677" s="16"/>
      <c r="IG677" s="16"/>
      <c r="IH677" s="16"/>
      <c r="II677" s="16"/>
      <c r="IJ677" s="16"/>
      <c r="IK677" s="16"/>
      <c r="IL677" s="16"/>
      <c r="IM677" s="16"/>
      <c r="IN677" s="16"/>
      <c r="IO677" s="16"/>
      <c r="IP677" s="16"/>
      <c r="IQ677" s="16"/>
      <c r="IR677" s="16"/>
      <c r="IS677" s="16"/>
      <c r="IT677" s="16"/>
      <c r="IU677" s="16"/>
      <c r="IV677" s="16"/>
      <c r="IW677" s="16"/>
      <c r="IX677" s="16"/>
      <c r="IY677" s="16"/>
      <c r="IZ677" s="16"/>
      <c r="JA677" s="16"/>
      <c r="JB677" s="16"/>
      <c r="JC677" s="16"/>
      <c r="JD677" s="16"/>
      <c r="JE677" s="16"/>
      <c r="JF677" s="16"/>
      <c r="JG677" s="16"/>
      <c r="JH677" s="16"/>
      <c r="JI677" s="16"/>
      <c r="JJ677" s="16"/>
      <c r="JK677" s="16"/>
      <c r="JL677" s="16"/>
      <c r="JM677" s="16"/>
      <c r="JN677" s="16"/>
      <c r="JO677" s="16"/>
      <c r="JP677" s="16"/>
    </row>
    <row r="678" spans="2:276" s="18" customFormat="1" x14ac:dyDescent="0.25">
      <c r="B678" s="16"/>
      <c r="C678" s="16"/>
      <c r="D678" s="16"/>
      <c r="E678" s="16"/>
      <c r="F678" s="16"/>
      <c r="G678" s="16"/>
      <c r="H678" s="16"/>
      <c r="I678" s="16"/>
      <c r="J678" s="16"/>
      <c r="K678" s="16"/>
      <c r="L678" s="16"/>
      <c r="M678" s="16"/>
      <c r="N678" s="16"/>
      <c r="O678" s="16"/>
      <c r="P678" s="16"/>
      <c r="Q678" s="16"/>
      <c r="R678" s="16"/>
      <c r="S678" s="16"/>
      <c r="T678" s="16"/>
      <c r="U678" s="16"/>
      <c r="V678" s="16"/>
      <c r="W678" s="16"/>
      <c r="X678" s="16"/>
      <c r="Y678" s="16"/>
      <c r="Z678" s="16"/>
      <c r="AA678" s="16"/>
      <c r="AB678" s="16"/>
      <c r="AC678" s="16"/>
      <c r="AD678" s="16"/>
      <c r="AE678" s="16"/>
      <c r="AF678" s="16"/>
      <c r="AG678" s="16"/>
      <c r="AH678" s="16"/>
      <c r="AI678" s="16"/>
      <c r="AJ678" s="16"/>
      <c r="AK678" s="16"/>
      <c r="AL678" s="16"/>
      <c r="AM678" s="16"/>
      <c r="AN678" s="16"/>
      <c r="AO678" s="16"/>
      <c r="AP678" s="16"/>
      <c r="AQ678" s="16"/>
      <c r="AR678" s="16"/>
      <c r="AS678" s="16"/>
      <c r="AT678" s="16"/>
      <c r="AU678" s="16"/>
      <c r="AV678" s="16"/>
      <c r="AW678" s="16"/>
      <c r="AX678" s="16"/>
      <c r="AY678" s="16"/>
      <c r="AZ678" s="16"/>
      <c r="BA678" s="16"/>
      <c r="BB678" s="16"/>
      <c r="BC678" s="16"/>
      <c r="BD678" s="16"/>
      <c r="BE678" s="16"/>
      <c r="BF678" s="16"/>
      <c r="BG678" s="16"/>
      <c r="BH678" s="16"/>
      <c r="BI678" s="16"/>
      <c r="BJ678" s="16"/>
      <c r="BK678" s="16"/>
      <c r="BL678" s="16"/>
      <c r="BM678" s="16"/>
      <c r="BN678" s="16"/>
      <c r="BO678" s="16"/>
      <c r="BP678" s="16"/>
      <c r="BQ678" s="16"/>
      <c r="BR678" s="16"/>
      <c r="BS678" s="16"/>
      <c r="BT678" s="16"/>
      <c r="BU678" s="16"/>
      <c r="BV678" s="16"/>
      <c r="BW678" s="16"/>
      <c r="BX678" s="16"/>
      <c r="BY678" s="16"/>
      <c r="BZ678" s="16"/>
      <c r="CA678" s="16"/>
      <c r="CB678" s="16"/>
      <c r="CC678" s="16"/>
      <c r="CD678" s="16"/>
      <c r="CE678" s="16"/>
      <c r="CF678" s="16"/>
      <c r="CG678" s="16"/>
      <c r="CH678" s="16"/>
      <c r="CI678" s="16"/>
      <c r="CJ678" s="16"/>
      <c r="CK678" s="16"/>
      <c r="CL678" s="16"/>
      <c r="CM678" s="16"/>
      <c r="CN678" s="16"/>
      <c r="CO678" s="16"/>
      <c r="CP678" s="16"/>
      <c r="CQ678" s="16"/>
      <c r="CR678" s="16"/>
      <c r="CS678" s="16"/>
      <c r="CT678" s="16"/>
      <c r="CU678" s="16"/>
      <c r="CV678" s="16"/>
      <c r="CW678" s="16"/>
      <c r="CX678" s="16"/>
      <c r="CY678" s="16"/>
      <c r="CZ678" s="16"/>
      <c r="DA678" s="16"/>
      <c r="DB678" s="16"/>
      <c r="DC678" s="16"/>
      <c r="DD678" s="16"/>
      <c r="DE678" s="16"/>
      <c r="DF678" s="16"/>
      <c r="DG678" s="16"/>
      <c r="DH678" s="16"/>
      <c r="DI678" s="16"/>
      <c r="DJ678" s="16"/>
      <c r="DK678" s="16"/>
      <c r="DL678" s="16"/>
      <c r="DM678" s="16"/>
      <c r="DN678" s="16"/>
      <c r="DO678" s="16"/>
      <c r="DP678" s="16"/>
      <c r="DQ678" s="16"/>
      <c r="DR678" s="16"/>
      <c r="DS678" s="16"/>
      <c r="DT678" s="16"/>
      <c r="DU678" s="16"/>
      <c r="DV678" s="16"/>
      <c r="DW678" s="16"/>
      <c r="DX678" s="16"/>
      <c r="DY678" s="16"/>
      <c r="DZ678" s="16"/>
      <c r="EA678" s="16"/>
      <c r="EB678" s="16"/>
      <c r="EC678" s="16"/>
      <c r="ED678" s="16"/>
      <c r="EE678" s="16"/>
      <c r="EF678" s="16"/>
      <c r="EG678" s="16"/>
      <c r="EH678" s="16"/>
      <c r="EI678" s="16"/>
      <c r="EJ678" s="16"/>
      <c r="EK678" s="16"/>
      <c r="EL678" s="16"/>
      <c r="EM678" s="16"/>
      <c r="EN678" s="16"/>
      <c r="EO678" s="16"/>
      <c r="EP678" s="16"/>
      <c r="EQ678" s="16"/>
      <c r="ER678" s="16"/>
      <c r="ES678" s="16"/>
      <c r="ET678" s="16"/>
      <c r="EU678" s="16"/>
      <c r="EV678" s="16"/>
      <c r="EW678" s="16"/>
      <c r="EX678" s="16"/>
      <c r="EY678" s="16"/>
      <c r="EZ678" s="16"/>
      <c r="FA678" s="16"/>
      <c r="FB678" s="16"/>
      <c r="FC678" s="16"/>
      <c r="FD678" s="16"/>
      <c r="FE678" s="16"/>
      <c r="FF678" s="16"/>
      <c r="FG678" s="16"/>
      <c r="FH678" s="16"/>
      <c r="FI678" s="16"/>
      <c r="FJ678" s="16"/>
      <c r="FK678" s="16"/>
      <c r="FL678" s="16"/>
      <c r="FM678" s="16"/>
      <c r="FN678" s="16"/>
      <c r="FO678" s="16"/>
      <c r="FP678" s="16"/>
      <c r="FQ678" s="16"/>
      <c r="FR678" s="16"/>
      <c r="FS678" s="16"/>
      <c r="FT678" s="16"/>
      <c r="FU678" s="16"/>
      <c r="FV678" s="16"/>
      <c r="FW678" s="16"/>
      <c r="FX678" s="16"/>
      <c r="FY678" s="16"/>
      <c r="FZ678" s="16"/>
      <c r="GA678" s="16"/>
      <c r="GB678" s="16"/>
      <c r="GC678" s="16"/>
      <c r="GD678" s="16"/>
      <c r="GE678" s="16"/>
      <c r="GF678" s="16"/>
      <c r="GG678" s="16"/>
      <c r="GH678" s="16"/>
      <c r="GI678" s="16"/>
      <c r="GJ678" s="16"/>
      <c r="GK678" s="16"/>
      <c r="GL678" s="16"/>
      <c r="GM678" s="16"/>
      <c r="GN678" s="16"/>
      <c r="GO678" s="16"/>
      <c r="GP678" s="16"/>
      <c r="GQ678" s="16"/>
      <c r="GR678" s="16"/>
      <c r="GS678" s="16"/>
      <c r="GT678" s="16"/>
      <c r="GU678" s="16"/>
      <c r="GV678" s="16"/>
      <c r="GW678" s="16"/>
      <c r="GX678" s="16"/>
      <c r="GY678" s="16"/>
      <c r="GZ678" s="16"/>
      <c r="HA678" s="16"/>
      <c r="HB678" s="16"/>
      <c r="HC678" s="16"/>
      <c r="HD678" s="16"/>
      <c r="HE678" s="16"/>
      <c r="HF678" s="16"/>
      <c r="HG678" s="16"/>
      <c r="HH678" s="16"/>
      <c r="HI678" s="16"/>
      <c r="HJ678" s="16"/>
      <c r="HK678" s="16"/>
      <c r="HL678" s="16"/>
      <c r="HM678" s="16"/>
      <c r="HN678" s="16"/>
      <c r="HO678" s="16"/>
      <c r="HP678" s="16"/>
      <c r="HQ678" s="16"/>
      <c r="HR678" s="16"/>
      <c r="HS678" s="16"/>
      <c r="HT678" s="16"/>
      <c r="HU678" s="16"/>
      <c r="HV678" s="16"/>
      <c r="HW678" s="16"/>
      <c r="HX678" s="16"/>
      <c r="HY678" s="16"/>
      <c r="HZ678" s="16"/>
      <c r="IA678" s="16"/>
      <c r="IB678" s="16"/>
      <c r="IC678" s="16"/>
      <c r="ID678" s="16"/>
      <c r="IE678" s="16"/>
      <c r="IF678" s="16"/>
      <c r="IG678" s="16"/>
      <c r="IH678" s="16"/>
      <c r="II678" s="16"/>
      <c r="IJ678" s="16"/>
      <c r="IK678" s="16"/>
      <c r="IL678" s="16"/>
      <c r="IM678" s="16"/>
      <c r="IN678" s="16"/>
      <c r="IO678" s="16"/>
      <c r="IP678" s="16"/>
      <c r="IQ678" s="16"/>
      <c r="IR678" s="16"/>
      <c r="IS678" s="16"/>
      <c r="IT678" s="16"/>
      <c r="IU678" s="16"/>
      <c r="IV678" s="16"/>
      <c r="IW678" s="16"/>
      <c r="IX678" s="16"/>
      <c r="IY678" s="16"/>
      <c r="IZ678" s="16"/>
      <c r="JA678" s="16"/>
      <c r="JB678" s="16"/>
      <c r="JC678" s="16"/>
      <c r="JD678" s="16"/>
      <c r="JE678" s="16"/>
      <c r="JF678" s="16"/>
      <c r="JG678" s="16"/>
      <c r="JH678" s="16"/>
      <c r="JI678" s="16"/>
      <c r="JJ678" s="16"/>
      <c r="JK678" s="16"/>
      <c r="JL678" s="16"/>
      <c r="JM678" s="16"/>
      <c r="JN678" s="16"/>
      <c r="JO678" s="16"/>
      <c r="JP678" s="16"/>
    </row>
    <row r="679" spans="2:276" s="18" customFormat="1" x14ac:dyDescent="0.25">
      <c r="B679" s="16"/>
      <c r="C679" s="16"/>
      <c r="D679" s="16"/>
      <c r="E679" s="16"/>
      <c r="F679" s="16"/>
      <c r="G679" s="16"/>
      <c r="H679" s="16"/>
      <c r="I679" s="16"/>
      <c r="J679" s="16"/>
      <c r="K679" s="16"/>
      <c r="L679" s="16"/>
      <c r="M679" s="16"/>
      <c r="N679" s="16"/>
      <c r="O679" s="16"/>
      <c r="P679" s="16"/>
      <c r="Q679" s="16"/>
      <c r="R679" s="16"/>
      <c r="S679" s="16"/>
      <c r="T679" s="16"/>
      <c r="U679" s="16"/>
      <c r="V679" s="16"/>
      <c r="W679" s="16"/>
      <c r="X679" s="16"/>
      <c r="Y679" s="16"/>
      <c r="Z679" s="16"/>
      <c r="AA679" s="16"/>
      <c r="AB679" s="16"/>
      <c r="AC679" s="16"/>
      <c r="AD679" s="16"/>
      <c r="AE679" s="16"/>
      <c r="AF679" s="16"/>
      <c r="AG679" s="16"/>
      <c r="AH679" s="16"/>
      <c r="AI679" s="16"/>
      <c r="AJ679" s="16"/>
      <c r="AK679" s="16"/>
      <c r="AL679" s="16"/>
      <c r="AM679" s="16"/>
      <c r="AN679" s="16"/>
      <c r="AO679" s="16"/>
      <c r="AP679" s="16"/>
      <c r="AQ679" s="16"/>
      <c r="AR679" s="16"/>
      <c r="AS679" s="16"/>
      <c r="AT679" s="16"/>
      <c r="AU679" s="16"/>
      <c r="AV679" s="16"/>
      <c r="AW679" s="16"/>
      <c r="AX679" s="16"/>
      <c r="AY679" s="16"/>
      <c r="AZ679" s="16"/>
      <c r="BA679" s="16"/>
      <c r="BB679" s="16"/>
      <c r="BC679" s="16"/>
      <c r="BD679" s="16"/>
      <c r="BE679" s="16"/>
      <c r="BF679" s="16"/>
      <c r="BG679" s="16"/>
      <c r="BH679" s="16"/>
      <c r="BI679" s="16"/>
      <c r="BJ679" s="16"/>
      <c r="BK679" s="16"/>
      <c r="BL679" s="16"/>
      <c r="BM679" s="16"/>
      <c r="BN679" s="16"/>
      <c r="BO679" s="16"/>
      <c r="BP679" s="16"/>
      <c r="BQ679" s="16"/>
      <c r="BR679" s="16"/>
      <c r="BS679" s="16"/>
      <c r="BT679" s="16"/>
      <c r="BU679" s="16"/>
      <c r="BV679" s="16"/>
      <c r="BW679" s="16"/>
      <c r="BX679" s="16"/>
      <c r="BY679" s="16"/>
      <c r="BZ679" s="16"/>
      <c r="CA679" s="16"/>
      <c r="CB679" s="16"/>
      <c r="CC679" s="16"/>
      <c r="CD679" s="16"/>
      <c r="CE679" s="16"/>
      <c r="CF679" s="16"/>
      <c r="CG679" s="16"/>
      <c r="CH679" s="16"/>
      <c r="CI679" s="16"/>
      <c r="CJ679" s="16"/>
      <c r="CK679" s="16"/>
      <c r="CL679" s="16"/>
      <c r="CM679" s="16"/>
      <c r="CN679" s="16"/>
      <c r="CO679" s="16"/>
      <c r="CP679" s="16"/>
      <c r="CQ679" s="16"/>
      <c r="CR679" s="16"/>
      <c r="CS679" s="16"/>
      <c r="CT679" s="16"/>
      <c r="CU679" s="16"/>
      <c r="CV679" s="16"/>
      <c r="CW679" s="16"/>
      <c r="CX679" s="16"/>
      <c r="CY679" s="16"/>
      <c r="CZ679" s="16"/>
      <c r="DA679" s="16"/>
      <c r="DB679" s="16"/>
      <c r="DC679" s="16"/>
      <c r="DD679" s="16"/>
      <c r="DE679" s="16"/>
      <c r="DF679" s="16"/>
      <c r="DG679" s="16"/>
      <c r="DH679" s="16"/>
      <c r="DI679" s="16"/>
      <c r="DJ679" s="16"/>
      <c r="DK679" s="16"/>
      <c r="DL679" s="16"/>
      <c r="DM679" s="16"/>
      <c r="DN679" s="16"/>
      <c r="DO679" s="16"/>
      <c r="DP679" s="16"/>
      <c r="DQ679" s="16"/>
      <c r="DR679" s="16"/>
      <c r="DS679" s="16"/>
      <c r="DT679" s="16"/>
      <c r="DU679" s="16"/>
      <c r="DV679" s="16"/>
      <c r="DW679" s="16"/>
      <c r="DX679" s="16"/>
      <c r="DY679" s="16"/>
      <c r="DZ679" s="16"/>
      <c r="EA679" s="16"/>
      <c r="EB679" s="16"/>
      <c r="EC679" s="16"/>
      <c r="ED679" s="16"/>
      <c r="EE679" s="16"/>
      <c r="EF679" s="16"/>
      <c r="EG679" s="16"/>
      <c r="EH679" s="16"/>
      <c r="EI679" s="16"/>
      <c r="EJ679" s="16"/>
      <c r="EK679" s="16"/>
      <c r="EL679" s="16"/>
      <c r="EM679" s="16"/>
      <c r="EN679" s="16"/>
      <c r="EO679" s="16"/>
      <c r="EP679" s="16"/>
      <c r="EQ679" s="16"/>
      <c r="ER679" s="16"/>
      <c r="ES679" s="16"/>
      <c r="ET679" s="16"/>
      <c r="EU679" s="16"/>
      <c r="EV679" s="16"/>
      <c r="EW679" s="16"/>
      <c r="EX679" s="16"/>
      <c r="EY679" s="16"/>
      <c r="EZ679" s="16"/>
      <c r="FA679" s="16"/>
      <c r="FB679" s="16"/>
      <c r="FC679" s="16"/>
      <c r="FD679" s="16"/>
      <c r="FE679" s="16"/>
      <c r="FF679" s="16"/>
      <c r="FG679" s="16"/>
      <c r="FH679" s="16"/>
      <c r="FI679" s="16"/>
      <c r="FJ679" s="16"/>
      <c r="FK679" s="16"/>
      <c r="FL679" s="16"/>
      <c r="FM679" s="16"/>
      <c r="FN679" s="16"/>
      <c r="FO679" s="16"/>
      <c r="FP679" s="16"/>
      <c r="FQ679" s="16"/>
      <c r="FR679" s="16"/>
      <c r="FS679" s="16"/>
      <c r="FT679" s="16"/>
      <c r="FU679" s="16"/>
      <c r="FV679" s="16"/>
      <c r="FW679" s="16"/>
      <c r="FX679" s="16"/>
      <c r="FY679" s="16"/>
      <c r="FZ679" s="16"/>
      <c r="GA679" s="16"/>
      <c r="GB679" s="16"/>
      <c r="GC679" s="16"/>
      <c r="GD679" s="16"/>
      <c r="GE679" s="16"/>
      <c r="GF679" s="16"/>
      <c r="GG679" s="16"/>
      <c r="GH679" s="16"/>
      <c r="GI679" s="16"/>
      <c r="GJ679" s="16"/>
      <c r="GK679" s="16"/>
      <c r="GL679" s="16"/>
      <c r="GM679" s="16"/>
      <c r="GN679" s="16"/>
      <c r="GO679" s="16"/>
      <c r="GP679" s="16"/>
      <c r="GQ679" s="16"/>
      <c r="GR679" s="16"/>
      <c r="GS679" s="16"/>
      <c r="GT679" s="16"/>
      <c r="GU679" s="16"/>
      <c r="GV679" s="16"/>
      <c r="GW679" s="16"/>
      <c r="GX679" s="16"/>
      <c r="GY679" s="16"/>
      <c r="GZ679" s="16"/>
      <c r="HA679" s="16"/>
      <c r="HB679" s="16"/>
      <c r="HC679" s="16"/>
      <c r="HD679" s="16"/>
      <c r="HE679" s="16"/>
      <c r="HF679" s="16"/>
      <c r="HG679" s="16"/>
      <c r="HH679" s="16"/>
      <c r="HI679" s="16"/>
      <c r="HJ679" s="16"/>
      <c r="HK679" s="16"/>
      <c r="HL679" s="16"/>
      <c r="HM679" s="16"/>
      <c r="HN679" s="16"/>
      <c r="HO679" s="16"/>
      <c r="HP679" s="16"/>
      <c r="HQ679" s="16"/>
      <c r="HR679" s="16"/>
      <c r="HS679" s="16"/>
      <c r="HT679" s="16"/>
      <c r="HU679" s="16"/>
      <c r="HV679" s="16"/>
      <c r="HW679" s="16"/>
      <c r="HX679" s="16"/>
      <c r="HY679" s="16"/>
      <c r="HZ679" s="16"/>
      <c r="IA679" s="16"/>
      <c r="IB679" s="16"/>
      <c r="IC679" s="16"/>
      <c r="ID679" s="16"/>
      <c r="IE679" s="16"/>
      <c r="IF679" s="16"/>
      <c r="IG679" s="16"/>
      <c r="IH679" s="16"/>
      <c r="II679" s="16"/>
      <c r="IJ679" s="16"/>
      <c r="IK679" s="16"/>
      <c r="IL679" s="16"/>
      <c r="IM679" s="16"/>
      <c r="IN679" s="16"/>
      <c r="IO679" s="16"/>
      <c r="IP679" s="16"/>
      <c r="IQ679" s="16"/>
      <c r="IR679" s="16"/>
      <c r="IS679" s="16"/>
      <c r="IT679" s="16"/>
      <c r="IU679" s="16"/>
      <c r="IV679" s="16"/>
      <c r="IW679" s="16"/>
      <c r="IX679" s="16"/>
      <c r="IY679" s="16"/>
      <c r="IZ679" s="16"/>
      <c r="JA679" s="16"/>
      <c r="JB679" s="16"/>
      <c r="JC679" s="16"/>
      <c r="JD679" s="16"/>
      <c r="JE679" s="16"/>
      <c r="JF679" s="16"/>
      <c r="JG679" s="16"/>
      <c r="JH679" s="16"/>
      <c r="JI679" s="16"/>
      <c r="JJ679" s="16"/>
      <c r="JK679" s="16"/>
      <c r="JL679" s="16"/>
      <c r="JM679" s="16"/>
      <c r="JN679" s="16"/>
      <c r="JO679" s="16"/>
      <c r="JP679" s="16"/>
    </row>
    <row r="680" spans="2:276" s="18" customFormat="1" x14ac:dyDescent="0.25">
      <c r="B680" s="16"/>
      <c r="C680" s="16"/>
      <c r="D680" s="16"/>
      <c r="E680" s="16"/>
      <c r="F680" s="16"/>
      <c r="G680" s="16"/>
      <c r="H680" s="16"/>
      <c r="I680" s="16"/>
      <c r="J680" s="16"/>
      <c r="K680" s="16"/>
      <c r="L680" s="16"/>
      <c r="M680" s="16"/>
      <c r="N680" s="16"/>
      <c r="O680" s="16"/>
      <c r="P680" s="16"/>
      <c r="Q680" s="16"/>
      <c r="R680" s="16"/>
      <c r="S680" s="16"/>
      <c r="T680" s="16"/>
      <c r="U680" s="16"/>
      <c r="V680" s="16"/>
      <c r="W680" s="16"/>
      <c r="X680" s="16"/>
      <c r="Y680" s="16"/>
      <c r="Z680" s="16"/>
      <c r="AA680" s="16"/>
      <c r="AB680" s="16"/>
      <c r="AC680" s="16"/>
      <c r="AD680" s="16"/>
      <c r="AE680" s="16"/>
      <c r="AF680" s="16"/>
      <c r="AG680" s="16"/>
      <c r="AH680" s="16"/>
      <c r="AI680" s="16"/>
      <c r="AJ680" s="16"/>
      <c r="AK680" s="16"/>
      <c r="AL680" s="16"/>
      <c r="AM680" s="16"/>
      <c r="AN680" s="16"/>
      <c r="AO680" s="16"/>
      <c r="AP680" s="16"/>
      <c r="AQ680" s="16"/>
      <c r="AR680" s="16"/>
      <c r="AS680" s="16"/>
      <c r="AT680" s="16"/>
      <c r="AU680" s="16"/>
      <c r="AV680" s="16"/>
      <c r="AW680" s="16"/>
      <c r="AX680" s="16"/>
      <c r="AY680" s="16"/>
      <c r="AZ680" s="16"/>
      <c r="BA680" s="16"/>
      <c r="BB680" s="16"/>
      <c r="BC680" s="16"/>
      <c r="BD680" s="16"/>
      <c r="BE680" s="16"/>
      <c r="BF680" s="16"/>
      <c r="BG680" s="16"/>
      <c r="BH680" s="16"/>
      <c r="BI680" s="16"/>
      <c r="BJ680" s="16"/>
      <c r="BK680" s="16"/>
      <c r="BL680" s="16"/>
      <c r="BM680" s="16"/>
      <c r="BN680" s="16"/>
      <c r="BO680" s="16"/>
      <c r="BP680" s="16"/>
      <c r="BQ680" s="16"/>
      <c r="BR680" s="16"/>
      <c r="BS680" s="16"/>
      <c r="BT680" s="16"/>
      <c r="BU680" s="16"/>
      <c r="BV680" s="16"/>
      <c r="BW680" s="16"/>
      <c r="BX680" s="16"/>
      <c r="BY680" s="16"/>
      <c r="BZ680" s="16"/>
      <c r="CA680" s="16"/>
      <c r="CB680" s="16"/>
      <c r="CC680" s="16"/>
      <c r="CD680" s="16"/>
      <c r="CE680" s="16"/>
      <c r="CF680" s="16"/>
      <c r="CG680" s="16"/>
      <c r="CH680" s="16"/>
      <c r="CI680" s="16"/>
      <c r="CJ680" s="16"/>
      <c r="CK680" s="16"/>
      <c r="CL680" s="16"/>
      <c r="CM680" s="16"/>
      <c r="CN680" s="16"/>
      <c r="CO680" s="16"/>
      <c r="CP680" s="16"/>
      <c r="CQ680" s="16"/>
      <c r="CR680" s="16"/>
      <c r="CS680" s="16"/>
      <c r="CT680" s="16"/>
      <c r="CU680" s="16"/>
      <c r="CV680" s="16"/>
      <c r="CW680" s="16"/>
      <c r="CX680" s="16"/>
      <c r="CY680" s="16"/>
      <c r="CZ680" s="16"/>
      <c r="DA680" s="16"/>
      <c r="DB680" s="16"/>
      <c r="DC680" s="16"/>
      <c r="DD680" s="16"/>
      <c r="DE680" s="16"/>
      <c r="DF680" s="16"/>
      <c r="DG680" s="16"/>
      <c r="DH680" s="16"/>
      <c r="DI680" s="16"/>
      <c r="DJ680" s="16"/>
      <c r="DK680" s="16"/>
      <c r="DL680" s="16"/>
      <c r="DM680" s="16"/>
      <c r="DN680" s="16"/>
      <c r="DO680" s="16"/>
      <c r="DP680" s="16"/>
      <c r="DQ680" s="16"/>
      <c r="DR680" s="16"/>
      <c r="DS680" s="16"/>
      <c r="DT680" s="16"/>
      <c r="DU680" s="16"/>
      <c r="DV680" s="16"/>
      <c r="DW680" s="16"/>
      <c r="DX680" s="16"/>
      <c r="DY680" s="16"/>
      <c r="DZ680" s="16"/>
      <c r="EA680" s="16"/>
      <c r="EB680" s="16"/>
      <c r="EC680" s="16"/>
      <c r="ED680" s="16"/>
      <c r="EE680" s="16"/>
      <c r="EF680" s="16"/>
      <c r="EG680" s="16"/>
      <c r="EH680" s="16"/>
      <c r="EI680" s="16"/>
      <c r="EJ680" s="16"/>
      <c r="EK680" s="16"/>
      <c r="EL680" s="16"/>
      <c r="EM680" s="16"/>
      <c r="EN680" s="16"/>
      <c r="EO680" s="16"/>
      <c r="EP680" s="16"/>
      <c r="EQ680" s="16"/>
      <c r="ER680" s="16"/>
      <c r="ES680" s="16"/>
      <c r="ET680" s="16"/>
      <c r="EU680" s="16"/>
      <c r="EV680" s="16"/>
      <c r="EW680" s="16"/>
      <c r="EX680" s="16"/>
      <c r="EY680" s="16"/>
      <c r="EZ680" s="16"/>
      <c r="FA680" s="16"/>
      <c r="FB680" s="16"/>
      <c r="FC680" s="16"/>
      <c r="FD680" s="16"/>
      <c r="FE680" s="16"/>
      <c r="FF680" s="16"/>
      <c r="FG680" s="16"/>
      <c r="FH680" s="16"/>
      <c r="FI680" s="16"/>
      <c r="FJ680" s="16"/>
      <c r="FK680" s="16"/>
      <c r="FL680" s="16"/>
      <c r="FM680" s="16"/>
      <c r="FN680" s="16"/>
      <c r="FO680" s="16"/>
      <c r="FP680" s="16"/>
      <c r="FQ680" s="16"/>
      <c r="FR680" s="16"/>
      <c r="FS680" s="16"/>
      <c r="FT680" s="16"/>
      <c r="FU680" s="16"/>
      <c r="FV680" s="16"/>
      <c r="FW680" s="16"/>
      <c r="FX680" s="16"/>
      <c r="FY680" s="16"/>
      <c r="FZ680" s="16"/>
      <c r="GA680" s="16"/>
      <c r="GB680" s="16"/>
      <c r="GC680" s="16"/>
      <c r="GD680" s="16"/>
      <c r="GE680" s="16"/>
      <c r="GF680" s="16"/>
      <c r="GG680" s="16"/>
      <c r="GH680" s="16"/>
      <c r="GI680" s="16"/>
      <c r="GJ680" s="16"/>
      <c r="GK680" s="16"/>
      <c r="GL680" s="16"/>
      <c r="GM680" s="16"/>
      <c r="GN680" s="16"/>
      <c r="GO680" s="16"/>
      <c r="GP680" s="16"/>
      <c r="GQ680" s="16"/>
      <c r="GR680" s="16"/>
      <c r="GS680" s="16"/>
      <c r="GT680" s="16"/>
      <c r="GU680" s="16"/>
      <c r="GV680" s="16"/>
      <c r="GW680" s="16"/>
      <c r="GX680" s="16"/>
      <c r="GY680" s="16"/>
      <c r="GZ680" s="16"/>
      <c r="HA680" s="16"/>
      <c r="HB680" s="16"/>
      <c r="HC680" s="16"/>
      <c r="HD680" s="16"/>
      <c r="HE680" s="16"/>
      <c r="HF680" s="16"/>
      <c r="HG680" s="16"/>
      <c r="HH680" s="16"/>
      <c r="HI680" s="16"/>
      <c r="HJ680" s="16"/>
      <c r="HK680" s="16"/>
      <c r="HL680" s="16"/>
      <c r="HM680" s="16"/>
      <c r="HN680" s="16"/>
      <c r="HO680" s="16"/>
      <c r="HP680" s="16"/>
      <c r="HQ680" s="16"/>
      <c r="HR680" s="16"/>
      <c r="HS680" s="16"/>
      <c r="HT680" s="16"/>
      <c r="HU680" s="16"/>
      <c r="HV680" s="16"/>
      <c r="HW680" s="16"/>
      <c r="HX680" s="16"/>
      <c r="HY680" s="16"/>
      <c r="HZ680" s="16"/>
      <c r="IA680" s="16"/>
      <c r="IB680" s="16"/>
      <c r="IC680" s="16"/>
      <c r="ID680" s="16"/>
      <c r="IE680" s="16"/>
      <c r="IF680" s="16"/>
      <c r="IG680" s="16"/>
      <c r="IH680" s="16"/>
      <c r="II680" s="16"/>
      <c r="IJ680" s="16"/>
      <c r="IK680" s="16"/>
      <c r="IL680" s="16"/>
      <c r="IM680" s="16"/>
      <c r="IN680" s="16"/>
      <c r="IO680" s="16"/>
      <c r="IP680" s="16"/>
      <c r="IQ680" s="16"/>
      <c r="IR680" s="16"/>
      <c r="IS680" s="16"/>
      <c r="IT680" s="16"/>
      <c r="IU680" s="16"/>
      <c r="IV680" s="16"/>
      <c r="IW680" s="16"/>
      <c r="IX680" s="16"/>
      <c r="IY680" s="16"/>
      <c r="IZ680" s="16"/>
      <c r="JA680" s="16"/>
      <c r="JB680" s="16"/>
      <c r="JC680" s="16"/>
      <c r="JD680" s="16"/>
      <c r="JE680" s="16"/>
      <c r="JF680" s="16"/>
      <c r="JG680" s="16"/>
      <c r="JH680" s="16"/>
      <c r="JI680" s="16"/>
      <c r="JJ680" s="16"/>
      <c r="JK680" s="16"/>
      <c r="JL680" s="16"/>
      <c r="JM680" s="16"/>
      <c r="JN680" s="16"/>
      <c r="JO680" s="16"/>
      <c r="JP680" s="16"/>
    </row>
    <row r="681" spans="2:276" s="18" customFormat="1" x14ac:dyDescent="0.25">
      <c r="B681" s="16"/>
      <c r="C681" s="16"/>
      <c r="D681" s="16"/>
      <c r="E681" s="16"/>
      <c r="F681" s="16"/>
      <c r="G681" s="16"/>
      <c r="H681" s="16"/>
      <c r="I681" s="16"/>
      <c r="J681" s="16"/>
      <c r="K681" s="16"/>
      <c r="L681" s="16"/>
      <c r="M681" s="16"/>
      <c r="N681" s="16"/>
      <c r="O681" s="16"/>
      <c r="P681" s="16"/>
      <c r="Q681" s="16"/>
      <c r="R681" s="16"/>
      <c r="S681" s="16"/>
      <c r="T681" s="16"/>
      <c r="U681" s="16"/>
      <c r="V681" s="16"/>
      <c r="W681" s="16"/>
      <c r="X681" s="16"/>
      <c r="Y681" s="16"/>
      <c r="Z681" s="16"/>
      <c r="AA681" s="16"/>
      <c r="AB681" s="16"/>
      <c r="AC681" s="16"/>
      <c r="AD681" s="16"/>
      <c r="AE681" s="16"/>
      <c r="AF681" s="16"/>
      <c r="AG681" s="16"/>
      <c r="AH681" s="16"/>
      <c r="AI681" s="16"/>
      <c r="AJ681" s="16"/>
      <c r="AK681" s="16"/>
      <c r="AL681" s="16"/>
      <c r="AM681" s="16"/>
      <c r="AN681" s="16"/>
      <c r="AO681" s="16"/>
      <c r="AP681" s="16"/>
      <c r="AQ681" s="16"/>
      <c r="AR681" s="16"/>
      <c r="AS681" s="16"/>
      <c r="AT681" s="16"/>
      <c r="AU681" s="16"/>
      <c r="AV681" s="16"/>
      <c r="AW681" s="16"/>
      <c r="AX681" s="16"/>
      <c r="AY681" s="16"/>
      <c r="AZ681" s="16"/>
      <c r="BA681" s="16"/>
      <c r="BB681" s="16"/>
      <c r="BC681" s="16"/>
      <c r="BD681" s="16"/>
      <c r="BE681" s="16"/>
      <c r="BF681" s="16"/>
      <c r="BG681" s="16"/>
      <c r="BH681" s="16"/>
      <c r="BI681" s="16"/>
      <c r="BJ681" s="16"/>
      <c r="BK681" s="16"/>
      <c r="BL681" s="16"/>
      <c r="BM681" s="16"/>
      <c r="BN681" s="16"/>
      <c r="BO681" s="16"/>
      <c r="BP681" s="16"/>
      <c r="BQ681" s="16"/>
      <c r="BR681" s="16"/>
      <c r="BS681" s="16"/>
      <c r="BT681" s="16"/>
      <c r="BU681" s="16"/>
      <c r="BV681" s="16"/>
      <c r="BW681" s="16"/>
      <c r="BX681" s="16"/>
      <c r="BY681" s="16"/>
      <c r="BZ681" s="16"/>
      <c r="CA681" s="16"/>
      <c r="CB681" s="16"/>
      <c r="CC681" s="16"/>
      <c r="CD681" s="16"/>
      <c r="CE681" s="16"/>
      <c r="CF681" s="16"/>
      <c r="CG681" s="16"/>
      <c r="CH681" s="16"/>
      <c r="CI681" s="16"/>
      <c r="CJ681" s="16"/>
      <c r="CK681" s="16"/>
      <c r="CL681" s="16"/>
      <c r="CM681" s="16"/>
      <c r="CN681" s="16"/>
      <c r="CO681" s="16"/>
      <c r="CP681" s="16"/>
      <c r="CQ681" s="16"/>
      <c r="CR681" s="16"/>
      <c r="CS681" s="16"/>
      <c r="CT681" s="16"/>
      <c r="CU681" s="16"/>
      <c r="CV681" s="16"/>
      <c r="CW681" s="16"/>
      <c r="CX681" s="16"/>
      <c r="CY681" s="16"/>
      <c r="CZ681" s="16"/>
      <c r="DA681" s="16"/>
      <c r="DB681" s="16"/>
      <c r="DC681" s="16"/>
      <c r="DD681" s="16"/>
      <c r="DE681" s="16"/>
      <c r="DF681" s="16"/>
      <c r="DG681" s="16"/>
      <c r="DH681" s="16"/>
      <c r="DI681" s="16"/>
      <c r="DJ681" s="16"/>
      <c r="DK681" s="16"/>
      <c r="DL681" s="16"/>
      <c r="DM681" s="16"/>
      <c r="DN681" s="16"/>
      <c r="DO681" s="16"/>
      <c r="DP681" s="16"/>
      <c r="DQ681" s="16"/>
      <c r="DR681" s="16"/>
      <c r="DS681" s="16"/>
      <c r="DT681" s="16"/>
      <c r="DU681" s="16"/>
      <c r="DV681" s="16"/>
      <c r="DW681" s="16"/>
      <c r="DX681" s="16"/>
      <c r="DY681" s="16"/>
      <c r="DZ681" s="16"/>
      <c r="EA681" s="16"/>
      <c r="EB681" s="16"/>
      <c r="EC681" s="16"/>
      <c r="ED681" s="16"/>
      <c r="EE681" s="16"/>
      <c r="EF681" s="16"/>
      <c r="EG681" s="16"/>
      <c r="EH681" s="16"/>
      <c r="EI681" s="16"/>
      <c r="EJ681" s="16"/>
      <c r="EK681" s="16"/>
      <c r="EL681" s="16"/>
      <c r="EM681" s="16"/>
      <c r="EN681" s="16"/>
      <c r="EO681" s="16"/>
      <c r="EP681" s="16"/>
      <c r="EQ681" s="16"/>
      <c r="ER681" s="16"/>
      <c r="ES681" s="16"/>
      <c r="ET681" s="16"/>
      <c r="EU681" s="16"/>
      <c r="EV681" s="16"/>
      <c r="EW681" s="16"/>
      <c r="EX681" s="16"/>
      <c r="EY681" s="16"/>
      <c r="EZ681" s="16"/>
      <c r="FA681" s="16"/>
      <c r="FB681" s="16"/>
      <c r="FC681" s="16"/>
      <c r="FD681" s="16"/>
      <c r="FE681" s="16"/>
      <c r="FF681" s="16"/>
      <c r="FG681" s="16"/>
      <c r="FH681" s="16"/>
      <c r="FI681" s="16"/>
      <c r="FJ681" s="16"/>
      <c r="FK681" s="16"/>
      <c r="FL681" s="16"/>
      <c r="FM681" s="16"/>
      <c r="FN681" s="16"/>
      <c r="FO681" s="16"/>
      <c r="FP681" s="16"/>
      <c r="FQ681" s="16"/>
      <c r="FR681" s="16"/>
      <c r="FS681" s="16"/>
      <c r="FT681" s="16"/>
      <c r="FU681" s="16"/>
      <c r="FV681" s="16"/>
      <c r="FW681" s="16"/>
      <c r="FX681" s="16"/>
      <c r="FY681" s="16"/>
      <c r="FZ681" s="16"/>
      <c r="GA681" s="16"/>
      <c r="GB681" s="16"/>
      <c r="GC681" s="16"/>
      <c r="GD681" s="16"/>
      <c r="GE681" s="16"/>
      <c r="GF681" s="16"/>
      <c r="GG681" s="16"/>
      <c r="GH681" s="16"/>
      <c r="GI681" s="16"/>
      <c r="GJ681" s="16"/>
      <c r="GK681" s="16"/>
      <c r="GL681" s="16"/>
      <c r="GM681" s="16"/>
      <c r="GN681" s="16"/>
      <c r="GO681" s="16"/>
      <c r="GP681" s="16"/>
      <c r="GQ681" s="16"/>
      <c r="GR681" s="16"/>
      <c r="GS681" s="16"/>
      <c r="GT681" s="16"/>
      <c r="GU681" s="16"/>
      <c r="GV681" s="16"/>
      <c r="GW681" s="16"/>
      <c r="GX681" s="16"/>
      <c r="GY681" s="16"/>
      <c r="GZ681" s="16"/>
      <c r="HA681" s="16"/>
      <c r="HB681" s="16"/>
      <c r="HC681" s="16"/>
      <c r="HD681" s="16"/>
      <c r="HE681" s="16"/>
      <c r="HF681" s="16"/>
      <c r="HG681" s="16"/>
      <c r="HH681" s="16"/>
      <c r="HI681" s="16"/>
      <c r="HJ681" s="16"/>
      <c r="HK681" s="16"/>
      <c r="HL681" s="16"/>
      <c r="HM681" s="16"/>
      <c r="HN681" s="16"/>
      <c r="HO681" s="16"/>
      <c r="HP681" s="16"/>
      <c r="HQ681" s="16"/>
      <c r="HR681" s="16"/>
      <c r="HS681" s="16"/>
      <c r="HT681" s="16"/>
      <c r="HU681" s="16"/>
      <c r="HV681" s="16"/>
      <c r="HW681" s="16"/>
      <c r="HX681" s="16"/>
      <c r="HY681" s="16"/>
      <c r="HZ681" s="16"/>
      <c r="IA681" s="16"/>
      <c r="IB681" s="16"/>
      <c r="IC681" s="16"/>
      <c r="ID681" s="16"/>
      <c r="IE681" s="16"/>
      <c r="IF681" s="16"/>
      <c r="IG681" s="16"/>
      <c r="IH681" s="16"/>
      <c r="II681" s="16"/>
      <c r="IJ681" s="16"/>
      <c r="IK681" s="16"/>
      <c r="IL681" s="16"/>
      <c r="IM681" s="16"/>
      <c r="IN681" s="16"/>
      <c r="IO681" s="16"/>
      <c r="IP681" s="16"/>
      <c r="IQ681" s="16"/>
      <c r="IR681" s="16"/>
      <c r="IS681" s="16"/>
      <c r="IT681" s="16"/>
      <c r="IU681" s="16"/>
      <c r="IV681" s="16"/>
      <c r="IW681" s="16"/>
      <c r="IX681" s="16"/>
      <c r="IY681" s="16"/>
      <c r="IZ681" s="16"/>
      <c r="JA681" s="16"/>
      <c r="JB681" s="16"/>
      <c r="JC681" s="16"/>
      <c r="JD681" s="16"/>
      <c r="JE681" s="16"/>
      <c r="JF681" s="16"/>
      <c r="JG681" s="16"/>
      <c r="JH681" s="16"/>
      <c r="JI681" s="16"/>
      <c r="JJ681" s="16"/>
      <c r="JK681" s="16"/>
      <c r="JL681" s="16"/>
      <c r="JM681" s="16"/>
      <c r="JN681" s="16"/>
      <c r="JO681" s="16"/>
      <c r="JP681" s="16"/>
    </row>
    <row r="682" spans="2:276" s="18" customFormat="1" x14ac:dyDescent="0.25">
      <c r="B682" s="16"/>
      <c r="C682" s="16"/>
      <c r="D682" s="16"/>
      <c r="E682" s="16"/>
      <c r="F682" s="16"/>
      <c r="G682" s="16"/>
      <c r="H682" s="16"/>
      <c r="I682" s="16"/>
      <c r="J682" s="16"/>
      <c r="K682" s="16"/>
      <c r="L682" s="16"/>
      <c r="M682" s="16"/>
      <c r="N682" s="16"/>
      <c r="O682" s="16"/>
      <c r="P682" s="16"/>
      <c r="Q682" s="16"/>
      <c r="R682" s="16"/>
      <c r="S682" s="16"/>
      <c r="T682" s="16"/>
      <c r="U682" s="16"/>
      <c r="V682" s="16"/>
      <c r="W682" s="16"/>
      <c r="X682" s="16"/>
      <c r="Y682" s="16"/>
      <c r="Z682" s="16"/>
      <c r="AA682" s="16"/>
      <c r="AB682" s="16"/>
      <c r="AC682" s="16"/>
      <c r="AD682" s="16"/>
      <c r="AE682" s="16"/>
      <c r="AF682" s="16"/>
      <c r="AG682" s="16"/>
      <c r="AH682" s="16"/>
      <c r="AI682" s="16"/>
      <c r="AJ682" s="16"/>
      <c r="AK682" s="16"/>
      <c r="AL682" s="16"/>
      <c r="AM682" s="16"/>
      <c r="AN682" s="16"/>
      <c r="AO682" s="16"/>
      <c r="AP682" s="16"/>
      <c r="AQ682" s="16"/>
      <c r="AR682" s="16"/>
      <c r="AS682" s="16"/>
      <c r="AT682" s="16"/>
      <c r="AU682" s="16"/>
      <c r="AV682" s="16"/>
      <c r="AW682" s="16"/>
      <c r="AX682" s="16"/>
      <c r="AY682" s="16"/>
      <c r="AZ682" s="16"/>
      <c r="BA682" s="16"/>
      <c r="BB682" s="16"/>
      <c r="BC682" s="16"/>
      <c r="BD682" s="16"/>
      <c r="BE682" s="16"/>
      <c r="BF682" s="16"/>
      <c r="BG682" s="16"/>
      <c r="BH682" s="16"/>
      <c r="BI682" s="16"/>
      <c r="BJ682" s="16"/>
      <c r="BK682" s="16"/>
      <c r="BL682" s="16"/>
      <c r="BM682" s="16"/>
      <c r="BN682" s="16"/>
      <c r="BO682" s="16"/>
      <c r="BP682" s="16"/>
      <c r="BQ682" s="16"/>
      <c r="BR682" s="16"/>
      <c r="BS682" s="16"/>
      <c r="BT682" s="16"/>
      <c r="BU682" s="16"/>
      <c r="BV682" s="16"/>
      <c r="BW682" s="16"/>
      <c r="BX682" s="16"/>
      <c r="BY682" s="16"/>
      <c r="BZ682" s="16"/>
      <c r="CA682" s="16"/>
      <c r="CB682" s="16"/>
      <c r="CC682" s="16"/>
      <c r="CD682" s="16"/>
      <c r="CE682" s="16"/>
      <c r="CF682" s="16"/>
      <c r="CG682" s="16"/>
      <c r="CH682" s="16"/>
      <c r="CI682" s="16"/>
      <c r="CJ682" s="16"/>
      <c r="CK682" s="16"/>
      <c r="CL682" s="16"/>
      <c r="CM682" s="16"/>
      <c r="CN682" s="16"/>
      <c r="CO682" s="16"/>
      <c r="CP682" s="16"/>
      <c r="CQ682" s="16"/>
      <c r="CR682" s="16"/>
      <c r="CS682" s="16"/>
      <c r="CT682" s="16"/>
      <c r="CU682" s="16"/>
      <c r="CV682" s="16"/>
      <c r="CW682" s="16"/>
      <c r="CX682" s="16"/>
      <c r="CY682" s="16"/>
      <c r="CZ682" s="16"/>
      <c r="DA682" s="16"/>
      <c r="DB682" s="16"/>
      <c r="DC682" s="16"/>
      <c r="DD682" s="16"/>
      <c r="DE682" s="16"/>
      <c r="DF682" s="16"/>
      <c r="DG682" s="16"/>
      <c r="DH682" s="16"/>
      <c r="DI682" s="16"/>
      <c r="DJ682" s="16"/>
      <c r="DK682" s="16"/>
      <c r="DL682" s="16"/>
      <c r="DM682" s="16"/>
      <c r="DN682" s="16"/>
      <c r="DO682" s="16"/>
      <c r="DP682" s="16"/>
      <c r="DQ682" s="16"/>
      <c r="DR682" s="16"/>
      <c r="DS682" s="16"/>
      <c r="DT682" s="16"/>
      <c r="DU682" s="16"/>
      <c r="DV682" s="16"/>
      <c r="DW682" s="16"/>
      <c r="DX682" s="16"/>
      <c r="DY682" s="16"/>
      <c r="DZ682" s="16"/>
      <c r="EA682" s="16"/>
      <c r="EB682" s="16"/>
      <c r="EC682" s="16"/>
      <c r="ED682" s="16"/>
      <c r="EE682" s="16"/>
      <c r="EF682" s="16"/>
      <c r="EG682" s="16"/>
      <c r="EH682" s="16"/>
      <c r="EI682" s="16"/>
      <c r="EJ682" s="16"/>
      <c r="EK682" s="16"/>
      <c r="EL682" s="16"/>
      <c r="EM682" s="16"/>
      <c r="EN682" s="16"/>
      <c r="EO682" s="16"/>
      <c r="EP682" s="16"/>
      <c r="EQ682" s="16"/>
      <c r="ER682" s="16"/>
      <c r="ES682" s="16"/>
      <c r="ET682" s="16"/>
      <c r="EU682" s="16"/>
      <c r="EV682" s="16"/>
      <c r="EW682" s="16"/>
      <c r="EX682" s="16"/>
      <c r="EY682" s="16"/>
      <c r="EZ682" s="16"/>
      <c r="FA682" s="16"/>
      <c r="FB682" s="16"/>
      <c r="FC682" s="16"/>
      <c r="FD682" s="16"/>
      <c r="FE682" s="16"/>
      <c r="FF682" s="16"/>
      <c r="FG682" s="16"/>
      <c r="FH682" s="16"/>
      <c r="FI682" s="16"/>
      <c r="FJ682" s="16"/>
      <c r="FK682" s="16"/>
      <c r="FL682" s="16"/>
      <c r="FM682" s="16"/>
      <c r="FN682" s="16"/>
      <c r="FO682" s="16"/>
      <c r="FP682" s="16"/>
      <c r="FQ682" s="16"/>
      <c r="FR682" s="16"/>
      <c r="FS682" s="16"/>
      <c r="FT682" s="16"/>
      <c r="FU682" s="16"/>
      <c r="FV682" s="16"/>
      <c r="FW682" s="16"/>
      <c r="FX682" s="16"/>
      <c r="FY682" s="16"/>
      <c r="FZ682" s="16"/>
      <c r="GA682" s="16"/>
      <c r="GB682" s="16"/>
      <c r="GC682" s="16"/>
      <c r="GD682" s="16"/>
      <c r="GE682" s="16"/>
      <c r="GF682" s="16"/>
      <c r="GG682" s="16"/>
      <c r="GH682" s="16"/>
      <c r="GI682" s="16"/>
      <c r="GJ682" s="16"/>
      <c r="GK682" s="16"/>
      <c r="GL682" s="16"/>
      <c r="GM682" s="16"/>
      <c r="GN682" s="16"/>
      <c r="GO682" s="16"/>
      <c r="GP682" s="16"/>
      <c r="GQ682" s="16"/>
      <c r="GR682" s="16"/>
      <c r="GS682" s="16"/>
      <c r="GT682" s="16"/>
      <c r="GU682" s="16"/>
      <c r="GV682" s="16"/>
      <c r="GW682" s="16"/>
      <c r="GX682" s="16"/>
      <c r="GY682" s="16"/>
      <c r="GZ682" s="16"/>
      <c r="HA682" s="16"/>
      <c r="HB682" s="16"/>
      <c r="HC682" s="16"/>
      <c r="HD682" s="16"/>
      <c r="HE682" s="16"/>
      <c r="HF682" s="16"/>
      <c r="HG682" s="16"/>
      <c r="HH682" s="16"/>
      <c r="HI682" s="16"/>
      <c r="HJ682" s="16"/>
      <c r="HK682" s="16"/>
      <c r="HL682" s="16"/>
      <c r="HM682" s="16"/>
      <c r="HN682" s="16"/>
      <c r="HO682" s="16"/>
      <c r="HP682" s="16"/>
      <c r="HQ682" s="16"/>
      <c r="HR682" s="16"/>
      <c r="HS682" s="16"/>
      <c r="HT682" s="16"/>
      <c r="HU682" s="16"/>
      <c r="HV682" s="16"/>
      <c r="HW682" s="16"/>
      <c r="HX682" s="16"/>
      <c r="HY682" s="16"/>
      <c r="HZ682" s="16"/>
      <c r="IA682" s="16"/>
      <c r="IB682" s="16"/>
      <c r="IC682" s="16"/>
      <c r="ID682" s="16"/>
      <c r="IE682" s="16"/>
      <c r="IF682" s="16"/>
      <c r="IG682" s="16"/>
      <c r="IH682" s="16"/>
      <c r="II682" s="16"/>
      <c r="IJ682" s="16"/>
      <c r="IK682" s="16"/>
      <c r="IL682" s="16"/>
      <c r="IM682" s="16"/>
      <c r="IN682" s="16"/>
      <c r="IO682" s="16"/>
      <c r="IP682" s="16"/>
      <c r="IQ682" s="16"/>
      <c r="IR682" s="16"/>
      <c r="IS682" s="16"/>
      <c r="IT682" s="16"/>
      <c r="IU682" s="16"/>
      <c r="IV682" s="16"/>
      <c r="IW682" s="16"/>
      <c r="IX682" s="16"/>
      <c r="IY682" s="16"/>
      <c r="IZ682" s="16"/>
      <c r="JA682" s="16"/>
      <c r="JB682" s="16"/>
      <c r="JC682" s="16"/>
      <c r="JD682" s="16"/>
      <c r="JE682" s="16"/>
      <c r="JF682" s="16"/>
      <c r="JG682" s="16"/>
      <c r="JH682" s="16"/>
      <c r="JI682" s="16"/>
      <c r="JJ682" s="16"/>
      <c r="JK682" s="16"/>
      <c r="JL682" s="16"/>
      <c r="JM682" s="16"/>
      <c r="JN682" s="16"/>
      <c r="JO682" s="16"/>
      <c r="JP682" s="16"/>
    </row>
    <row r="683" spans="2:276" s="18" customFormat="1" x14ac:dyDescent="0.25">
      <c r="B683" s="16"/>
      <c r="C683" s="16"/>
      <c r="D683" s="16"/>
      <c r="E683" s="16"/>
      <c r="F683" s="16"/>
      <c r="G683" s="16"/>
      <c r="H683" s="16"/>
      <c r="I683" s="16"/>
      <c r="J683" s="16"/>
      <c r="K683" s="16"/>
      <c r="L683" s="16"/>
      <c r="M683" s="16"/>
      <c r="N683" s="16"/>
      <c r="O683" s="16"/>
      <c r="P683" s="16"/>
      <c r="Q683" s="16"/>
      <c r="R683" s="16"/>
      <c r="S683" s="16"/>
      <c r="T683" s="16"/>
      <c r="U683" s="16"/>
      <c r="V683" s="16"/>
      <c r="W683" s="16"/>
      <c r="X683" s="16"/>
      <c r="Y683" s="16"/>
      <c r="Z683" s="16"/>
      <c r="AA683" s="16"/>
      <c r="AB683" s="16"/>
      <c r="AC683" s="16"/>
      <c r="AD683" s="16"/>
      <c r="AE683" s="16"/>
      <c r="AF683" s="16"/>
      <c r="AG683" s="16"/>
      <c r="AH683" s="16"/>
      <c r="AI683" s="16"/>
      <c r="AJ683" s="16"/>
      <c r="AK683" s="16"/>
      <c r="AL683" s="16"/>
      <c r="AM683" s="16"/>
      <c r="AN683" s="16"/>
      <c r="AO683" s="16"/>
      <c r="AP683" s="16"/>
      <c r="AQ683" s="16"/>
      <c r="AR683" s="16"/>
      <c r="AS683" s="16"/>
      <c r="AT683" s="16"/>
      <c r="AU683" s="16"/>
      <c r="AV683" s="16"/>
      <c r="AW683" s="16"/>
      <c r="AX683" s="16"/>
      <c r="AY683" s="16"/>
      <c r="AZ683" s="16"/>
      <c r="BA683" s="16"/>
      <c r="BB683" s="16"/>
      <c r="BC683" s="16"/>
      <c r="BD683" s="16"/>
      <c r="BE683" s="16"/>
      <c r="BF683" s="16"/>
      <c r="BG683" s="16"/>
      <c r="BH683" s="16"/>
      <c r="BI683" s="16"/>
      <c r="BJ683" s="16"/>
      <c r="BK683" s="16"/>
      <c r="BL683" s="16"/>
      <c r="BM683" s="16"/>
      <c r="BN683" s="16"/>
      <c r="BO683" s="16"/>
      <c r="BP683" s="16"/>
      <c r="BQ683" s="16"/>
      <c r="BR683" s="16"/>
      <c r="BS683" s="16"/>
      <c r="BT683" s="16"/>
      <c r="BU683" s="16"/>
      <c r="BV683" s="16"/>
      <c r="BW683" s="16"/>
      <c r="BX683" s="16"/>
      <c r="BY683" s="16"/>
      <c r="BZ683" s="16"/>
      <c r="CA683" s="16"/>
      <c r="CB683" s="16"/>
      <c r="CC683" s="16"/>
      <c r="CD683" s="16"/>
      <c r="CE683" s="16"/>
      <c r="CF683" s="16"/>
      <c r="CG683" s="16"/>
      <c r="CH683" s="16"/>
      <c r="CI683" s="16"/>
      <c r="CJ683" s="16"/>
      <c r="CK683" s="16"/>
      <c r="CL683" s="16"/>
      <c r="CM683" s="16"/>
      <c r="CN683" s="16"/>
      <c r="CO683" s="16"/>
      <c r="CP683" s="16"/>
      <c r="CQ683" s="16"/>
      <c r="CR683" s="16"/>
      <c r="CS683" s="16"/>
      <c r="CT683" s="16"/>
      <c r="CU683" s="16"/>
      <c r="CV683" s="16"/>
      <c r="CW683" s="16"/>
      <c r="CX683" s="16"/>
      <c r="CY683" s="16"/>
      <c r="CZ683" s="16"/>
      <c r="DA683" s="16"/>
      <c r="DB683" s="16"/>
      <c r="DC683" s="16"/>
      <c r="DD683" s="16"/>
      <c r="DE683" s="16"/>
      <c r="DF683" s="16"/>
      <c r="DG683" s="16"/>
      <c r="DH683" s="16"/>
      <c r="DI683" s="16"/>
      <c r="DJ683" s="16"/>
      <c r="DK683" s="16"/>
      <c r="DL683" s="16"/>
      <c r="DM683" s="16"/>
      <c r="DN683" s="16"/>
      <c r="DO683" s="16"/>
      <c r="DP683" s="16"/>
      <c r="DQ683" s="16"/>
      <c r="DR683" s="16"/>
      <c r="DS683" s="16"/>
      <c r="DT683" s="16"/>
      <c r="DU683" s="16"/>
      <c r="DV683" s="16"/>
      <c r="DW683" s="16"/>
      <c r="DX683" s="16"/>
      <c r="DY683" s="16"/>
      <c r="DZ683" s="16"/>
      <c r="EA683" s="16"/>
      <c r="EB683" s="16"/>
      <c r="EC683" s="16"/>
      <c r="ED683" s="16"/>
      <c r="EE683" s="16"/>
      <c r="EF683" s="16"/>
      <c r="EG683" s="16"/>
      <c r="EH683" s="16"/>
      <c r="EI683" s="16"/>
      <c r="EJ683" s="16"/>
      <c r="EK683" s="16"/>
      <c r="EL683" s="16"/>
      <c r="EM683" s="16"/>
      <c r="EN683" s="16"/>
      <c r="EO683" s="16"/>
      <c r="EP683" s="16"/>
      <c r="EQ683" s="16"/>
      <c r="ER683" s="16"/>
      <c r="ES683" s="16"/>
      <c r="ET683" s="16"/>
      <c r="EU683" s="16"/>
      <c r="EV683" s="16"/>
      <c r="EW683" s="16"/>
      <c r="EX683" s="16"/>
      <c r="EY683" s="16"/>
      <c r="EZ683" s="16"/>
      <c r="FA683" s="16"/>
      <c r="FB683" s="16"/>
      <c r="FC683" s="16"/>
      <c r="FD683" s="16"/>
      <c r="FE683" s="16"/>
      <c r="FF683" s="16"/>
      <c r="FG683" s="16"/>
      <c r="FH683" s="16"/>
      <c r="FI683" s="16"/>
      <c r="FJ683" s="16"/>
      <c r="FK683" s="16"/>
      <c r="FL683" s="16"/>
      <c r="FM683" s="16"/>
      <c r="FN683" s="16"/>
      <c r="FO683" s="16"/>
      <c r="FP683" s="16"/>
      <c r="FQ683" s="16"/>
      <c r="FR683" s="16"/>
      <c r="FS683" s="16"/>
      <c r="FT683" s="16"/>
      <c r="FU683" s="16"/>
      <c r="FV683" s="16"/>
      <c r="FW683" s="16"/>
      <c r="FX683" s="16"/>
      <c r="FY683" s="16"/>
      <c r="FZ683" s="16"/>
      <c r="GA683" s="16"/>
      <c r="GB683" s="16"/>
      <c r="GC683" s="16"/>
      <c r="GD683" s="16"/>
      <c r="GE683" s="16"/>
      <c r="GF683" s="16"/>
      <c r="GG683" s="16"/>
      <c r="GH683" s="16"/>
      <c r="GI683" s="16"/>
      <c r="GJ683" s="16"/>
      <c r="GK683" s="16"/>
      <c r="GL683" s="16"/>
      <c r="GM683" s="16"/>
      <c r="GN683" s="16"/>
      <c r="GO683" s="16"/>
      <c r="GP683" s="16"/>
      <c r="GQ683" s="16"/>
      <c r="GR683" s="16"/>
      <c r="GS683" s="16"/>
      <c r="GT683" s="16"/>
      <c r="GU683" s="16"/>
      <c r="GV683" s="16"/>
      <c r="GW683" s="16"/>
      <c r="GX683" s="16"/>
      <c r="GY683" s="16"/>
      <c r="GZ683" s="16"/>
      <c r="HA683" s="16"/>
      <c r="HB683" s="16"/>
      <c r="HC683" s="16"/>
      <c r="HD683" s="16"/>
      <c r="HE683" s="16"/>
      <c r="HF683" s="16"/>
      <c r="HG683" s="16"/>
      <c r="HH683" s="16"/>
      <c r="HI683" s="16"/>
      <c r="HJ683" s="16"/>
      <c r="HK683" s="16"/>
      <c r="HL683" s="16"/>
      <c r="HM683" s="16"/>
      <c r="HN683" s="16"/>
      <c r="HO683" s="16"/>
      <c r="HP683" s="16"/>
      <c r="HQ683" s="16"/>
      <c r="HR683" s="16"/>
      <c r="HS683" s="16"/>
      <c r="HT683" s="16"/>
      <c r="HU683" s="16"/>
      <c r="HV683" s="16"/>
      <c r="HW683" s="16"/>
      <c r="HX683" s="16"/>
      <c r="HY683" s="16"/>
      <c r="HZ683" s="16"/>
      <c r="IA683" s="16"/>
      <c r="IB683" s="16"/>
      <c r="IC683" s="16"/>
      <c r="ID683" s="16"/>
      <c r="IE683" s="16"/>
      <c r="IF683" s="16"/>
      <c r="IG683" s="16"/>
      <c r="IH683" s="16"/>
      <c r="II683" s="16"/>
      <c r="IJ683" s="16"/>
      <c r="IK683" s="16"/>
      <c r="IL683" s="16"/>
      <c r="IM683" s="16"/>
      <c r="IN683" s="16"/>
      <c r="IO683" s="16"/>
      <c r="IP683" s="16"/>
      <c r="IQ683" s="16"/>
      <c r="IR683" s="16"/>
      <c r="IS683" s="16"/>
      <c r="IT683" s="16"/>
      <c r="IU683" s="16"/>
      <c r="IV683" s="16"/>
      <c r="IW683" s="16"/>
      <c r="IX683" s="16"/>
      <c r="IY683" s="16"/>
      <c r="IZ683" s="16"/>
      <c r="JA683" s="16"/>
      <c r="JB683" s="16"/>
      <c r="JC683" s="16"/>
      <c r="JD683" s="16"/>
      <c r="JE683" s="16"/>
      <c r="JF683" s="16"/>
      <c r="JG683" s="16"/>
      <c r="JH683" s="16"/>
      <c r="JI683" s="16"/>
      <c r="JJ683" s="16"/>
      <c r="JK683" s="16"/>
      <c r="JL683" s="16"/>
      <c r="JM683" s="16"/>
      <c r="JN683" s="16"/>
      <c r="JO683" s="16"/>
      <c r="JP683" s="16"/>
    </row>
    <row r="684" spans="2:276" s="18" customFormat="1" x14ac:dyDescent="0.25">
      <c r="B684" s="16"/>
      <c r="C684" s="16"/>
      <c r="D684" s="16"/>
      <c r="E684" s="16"/>
      <c r="F684" s="16"/>
      <c r="G684" s="16"/>
      <c r="H684" s="16"/>
      <c r="I684" s="16"/>
      <c r="J684" s="16"/>
      <c r="K684" s="16"/>
      <c r="L684" s="16"/>
      <c r="M684" s="16"/>
      <c r="N684" s="16"/>
      <c r="O684" s="16"/>
      <c r="P684" s="16"/>
      <c r="Q684" s="16"/>
      <c r="R684" s="16"/>
      <c r="S684" s="16"/>
      <c r="T684" s="16"/>
      <c r="U684" s="16"/>
      <c r="V684" s="16"/>
      <c r="W684" s="16"/>
      <c r="X684" s="16"/>
      <c r="Y684" s="16"/>
      <c r="Z684" s="16"/>
      <c r="AA684" s="16"/>
      <c r="AB684" s="16"/>
      <c r="AC684" s="16"/>
      <c r="AD684" s="16"/>
      <c r="AE684" s="16"/>
      <c r="AF684" s="16"/>
      <c r="AG684" s="16"/>
      <c r="AH684" s="16"/>
      <c r="AI684" s="16"/>
      <c r="AJ684" s="16"/>
      <c r="AK684" s="16"/>
      <c r="AL684" s="16"/>
      <c r="AM684" s="16"/>
      <c r="AN684" s="16"/>
      <c r="AO684" s="16"/>
      <c r="AP684" s="16"/>
      <c r="AQ684" s="16"/>
      <c r="AR684" s="16"/>
      <c r="AS684" s="16"/>
      <c r="AT684" s="16"/>
      <c r="AU684" s="16"/>
      <c r="AV684" s="16"/>
      <c r="AW684" s="16"/>
      <c r="AX684" s="16"/>
      <c r="AY684" s="16"/>
      <c r="AZ684" s="16"/>
      <c r="BA684" s="16"/>
      <c r="BB684" s="16"/>
      <c r="BC684" s="16"/>
      <c r="BD684" s="16"/>
      <c r="BE684" s="16"/>
      <c r="BF684" s="16"/>
      <c r="BG684" s="16"/>
      <c r="BH684" s="16"/>
      <c r="BI684" s="16"/>
      <c r="BJ684" s="16"/>
      <c r="BK684" s="16"/>
      <c r="BL684" s="16"/>
      <c r="BM684" s="16"/>
      <c r="BN684" s="16"/>
      <c r="BO684" s="16"/>
      <c r="BP684" s="16"/>
      <c r="BQ684" s="16"/>
      <c r="BR684" s="16"/>
      <c r="BS684" s="16"/>
      <c r="BT684" s="16"/>
      <c r="BU684" s="16"/>
      <c r="BV684" s="16"/>
      <c r="BW684" s="16"/>
      <c r="BX684" s="16"/>
      <c r="BY684" s="16"/>
      <c r="BZ684" s="16"/>
      <c r="CA684" s="16"/>
      <c r="CB684" s="16"/>
      <c r="CC684" s="16"/>
      <c r="CD684" s="16"/>
      <c r="CE684" s="16"/>
      <c r="CF684" s="16"/>
      <c r="CG684" s="16"/>
      <c r="CH684" s="16"/>
      <c r="CI684" s="16"/>
      <c r="CJ684" s="16"/>
      <c r="CK684" s="16"/>
      <c r="CL684" s="16"/>
      <c r="CM684" s="16"/>
      <c r="CN684" s="16"/>
      <c r="CO684" s="16"/>
      <c r="CP684" s="16"/>
      <c r="CQ684" s="16"/>
      <c r="CR684" s="16"/>
      <c r="CS684" s="16"/>
      <c r="CT684" s="16"/>
      <c r="CU684" s="16"/>
      <c r="CV684" s="16"/>
      <c r="CW684" s="16"/>
      <c r="CX684" s="16"/>
      <c r="CY684" s="16"/>
      <c r="CZ684" s="16"/>
      <c r="DA684" s="16"/>
      <c r="DB684" s="16"/>
      <c r="DC684" s="16"/>
      <c r="DD684" s="16"/>
      <c r="DE684" s="16"/>
      <c r="DF684" s="16"/>
      <c r="DG684" s="16"/>
      <c r="DH684" s="16"/>
      <c r="DI684" s="16"/>
      <c r="DJ684" s="16"/>
      <c r="DK684" s="16"/>
      <c r="DL684" s="16"/>
      <c r="DM684" s="16"/>
      <c r="DN684" s="16"/>
      <c r="DO684" s="16"/>
      <c r="DP684" s="16"/>
      <c r="DQ684" s="16"/>
      <c r="DR684" s="16"/>
      <c r="DS684" s="16"/>
      <c r="DT684" s="16"/>
      <c r="DU684" s="16"/>
      <c r="DV684" s="16"/>
      <c r="DW684" s="16"/>
      <c r="DX684" s="16"/>
      <c r="DY684" s="16"/>
      <c r="DZ684" s="16"/>
      <c r="EA684" s="16"/>
      <c r="EB684" s="16"/>
      <c r="EC684" s="16"/>
      <c r="ED684" s="16"/>
      <c r="EE684" s="16"/>
      <c r="EF684" s="16"/>
      <c r="EG684" s="16"/>
      <c r="EH684" s="16"/>
      <c r="EI684" s="16"/>
      <c r="EJ684" s="16"/>
      <c r="EK684" s="16"/>
      <c r="EL684" s="16"/>
      <c r="EM684" s="16"/>
      <c r="EN684" s="16"/>
      <c r="EO684" s="16"/>
      <c r="EP684" s="16"/>
      <c r="EQ684" s="16"/>
      <c r="ER684" s="16"/>
      <c r="ES684" s="16"/>
      <c r="ET684" s="16"/>
      <c r="EU684" s="16"/>
      <c r="EV684" s="16"/>
      <c r="EW684" s="16"/>
      <c r="EX684" s="16"/>
      <c r="EY684" s="16"/>
      <c r="EZ684" s="16"/>
      <c r="FA684" s="16"/>
      <c r="FB684" s="16"/>
      <c r="FC684" s="16"/>
      <c r="FD684" s="16"/>
      <c r="FE684" s="16"/>
      <c r="FF684" s="16"/>
      <c r="FG684" s="16"/>
      <c r="FH684" s="16"/>
      <c r="FI684" s="16"/>
      <c r="FJ684" s="16"/>
      <c r="FK684" s="16"/>
      <c r="FL684" s="16"/>
      <c r="FM684" s="16"/>
      <c r="FN684" s="16"/>
      <c r="FO684" s="16"/>
      <c r="FP684" s="16"/>
      <c r="FQ684" s="16"/>
      <c r="FR684" s="16"/>
      <c r="FS684" s="16"/>
      <c r="FT684" s="16"/>
      <c r="FU684" s="16"/>
      <c r="FV684" s="16"/>
      <c r="FW684" s="16"/>
      <c r="FX684" s="16"/>
      <c r="FY684" s="16"/>
      <c r="FZ684" s="16"/>
      <c r="GA684" s="16"/>
      <c r="GB684" s="16"/>
      <c r="GC684" s="16"/>
      <c r="GD684" s="16"/>
      <c r="GE684" s="16"/>
      <c r="GF684" s="16"/>
      <c r="GG684" s="16"/>
      <c r="GH684" s="16"/>
      <c r="GI684" s="16"/>
      <c r="GJ684" s="16"/>
      <c r="GK684" s="16"/>
      <c r="GL684" s="16"/>
      <c r="GM684" s="16"/>
      <c r="GN684" s="16"/>
      <c r="GO684" s="16"/>
      <c r="GP684" s="16"/>
      <c r="GQ684" s="16"/>
      <c r="GR684" s="16"/>
      <c r="GS684" s="16"/>
      <c r="GT684" s="16"/>
      <c r="GU684" s="16"/>
      <c r="GV684" s="16"/>
      <c r="GW684" s="16"/>
      <c r="GX684" s="16"/>
      <c r="GY684" s="16"/>
      <c r="GZ684" s="16"/>
      <c r="HA684" s="16"/>
      <c r="HB684" s="16"/>
      <c r="HC684" s="16"/>
      <c r="HD684" s="16"/>
      <c r="HE684" s="16"/>
      <c r="HF684" s="16"/>
      <c r="HG684" s="16"/>
      <c r="HH684" s="16"/>
      <c r="HI684" s="16"/>
      <c r="HJ684" s="16"/>
      <c r="HK684" s="16"/>
      <c r="HL684" s="16"/>
      <c r="HM684" s="16"/>
      <c r="HN684" s="16"/>
      <c r="HO684" s="16"/>
      <c r="HP684" s="16"/>
      <c r="HQ684" s="16"/>
      <c r="HR684" s="16"/>
      <c r="HS684" s="16"/>
      <c r="HT684" s="16"/>
      <c r="HU684" s="16"/>
      <c r="HV684" s="16"/>
      <c r="HW684" s="16"/>
      <c r="HX684" s="16"/>
      <c r="HY684" s="16"/>
      <c r="HZ684" s="16"/>
      <c r="IA684" s="16"/>
      <c r="IB684" s="16"/>
      <c r="IC684" s="16"/>
      <c r="ID684" s="16"/>
      <c r="IE684" s="16"/>
      <c r="IF684" s="16"/>
      <c r="IG684" s="16"/>
      <c r="IH684" s="16"/>
      <c r="II684" s="16"/>
      <c r="IJ684" s="16"/>
      <c r="IK684" s="16"/>
      <c r="IL684" s="16"/>
      <c r="IM684" s="16"/>
      <c r="IN684" s="16"/>
      <c r="IO684" s="16"/>
      <c r="IP684" s="16"/>
      <c r="IQ684" s="16"/>
      <c r="IR684" s="16"/>
      <c r="IS684" s="16"/>
      <c r="IT684" s="16"/>
      <c r="IU684" s="16"/>
      <c r="IV684" s="16"/>
      <c r="IW684" s="16"/>
      <c r="IX684" s="16"/>
      <c r="IY684" s="16"/>
      <c r="IZ684" s="16"/>
      <c r="JA684" s="16"/>
      <c r="JB684" s="16"/>
      <c r="JC684" s="16"/>
      <c r="JD684" s="16"/>
      <c r="JE684" s="16"/>
      <c r="JF684" s="16"/>
      <c r="JG684" s="16"/>
      <c r="JH684" s="16"/>
      <c r="JI684" s="16"/>
      <c r="JJ684" s="16"/>
      <c r="JK684" s="16"/>
      <c r="JL684" s="16"/>
      <c r="JM684" s="16"/>
      <c r="JN684" s="16"/>
      <c r="JO684" s="16"/>
      <c r="JP684" s="16"/>
    </row>
    <row r="685" spans="2:276" s="18" customFormat="1" x14ac:dyDescent="0.25">
      <c r="B685" s="16"/>
      <c r="C685" s="16"/>
      <c r="D685" s="16"/>
      <c r="E685" s="16"/>
      <c r="F685" s="16"/>
      <c r="G685" s="16"/>
      <c r="H685" s="16"/>
      <c r="I685" s="16"/>
      <c r="J685" s="16"/>
      <c r="K685" s="16"/>
      <c r="L685" s="16"/>
      <c r="M685" s="16"/>
      <c r="N685" s="16"/>
      <c r="O685" s="16"/>
      <c r="P685" s="16"/>
      <c r="Q685" s="16"/>
      <c r="R685" s="16"/>
      <c r="S685" s="16"/>
      <c r="T685" s="16"/>
      <c r="U685" s="16"/>
      <c r="V685" s="16"/>
      <c r="W685" s="16"/>
      <c r="X685" s="16"/>
      <c r="Y685" s="16"/>
      <c r="Z685" s="16"/>
      <c r="AA685" s="16"/>
      <c r="AB685" s="16"/>
      <c r="AC685" s="16"/>
      <c r="AD685" s="16"/>
      <c r="AE685" s="16"/>
      <c r="AF685" s="16"/>
      <c r="AG685" s="16"/>
      <c r="AH685" s="16"/>
      <c r="AI685" s="16"/>
      <c r="AJ685" s="16"/>
      <c r="AK685" s="16"/>
      <c r="AL685" s="16"/>
      <c r="AM685" s="16"/>
      <c r="AN685" s="16"/>
      <c r="AO685" s="16"/>
      <c r="AP685" s="16"/>
      <c r="AQ685" s="16"/>
      <c r="AR685" s="16"/>
      <c r="AS685" s="16"/>
      <c r="AT685" s="16"/>
      <c r="AU685" s="16"/>
      <c r="AV685" s="16"/>
      <c r="AW685" s="16"/>
      <c r="AX685" s="16"/>
      <c r="AY685" s="16"/>
      <c r="AZ685" s="16"/>
      <c r="BA685" s="16"/>
      <c r="BB685" s="16"/>
      <c r="BC685" s="16"/>
      <c r="BD685" s="16"/>
      <c r="BE685" s="16"/>
      <c r="BF685" s="16"/>
      <c r="BG685" s="16"/>
      <c r="BH685" s="16"/>
      <c r="BI685" s="16"/>
      <c r="BJ685" s="16"/>
      <c r="BK685" s="16"/>
      <c r="BL685" s="16"/>
      <c r="BM685" s="16"/>
      <c r="BN685" s="16"/>
      <c r="BO685" s="16"/>
      <c r="BP685" s="16"/>
      <c r="BQ685" s="16"/>
      <c r="BR685" s="16"/>
      <c r="BS685" s="16"/>
      <c r="BT685" s="16"/>
      <c r="BU685" s="16"/>
      <c r="BV685" s="16"/>
      <c r="BW685" s="16"/>
      <c r="BX685" s="16"/>
      <c r="BY685" s="16"/>
      <c r="BZ685" s="16"/>
      <c r="CA685" s="16"/>
      <c r="CB685" s="16"/>
      <c r="CC685" s="16"/>
      <c r="CD685" s="16"/>
      <c r="CE685" s="16"/>
      <c r="CF685" s="16"/>
      <c r="CG685" s="16"/>
      <c r="CH685" s="16"/>
      <c r="CI685" s="16"/>
      <c r="CJ685" s="16"/>
      <c r="CK685" s="16"/>
      <c r="CL685" s="16"/>
      <c r="CM685" s="16"/>
      <c r="CN685" s="16"/>
      <c r="CO685" s="16"/>
      <c r="CP685" s="16"/>
      <c r="CQ685" s="16"/>
      <c r="CR685" s="16"/>
      <c r="CS685" s="16"/>
      <c r="CT685" s="16"/>
      <c r="CU685" s="16"/>
      <c r="CV685" s="16"/>
      <c r="CW685" s="16"/>
      <c r="CX685" s="16"/>
      <c r="CY685" s="16"/>
      <c r="CZ685" s="16"/>
      <c r="DA685" s="16"/>
      <c r="DB685" s="16"/>
      <c r="DC685" s="16"/>
      <c r="DD685" s="16"/>
      <c r="DE685" s="16"/>
      <c r="DF685" s="16"/>
      <c r="DG685" s="16"/>
      <c r="DH685" s="16"/>
      <c r="DI685" s="16"/>
      <c r="DJ685" s="16"/>
      <c r="DK685" s="16"/>
      <c r="DL685" s="16"/>
      <c r="DM685" s="16"/>
      <c r="DN685" s="16"/>
      <c r="DO685" s="16"/>
      <c r="DP685" s="16"/>
      <c r="DQ685" s="16"/>
      <c r="DR685" s="16"/>
      <c r="DS685" s="16"/>
      <c r="DT685" s="16"/>
      <c r="DU685" s="16"/>
      <c r="DV685" s="16"/>
      <c r="DW685" s="16"/>
      <c r="DX685" s="16"/>
      <c r="DY685" s="16"/>
      <c r="DZ685" s="16"/>
      <c r="EA685" s="16"/>
      <c r="EB685" s="16"/>
      <c r="EC685" s="16"/>
      <c r="ED685" s="16"/>
      <c r="EE685" s="16"/>
      <c r="EF685" s="16"/>
      <c r="EG685" s="16"/>
      <c r="EH685" s="16"/>
      <c r="EI685" s="16"/>
      <c r="EJ685" s="16"/>
      <c r="EK685" s="16"/>
      <c r="EL685" s="16"/>
      <c r="EM685" s="16"/>
      <c r="EN685" s="16"/>
      <c r="EO685" s="16"/>
      <c r="EP685" s="16"/>
      <c r="EQ685" s="16"/>
      <c r="ER685" s="16"/>
      <c r="ES685" s="16"/>
      <c r="ET685" s="16"/>
      <c r="EU685" s="16"/>
      <c r="EV685" s="16"/>
      <c r="EW685" s="16"/>
      <c r="EX685" s="16"/>
      <c r="EY685" s="16"/>
      <c r="EZ685" s="16"/>
      <c r="FA685" s="16"/>
      <c r="FB685" s="16"/>
      <c r="FC685" s="16"/>
      <c r="FD685" s="16"/>
      <c r="FE685" s="16"/>
      <c r="FF685" s="16"/>
      <c r="FG685" s="16"/>
      <c r="FH685" s="16"/>
      <c r="FI685" s="16"/>
      <c r="FJ685" s="16"/>
      <c r="FK685" s="16"/>
      <c r="FL685" s="16"/>
      <c r="FM685" s="16"/>
      <c r="FN685" s="16"/>
      <c r="FO685" s="16"/>
      <c r="FP685" s="16"/>
      <c r="FQ685" s="16"/>
      <c r="FR685" s="16"/>
      <c r="FS685" s="16"/>
      <c r="FT685" s="16"/>
      <c r="FU685" s="16"/>
      <c r="FV685" s="16"/>
      <c r="FW685" s="16"/>
      <c r="FX685" s="16"/>
      <c r="FY685" s="16"/>
      <c r="FZ685" s="16"/>
      <c r="GA685" s="16"/>
      <c r="GB685" s="16"/>
      <c r="GC685" s="16"/>
      <c r="GD685" s="16"/>
      <c r="GE685" s="16"/>
      <c r="GF685" s="16"/>
      <c r="GG685" s="16"/>
      <c r="GH685" s="16"/>
      <c r="GI685" s="16"/>
      <c r="GJ685" s="16"/>
      <c r="GK685" s="16"/>
      <c r="GL685" s="16"/>
      <c r="GM685" s="16"/>
      <c r="GN685" s="16"/>
      <c r="GO685" s="16"/>
      <c r="GP685" s="16"/>
      <c r="GQ685" s="16"/>
      <c r="GR685" s="16"/>
      <c r="GS685" s="16"/>
      <c r="GT685" s="16"/>
      <c r="GU685" s="16"/>
      <c r="GV685" s="16"/>
      <c r="GW685" s="16"/>
      <c r="GX685" s="16"/>
      <c r="GY685" s="16"/>
      <c r="GZ685" s="16"/>
      <c r="HA685" s="16"/>
      <c r="HB685" s="16"/>
      <c r="HC685" s="16"/>
      <c r="HD685" s="16"/>
      <c r="HE685" s="16"/>
      <c r="HF685" s="16"/>
      <c r="HG685" s="16"/>
      <c r="HH685" s="16"/>
      <c r="HI685" s="16"/>
      <c r="HJ685" s="16"/>
      <c r="HK685" s="16"/>
      <c r="HL685" s="16"/>
      <c r="HM685" s="16"/>
      <c r="HN685" s="16"/>
      <c r="HO685" s="16"/>
      <c r="HP685" s="16"/>
      <c r="HQ685" s="16"/>
      <c r="HR685" s="16"/>
      <c r="HS685" s="16"/>
      <c r="HT685" s="16"/>
      <c r="HU685" s="16"/>
      <c r="HV685" s="16"/>
      <c r="HW685" s="16"/>
      <c r="HX685" s="16"/>
      <c r="HY685" s="16"/>
      <c r="HZ685" s="16"/>
      <c r="IA685" s="16"/>
      <c r="IB685" s="16"/>
      <c r="IC685" s="16"/>
      <c r="ID685" s="16"/>
      <c r="IE685" s="16"/>
      <c r="IF685" s="16"/>
      <c r="IG685" s="16"/>
      <c r="IH685" s="16"/>
      <c r="II685" s="16"/>
      <c r="IJ685" s="16"/>
      <c r="IK685" s="16"/>
      <c r="IL685" s="16"/>
      <c r="IM685" s="16"/>
      <c r="IN685" s="16"/>
      <c r="IO685" s="16"/>
      <c r="IP685" s="16"/>
      <c r="IQ685" s="16"/>
      <c r="IR685" s="16"/>
      <c r="IS685" s="16"/>
      <c r="IT685" s="16"/>
      <c r="IU685" s="16"/>
      <c r="IV685" s="16"/>
      <c r="IW685" s="16"/>
      <c r="IX685" s="16"/>
      <c r="IY685" s="16"/>
      <c r="IZ685" s="16"/>
      <c r="JA685" s="16"/>
      <c r="JB685" s="16"/>
      <c r="JC685" s="16"/>
      <c r="JD685" s="16"/>
      <c r="JE685" s="16"/>
      <c r="JF685" s="16"/>
      <c r="JG685" s="16"/>
      <c r="JH685" s="16"/>
      <c r="JI685" s="16"/>
      <c r="JJ685" s="16"/>
      <c r="JK685" s="16"/>
      <c r="JL685" s="16"/>
      <c r="JM685" s="16"/>
      <c r="JN685" s="16"/>
      <c r="JO685" s="16"/>
      <c r="JP685" s="16"/>
    </row>
    <row r="686" spans="2:276" s="18" customFormat="1" x14ac:dyDescent="0.25">
      <c r="B686" s="16"/>
      <c r="C686" s="16"/>
      <c r="D686" s="16"/>
      <c r="E686" s="16"/>
      <c r="F686" s="16"/>
      <c r="G686" s="16"/>
      <c r="H686" s="16"/>
      <c r="I686" s="16"/>
      <c r="J686" s="16"/>
      <c r="K686" s="16"/>
      <c r="L686" s="16"/>
      <c r="M686" s="16"/>
      <c r="N686" s="16"/>
      <c r="O686" s="16"/>
      <c r="P686" s="16"/>
      <c r="Q686" s="16"/>
      <c r="R686" s="16"/>
      <c r="S686" s="16"/>
      <c r="T686" s="16"/>
      <c r="U686" s="16"/>
      <c r="V686" s="16"/>
      <c r="W686" s="16"/>
      <c r="X686" s="16"/>
      <c r="Y686" s="16"/>
      <c r="Z686" s="16"/>
      <c r="AA686" s="16"/>
      <c r="AB686" s="16"/>
      <c r="AC686" s="16"/>
      <c r="AD686" s="16"/>
      <c r="AE686" s="16"/>
      <c r="AF686" s="16"/>
      <c r="AG686" s="16"/>
      <c r="AH686" s="16"/>
      <c r="AI686" s="16"/>
      <c r="AJ686" s="16"/>
      <c r="AK686" s="16"/>
      <c r="AL686" s="16"/>
      <c r="AM686" s="16"/>
      <c r="AN686" s="16"/>
      <c r="AO686" s="16"/>
      <c r="AP686" s="16"/>
      <c r="AQ686" s="16"/>
      <c r="AR686" s="16"/>
      <c r="AS686" s="16"/>
      <c r="AT686" s="16"/>
      <c r="AU686" s="16"/>
      <c r="AV686" s="16"/>
      <c r="AW686" s="16"/>
      <c r="AX686" s="16"/>
      <c r="AY686" s="16"/>
      <c r="AZ686" s="16"/>
      <c r="BA686" s="16"/>
      <c r="BB686" s="16"/>
      <c r="BC686" s="16"/>
      <c r="BD686" s="16"/>
      <c r="BE686" s="16"/>
      <c r="BF686" s="16"/>
      <c r="BG686" s="16"/>
      <c r="BH686" s="16"/>
      <c r="BI686" s="16"/>
      <c r="BJ686" s="16"/>
      <c r="BK686" s="16"/>
      <c r="BL686" s="16"/>
      <c r="BM686" s="16"/>
      <c r="BN686" s="16"/>
      <c r="BO686" s="16"/>
      <c r="BP686" s="16"/>
      <c r="BQ686" s="16"/>
      <c r="BR686" s="16"/>
      <c r="BS686" s="16"/>
      <c r="BT686" s="16"/>
      <c r="BU686" s="16"/>
      <c r="BV686" s="16"/>
      <c r="BW686" s="16"/>
      <c r="BX686" s="16"/>
      <c r="BY686" s="16"/>
      <c r="BZ686" s="16"/>
      <c r="CA686" s="16"/>
      <c r="CB686" s="16"/>
      <c r="CC686" s="16"/>
      <c r="CD686" s="16"/>
      <c r="CE686" s="16"/>
      <c r="CF686" s="16"/>
      <c r="CG686" s="16"/>
      <c r="CH686" s="16"/>
      <c r="CI686" s="16"/>
      <c r="CJ686" s="16"/>
      <c r="CK686" s="16"/>
      <c r="CL686" s="16"/>
      <c r="CM686" s="16"/>
      <c r="CN686" s="16"/>
      <c r="CO686" s="16"/>
      <c r="CP686" s="16"/>
      <c r="CQ686" s="16"/>
      <c r="CR686" s="16"/>
      <c r="CS686" s="16"/>
      <c r="CT686" s="16"/>
      <c r="CU686" s="16"/>
      <c r="CV686" s="16"/>
      <c r="CW686" s="16"/>
      <c r="CX686" s="16"/>
      <c r="CY686" s="16"/>
      <c r="CZ686" s="16"/>
      <c r="DA686" s="16"/>
      <c r="DB686" s="16"/>
      <c r="DC686" s="16"/>
      <c r="DD686" s="16"/>
      <c r="DE686" s="16"/>
      <c r="DF686" s="16"/>
      <c r="DG686" s="16"/>
      <c r="DH686" s="16"/>
      <c r="DI686" s="16"/>
      <c r="DJ686" s="16"/>
      <c r="DK686" s="16"/>
      <c r="DL686" s="16"/>
      <c r="DM686" s="16"/>
      <c r="DN686" s="16"/>
      <c r="DO686" s="16"/>
      <c r="DP686" s="16"/>
      <c r="DQ686" s="16"/>
      <c r="DR686" s="16"/>
      <c r="DS686" s="16"/>
      <c r="DT686" s="16"/>
      <c r="DU686" s="16"/>
      <c r="DV686" s="16"/>
      <c r="DW686" s="16"/>
      <c r="DX686" s="16"/>
      <c r="DY686" s="16"/>
      <c r="DZ686" s="16"/>
      <c r="EA686" s="16"/>
      <c r="EB686" s="16"/>
      <c r="EC686" s="16"/>
      <c r="ED686" s="16"/>
      <c r="EE686" s="16"/>
      <c r="EF686" s="16"/>
      <c r="EG686" s="16"/>
      <c r="EH686" s="16"/>
      <c r="EI686" s="16"/>
      <c r="EJ686" s="16"/>
      <c r="EK686" s="16"/>
      <c r="EL686" s="16"/>
      <c r="EM686" s="16"/>
      <c r="EN686" s="16"/>
      <c r="EO686" s="16"/>
      <c r="EP686" s="16"/>
      <c r="EQ686" s="16"/>
      <c r="ER686" s="16"/>
      <c r="ES686" s="16"/>
      <c r="ET686" s="16"/>
      <c r="EU686" s="16"/>
      <c r="EV686" s="16"/>
      <c r="EW686" s="16"/>
      <c r="EX686" s="16"/>
      <c r="EY686" s="16"/>
      <c r="EZ686" s="16"/>
      <c r="FA686" s="16"/>
      <c r="FB686" s="16"/>
      <c r="FC686" s="16"/>
      <c r="FD686" s="16"/>
      <c r="FE686" s="16"/>
      <c r="FF686" s="16"/>
      <c r="FG686" s="16"/>
      <c r="FH686" s="16"/>
      <c r="FI686" s="16"/>
      <c r="FJ686" s="16"/>
      <c r="FK686" s="16"/>
      <c r="FL686" s="16"/>
      <c r="FM686" s="16"/>
      <c r="FN686" s="16"/>
      <c r="FO686" s="16"/>
      <c r="FP686" s="16"/>
      <c r="FQ686" s="16"/>
      <c r="FR686" s="16"/>
      <c r="FS686" s="16"/>
      <c r="FT686" s="16"/>
      <c r="FU686" s="16"/>
      <c r="FV686" s="16"/>
      <c r="FW686" s="16"/>
      <c r="FX686" s="16"/>
      <c r="FY686" s="16"/>
      <c r="FZ686" s="16"/>
      <c r="GA686" s="16"/>
      <c r="GB686" s="16"/>
      <c r="GC686" s="16"/>
      <c r="GD686" s="16"/>
      <c r="GE686" s="16"/>
      <c r="GF686" s="16"/>
      <c r="GG686" s="16"/>
      <c r="GH686" s="16"/>
      <c r="GI686" s="16"/>
      <c r="GJ686" s="16"/>
      <c r="GK686" s="16"/>
      <c r="GL686" s="16"/>
      <c r="GM686" s="16"/>
      <c r="GN686" s="16"/>
      <c r="GO686" s="16"/>
      <c r="GP686" s="16"/>
      <c r="GQ686" s="16"/>
      <c r="GR686" s="16"/>
      <c r="GS686" s="16"/>
      <c r="GT686" s="16"/>
      <c r="GU686" s="16"/>
      <c r="GV686" s="16"/>
      <c r="GW686" s="16"/>
      <c r="GX686" s="16"/>
      <c r="GY686" s="16"/>
      <c r="GZ686" s="16"/>
      <c r="HA686" s="16"/>
      <c r="HB686" s="16"/>
      <c r="HC686" s="16"/>
      <c r="HD686" s="16"/>
      <c r="HE686" s="16"/>
      <c r="HF686" s="16"/>
      <c r="HG686" s="16"/>
      <c r="HH686" s="16"/>
      <c r="HI686" s="16"/>
      <c r="HJ686" s="16"/>
      <c r="HK686" s="16"/>
      <c r="HL686" s="16"/>
      <c r="HM686" s="16"/>
      <c r="HN686" s="16"/>
      <c r="HO686" s="16"/>
      <c r="HP686" s="16"/>
      <c r="HQ686" s="16"/>
      <c r="HR686" s="16"/>
      <c r="HS686" s="16"/>
      <c r="HT686" s="16"/>
      <c r="HU686" s="16"/>
      <c r="HV686" s="16"/>
      <c r="HW686" s="16"/>
      <c r="HX686" s="16"/>
      <c r="HY686" s="16"/>
      <c r="HZ686" s="16"/>
      <c r="IA686" s="16"/>
      <c r="IB686" s="16"/>
      <c r="IC686" s="16"/>
      <c r="ID686" s="16"/>
      <c r="IE686" s="16"/>
      <c r="IF686" s="16"/>
      <c r="IG686" s="16"/>
      <c r="IH686" s="16"/>
      <c r="II686" s="16"/>
      <c r="IJ686" s="16"/>
      <c r="IK686" s="16"/>
      <c r="IL686" s="16"/>
      <c r="IM686" s="16"/>
      <c r="IN686" s="16"/>
      <c r="IO686" s="16"/>
      <c r="IP686" s="16"/>
      <c r="IQ686" s="16"/>
      <c r="IR686" s="16"/>
      <c r="IS686" s="16"/>
      <c r="IT686" s="16"/>
      <c r="IU686" s="16"/>
      <c r="IV686" s="16"/>
      <c r="IW686" s="16"/>
      <c r="IX686" s="16"/>
      <c r="IY686" s="16"/>
      <c r="IZ686" s="16"/>
      <c r="JA686" s="16"/>
      <c r="JB686" s="16"/>
      <c r="JC686" s="16"/>
      <c r="JD686" s="16"/>
      <c r="JE686" s="16"/>
      <c r="JF686" s="16"/>
      <c r="JG686" s="16"/>
      <c r="JH686" s="16"/>
      <c r="JI686" s="16"/>
      <c r="JJ686" s="16"/>
      <c r="JK686" s="16"/>
      <c r="JL686" s="16"/>
      <c r="JM686" s="16"/>
      <c r="JN686" s="16"/>
      <c r="JO686" s="16"/>
      <c r="JP686" s="16"/>
    </row>
    <row r="687" spans="2:276" s="18" customFormat="1" x14ac:dyDescent="0.25">
      <c r="B687" s="16"/>
      <c r="C687" s="16"/>
      <c r="D687" s="16"/>
      <c r="E687" s="16"/>
      <c r="F687" s="16"/>
      <c r="G687" s="16"/>
      <c r="H687" s="16"/>
      <c r="I687" s="16"/>
      <c r="J687" s="16"/>
      <c r="K687" s="16"/>
      <c r="L687" s="16"/>
      <c r="M687" s="16"/>
      <c r="N687" s="16"/>
      <c r="O687" s="16"/>
      <c r="P687" s="16"/>
      <c r="Q687" s="16"/>
      <c r="R687" s="16"/>
      <c r="S687" s="16"/>
      <c r="T687" s="16"/>
      <c r="U687" s="16"/>
      <c r="V687" s="16"/>
      <c r="W687" s="16"/>
      <c r="X687" s="16"/>
      <c r="Y687" s="16"/>
      <c r="Z687" s="16"/>
      <c r="AA687" s="16"/>
      <c r="AB687" s="16"/>
      <c r="AC687" s="16"/>
      <c r="AD687" s="16"/>
      <c r="AE687" s="16"/>
      <c r="AF687" s="16"/>
      <c r="AG687" s="16"/>
      <c r="AH687" s="16"/>
      <c r="AI687" s="16"/>
      <c r="AJ687" s="16"/>
      <c r="AK687" s="16"/>
      <c r="AL687" s="16"/>
      <c r="AM687" s="16"/>
      <c r="AN687" s="16"/>
      <c r="AO687" s="16"/>
      <c r="AP687" s="16"/>
      <c r="AQ687" s="16"/>
      <c r="AR687" s="16"/>
      <c r="AS687" s="16"/>
      <c r="AT687" s="16"/>
      <c r="AU687" s="16"/>
      <c r="AV687" s="16"/>
      <c r="AW687" s="16"/>
      <c r="AX687" s="16"/>
      <c r="AY687" s="16"/>
      <c r="AZ687" s="16"/>
      <c r="BA687" s="16"/>
      <c r="BB687" s="16"/>
      <c r="BC687" s="16"/>
      <c r="BD687" s="16"/>
      <c r="BE687" s="16"/>
      <c r="BF687" s="16"/>
      <c r="BG687" s="16"/>
      <c r="BH687" s="16"/>
      <c r="BI687" s="16"/>
      <c r="BJ687" s="16"/>
      <c r="BK687" s="16"/>
      <c r="BL687" s="16"/>
      <c r="BM687" s="16"/>
      <c r="BN687" s="16"/>
      <c r="BO687" s="16"/>
      <c r="BP687" s="16"/>
      <c r="BQ687" s="16"/>
      <c r="BR687" s="16"/>
      <c r="BS687" s="16"/>
      <c r="BT687" s="16"/>
      <c r="BU687" s="16"/>
      <c r="BV687" s="16"/>
      <c r="BW687" s="16"/>
      <c r="BX687" s="16"/>
      <c r="BY687" s="16"/>
      <c r="BZ687" s="16"/>
      <c r="CA687" s="16"/>
      <c r="CB687" s="16"/>
      <c r="CC687" s="16"/>
      <c r="CD687" s="16"/>
      <c r="CE687" s="16"/>
      <c r="CF687" s="16"/>
      <c r="CG687" s="16"/>
      <c r="CH687" s="16"/>
      <c r="CI687" s="16"/>
      <c r="CJ687" s="16"/>
      <c r="CK687" s="16"/>
      <c r="CL687" s="16"/>
      <c r="CM687" s="16"/>
      <c r="CN687" s="16"/>
      <c r="CO687" s="16"/>
      <c r="CP687" s="16"/>
      <c r="CQ687" s="16"/>
      <c r="CR687" s="16"/>
      <c r="CS687" s="16"/>
      <c r="CT687" s="16"/>
      <c r="CU687" s="16"/>
      <c r="CV687" s="16"/>
      <c r="CW687" s="16"/>
      <c r="CX687" s="16"/>
      <c r="CY687" s="16"/>
      <c r="CZ687" s="16"/>
      <c r="DA687" s="16"/>
      <c r="DB687" s="16"/>
      <c r="DC687" s="16"/>
      <c r="DD687" s="16"/>
      <c r="DE687" s="16"/>
      <c r="DF687" s="16"/>
      <c r="DG687" s="16"/>
      <c r="DH687" s="16"/>
      <c r="DI687" s="16"/>
      <c r="DJ687" s="16"/>
      <c r="DK687" s="16"/>
      <c r="DL687" s="16"/>
      <c r="DM687" s="16"/>
      <c r="DN687" s="16"/>
      <c r="DO687" s="16"/>
      <c r="DP687" s="16"/>
      <c r="DQ687" s="16"/>
      <c r="DR687" s="16"/>
      <c r="DS687" s="16"/>
      <c r="DT687" s="16"/>
      <c r="DU687" s="16"/>
      <c r="DV687" s="16"/>
      <c r="DW687" s="16"/>
      <c r="DX687" s="16"/>
      <c r="DY687" s="16"/>
      <c r="DZ687" s="16"/>
      <c r="EA687" s="16"/>
      <c r="EB687" s="16"/>
      <c r="EC687" s="16"/>
      <c r="ED687" s="16"/>
      <c r="EE687" s="16"/>
      <c r="EF687" s="16"/>
      <c r="EG687" s="16"/>
      <c r="EH687" s="16"/>
      <c r="EI687" s="16"/>
      <c r="EJ687" s="16"/>
      <c r="EK687" s="16"/>
      <c r="EL687" s="16"/>
      <c r="EM687" s="16"/>
      <c r="EN687" s="16"/>
      <c r="EO687" s="16"/>
      <c r="EP687" s="16"/>
      <c r="EQ687" s="16"/>
      <c r="ER687" s="16"/>
      <c r="ES687" s="16"/>
      <c r="ET687" s="16"/>
      <c r="EU687" s="16"/>
      <c r="EV687" s="16"/>
      <c r="EW687" s="16"/>
      <c r="EX687" s="16"/>
      <c r="EY687" s="16"/>
      <c r="EZ687" s="16"/>
      <c r="FA687" s="16"/>
      <c r="FB687" s="16"/>
      <c r="FC687" s="16"/>
      <c r="FD687" s="16"/>
      <c r="FE687" s="16"/>
      <c r="FF687" s="16"/>
      <c r="FG687" s="16"/>
      <c r="FH687" s="16"/>
      <c r="FI687" s="16"/>
      <c r="FJ687" s="16"/>
      <c r="FK687" s="16"/>
      <c r="FL687" s="16"/>
      <c r="FM687" s="16"/>
      <c r="FN687" s="16"/>
      <c r="FO687" s="16"/>
      <c r="FP687" s="16"/>
      <c r="FQ687" s="16"/>
      <c r="FR687" s="16"/>
      <c r="FS687" s="16"/>
      <c r="FT687" s="16"/>
      <c r="FU687" s="16"/>
      <c r="FV687" s="16"/>
      <c r="FW687" s="16"/>
      <c r="FX687" s="16"/>
      <c r="FY687" s="16"/>
      <c r="FZ687" s="16"/>
      <c r="GA687" s="16"/>
      <c r="GB687" s="16"/>
      <c r="GC687" s="16"/>
      <c r="GD687" s="16"/>
      <c r="GE687" s="16"/>
      <c r="GF687" s="16"/>
      <c r="GG687" s="16"/>
      <c r="GH687" s="16"/>
      <c r="GI687" s="16"/>
      <c r="GJ687" s="16"/>
      <c r="GK687" s="16"/>
      <c r="GL687" s="16"/>
      <c r="GM687" s="16"/>
      <c r="GN687" s="16"/>
      <c r="GO687" s="16"/>
      <c r="GP687" s="16"/>
      <c r="GQ687" s="16"/>
      <c r="GR687" s="16"/>
      <c r="GS687" s="16"/>
      <c r="GT687" s="16"/>
      <c r="GU687" s="16"/>
      <c r="GV687" s="16"/>
      <c r="GW687" s="16"/>
      <c r="GX687" s="16"/>
      <c r="GY687" s="16"/>
      <c r="GZ687" s="16"/>
      <c r="HA687" s="16"/>
      <c r="HB687" s="16"/>
      <c r="HC687" s="16"/>
      <c r="HD687" s="16"/>
      <c r="HE687" s="16"/>
      <c r="HF687" s="16"/>
      <c r="HG687" s="16"/>
      <c r="HH687" s="16"/>
      <c r="HI687" s="16"/>
      <c r="HJ687" s="16"/>
      <c r="HK687" s="16"/>
      <c r="HL687" s="16"/>
      <c r="HM687" s="16"/>
      <c r="HN687" s="16"/>
      <c r="HO687" s="16"/>
      <c r="HP687" s="16"/>
      <c r="HQ687" s="16"/>
      <c r="HR687" s="16"/>
      <c r="HS687" s="16"/>
      <c r="HT687" s="16"/>
      <c r="HU687" s="16"/>
      <c r="HV687" s="16"/>
      <c r="HW687" s="16"/>
      <c r="HX687" s="16"/>
      <c r="HY687" s="16"/>
      <c r="HZ687" s="16"/>
      <c r="IA687" s="16"/>
      <c r="IB687" s="16"/>
      <c r="IC687" s="16"/>
      <c r="ID687" s="16"/>
      <c r="IE687" s="16"/>
      <c r="IF687" s="16"/>
      <c r="IG687" s="16"/>
      <c r="IH687" s="16"/>
      <c r="II687" s="16"/>
      <c r="IJ687" s="16"/>
      <c r="IK687" s="16"/>
      <c r="IL687" s="16"/>
      <c r="IM687" s="16"/>
      <c r="IN687" s="16"/>
      <c r="IO687" s="16"/>
      <c r="IP687" s="16"/>
      <c r="IQ687" s="16"/>
      <c r="IR687" s="16"/>
      <c r="IS687" s="16"/>
      <c r="IT687" s="16"/>
      <c r="IU687" s="16"/>
      <c r="IV687" s="16"/>
      <c r="IW687" s="16"/>
      <c r="IX687" s="16"/>
      <c r="IY687" s="16"/>
      <c r="IZ687" s="16"/>
      <c r="JA687" s="16"/>
      <c r="JB687" s="16"/>
      <c r="JC687" s="16"/>
      <c r="JD687" s="16"/>
      <c r="JE687" s="16"/>
      <c r="JF687" s="16"/>
      <c r="JG687" s="16"/>
      <c r="JH687" s="16"/>
      <c r="JI687" s="16"/>
      <c r="JJ687" s="16"/>
      <c r="JK687" s="16"/>
      <c r="JL687" s="16"/>
      <c r="JM687" s="16"/>
      <c r="JN687" s="16"/>
      <c r="JO687" s="16"/>
      <c r="JP687" s="16"/>
    </row>
    <row r="688" spans="2:276" s="18" customFormat="1" x14ac:dyDescent="0.25">
      <c r="B688" s="16"/>
      <c r="C688" s="16"/>
      <c r="D688" s="16"/>
      <c r="E688" s="16"/>
      <c r="F688" s="16"/>
      <c r="G688" s="16"/>
      <c r="H688" s="16"/>
      <c r="I688" s="16"/>
      <c r="J688" s="16"/>
      <c r="K688" s="16"/>
      <c r="L688" s="16"/>
      <c r="M688" s="16"/>
      <c r="N688" s="16"/>
      <c r="O688" s="16"/>
      <c r="P688" s="16"/>
      <c r="Q688" s="16"/>
      <c r="R688" s="16"/>
      <c r="S688" s="16"/>
      <c r="T688" s="16"/>
      <c r="U688" s="16"/>
      <c r="V688" s="16"/>
      <c r="W688" s="16"/>
      <c r="X688" s="16"/>
      <c r="Y688" s="16"/>
      <c r="Z688" s="16"/>
      <c r="AA688" s="16"/>
      <c r="AB688" s="16"/>
      <c r="AC688" s="16"/>
      <c r="AD688" s="16"/>
      <c r="AE688" s="16"/>
      <c r="AF688" s="16"/>
      <c r="AG688" s="16"/>
      <c r="AH688" s="16"/>
      <c r="AI688" s="16"/>
      <c r="AJ688" s="16"/>
      <c r="AK688" s="16"/>
      <c r="AL688" s="16"/>
      <c r="AM688" s="16"/>
      <c r="AN688" s="16"/>
      <c r="AO688" s="16"/>
      <c r="AP688" s="16"/>
      <c r="AQ688" s="16"/>
      <c r="AR688" s="16"/>
      <c r="AS688" s="16"/>
      <c r="AT688" s="16"/>
      <c r="AU688" s="16"/>
      <c r="AV688" s="16"/>
      <c r="AW688" s="16"/>
      <c r="AX688" s="16"/>
      <c r="AY688" s="16"/>
      <c r="AZ688" s="16"/>
      <c r="BA688" s="16"/>
      <c r="BB688" s="16"/>
      <c r="BC688" s="16"/>
      <c r="BD688" s="16"/>
      <c r="BE688" s="16"/>
      <c r="BF688" s="16"/>
      <c r="BG688" s="16"/>
      <c r="BH688" s="16"/>
      <c r="BI688" s="16"/>
      <c r="BJ688" s="16"/>
      <c r="BK688" s="16"/>
      <c r="BL688" s="16"/>
      <c r="BM688" s="16"/>
      <c r="BN688" s="16"/>
      <c r="BO688" s="16"/>
      <c r="BP688" s="16"/>
      <c r="BQ688" s="16"/>
      <c r="BR688" s="16"/>
      <c r="BS688" s="16"/>
      <c r="BT688" s="16"/>
      <c r="BU688" s="16"/>
      <c r="BV688" s="16"/>
      <c r="BW688" s="16"/>
      <c r="BX688" s="16"/>
      <c r="BY688" s="16"/>
      <c r="BZ688" s="16"/>
      <c r="CA688" s="16"/>
      <c r="CB688" s="16"/>
      <c r="CC688" s="16"/>
      <c r="CD688" s="16"/>
      <c r="CE688" s="16"/>
      <c r="CF688" s="16"/>
      <c r="CG688" s="16"/>
      <c r="CH688" s="16"/>
      <c r="CI688" s="16"/>
      <c r="CJ688" s="16"/>
      <c r="CK688" s="16"/>
      <c r="CL688" s="16"/>
      <c r="CM688" s="16"/>
      <c r="CN688" s="16"/>
      <c r="CO688" s="16"/>
      <c r="CP688" s="16"/>
      <c r="CQ688" s="16"/>
      <c r="CR688" s="16"/>
      <c r="CS688" s="16"/>
      <c r="CT688" s="16"/>
      <c r="CU688" s="16"/>
      <c r="CV688" s="16"/>
      <c r="CW688" s="16"/>
      <c r="CX688" s="16"/>
      <c r="CY688" s="16"/>
      <c r="CZ688" s="16"/>
      <c r="DA688" s="16"/>
      <c r="DB688" s="16"/>
      <c r="DC688" s="16"/>
      <c r="DD688" s="16"/>
      <c r="DE688" s="16"/>
      <c r="DF688" s="16"/>
      <c r="DG688" s="16"/>
      <c r="DH688" s="16"/>
      <c r="DI688" s="16"/>
      <c r="DJ688" s="16"/>
      <c r="DK688" s="16"/>
      <c r="DL688" s="16"/>
      <c r="DM688" s="16"/>
      <c r="DN688" s="16"/>
      <c r="DO688" s="16"/>
      <c r="DP688" s="16"/>
      <c r="DQ688" s="16"/>
      <c r="DR688" s="16"/>
      <c r="DS688" s="16"/>
      <c r="DT688" s="16"/>
      <c r="DU688" s="16"/>
      <c r="DV688" s="16"/>
      <c r="DW688" s="16"/>
      <c r="DX688" s="16"/>
      <c r="DY688" s="16"/>
      <c r="DZ688" s="16"/>
      <c r="EA688" s="16"/>
      <c r="EB688" s="16"/>
      <c r="EC688" s="16"/>
      <c r="ED688" s="16"/>
      <c r="EE688" s="16"/>
      <c r="EF688" s="16"/>
      <c r="EG688" s="16"/>
      <c r="EH688" s="16"/>
      <c r="EI688" s="16"/>
      <c r="EJ688" s="16"/>
      <c r="EK688" s="16"/>
      <c r="EL688" s="16"/>
      <c r="EM688" s="16"/>
      <c r="EN688" s="16"/>
      <c r="EO688" s="16"/>
      <c r="EP688" s="16"/>
      <c r="EQ688" s="16"/>
      <c r="ER688" s="16"/>
      <c r="ES688" s="16"/>
      <c r="ET688" s="16"/>
      <c r="EU688" s="16"/>
      <c r="EV688" s="16"/>
      <c r="EW688" s="16"/>
      <c r="EX688" s="16"/>
      <c r="EY688" s="16"/>
      <c r="EZ688" s="16"/>
      <c r="FA688" s="16"/>
      <c r="FB688" s="16"/>
      <c r="FC688" s="16"/>
      <c r="FD688" s="16"/>
      <c r="FE688" s="16"/>
      <c r="FF688" s="16"/>
      <c r="FG688" s="16"/>
      <c r="FH688" s="16"/>
      <c r="FI688" s="16"/>
      <c r="FJ688" s="16"/>
      <c r="FK688" s="16"/>
      <c r="FL688" s="16"/>
      <c r="FM688" s="16"/>
      <c r="FN688" s="16"/>
      <c r="FO688" s="16"/>
      <c r="FP688" s="16"/>
      <c r="FQ688" s="16"/>
      <c r="FR688" s="16"/>
      <c r="FS688" s="16"/>
      <c r="FT688" s="16"/>
      <c r="FU688" s="16"/>
      <c r="FV688" s="16"/>
      <c r="FW688" s="16"/>
      <c r="FX688" s="16"/>
      <c r="FY688" s="16"/>
      <c r="FZ688" s="16"/>
      <c r="GA688" s="16"/>
      <c r="GB688" s="16"/>
      <c r="GC688" s="16"/>
      <c r="GD688" s="16"/>
      <c r="GE688" s="16"/>
      <c r="GF688" s="16"/>
      <c r="GG688" s="16"/>
      <c r="GH688" s="16"/>
      <c r="GI688" s="16"/>
      <c r="GJ688" s="16"/>
      <c r="GK688" s="16"/>
      <c r="GL688" s="16"/>
      <c r="GM688" s="16"/>
      <c r="GN688" s="16"/>
      <c r="GO688" s="16"/>
      <c r="GP688" s="16"/>
      <c r="GQ688" s="16"/>
      <c r="GR688" s="16"/>
      <c r="GS688" s="16"/>
      <c r="GT688" s="16"/>
      <c r="GU688" s="16"/>
      <c r="GV688" s="16"/>
      <c r="GW688" s="16"/>
      <c r="GX688" s="16"/>
      <c r="GY688" s="16"/>
      <c r="GZ688" s="16"/>
      <c r="HA688" s="16"/>
      <c r="HB688" s="16"/>
      <c r="HC688" s="16"/>
      <c r="HD688" s="16"/>
      <c r="HE688" s="16"/>
      <c r="HF688" s="16"/>
      <c r="HG688" s="16"/>
      <c r="HH688" s="16"/>
      <c r="HI688" s="16"/>
      <c r="HJ688" s="16"/>
      <c r="HK688" s="16"/>
      <c r="HL688" s="16"/>
      <c r="HM688" s="16"/>
      <c r="HN688" s="16"/>
      <c r="HO688" s="16"/>
      <c r="HP688" s="16"/>
      <c r="HQ688" s="16"/>
      <c r="HR688" s="16"/>
      <c r="HS688" s="16"/>
      <c r="HT688" s="16"/>
      <c r="HU688" s="16"/>
      <c r="HV688" s="16"/>
      <c r="HW688" s="16"/>
      <c r="HX688" s="16"/>
      <c r="HY688" s="16"/>
      <c r="HZ688" s="16"/>
      <c r="IA688" s="16"/>
      <c r="IB688" s="16"/>
      <c r="IC688" s="16"/>
      <c r="ID688" s="16"/>
      <c r="IE688" s="16"/>
      <c r="IF688" s="16"/>
      <c r="IG688" s="16"/>
      <c r="IH688" s="16"/>
      <c r="II688" s="16"/>
      <c r="IJ688" s="16"/>
      <c r="IK688" s="16"/>
      <c r="IL688" s="16"/>
      <c r="IM688" s="16"/>
      <c r="IN688" s="16"/>
      <c r="IO688" s="16"/>
      <c r="IP688" s="16"/>
      <c r="IQ688" s="16"/>
      <c r="IR688" s="16"/>
      <c r="IS688" s="16"/>
      <c r="IT688" s="16"/>
      <c r="IU688" s="16"/>
      <c r="IV688" s="16"/>
      <c r="IW688" s="16"/>
      <c r="IX688" s="16"/>
      <c r="IY688" s="16"/>
      <c r="IZ688" s="16"/>
      <c r="JA688" s="16"/>
      <c r="JB688" s="16"/>
      <c r="JC688" s="16"/>
      <c r="JD688" s="16"/>
      <c r="JE688" s="16"/>
      <c r="JF688" s="16"/>
      <c r="JG688" s="16"/>
      <c r="JH688" s="16"/>
      <c r="JI688" s="16"/>
      <c r="JJ688" s="16"/>
      <c r="JK688" s="16"/>
      <c r="JL688" s="16"/>
      <c r="JM688" s="16"/>
      <c r="JN688" s="16"/>
      <c r="JO688" s="16"/>
      <c r="JP688" s="16"/>
    </row>
    <row r="689" spans="2:276" s="18" customFormat="1" x14ac:dyDescent="0.25">
      <c r="B689" s="16"/>
      <c r="C689" s="16"/>
      <c r="D689" s="16"/>
      <c r="E689" s="16"/>
      <c r="F689" s="16"/>
      <c r="G689" s="16"/>
      <c r="H689" s="16"/>
      <c r="I689" s="16"/>
      <c r="J689" s="16"/>
      <c r="K689" s="16"/>
      <c r="L689" s="16"/>
      <c r="M689" s="16"/>
      <c r="N689" s="16"/>
      <c r="O689" s="16"/>
      <c r="P689" s="16"/>
      <c r="Q689" s="16"/>
      <c r="R689" s="16"/>
      <c r="S689" s="16"/>
      <c r="T689" s="16"/>
      <c r="U689" s="16"/>
      <c r="V689" s="16"/>
      <c r="W689" s="16"/>
      <c r="X689" s="16"/>
      <c r="Y689" s="16"/>
      <c r="Z689" s="16"/>
      <c r="AA689" s="16"/>
      <c r="AB689" s="16"/>
      <c r="AC689" s="16"/>
      <c r="AD689" s="16"/>
      <c r="AE689" s="16"/>
      <c r="AF689" s="16"/>
      <c r="AG689" s="16"/>
      <c r="AH689" s="16"/>
      <c r="AI689" s="16"/>
      <c r="AJ689" s="16"/>
      <c r="AK689" s="16"/>
      <c r="AL689" s="16"/>
      <c r="AM689" s="16"/>
      <c r="AN689" s="16"/>
      <c r="AO689" s="16"/>
      <c r="AP689" s="16"/>
      <c r="AQ689" s="16"/>
      <c r="AR689" s="16"/>
      <c r="AS689" s="16"/>
      <c r="AT689" s="16"/>
      <c r="AU689" s="16"/>
      <c r="AV689" s="16"/>
      <c r="AW689" s="16"/>
      <c r="AX689" s="16"/>
      <c r="AY689" s="16"/>
      <c r="AZ689" s="16"/>
      <c r="BA689" s="16"/>
      <c r="BB689" s="16"/>
      <c r="BC689" s="16"/>
      <c r="BD689" s="16"/>
      <c r="BE689" s="16"/>
      <c r="BF689" s="16"/>
      <c r="BG689" s="16"/>
      <c r="BH689" s="16"/>
      <c r="BI689" s="16"/>
      <c r="BJ689" s="16"/>
      <c r="BK689" s="16"/>
      <c r="BL689" s="16"/>
      <c r="BM689" s="16"/>
      <c r="BN689" s="16"/>
      <c r="BO689" s="16"/>
      <c r="BP689" s="16"/>
      <c r="BQ689" s="16"/>
      <c r="BR689" s="16"/>
      <c r="BS689" s="16"/>
      <c r="BT689" s="16"/>
      <c r="BU689" s="16"/>
      <c r="BV689" s="16"/>
      <c r="BW689" s="16"/>
      <c r="BX689" s="16"/>
      <c r="BY689" s="16"/>
      <c r="BZ689" s="16"/>
      <c r="CA689" s="16"/>
      <c r="CB689" s="16"/>
      <c r="CC689" s="16"/>
      <c r="CD689" s="16"/>
      <c r="CE689" s="16"/>
      <c r="CF689" s="16"/>
      <c r="CG689" s="16"/>
      <c r="CH689" s="16"/>
      <c r="CI689" s="16"/>
      <c r="CJ689" s="16"/>
      <c r="CK689" s="16"/>
      <c r="CL689" s="16"/>
      <c r="CM689" s="16"/>
      <c r="CN689" s="16"/>
      <c r="CO689" s="16"/>
      <c r="CP689" s="16"/>
      <c r="CQ689" s="16"/>
      <c r="CR689" s="16"/>
      <c r="CS689" s="16"/>
      <c r="CT689" s="16"/>
      <c r="CU689" s="16"/>
      <c r="CV689" s="16"/>
      <c r="CW689" s="16"/>
      <c r="CX689" s="16"/>
      <c r="CY689" s="16"/>
      <c r="CZ689" s="16"/>
      <c r="DA689" s="16"/>
      <c r="DB689" s="16"/>
      <c r="DC689" s="16"/>
      <c r="DD689" s="16"/>
      <c r="DE689" s="16"/>
      <c r="DF689" s="16"/>
      <c r="DG689" s="16"/>
      <c r="DH689" s="16"/>
      <c r="DI689" s="16"/>
      <c r="DJ689" s="16"/>
      <c r="DK689" s="16"/>
      <c r="DL689" s="16"/>
      <c r="DM689" s="16"/>
      <c r="DN689" s="16"/>
      <c r="DO689" s="16"/>
      <c r="DP689" s="16"/>
      <c r="DQ689" s="16"/>
      <c r="DR689" s="16"/>
      <c r="DS689" s="16"/>
      <c r="DT689" s="16"/>
      <c r="DU689" s="16"/>
      <c r="DV689" s="16"/>
      <c r="DW689" s="16"/>
      <c r="DX689" s="16"/>
      <c r="DY689" s="16"/>
      <c r="DZ689" s="16"/>
      <c r="EA689" s="16"/>
      <c r="EB689" s="16"/>
      <c r="EC689" s="16"/>
      <c r="ED689" s="16"/>
      <c r="EE689" s="16"/>
      <c r="EF689" s="16"/>
      <c r="EG689" s="16"/>
      <c r="EH689" s="16"/>
      <c r="EI689" s="16"/>
      <c r="EJ689" s="16"/>
      <c r="EK689" s="16"/>
      <c r="EL689" s="16"/>
      <c r="EM689" s="16"/>
      <c r="EN689" s="16"/>
      <c r="EO689" s="16"/>
      <c r="EP689" s="16"/>
      <c r="EQ689" s="16"/>
      <c r="ER689" s="16"/>
      <c r="ES689" s="16"/>
      <c r="ET689" s="16"/>
      <c r="EU689" s="16"/>
      <c r="EV689" s="16"/>
      <c r="EW689" s="16"/>
      <c r="EX689" s="16"/>
      <c r="EY689" s="16"/>
      <c r="EZ689" s="16"/>
      <c r="FA689" s="16"/>
      <c r="FB689" s="16"/>
      <c r="FC689" s="16"/>
      <c r="FD689" s="16"/>
      <c r="FE689" s="16"/>
      <c r="FF689" s="16"/>
      <c r="FG689" s="16"/>
      <c r="FH689" s="16"/>
      <c r="FI689" s="16"/>
      <c r="FJ689" s="16"/>
      <c r="FK689" s="16"/>
      <c r="FL689" s="16"/>
      <c r="FM689" s="16"/>
      <c r="FN689" s="16"/>
      <c r="FO689" s="16"/>
      <c r="FP689" s="16"/>
      <c r="FQ689" s="16"/>
      <c r="FR689" s="16"/>
      <c r="FS689" s="16"/>
      <c r="FT689" s="16"/>
      <c r="FU689" s="16"/>
      <c r="FV689" s="16"/>
      <c r="FW689" s="16"/>
      <c r="FX689" s="16"/>
      <c r="FY689" s="16"/>
      <c r="FZ689" s="16"/>
      <c r="GA689" s="16"/>
      <c r="GB689" s="16"/>
      <c r="GC689" s="16"/>
      <c r="GD689" s="16"/>
      <c r="GE689" s="16"/>
      <c r="GF689" s="16"/>
      <c r="GG689" s="16"/>
      <c r="GH689" s="16"/>
      <c r="GI689" s="16"/>
      <c r="GJ689" s="16"/>
      <c r="GK689" s="16"/>
      <c r="GL689" s="16"/>
      <c r="GM689" s="16"/>
      <c r="GN689" s="16"/>
      <c r="GO689" s="16"/>
      <c r="GP689" s="16"/>
      <c r="GQ689" s="16"/>
      <c r="GR689" s="16"/>
      <c r="GS689" s="16"/>
      <c r="GT689" s="16"/>
      <c r="GU689" s="16"/>
      <c r="GV689" s="16"/>
      <c r="GW689" s="16"/>
      <c r="GX689" s="16"/>
      <c r="GY689" s="16"/>
      <c r="GZ689" s="16"/>
      <c r="HA689" s="16"/>
      <c r="HB689" s="16"/>
      <c r="HC689" s="16"/>
      <c r="HD689" s="16"/>
      <c r="HE689" s="16"/>
      <c r="HF689" s="16"/>
      <c r="HG689" s="16"/>
      <c r="HH689" s="16"/>
      <c r="HI689" s="16"/>
      <c r="HJ689" s="16"/>
      <c r="HK689" s="16"/>
      <c r="HL689" s="16"/>
      <c r="HM689" s="16"/>
      <c r="HN689" s="16"/>
      <c r="HO689" s="16"/>
      <c r="HP689" s="16"/>
      <c r="HQ689" s="16"/>
      <c r="HR689" s="16"/>
      <c r="HS689" s="16"/>
      <c r="HT689" s="16"/>
      <c r="HU689" s="16"/>
      <c r="HV689" s="16"/>
      <c r="HW689" s="16"/>
      <c r="HX689" s="16"/>
      <c r="HY689" s="16"/>
      <c r="HZ689" s="16"/>
      <c r="IA689" s="16"/>
      <c r="IB689" s="16"/>
      <c r="IC689" s="16"/>
      <c r="ID689" s="16"/>
      <c r="IE689" s="16"/>
      <c r="IF689" s="16"/>
      <c r="IG689" s="16"/>
      <c r="IH689" s="16"/>
      <c r="II689" s="16"/>
      <c r="IJ689" s="16"/>
      <c r="IK689" s="16"/>
      <c r="IL689" s="16"/>
      <c r="IM689" s="16"/>
      <c r="IN689" s="16"/>
      <c r="IO689" s="16"/>
      <c r="IP689" s="16"/>
      <c r="IQ689" s="16"/>
      <c r="IR689" s="16"/>
      <c r="IS689" s="16"/>
      <c r="IT689" s="16"/>
      <c r="IU689" s="16"/>
      <c r="IV689" s="16"/>
      <c r="IW689" s="16"/>
      <c r="IX689" s="16"/>
      <c r="IY689" s="16"/>
      <c r="IZ689" s="16"/>
      <c r="JA689" s="16"/>
      <c r="JB689" s="16"/>
      <c r="JC689" s="16"/>
      <c r="JD689" s="16"/>
      <c r="JE689" s="16"/>
      <c r="JF689" s="16"/>
      <c r="JG689" s="16"/>
      <c r="JH689" s="16"/>
      <c r="JI689" s="16"/>
      <c r="JJ689" s="16"/>
      <c r="JK689" s="16"/>
      <c r="JL689" s="16"/>
      <c r="JM689" s="16"/>
      <c r="JN689" s="16"/>
      <c r="JO689" s="16"/>
      <c r="JP689" s="16"/>
    </row>
    <row r="690" spans="2:276" s="18" customFormat="1" x14ac:dyDescent="0.25">
      <c r="B690" s="16"/>
      <c r="C690" s="16"/>
      <c r="D690" s="16"/>
      <c r="E690" s="16"/>
      <c r="F690" s="16"/>
      <c r="G690" s="16"/>
      <c r="H690" s="16"/>
      <c r="I690" s="16"/>
      <c r="J690" s="16"/>
      <c r="K690" s="16"/>
      <c r="L690" s="16"/>
      <c r="M690" s="16"/>
      <c r="N690" s="16"/>
      <c r="O690" s="16"/>
      <c r="P690" s="16"/>
      <c r="Q690" s="16"/>
      <c r="R690" s="16"/>
      <c r="S690" s="16"/>
      <c r="T690" s="16"/>
      <c r="U690" s="16"/>
      <c r="V690" s="16"/>
      <c r="W690" s="16"/>
      <c r="X690" s="16"/>
      <c r="Y690" s="16"/>
      <c r="Z690" s="16"/>
      <c r="AA690" s="16"/>
      <c r="AB690" s="16"/>
      <c r="AC690" s="16"/>
      <c r="AD690" s="16"/>
      <c r="AE690" s="16"/>
      <c r="AF690" s="16"/>
      <c r="AG690" s="16"/>
      <c r="AH690" s="16"/>
      <c r="AI690" s="16"/>
      <c r="AJ690" s="16"/>
      <c r="AK690" s="16"/>
      <c r="AL690" s="16"/>
      <c r="AM690" s="16"/>
      <c r="AN690" s="16"/>
      <c r="AO690" s="16"/>
      <c r="AP690" s="16"/>
      <c r="AQ690" s="16"/>
      <c r="AR690" s="16"/>
      <c r="AS690" s="16"/>
      <c r="AT690" s="16"/>
      <c r="AU690" s="16"/>
      <c r="AV690" s="16"/>
      <c r="AW690" s="16"/>
      <c r="AX690" s="16"/>
      <c r="AY690" s="16"/>
      <c r="AZ690" s="16"/>
      <c r="BA690" s="16"/>
      <c r="BB690" s="16"/>
      <c r="BC690" s="16"/>
      <c r="BD690" s="16"/>
      <c r="BE690" s="16"/>
      <c r="BF690" s="16"/>
      <c r="BG690" s="16"/>
      <c r="BH690" s="16"/>
      <c r="BI690" s="16"/>
      <c r="BJ690" s="16"/>
      <c r="BK690" s="16"/>
      <c r="BL690" s="16"/>
      <c r="BM690" s="16"/>
      <c r="BN690" s="16"/>
      <c r="BO690" s="16"/>
      <c r="BP690" s="16"/>
      <c r="BQ690" s="16"/>
      <c r="BR690" s="16"/>
      <c r="BS690" s="16"/>
      <c r="BT690" s="16"/>
      <c r="BU690" s="16"/>
      <c r="BV690" s="16"/>
      <c r="BW690" s="16"/>
      <c r="BX690" s="16"/>
      <c r="BY690" s="16"/>
      <c r="BZ690" s="16"/>
      <c r="CA690" s="16"/>
      <c r="CB690" s="16"/>
      <c r="CC690" s="16"/>
      <c r="CD690" s="16"/>
      <c r="CE690" s="16"/>
      <c r="CF690" s="16"/>
      <c r="CG690" s="16"/>
      <c r="CH690" s="16"/>
      <c r="CI690" s="16"/>
      <c r="CJ690" s="16"/>
      <c r="CK690" s="16"/>
      <c r="CL690" s="16"/>
      <c r="CM690" s="16"/>
      <c r="CN690" s="16"/>
      <c r="CO690" s="16"/>
      <c r="CP690" s="16"/>
      <c r="CQ690" s="16"/>
      <c r="CR690" s="16"/>
      <c r="CS690" s="16"/>
      <c r="CT690" s="16"/>
      <c r="CU690" s="16"/>
      <c r="CV690" s="16"/>
      <c r="CW690" s="16"/>
      <c r="CX690" s="16"/>
      <c r="CY690" s="16"/>
      <c r="CZ690" s="16"/>
      <c r="DA690" s="16"/>
      <c r="DB690" s="16"/>
      <c r="DC690" s="16"/>
      <c r="DD690" s="16"/>
      <c r="DE690" s="16"/>
      <c r="DF690" s="16"/>
      <c r="DG690" s="16"/>
      <c r="DH690" s="16"/>
      <c r="DI690" s="16"/>
      <c r="DJ690" s="16"/>
      <c r="DK690" s="16"/>
      <c r="DL690" s="16"/>
      <c r="DM690" s="16"/>
      <c r="DN690" s="16"/>
      <c r="DO690" s="16"/>
      <c r="DP690" s="16"/>
      <c r="DQ690" s="16"/>
      <c r="DR690" s="16"/>
      <c r="DS690" s="16"/>
      <c r="DT690" s="16"/>
      <c r="DU690" s="16"/>
      <c r="DV690" s="16"/>
      <c r="DW690" s="16"/>
      <c r="DX690" s="16"/>
      <c r="DY690" s="16"/>
      <c r="DZ690" s="16"/>
      <c r="EA690" s="16"/>
      <c r="EB690" s="16"/>
      <c r="EC690" s="16"/>
      <c r="ED690" s="16"/>
      <c r="EE690" s="16"/>
      <c r="EF690" s="16"/>
      <c r="EG690" s="16"/>
      <c r="EH690" s="16"/>
      <c r="EI690" s="16"/>
      <c r="EJ690" s="16"/>
      <c r="EK690" s="16"/>
      <c r="EL690" s="16"/>
      <c r="EM690" s="16"/>
      <c r="EN690" s="16"/>
      <c r="EO690" s="16"/>
      <c r="EP690" s="16"/>
      <c r="EQ690" s="16"/>
      <c r="ER690" s="16"/>
      <c r="ES690" s="16"/>
      <c r="ET690" s="16"/>
      <c r="EU690" s="16"/>
      <c r="EV690" s="16"/>
      <c r="EW690" s="16"/>
      <c r="EX690" s="16"/>
      <c r="EY690" s="16"/>
      <c r="EZ690" s="16"/>
      <c r="FA690" s="16"/>
      <c r="FB690" s="16"/>
      <c r="FC690" s="16"/>
      <c r="FD690" s="16"/>
      <c r="FE690" s="16"/>
      <c r="FF690" s="16"/>
      <c r="FG690" s="16"/>
      <c r="FH690" s="16"/>
      <c r="FI690" s="16"/>
      <c r="FJ690" s="16"/>
      <c r="FK690" s="16"/>
      <c r="FL690" s="16"/>
      <c r="FM690" s="16"/>
      <c r="FN690" s="16"/>
      <c r="FO690" s="16"/>
      <c r="FP690" s="16"/>
      <c r="FQ690" s="16"/>
      <c r="FR690" s="16"/>
      <c r="FS690" s="16"/>
      <c r="FT690" s="16"/>
      <c r="FU690" s="16"/>
      <c r="FV690" s="16"/>
      <c r="FW690" s="16"/>
      <c r="FX690" s="16"/>
      <c r="FY690" s="16"/>
      <c r="FZ690" s="16"/>
      <c r="GA690" s="16"/>
      <c r="GB690" s="16"/>
      <c r="GC690" s="16"/>
      <c r="GD690" s="16"/>
      <c r="GE690" s="16"/>
      <c r="GF690" s="16"/>
      <c r="GG690" s="16"/>
      <c r="GH690" s="16"/>
      <c r="GI690" s="16"/>
      <c r="GJ690" s="16"/>
      <c r="GK690" s="16"/>
      <c r="GL690" s="16"/>
      <c r="GM690" s="16"/>
      <c r="GN690" s="16"/>
      <c r="GO690" s="16"/>
      <c r="GP690" s="16"/>
      <c r="GQ690" s="16"/>
      <c r="GR690" s="16"/>
      <c r="GS690" s="16"/>
      <c r="GT690" s="16"/>
      <c r="GU690" s="16"/>
      <c r="GV690" s="16"/>
      <c r="GW690" s="16"/>
      <c r="GX690" s="16"/>
      <c r="GY690" s="16"/>
      <c r="GZ690" s="16"/>
      <c r="HA690" s="16"/>
      <c r="HB690" s="16"/>
      <c r="HC690" s="16"/>
      <c r="HD690" s="16"/>
      <c r="HE690" s="16"/>
      <c r="HF690" s="16"/>
      <c r="HG690" s="16"/>
      <c r="HH690" s="16"/>
      <c r="HI690" s="16"/>
      <c r="HJ690" s="16"/>
      <c r="HK690" s="16"/>
      <c r="HL690" s="16"/>
      <c r="HM690" s="16"/>
      <c r="HN690" s="16"/>
      <c r="HO690" s="16"/>
      <c r="HP690" s="16"/>
      <c r="HQ690" s="16"/>
      <c r="HR690" s="16"/>
      <c r="HS690" s="16"/>
      <c r="HT690" s="16"/>
      <c r="HU690" s="16"/>
      <c r="HV690" s="16"/>
      <c r="HW690" s="16"/>
      <c r="HX690" s="16"/>
      <c r="HY690" s="16"/>
      <c r="HZ690" s="16"/>
      <c r="IA690" s="16"/>
      <c r="IB690" s="16"/>
      <c r="IC690" s="16"/>
      <c r="ID690" s="16"/>
      <c r="IE690" s="16"/>
      <c r="IF690" s="16"/>
      <c r="IG690" s="16"/>
      <c r="IH690" s="16"/>
      <c r="II690" s="16"/>
      <c r="IJ690" s="16"/>
      <c r="IK690" s="16"/>
      <c r="IL690" s="16"/>
      <c r="IM690" s="16"/>
      <c r="IN690" s="16"/>
      <c r="IO690" s="16"/>
      <c r="IP690" s="16"/>
      <c r="IQ690" s="16"/>
      <c r="IR690" s="16"/>
      <c r="IS690" s="16"/>
      <c r="IT690" s="16"/>
      <c r="IU690" s="16"/>
      <c r="IV690" s="16"/>
      <c r="IW690" s="16"/>
      <c r="IX690" s="16"/>
      <c r="IY690" s="16"/>
      <c r="IZ690" s="16"/>
      <c r="JA690" s="16"/>
      <c r="JB690" s="16"/>
      <c r="JC690" s="16"/>
      <c r="JD690" s="16"/>
      <c r="JE690" s="16"/>
      <c r="JF690" s="16"/>
      <c r="JG690" s="16"/>
      <c r="JH690" s="16"/>
      <c r="JI690" s="16"/>
      <c r="JJ690" s="16"/>
      <c r="JK690" s="16"/>
      <c r="JL690" s="16"/>
      <c r="JM690" s="16"/>
      <c r="JN690" s="16"/>
      <c r="JO690" s="16"/>
      <c r="JP690" s="16"/>
    </row>
    <row r="691" spans="2:276" s="18" customFormat="1" x14ac:dyDescent="0.25">
      <c r="B691" s="16"/>
      <c r="C691" s="16"/>
      <c r="D691" s="16"/>
      <c r="E691" s="16"/>
      <c r="F691" s="16"/>
      <c r="G691" s="16"/>
      <c r="H691" s="16"/>
      <c r="I691" s="16"/>
      <c r="J691" s="16"/>
      <c r="K691" s="16"/>
      <c r="L691" s="16"/>
      <c r="M691" s="16"/>
      <c r="N691" s="16"/>
      <c r="O691" s="16"/>
      <c r="P691" s="16"/>
      <c r="Q691" s="16"/>
      <c r="R691" s="16"/>
      <c r="S691" s="16"/>
      <c r="T691" s="16"/>
      <c r="U691" s="16"/>
      <c r="V691" s="16"/>
      <c r="W691" s="16"/>
      <c r="X691" s="16"/>
      <c r="Y691" s="16"/>
      <c r="Z691" s="16"/>
      <c r="AA691" s="16"/>
      <c r="AB691" s="16"/>
      <c r="AC691" s="16"/>
      <c r="AD691" s="16"/>
      <c r="AE691" s="16"/>
      <c r="AF691" s="16"/>
      <c r="AG691" s="16"/>
      <c r="AH691" s="16"/>
      <c r="AI691" s="16"/>
      <c r="AJ691" s="16"/>
      <c r="AK691" s="16"/>
      <c r="AL691" s="16"/>
      <c r="AM691" s="16"/>
      <c r="AN691" s="16"/>
      <c r="AO691" s="16"/>
      <c r="AP691" s="16"/>
      <c r="AQ691" s="16"/>
      <c r="AR691" s="16"/>
      <c r="AS691" s="16"/>
      <c r="AT691" s="16"/>
      <c r="AU691" s="16"/>
      <c r="AV691" s="16"/>
      <c r="AW691" s="16"/>
      <c r="AX691" s="16"/>
      <c r="AY691" s="16"/>
      <c r="AZ691" s="16"/>
      <c r="BA691" s="16"/>
      <c r="BB691" s="16"/>
      <c r="BC691" s="16"/>
      <c r="BD691" s="16"/>
      <c r="BE691" s="16"/>
      <c r="BF691" s="16"/>
      <c r="BG691" s="16"/>
      <c r="BH691" s="16"/>
      <c r="BI691" s="16"/>
      <c r="BJ691" s="16"/>
      <c r="BK691" s="16"/>
      <c r="BL691" s="16"/>
      <c r="BM691" s="16"/>
      <c r="BN691" s="16"/>
      <c r="BO691" s="16"/>
      <c r="BP691" s="16"/>
      <c r="BQ691" s="16"/>
      <c r="BR691" s="16"/>
      <c r="BS691" s="16"/>
      <c r="BT691" s="16"/>
      <c r="BU691" s="16"/>
      <c r="BV691" s="16"/>
      <c r="BW691" s="16"/>
      <c r="BX691" s="16"/>
      <c r="BY691" s="16"/>
      <c r="BZ691" s="16"/>
      <c r="CA691" s="16"/>
      <c r="CB691" s="16"/>
      <c r="CC691" s="16"/>
      <c r="CD691" s="16"/>
      <c r="CE691" s="16"/>
      <c r="CF691" s="16"/>
      <c r="CG691" s="16"/>
      <c r="CH691" s="16"/>
      <c r="CI691" s="16"/>
      <c r="CJ691" s="16"/>
      <c r="CK691" s="16"/>
      <c r="CL691" s="16"/>
      <c r="CM691" s="16"/>
      <c r="CN691" s="16"/>
      <c r="CO691" s="16"/>
      <c r="CP691" s="16"/>
      <c r="CQ691" s="16"/>
      <c r="CR691" s="16"/>
      <c r="CS691" s="16"/>
      <c r="CT691" s="16"/>
      <c r="CU691" s="16"/>
      <c r="CV691" s="16"/>
      <c r="CW691" s="16"/>
      <c r="CX691" s="16"/>
      <c r="CY691" s="16"/>
      <c r="CZ691" s="16"/>
      <c r="DA691" s="16"/>
      <c r="DB691" s="16"/>
      <c r="DC691" s="16"/>
      <c r="DD691" s="16"/>
      <c r="DE691" s="16"/>
      <c r="DF691" s="16"/>
      <c r="DG691" s="16"/>
      <c r="DH691" s="16"/>
      <c r="DI691" s="16"/>
      <c r="DJ691" s="16"/>
      <c r="DK691" s="16"/>
      <c r="DL691" s="16"/>
      <c r="DM691" s="16"/>
      <c r="DN691" s="16"/>
      <c r="DO691" s="16"/>
      <c r="DP691" s="16"/>
      <c r="DQ691" s="16"/>
      <c r="DR691" s="16"/>
      <c r="DS691" s="16"/>
      <c r="DT691" s="16"/>
      <c r="DU691" s="16"/>
      <c r="DV691" s="16"/>
      <c r="DW691" s="16"/>
      <c r="DX691" s="16"/>
      <c r="DY691" s="16"/>
      <c r="DZ691" s="16"/>
      <c r="EA691" s="16"/>
      <c r="EB691" s="16"/>
      <c r="EC691" s="16"/>
      <c r="ED691" s="16"/>
      <c r="EE691" s="16"/>
      <c r="EF691" s="16"/>
      <c r="EG691" s="16"/>
      <c r="EH691" s="16"/>
      <c r="EI691" s="16"/>
      <c r="EJ691" s="16"/>
      <c r="EK691" s="16"/>
      <c r="EL691" s="16"/>
      <c r="EM691" s="16"/>
      <c r="EN691" s="16"/>
      <c r="EO691" s="16"/>
      <c r="EP691" s="16"/>
      <c r="EQ691" s="16"/>
      <c r="ER691" s="16"/>
      <c r="ES691" s="16"/>
      <c r="ET691" s="16"/>
      <c r="EU691" s="16"/>
      <c r="EV691" s="16"/>
      <c r="EW691" s="16"/>
      <c r="EX691" s="16"/>
      <c r="EY691" s="16"/>
      <c r="EZ691" s="16"/>
      <c r="FA691" s="16"/>
      <c r="FB691" s="16"/>
      <c r="FC691" s="16"/>
      <c r="FD691" s="16"/>
      <c r="FE691" s="16"/>
      <c r="FF691" s="16"/>
      <c r="FG691" s="16"/>
      <c r="FH691" s="16"/>
      <c r="FI691" s="16"/>
      <c r="FJ691" s="16"/>
      <c r="FK691" s="16"/>
      <c r="FL691" s="16"/>
      <c r="FM691" s="16"/>
      <c r="FN691" s="16"/>
      <c r="FO691" s="16"/>
      <c r="FP691" s="16"/>
      <c r="FQ691" s="16"/>
      <c r="FR691" s="16"/>
      <c r="FS691" s="16"/>
      <c r="FT691" s="16"/>
      <c r="FU691" s="16"/>
      <c r="FV691" s="16"/>
      <c r="FW691" s="16"/>
      <c r="FX691" s="16"/>
      <c r="FY691" s="16"/>
      <c r="FZ691" s="16"/>
      <c r="GA691" s="16"/>
      <c r="GB691" s="16"/>
      <c r="GC691" s="16"/>
      <c r="GD691" s="16"/>
      <c r="GE691" s="16"/>
      <c r="GF691" s="16"/>
      <c r="GG691" s="16"/>
      <c r="GH691" s="16"/>
      <c r="GI691" s="16"/>
      <c r="GJ691" s="16"/>
      <c r="GK691" s="16"/>
      <c r="GL691" s="16"/>
      <c r="GM691" s="16"/>
      <c r="GN691" s="16"/>
      <c r="GO691" s="16"/>
      <c r="GP691" s="16"/>
      <c r="GQ691" s="16"/>
      <c r="GR691" s="16"/>
      <c r="GS691" s="16"/>
      <c r="GT691" s="16"/>
      <c r="GU691" s="16"/>
      <c r="GV691" s="16"/>
      <c r="GW691" s="16"/>
      <c r="GX691" s="16"/>
      <c r="GY691" s="16"/>
      <c r="GZ691" s="16"/>
      <c r="HA691" s="16"/>
      <c r="HB691" s="16"/>
      <c r="HC691" s="16"/>
      <c r="HD691" s="16"/>
      <c r="HE691" s="16"/>
      <c r="HF691" s="16"/>
      <c r="HG691" s="16"/>
      <c r="HH691" s="16"/>
      <c r="HI691" s="16"/>
      <c r="HJ691" s="16"/>
      <c r="HK691" s="16"/>
      <c r="HL691" s="16"/>
      <c r="HM691" s="16"/>
      <c r="HN691" s="16"/>
      <c r="HO691" s="16"/>
      <c r="HP691" s="16"/>
      <c r="HQ691" s="16"/>
      <c r="HR691" s="16"/>
      <c r="HS691" s="16"/>
      <c r="HT691" s="16"/>
      <c r="HU691" s="16"/>
      <c r="HV691" s="16"/>
      <c r="HW691" s="16"/>
      <c r="HX691" s="16"/>
      <c r="HY691" s="16"/>
      <c r="HZ691" s="16"/>
      <c r="IA691" s="16"/>
      <c r="IB691" s="16"/>
      <c r="IC691" s="16"/>
      <c r="ID691" s="16"/>
      <c r="IE691" s="16"/>
      <c r="IF691" s="16"/>
      <c r="IG691" s="16"/>
      <c r="IH691" s="16"/>
      <c r="II691" s="16"/>
      <c r="IJ691" s="16"/>
      <c r="IK691" s="16"/>
      <c r="IL691" s="16"/>
      <c r="IM691" s="16"/>
      <c r="IN691" s="16"/>
      <c r="IO691" s="16"/>
      <c r="IP691" s="16"/>
      <c r="IQ691" s="16"/>
      <c r="IR691" s="16"/>
      <c r="IS691" s="16"/>
      <c r="IT691" s="16"/>
      <c r="IU691" s="16"/>
      <c r="IV691" s="16"/>
      <c r="IW691" s="16"/>
      <c r="IX691" s="16"/>
      <c r="IY691" s="16"/>
      <c r="IZ691" s="16"/>
      <c r="JA691" s="16"/>
      <c r="JB691" s="16"/>
      <c r="JC691" s="16"/>
      <c r="JD691" s="16"/>
      <c r="JE691" s="16"/>
      <c r="JF691" s="16"/>
      <c r="JG691" s="16"/>
      <c r="JH691" s="16"/>
      <c r="JI691" s="16"/>
      <c r="JJ691" s="16"/>
      <c r="JK691" s="16"/>
      <c r="JL691" s="16"/>
      <c r="JM691" s="16"/>
      <c r="JN691" s="16"/>
      <c r="JO691" s="16"/>
      <c r="JP691" s="16"/>
    </row>
    <row r="692" spans="2:276" s="18" customFormat="1" x14ac:dyDescent="0.25">
      <c r="B692" s="16"/>
      <c r="C692" s="16"/>
      <c r="D692" s="16"/>
      <c r="E692" s="16"/>
      <c r="F692" s="16"/>
      <c r="G692" s="16"/>
      <c r="H692" s="16"/>
      <c r="I692" s="16"/>
      <c r="J692" s="16"/>
      <c r="K692" s="16"/>
      <c r="L692" s="16"/>
      <c r="M692" s="16"/>
      <c r="N692" s="16"/>
      <c r="O692" s="16"/>
      <c r="P692" s="16"/>
      <c r="Q692" s="16"/>
      <c r="R692" s="16"/>
      <c r="S692" s="16"/>
      <c r="T692" s="16"/>
      <c r="U692" s="16"/>
      <c r="V692" s="16"/>
      <c r="W692" s="16"/>
      <c r="X692" s="16"/>
      <c r="Y692" s="16"/>
      <c r="Z692" s="16"/>
      <c r="AA692" s="16"/>
      <c r="AB692" s="16"/>
      <c r="AC692" s="16"/>
      <c r="AD692" s="16"/>
      <c r="AE692" s="16"/>
      <c r="AF692" s="16"/>
      <c r="AG692" s="16"/>
      <c r="AH692" s="16"/>
      <c r="AI692" s="16"/>
      <c r="AJ692" s="16"/>
      <c r="AK692" s="16"/>
      <c r="AL692" s="16"/>
      <c r="AM692" s="16"/>
      <c r="AN692" s="16"/>
      <c r="AO692" s="16"/>
      <c r="AP692" s="16"/>
      <c r="AQ692" s="16"/>
      <c r="AR692" s="16"/>
      <c r="AS692" s="16"/>
      <c r="AT692" s="16"/>
      <c r="AU692" s="16"/>
      <c r="AV692" s="16"/>
      <c r="AW692" s="16"/>
      <c r="AX692" s="16"/>
      <c r="AY692" s="16"/>
      <c r="AZ692" s="16"/>
      <c r="BA692" s="16"/>
      <c r="BB692" s="16"/>
      <c r="BC692" s="16"/>
      <c r="BD692" s="16"/>
      <c r="BE692" s="16"/>
      <c r="BF692" s="16"/>
      <c r="BG692" s="16"/>
      <c r="BH692" s="16"/>
      <c r="BI692" s="16"/>
      <c r="BJ692" s="16"/>
      <c r="BK692" s="16"/>
      <c r="BL692" s="16"/>
      <c r="BM692" s="16"/>
      <c r="BN692" s="16"/>
      <c r="BO692" s="16"/>
      <c r="BP692" s="16"/>
      <c r="BQ692" s="16"/>
      <c r="BR692" s="16"/>
      <c r="BS692" s="16"/>
      <c r="BT692" s="16"/>
      <c r="BU692" s="16"/>
      <c r="BV692" s="16"/>
      <c r="BW692" s="16"/>
      <c r="BX692" s="16"/>
      <c r="BY692" s="16"/>
      <c r="BZ692" s="16"/>
      <c r="CA692" s="16"/>
      <c r="CB692" s="16"/>
      <c r="CC692" s="16"/>
      <c r="CD692" s="16"/>
      <c r="CE692" s="16"/>
      <c r="CF692" s="16"/>
      <c r="CG692" s="16"/>
      <c r="CH692" s="16"/>
      <c r="CI692" s="16"/>
      <c r="CJ692" s="16"/>
      <c r="CK692" s="16"/>
      <c r="CL692" s="16"/>
      <c r="CM692" s="16"/>
      <c r="CN692" s="16"/>
      <c r="CO692" s="16"/>
      <c r="CP692" s="16"/>
      <c r="CQ692" s="16"/>
      <c r="CR692" s="16"/>
      <c r="CS692" s="16"/>
      <c r="CT692" s="16"/>
      <c r="CU692" s="16"/>
      <c r="CV692" s="16"/>
      <c r="CW692" s="16"/>
      <c r="CX692" s="16"/>
      <c r="CY692" s="16"/>
      <c r="CZ692" s="16"/>
      <c r="DA692" s="16"/>
      <c r="DB692" s="16"/>
      <c r="DC692" s="16"/>
      <c r="DD692" s="16"/>
      <c r="DE692" s="16"/>
      <c r="DF692" s="16"/>
      <c r="DG692" s="16"/>
      <c r="DH692" s="16"/>
      <c r="DI692" s="16"/>
      <c r="DJ692" s="16"/>
      <c r="DK692" s="16"/>
      <c r="DL692" s="16"/>
      <c r="DM692" s="16"/>
      <c r="DN692" s="16"/>
      <c r="DO692" s="16"/>
      <c r="DP692" s="16"/>
      <c r="DQ692" s="16"/>
      <c r="DR692" s="16"/>
      <c r="DS692" s="16"/>
      <c r="DT692" s="16"/>
      <c r="DU692" s="16"/>
      <c r="DV692" s="16"/>
      <c r="DW692" s="16"/>
      <c r="DX692" s="16"/>
      <c r="DY692" s="16"/>
      <c r="DZ692" s="16"/>
      <c r="EA692" s="16"/>
      <c r="EB692" s="16"/>
      <c r="EC692" s="16"/>
      <c r="ED692" s="16"/>
      <c r="EE692" s="16"/>
      <c r="EF692" s="16"/>
      <c r="EG692" s="16"/>
      <c r="EH692" s="16"/>
      <c r="EI692" s="16"/>
      <c r="EJ692" s="16"/>
      <c r="EK692" s="16"/>
      <c r="EL692" s="16"/>
      <c r="EM692" s="16"/>
      <c r="EN692" s="16"/>
      <c r="EO692" s="16"/>
      <c r="EP692" s="16"/>
      <c r="EQ692" s="16"/>
      <c r="ER692" s="16"/>
      <c r="ES692" s="16"/>
      <c r="ET692" s="16"/>
      <c r="EU692" s="16"/>
      <c r="EV692" s="16"/>
      <c r="EW692" s="16"/>
      <c r="EX692" s="16"/>
      <c r="EY692" s="16"/>
      <c r="EZ692" s="16"/>
      <c r="FA692" s="16"/>
      <c r="FB692" s="16"/>
      <c r="FC692" s="16"/>
      <c r="FD692" s="16"/>
      <c r="FE692" s="16"/>
      <c r="FF692" s="16"/>
      <c r="FG692" s="16"/>
      <c r="FH692" s="16"/>
      <c r="FI692" s="16"/>
      <c r="FJ692" s="16"/>
      <c r="FK692" s="16"/>
      <c r="FL692" s="16"/>
      <c r="FM692" s="16"/>
      <c r="FN692" s="16"/>
      <c r="FO692" s="16"/>
      <c r="FP692" s="16"/>
      <c r="FQ692" s="16"/>
      <c r="FR692" s="16"/>
      <c r="FS692" s="16"/>
      <c r="FT692" s="16"/>
      <c r="FU692" s="16"/>
      <c r="FV692" s="16"/>
      <c r="FW692" s="16"/>
      <c r="FX692" s="16"/>
      <c r="FY692" s="16"/>
      <c r="FZ692" s="16"/>
      <c r="GA692" s="16"/>
      <c r="GB692" s="16"/>
      <c r="GC692" s="16"/>
      <c r="GD692" s="16"/>
      <c r="GE692" s="16"/>
      <c r="GF692" s="16"/>
      <c r="GG692" s="16"/>
      <c r="GH692" s="16"/>
      <c r="GI692" s="16"/>
      <c r="GJ692" s="16"/>
      <c r="GK692" s="16"/>
      <c r="GL692" s="16"/>
      <c r="GM692" s="16"/>
      <c r="GN692" s="16"/>
      <c r="GO692" s="16"/>
      <c r="GP692" s="16"/>
      <c r="GQ692" s="16"/>
      <c r="GR692" s="16"/>
      <c r="GS692" s="16"/>
      <c r="GT692" s="16"/>
      <c r="GU692" s="16"/>
      <c r="GV692" s="16"/>
      <c r="GW692" s="16"/>
      <c r="GX692" s="16"/>
      <c r="GY692" s="16"/>
      <c r="GZ692" s="16"/>
      <c r="HA692" s="16"/>
      <c r="HB692" s="16"/>
      <c r="HC692" s="16"/>
      <c r="HD692" s="16"/>
      <c r="HE692" s="16"/>
      <c r="HF692" s="16"/>
      <c r="HG692" s="16"/>
      <c r="HH692" s="16"/>
      <c r="HI692" s="16"/>
      <c r="HJ692" s="16"/>
      <c r="HK692" s="16"/>
      <c r="HL692" s="16"/>
      <c r="HM692" s="16"/>
      <c r="HN692" s="16"/>
      <c r="HO692" s="16"/>
      <c r="HP692" s="16"/>
      <c r="HQ692" s="16"/>
      <c r="HR692" s="16"/>
      <c r="HS692" s="16"/>
      <c r="HT692" s="16"/>
      <c r="HU692" s="16"/>
      <c r="HV692" s="16"/>
      <c r="HW692" s="16"/>
      <c r="HX692" s="16"/>
      <c r="HY692" s="16"/>
      <c r="HZ692" s="16"/>
      <c r="IA692" s="16"/>
      <c r="IB692" s="16"/>
      <c r="IC692" s="16"/>
      <c r="ID692" s="16"/>
      <c r="IE692" s="16"/>
      <c r="IF692" s="16"/>
      <c r="IG692" s="16"/>
      <c r="IH692" s="16"/>
      <c r="II692" s="16"/>
      <c r="IJ692" s="16"/>
      <c r="IK692" s="16"/>
      <c r="IL692" s="16"/>
      <c r="IM692" s="16"/>
      <c r="IN692" s="16"/>
      <c r="IO692" s="16"/>
      <c r="IP692" s="16"/>
      <c r="IQ692" s="16"/>
      <c r="IR692" s="16"/>
      <c r="IS692" s="16"/>
      <c r="IT692" s="16"/>
      <c r="IU692" s="16"/>
      <c r="IV692" s="16"/>
      <c r="IW692" s="16"/>
      <c r="IX692" s="16"/>
      <c r="IY692" s="16"/>
      <c r="IZ692" s="16"/>
      <c r="JA692" s="16"/>
      <c r="JB692" s="16"/>
      <c r="JC692" s="16"/>
      <c r="JD692" s="16"/>
      <c r="JE692" s="16"/>
      <c r="JF692" s="16"/>
      <c r="JG692" s="16"/>
      <c r="JH692" s="16"/>
      <c r="JI692" s="16"/>
      <c r="JJ692" s="16"/>
      <c r="JK692" s="16"/>
      <c r="JL692" s="16"/>
      <c r="JM692" s="16"/>
      <c r="JN692" s="16"/>
      <c r="JO692" s="16"/>
      <c r="JP692" s="16"/>
    </row>
    <row r="693" spans="2:276" s="18" customFormat="1" x14ac:dyDescent="0.25">
      <c r="B693" s="16"/>
      <c r="C693" s="16"/>
      <c r="D693" s="16"/>
      <c r="E693" s="16"/>
      <c r="F693" s="16"/>
      <c r="G693" s="16"/>
      <c r="H693" s="16"/>
      <c r="I693" s="16"/>
      <c r="J693" s="16"/>
      <c r="K693" s="16"/>
      <c r="L693" s="16"/>
      <c r="M693" s="16"/>
      <c r="N693" s="16"/>
      <c r="O693" s="16"/>
      <c r="P693" s="16"/>
      <c r="Q693" s="16"/>
      <c r="R693" s="16"/>
      <c r="S693" s="16"/>
      <c r="T693" s="16"/>
      <c r="U693" s="16"/>
      <c r="V693" s="16"/>
      <c r="W693" s="16"/>
      <c r="X693" s="16"/>
      <c r="Y693" s="16"/>
      <c r="Z693" s="16"/>
      <c r="AA693" s="16"/>
      <c r="AB693" s="16"/>
      <c r="AC693" s="16"/>
      <c r="AD693" s="16"/>
      <c r="AE693" s="16"/>
      <c r="AF693" s="16"/>
      <c r="AG693" s="16"/>
      <c r="AH693" s="16"/>
      <c r="AI693" s="16"/>
      <c r="AJ693" s="16"/>
      <c r="AK693" s="16"/>
      <c r="AL693" s="16"/>
      <c r="AM693" s="16"/>
      <c r="AN693" s="16"/>
      <c r="AO693" s="16"/>
      <c r="AP693" s="16"/>
      <c r="AQ693" s="16"/>
      <c r="AR693" s="16"/>
      <c r="AS693" s="16"/>
      <c r="AT693" s="16"/>
      <c r="AU693" s="16"/>
      <c r="AV693" s="16"/>
      <c r="AW693" s="16"/>
      <c r="AX693" s="16"/>
      <c r="AY693" s="16"/>
      <c r="AZ693" s="16"/>
      <c r="BA693" s="16"/>
      <c r="BB693" s="16"/>
      <c r="BC693" s="16"/>
      <c r="BD693" s="16"/>
      <c r="BE693" s="16"/>
      <c r="BF693" s="16"/>
      <c r="BG693" s="16"/>
      <c r="BH693" s="16"/>
      <c r="BI693" s="16"/>
      <c r="BJ693" s="16"/>
      <c r="BK693" s="16"/>
      <c r="BL693" s="16"/>
      <c r="BM693" s="16"/>
      <c r="BN693" s="16"/>
      <c r="BO693" s="16"/>
      <c r="BP693" s="16"/>
      <c r="BQ693" s="16"/>
      <c r="BR693" s="16"/>
      <c r="BS693" s="16"/>
      <c r="BT693" s="16"/>
      <c r="BU693" s="16"/>
      <c r="BV693" s="16"/>
      <c r="BW693" s="16"/>
      <c r="BX693" s="16"/>
      <c r="BY693" s="16"/>
      <c r="BZ693" s="16"/>
      <c r="CA693" s="16"/>
      <c r="CB693" s="16"/>
      <c r="CC693" s="16"/>
      <c r="CD693" s="16"/>
      <c r="CE693" s="16"/>
      <c r="CF693" s="16"/>
      <c r="CG693" s="16"/>
      <c r="CH693" s="16"/>
      <c r="CI693" s="16"/>
      <c r="CJ693" s="16"/>
      <c r="CK693" s="16"/>
      <c r="CL693" s="16"/>
      <c r="CM693" s="16"/>
      <c r="CN693" s="16"/>
      <c r="CO693" s="16"/>
      <c r="CP693" s="16"/>
      <c r="CQ693" s="16"/>
      <c r="CR693" s="16"/>
      <c r="CS693" s="16"/>
      <c r="CT693" s="16"/>
      <c r="CU693" s="16"/>
      <c r="CV693" s="16"/>
      <c r="CW693" s="16"/>
      <c r="CX693" s="16"/>
      <c r="CY693" s="16"/>
      <c r="CZ693" s="16"/>
      <c r="DA693" s="16"/>
      <c r="DB693" s="16"/>
      <c r="DC693" s="16"/>
      <c r="DD693" s="16"/>
      <c r="DE693" s="16"/>
      <c r="DF693" s="16"/>
      <c r="DG693" s="16"/>
      <c r="DH693" s="16"/>
      <c r="DI693" s="16"/>
      <c r="DJ693" s="16"/>
      <c r="DK693" s="16"/>
      <c r="DL693" s="16"/>
      <c r="DM693" s="16"/>
      <c r="DN693" s="16"/>
      <c r="DO693" s="16"/>
      <c r="DP693" s="16"/>
      <c r="DQ693" s="16"/>
      <c r="DR693" s="16"/>
      <c r="DS693" s="16"/>
      <c r="DT693" s="16"/>
      <c r="DU693" s="16"/>
      <c r="DV693" s="16"/>
      <c r="DW693" s="16"/>
      <c r="DX693" s="16"/>
      <c r="DY693" s="16"/>
      <c r="DZ693" s="16"/>
      <c r="EA693" s="16"/>
      <c r="EB693" s="16"/>
      <c r="EC693" s="16"/>
      <c r="ED693" s="16"/>
      <c r="EE693" s="16"/>
      <c r="EF693" s="16"/>
      <c r="EG693" s="16"/>
      <c r="EH693" s="16"/>
      <c r="EI693" s="16"/>
      <c r="EJ693" s="16"/>
      <c r="EK693" s="16"/>
      <c r="EL693" s="16"/>
      <c r="EM693" s="16"/>
      <c r="EN693" s="16"/>
      <c r="EO693" s="16"/>
      <c r="EP693" s="16"/>
      <c r="EQ693" s="16"/>
      <c r="ER693" s="16"/>
      <c r="ES693" s="16"/>
      <c r="ET693" s="16"/>
      <c r="EU693" s="16"/>
      <c r="EV693" s="16"/>
      <c r="EW693" s="16"/>
      <c r="EX693" s="16"/>
      <c r="EY693" s="16"/>
      <c r="EZ693" s="16"/>
      <c r="FA693" s="16"/>
      <c r="FB693" s="16"/>
      <c r="FC693" s="16"/>
      <c r="FD693" s="16"/>
      <c r="FE693" s="16"/>
      <c r="FF693" s="16"/>
      <c r="FG693" s="16"/>
      <c r="FH693" s="16"/>
      <c r="FI693" s="16"/>
      <c r="FJ693" s="16"/>
      <c r="FK693" s="16"/>
      <c r="FL693" s="16"/>
      <c r="FM693" s="16"/>
      <c r="FN693" s="16"/>
      <c r="FO693" s="16"/>
      <c r="FP693" s="16"/>
      <c r="FQ693" s="16"/>
      <c r="FR693" s="16"/>
      <c r="FS693" s="16"/>
      <c r="FT693" s="16"/>
      <c r="FU693" s="16"/>
      <c r="FV693" s="16"/>
      <c r="FW693" s="16"/>
      <c r="FX693" s="16"/>
      <c r="FY693" s="16"/>
      <c r="FZ693" s="16"/>
      <c r="GA693" s="16"/>
      <c r="GB693" s="16"/>
      <c r="GC693" s="16"/>
      <c r="GD693" s="16"/>
      <c r="GE693" s="16"/>
      <c r="GF693" s="16"/>
      <c r="GG693" s="16"/>
      <c r="GH693" s="16"/>
      <c r="GI693" s="16"/>
      <c r="GJ693" s="16"/>
      <c r="GK693" s="16"/>
      <c r="GL693" s="16"/>
      <c r="GM693" s="16"/>
      <c r="GN693" s="16"/>
      <c r="GO693" s="16"/>
      <c r="GP693" s="16"/>
      <c r="GQ693" s="16"/>
      <c r="GR693" s="16"/>
      <c r="GS693" s="16"/>
      <c r="GT693" s="16"/>
      <c r="GU693" s="16"/>
      <c r="GV693" s="16"/>
      <c r="GW693" s="16"/>
      <c r="GX693" s="16"/>
      <c r="GY693" s="16"/>
      <c r="GZ693" s="16"/>
      <c r="HA693" s="16"/>
      <c r="HB693" s="16"/>
      <c r="HC693" s="16"/>
      <c r="HD693" s="16"/>
      <c r="HE693" s="16"/>
      <c r="HF693" s="16"/>
      <c r="HG693" s="16"/>
      <c r="HH693" s="16"/>
      <c r="HI693" s="16"/>
      <c r="HJ693" s="16"/>
      <c r="HK693" s="16"/>
      <c r="HL693" s="16"/>
      <c r="HM693" s="16"/>
      <c r="HN693" s="16"/>
      <c r="HO693" s="16"/>
      <c r="HP693" s="16"/>
      <c r="HQ693" s="16"/>
      <c r="HR693" s="16"/>
      <c r="HS693" s="16"/>
      <c r="HT693" s="16"/>
      <c r="HU693" s="16"/>
      <c r="HV693" s="16"/>
      <c r="HW693" s="16"/>
      <c r="HX693" s="16"/>
      <c r="HY693" s="16"/>
      <c r="HZ693" s="16"/>
      <c r="IA693" s="16"/>
      <c r="IB693" s="16"/>
      <c r="IC693" s="16"/>
      <c r="ID693" s="16"/>
      <c r="IE693" s="16"/>
      <c r="IF693" s="16"/>
      <c r="IG693" s="16"/>
      <c r="IH693" s="16"/>
      <c r="II693" s="16"/>
      <c r="IJ693" s="16"/>
      <c r="IK693" s="16"/>
      <c r="IL693" s="16"/>
      <c r="IM693" s="16"/>
      <c r="IN693" s="16"/>
      <c r="IO693" s="16"/>
      <c r="IP693" s="16"/>
      <c r="IQ693" s="16"/>
      <c r="IR693" s="16"/>
      <c r="IS693" s="16"/>
      <c r="IT693" s="16"/>
      <c r="IU693" s="16"/>
      <c r="IV693" s="16"/>
      <c r="IW693" s="16"/>
      <c r="IX693" s="16"/>
      <c r="IY693" s="16"/>
      <c r="IZ693" s="16"/>
      <c r="JA693" s="16"/>
      <c r="JB693" s="16"/>
      <c r="JC693" s="16"/>
      <c r="JD693" s="16"/>
      <c r="JE693" s="16"/>
      <c r="JF693" s="16"/>
      <c r="JG693" s="16"/>
      <c r="JH693" s="16"/>
      <c r="JI693" s="16"/>
      <c r="JJ693" s="16"/>
      <c r="JK693" s="16"/>
      <c r="JL693" s="16"/>
      <c r="JM693" s="16"/>
      <c r="JN693" s="16"/>
      <c r="JO693" s="16"/>
      <c r="JP693" s="16"/>
    </row>
    <row r="694" spans="2:276" s="18" customFormat="1" x14ac:dyDescent="0.25">
      <c r="B694" s="16"/>
      <c r="C694" s="16"/>
      <c r="D694" s="16"/>
      <c r="E694" s="16"/>
      <c r="F694" s="16"/>
      <c r="G694" s="16"/>
      <c r="H694" s="16"/>
      <c r="I694" s="16"/>
      <c r="J694" s="16"/>
      <c r="K694" s="16"/>
      <c r="L694" s="16"/>
      <c r="M694" s="16"/>
      <c r="N694" s="16"/>
      <c r="O694" s="16"/>
      <c r="P694" s="16"/>
      <c r="Q694" s="16"/>
      <c r="R694" s="16"/>
      <c r="S694" s="16"/>
      <c r="T694" s="16"/>
      <c r="U694" s="16"/>
      <c r="V694" s="16"/>
      <c r="W694" s="16"/>
      <c r="X694" s="16"/>
      <c r="Y694" s="16"/>
      <c r="Z694" s="16"/>
      <c r="AA694" s="16"/>
      <c r="AB694" s="16"/>
      <c r="AC694" s="16"/>
      <c r="AD694" s="16"/>
      <c r="AE694" s="16"/>
      <c r="AF694" s="16"/>
      <c r="AG694" s="16"/>
      <c r="AH694" s="16"/>
      <c r="AI694" s="16"/>
      <c r="AJ694" s="16"/>
      <c r="AK694" s="16"/>
      <c r="AL694" s="16"/>
      <c r="AM694" s="16"/>
      <c r="AN694" s="16"/>
      <c r="AO694" s="16"/>
      <c r="AP694" s="16"/>
      <c r="AQ694" s="16"/>
      <c r="AR694" s="16"/>
      <c r="AS694" s="16"/>
      <c r="AT694" s="16"/>
      <c r="AU694" s="16"/>
      <c r="AV694" s="16"/>
      <c r="AW694" s="16"/>
      <c r="AX694" s="16"/>
      <c r="AY694" s="16"/>
      <c r="AZ694" s="16"/>
      <c r="BA694" s="16"/>
      <c r="BB694" s="16"/>
      <c r="BC694" s="16"/>
      <c r="BD694" s="16"/>
      <c r="BE694" s="16"/>
      <c r="BF694" s="16"/>
      <c r="BG694" s="16"/>
      <c r="BH694" s="16"/>
      <c r="BI694" s="16"/>
      <c r="BJ694" s="16"/>
      <c r="BK694" s="16"/>
      <c r="BL694" s="16"/>
      <c r="BM694" s="16"/>
      <c r="BN694" s="16"/>
      <c r="BO694" s="16"/>
      <c r="BP694" s="16"/>
      <c r="BQ694" s="16"/>
      <c r="BR694" s="16"/>
      <c r="BS694" s="16"/>
      <c r="BT694" s="16"/>
      <c r="BU694" s="16"/>
      <c r="BV694" s="16"/>
      <c r="BW694" s="16"/>
      <c r="BX694" s="16"/>
      <c r="BY694" s="16"/>
      <c r="BZ694" s="16"/>
      <c r="CA694" s="16"/>
      <c r="CB694" s="16"/>
      <c r="CC694" s="16"/>
      <c r="CD694" s="16"/>
      <c r="CE694" s="16"/>
      <c r="CF694" s="16"/>
      <c r="CG694" s="16"/>
      <c r="CH694" s="16"/>
      <c r="CI694" s="16"/>
      <c r="CJ694" s="16"/>
      <c r="CK694" s="16"/>
      <c r="CL694" s="16"/>
      <c r="CM694" s="16"/>
      <c r="CN694" s="16"/>
      <c r="CO694" s="16"/>
      <c r="CP694" s="16"/>
      <c r="CQ694" s="16"/>
      <c r="CR694" s="16"/>
      <c r="CS694" s="16"/>
      <c r="CT694" s="16"/>
      <c r="CU694" s="16"/>
      <c r="CV694" s="16"/>
      <c r="CW694" s="16"/>
      <c r="CX694" s="16"/>
      <c r="CY694" s="16"/>
      <c r="CZ694" s="16"/>
      <c r="DA694" s="16"/>
      <c r="DB694" s="16"/>
      <c r="DC694" s="16"/>
      <c r="DD694" s="16"/>
      <c r="DE694" s="16"/>
      <c r="DF694" s="16"/>
      <c r="DG694" s="16"/>
      <c r="DH694" s="16"/>
      <c r="DI694" s="16"/>
      <c r="DJ694" s="16"/>
      <c r="DK694" s="16"/>
      <c r="DL694" s="16"/>
      <c r="DM694" s="16"/>
      <c r="DN694" s="16"/>
      <c r="DO694" s="16"/>
      <c r="DP694" s="16"/>
      <c r="DQ694" s="16"/>
      <c r="DR694" s="16"/>
      <c r="DS694" s="16"/>
      <c r="DT694" s="16"/>
      <c r="DU694" s="16"/>
      <c r="DV694" s="16"/>
      <c r="DW694" s="16"/>
      <c r="DX694" s="16"/>
      <c r="DY694" s="16"/>
      <c r="DZ694" s="16"/>
      <c r="EA694" s="16"/>
      <c r="EB694" s="16"/>
      <c r="EC694" s="16"/>
      <c r="ED694" s="16"/>
      <c r="EE694" s="16"/>
      <c r="EF694" s="16"/>
      <c r="EG694" s="16"/>
      <c r="EH694" s="16"/>
      <c r="EI694" s="16"/>
      <c r="EJ694" s="16"/>
      <c r="EK694" s="16"/>
      <c r="EL694" s="16"/>
      <c r="EM694" s="16"/>
      <c r="EN694" s="16"/>
      <c r="EO694" s="16"/>
      <c r="EP694" s="16"/>
      <c r="EQ694" s="16"/>
      <c r="ER694" s="16"/>
      <c r="ES694" s="16"/>
      <c r="ET694" s="16"/>
      <c r="EU694" s="16"/>
      <c r="EV694" s="16"/>
      <c r="EW694" s="16"/>
      <c r="EX694" s="16"/>
      <c r="EY694" s="16"/>
      <c r="EZ694" s="16"/>
      <c r="FA694" s="16"/>
      <c r="FB694" s="16"/>
      <c r="FC694" s="16"/>
      <c r="FD694" s="16"/>
      <c r="FE694" s="16"/>
      <c r="FF694" s="16"/>
      <c r="FG694" s="16"/>
      <c r="FH694" s="16"/>
      <c r="FI694" s="16"/>
      <c r="FJ694" s="16"/>
      <c r="FK694" s="16"/>
      <c r="FL694" s="16"/>
      <c r="FM694" s="16"/>
      <c r="FN694" s="16"/>
      <c r="FO694" s="16"/>
      <c r="FP694" s="16"/>
      <c r="FQ694" s="16"/>
      <c r="FR694" s="16"/>
      <c r="FS694" s="16"/>
      <c r="FT694" s="16"/>
      <c r="FU694" s="16"/>
      <c r="FV694" s="16"/>
      <c r="FW694" s="16"/>
      <c r="FX694" s="16"/>
      <c r="FY694" s="16"/>
      <c r="FZ694" s="16"/>
      <c r="GA694" s="16"/>
      <c r="GB694" s="16"/>
      <c r="GC694" s="16"/>
      <c r="GD694" s="16"/>
      <c r="GE694" s="16"/>
      <c r="GF694" s="16"/>
      <c r="GG694" s="16"/>
      <c r="GH694" s="16"/>
      <c r="GI694" s="16"/>
      <c r="GJ694" s="16"/>
      <c r="GK694" s="16"/>
      <c r="GL694" s="16"/>
      <c r="GM694" s="16"/>
      <c r="GN694" s="16"/>
      <c r="GO694" s="16"/>
      <c r="GP694" s="16"/>
      <c r="GQ694" s="16"/>
      <c r="GR694" s="16"/>
      <c r="GS694" s="16"/>
      <c r="GT694" s="16"/>
      <c r="GU694" s="16"/>
      <c r="GV694" s="16"/>
      <c r="GW694" s="16"/>
      <c r="GX694" s="16"/>
      <c r="GY694" s="16"/>
      <c r="GZ694" s="16"/>
      <c r="HA694" s="16"/>
      <c r="HB694" s="16"/>
      <c r="HC694" s="16"/>
      <c r="HD694" s="16"/>
      <c r="HE694" s="16"/>
      <c r="HF694" s="16"/>
      <c r="HG694" s="16"/>
      <c r="HH694" s="16"/>
      <c r="HI694" s="16"/>
      <c r="HJ694" s="16"/>
      <c r="HK694" s="16"/>
      <c r="HL694" s="16"/>
      <c r="HM694" s="16"/>
      <c r="HN694" s="16"/>
      <c r="HO694" s="16"/>
      <c r="HP694" s="16"/>
      <c r="HQ694" s="16"/>
      <c r="HR694" s="16"/>
      <c r="HS694" s="16"/>
      <c r="HT694" s="16"/>
      <c r="HU694" s="16"/>
      <c r="HV694" s="16"/>
      <c r="HW694" s="16"/>
      <c r="HX694" s="16"/>
      <c r="HY694" s="16"/>
      <c r="HZ694" s="16"/>
      <c r="IA694" s="16"/>
      <c r="IB694" s="16"/>
      <c r="IC694" s="16"/>
      <c r="ID694" s="16"/>
      <c r="IE694" s="16"/>
      <c r="IF694" s="16"/>
      <c r="IG694" s="16"/>
      <c r="IH694" s="16"/>
      <c r="II694" s="16"/>
      <c r="IJ694" s="16"/>
      <c r="IK694" s="16"/>
      <c r="IL694" s="16"/>
      <c r="IM694" s="16"/>
      <c r="IN694" s="16"/>
      <c r="IO694" s="16"/>
      <c r="IP694" s="16"/>
      <c r="IQ694" s="16"/>
      <c r="IR694" s="16"/>
      <c r="IS694" s="16"/>
      <c r="IT694" s="16"/>
      <c r="IU694" s="16"/>
      <c r="IV694" s="16"/>
      <c r="IW694" s="16"/>
      <c r="IX694" s="16"/>
      <c r="IY694" s="16"/>
      <c r="IZ694" s="16"/>
      <c r="JA694" s="16"/>
      <c r="JB694" s="16"/>
      <c r="JC694" s="16"/>
      <c r="JD694" s="16"/>
      <c r="JE694" s="16"/>
      <c r="JF694" s="16"/>
      <c r="JG694" s="16"/>
      <c r="JH694" s="16"/>
      <c r="JI694" s="16"/>
      <c r="JJ694" s="16"/>
      <c r="JK694" s="16"/>
      <c r="JL694" s="16"/>
      <c r="JM694" s="16"/>
      <c r="JN694" s="16"/>
      <c r="JO694" s="16"/>
      <c r="JP694" s="16"/>
    </row>
    <row r="695" spans="2:276" s="18" customFormat="1" x14ac:dyDescent="0.25">
      <c r="B695" s="16"/>
      <c r="C695" s="16"/>
      <c r="D695" s="16"/>
      <c r="E695" s="16"/>
      <c r="F695" s="16"/>
      <c r="G695" s="16"/>
      <c r="H695" s="16"/>
      <c r="I695" s="16"/>
      <c r="J695" s="16"/>
      <c r="K695" s="16"/>
      <c r="L695" s="16"/>
      <c r="M695" s="16"/>
      <c r="N695" s="16"/>
      <c r="O695" s="16"/>
      <c r="P695" s="16"/>
      <c r="Q695" s="16"/>
      <c r="R695" s="16"/>
      <c r="S695" s="16"/>
      <c r="T695" s="16"/>
      <c r="U695" s="16"/>
      <c r="V695" s="16"/>
      <c r="W695" s="16"/>
      <c r="X695" s="16"/>
      <c r="Y695" s="16"/>
      <c r="Z695" s="16"/>
      <c r="AA695" s="16"/>
      <c r="AB695" s="16"/>
      <c r="AC695" s="16"/>
      <c r="AD695" s="16"/>
      <c r="AE695" s="16"/>
      <c r="AF695" s="16"/>
      <c r="AG695" s="16"/>
      <c r="AH695" s="16"/>
      <c r="AI695" s="16"/>
      <c r="AJ695" s="16"/>
      <c r="AK695" s="16"/>
      <c r="AL695" s="16"/>
      <c r="AM695" s="16"/>
      <c r="AN695" s="16"/>
      <c r="AO695" s="16"/>
      <c r="AP695" s="16"/>
      <c r="AQ695" s="16"/>
      <c r="AR695" s="16"/>
      <c r="AS695" s="16"/>
      <c r="AT695" s="16"/>
      <c r="AU695" s="16"/>
      <c r="AV695" s="16"/>
      <c r="AW695" s="16"/>
      <c r="AX695" s="16"/>
      <c r="AY695" s="16"/>
      <c r="AZ695" s="16"/>
      <c r="BA695" s="16"/>
      <c r="BB695" s="16"/>
      <c r="BC695" s="16"/>
      <c r="BD695" s="16"/>
      <c r="BE695" s="16"/>
      <c r="BF695" s="16"/>
      <c r="BG695" s="16"/>
      <c r="BH695" s="16"/>
      <c r="BI695" s="16"/>
      <c r="BJ695" s="16"/>
      <c r="BK695" s="16"/>
      <c r="BL695" s="16"/>
      <c r="BM695" s="16"/>
      <c r="BN695" s="16"/>
      <c r="BO695" s="16"/>
      <c r="BP695" s="16"/>
      <c r="BQ695" s="16"/>
      <c r="BR695" s="16"/>
      <c r="BS695" s="16"/>
      <c r="BT695" s="16"/>
      <c r="BU695" s="16"/>
      <c r="BV695" s="16"/>
      <c r="BW695" s="16"/>
      <c r="BX695" s="16"/>
      <c r="BY695" s="16"/>
      <c r="BZ695" s="16"/>
      <c r="CA695" s="16"/>
      <c r="CB695" s="16"/>
      <c r="CC695" s="16"/>
      <c r="CD695" s="16"/>
      <c r="CE695" s="16"/>
      <c r="CF695" s="16"/>
      <c r="CG695" s="16"/>
      <c r="CH695" s="16"/>
      <c r="CI695" s="16"/>
      <c r="CJ695" s="16"/>
      <c r="CK695" s="16"/>
      <c r="CL695" s="16"/>
      <c r="CM695" s="16"/>
      <c r="CN695" s="16"/>
      <c r="CO695" s="16"/>
      <c r="CP695" s="16"/>
      <c r="CQ695" s="16"/>
      <c r="CR695" s="16"/>
      <c r="CS695" s="16"/>
      <c r="CT695" s="16"/>
      <c r="CU695" s="16"/>
      <c r="CV695" s="16"/>
      <c r="CW695" s="16"/>
      <c r="CX695" s="16"/>
      <c r="CY695" s="16"/>
      <c r="CZ695" s="16"/>
      <c r="DA695" s="16"/>
      <c r="DB695" s="16"/>
      <c r="DC695" s="16"/>
      <c r="DD695" s="16"/>
      <c r="DE695" s="16"/>
      <c r="DF695" s="16"/>
      <c r="DG695" s="16"/>
      <c r="DH695" s="16"/>
      <c r="DI695" s="16"/>
      <c r="DJ695" s="16"/>
      <c r="DK695" s="16"/>
      <c r="DL695" s="16"/>
      <c r="DM695" s="16"/>
      <c r="DN695" s="16"/>
      <c r="DO695" s="16"/>
      <c r="DP695" s="16"/>
      <c r="DQ695" s="16"/>
      <c r="DR695" s="16"/>
      <c r="DS695" s="16"/>
      <c r="DT695" s="16"/>
      <c r="DU695" s="16"/>
      <c r="DV695" s="16"/>
      <c r="DW695" s="16"/>
      <c r="DX695" s="16"/>
      <c r="DY695" s="16"/>
      <c r="DZ695" s="16"/>
      <c r="EA695" s="16"/>
      <c r="EB695" s="16"/>
      <c r="EC695" s="16"/>
      <c r="ED695" s="16"/>
      <c r="EE695" s="16"/>
      <c r="EF695" s="16"/>
      <c r="EG695" s="16"/>
      <c r="EH695" s="16"/>
      <c r="EI695" s="16"/>
      <c r="EJ695" s="16"/>
      <c r="EK695" s="16"/>
      <c r="EL695" s="16"/>
      <c r="EM695" s="16"/>
      <c r="EN695" s="16"/>
      <c r="EO695" s="16"/>
      <c r="EP695" s="16"/>
      <c r="EQ695" s="16"/>
      <c r="ER695" s="16"/>
      <c r="ES695" s="16"/>
      <c r="ET695" s="16"/>
      <c r="EU695" s="16"/>
      <c r="EV695" s="16"/>
      <c r="EW695" s="16"/>
      <c r="EX695" s="16"/>
      <c r="EY695" s="16"/>
      <c r="EZ695" s="16"/>
      <c r="FA695" s="16"/>
      <c r="FB695" s="16"/>
      <c r="FC695" s="16"/>
      <c r="FD695" s="16"/>
      <c r="FE695" s="16"/>
      <c r="FF695" s="16"/>
      <c r="FG695" s="16"/>
      <c r="FH695" s="16"/>
      <c r="FI695" s="16"/>
      <c r="FJ695" s="16"/>
      <c r="FK695" s="16"/>
      <c r="FL695" s="16"/>
      <c r="FM695" s="16"/>
      <c r="FN695" s="16"/>
      <c r="FO695" s="16"/>
      <c r="FP695" s="16"/>
      <c r="FQ695" s="16"/>
      <c r="FR695" s="16"/>
      <c r="FS695" s="16"/>
      <c r="FT695" s="16"/>
      <c r="FU695" s="16"/>
      <c r="FV695" s="16"/>
      <c r="FW695" s="16"/>
      <c r="FX695" s="16"/>
      <c r="FY695" s="16"/>
      <c r="FZ695" s="16"/>
      <c r="GA695" s="16"/>
      <c r="GB695" s="16"/>
      <c r="GC695" s="16"/>
      <c r="GD695" s="16"/>
      <c r="GE695" s="16"/>
      <c r="GF695" s="16"/>
      <c r="GG695" s="16"/>
      <c r="GH695" s="16"/>
      <c r="GI695" s="16"/>
      <c r="GJ695" s="16"/>
      <c r="GK695" s="16"/>
      <c r="GL695" s="16"/>
      <c r="GM695" s="16"/>
      <c r="GN695" s="16"/>
      <c r="GO695" s="16"/>
      <c r="GP695" s="16"/>
      <c r="GQ695" s="16"/>
      <c r="GR695" s="16"/>
      <c r="GS695" s="16"/>
      <c r="GT695" s="16"/>
      <c r="GU695" s="16"/>
      <c r="GV695" s="16"/>
      <c r="GW695" s="16"/>
      <c r="GX695" s="16"/>
      <c r="GY695" s="16"/>
      <c r="GZ695" s="16"/>
      <c r="HA695" s="16"/>
      <c r="HB695" s="16"/>
      <c r="HC695" s="16"/>
      <c r="HD695" s="16"/>
      <c r="HE695" s="16"/>
      <c r="HF695" s="16"/>
      <c r="HG695" s="16"/>
      <c r="HH695" s="16"/>
      <c r="HI695" s="16"/>
      <c r="HJ695" s="16"/>
      <c r="HK695" s="16"/>
      <c r="HL695" s="16"/>
      <c r="HM695" s="16"/>
      <c r="HN695" s="16"/>
      <c r="HO695" s="16"/>
      <c r="HP695" s="16"/>
      <c r="HQ695" s="16"/>
      <c r="HR695" s="16"/>
      <c r="HS695" s="16"/>
      <c r="HT695" s="16"/>
      <c r="HU695" s="16"/>
      <c r="HV695" s="16"/>
      <c r="HW695" s="16"/>
      <c r="HX695" s="16"/>
      <c r="HY695" s="16"/>
      <c r="HZ695" s="16"/>
      <c r="IA695" s="16"/>
      <c r="IB695" s="16"/>
      <c r="IC695" s="16"/>
      <c r="ID695" s="16"/>
      <c r="IE695" s="16"/>
      <c r="IF695" s="16"/>
      <c r="IG695" s="16"/>
      <c r="IH695" s="16"/>
      <c r="II695" s="16"/>
      <c r="IJ695" s="16"/>
      <c r="IK695" s="16"/>
      <c r="IL695" s="16"/>
      <c r="IM695" s="16"/>
      <c r="IN695" s="16"/>
      <c r="IO695" s="16"/>
      <c r="IP695" s="16"/>
      <c r="IQ695" s="16"/>
      <c r="IR695" s="16"/>
      <c r="IS695" s="16"/>
      <c r="IT695" s="16"/>
      <c r="IU695" s="16"/>
      <c r="IV695" s="16"/>
      <c r="IW695" s="16"/>
      <c r="IX695" s="16"/>
      <c r="IY695" s="16"/>
      <c r="IZ695" s="16"/>
      <c r="JA695" s="16"/>
      <c r="JB695" s="16"/>
      <c r="JC695" s="16"/>
      <c r="JD695" s="16"/>
      <c r="JE695" s="16"/>
      <c r="JF695" s="16"/>
      <c r="JG695" s="16"/>
      <c r="JH695" s="16"/>
      <c r="JI695" s="16"/>
      <c r="JJ695" s="16"/>
      <c r="JK695" s="16"/>
      <c r="JL695" s="16"/>
      <c r="JM695" s="16"/>
      <c r="JN695" s="16"/>
      <c r="JO695" s="16"/>
      <c r="JP695" s="16"/>
    </row>
    <row r="696" spans="2:276" s="18" customFormat="1" x14ac:dyDescent="0.25">
      <c r="B696" s="16"/>
      <c r="C696" s="16"/>
      <c r="D696" s="16"/>
      <c r="E696" s="16"/>
      <c r="F696" s="16"/>
      <c r="G696" s="16"/>
      <c r="H696" s="16"/>
      <c r="I696" s="16"/>
      <c r="J696" s="16"/>
      <c r="K696" s="16"/>
      <c r="L696" s="16"/>
      <c r="M696" s="16"/>
      <c r="N696" s="16"/>
      <c r="O696" s="16"/>
      <c r="P696" s="16"/>
      <c r="Q696" s="16"/>
      <c r="R696" s="16"/>
      <c r="S696" s="16"/>
      <c r="T696" s="16"/>
      <c r="U696" s="16"/>
      <c r="V696" s="16"/>
      <c r="W696" s="16"/>
      <c r="X696" s="16"/>
      <c r="Y696" s="16"/>
      <c r="Z696" s="16"/>
      <c r="AA696" s="16"/>
      <c r="AB696" s="16"/>
      <c r="AC696" s="16"/>
      <c r="AD696" s="16"/>
      <c r="AE696" s="16"/>
      <c r="AF696" s="16"/>
      <c r="AG696" s="16"/>
      <c r="AH696" s="16"/>
      <c r="AI696" s="16"/>
      <c r="AJ696" s="16"/>
      <c r="AK696" s="16"/>
      <c r="AL696" s="16"/>
      <c r="AM696" s="16"/>
      <c r="AN696" s="16"/>
      <c r="AO696" s="16"/>
      <c r="AP696" s="16"/>
      <c r="AQ696" s="16"/>
      <c r="AR696" s="16"/>
      <c r="AS696" s="16"/>
      <c r="AT696" s="16"/>
      <c r="AU696" s="16"/>
      <c r="AV696" s="16"/>
      <c r="AW696" s="16"/>
      <c r="AX696" s="16"/>
      <c r="AY696" s="16"/>
      <c r="AZ696" s="16"/>
      <c r="BA696" s="16"/>
      <c r="BB696" s="16"/>
      <c r="BC696" s="16"/>
      <c r="BD696" s="16"/>
      <c r="BE696" s="16"/>
      <c r="BF696" s="16"/>
      <c r="BG696" s="16"/>
      <c r="BH696" s="16"/>
      <c r="BI696" s="16"/>
      <c r="BJ696" s="16"/>
      <c r="BK696" s="16"/>
      <c r="BL696" s="16"/>
      <c r="BM696" s="16"/>
      <c r="BN696" s="16"/>
      <c r="BO696" s="16"/>
      <c r="BP696" s="16"/>
      <c r="BQ696" s="16"/>
      <c r="BR696" s="16"/>
      <c r="BS696" s="16"/>
      <c r="BT696" s="16"/>
      <c r="BU696" s="16"/>
      <c r="BV696" s="16"/>
      <c r="BW696" s="16"/>
      <c r="BX696" s="16"/>
      <c r="BY696" s="16"/>
      <c r="BZ696" s="16"/>
      <c r="CA696" s="16"/>
      <c r="CB696" s="16"/>
      <c r="CC696" s="16"/>
      <c r="CD696" s="16"/>
      <c r="CE696" s="16"/>
      <c r="CF696" s="16"/>
      <c r="CG696" s="16"/>
      <c r="CH696" s="16"/>
      <c r="CI696" s="16"/>
      <c r="CJ696" s="16"/>
      <c r="CK696" s="16"/>
      <c r="CL696" s="16"/>
      <c r="CM696" s="16"/>
      <c r="CN696" s="16"/>
      <c r="CO696" s="16"/>
      <c r="CP696" s="16"/>
      <c r="CQ696" s="16"/>
      <c r="CR696" s="16"/>
      <c r="CS696" s="16"/>
      <c r="CT696" s="16"/>
      <c r="CU696" s="16"/>
      <c r="CV696" s="16"/>
      <c r="CW696" s="16"/>
      <c r="CX696" s="16"/>
      <c r="CY696" s="16"/>
      <c r="CZ696" s="16"/>
      <c r="DA696" s="16"/>
      <c r="DB696" s="16"/>
      <c r="DC696" s="16"/>
      <c r="DD696" s="16"/>
      <c r="DE696" s="16"/>
      <c r="DF696" s="16"/>
      <c r="DG696" s="16"/>
      <c r="DH696" s="16"/>
      <c r="DI696" s="16"/>
      <c r="DJ696" s="16"/>
      <c r="DK696" s="16"/>
      <c r="DL696" s="16"/>
      <c r="DM696" s="16"/>
      <c r="DN696" s="16"/>
      <c r="DO696" s="16"/>
      <c r="DP696" s="16"/>
      <c r="DQ696" s="16"/>
      <c r="DR696" s="16"/>
      <c r="DS696" s="16"/>
      <c r="DT696" s="16"/>
      <c r="DU696" s="16"/>
      <c r="DV696" s="16"/>
      <c r="DW696" s="16"/>
      <c r="DX696" s="16"/>
      <c r="DY696" s="16"/>
      <c r="DZ696" s="16"/>
      <c r="EA696" s="16"/>
      <c r="EB696" s="16"/>
      <c r="EC696" s="16"/>
      <c r="ED696" s="16"/>
      <c r="EE696" s="16"/>
      <c r="EF696" s="16"/>
      <c r="EG696" s="16"/>
      <c r="EH696" s="16"/>
      <c r="EI696" s="16"/>
      <c r="EJ696" s="16"/>
      <c r="EK696" s="16"/>
      <c r="EL696" s="16"/>
      <c r="EM696" s="16"/>
      <c r="EN696" s="16"/>
      <c r="EO696" s="16"/>
      <c r="EP696" s="16"/>
      <c r="EQ696" s="16"/>
      <c r="ER696" s="16"/>
      <c r="ES696" s="16"/>
      <c r="ET696" s="16"/>
      <c r="EU696" s="16"/>
      <c r="EV696" s="16"/>
      <c r="EW696" s="16"/>
      <c r="EX696" s="16"/>
      <c r="EY696" s="16"/>
      <c r="EZ696" s="16"/>
      <c r="FA696" s="16"/>
      <c r="FB696" s="16"/>
      <c r="FC696" s="16"/>
      <c r="FD696" s="16"/>
      <c r="FE696" s="16"/>
      <c r="FF696" s="16"/>
      <c r="FG696" s="16"/>
      <c r="FH696" s="16"/>
      <c r="FI696" s="16"/>
      <c r="FJ696" s="16"/>
      <c r="FK696" s="16"/>
      <c r="FL696" s="16"/>
      <c r="FM696" s="16"/>
      <c r="FN696" s="16"/>
      <c r="FO696" s="16"/>
      <c r="FP696" s="16"/>
      <c r="FQ696" s="16"/>
      <c r="FR696" s="16"/>
      <c r="FS696" s="16"/>
      <c r="FT696" s="16"/>
      <c r="FU696" s="16"/>
      <c r="FV696" s="16"/>
      <c r="FW696" s="16"/>
      <c r="FX696" s="16"/>
      <c r="FY696" s="16"/>
      <c r="FZ696" s="16"/>
      <c r="GA696" s="16"/>
      <c r="GB696" s="16"/>
      <c r="GC696" s="16"/>
      <c r="GD696" s="16"/>
      <c r="GE696" s="16"/>
      <c r="GF696" s="16"/>
      <c r="GG696" s="16"/>
      <c r="GH696" s="16"/>
      <c r="GI696" s="16"/>
      <c r="GJ696" s="16"/>
      <c r="GK696" s="16"/>
      <c r="GL696" s="16"/>
      <c r="GM696" s="16"/>
      <c r="GN696" s="16"/>
      <c r="GO696" s="16"/>
      <c r="GP696" s="16"/>
      <c r="GQ696" s="16"/>
      <c r="GR696" s="16"/>
      <c r="GS696" s="16"/>
      <c r="GT696" s="16"/>
      <c r="GU696" s="16"/>
      <c r="GV696" s="16"/>
      <c r="GW696" s="16"/>
      <c r="GX696" s="16"/>
      <c r="GY696" s="16"/>
      <c r="GZ696" s="16"/>
      <c r="HA696" s="16"/>
      <c r="HB696" s="16"/>
      <c r="HC696" s="16"/>
      <c r="HD696" s="16"/>
      <c r="HE696" s="16"/>
      <c r="HF696" s="16"/>
      <c r="HG696" s="16"/>
      <c r="HH696" s="16"/>
      <c r="HI696" s="16"/>
      <c r="HJ696" s="16"/>
      <c r="HK696" s="16"/>
      <c r="HL696" s="16"/>
      <c r="HM696" s="16"/>
      <c r="HN696" s="16"/>
      <c r="HO696" s="16"/>
      <c r="HP696" s="16"/>
      <c r="HQ696" s="16"/>
      <c r="HR696" s="16"/>
      <c r="HS696" s="16"/>
      <c r="HT696" s="16"/>
      <c r="HU696" s="16"/>
      <c r="HV696" s="16"/>
      <c r="HW696" s="16"/>
      <c r="HX696" s="16"/>
      <c r="HY696" s="16"/>
      <c r="HZ696" s="16"/>
      <c r="IA696" s="16"/>
      <c r="IB696" s="16"/>
      <c r="IC696" s="16"/>
      <c r="ID696" s="16"/>
      <c r="IE696" s="16"/>
      <c r="IF696" s="16"/>
      <c r="IG696" s="16"/>
      <c r="IH696" s="16"/>
      <c r="II696" s="16"/>
      <c r="IJ696" s="16"/>
      <c r="IK696" s="16"/>
      <c r="IL696" s="16"/>
      <c r="IM696" s="16"/>
      <c r="IN696" s="16"/>
      <c r="IO696" s="16"/>
      <c r="IP696" s="16"/>
      <c r="IQ696" s="16"/>
      <c r="IR696" s="16"/>
      <c r="IS696" s="16"/>
      <c r="IT696" s="16"/>
      <c r="IU696" s="16"/>
      <c r="IV696" s="16"/>
      <c r="IW696" s="16"/>
      <c r="IX696" s="16"/>
      <c r="IY696" s="16"/>
      <c r="IZ696" s="16"/>
      <c r="JA696" s="16"/>
      <c r="JB696" s="16"/>
      <c r="JC696" s="16"/>
      <c r="JD696" s="16"/>
      <c r="JE696" s="16"/>
      <c r="JF696" s="16"/>
      <c r="JG696" s="16"/>
      <c r="JH696" s="16"/>
      <c r="JI696" s="16"/>
      <c r="JJ696" s="16"/>
      <c r="JK696" s="16"/>
      <c r="JL696" s="16"/>
      <c r="JM696" s="16"/>
      <c r="JN696" s="16"/>
      <c r="JO696" s="16"/>
      <c r="JP696" s="16"/>
    </row>
    <row r="697" spans="2:276" s="18" customFormat="1" x14ac:dyDescent="0.25">
      <c r="B697" s="16"/>
      <c r="C697" s="16"/>
      <c r="D697" s="16"/>
      <c r="E697" s="16"/>
      <c r="F697" s="16"/>
      <c r="G697" s="16"/>
      <c r="H697" s="16"/>
      <c r="I697" s="16"/>
      <c r="J697" s="16"/>
      <c r="K697" s="16"/>
      <c r="L697" s="16"/>
      <c r="M697" s="16"/>
      <c r="N697" s="16"/>
      <c r="O697" s="16"/>
      <c r="P697" s="16"/>
      <c r="Q697" s="16"/>
      <c r="R697" s="16"/>
      <c r="S697" s="16"/>
      <c r="T697" s="16"/>
      <c r="U697" s="16"/>
      <c r="V697" s="16"/>
      <c r="W697" s="16"/>
      <c r="X697" s="16"/>
      <c r="Y697" s="16"/>
      <c r="Z697" s="16"/>
      <c r="AA697" s="16"/>
      <c r="AB697" s="16"/>
      <c r="AC697" s="16"/>
      <c r="AD697" s="16"/>
      <c r="AE697" s="16"/>
      <c r="AF697" s="16"/>
      <c r="AG697" s="16"/>
      <c r="AH697" s="16"/>
      <c r="AI697" s="16"/>
      <c r="AJ697" s="16"/>
      <c r="AK697" s="16"/>
      <c r="AL697" s="16"/>
      <c r="AM697" s="16"/>
      <c r="AN697" s="16"/>
      <c r="AO697" s="16"/>
      <c r="AP697" s="16"/>
      <c r="AQ697" s="16"/>
      <c r="AR697" s="16"/>
      <c r="AS697" s="16"/>
      <c r="AT697" s="16"/>
      <c r="AU697" s="16"/>
      <c r="AV697" s="16"/>
      <c r="AW697" s="16"/>
      <c r="AX697" s="16"/>
      <c r="AY697" s="16"/>
      <c r="AZ697" s="16"/>
      <c r="BA697" s="16"/>
      <c r="BB697" s="16"/>
      <c r="BC697" s="16"/>
      <c r="BD697" s="16"/>
      <c r="BE697" s="16"/>
      <c r="BF697" s="16"/>
      <c r="BG697" s="16"/>
      <c r="BH697" s="16"/>
      <c r="BI697" s="16"/>
      <c r="BJ697" s="16"/>
      <c r="BK697" s="16"/>
      <c r="BL697" s="16"/>
      <c r="BM697" s="16"/>
      <c r="BN697" s="16"/>
      <c r="BO697" s="16"/>
      <c r="BP697" s="16"/>
      <c r="BQ697" s="16"/>
      <c r="BR697" s="16"/>
      <c r="BS697" s="16"/>
      <c r="BT697" s="16"/>
      <c r="BU697" s="16"/>
      <c r="BV697" s="16"/>
      <c r="BW697" s="16"/>
      <c r="BX697" s="16"/>
      <c r="BY697" s="16"/>
      <c r="BZ697" s="16"/>
      <c r="CA697" s="16"/>
      <c r="CB697" s="16"/>
      <c r="CC697" s="16"/>
      <c r="CD697" s="16"/>
      <c r="CE697" s="16"/>
      <c r="CF697" s="16"/>
      <c r="CG697" s="16"/>
      <c r="CH697" s="16"/>
      <c r="CI697" s="16"/>
      <c r="CJ697" s="16"/>
      <c r="CK697" s="16"/>
      <c r="CL697" s="16"/>
      <c r="CM697" s="16"/>
      <c r="CN697" s="16"/>
      <c r="CO697" s="16"/>
      <c r="CP697" s="16"/>
      <c r="CQ697" s="16"/>
      <c r="CR697" s="16"/>
      <c r="CS697" s="16"/>
      <c r="CT697" s="16"/>
      <c r="CU697" s="16"/>
      <c r="CV697" s="16"/>
      <c r="CW697" s="16"/>
      <c r="CX697" s="16"/>
      <c r="CY697" s="16"/>
      <c r="CZ697" s="16"/>
      <c r="DA697" s="16"/>
      <c r="DB697" s="16"/>
      <c r="DC697" s="16"/>
      <c r="DD697" s="16"/>
      <c r="DE697" s="16"/>
      <c r="DF697" s="16"/>
      <c r="DG697" s="16"/>
      <c r="DH697" s="16"/>
      <c r="DI697" s="16"/>
      <c r="DJ697" s="16"/>
      <c r="DK697" s="16"/>
      <c r="DL697" s="16"/>
      <c r="DM697" s="16"/>
      <c r="DN697" s="16"/>
      <c r="DO697" s="16"/>
      <c r="DP697" s="16"/>
      <c r="DQ697" s="16"/>
      <c r="DR697" s="16"/>
      <c r="DS697" s="16"/>
      <c r="DT697" s="16"/>
      <c r="DU697" s="16"/>
      <c r="DV697" s="16"/>
      <c r="DW697" s="16"/>
      <c r="DX697" s="16"/>
      <c r="DY697" s="16"/>
      <c r="DZ697" s="16"/>
      <c r="EA697" s="16"/>
      <c r="EB697" s="16"/>
      <c r="EC697" s="16"/>
      <c r="ED697" s="16"/>
      <c r="EE697" s="16"/>
      <c r="EF697" s="16"/>
      <c r="EG697" s="16"/>
      <c r="EH697" s="16"/>
      <c r="EI697" s="16"/>
      <c r="EJ697" s="16"/>
      <c r="EK697" s="16"/>
      <c r="EL697" s="16"/>
      <c r="EM697" s="16"/>
      <c r="EN697" s="16"/>
      <c r="EO697" s="16"/>
      <c r="EP697" s="16"/>
      <c r="EQ697" s="16"/>
      <c r="ER697" s="16"/>
      <c r="ES697" s="16"/>
      <c r="ET697" s="16"/>
      <c r="EU697" s="16"/>
      <c r="EV697" s="16"/>
      <c r="EW697" s="16"/>
      <c r="EX697" s="16"/>
      <c r="EY697" s="16"/>
      <c r="EZ697" s="16"/>
      <c r="FA697" s="16"/>
      <c r="FB697" s="16"/>
      <c r="FC697" s="16"/>
      <c r="FD697" s="16"/>
      <c r="FE697" s="16"/>
      <c r="FF697" s="16"/>
      <c r="FG697" s="16"/>
      <c r="FH697" s="16"/>
      <c r="FI697" s="16"/>
      <c r="FJ697" s="16"/>
      <c r="FK697" s="16"/>
      <c r="FL697" s="16"/>
      <c r="FM697" s="16"/>
      <c r="FN697" s="16"/>
      <c r="FO697" s="16"/>
      <c r="FP697" s="16"/>
      <c r="FQ697" s="16"/>
      <c r="FR697" s="16"/>
      <c r="FS697" s="16"/>
      <c r="FT697" s="16"/>
      <c r="FU697" s="16"/>
      <c r="FV697" s="16"/>
      <c r="FW697" s="16"/>
      <c r="FX697" s="16"/>
      <c r="FY697" s="16"/>
      <c r="FZ697" s="16"/>
      <c r="GA697" s="16"/>
      <c r="GB697" s="16"/>
      <c r="GC697" s="16"/>
      <c r="GD697" s="16"/>
      <c r="GE697" s="16"/>
      <c r="GF697" s="16"/>
      <c r="GG697" s="16"/>
      <c r="GH697" s="16"/>
      <c r="GI697" s="16"/>
      <c r="GJ697" s="16"/>
      <c r="GK697" s="16"/>
      <c r="GL697" s="16"/>
      <c r="GM697" s="16"/>
      <c r="GN697" s="16"/>
      <c r="GO697" s="16"/>
      <c r="GP697" s="16"/>
      <c r="GQ697" s="16"/>
      <c r="GR697" s="16"/>
      <c r="GS697" s="16"/>
      <c r="GT697" s="16"/>
      <c r="GU697" s="16"/>
      <c r="GV697" s="16"/>
      <c r="GW697" s="16"/>
      <c r="GX697" s="16"/>
      <c r="GY697" s="16"/>
      <c r="GZ697" s="16"/>
      <c r="HA697" s="16"/>
      <c r="HB697" s="16"/>
      <c r="HC697" s="16"/>
      <c r="HD697" s="16"/>
      <c r="HE697" s="16"/>
      <c r="HF697" s="16"/>
      <c r="HG697" s="16"/>
      <c r="HH697" s="16"/>
      <c r="HI697" s="16"/>
      <c r="HJ697" s="16"/>
      <c r="HK697" s="16"/>
      <c r="HL697" s="16"/>
      <c r="HM697" s="16"/>
      <c r="HN697" s="16"/>
      <c r="HO697" s="16"/>
      <c r="HP697" s="16"/>
      <c r="HQ697" s="16"/>
      <c r="HR697" s="16"/>
      <c r="HS697" s="16"/>
      <c r="HT697" s="16"/>
      <c r="HU697" s="16"/>
      <c r="HV697" s="16"/>
      <c r="HW697" s="16"/>
      <c r="HX697" s="16"/>
      <c r="HY697" s="16"/>
      <c r="HZ697" s="16"/>
      <c r="IA697" s="16"/>
      <c r="IB697" s="16"/>
      <c r="IC697" s="16"/>
      <c r="ID697" s="16"/>
      <c r="IE697" s="16"/>
      <c r="IF697" s="16"/>
      <c r="IG697" s="16"/>
      <c r="IH697" s="16"/>
      <c r="II697" s="16"/>
      <c r="IJ697" s="16"/>
      <c r="IK697" s="16"/>
      <c r="IL697" s="16"/>
      <c r="IM697" s="16"/>
      <c r="IN697" s="16"/>
      <c r="IO697" s="16"/>
      <c r="IP697" s="16"/>
      <c r="IQ697" s="16"/>
      <c r="IR697" s="16"/>
      <c r="IS697" s="16"/>
      <c r="IT697" s="16"/>
      <c r="IU697" s="16"/>
      <c r="IV697" s="16"/>
      <c r="IW697" s="16"/>
      <c r="IX697" s="16"/>
      <c r="IY697" s="16"/>
      <c r="IZ697" s="16"/>
      <c r="JA697" s="16"/>
      <c r="JB697" s="16"/>
      <c r="JC697" s="16"/>
      <c r="JD697" s="16"/>
      <c r="JE697" s="16"/>
      <c r="JF697" s="16"/>
      <c r="JG697" s="16"/>
      <c r="JH697" s="16"/>
      <c r="JI697" s="16"/>
      <c r="JJ697" s="16"/>
      <c r="JK697" s="16"/>
      <c r="JL697" s="16"/>
      <c r="JM697" s="16"/>
      <c r="JN697" s="16"/>
      <c r="JO697" s="16"/>
      <c r="JP697" s="16"/>
    </row>
    <row r="698" spans="2:276" s="18" customFormat="1" x14ac:dyDescent="0.25">
      <c r="B698" s="16"/>
      <c r="C698" s="16"/>
      <c r="D698" s="16"/>
      <c r="E698" s="16"/>
      <c r="F698" s="16"/>
      <c r="G698" s="16"/>
      <c r="H698" s="16"/>
      <c r="I698" s="16"/>
      <c r="J698" s="16"/>
      <c r="K698" s="16"/>
      <c r="L698" s="16"/>
      <c r="M698" s="16"/>
      <c r="N698" s="16"/>
      <c r="O698" s="16"/>
      <c r="P698" s="16"/>
      <c r="Q698" s="16"/>
      <c r="R698" s="16"/>
      <c r="S698" s="16"/>
      <c r="T698" s="16"/>
      <c r="U698" s="16"/>
      <c r="V698" s="16"/>
      <c r="W698" s="16"/>
      <c r="X698" s="16"/>
      <c r="Y698" s="16"/>
      <c r="Z698" s="16"/>
      <c r="AA698" s="16"/>
      <c r="AB698" s="16"/>
      <c r="AC698" s="16"/>
      <c r="AD698" s="16"/>
      <c r="AE698" s="16"/>
      <c r="AF698" s="16"/>
      <c r="AG698" s="16"/>
      <c r="AH698" s="16"/>
      <c r="AI698" s="16"/>
      <c r="AJ698" s="16"/>
      <c r="AK698" s="16"/>
      <c r="AL698" s="16"/>
      <c r="AM698" s="16"/>
      <c r="AN698" s="16"/>
      <c r="AO698" s="16"/>
      <c r="AP698" s="16"/>
      <c r="AQ698" s="16"/>
      <c r="AR698" s="16"/>
      <c r="AS698" s="16"/>
      <c r="AT698" s="16"/>
      <c r="AU698" s="16"/>
      <c r="AV698" s="16"/>
      <c r="AW698" s="16"/>
      <c r="AX698" s="16"/>
      <c r="AY698" s="16"/>
      <c r="AZ698" s="16"/>
      <c r="BA698" s="16"/>
      <c r="BB698" s="16"/>
      <c r="BC698" s="16"/>
      <c r="BD698" s="16"/>
      <c r="BE698" s="16"/>
      <c r="BF698" s="16"/>
      <c r="BG698" s="16"/>
      <c r="BH698" s="16"/>
      <c r="BI698" s="16"/>
      <c r="BJ698" s="16"/>
      <c r="BK698" s="16"/>
      <c r="BL698" s="16"/>
      <c r="BM698" s="16"/>
      <c r="BN698" s="16"/>
      <c r="BO698" s="16"/>
      <c r="BP698" s="16"/>
      <c r="BQ698" s="16"/>
      <c r="BR698" s="16"/>
      <c r="BS698" s="16"/>
      <c r="BT698" s="16"/>
      <c r="BU698" s="16"/>
      <c r="BV698" s="16"/>
      <c r="BW698" s="16"/>
      <c r="BX698" s="16"/>
      <c r="BY698" s="16"/>
      <c r="BZ698" s="16"/>
      <c r="CA698" s="16"/>
      <c r="CB698" s="16"/>
      <c r="CC698" s="16"/>
      <c r="CD698" s="16"/>
      <c r="CE698" s="16"/>
      <c r="CF698" s="16"/>
      <c r="CG698" s="16"/>
      <c r="CH698" s="16"/>
      <c r="CI698" s="16"/>
      <c r="CJ698" s="16"/>
      <c r="CK698" s="16"/>
      <c r="CL698" s="16"/>
      <c r="CM698" s="16"/>
      <c r="CN698" s="16"/>
      <c r="CO698" s="16"/>
      <c r="CP698" s="16"/>
      <c r="CQ698" s="16"/>
      <c r="CR698" s="16"/>
      <c r="CS698" s="16"/>
      <c r="CT698" s="16"/>
      <c r="CU698" s="16"/>
      <c r="CV698" s="16"/>
      <c r="CW698" s="16"/>
      <c r="CX698" s="16"/>
      <c r="CY698" s="16"/>
      <c r="CZ698" s="16"/>
      <c r="DA698" s="16"/>
      <c r="DB698" s="16"/>
      <c r="DC698" s="16"/>
      <c r="DD698" s="16"/>
      <c r="DE698" s="16"/>
      <c r="DF698" s="16"/>
      <c r="DG698" s="16"/>
      <c r="DH698" s="16"/>
      <c r="DI698" s="16"/>
      <c r="DJ698" s="16"/>
      <c r="DK698" s="16"/>
      <c r="DL698" s="16"/>
      <c r="DM698" s="16"/>
      <c r="DN698" s="16"/>
      <c r="DO698" s="16"/>
      <c r="DP698" s="16"/>
      <c r="DQ698" s="16"/>
      <c r="DR698" s="16"/>
      <c r="DS698" s="16"/>
      <c r="DT698" s="16"/>
      <c r="DU698" s="16"/>
      <c r="DV698" s="16"/>
      <c r="DW698" s="16"/>
      <c r="DX698" s="16"/>
      <c r="DY698" s="16"/>
      <c r="DZ698" s="16"/>
      <c r="EA698" s="16"/>
      <c r="EB698" s="16"/>
      <c r="EC698" s="16"/>
      <c r="ED698" s="16"/>
      <c r="EE698" s="16"/>
      <c r="EF698" s="16"/>
      <c r="EG698" s="16"/>
      <c r="EH698" s="16"/>
      <c r="EI698" s="16"/>
      <c r="EJ698" s="16"/>
      <c r="EK698" s="16"/>
      <c r="EL698" s="16"/>
      <c r="EM698" s="16"/>
      <c r="EN698" s="16"/>
      <c r="EO698" s="16"/>
      <c r="EP698" s="16"/>
      <c r="EQ698" s="16"/>
      <c r="ER698" s="16"/>
      <c r="ES698" s="16"/>
      <c r="ET698" s="16"/>
      <c r="EU698" s="16"/>
      <c r="EV698" s="16"/>
      <c r="EW698" s="16"/>
      <c r="EX698" s="16"/>
      <c r="EY698" s="16"/>
      <c r="EZ698" s="16"/>
      <c r="FA698" s="16"/>
      <c r="FB698" s="16"/>
      <c r="FC698" s="16"/>
      <c r="FD698" s="16"/>
      <c r="FE698" s="16"/>
      <c r="FF698" s="16"/>
      <c r="FG698" s="16"/>
      <c r="FH698" s="16"/>
      <c r="FI698" s="16"/>
      <c r="FJ698" s="16"/>
      <c r="FK698" s="16"/>
      <c r="FL698" s="16"/>
      <c r="FM698" s="16"/>
      <c r="FN698" s="16"/>
      <c r="FO698" s="16"/>
      <c r="FP698" s="16"/>
      <c r="FQ698" s="16"/>
      <c r="FR698" s="16"/>
      <c r="FS698" s="16"/>
      <c r="FT698" s="16"/>
      <c r="FU698" s="16"/>
      <c r="FV698" s="16"/>
      <c r="FW698" s="16"/>
      <c r="FX698" s="16"/>
      <c r="FY698" s="16"/>
      <c r="FZ698" s="16"/>
      <c r="GA698" s="16"/>
      <c r="GB698" s="16"/>
      <c r="GC698" s="16"/>
      <c r="GD698" s="16"/>
      <c r="GE698" s="16"/>
      <c r="GF698" s="16"/>
      <c r="GG698" s="16"/>
      <c r="GH698" s="16"/>
      <c r="GI698" s="16"/>
      <c r="GJ698" s="16"/>
      <c r="GK698" s="16"/>
      <c r="GL698" s="16"/>
      <c r="GM698" s="16"/>
      <c r="GN698" s="16"/>
      <c r="GO698" s="16"/>
      <c r="GP698" s="16"/>
      <c r="GQ698" s="16"/>
      <c r="GR698" s="16"/>
      <c r="GS698" s="16"/>
      <c r="GT698" s="16"/>
      <c r="GU698" s="16"/>
      <c r="GV698" s="16"/>
      <c r="GW698" s="16"/>
      <c r="GX698" s="16"/>
      <c r="GY698" s="16"/>
      <c r="GZ698" s="16"/>
      <c r="HA698" s="16"/>
      <c r="HB698" s="16"/>
      <c r="HC698" s="16"/>
      <c r="HD698" s="16"/>
      <c r="HE698" s="16"/>
      <c r="HF698" s="16"/>
      <c r="HG698" s="16"/>
      <c r="HH698" s="16"/>
      <c r="HI698" s="16"/>
      <c r="HJ698" s="16"/>
      <c r="HK698" s="16"/>
      <c r="HL698" s="16"/>
      <c r="HM698" s="16"/>
      <c r="HN698" s="16"/>
      <c r="HO698" s="16"/>
      <c r="HP698" s="16"/>
      <c r="HQ698" s="16"/>
      <c r="HR698" s="16"/>
      <c r="HS698" s="16"/>
      <c r="HT698" s="16"/>
      <c r="HU698" s="16"/>
      <c r="HV698" s="16"/>
      <c r="HW698" s="16"/>
      <c r="HX698" s="16"/>
      <c r="HY698" s="16"/>
      <c r="HZ698" s="16"/>
      <c r="IA698" s="16"/>
      <c r="IB698" s="16"/>
      <c r="IC698" s="16"/>
      <c r="ID698" s="16"/>
      <c r="IE698" s="16"/>
      <c r="IF698" s="16"/>
      <c r="IG698" s="16"/>
      <c r="IH698" s="16"/>
      <c r="II698" s="16"/>
      <c r="IJ698" s="16"/>
      <c r="IK698" s="16"/>
      <c r="IL698" s="16"/>
      <c r="IM698" s="16"/>
      <c r="IN698" s="16"/>
      <c r="IO698" s="16"/>
      <c r="IP698" s="16"/>
      <c r="IQ698" s="16"/>
      <c r="IR698" s="16"/>
      <c r="IS698" s="16"/>
      <c r="IT698" s="16"/>
      <c r="IU698" s="16"/>
      <c r="IV698" s="16"/>
      <c r="IW698" s="16"/>
      <c r="IX698" s="16"/>
      <c r="IY698" s="16"/>
      <c r="IZ698" s="16"/>
      <c r="JA698" s="16"/>
      <c r="JB698" s="16"/>
      <c r="JC698" s="16"/>
      <c r="JD698" s="16"/>
      <c r="JE698" s="16"/>
      <c r="JF698" s="16"/>
      <c r="JG698" s="16"/>
      <c r="JH698" s="16"/>
      <c r="JI698" s="16"/>
      <c r="JJ698" s="16"/>
      <c r="JK698" s="16"/>
      <c r="JL698" s="16"/>
      <c r="JM698" s="16"/>
      <c r="JN698" s="16"/>
      <c r="JO698" s="16"/>
      <c r="JP698" s="16"/>
    </row>
    <row r="699" spans="2:276" s="18" customFormat="1" x14ac:dyDescent="0.25">
      <c r="B699" s="16"/>
      <c r="C699" s="16"/>
      <c r="D699" s="16"/>
      <c r="E699" s="16"/>
      <c r="F699" s="16"/>
      <c r="G699" s="16"/>
      <c r="H699" s="16"/>
      <c r="I699" s="16"/>
      <c r="J699" s="16"/>
      <c r="K699" s="16"/>
      <c r="L699" s="16"/>
      <c r="M699" s="16"/>
      <c r="N699" s="16"/>
      <c r="O699" s="16"/>
      <c r="P699" s="16"/>
      <c r="Q699" s="16"/>
      <c r="R699" s="16"/>
      <c r="S699" s="16"/>
      <c r="T699" s="16"/>
      <c r="U699" s="16"/>
      <c r="V699" s="16"/>
      <c r="W699" s="16"/>
      <c r="X699" s="16"/>
      <c r="Y699" s="16"/>
      <c r="Z699" s="16"/>
      <c r="AA699" s="16"/>
      <c r="AB699" s="16"/>
      <c r="AC699" s="16"/>
      <c r="AD699" s="16"/>
      <c r="AE699" s="16"/>
      <c r="AF699" s="16"/>
      <c r="AG699" s="16"/>
      <c r="AH699" s="16"/>
      <c r="AI699" s="16"/>
      <c r="AJ699" s="16"/>
      <c r="AK699" s="16"/>
      <c r="AL699" s="16"/>
      <c r="AM699" s="16"/>
      <c r="AN699" s="16"/>
      <c r="AO699" s="16"/>
      <c r="AP699" s="16"/>
      <c r="AQ699" s="16"/>
      <c r="AR699" s="16"/>
      <c r="AS699" s="16"/>
      <c r="AT699" s="16"/>
      <c r="AU699" s="16"/>
      <c r="AV699" s="16"/>
      <c r="AW699" s="16"/>
      <c r="AX699" s="16"/>
      <c r="AY699" s="16"/>
      <c r="AZ699" s="16"/>
      <c r="BA699" s="16"/>
      <c r="BB699" s="16"/>
      <c r="BC699" s="16"/>
      <c r="BD699" s="16"/>
      <c r="BE699" s="16"/>
      <c r="BF699" s="16"/>
      <c r="BG699" s="16"/>
      <c r="BH699" s="16"/>
      <c r="BI699" s="16"/>
      <c r="BJ699" s="16"/>
      <c r="BK699" s="16"/>
      <c r="BL699" s="16"/>
      <c r="BM699" s="16"/>
      <c r="BN699" s="16"/>
      <c r="BO699" s="16"/>
      <c r="BP699" s="16"/>
      <c r="BQ699" s="16"/>
      <c r="BR699" s="16"/>
      <c r="BS699" s="16"/>
      <c r="BT699" s="16"/>
      <c r="BU699" s="16"/>
      <c r="BV699" s="16"/>
      <c r="BW699" s="16"/>
      <c r="BX699" s="16"/>
      <c r="BY699" s="16"/>
      <c r="BZ699" s="16"/>
      <c r="CA699" s="16"/>
      <c r="CB699" s="16"/>
      <c r="CC699" s="16"/>
      <c r="CD699" s="16"/>
      <c r="CE699" s="16"/>
      <c r="CF699" s="16"/>
      <c r="CG699" s="16"/>
      <c r="CH699" s="16"/>
      <c r="CI699" s="16"/>
      <c r="CJ699" s="16"/>
      <c r="CK699" s="16"/>
      <c r="CL699" s="16"/>
      <c r="CM699" s="16"/>
      <c r="CN699" s="16"/>
      <c r="CO699" s="16"/>
      <c r="CP699" s="16"/>
      <c r="CQ699" s="16"/>
      <c r="CR699" s="16"/>
      <c r="CS699" s="16"/>
      <c r="CT699" s="16"/>
      <c r="CU699" s="16"/>
      <c r="CV699" s="16"/>
      <c r="CW699" s="16"/>
      <c r="CX699" s="16"/>
      <c r="CY699" s="16"/>
      <c r="CZ699" s="16"/>
      <c r="DA699" s="16"/>
      <c r="DB699" s="16"/>
      <c r="DC699" s="16"/>
      <c r="DD699" s="16"/>
      <c r="DE699" s="16"/>
      <c r="DF699" s="16"/>
      <c r="DG699" s="16"/>
      <c r="DH699" s="16"/>
      <c r="DI699" s="16"/>
      <c r="DJ699" s="16"/>
      <c r="DK699" s="16"/>
      <c r="DL699" s="16"/>
      <c r="DM699" s="16"/>
      <c r="DN699" s="16"/>
      <c r="DO699" s="16"/>
      <c r="DP699" s="16"/>
      <c r="DQ699" s="16"/>
      <c r="DR699" s="16"/>
      <c r="DS699" s="16"/>
      <c r="DT699" s="16"/>
      <c r="DU699" s="16"/>
      <c r="DV699" s="16"/>
      <c r="DW699" s="16"/>
      <c r="DX699" s="16"/>
      <c r="DY699" s="16"/>
      <c r="DZ699" s="16"/>
      <c r="EA699" s="16"/>
      <c r="EB699" s="16"/>
      <c r="EC699" s="16"/>
      <c r="ED699" s="16"/>
      <c r="EE699" s="16"/>
      <c r="EF699" s="16"/>
      <c r="EG699" s="16"/>
      <c r="EH699" s="16"/>
      <c r="EI699" s="16"/>
      <c r="EJ699" s="16"/>
      <c r="EK699" s="16"/>
      <c r="EL699" s="16"/>
      <c r="EM699" s="16"/>
      <c r="EN699" s="16"/>
      <c r="EO699" s="16"/>
      <c r="EP699" s="16"/>
      <c r="EQ699" s="16"/>
      <c r="ER699" s="16"/>
      <c r="ES699" s="16"/>
      <c r="ET699" s="16"/>
      <c r="EU699" s="16"/>
      <c r="EV699" s="16"/>
      <c r="EW699" s="16"/>
      <c r="EX699" s="16"/>
      <c r="EY699" s="16"/>
      <c r="EZ699" s="16"/>
      <c r="FA699" s="16"/>
      <c r="FB699" s="16"/>
      <c r="FC699" s="16"/>
      <c r="FD699" s="16"/>
      <c r="FE699" s="16"/>
      <c r="FF699" s="16"/>
      <c r="FG699" s="16"/>
      <c r="FH699" s="16"/>
      <c r="FI699" s="16"/>
      <c r="FJ699" s="16"/>
      <c r="FK699" s="16"/>
      <c r="FL699" s="16"/>
      <c r="FM699" s="16"/>
      <c r="FN699" s="16"/>
      <c r="FO699" s="16"/>
      <c r="FP699" s="16"/>
      <c r="FQ699" s="16"/>
      <c r="FR699" s="16"/>
      <c r="FS699" s="16"/>
      <c r="FT699" s="16"/>
      <c r="FU699" s="16"/>
      <c r="FV699" s="16"/>
      <c r="FW699" s="16"/>
      <c r="FX699" s="16"/>
      <c r="FY699" s="16"/>
      <c r="FZ699" s="16"/>
      <c r="GA699" s="16"/>
      <c r="GB699" s="16"/>
      <c r="GC699" s="16"/>
      <c r="GD699" s="16"/>
      <c r="GE699" s="16"/>
      <c r="GF699" s="16"/>
      <c r="GG699" s="16"/>
      <c r="GH699" s="16"/>
      <c r="GI699" s="16"/>
      <c r="GJ699" s="16"/>
      <c r="GK699" s="16"/>
      <c r="GL699" s="16"/>
      <c r="GM699" s="16"/>
      <c r="GN699" s="16"/>
      <c r="GO699" s="16"/>
      <c r="GP699" s="16"/>
      <c r="GQ699" s="16"/>
      <c r="GR699" s="16"/>
      <c r="GS699" s="16"/>
      <c r="GT699" s="16"/>
      <c r="GU699" s="16"/>
      <c r="GV699" s="16"/>
      <c r="GW699" s="16"/>
      <c r="GX699" s="16"/>
      <c r="GY699" s="16"/>
      <c r="GZ699" s="16"/>
      <c r="HA699" s="16"/>
      <c r="HB699" s="16"/>
      <c r="HC699" s="16"/>
      <c r="HD699" s="16"/>
      <c r="HE699" s="16"/>
      <c r="HF699" s="16"/>
      <c r="HG699" s="16"/>
      <c r="HH699" s="16"/>
      <c r="HI699" s="16"/>
      <c r="HJ699" s="16"/>
      <c r="HK699" s="16"/>
      <c r="HL699" s="16"/>
      <c r="HM699" s="16"/>
      <c r="HN699" s="16"/>
      <c r="HO699" s="16"/>
      <c r="HP699" s="16"/>
      <c r="HQ699" s="16"/>
      <c r="HR699" s="16"/>
      <c r="HS699" s="16"/>
      <c r="HT699" s="16"/>
      <c r="HU699" s="16"/>
      <c r="HV699" s="16"/>
      <c r="HW699" s="16"/>
      <c r="HX699" s="16"/>
      <c r="HY699" s="16"/>
      <c r="HZ699" s="16"/>
      <c r="IA699" s="16"/>
      <c r="IB699" s="16"/>
      <c r="IC699" s="16"/>
      <c r="ID699" s="16"/>
      <c r="IE699" s="16"/>
      <c r="IF699" s="16"/>
      <c r="IG699" s="16"/>
      <c r="IH699" s="16"/>
      <c r="II699" s="16"/>
      <c r="IJ699" s="16"/>
      <c r="IK699" s="16"/>
      <c r="IL699" s="16"/>
      <c r="IM699" s="16"/>
      <c r="IN699" s="16"/>
      <c r="IO699" s="16"/>
      <c r="IP699" s="16"/>
      <c r="IQ699" s="16"/>
      <c r="IR699" s="16"/>
      <c r="IS699" s="16"/>
      <c r="IT699" s="16"/>
      <c r="IU699" s="16"/>
      <c r="IV699" s="16"/>
      <c r="IW699" s="16"/>
      <c r="IX699" s="16"/>
      <c r="IY699" s="16"/>
      <c r="IZ699" s="16"/>
      <c r="JA699" s="16"/>
      <c r="JB699" s="16"/>
      <c r="JC699" s="16"/>
      <c r="JD699" s="16"/>
      <c r="JE699" s="16"/>
      <c r="JF699" s="16"/>
      <c r="JG699" s="16"/>
      <c r="JH699" s="16"/>
      <c r="JI699" s="16"/>
      <c r="JJ699" s="16"/>
      <c r="JK699" s="16"/>
      <c r="JL699" s="16"/>
      <c r="JM699" s="16"/>
      <c r="JN699" s="16"/>
      <c r="JO699" s="16"/>
      <c r="JP699" s="16"/>
    </row>
    <row r="700" spans="2:276" s="18" customFormat="1" x14ac:dyDescent="0.25">
      <c r="B700" s="16"/>
      <c r="C700" s="16"/>
      <c r="D700" s="16"/>
      <c r="E700" s="16"/>
      <c r="F700" s="16"/>
      <c r="G700" s="16"/>
      <c r="H700" s="16"/>
      <c r="I700" s="16"/>
      <c r="J700" s="16"/>
      <c r="K700" s="16"/>
      <c r="L700" s="16"/>
      <c r="M700" s="16"/>
      <c r="N700" s="16"/>
      <c r="O700" s="16"/>
      <c r="P700" s="16"/>
      <c r="Q700" s="16"/>
      <c r="R700" s="16"/>
      <c r="S700" s="16"/>
      <c r="T700" s="16"/>
      <c r="U700" s="16"/>
      <c r="V700" s="16"/>
      <c r="W700" s="16"/>
      <c r="X700" s="16"/>
      <c r="Y700" s="16"/>
      <c r="Z700" s="16"/>
      <c r="AA700" s="16"/>
      <c r="AB700" s="16"/>
      <c r="AC700" s="16"/>
      <c r="AD700" s="16"/>
      <c r="AE700" s="16"/>
      <c r="AF700" s="16"/>
      <c r="AG700" s="16"/>
      <c r="AH700" s="16"/>
      <c r="AI700" s="16"/>
      <c r="AJ700" s="16"/>
      <c r="AK700" s="16"/>
      <c r="AL700" s="16"/>
      <c r="AM700" s="16"/>
      <c r="AN700" s="16"/>
      <c r="AO700" s="16"/>
      <c r="AP700" s="16"/>
      <c r="AQ700" s="16"/>
      <c r="AR700" s="16"/>
      <c r="AS700" s="16"/>
      <c r="AT700" s="16"/>
      <c r="AU700" s="16"/>
      <c r="AV700" s="16"/>
      <c r="AW700" s="16"/>
      <c r="AX700" s="16"/>
      <c r="AY700" s="16"/>
      <c r="AZ700" s="16"/>
      <c r="BA700" s="16"/>
      <c r="BB700" s="16"/>
      <c r="BC700" s="16"/>
      <c r="BD700" s="16"/>
      <c r="BE700" s="16"/>
      <c r="BF700" s="16"/>
      <c r="BG700" s="16"/>
      <c r="BH700" s="16"/>
      <c r="BI700" s="16"/>
      <c r="BJ700" s="16"/>
      <c r="BK700" s="16"/>
      <c r="BL700" s="16"/>
      <c r="BM700" s="16"/>
      <c r="BN700" s="16"/>
      <c r="BO700" s="16"/>
      <c r="BP700" s="16"/>
      <c r="BQ700" s="16"/>
      <c r="BR700" s="16"/>
      <c r="BS700" s="16"/>
      <c r="BT700" s="16"/>
      <c r="BU700" s="16"/>
      <c r="BV700" s="16"/>
      <c r="BW700" s="16"/>
      <c r="BX700" s="16"/>
      <c r="BY700" s="16"/>
      <c r="BZ700" s="16"/>
      <c r="CA700" s="16"/>
      <c r="CB700" s="16"/>
      <c r="CC700" s="16"/>
      <c r="CD700" s="16"/>
      <c r="CE700" s="16"/>
      <c r="CF700" s="16"/>
      <c r="CG700" s="16"/>
      <c r="CH700" s="16"/>
      <c r="CI700" s="16"/>
      <c r="CJ700" s="16"/>
      <c r="CK700" s="16"/>
      <c r="CL700" s="16"/>
      <c r="CM700" s="16"/>
      <c r="CN700" s="16"/>
      <c r="CO700" s="16"/>
      <c r="CP700" s="16"/>
      <c r="CQ700" s="16"/>
      <c r="CR700" s="16"/>
      <c r="CS700" s="16"/>
      <c r="CT700" s="16"/>
      <c r="CU700" s="16"/>
      <c r="CV700" s="16"/>
      <c r="CW700" s="16"/>
      <c r="CX700" s="16"/>
      <c r="CY700" s="16"/>
      <c r="CZ700" s="16"/>
      <c r="DA700" s="16"/>
      <c r="DB700" s="16"/>
      <c r="DC700" s="16"/>
      <c r="DD700" s="16"/>
      <c r="DE700" s="16"/>
      <c r="DF700" s="16"/>
      <c r="DG700" s="16"/>
      <c r="DH700" s="16"/>
      <c r="DI700" s="16"/>
      <c r="DJ700" s="16"/>
      <c r="DK700" s="16"/>
      <c r="DL700" s="16"/>
      <c r="DM700" s="16"/>
      <c r="DN700" s="16"/>
      <c r="DO700" s="16"/>
      <c r="DP700" s="16"/>
      <c r="DQ700" s="16"/>
      <c r="DR700" s="16"/>
      <c r="DS700" s="16"/>
      <c r="DT700" s="16"/>
      <c r="DU700" s="16"/>
      <c r="DV700" s="16"/>
      <c r="DW700" s="16"/>
      <c r="DX700" s="16"/>
      <c r="DY700" s="16"/>
      <c r="DZ700" s="16"/>
      <c r="EA700" s="16"/>
      <c r="EB700" s="16"/>
      <c r="EC700" s="16"/>
      <c r="ED700" s="16"/>
      <c r="EE700" s="16"/>
      <c r="EF700" s="16"/>
      <c r="EG700" s="16"/>
      <c r="EH700" s="16"/>
      <c r="EI700" s="16"/>
      <c r="EJ700" s="16"/>
      <c r="EK700" s="16"/>
      <c r="EL700" s="16"/>
      <c r="EM700" s="16"/>
      <c r="EN700" s="16"/>
      <c r="EO700" s="16"/>
      <c r="EP700" s="16"/>
      <c r="EQ700" s="16"/>
      <c r="ER700" s="16"/>
      <c r="ES700" s="16"/>
      <c r="ET700" s="16"/>
      <c r="EU700" s="16"/>
      <c r="EV700" s="16"/>
      <c r="EW700" s="16"/>
      <c r="EX700" s="16"/>
      <c r="EY700" s="16"/>
      <c r="EZ700" s="16"/>
      <c r="FA700" s="16"/>
      <c r="FB700" s="16"/>
      <c r="FC700" s="16"/>
      <c r="FD700" s="16"/>
      <c r="FE700" s="16"/>
      <c r="FF700" s="16"/>
      <c r="FG700" s="16"/>
      <c r="FH700" s="16"/>
      <c r="FI700" s="16"/>
      <c r="FJ700" s="16"/>
      <c r="FK700" s="16"/>
      <c r="FL700" s="16"/>
      <c r="FM700" s="16"/>
      <c r="FN700" s="16"/>
      <c r="FO700" s="16"/>
      <c r="FP700" s="16"/>
      <c r="FQ700" s="16"/>
      <c r="FR700" s="16"/>
      <c r="FS700" s="16"/>
      <c r="FT700" s="16"/>
      <c r="FU700" s="16"/>
      <c r="FV700" s="16"/>
      <c r="FW700" s="16"/>
      <c r="FX700" s="16"/>
      <c r="FY700" s="16"/>
      <c r="FZ700" s="16"/>
      <c r="GA700" s="16"/>
      <c r="GB700" s="16"/>
      <c r="GC700" s="16"/>
      <c r="GD700" s="16"/>
      <c r="GE700" s="16"/>
      <c r="GF700" s="16"/>
      <c r="GG700" s="16"/>
      <c r="GH700" s="16"/>
      <c r="GI700" s="16"/>
      <c r="GJ700" s="16"/>
      <c r="GK700" s="16"/>
      <c r="GL700" s="16"/>
      <c r="GM700" s="16"/>
      <c r="GN700" s="16"/>
      <c r="GO700" s="16"/>
      <c r="GP700" s="16"/>
      <c r="GQ700" s="16"/>
      <c r="GR700" s="16"/>
      <c r="GS700" s="16"/>
      <c r="GT700" s="16"/>
      <c r="GU700" s="16"/>
      <c r="GV700" s="16"/>
      <c r="GW700" s="16"/>
      <c r="GX700" s="16"/>
      <c r="GY700" s="16"/>
      <c r="GZ700" s="16"/>
      <c r="HA700" s="16"/>
      <c r="HB700" s="16"/>
      <c r="HC700" s="16"/>
      <c r="HD700" s="16"/>
      <c r="HE700" s="16"/>
      <c r="HF700" s="16"/>
      <c r="HG700" s="16"/>
      <c r="HH700" s="16"/>
      <c r="HI700" s="16"/>
      <c r="HJ700" s="16"/>
      <c r="HK700" s="16"/>
      <c r="HL700" s="16"/>
      <c r="HM700" s="16"/>
      <c r="HN700" s="16"/>
      <c r="HO700" s="16"/>
      <c r="HP700" s="16"/>
      <c r="HQ700" s="16"/>
      <c r="HR700" s="16"/>
      <c r="HS700" s="16"/>
      <c r="HT700" s="16"/>
      <c r="HU700" s="16"/>
      <c r="HV700" s="16"/>
      <c r="HW700" s="16"/>
      <c r="HX700" s="16"/>
      <c r="HY700" s="16"/>
      <c r="HZ700" s="16"/>
      <c r="IA700" s="16"/>
      <c r="IB700" s="16"/>
      <c r="IC700" s="16"/>
      <c r="ID700" s="16"/>
      <c r="IE700" s="16"/>
      <c r="IF700" s="16"/>
      <c r="IG700" s="16"/>
      <c r="IH700" s="16"/>
      <c r="II700" s="16"/>
      <c r="IJ700" s="16"/>
      <c r="IK700" s="16"/>
      <c r="IL700" s="16"/>
      <c r="IM700" s="16"/>
      <c r="IN700" s="16"/>
      <c r="IO700" s="16"/>
      <c r="IP700" s="16"/>
      <c r="IQ700" s="16"/>
      <c r="IR700" s="16"/>
      <c r="IS700" s="16"/>
      <c r="IT700" s="16"/>
      <c r="IU700" s="16"/>
      <c r="IV700" s="16"/>
      <c r="IW700" s="16"/>
      <c r="IX700" s="16"/>
      <c r="IY700" s="16"/>
      <c r="IZ700" s="16"/>
      <c r="JA700" s="16"/>
      <c r="JB700" s="16"/>
      <c r="JC700" s="16"/>
      <c r="JD700" s="16"/>
      <c r="JE700" s="16"/>
      <c r="JF700" s="16"/>
      <c r="JG700" s="16"/>
      <c r="JH700" s="16"/>
      <c r="JI700" s="16"/>
      <c r="JJ700" s="16"/>
      <c r="JK700" s="16"/>
      <c r="JL700" s="16"/>
      <c r="JM700" s="16"/>
      <c r="JN700" s="16"/>
      <c r="JO700" s="16"/>
      <c r="JP700" s="16"/>
    </row>
    <row r="701" spans="2:276" s="18" customFormat="1" x14ac:dyDescent="0.25">
      <c r="B701" s="16"/>
      <c r="C701" s="16"/>
      <c r="D701" s="16"/>
      <c r="E701" s="16"/>
      <c r="F701" s="16"/>
      <c r="G701" s="16"/>
      <c r="H701" s="16"/>
      <c r="I701" s="16"/>
      <c r="J701" s="16"/>
      <c r="K701" s="16"/>
      <c r="L701" s="16"/>
      <c r="M701" s="16"/>
      <c r="N701" s="16"/>
      <c r="O701" s="16"/>
      <c r="P701" s="16"/>
      <c r="Q701" s="16"/>
      <c r="R701" s="16"/>
      <c r="S701" s="16"/>
      <c r="T701" s="16"/>
      <c r="U701" s="16"/>
      <c r="V701" s="16"/>
      <c r="W701" s="16"/>
      <c r="X701" s="16"/>
      <c r="Y701" s="16"/>
      <c r="Z701" s="16"/>
      <c r="AA701" s="16"/>
      <c r="AB701" s="16"/>
      <c r="AC701" s="16"/>
      <c r="AD701" s="16"/>
      <c r="AE701" s="16"/>
      <c r="AF701" s="16"/>
      <c r="AG701" s="16"/>
      <c r="AH701" s="16"/>
      <c r="AI701" s="16"/>
      <c r="AJ701" s="16"/>
      <c r="AK701" s="16"/>
      <c r="AL701" s="16"/>
      <c r="AM701" s="16"/>
      <c r="AN701" s="16"/>
      <c r="AO701" s="16"/>
      <c r="AP701" s="16"/>
      <c r="AQ701" s="16"/>
      <c r="AR701" s="16"/>
      <c r="AS701" s="16"/>
      <c r="AT701" s="16"/>
      <c r="AU701" s="16"/>
      <c r="AV701" s="16"/>
      <c r="AW701" s="16"/>
      <c r="AX701" s="16"/>
      <c r="AY701" s="16"/>
      <c r="AZ701" s="16"/>
      <c r="BA701" s="16"/>
      <c r="BB701" s="16"/>
      <c r="BC701" s="16"/>
      <c r="BD701" s="16"/>
      <c r="BE701" s="16"/>
      <c r="BF701" s="16"/>
      <c r="BG701" s="16"/>
      <c r="BH701" s="16"/>
      <c r="BI701" s="16"/>
      <c r="BJ701" s="16"/>
      <c r="BK701" s="16"/>
      <c r="BL701" s="16"/>
      <c r="BM701" s="16"/>
      <c r="BN701" s="16"/>
      <c r="BO701" s="16"/>
      <c r="BP701" s="16"/>
      <c r="BQ701" s="16"/>
      <c r="BR701" s="16"/>
      <c r="BS701" s="16"/>
      <c r="BT701" s="16"/>
      <c r="BU701" s="16"/>
      <c r="BV701" s="16"/>
      <c r="BW701" s="16"/>
      <c r="BX701" s="16"/>
      <c r="BY701" s="16"/>
      <c r="BZ701" s="16"/>
      <c r="CA701" s="16"/>
      <c r="CB701" s="16"/>
      <c r="CC701" s="16"/>
      <c r="CD701" s="16"/>
      <c r="CE701" s="16"/>
      <c r="CF701" s="16"/>
      <c r="CG701" s="16"/>
      <c r="CH701" s="16"/>
      <c r="CI701" s="16"/>
      <c r="CJ701" s="16"/>
      <c r="CK701" s="16"/>
      <c r="CL701" s="16"/>
      <c r="CM701" s="16"/>
      <c r="CN701" s="16"/>
      <c r="CO701" s="16"/>
      <c r="CP701" s="16"/>
      <c r="CQ701" s="16"/>
      <c r="CR701" s="16"/>
      <c r="CS701" s="16"/>
      <c r="CT701" s="16"/>
      <c r="CU701" s="16"/>
      <c r="CV701" s="16"/>
      <c r="CW701" s="16"/>
      <c r="CX701" s="16"/>
      <c r="CY701" s="16"/>
      <c r="CZ701" s="16"/>
      <c r="DA701" s="16"/>
      <c r="DB701" s="16"/>
      <c r="DC701" s="16"/>
      <c r="DD701" s="16"/>
      <c r="DE701" s="16"/>
      <c r="DF701" s="16"/>
      <c r="DG701" s="16"/>
      <c r="DH701" s="16"/>
      <c r="DI701" s="16"/>
      <c r="DJ701" s="16"/>
      <c r="DK701" s="16"/>
      <c r="DL701" s="16"/>
      <c r="DM701" s="16"/>
      <c r="DN701" s="16"/>
      <c r="DO701" s="16"/>
      <c r="DP701" s="16"/>
      <c r="DQ701" s="16"/>
      <c r="DR701" s="16"/>
      <c r="DS701" s="16"/>
      <c r="DT701" s="16"/>
      <c r="DU701" s="16"/>
      <c r="DV701" s="16"/>
      <c r="DW701" s="16"/>
      <c r="DX701" s="16"/>
      <c r="DY701" s="16"/>
      <c r="DZ701" s="16"/>
      <c r="EA701" s="16"/>
      <c r="EB701" s="16"/>
      <c r="EC701" s="16"/>
      <c r="ED701" s="16"/>
      <c r="EE701" s="16"/>
      <c r="EF701" s="16"/>
      <c r="EG701" s="16"/>
      <c r="EH701" s="16"/>
      <c r="EI701" s="16"/>
      <c r="EJ701" s="16"/>
      <c r="EK701" s="16"/>
      <c r="EL701" s="16"/>
      <c r="EM701" s="16"/>
      <c r="EN701" s="16"/>
      <c r="EO701" s="16"/>
      <c r="EP701" s="16"/>
      <c r="EQ701" s="16"/>
      <c r="ER701" s="16"/>
      <c r="ES701" s="16"/>
      <c r="ET701" s="16"/>
      <c r="EU701" s="16"/>
      <c r="EV701" s="16"/>
      <c r="EW701" s="16"/>
      <c r="EX701" s="16"/>
      <c r="EY701" s="16"/>
      <c r="EZ701" s="16"/>
      <c r="FA701" s="16"/>
      <c r="FB701" s="16"/>
      <c r="FC701" s="16"/>
      <c r="FD701" s="16"/>
      <c r="FE701" s="16"/>
      <c r="FF701" s="16"/>
      <c r="FG701" s="16"/>
      <c r="FH701" s="16"/>
      <c r="FI701" s="16"/>
      <c r="FJ701" s="16"/>
      <c r="FK701" s="16"/>
      <c r="FL701" s="16"/>
      <c r="FM701" s="16"/>
      <c r="FN701" s="16"/>
      <c r="FO701" s="16"/>
      <c r="FP701" s="16"/>
      <c r="FQ701" s="16"/>
      <c r="FR701" s="16"/>
      <c r="FS701" s="16"/>
      <c r="FT701" s="16"/>
      <c r="FU701" s="16"/>
      <c r="FV701" s="16"/>
      <c r="FW701" s="16"/>
      <c r="FX701" s="16"/>
      <c r="FY701" s="16"/>
      <c r="FZ701" s="16"/>
      <c r="GA701" s="16"/>
      <c r="GB701" s="16"/>
      <c r="GC701" s="16"/>
      <c r="GD701" s="16"/>
      <c r="GE701" s="16"/>
      <c r="GF701" s="16"/>
      <c r="GG701" s="16"/>
      <c r="GH701" s="16"/>
      <c r="GI701" s="16"/>
      <c r="GJ701" s="16"/>
      <c r="GK701" s="16"/>
      <c r="GL701" s="16"/>
      <c r="GM701" s="16"/>
      <c r="GN701" s="16"/>
      <c r="GO701" s="16"/>
      <c r="GP701" s="16"/>
      <c r="GQ701" s="16"/>
      <c r="GR701" s="16"/>
      <c r="GS701" s="16"/>
      <c r="GT701" s="16"/>
      <c r="GU701" s="16"/>
      <c r="GV701" s="16"/>
      <c r="GW701" s="16"/>
      <c r="GX701" s="16"/>
      <c r="GY701" s="16"/>
      <c r="GZ701" s="16"/>
      <c r="HA701" s="16"/>
      <c r="HB701" s="16"/>
      <c r="HC701" s="16"/>
      <c r="HD701" s="16"/>
      <c r="HE701" s="16"/>
      <c r="HF701" s="16"/>
      <c r="HG701" s="16"/>
      <c r="HH701" s="16"/>
      <c r="HI701" s="16"/>
      <c r="HJ701" s="16"/>
      <c r="HK701" s="16"/>
      <c r="HL701" s="16"/>
      <c r="HM701" s="16"/>
      <c r="HN701" s="16"/>
      <c r="HO701" s="16"/>
      <c r="HP701" s="16"/>
      <c r="HQ701" s="16"/>
      <c r="HR701" s="16"/>
      <c r="HS701" s="16"/>
      <c r="HT701" s="16"/>
      <c r="HU701" s="16"/>
      <c r="HV701" s="16"/>
      <c r="HW701" s="16"/>
      <c r="HX701" s="16"/>
      <c r="HY701" s="16"/>
      <c r="HZ701" s="16"/>
      <c r="IA701" s="16"/>
      <c r="IB701" s="16"/>
      <c r="IC701" s="16"/>
      <c r="ID701" s="16"/>
      <c r="IE701" s="16"/>
      <c r="IF701" s="16"/>
      <c r="IG701" s="16"/>
      <c r="IH701" s="16"/>
      <c r="II701" s="16"/>
      <c r="IJ701" s="16"/>
      <c r="IK701" s="16"/>
      <c r="IL701" s="16"/>
      <c r="IM701" s="16"/>
      <c r="IN701" s="16"/>
      <c r="IO701" s="16"/>
      <c r="IP701" s="16"/>
      <c r="IQ701" s="16"/>
      <c r="IR701" s="16"/>
      <c r="IS701" s="16"/>
      <c r="IT701" s="16"/>
      <c r="IU701" s="16"/>
      <c r="IV701" s="16"/>
      <c r="IW701" s="16"/>
      <c r="IX701" s="16"/>
      <c r="IY701" s="16"/>
      <c r="IZ701" s="16"/>
      <c r="JA701" s="16"/>
      <c r="JB701" s="16"/>
      <c r="JC701" s="16"/>
      <c r="JD701" s="16"/>
      <c r="JE701" s="16"/>
      <c r="JF701" s="16"/>
      <c r="JG701" s="16"/>
      <c r="JH701" s="16"/>
      <c r="JI701" s="16"/>
      <c r="JJ701" s="16"/>
      <c r="JK701" s="16"/>
      <c r="JL701" s="16"/>
      <c r="JM701" s="16"/>
      <c r="JN701" s="16"/>
      <c r="JO701" s="16"/>
      <c r="JP701" s="16"/>
    </row>
    <row r="702" spans="2:276" s="18" customFormat="1" x14ac:dyDescent="0.25">
      <c r="B702" s="16"/>
      <c r="C702" s="16"/>
      <c r="D702" s="16"/>
      <c r="E702" s="16"/>
      <c r="F702" s="16"/>
      <c r="G702" s="16"/>
      <c r="H702" s="16"/>
      <c r="I702" s="16"/>
      <c r="J702" s="16"/>
      <c r="K702" s="16"/>
      <c r="L702" s="16"/>
      <c r="M702" s="16"/>
      <c r="N702" s="16"/>
      <c r="O702" s="16"/>
      <c r="P702" s="16"/>
      <c r="Q702" s="16"/>
      <c r="R702" s="16"/>
      <c r="S702" s="16"/>
      <c r="T702" s="16"/>
      <c r="U702" s="16"/>
      <c r="V702" s="16"/>
      <c r="W702" s="16"/>
      <c r="X702" s="16"/>
      <c r="Y702" s="16"/>
      <c r="Z702" s="16"/>
      <c r="AA702" s="16"/>
      <c r="AB702" s="16"/>
      <c r="AC702" s="16"/>
      <c r="AD702" s="16"/>
      <c r="AE702" s="16"/>
      <c r="AF702" s="16"/>
      <c r="AG702" s="16"/>
      <c r="AH702" s="16"/>
      <c r="AI702" s="16"/>
      <c r="AJ702" s="16"/>
      <c r="AK702" s="16"/>
      <c r="AL702" s="16"/>
      <c r="AM702" s="16"/>
      <c r="AN702" s="16"/>
      <c r="AO702" s="16"/>
      <c r="AP702" s="16"/>
      <c r="AQ702" s="16"/>
      <c r="AR702" s="16"/>
      <c r="AS702" s="16"/>
      <c r="AT702" s="16"/>
      <c r="AU702" s="16"/>
      <c r="AV702" s="16"/>
      <c r="AW702" s="16"/>
      <c r="AX702" s="16"/>
      <c r="AY702" s="16"/>
      <c r="AZ702" s="16"/>
      <c r="BA702" s="16"/>
      <c r="BB702" s="16"/>
      <c r="BC702" s="16"/>
      <c r="BD702" s="16"/>
      <c r="BE702" s="16"/>
      <c r="BF702" s="16"/>
      <c r="BG702" s="16"/>
      <c r="BH702" s="16"/>
      <c r="BI702" s="16"/>
      <c r="BJ702" s="16"/>
      <c r="BK702" s="16"/>
      <c r="BL702" s="16"/>
      <c r="BM702" s="16"/>
      <c r="BN702" s="16"/>
      <c r="BO702" s="16"/>
      <c r="BP702" s="16"/>
      <c r="BQ702" s="16"/>
      <c r="BR702" s="16"/>
      <c r="BS702" s="16"/>
      <c r="BT702" s="16"/>
      <c r="BU702" s="16"/>
      <c r="BV702" s="16"/>
      <c r="BW702" s="16"/>
      <c r="BX702" s="16"/>
      <c r="BY702" s="16"/>
      <c r="BZ702" s="16"/>
      <c r="CA702" s="16"/>
      <c r="CB702" s="16"/>
      <c r="CC702" s="16"/>
      <c r="CD702" s="16"/>
      <c r="CE702" s="16"/>
      <c r="CF702" s="16"/>
      <c r="CG702" s="16"/>
      <c r="CH702" s="16"/>
      <c r="CI702" s="16"/>
      <c r="CJ702" s="16"/>
      <c r="CK702" s="16"/>
      <c r="CL702" s="16"/>
      <c r="CM702" s="16"/>
      <c r="CN702" s="16"/>
      <c r="CO702" s="16"/>
      <c r="CP702" s="16"/>
      <c r="CQ702" s="16"/>
      <c r="CR702" s="16"/>
      <c r="CS702" s="16"/>
      <c r="CT702" s="16"/>
      <c r="CU702" s="16"/>
      <c r="CV702" s="16"/>
      <c r="CW702" s="16"/>
      <c r="CX702" s="16"/>
      <c r="CY702" s="16"/>
      <c r="CZ702" s="16"/>
      <c r="DA702" s="16"/>
      <c r="DB702" s="16"/>
      <c r="DC702" s="16"/>
      <c r="DD702" s="16"/>
      <c r="DE702" s="16"/>
      <c r="DF702" s="16"/>
      <c r="DG702" s="16"/>
      <c r="DH702" s="16"/>
      <c r="DI702" s="16"/>
      <c r="DJ702" s="16"/>
      <c r="DK702" s="16"/>
      <c r="DL702" s="16"/>
      <c r="DM702" s="16"/>
      <c r="DN702" s="16"/>
      <c r="DO702" s="16"/>
      <c r="DP702" s="16"/>
      <c r="DQ702" s="16"/>
      <c r="DR702" s="16"/>
      <c r="DS702" s="16"/>
      <c r="DT702" s="16"/>
      <c r="DU702" s="16"/>
      <c r="DV702" s="16"/>
      <c r="DW702" s="16"/>
      <c r="DX702" s="16"/>
      <c r="DY702" s="16"/>
      <c r="DZ702" s="16"/>
      <c r="EA702" s="16"/>
      <c r="EB702" s="16"/>
      <c r="EC702" s="16"/>
      <c r="ED702" s="16"/>
      <c r="EE702" s="16"/>
      <c r="EF702" s="16"/>
      <c r="EG702" s="16"/>
      <c r="EH702" s="16"/>
      <c r="EI702" s="16"/>
      <c r="EJ702" s="16"/>
      <c r="EK702" s="16"/>
      <c r="EL702" s="16"/>
      <c r="EM702" s="16"/>
      <c r="EN702" s="16"/>
      <c r="EO702" s="16"/>
      <c r="EP702" s="16"/>
      <c r="EQ702" s="16"/>
      <c r="ER702" s="16"/>
      <c r="ES702" s="16"/>
      <c r="ET702" s="16"/>
      <c r="EU702" s="16"/>
      <c r="EV702" s="16"/>
      <c r="EW702" s="16"/>
      <c r="EX702" s="16"/>
      <c r="EY702" s="16"/>
      <c r="EZ702" s="16"/>
      <c r="FA702" s="16"/>
      <c r="FB702" s="16"/>
      <c r="FC702" s="16"/>
      <c r="FD702" s="16"/>
      <c r="FE702" s="16"/>
      <c r="FF702" s="16"/>
      <c r="FG702" s="16"/>
      <c r="FH702" s="16"/>
      <c r="FI702" s="16"/>
      <c r="FJ702" s="16"/>
      <c r="FK702" s="16"/>
      <c r="FL702" s="16"/>
      <c r="FM702" s="16"/>
      <c r="FN702" s="16"/>
      <c r="FO702" s="16"/>
      <c r="FP702" s="16"/>
      <c r="FQ702" s="16"/>
      <c r="FR702" s="16"/>
      <c r="FS702" s="16"/>
      <c r="FT702" s="16"/>
      <c r="FU702" s="16"/>
      <c r="FV702" s="16"/>
      <c r="FW702" s="16"/>
      <c r="FX702" s="16"/>
      <c r="FY702" s="16"/>
      <c r="FZ702" s="16"/>
      <c r="GA702" s="16"/>
      <c r="GB702" s="16"/>
      <c r="GC702" s="16"/>
      <c r="GD702" s="16"/>
      <c r="GE702" s="16"/>
      <c r="GF702" s="16"/>
      <c r="GG702" s="16"/>
      <c r="GH702" s="16"/>
      <c r="GI702" s="16"/>
      <c r="GJ702" s="16"/>
      <c r="GK702" s="16"/>
      <c r="GL702" s="16"/>
      <c r="GM702" s="16"/>
      <c r="GN702" s="16"/>
      <c r="GO702" s="16"/>
      <c r="GP702" s="16"/>
      <c r="GQ702" s="16"/>
      <c r="GR702" s="16"/>
      <c r="GS702" s="16"/>
      <c r="GT702" s="16"/>
      <c r="GU702" s="16"/>
      <c r="GV702" s="16"/>
      <c r="GW702" s="16"/>
      <c r="GX702" s="16"/>
      <c r="GY702" s="16"/>
      <c r="GZ702" s="16"/>
      <c r="HA702" s="16"/>
      <c r="HB702" s="16"/>
      <c r="HC702" s="16"/>
      <c r="HD702" s="16"/>
      <c r="HE702" s="16"/>
      <c r="HF702" s="16"/>
      <c r="HG702" s="16"/>
      <c r="HH702" s="16"/>
      <c r="HI702" s="16"/>
      <c r="HJ702" s="16"/>
      <c r="HK702" s="16"/>
      <c r="HL702" s="16"/>
      <c r="HM702" s="16"/>
      <c r="HN702" s="16"/>
      <c r="HO702" s="16"/>
      <c r="HP702" s="16"/>
      <c r="HQ702" s="16"/>
      <c r="HR702" s="16"/>
      <c r="HS702" s="16"/>
      <c r="HT702" s="16"/>
      <c r="HU702" s="16"/>
      <c r="HV702" s="16"/>
      <c r="HW702" s="16"/>
      <c r="HX702" s="16"/>
      <c r="HY702" s="16"/>
      <c r="HZ702" s="16"/>
      <c r="IA702" s="16"/>
      <c r="IB702" s="16"/>
      <c r="IC702" s="16"/>
      <c r="ID702" s="16"/>
      <c r="IE702" s="16"/>
      <c r="IF702" s="16"/>
      <c r="IG702" s="16"/>
      <c r="IH702" s="16"/>
      <c r="II702" s="16"/>
      <c r="IJ702" s="16"/>
      <c r="IK702" s="16"/>
      <c r="IL702" s="16"/>
      <c r="IM702" s="16"/>
      <c r="IN702" s="16"/>
      <c r="IO702" s="16"/>
      <c r="IP702" s="16"/>
      <c r="IQ702" s="16"/>
      <c r="IR702" s="16"/>
      <c r="IS702" s="16"/>
      <c r="IT702" s="16"/>
      <c r="IU702" s="16"/>
      <c r="IV702" s="16"/>
      <c r="IW702" s="16"/>
      <c r="IX702" s="16"/>
      <c r="IY702" s="16"/>
      <c r="IZ702" s="16"/>
      <c r="JA702" s="16"/>
      <c r="JB702" s="16"/>
      <c r="JC702" s="16"/>
      <c r="JD702" s="16"/>
      <c r="JE702" s="16"/>
      <c r="JF702" s="16"/>
      <c r="JG702" s="16"/>
      <c r="JH702" s="16"/>
      <c r="JI702" s="16"/>
      <c r="JJ702" s="16"/>
      <c r="JK702" s="16"/>
      <c r="JL702" s="16"/>
      <c r="JM702" s="16"/>
      <c r="JN702" s="16"/>
      <c r="JO702" s="16"/>
      <c r="JP702" s="16"/>
    </row>
    <row r="703" spans="2:276" s="18" customFormat="1" x14ac:dyDescent="0.25">
      <c r="B703" s="16"/>
      <c r="C703" s="16"/>
      <c r="D703" s="16"/>
      <c r="E703" s="16"/>
      <c r="F703" s="16"/>
      <c r="G703" s="16"/>
      <c r="H703" s="16"/>
      <c r="I703" s="16"/>
      <c r="J703" s="16"/>
      <c r="K703" s="16"/>
      <c r="L703" s="16"/>
      <c r="M703" s="16"/>
      <c r="N703" s="16"/>
      <c r="O703" s="16"/>
      <c r="P703" s="16"/>
      <c r="Q703" s="16"/>
      <c r="R703" s="16"/>
      <c r="S703" s="16"/>
      <c r="T703" s="16"/>
      <c r="U703" s="16"/>
      <c r="V703" s="16"/>
      <c r="W703" s="16"/>
      <c r="X703" s="16"/>
      <c r="Y703" s="16"/>
      <c r="Z703" s="16"/>
      <c r="AA703" s="16"/>
      <c r="AB703" s="16"/>
      <c r="AC703" s="16"/>
      <c r="AD703" s="16"/>
      <c r="AE703" s="16"/>
      <c r="AF703" s="16"/>
      <c r="AG703" s="16"/>
      <c r="AH703" s="16"/>
      <c r="AI703" s="16"/>
      <c r="AJ703" s="16"/>
      <c r="AK703" s="16"/>
      <c r="AL703" s="16"/>
      <c r="AM703" s="16"/>
      <c r="AN703" s="16"/>
      <c r="AO703" s="16"/>
      <c r="AP703" s="16"/>
      <c r="AQ703" s="16"/>
      <c r="AR703" s="16"/>
      <c r="AS703" s="16"/>
      <c r="AT703" s="16"/>
      <c r="AU703" s="16"/>
      <c r="AV703" s="16"/>
      <c r="AW703" s="16"/>
      <c r="AX703" s="16"/>
      <c r="AY703" s="16"/>
      <c r="AZ703" s="16"/>
      <c r="BA703" s="16"/>
      <c r="BB703" s="16"/>
      <c r="BC703" s="16"/>
      <c r="BD703" s="16"/>
      <c r="BE703" s="16"/>
      <c r="BF703" s="16"/>
      <c r="BG703" s="16"/>
      <c r="BH703" s="16"/>
      <c r="BI703" s="16"/>
      <c r="BJ703" s="16"/>
      <c r="BK703" s="16"/>
      <c r="BL703" s="16"/>
      <c r="BM703" s="16"/>
      <c r="BN703" s="16"/>
      <c r="BO703" s="16"/>
      <c r="BP703" s="16"/>
      <c r="BQ703" s="16"/>
      <c r="BR703" s="16"/>
      <c r="BS703" s="16"/>
      <c r="BT703" s="16"/>
      <c r="BU703" s="16"/>
      <c r="BV703" s="16"/>
      <c r="BW703" s="16"/>
      <c r="BX703" s="16"/>
      <c r="BY703" s="16"/>
      <c r="BZ703" s="16"/>
      <c r="CA703" s="16"/>
      <c r="CB703" s="16"/>
      <c r="CC703" s="16"/>
      <c r="CD703" s="16"/>
      <c r="CE703" s="16"/>
      <c r="CF703" s="16"/>
      <c r="CG703" s="16"/>
      <c r="CH703" s="16"/>
      <c r="CI703" s="16"/>
      <c r="CJ703" s="16"/>
      <c r="CK703" s="16"/>
      <c r="CL703" s="16"/>
      <c r="CM703" s="16"/>
      <c r="CN703" s="16"/>
      <c r="CO703" s="16"/>
      <c r="CP703" s="16"/>
      <c r="CQ703" s="16"/>
      <c r="CR703" s="16"/>
      <c r="CS703" s="16"/>
      <c r="CT703" s="16"/>
      <c r="CU703" s="16"/>
      <c r="CV703" s="16"/>
      <c r="CW703" s="16"/>
      <c r="CX703" s="16"/>
      <c r="CY703" s="16"/>
      <c r="CZ703" s="16"/>
      <c r="DA703" s="16"/>
      <c r="DB703" s="16"/>
      <c r="DC703" s="16"/>
      <c r="DD703" s="16"/>
      <c r="DE703" s="16"/>
      <c r="DF703" s="16"/>
      <c r="DG703" s="16"/>
      <c r="DH703" s="16"/>
      <c r="DI703" s="16"/>
      <c r="DJ703" s="16"/>
      <c r="DK703" s="16"/>
      <c r="DL703" s="16"/>
      <c r="DM703" s="16"/>
      <c r="DN703" s="16"/>
      <c r="DO703" s="16"/>
      <c r="DP703" s="16"/>
      <c r="DQ703" s="16"/>
      <c r="DR703" s="16"/>
      <c r="DS703" s="16"/>
      <c r="DT703" s="16"/>
      <c r="DU703" s="16"/>
      <c r="DV703" s="16"/>
      <c r="DW703" s="16"/>
      <c r="DX703" s="16"/>
      <c r="DY703" s="16"/>
      <c r="DZ703" s="16"/>
      <c r="EA703" s="16"/>
      <c r="EB703" s="16"/>
      <c r="EC703" s="16"/>
      <c r="ED703" s="16"/>
      <c r="EE703" s="16"/>
      <c r="EF703" s="16"/>
      <c r="EG703" s="16"/>
      <c r="EH703" s="16"/>
      <c r="EI703" s="16"/>
      <c r="EJ703" s="16"/>
      <c r="EK703" s="16"/>
      <c r="EL703" s="16"/>
      <c r="EM703" s="16"/>
      <c r="EN703" s="16"/>
      <c r="EO703" s="16"/>
      <c r="EP703" s="16"/>
      <c r="EQ703" s="16"/>
      <c r="ER703" s="16"/>
      <c r="ES703" s="16"/>
      <c r="ET703" s="16"/>
      <c r="EU703" s="16"/>
      <c r="EV703" s="16"/>
      <c r="EW703" s="16"/>
      <c r="EX703" s="16"/>
      <c r="EY703" s="16"/>
      <c r="EZ703" s="16"/>
      <c r="FA703" s="16"/>
      <c r="FB703" s="16"/>
      <c r="FC703" s="16"/>
      <c r="FD703" s="16"/>
      <c r="FE703" s="16"/>
      <c r="FF703" s="16"/>
      <c r="FG703" s="16"/>
      <c r="FH703" s="16"/>
      <c r="FI703" s="16"/>
      <c r="FJ703" s="16"/>
      <c r="FK703" s="16"/>
      <c r="FL703" s="16"/>
      <c r="FM703" s="16"/>
      <c r="FN703" s="16"/>
      <c r="FO703" s="16"/>
      <c r="FP703" s="16"/>
      <c r="FQ703" s="16"/>
      <c r="FR703" s="16"/>
      <c r="FS703" s="16"/>
      <c r="FT703" s="16"/>
      <c r="FU703" s="16"/>
      <c r="FV703" s="16"/>
      <c r="FW703" s="16"/>
      <c r="FX703" s="16"/>
      <c r="FY703" s="16"/>
      <c r="FZ703" s="16"/>
      <c r="GA703" s="16"/>
      <c r="GB703" s="16"/>
      <c r="GC703" s="16"/>
      <c r="GD703" s="16"/>
      <c r="GE703" s="16"/>
      <c r="GF703" s="16"/>
      <c r="GG703" s="16"/>
      <c r="GH703" s="16"/>
      <c r="GI703" s="16"/>
      <c r="GJ703" s="16"/>
      <c r="GK703" s="16"/>
      <c r="GL703" s="16"/>
      <c r="GM703" s="16"/>
      <c r="GN703" s="16"/>
      <c r="GO703" s="16"/>
      <c r="GP703" s="16"/>
      <c r="GQ703" s="16"/>
      <c r="GR703" s="16"/>
      <c r="GS703" s="16"/>
      <c r="GT703" s="16"/>
      <c r="GU703" s="16"/>
      <c r="GV703" s="16"/>
      <c r="GW703" s="16"/>
      <c r="GX703" s="16"/>
      <c r="GY703" s="16"/>
      <c r="GZ703" s="16"/>
      <c r="HA703" s="16"/>
      <c r="HB703" s="16"/>
      <c r="HC703" s="16"/>
      <c r="HD703" s="16"/>
      <c r="HE703" s="16"/>
      <c r="HF703" s="16"/>
      <c r="HG703" s="16"/>
      <c r="HH703" s="16"/>
      <c r="HI703" s="16"/>
      <c r="HJ703" s="16"/>
      <c r="HK703" s="16"/>
      <c r="HL703" s="16"/>
      <c r="HM703" s="16"/>
      <c r="HN703" s="16"/>
      <c r="HO703" s="16"/>
      <c r="HP703" s="16"/>
      <c r="HQ703" s="16"/>
      <c r="HR703" s="16"/>
      <c r="HS703" s="16"/>
      <c r="HT703" s="16"/>
      <c r="HU703" s="16"/>
      <c r="HV703" s="16"/>
      <c r="HW703" s="16"/>
      <c r="HX703" s="16"/>
      <c r="HY703" s="16"/>
      <c r="HZ703" s="16"/>
      <c r="IA703" s="16"/>
      <c r="IB703" s="16"/>
      <c r="IC703" s="16"/>
      <c r="ID703" s="16"/>
      <c r="IE703" s="16"/>
      <c r="IF703" s="16"/>
      <c r="IG703" s="16"/>
      <c r="IH703" s="16"/>
      <c r="II703" s="16"/>
      <c r="IJ703" s="16"/>
      <c r="IK703" s="16"/>
      <c r="IL703" s="16"/>
      <c r="IM703" s="16"/>
      <c r="IN703" s="16"/>
      <c r="IO703" s="16"/>
      <c r="IP703" s="16"/>
      <c r="IQ703" s="16"/>
      <c r="IR703" s="16"/>
      <c r="IS703" s="16"/>
      <c r="IT703" s="16"/>
      <c r="IU703" s="16"/>
      <c r="IV703" s="16"/>
      <c r="IW703" s="16"/>
      <c r="IX703" s="16"/>
      <c r="IY703" s="16"/>
      <c r="IZ703" s="16"/>
      <c r="JA703" s="16"/>
      <c r="JB703" s="16"/>
      <c r="JC703" s="16"/>
      <c r="JD703" s="16"/>
      <c r="JE703" s="16"/>
      <c r="JF703" s="16"/>
      <c r="JG703" s="16"/>
      <c r="JH703" s="16"/>
      <c r="JI703" s="16"/>
      <c r="JJ703" s="16"/>
      <c r="JK703" s="16"/>
      <c r="JL703" s="16"/>
      <c r="JM703" s="16"/>
      <c r="JN703" s="16"/>
      <c r="JO703" s="16"/>
      <c r="JP703" s="16"/>
    </row>
    <row r="704" spans="2:276" s="18" customFormat="1" x14ac:dyDescent="0.25">
      <c r="B704" s="16"/>
      <c r="C704" s="16"/>
      <c r="D704" s="16"/>
      <c r="E704" s="16"/>
      <c r="F704" s="16"/>
      <c r="G704" s="16"/>
      <c r="H704" s="16"/>
      <c r="I704" s="16"/>
      <c r="J704" s="16"/>
      <c r="K704" s="16"/>
      <c r="L704" s="16"/>
      <c r="M704" s="16"/>
      <c r="N704" s="16"/>
      <c r="O704" s="16"/>
      <c r="P704" s="16"/>
      <c r="Q704" s="16"/>
      <c r="R704" s="16"/>
      <c r="S704" s="16"/>
      <c r="T704" s="16"/>
      <c r="U704" s="16"/>
      <c r="V704" s="16"/>
      <c r="W704" s="16"/>
      <c r="X704" s="16"/>
      <c r="Y704" s="16"/>
      <c r="Z704" s="16"/>
      <c r="AA704" s="16"/>
      <c r="AB704" s="16"/>
      <c r="AC704" s="16"/>
      <c r="AD704" s="16"/>
      <c r="AE704" s="16"/>
      <c r="AF704" s="16"/>
      <c r="AG704" s="16"/>
      <c r="AH704" s="16"/>
      <c r="AI704" s="16"/>
      <c r="AJ704" s="16"/>
      <c r="AK704" s="16"/>
      <c r="AL704" s="16"/>
      <c r="AM704" s="16"/>
      <c r="AN704" s="16"/>
      <c r="AO704" s="16"/>
      <c r="AP704" s="16"/>
      <c r="AQ704" s="16"/>
      <c r="AR704" s="16"/>
      <c r="AS704" s="16"/>
      <c r="AT704" s="16"/>
      <c r="AU704" s="16"/>
      <c r="AV704" s="16"/>
      <c r="AW704" s="16"/>
      <c r="AX704" s="16"/>
      <c r="AY704" s="16"/>
      <c r="AZ704" s="16"/>
      <c r="BA704" s="16"/>
      <c r="BB704" s="16"/>
      <c r="BC704" s="16"/>
      <c r="BD704" s="16"/>
      <c r="BE704" s="16"/>
      <c r="BF704" s="16"/>
      <c r="BG704" s="16"/>
      <c r="BH704" s="16"/>
      <c r="BI704" s="16"/>
      <c r="BJ704" s="16"/>
      <c r="BK704" s="16"/>
      <c r="BL704" s="16"/>
      <c r="BM704" s="16"/>
      <c r="BN704" s="16"/>
      <c r="BO704" s="16"/>
      <c r="BP704" s="16"/>
      <c r="BQ704" s="16"/>
      <c r="BR704" s="16"/>
      <c r="BS704" s="16"/>
      <c r="BT704" s="16"/>
      <c r="BU704" s="16"/>
      <c r="BV704" s="16"/>
      <c r="BW704" s="16"/>
      <c r="BX704" s="16"/>
      <c r="BY704" s="16"/>
      <c r="BZ704" s="16"/>
      <c r="CA704" s="16"/>
      <c r="CB704" s="16"/>
      <c r="CC704" s="16"/>
      <c r="CD704" s="16"/>
      <c r="CE704" s="16"/>
      <c r="CF704" s="16"/>
      <c r="CG704" s="16"/>
      <c r="CH704" s="16"/>
      <c r="CI704" s="16"/>
      <c r="CJ704" s="16"/>
      <c r="CK704" s="16"/>
      <c r="CL704" s="16"/>
      <c r="CM704" s="16"/>
      <c r="CN704" s="16"/>
      <c r="CO704" s="16"/>
      <c r="CP704" s="16"/>
      <c r="CQ704" s="16"/>
      <c r="CR704" s="16"/>
      <c r="CS704" s="16"/>
      <c r="CT704" s="16"/>
      <c r="CU704" s="16"/>
      <c r="CV704" s="16"/>
      <c r="CW704" s="16"/>
      <c r="CX704" s="16"/>
      <c r="CY704" s="16"/>
      <c r="CZ704" s="16"/>
      <c r="DA704" s="16"/>
      <c r="DB704" s="16"/>
      <c r="DC704" s="16"/>
      <c r="DD704" s="16"/>
      <c r="DE704" s="16"/>
      <c r="DF704" s="16"/>
      <c r="DG704" s="16"/>
      <c r="DH704" s="16"/>
      <c r="DI704" s="16"/>
      <c r="DJ704" s="16"/>
      <c r="DK704" s="16"/>
      <c r="DL704" s="16"/>
      <c r="DM704" s="16"/>
      <c r="DN704" s="16"/>
      <c r="DO704" s="16"/>
      <c r="DP704" s="16"/>
      <c r="DQ704" s="16"/>
      <c r="DR704" s="16"/>
      <c r="DS704" s="16"/>
      <c r="DT704" s="16"/>
      <c r="DU704" s="16"/>
      <c r="DV704" s="16"/>
      <c r="DW704" s="16"/>
      <c r="DX704" s="16"/>
      <c r="DY704" s="16"/>
      <c r="DZ704" s="16"/>
      <c r="EA704" s="16"/>
      <c r="EB704" s="16"/>
      <c r="EC704" s="16"/>
      <c r="ED704" s="16"/>
      <c r="EE704" s="16"/>
      <c r="EF704" s="16"/>
      <c r="EG704" s="16"/>
      <c r="EH704" s="16"/>
      <c r="EI704" s="16"/>
      <c r="EJ704" s="16"/>
      <c r="EK704" s="16"/>
      <c r="EL704" s="16"/>
      <c r="EM704" s="16"/>
      <c r="EN704" s="16"/>
      <c r="EO704" s="16"/>
      <c r="EP704" s="16"/>
      <c r="EQ704" s="16"/>
      <c r="ER704" s="16"/>
      <c r="ES704" s="16"/>
      <c r="ET704" s="16"/>
      <c r="EU704" s="16"/>
      <c r="EV704" s="16"/>
      <c r="EW704" s="16"/>
      <c r="EX704" s="16"/>
      <c r="EY704" s="16"/>
      <c r="EZ704" s="16"/>
      <c r="FA704" s="16"/>
      <c r="FB704" s="16"/>
      <c r="FC704" s="16"/>
      <c r="FD704" s="16"/>
      <c r="FE704" s="16"/>
      <c r="FF704" s="16"/>
      <c r="FG704" s="16"/>
      <c r="FH704" s="16"/>
      <c r="FI704" s="16"/>
      <c r="FJ704" s="16"/>
      <c r="FK704" s="16"/>
      <c r="FL704" s="16"/>
      <c r="FM704" s="16"/>
      <c r="FN704" s="16"/>
      <c r="FO704" s="16"/>
      <c r="FP704" s="16"/>
      <c r="FQ704" s="16"/>
      <c r="FR704" s="16"/>
      <c r="FS704" s="16"/>
      <c r="FT704" s="16"/>
      <c r="FU704" s="16"/>
      <c r="FV704" s="16"/>
      <c r="FW704" s="16"/>
      <c r="FX704" s="16"/>
      <c r="FY704" s="16"/>
      <c r="FZ704" s="16"/>
      <c r="GA704" s="16"/>
      <c r="GB704" s="16"/>
      <c r="GC704" s="16"/>
      <c r="GD704" s="16"/>
      <c r="GE704" s="16"/>
      <c r="GF704" s="16"/>
      <c r="GG704" s="16"/>
      <c r="GH704" s="16"/>
      <c r="GI704" s="16"/>
      <c r="GJ704" s="16"/>
      <c r="GK704" s="16"/>
      <c r="GL704" s="16"/>
      <c r="GM704" s="16"/>
      <c r="GN704" s="16"/>
      <c r="GO704" s="16"/>
      <c r="GP704" s="16"/>
      <c r="GQ704" s="16"/>
      <c r="GR704" s="16"/>
      <c r="GS704" s="16"/>
      <c r="GT704" s="16"/>
      <c r="GU704" s="16"/>
      <c r="GV704" s="16"/>
      <c r="GW704" s="16"/>
      <c r="GX704" s="16"/>
      <c r="GY704" s="16"/>
      <c r="GZ704" s="16"/>
      <c r="HA704" s="16"/>
      <c r="HB704" s="16"/>
      <c r="HC704" s="16"/>
      <c r="HD704" s="16"/>
      <c r="HE704" s="16"/>
      <c r="HF704" s="16"/>
      <c r="HG704" s="16"/>
      <c r="HH704" s="16"/>
      <c r="HI704" s="16"/>
      <c r="HJ704" s="16"/>
      <c r="HK704" s="16"/>
      <c r="HL704" s="16"/>
      <c r="HM704" s="16"/>
      <c r="HN704" s="16"/>
      <c r="HO704" s="16"/>
      <c r="HP704" s="16"/>
      <c r="HQ704" s="16"/>
      <c r="HR704" s="16"/>
      <c r="HS704" s="16"/>
      <c r="HT704" s="16"/>
      <c r="HU704" s="16"/>
      <c r="HV704" s="16"/>
      <c r="HW704" s="16"/>
      <c r="HX704" s="16"/>
      <c r="HY704" s="16"/>
      <c r="HZ704" s="16"/>
      <c r="IA704" s="16"/>
      <c r="IB704" s="16"/>
      <c r="IC704" s="16"/>
      <c r="ID704" s="16"/>
      <c r="IE704" s="16"/>
      <c r="IF704" s="16"/>
      <c r="IG704" s="16"/>
      <c r="IH704" s="16"/>
      <c r="II704" s="16"/>
      <c r="IJ704" s="16"/>
      <c r="IK704" s="16"/>
      <c r="IL704" s="16"/>
      <c r="IM704" s="16"/>
      <c r="IN704" s="16"/>
      <c r="IO704" s="16"/>
      <c r="IP704" s="16"/>
      <c r="IQ704" s="16"/>
      <c r="IR704" s="16"/>
      <c r="IS704" s="16"/>
      <c r="IT704" s="16"/>
      <c r="IU704" s="16"/>
      <c r="IV704" s="16"/>
      <c r="IW704" s="16"/>
      <c r="IX704" s="16"/>
      <c r="IY704" s="16"/>
      <c r="IZ704" s="16"/>
      <c r="JA704" s="16"/>
      <c r="JB704" s="16"/>
      <c r="JC704" s="16"/>
      <c r="JD704" s="16"/>
      <c r="JE704" s="16"/>
      <c r="JF704" s="16"/>
      <c r="JG704" s="16"/>
      <c r="JH704" s="16"/>
      <c r="JI704" s="16"/>
      <c r="JJ704" s="16"/>
      <c r="JK704" s="16"/>
      <c r="JL704" s="16"/>
      <c r="JM704" s="16"/>
      <c r="JN704" s="16"/>
      <c r="JO704" s="16"/>
      <c r="JP704" s="16"/>
    </row>
    <row r="705" spans="2:276" s="18" customFormat="1" x14ac:dyDescent="0.25">
      <c r="B705" s="16"/>
      <c r="C705" s="16"/>
      <c r="D705" s="16"/>
      <c r="E705" s="16"/>
      <c r="F705" s="16"/>
      <c r="G705" s="16"/>
      <c r="H705" s="16"/>
      <c r="I705" s="16"/>
      <c r="J705" s="16"/>
      <c r="K705" s="16"/>
      <c r="L705" s="16"/>
      <c r="M705" s="16"/>
      <c r="N705" s="16"/>
      <c r="O705" s="16"/>
      <c r="P705" s="16"/>
      <c r="Q705" s="16"/>
      <c r="R705" s="16"/>
      <c r="S705" s="16"/>
      <c r="T705" s="16"/>
      <c r="U705" s="16"/>
      <c r="V705" s="16"/>
      <c r="W705" s="16"/>
      <c r="X705" s="16"/>
      <c r="Y705" s="16"/>
      <c r="Z705" s="16"/>
      <c r="AA705" s="16"/>
      <c r="AB705" s="16"/>
      <c r="AC705" s="16"/>
      <c r="AD705" s="16"/>
      <c r="AE705" s="16"/>
      <c r="AF705" s="16"/>
      <c r="AG705" s="16"/>
      <c r="AH705" s="16"/>
      <c r="AI705" s="16"/>
      <c r="AJ705" s="16"/>
      <c r="AK705" s="16"/>
      <c r="AL705" s="16"/>
      <c r="AM705" s="16"/>
      <c r="AN705" s="16"/>
      <c r="AO705" s="16"/>
      <c r="AP705" s="16"/>
      <c r="AQ705" s="16"/>
      <c r="AR705" s="16"/>
      <c r="AS705" s="16"/>
      <c r="AT705" s="16"/>
      <c r="AU705" s="16"/>
      <c r="AV705" s="16"/>
      <c r="AW705" s="16"/>
      <c r="AX705" s="16"/>
      <c r="AY705" s="16"/>
      <c r="AZ705" s="16"/>
      <c r="BA705" s="16"/>
      <c r="BB705" s="16"/>
      <c r="BC705" s="16"/>
      <c r="BD705" s="16"/>
      <c r="BE705" s="16"/>
      <c r="BF705" s="16"/>
      <c r="BG705" s="16"/>
      <c r="BH705" s="16"/>
      <c r="BI705" s="16"/>
      <c r="BJ705" s="16"/>
      <c r="BK705" s="16"/>
      <c r="BL705" s="16"/>
      <c r="BM705" s="16"/>
      <c r="BN705" s="16"/>
      <c r="BO705" s="16"/>
      <c r="BP705" s="16"/>
      <c r="BQ705" s="16"/>
      <c r="BR705" s="16"/>
      <c r="BS705" s="16"/>
      <c r="BT705" s="16"/>
      <c r="BU705" s="16"/>
      <c r="BV705" s="16"/>
      <c r="BW705" s="16"/>
      <c r="BX705" s="16"/>
      <c r="BY705" s="16"/>
      <c r="BZ705" s="16"/>
      <c r="CA705" s="16"/>
      <c r="CB705" s="16"/>
      <c r="CC705" s="16"/>
      <c r="CD705" s="16"/>
      <c r="CE705" s="16"/>
      <c r="CF705" s="16"/>
      <c r="CG705" s="16"/>
      <c r="CH705" s="16"/>
      <c r="CI705" s="16"/>
      <c r="CJ705" s="16"/>
      <c r="CK705" s="16"/>
      <c r="CL705" s="16"/>
      <c r="CM705" s="16"/>
      <c r="CN705" s="16"/>
      <c r="CO705" s="16"/>
      <c r="CP705" s="16"/>
      <c r="CQ705" s="16"/>
      <c r="CR705" s="16"/>
      <c r="CS705" s="16"/>
      <c r="CT705" s="16"/>
      <c r="CU705" s="16"/>
      <c r="CV705" s="16"/>
      <c r="CW705" s="16"/>
      <c r="CX705" s="16"/>
      <c r="CY705" s="16"/>
      <c r="CZ705" s="16"/>
      <c r="DA705" s="16"/>
      <c r="DB705" s="16"/>
      <c r="DC705" s="16"/>
      <c r="DD705" s="16"/>
      <c r="DE705" s="16"/>
      <c r="DF705" s="16"/>
      <c r="DG705" s="16"/>
      <c r="DH705" s="16"/>
      <c r="DI705" s="16"/>
      <c r="DJ705" s="16"/>
      <c r="DK705" s="16"/>
      <c r="DL705" s="16"/>
      <c r="DM705" s="16"/>
      <c r="DN705" s="16"/>
      <c r="DO705" s="16"/>
      <c r="DP705" s="16"/>
      <c r="DQ705" s="16"/>
      <c r="DR705" s="16"/>
      <c r="DS705" s="16"/>
      <c r="DT705" s="16"/>
      <c r="DU705" s="16"/>
      <c r="DV705" s="16"/>
      <c r="DW705" s="16"/>
      <c r="DX705" s="16"/>
      <c r="DY705" s="16"/>
      <c r="DZ705" s="16"/>
      <c r="EA705" s="16"/>
      <c r="EB705" s="16"/>
      <c r="EC705" s="16"/>
      <c r="ED705" s="16"/>
      <c r="EE705" s="16"/>
      <c r="EF705" s="16"/>
      <c r="EG705" s="16"/>
      <c r="EH705" s="16"/>
      <c r="EI705" s="16"/>
      <c r="EJ705" s="16"/>
      <c r="EK705" s="16"/>
      <c r="EL705" s="16"/>
      <c r="EM705" s="16"/>
      <c r="EN705" s="16"/>
      <c r="EO705" s="16"/>
      <c r="EP705" s="16"/>
      <c r="EQ705" s="16"/>
      <c r="ER705" s="16"/>
      <c r="ES705" s="16"/>
      <c r="ET705" s="16"/>
      <c r="EU705" s="16"/>
      <c r="EV705" s="16"/>
      <c r="EW705" s="16"/>
      <c r="EX705" s="16"/>
      <c r="EY705" s="16"/>
      <c r="EZ705" s="16"/>
      <c r="FA705" s="16"/>
      <c r="FB705" s="16"/>
      <c r="FC705" s="16"/>
      <c r="FD705" s="16"/>
      <c r="FE705" s="16"/>
      <c r="FF705" s="16"/>
      <c r="FG705" s="16"/>
      <c r="FH705" s="16"/>
      <c r="FI705" s="16"/>
      <c r="FJ705" s="16"/>
      <c r="FK705" s="16"/>
      <c r="FL705" s="16"/>
      <c r="FM705" s="16"/>
      <c r="FN705" s="16"/>
      <c r="FO705" s="16"/>
      <c r="FP705" s="16"/>
      <c r="FQ705" s="16"/>
      <c r="FR705" s="16"/>
      <c r="FS705" s="16"/>
      <c r="FT705" s="16"/>
      <c r="FU705" s="16"/>
      <c r="FV705" s="16"/>
      <c r="FW705" s="16"/>
      <c r="FX705" s="16"/>
      <c r="FY705" s="16"/>
      <c r="FZ705" s="16"/>
      <c r="GA705" s="16"/>
      <c r="GB705" s="16"/>
      <c r="GC705" s="16"/>
      <c r="GD705" s="16"/>
      <c r="GE705" s="16"/>
      <c r="GF705" s="16"/>
      <c r="GG705" s="16"/>
      <c r="GH705" s="16"/>
      <c r="GI705" s="16"/>
      <c r="GJ705" s="16"/>
      <c r="GK705" s="16"/>
      <c r="GL705" s="16"/>
      <c r="GM705" s="16"/>
      <c r="GN705" s="16"/>
      <c r="GO705" s="16"/>
      <c r="GP705" s="16"/>
      <c r="GQ705" s="16"/>
      <c r="GR705" s="16"/>
      <c r="GS705" s="16"/>
      <c r="GT705" s="16"/>
      <c r="GU705" s="16"/>
      <c r="GV705" s="16"/>
      <c r="GW705" s="16"/>
      <c r="GX705" s="16"/>
      <c r="GY705" s="16"/>
      <c r="GZ705" s="16"/>
      <c r="HA705" s="16"/>
      <c r="HB705" s="16"/>
      <c r="HC705" s="16"/>
      <c r="HD705" s="16"/>
      <c r="HE705" s="16"/>
      <c r="HF705" s="16"/>
      <c r="HG705" s="16"/>
      <c r="HH705" s="16"/>
      <c r="HI705" s="16"/>
      <c r="HJ705" s="16"/>
      <c r="HK705" s="16"/>
      <c r="HL705" s="16"/>
      <c r="HM705" s="16"/>
      <c r="HN705" s="16"/>
      <c r="HO705" s="16"/>
      <c r="HP705" s="16"/>
      <c r="HQ705" s="16"/>
      <c r="HR705" s="16"/>
      <c r="HS705" s="16"/>
      <c r="HT705" s="16"/>
      <c r="HU705" s="16"/>
      <c r="HV705" s="16"/>
      <c r="HW705" s="16"/>
      <c r="HX705" s="16"/>
      <c r="HY705" s="16"/>
      <c r="HZ705" s="16"/>
      <c r="IA705" s="16"/>
      <c r="IB705" s="16"/>
      <c r="IC705" s="16"/>
      <c r="ID705" s="16"/>
      <c r="IE705" s="16"/>
      <c r="IF705" s="16"/>
      <c r="IG705" s="16"/>
      <c r="IH705" s="16"/>
      <c r="II705" s="16"/>
      <c r="IJ705" s="16"/>
      <c r="IK705" s="16"/>
      <c r="IL705" s="16"/>
      <c r="IM705" s="16"/>
      <c r="IN705" s="16"/>
      <c r="IO705" s="16"/>
      <c r="IP705" s="16"/>
      <c r="IQ705" s="16"/>
      <c r="IR705" s="16"/>
      <c r="IS705" s="16"/>
      <c r="IT705" s="16"/>
      <c r="IU705" s="16"/>
      <c r="IV705" s="16"/>
      <c r="IW705" s="16"/>
      <c r="IX705" s="16"/>
      <c r="IY705" s="16"/>
      <c r="IZ705" s="16"/>
      <c r="JA705" s="16"/>
      <c r="JB705" s="16"/>
      <c r="JC705" s="16"/>
      <c r="JD705" s="16"/>
      <c r="JE705" s="16"/>
      <c r="JF705" s="16"/>
      <c r="JG705" s="16"/>
      <c r="JH705" s="16"/>
      <c r="JI705" s="16"/>
      <c r="JJ705" s="16"/>
      <c r="JK705" s="16"/>
      <c r="JL705" s="16"/>
      <c r="JM705" s="16"/>
      <c r="JN705" s="16"/>
      <c r="JO705" s="16"/>
      <c r="JP705" s="16"/>
    </row>
    <row r="706" spans="2:276" s="18" customFormat="1" x14ac:dyDescent="0.25">
      <c r="B706" s="16"/>
      <c r="C706" s="16"/>
      <c r="D706" s="16"/>
      <c r="E706" s="16"/>
      <c r="F706" s="16"/>
      <c r="G706" s="16"/>
      <c r="H706" s="16"/>
      <c r="I706" s="16"/>
      <c r="J706" s="16"/>
      <c r="K706" s="16"/>
      <c r="L706" s="16"/>
      <c r="M706" s="16"/>
      <c r="N706" s="16"/>
      <c r="O706" s="16"/>
      <c r="P706" s="16"/>
      <c r="Q706" s="16"/>
      <c r="R706" s="16"/>
      <c r="S706" s="16"/>
      <c r="T706" s="16"/>
      <c r="U706" s="16"/>
      <c r="V706" s="16"/>
      <c r="W706" s="16"/>
      <c r="X706" s="16"/>
      <c r="Y706" s="16"/>
      <c r="Z706" s="16"/>
      <c r="AA706" s="16"/>
      <c r="AB706" s="16"/>
      <c r="AC706" s="16"/>
      <c r="AD706" s="16"/>
      <c r="AE706" s="16"/>
      <c r="AF706" s="16"/>
      <c r="AG706" s="16"/>
      <c r="AH706" s="16"/>
      <c r="AI706" s="16"/>
      <c r="AJ706" s="16"/>
      <c r="AK706" s="16"/>
      <c r="AL706" s="16"/>
      <c r="AM706" s="16"/>
      <c r="AN706" s="16"/>
      <c r="AO706" s="16"/>
      <c r="AP706" s="16"/>
      <c r="AQ706" s="16"/>
      <c r="AR706" s="16"/>
      <c r="AS706" s="16"/>
      <c r="AT706" s="16"/>
      <c r="AU706" s="16"/>
      <c r="AV706" s="16"/>
      <c r="AW706" s="16"/>
      <c r="AX706" s="16"/>
      <c r="AY706" s="16"/>
      <c r="AZ706" s="16"/>
      <c r="BA706" s="16"/>
      <c r="BB706" s="16"/>
      <c r="BC706" s="16"/>
      <c r="BD706" s="16"/>
      <c r="BE706" s="16"/>
      <c r="BF706" s="16"/>
      <c r="BG706" s="16"/>
      <c r="BH706" s="16"/>
      <c r="BI706" s="16"/>
      <c r="BJ706" s="16"/>
      <c r="BK706" s="16"/>
      <c r="BL706" s="16"/>
      <c r="BM706" s="16"/>
      <c r="BN706" s="16"/>
      <c r="BO706" s="16"/>
      <c r="BP706" s="16"/>
      <c r="BQ706" s="16"/>
      <c r="BR706" s="16"/>
      <c r="BS706" s="16"/>
      <c r="BT706" s="16"/>
      <c r="BU706" s="16"/>
      <c r="BV706" s="16"/>
      <c r="BW706" s="16"/>
      <c r="BX706" s="16"/>
      <c r="BY706" s="16"/>
      <c r="BZ706" s="16"/>
      <c r="CA706" s="16"/>
      <c r="CB706" s="16"/>
      <c r="CC706" s="16"/>
      <c r="CD706" s="16"/>
      <c r="CE706" s="16"/>
      <c r="CF706" s="16"/>
      <c r="CG706" s="16"/>
      <c r="CH706" s="16"/>
      <c r="CI706" s="16"/>
      <c r="CJ706" s="16"/>
      <c r="CK706" s="16"/>
      <c r="CL706" s="16"/>
      <c r="CM706" s="16"/>
      <c r="CN706" s="16"/>
      <c r="CO706" s="16"/>
      <c r="CP706" s="16"/>
      <c r="CQ706" s="16"/>
      <c r="CR706" s="16"/>
      <c r="CS706" s="16"/>
      <c r="CT706" s="16"/>
      <c r="CU706" s="16"/>
      <c r="CV706" s="16"/>
      <c r="CW706" s="16"/>
      <c r="CX706" s="16"/>
      <c r="CY706" s="16"/>
      <c r="CZ706" s="16"/>
      <c r="DA706" s="16"/>
      <c r="DB706" s="16"/>
      <c r="DC706" s="16"/>
      <c r="DD706" s="16"/>
      <c r="DE706" s="16"/>
      <c r="DF706" s="16"/>
      <c r="DG706" s="16"/>
      <c r="DH706" s="16"/>
      <c r="DI706" s="16"/>
      <c r="DJ706" s="16"/>
      <c r="DK706" s="16"/>
      <c r="DL706" s="16"/>
      <c r="DM706" s="16"/>
      <c r="DN706" s="16"/>
      <c r="DO706" s="16"/>
      <c r="DP706" s="16"/>
      <c r="DQ706" s="16"/>
      <c r="DR706" s="16"/>
      <c r="DS706" s="16"/>
      <c r="DT706" s="16"/>
      <c r="DU706" s="16"/>
      <c r="DV706" s="16"/>
      <c r="DW706" s="16"/>
      <c r="DX706" s="16"/>
      <c r="DY706" s="16"/>
      <c r="DZ706" s="16"/>
      <c r="EA706" s="16"/>
      <c r="EB706" s="16"/>
      <c r="EC706" s="16"/>
      <c r="ED706" s="16"/>
      <c r="EE706" s="16"/>
      <c r="EF706" s="16"/>
      <c r="EG706" s="16"/>
      <c r="EH706" s="16"/>
      <c r="EI706" s="16"/>
      <c r="EJ706" s="16"/>
      <c r="EK706" s="16"/>
      <c r="EL706" s="16"/>
      <c r="EM706" s="16"/>
      <c r="EN706" s="16"/>
      <c r="EO706" s="16"/>
      <c r="EP706" s="16"/>
      <c r="EQ706" s="16"/>
      <c r="ER706" s="16"/>
      <c r="ES706" s="16"/>
      <c r="ET706" s="16"/>
      <c r="EU706" s="16"/>
      <c r="EV706" s="16"/>
      <c r="EW706" s="16"/>
      <c r="EX706" s="16"/>
      <c r="EY706" s="16"/>
      <c r="EZ706" s="16"/>
      <c r="FA706" s="16"/>
      <c r="FB706" s="16"/>
      <c r="FC706" s="16"/>
      <c r="FD706" s="16"/>
      <c r="FE706" s="16"/>
      <c r="FF706" s="16"/>
      <c r="FG706" s="16"/>
      <c r="FH706" s="16"/>
      <c r="FI706" s="16"/>
      <c r="FJ706" s="16"/>
      <c r="FK706" s="16"/>
      <c r="FL706" s="16"/>
      <c r="FM706" s="16"/>
      <c r="FN706" s="16"/>
      <c r="FO706" s="16"/>
      <c r="FP706" s="16"/>
      <c r="FQ706" s="16"/>
      <c r="FR706" s="16"/>
      <c r="FS706" s="16"/>
      <c r="FT706" s="16"/>
      <c r="FU706" s="16"/>
      <c r="FV706" s="16"/>
      <c r="FW706" s="16"/>
      <c r="FX706" s="16"/>
      <c r="FY706" s="16"/>
      <c r="FZ706" s="16"/>
      <c r="GA706" s="16"/>
      <c r="GB706" s="16"/>
      <c r="GC706" s="16"/>
      <c r="GD706" s="16"/>
      <c r="GE706" s="16"/>
      <c r="GF706" s="16"/>
      <c r="GG706" s="16"/>
      <c r="GH706" s="16"/>
      <c r="GI706" s="16"/>
      <c r="GJ706" s="16"/>
      <c r="GK706" s="16"/>
      <c r="GL706" s="16"/>
      <c r="GM706" s="16"/>
      <c r="GN706" s="16"/>
      <c r="GO706" s="16"/>
      <c r="GP706" s="16"/>
      <c r="GQ706" s="16"/>
      <c r="GR706" s="16"/>
      <c r="GS706" s="16"/>
      <c r="GT706" s="16"/>
      <c r="GU706" s="16"/>
      <c r="GV706" s="16"/>
      <c r="GW706" s="16"/>
      <c r="GX706" s="16"/>
      <c r="GY706" s="16"/>
      <c r="GZ706" s="16"/>
      <c r="HA706" s="16"/>
      <c r="HB706" s="16"/>
      <c r="HC706" s="16"/>
      <c r="HD706" s="16"/>
      <c r="HE706" s="16"/>
      <c r="HF706" s="16"/>
      <c r="HG706" s="16"/>
      <c r="HH706" s="16"/>
      <c r="HI706" s="16"/>
      <c r="HJ706" s="16"/>
      <c r="HK706" s="16"/>
      <c r="HL706" s="16"/>
      <c r="HM706" s="16"/>
      <c r="HN706" s="16"/>
      <c r="HO706" s="16"/>
      <c r="HP706" s="16"/>
      <c r="HQ706" s="16"/>
      <c r="HR706" s="16"/>
      <c r="HS706" s="16"/>
      <c r="HT706" s="16"/>
      <c r="HU706" s="16"/>
      <c r="HV706" s="16"/>
      <c r="HW706" s="16"/>
      <c r="HX706" s="16"/>
      <c r="HY706" s="16"/>
      <c r="HZ706" s="16"/>
      <c r="IA706" s="16"/>
      <c r="IB706" s="16"/>
      <c r="IC706" s="16"/>
      <c r="ID706" s="16"/>
      <c r="IE706" s="16"/>
      <c r="IF706" s="16"/>
      <c r="IG706" s="16"/>
      <c r="IH706" s="16"/>
      <c r="II706" s="16"/>
      <c r="IJ706" s="16"/>
      <c r="IK706" s="16"/>
      <c r="IL706" s="16"/>
      <c r="IM706" s="16"/>
      <c r="IN706" s="16"/>
      <c r="IO706" s="16"/>
      <c r="IP706" s="16"/>
      <c r="IQ706" s="16"/>
      <c r="IR706" s="16"/>
      <c r="IS706" s="16"/>
      <c r="IT706" s="16"/>
      <c r="IU706" s="16"/>
      <c r="IV706" s="16"/>
      <c r="IW706" s="16"/>
      <c r="IX706" s="16"/>
      <c r="IY706" s="16"/>
      <c r="IZ706" s="16"/>
      <c r="JA706" s="16"/>
      <c r="JB706" s="16"/>
      <c r="JC706" s="16"/>
      <c r="JD706" s="16"/>
      <c r="JE706" s="16"/>
      <c r="JF706" s="16"/>
      <c r="JG706" s="16"/>
      <c r="JH706" s="16"/>
      <c r="JI706" s="16"/>
      <c r="JJ706" s="16"/>
      <c r="JK706" s="16"/>
      <c r="JL706" s="16"/>
      <c r="JM706" s="16"/>
      <c r="JN706" s="16"/>
      <c r="JO706" s="16"/>
      <c r="JP706" s="16"/>
    </row>
    <row r="707" spans="2:276" s="18" customFormat="1" x14ac:dyDescent="0.25">
      <c r="B707" s="16"/>
      <c r="C707" s="16"/>
      <c r="D707" s="16"/>
      <c r="E707" s="16"/>
      <c r="F707" s="16"/>
      <c r="G707" s="16"/>
      <c r="H707" s="16"/>
      <c r="I707" s="16"/>
      <c r="J707" s="16"/>
      <c r="K707" s="16"/>
      <c r="L707" s="16"/>
      <c r="M707" s="16"/>
      <c r="N707" s="16"/>
      <c r="O707" s="16"/>
      <c r="P707" s="16"/>
      <c r="Q707" s="16"/>
      <c r="R707" s="16"/>
      <c r="S707" s="16"/>
      <c r="T707" s="16"/>
      <c r="U707" s="16"/>
      <c r="V707" s="16"/>
      <c r="W707" s="16"/>
      <c r="X707" s="16"/>
      <c r="Y707" s="16"/>
      <c r="Z707" s="16"/>
      <c r="AA707" s="16"/>
      <c r="AB707" s="16"/>
      <c r="AC707" s="16"/>
      <c r="AD707" s="16"/>
      <c r="AE707" s="16"/>
      <c r="AF707" s="16"/>
      <c r="AG707" s="16"/>
      <c r="AH707" s="16"/>
      <c r="AI707" s="16"/>
      <c r="AJ707" s="16"/>
      <c r="AK707" s="16"/>
      <c r="AL707" s="16"/>
      <c r="AM707" s="16"/>
      <c r="AN707" s="16"/>
      <c r="AO707" s="16"/>
      <c r="AP707" s="16"/>
      <c r="AQ707" s="16"/>
      <c r="AR707" s="16"/>
      <c r="AS707" s="16"/>
      <c r="AT707" s="16"/>
      <c r="AU707" s="16"/>
      <c r="AV707" s="16"/>
      <c r="AW707" s="16"/>
      <c r="AX707" s="16"/>
      <c r="AY707" s="16"/>
      <c r="AZ707" s="16"/>
      <c r="BA707" s="16"/>
      <c r="BB707" s="16"/>
      <c r="BC707" s="16"/>
      <c r="BD707" s="16"/>
      <c r="BE707" s="16"/>
      <c r="BF707" s="16"/>
      <c r="BG707" s="16"/>
      <c r="BH707" s="16"/>
      <c r="BI707" s="16"/>
      <c r="BJ707" s="16"/>
      <c r="BK707" s="16"/>
      <c r="BL707" s="16"/>
      <c r="BM707" s="16"/>
      <c r="BN707" s="16"/>
      <c r="BO707" s="16"/>
      <c r="BP707" s="16"/>
      <c r="BQ707" s="16"/>
      <c r="BR707" s="16"/>
      <c r="BS707" s="16"/>
      <c r="BT707" s="16"/>
      <c r="BU707" s="16"/>
      <c r="BV707" s="16"/>
      <c r="BW707" s="16"/>
      <c r="BX707" s="16"/>
      <c r="BY707" s="16"/>
      <c r="BZ707" s="16"/>
      <c r="CA707" s="16"/>
      <c r="CB707" s="16"/>
      <c r="CC707" s="16"/>
      <c r="CD707" s="16"/>
      <c r="CE707" s="16"/>
      <c r="CF707" s="16"/>
      <c r="CG707" s="16"/>
      <c r="CH707" s="16"/>
      <c r="CI707" s="16"/>
      <c r="CJ707" s="16"/>
      <c r="CK707" s="16"/>
      <c r="CL707" s="16"/>
      <c r="CM707" s="16"/>
      <c r="CN707" s="16"/>
      <c r="CO707" s="16"/>
      <c r="CP707" s="16"/>
      <c r="CQ707" s="16"/>
      <c r="CR707" s="16"/>
      <c r="CS707" s="16"/>
      <c r="CT707" s="16"/>
      <c r="CU707" s="16"/>
      <c r="CV707" s="16"/>
      <c r="CW707" s="16"/>
      <c r="CX707" s="16"/>
      <c r="CY707" s="16"/>
      <c r="CZ707" s="16"/>
      <c r="DA707" s="16"/>
      <c r="DB707" s="16"/>
      <c r="DC707" s="16"/>
      <c r="DD707" s="16"/>
      <c r="DE707" s="16"/>
      <c r="DF707" s="16"/>
      <c r="DG707" s="16"/>
      <c r="DH707" s="16"/>
      <c r="DI707" s="16"/>
      <c r="DJ707" s="16"/>
      <c r="DK707" s="16"/>
      <c r="DL707" s="16"/>
      <c r="DM707" s="16"/>
      <c r="DN707" s="16"/>
      <c r="DO707" s="16"/>
      <c r="DP707" s="16"/>
      <c r="DQ707" s="16"/>
      <c r="DR707" s="16"/>
      <c r="DS707" s="16"/>
      <c r="DT707" s="16"/>
      <c r="DU707" s="16"/>
      <c r="DV707" s="16"/>
      <c r="DW707" s="16"/>
      <c r="DX707" s="16"/>
      <c r="DY707" s="16"/>
      <c r="DZ707" s="16"/>
      <c r="EA707" s="16"/>
      <c r="EB707" s="16"/>
      <c r="EC707" s="16"/>
      <c r="ED707" s="16"/>
      <c r="EE707" s="16"/>
      <c r="EF707" s="16"/>
      <c r="EG707" s="16"/>
      <c r="EH707" s="16"/>
      <c r="EI707" s="16"/>
      <c r="EJ707" s="16"/>
      <c r="EK707" s="16"/>
      <c r="EL707" s="16"/>
      <c r="EM707" s="16"/>
      <c r="EN707" s="16"/>
      <c r="EO707" s="16"/>
      <c r="EP707" s="16"/>
      <c r="EQ707" s="16"/>
      <c r="ER707" s="16"/>
      <c r="ES707" s="16"/>
      <c r="ET707" s="16"/>
      <c r="EU707" s="16"/>
      <c r="EV707" s="16"/>
      <c r="EW707" s="16"/>
      <c r="EX707" s="16"/>
      <c r="EY707" s="16"/>
      <c r="EZ707" s="16"/>
      <c r="FA707" s="16"/>
      <c r="FB707" s="16"/>
      <c r="FC707" s="16"/>
      <c r="FD707" s="16"/>
      <c r="FE707" s="16"/>
      <c r="FF707" s="16"/>
      <c r="FG707" s="16"/>
      <c r="FH707" s="16"/>
      <c r="FI707" s="16"/>
      <c r="FJ707" s="16"/>
      <c r="FK707" s="16"/>
      <c r="FL707" s="16"/>
      <c r="FM707" s="16"/>
      <c r="FN707" s="16"/>
      <c r="FO707" s="16"/>
      <c r="FP707" s="16"/>
      <c r="FQ707" s="16"/>
      <c r="FR707" s="16"/>
      <c r="FS707" s="16"/>
      <c r="FT707" s="16"/>
      <c r="FU707" s="16"/>
      <c r="FV707" s="16"/>
      <c r="FW707" s="16"/>
      <c r="FX707" s="16"/>
      <c r="FY707" s="16"/>
      <c r="FZ707" s="16"/>
      <c r="GA707" s="16"/>
      <c r="GB707" s="16"/>
      <c r="GC707" s="16"/>
      <c r="GD707" s="16"/>
      <c r="GE707" s="16"/>
      <c r="GF707" s="16"/>
      <c r="GG707" s="16"/>
      <c r="GH707" s="16"/>
      <c r="GI707" s="16"/>
      <c r="GJ707" s="16"/>
      <c r="GK707" s="16"/>
      <c r="GL707" s="16"/>
      <c r="GM707" s="16"/>
      <c r="GN707" s="16"/>
      <c r="GO707" s="16"/>
      <c r="GP707" s="16"/>
      <c r="GQ707" s="16"/>
      <c r="GR707" s="16"/>
      <c r="GS707" s="16"/>
      <c r="GT707" s="16"/>
      <c r="GU707" s="16"/>
      <c r="GV707" s="16"/>
      <c r="GW707" s="16"/>
      <c r="GX707" s="16"/>
      <c r="GY707" s="16"/>
      <c r="GZ707" s="16"/>
      <c r="HA707" s="16"/>
      <c r="HB707" s="16"/>
      <c r="HC707" s="16"/>
      <c r="HD707" s="16"/>
      <c r="HE707" s="16"/>
      <c r="HF707" s="16"/>
      <c r="HG707" s="16"/>
      <c r="HH707" s="16"/>
      <c r="HI707" s="16"/>
      <c r="HJ707" s="16"/>
      <c r="HK707" s="16"/>
      <c r="HL707" s="16"/>
      <c r="HM707" s="16"/>
      <c r="HN707" s="16"/>
      <c r="HO707" s="16"/>
      <c r="HP707" s="16"/>
      <c r="HQ707" s="16"/>
      <c r="HR707" s="16"/>
      <c r="HS707" s="16"/>
      <c r="HT707" s="16"/>
      <c r="HU707" s="16"/>
      <c r="HV707" s="16"/>
      <c r="HW707" s="16"/>
      <c r="HX707" s="16"/>
      <c r="HY707" s="16"/>
      <c r="HZ707" s="16"/>
      <c r="IA707" s="16"/>
      <c r="IB707" s="16"/>
      <c r="IC707" s="16"/>
      <c r="ID707" s="16"/>
      <c r="IE707" s="16"/>
      <c r="IF707" s="16"/>
      <c r="IG707" s="16"/>
      <c r="IH707" s="16"/>
      <c r="II707" s="16"/>
      <c r="IJ707" s="16"/>
      <c r="IK707" s="16"/>
      <c r="IL707" s="16"/>
      <c r="IM707" s="16"/>
      <c r="IN707" s="16"/>
      <c r="IO707" s="16"/>
      <c r="IP707" s="16"/>
      <c r="IQ707" s="16"/>
      <c r="IR707" s="16"/>
      <c r="IS707" s="16"/>
      <c r="IT707" s="16"/>
      <c r="IU707" s="16"/>
      <c r="IV707" s="16"/>
      <c r="IW707" s="16"/>
      <c r="IX707" s="16"/>
      <c r="IY707" s="16"/>
      <c r="IZ707" s="16"/>
      <c r="JA707" s="16"/>
      <c r="JB707" s="16"/>
      <c r="JC707" s="16"/>
      <c r="JD707" s="16"/>
      <c r="JE707" s="16"/>
      <c r="JF707" s="16"/>
      <c r="JG707" s="16"/>
      <c r="JH707" s="16"/>
      <c r="JI707" s="16"/>
      <c r="JJ707" s="16"/>
      <c r="JK707" s="16"/>
      <c r="JL707" s="16"/>
      <c r="JM707" s="16"/>
      <c r="JN707" s="16"/>
      <c r="JO707" s="16"/>
      <c r="JP707" s="16"/>
    </row>
    <row r="708" spans="2:276" s="18" customFormat="1" x14ac:dyDescent="0.25">
      <c r="B708" s="16"/>
      <c r="C708" s="16"/>
      <c r="D708" s="16"/>
      <c r="E708" s="16"/>
      <c r="F708" s="16"/>
      <c r="G708" s="16"/>
      <c r="H708" s="16"/>
      <c r="I708" s="16"/>
      <c r="J708" s="16"/>
      <c r="K708" s="16"/>
      <c r="L708" s="16"/>
      <c r="M708" s="16"/>
      <c r="N708" s="16"/>
      <c r="O708" s="16"/>
      <c r="P708" s="16"/>
      <c r="Q708" s="16"/>
      <c r="R708" s="16"/>
      <c r="S708" s="16"/>
      <c r="T708" s="16"/>
      <c r="U708" s="16"/>
      <c r="V708" s="16"/>
      <c r="W708" s="16"/>
      <c r="X708" s="16"/>
      <c r="Y708" s="16"/>
      <c r="Z708" s="16"/>
      <c r="AA708" s="16"/>
      <c r="AB708" s="16"/>
      <c r="AC708" s="16"/>
      <c r="AD708" s="16"/>
      <c r="AE708" s="16"/>
      <c r="AF708" s="16"/>
      <c r="AG708" s="16"/>
      <c r="AH708" s="16"/>
      <c r="AI708" s="16"/>
      <c r="AJ708" s="16"/>
      <c r="AK708" s="16"/>
      <c r="AL708" s="16"/>
      <c r="AM708" s="16"/>
      <c r="AN708" s="16"/>
      <c r="AO708" s="16"/>
      <c r="AP708" s="16"/>
      <c r="AQ708" s="16"/>
      <c r="AR708" s="16"/>
      <c r="AS708" s="16"/>
      <c r="AT708" s="16"/>
      <c r="AU708" s="16"/>
      <c r="AV708" s="16"/>
      <c r="AW708" s="16"/>
      <c r="AX708" s="16"/>
      <c r="AY708" s="16"/>
      <c r="AZ708" s="16"/>
      <c r="BA708" s="16"/>
      <c r="BB708" s="16"/>
      <c r="BC708" s="16"/>
      <c r="BD708" s="16"/>
      <c r="BE708" s="16"/>
      <c r="BF708" s="16"/>
      <c r="BG708" s="16"/>
      <c r="BH708" s="16"/>
      <c r="BI708" s="16"/>
      <c r="BJ708" s="16"/>
      <c r="BK708" s="16"/>
      <c r="BL708" s="16"/>
      <c r="BM708" s="16"/>
      <c r="BN708" s="16"/>
      <c r="BO708" s="16"/>
      <c r="BP708" s="16"/>
      <c r="BQ708" s="16"/>
      <c r="BR708" s="16"/>
      <c r="BS708" s="16"/>
      <c r="BT708" s="16"/>
      <c r="BU708" s="16"/>
      <c r="BV708" s="16"/>
      <c r="BW708" s="16"/>
      <c r="BX708" s="16"/>
      <c r="BY708" s="16"/>
      <c r="BZ708" s="16"/>
      <c r="CA708" s="16"/>
      <c r="CB708" s="16"/>
      <c r="CC708" s="16"/>
      <c r="CD708" s="16"/>
      <c r="CE708" s="16"/>
      <c r="CF708" s="16"/>
      <c r="CG708" s="16"/>
      <c r="CH708" s="16"/>
      <c r="CI708" s="16"/>
      <c r="CJ708" s="16"/>
      <c r="CK708" s="16"/>
      <c r="CL708" s="16"/>
      <c r="CM708" s="16"/>
      <c r="CN708" s="16"/>
      <c r="CO708" s="16"/>
      <c r="CP708" s="16"/>
      <c r="CQ708" s="16"/>
      <c r="CR708" s="16"/>
      <c r="CS708" s="16"/>
      <c r="CT708" s="16"/>
      <c r="CU708" s="16"/>
      <c r="CV708" s="16"/>
      <c r="CW708" s="16"/>
      <c r="CX708" s="16"/>
      <c r="CY708" s="16"/>
      <c r="CZ708" s="16"/>
      <c r="DA708" s="16"/>
      <c r="DB708" s="16"/>
      <c r="DC708" s="16"/>
      <c r="DD708" s="16"/>
      <c r="DE708" s="16"/>
      <c r="DF708" s="16"/>
      <c r="DG708" s="16"/>
      <c r="DH708" s="16"/>
      <c r="DI708" s="16"/>
      <c r="DJ708" s="16"/>
      <c r="DK708" s="16"/>
      <c r="DL708" s="16"/>
      <c r="DM708" s="16"/>
      <c r="DN708" s="16"/>
      <c r="DO708" s="16"/>
      <c r="DP708" s="16"/>
      <c r="DQ708" s="16"/>
      <c r="DR708" s="16"/>
      <c r="DS708" s="16"/>
      <c r="DT708" s="16"/>
      <c r="DU708" s="16"/>
      <c r="DV708" s="16"/>
      <c r="DW708" s="16"/>
      <c r="DX708" s="16"/>
      <c r="DY708" s="16"/>
      <c r="DZ708" s="16"/>
      <c r="EA708" s="16"/>
      <c r="EB708" s="16"/>
      <c r="EC708" s="16"/>
      <c r="ED708" s="16"/>
      <c r="EE708" s="16"/>
      <c r="EF708" s="16"/>
      <c r="EG708" s="16"/>
      <c r="EH708" s="16"/>
      <c r="EI708" s="16"/>
      <c r="EJ708" s="16"/>
      <c r="EK708" s="16"/>
      <c r="EL708" s="16"/>
      <c r="EM708" s="16"/>
      <c r="EN708" s="16"/>
      <c r="EO708" s="16"/>
      <c r="EP708" s="16"/>
      <c r="EQ708" s="16"/>
      <c r="ER708" s="16"/>
      <c r="ES708" s="16"/>
      <c r="ET708" s="16"/>
      <c r="EU708" s="16"/>
      <c r="EV708" s="16"/>
      <c r="EW708" s="16"/>
      <c r="EX708" s="16"/>
      <c r="EY708" s="16"/>
      <c r="EZ708" s="16"/>
      <c r="FA708" s="16"/>
      <c r="FB708" s="16"/>
      <c r="FC708" s="16"/>
      <c r="FD708" s="16"/>
      <c r="FE708" s="16"/>
      <c r="FF708" s="16"/>
      <c r="FG708" s="16"/>
      <c r="FH708" s="16"/>
      <c r="FI708" s="16"/>
      <c r="FJ708" s="16"/>
      <c r="FK708" s="16"/>
      <c r="FL708" s="16"/>
      <c r="FM708" s="16"/>
      <c r="FN708" s="16"/>
      <c r="FO708" s="16"/>
      <c r="FP708" s="16"/>
      <c r="FQ708" s="16"/>
      <c r="FR708" s="16"/>
      <c r="FS708" s="16"/>
      <c r="FT708" s="16"/>
      <c r="FU708" s="16"/>
      <c r="FV708" s="16"/>
      <c r="FW708" s="16"/>
      <c r="FX708" s="16"/>
      <c r="FY708" s="16"/>
      <c r="FZ708" s="16"/>
      <c r="GA708" s="16"/>
      <c r="GB708" s="16"/>
      <c r="GC708" s="16"/>
      <c r="GD708" s="16"/>
      <c r="GE708" s="16"/>
      <c r="GF708" s="16"/>
      <c r="GG708" s="16"/>
      <c r="GH708" s="16"/>
      <c r="GI708" s="16"/>
      <c r="GJ708" s="16"/>
      <c r="GK708" s="16"/>
      <c r="GL708" s="16"/>
      <c r="GM708" s="16"/>
      <c r="GN708" s="16"/>
      <c r="GO708" s="16"/>
      <c r="GP708" s="16"/>
      <c r="GQ708" s="16"/>
      <c r="GR708" s="16"/>
      <c r="GS708" s="16"/>
      <c r="GT708" s="16"/>
      <c r="GU708" s="16"/>
      <c r="GV708" s="16"/>
      <c r="GW708" s="16"/>
      <c r="GX708" s="16"/>
      <c r="GY708" s="16"/>
      <c r="GZ708" s="16"/>
      <c r="HA708" s="16"/>
      <c r="HB708" s="16"/>
      <c r="HC708" s="16"/>
      <c r="HD708" s="16"/>
      <c r="HE708" s="16"/>
      <c r="HF708" s="16"/>
      <c r="HG708" s="16"/>
      <c r="HH708" s="16"/>
      <c r="HI708" s="16"/>
      <c r="HJ708" s="16"/>
      <c r="HK708" s="16"/>
      <c r="HL708" s="16"/>
      <c r="HM708" s="16"/>
      <c r="HN708" s="16"/>
      <c r="HO708" s="16"/>
      <c r="HP708" s="16"/>
      <c r="HQ708" s="16"/>
      <c r="HR708" s="16"/>
      <c r="HS708" s="16"/>
      <c r="HT708" s="16"/>
      <c r="HU708" s="16"/>
      <c r="HV708" s="16"/>
      <c r="HW708" s="16"/>
      <c r="HX708" s="16"/>
      <c r="HY708" s="16"/>
      <c r="HZ708" s="16"/>
      <c r="IA708" s="16"/>
      <c r="IB708" s="16"/>
      <c r="IC708" s="16"/>
      <c r="ID708" s="16"/>
      <c r="IE708" s="16"/>
      <c r="IF708" s="16"/>
      <c r="IG708" s="16"/>
      <c r="IH708" s="16"/>
      <c r="II708" s="16"/>
      <c r="IJ708" s="16"/>
      <c r="IK708" s="16"/>
      <c r="IL708" s="16"/>
      <c r="IM708" s="16"/>
      <c r="IN708" s="16"/>
      <c r="IO708" s="16"/>
      <c r="IP708" s="16"/>
      <c r="IQ708" s="16"/>
      <c r="IR708" s="16"/>
      <c r="IS708" s="16"/>
      <c r="IT708" s="16"/>
      <c r="IU708" s="16"/>
      <c r="IV708" s="16"/>
      <c r="IW708" s="16"/>
      <c r="IX708" s="16"/>
      <c r="IY708" s="16"/>
      <c r="IZ708" s="16"/>
      <c r="JA708" s="16"/>
      <c r="JB708" s="16"/>
      <c r="JC708" s="16"/>
      <c r="JD708" s="16"/>
      <c r="JE708" s="16"/>
      <c r="JF708" s="16"/>
      <c r="JG708" s="16"/>
      <c r="JH708" s="16"/>
      <c r="JI708" s="16"/>
      <c r="JJ708" s="16"/>
      <c r="JK708" s="16"/>
      <c r="JL708" s="16"/>
      <c r="JM708" s="16"/>
      <c r="JN708" s="16"/>
      <c r="JO708" s="16"/>
      <c r="JP708" s="16"/>
    </row>
    <row r="709" spans="2:276" s="18" customFormat="1" x14ac:dyDescent="0.25">
      <c r="B709" s="16"/>
      <c r="C709" s="16"/>
      <c r="D709" s="16"/>
      <c r="E709" s="16"/>
      <c r="F709" s="16"/>
      <c r="G709" s="16"/>
      <c r="H709" s="16"/>
      <c r="I709" s="16"/>
      <c r="J709" s="16"/>
      <c r="K709" s="16"/>
      <c r="L709" s="16"/>
      <c r="M709" s="16"/>
      <c r="N709" s="16"/>
      <c r="O709" s="16"/>
      <c r="P709" s="16"/>
      <c r="Q709" s="16"/>
      <c r="R709" s="16"/>
      <c r="S709" s="16"/>
      <c r="T709" s="16"/>
      <c r="U709" s="16"/>
      <c r="V709" s="16"/>
      <c r="W709" s="16"/>
      <c r="X709" s="16"/>
      <c r="Y709" s="16"/>
      <c r="Z709" s="16"/>
      <c r="AA709" s="16"/>
      <c r="AB709" s="16"/>
      <c r="AC709" s="16"/>
      <c r="AD709" s="16"/>
      <c r="AE709" s="16"/>
      <c r="AF709" s="16"/>
      <c r="AG709" s="16"/>
      <c r="AH709" s="16"/>
      <c r="AI709" s="16"/>
      <c r="AJ709" s="16"/>
      <c r="AK709" s="16"/>
      <c r="AL709" s="16"/>
      <c r="AM709" s="16"/>
      <c r="AN709" s="16"/>
      <c r="AO709" s="16"/>
      <c r="AP709" s="16"/>
      <c r="AQ709" s="16"/>
      <c r="AR709" s="16"/>
      <c r="AS709" s="16"/>
      <c r="AT709" s="16"/>
      <c r="AU709" s="16"/>
      <c r="AV709" s="16"/>
      <c r="AW709" s="16"/>
      <c r="AX709" s="16"/>
      <c r="AY709" s="16"/>
      <c r="AZ709" s="16"/>
      <c r="BA709" s="16"/>
      <c r="BB709" s="16"/>
      <c r="BC709" s="16"/>
      <c r="BD709" s="16"/>
      <c r="BE709" s="16"/>
      <c r="BF709" s="16"/>
      <c r="BG709" s="16"/>
      <c r="BH709" s="16"/>
      <c r="BI709" s="16"/>
      <c r="BJ709" s="16"/>
      <c r="BK709" s="16"/>
      <c r="BL709" s="16"/>
      <c r="BM709" s="16"/>
      <c r="BN709" s="16"/>
      <c r="BO709" s="16"/>
      <c r="BP709" s="16"/>
      <c r="BQ709" s="16"/>
      <c r="BR709" s="16"/>
      <c r="BS709" s="16"/>
      <c r="BT709" s="16"/>
      <c r="BU709" s="16"/>
      <c r="BV709" s="16"/>
      <c r="BW709" s="16"/>
      <c r="BX709" s="16"/>
      <c r="BY709" s="16"/>
      <c r="BZ709" s="16"/>
      <c r="CA709" s="16"/>
      <c r="CB709" s="16"/>
      <c r="CC709" s="16"/>
      <c r="CD709" s="16"/>
      <c r="CE709" s="16"/>
      <c r="CF709" s="16"/>
      <c r="CG709" s="16"/>
      <c r="CH709" s="16"/>
      <c r="CI709" s="16"/>
      <c r="CJ709" s="16"/>
      <c r="CK709" s="16"/>
      <c r="CL709" s="16"/>
      <c r="CM709" s="16"/>
      <c r="CN709" s="16"/>
      <c r="CO709" s="16"/>
      <c r="CP709" s="16"/>
      <c r="CQ709" s="16"/>
      <c r="CR709" s="16"/>
      <c r="CS709" s="16"/>
      <c r="CT709" s="16"/>
      <c r="CU709" s="16"/>
      <c r="CV709" s="16"/>
      <c r="CW709" s="16"/>
      <c r="CX709" s="16"/>
      <c r="CY709" s="16"/>
      <c r="CZ709" s="16"/>
      <c r="DA709" s="16"/>
      <c r="DB709" s="16"/>
      <c r="DC709" s="16"/>
      <c r="DD709" s="16"/>
      <c r="DE709" s="16"/>
      <c r="DF709" s="16"/>
      <c r="DG709" s="16"/>
      <c r="DH709" s="16"/>
      <c r="DI709" s="16"/>
      <c r="DJ709" s="16"/>
      <c r="DK709" s="16"/>
      <c r="DL709" s="16"/>
      <c r="DM709" s="16"/>
      <c r="DN709" s="16"/>
      <c r="DO709" s="16"/>
      <c r="DP709" s="16"/>
      <c r="DQ709" s="16"/>
      <c r="DR709" s="16"/>
      <c r="DS709" s="16"/>
      <c r="DT709" s="16"/>
      <c r="DU709" s="16"/>
      <c r="DV709" s="16"/>
      <c r="DW709" s="16"/>
      <c r="DX709" s="16"/>
      <c r="DY709" s="16"/>
      <c r="DZ709" s="16"/>
      <c r="EA709" s="16"/>
      <c r="EB709" s="16"/>
      <c r="EC709" s="16"/>
      <c r="ED709" s="16"/>
      <c r="EE709" s="16"/>
      <c r="EF709" s="16"/>
      <c r="EG709" s="16"/>
      <c r="EH709" s="16"/>
      <c r="EI709" s="16"/>
      <c r="EJ709" s="16"/>
      <c r="EK709" s="16"/>
      <c r="EL709" s="16"/>
      <c r="EM709" s="16"/>
      <c r="EN709" s="16"/>
      <c r="EO709" s="16"/>
      <c r="EP709" s="16"/>
      <c r="EQ709" s="16"/>
      <c r="ER709" s="16"/>
      <c r="ES709" s="16"/>
      <c r="ET709" s="16"/>
      <c r="EU709" s="16"/>
      <c r="EV709" s="16"/>
      <c r="EW709" s="16"/>
      <c r="EX709" s="16"/>
      <c r="EY709" s="16"/>
      <c r="EZ709" s="16"/>
      <c r="FA709" s="16"/>
      <c r="FB709" s="16"/>
      <c r="FC709" s="16"/>
      <c r="FD709" s="16"/>
      <c r="FE709" s="16"/>
      <c r="FF709" s="16"/>
      <c r="FG709" s="16"/>
      <c r="FH709" s="16"/>
      <c r="FI709" s="16"/>
      <c r="FJ709" s="16"/>
      <c r="FK709" s="16"/>
      <c r="FL709" s="16"/>
      <c r="FM709" s="16"/>
      <c r="FN709" s="16"/>
      <c r="FO709" s="16"/>
      <c r="FP709" s="16"/>
      <c r="FQ709" s="16"/>
      <c r="FR709" s="16"/>
      <c r="FS709" s="16"/>
      <c r="FT709" s="16"/>
      <c r="FU709" s="16"/>
      <c r="FV709" s="16"/>
      <c r="FW709" s="16"/>
      <c r="FX709" s="16"/>
      <c r="FY709" s="16"/>
      <c r="FZ709" s="16"/>
      <c r="GA709" s="16"/>
      <c r="GB709" s="16"/>
      <c r="GC709" s="16"/>
      <c r="GD709" s="16"/>
      <c r="GE709" s="16"/>
      <c r="GF709" s="16"/>
      <c r="GG709" s="16"/>
      <c r="GH709" s="16"/>
      <c r="GI709" s="16"/>
      <c r="GJ709" s="16"/>
      <c r="GK709" s="16"/>
      <c r="GL709" s="16"/>
      <c r="GM709" s="16"/>
      <c r="GN709" s="16"/>
      <c r="GO709" s="16"/>
      <c r="GP709" s="16"/>
      <c r="GQ709" s="16"/>
      <c r="GR709" s="16"/>
      <c r="GS709" s="16"/>
      <c r="GT709" s="16"/>
      <c r="GU709" s="16"/>
      <c r="GV709" s="16"/>
      <c r="GW709" s="16"/>
      <c r="GX709" s="16"/>
      <c r="GY709" s="16"/>
      <c r="GZ709" s="16"/>
      <c r="HA709" s="16"/>
      <c r="HB709" s="16"/>
      <c r="HC709" s="16"/>
      <c r="HD709" s="16"/>
      <c r="HE709" s="16"/>
      <c r="HF709" s="16"/>
      <c r="HG709" s="16"/>
      <c r="HH709" s="16"/>
      <c r="HI709" s="16"/>
      <c r="HJ709" s="16"/>
      <c r="HK709" s="16"/>
      <c r="HL709" s="16"/>
      <c r="HM709" s="16"/>
      <c r="HN709" s="16"/>
      <c r="HO709" s="16"/>
      <c r="HP709" s="16"/>
      <c r="HQ709" s="16"/>
      <c r="HR709" s="16"/>
      <c r="HS709" s="16"/>
      <c r="HT709" s="16"/>
      <c r="HU709" s="16"/>
      <c r="HV709" s="16"/>
      <c r="HW709" s="16"/>
      <c r="HX709" s="16"/>
      <c r="HY709" s="16"/>
      <c r="HZ709" s="16"/>
      <c r="IA709" s="16"/>
      <c r="IB709" s="16"/>
      <c r="IC709" s="16"/>
      <c r="ID709" s="16"/>
      <c r="IE709" s="16"/>
      <c r="IF709" s="16"/>
      <c r="IG709" s="16"/>
      <c r="IH709" s="16"/>
      <c r="II709" s="16"/>
      <c r="IJ709" s="16"/>
      <c r="IK709" s="16"/>
      <c r="IL709" s="16"/>
      <c r="IM709" s="16"/>
      <c r="IN709" s="16"/>
      <c r="IO709" s="16"/>
      <c r="IP709" s="16"/>
      <c r="IQ709" s="16"/>
      <c r="IR709" s="16"/>
      <c r="IS709" s="16"/>
      <c r="IT709" s="16"/>
      <c r="IU709" s="16"/>
      <c r="IV709" s="16"/>
      <c r="IW709" s="16"/>
      <c r="IX709" s="16"/>
      <c r="IY709" s="16"/>
      <c r="IZ709" s="16"/>
      <c r="JA709" s="16"/>
      <c r="JB709" s="16"/>
      <c r="JC709" s="16"/>
      <c r="JD709" s="16"/>
      <c r="JE709" s="16"/>
      <c r="JF709" s="16"/>
      <c r="JG709" s="16"/>
      <c r="JH709" s="16"/>
      <c r="JI709" s="16"/>
      <c r="JJ709" s="16"/>
      <c r="JK709" s="16"/>
      <c r="JL709" s="16"/>
      <c r="JM709" s="16"/>
      <c r="JN709" s="16"/>
      <c r="JO709" s="16"/>
      <c r="JP709" s="16"/>
    </row>
    <row r="710" spans="2:276" s="18" customFormat="1" x14ac:dyDescent="0.25">
      <c r="B710" s="16"/>
      <c r="C710" s="16"/>
      <c r="D710" s="16"/>
      <c r="E710" s="16"/>
      <c r="F710" s="16"/>
      <c r="G710" s="16"/>
      <c r="H710" s="16"/>
      <c r="I710" s="16"/>
      <c r="J710" s="16"/>
      <c r="K710" s="16"/>
      <c r="L710" s="16"/>
      <c r="M710" s="16"/>
      <c r="N710" s="16"/>
      <c r="O710" s="16"/>
      <c r="P710" s="16"/>
      <c r="Q710" s="16"/>
      <c r="R710" s="16"/>
      <c r="S710" s="16"/>
      <c r="T710" s="16"/>
      <c r="U710" s="16"/>
      <c r="V710" s="16"/>
      <c r="W710" s="16"/>
      <c r="X710" s="16"/>
      <c r="Y710" s="16"/>
      <c r="Z710" s="16"/>
      <c r="AA710" s="16"/>
      <c r="AB710" s="16"/>
      <c r="AC710" s="16"/>
      <c r="AD710" s="16"/>
      <c r="AE710" s="16"/>
      <c r="AF710" s="16"/>
      <c r="AG710" s="16"/>
      <c r="AH710" s="16"/>
      <c r="AI710" s="16"/>
      <c r="AJ710" s="16"/>
      <c r="AK710" s="16"/>
      <c r="AL710" s="16"/>
      <c r="AM710" s="16"/>
      <c r="AN710" s="16"/>
      <c r="AO710" s="16"/>
      <c r="AP710" s="16"/>
      <c r="AQ710" s="16"/>
      <c r="AR710" s="16"/>
      <c r="AS710" s="16"/>
      <c r="AT710" s="16"/>
      <c r="AU710" s="16"/>
      <c r="AV710" s="16"/>
      <c r="AW710" s="16"/>
      <c r="AX710" s="16"/>
      <c r="AY710" s="16"/>
      <c r="AZ710" s="16"/>
      <c r="BA710" s="16"/>
      <c r="BB710" s="16"/>
      <c r="BC710" s="16"/>
      <c r="BD710" s="16"/>
      <c r="BE710" s="16"/>
      <c r="BF710" s="16"/>
      <c r="BG710" s="16"/>
      <c r="BH710" s="16"/>
      <c r="BI710" s="16"/>
      <c r="BJ710" s="16"/>
      <c r="BK710" s="16"/>
      <c r="BL710" s="16"/>
      <c r="BM710" s="16"/>
      <c r="BN710" s="16"/>
      <c r="BO710" s="16"/>
      <c r="BP710" s="16"/>
      <c r="BQ710" s="16"/>
      <c r="BR710" s="16"/>
      <c r="BS710" s="16"/>
      <c r="BT710" s="16"/>
      <c r="BU710" s="16"/>
      <c r="BV710" s="16"/>
      <c r="BW710" s="16"/>
      <c r="BX710" s="16"/>
      <c r="BY710" s="16"/>
      <c r="BZ710" s="16"/>
      <c r="CA710" s="16"/>
      <c r="CB710" s="16"/>
      <c r="CC710" s="16"/>
      <c r="CD710" s="16"/>
      <c r="CE710" s="16"/>
      <c r="CF710" s="16"/>
      <c r="CG710" s="16"/>
      <c r="CH710" s="16"/>
      <c r="CI710" s="16"/>
      <c r="CJ710" s="16"/>
      <c r="CK710" s="16"/>
      <c r="CL710" s="16"/>
      <c r="CM710" s="16"/>
      <c r="CN710" s="16"/>
      <c r="CO710" s="16"/>
      <c r="CP710" s="16"/>
      <c r="CQ710" s="16"/>
      <c r="CR710" s="16"/>
      <c r="CS710" s="16"/>
      <c r="CT710" s="16"/>
      <c r="CU710" s="16"/>
      <c r="CV710" s="16"/>
      <c r="CW710" s="16"/>
      <c r="CX710" s="16"/>
      <c r="CY710" s="16"/>
      <c r="CZ710" s="16"/>
      <c r="DA710" s="16"/>
      <c r="DB710" s="16"/>
      <c r="DC710" s="16"/>
      <c r="DD710" s="16"/>
      <c r="DE710" s="16"/>
      <c r="DF710" s="16"/>
      <c r="DG710" s="16"/>
      <c r="DH710" s="16"/>
      <c r="DI710" s="16"/>
      <c r="DJ710" s="16"/>
      <c r="DK710" s="16"/>
      <c r="DL710" s="16"/>
      <c r="DM710" s="16"/>
      <c r="DN710" s="16"/>
      <c r="DO710" s="16"/>
      <c r="DP710" s="16"/>
      <c r="DQ710" s="16"/>
      <c r="DR710" s="16"/>
      <c r="DS710" s="16"/>
      <c r="DT710" s="16"/>
      <c r="DU710" s="16"/>
      <c r="DV710" s="16"/>
      <c r="DW710" s="16"/>
      <c r="DX710" s="16"/>
      <c r="DY710" s="16"/>
      <c r="DZ710" s="16"/>
      <c r="EA710" s="16"/>
      <c r="EB710" s="16"/>
      <c r="EC710" s="16"/>
      <c r="ED710" s="16"/>
      <c r="EE710" s="16"/>
      <c r="EF710" s="16"/>
      <c r="EG710" s="16"/>
      <c r="EH710" s="16"/>
      <c r="EI710" s="16"/>
      <c r="EJ710" s="16"/>
      <c r="EK710" s="16"/>
      <c r="EL710" s="16"/>
      <c r="EM710" s="16"/>
      <c r="EN710" s="16"/>
      <c r="EO710" s="16"/>
      <c r="EP710" s="16"/>
      <c r="EQ710" s="16"/>
      <c r="ER710" s="16"/>
      <c r="ES710" s="16"/>
      <c r="ET710" s="16"/>
      <c r="EU710" s="16"/>
      <c r="EV710" s="16"/>
      <c r="EW710" s="16"/>
      <c r="EX710" s="16"/>
      <c r="EY710" s="16"/>
      <c r="EZ710" s="16"/>
      <c r="FA710" s="16"/>
      <c r="FB710" s="16"/>
      <c r="FC710" s="16"/>
      <c r="FD710" s="16"/>
      <c r="FE710" s="16"/>
      <c r="FF710" s="16"/>
      <c r="FG710" s="16"/>
      <c r="FH710" s="16"/>
      <c r="FI710" s="16"/>
      <c r="FJ710" s="16"/>
      <c r="FK710" s="16"/>
      <c r="FL710" s="16"/>
      <c r="FM710" s="16"/>
      <c r="FN710" s="16"/>
      <c r="FO710" s="16"/>
      <c r="FP710" s="16"/>
      <c r="FQ710" s="16"/>
      <c r="FR710" s="16"/>
      <c r="FS710" s="16"/>
      <c r="FT710" s="16"/>
      <c r="FU710" s="16"/>
      <c r="FV710" s="16"/>
      <c r="FW710" s="16"/>
      <c r="FX710" s="16"/>
      <c r="FY710" s="16"/>
      <c r="FZ710" s="16"/>
      <c r="GA710" s="16"/>
      <c r="GB710" s="16"/>
      <c r="GC710" s="16"/>
      <c r="GD710" s="16"/>
      <c r="GE710" s="16"/>
      <c r="GF710" s="16"/>
      <c r="GG710" s="16"/>
      <c r="GH710" s="16"/>
      <c r="GI710" s="16"/>
      <c r="GJ710" s="16"/>
      <c r="GK710" s="16"/>
      <c r="GL710" s="16"/>
      <c r="GM710" s="16"/>
      <c r="GN710" s="16"/>
      <c r="GO710" s="16"/>
      <c r="GP710" s="16"/>
      <c r="GQ710" s="16"/>
      <c r="GR710" s="16"/>
      <c r="GS710" s="16"/>
      <c r="GT710" s="16"/>
      <c r="GU710" s="16"/>
      <c r="GV710" s="16"/>
      <c r="GW710" s="16"/>
      <c r="GX710" s="16"/>
      <c r="GY710" s="16"/>
      <c r="GZ710" s="16"/>
      <c r="HA710" s="16"/>
      <c r="HB710" s="16"/>
      <c r="HC710" s="16"/>
      <c r="HD710" s="16"/>
      <c r="HE710" s="16"/>
      <c r="HF710" s="16"/>
      <c r="HG710" s="16"/>
      <c r="HH710" s="16"/>
      <c r="HI710" s="16"/>
      <c r="HJ710" s="16"/>
      <c r="HK710" s="16"/>
      <c r="HL710" s="16"/>
      <c r="HM710" s="16"/>
      <c r="HN710" s="16"/>
      <c r="HO710" s="16"/>
      <c r="HP710" s="16"/>
      <c r="HQ710" s="16"/>
      <c r="HR710" s="16"/>
      <c r="HS710" s="16"/>
      <c r="HT710" s="16"/>
      <c r="HU710" s="16"/>
      <c r="HV710" s="16"/>
      <c r="HW710" s="16"/>
      <c r="HX710" s="16"/>
      <c r="HY710" s="16"/>
      <c r="HZ710" s="16"/>
      <c r="IA710" s="16"/>
      <c r="IB710" s="16"/>
      <c r="IC710" s="16"/>
      <c r="ID710" s="16"/>
      <c r="IE710" s="16"/>
      <c r="IF710" s="16"/>
      <c r="IG710" s="16"/>
      <c r="IH710" s="16"/>
      <c r="II710" s="16"/>
      <c r="IJ710" s="16"/>
      <c r="IK710" s="16"/>
      <c r="IL710" s="16"/>
      <c r="IM710" s="16"/>
      <c r="IN710" s="16"/>
      <c r="IO710" s="16"/>
      <c r="IP710" s="16"/>
      <c r="IQ710" s="16"/>
      <c r="IR710" s="16"/>
      <c r="IS710" s="16"/>
      <c r="IT710" s="16"/>
      <c r="IU710" s="16"/>
      <c r="IV710" s="16"/>
      <c r="IW710" s="16"/>
      <c r="IX710" s="16"/>
      <c r="IY710" s="16"/>
      <c r="IZ710" s="16"/>
      <c r="JA710" s="16"/>
      <c r="JB710" s="16"/>
      <c r="JC710" s="16"/>
      <c r="JD710" s="16"/>
      <c r="JE710" s="16"/>
      <c r="JF710" s="16"/>
      <c r="JG710" s="16"/>
      <c r="JH710" s="16"/>
      <c r="JI710" s="16"/>
      <c r="JJ710" s="16"/>
      <c r="JK710" s="16"/>
      <c r="JL710" s="16"/>
      <c r="JM710" s="16"/>
      <c r="JN710" s="16"/>
      <c r="JO710" s="16"/>
      <c r="JP710" s="16"/>
    </row>
    <row r="711" spans="2:276" s="18" customFormat="1" x14ac:dyDescent="0.25">
      <c r="B711" s="16"/>
      <c r="C711" s="16"/>
      <c r="D711" s="16"/>
      <c r="E711" s="16"/>
      <c r="F711" s="16"/>
      <c r="G711" s="16"/>
      <c r="H711" s="16"/>
      <c r="I711" s="16"/>
      <c r="J711" s="16"/>
      <c r="K711" s="16"/>
      <c r="L711" s="16"/>
      <c r="M711" s="16"/>
      <c r="N711" s="16"/>
      <c r="O711" s="16"/>
      <c r="P711" s="16"/>
      <c r="Q711" s="16"/>
      <c r="R711" s="16"/>
      <c r="S711" s="16"/>
      <c r="T711" s="16"/>
      <c r="U711" s="16"/>
      <c r="V711" s="16"/>
      <c r="W711" s="16"/>
      <c r="X711" s="16"/>
      <c r="Y711" s="16"/>
      <c r="Z711" s="16"/>
      <c r="AA711" s="16"/>
      <c r="AB711" s="16"/>
      <c r="AC711" s="16"/>
      <c r="AD711" s="16"/>
      <c r="AE711" s="16"/>
      <c r="AF711" s="16"/>
      <c r="AG711" s="16"/>
      <c r="AH711" s="16"/>
      <c r="AI711" s="16"/>
      <c r="AJ711" s="16"/>
      <c r="AK711" s="16"/>
      <c r="AL711" s="16"/>
      <c r="AM711" s="16"/>
      <c r="AN711" s="16"/>
      <c r="AO711" s="16"/>
      <c r="AP711" s="16"/>
      <c r="AQ711" s="16"/>
      <c r="AR711" s="16"/>
      <c r="AS711" s="16"/>
      <c r="AT711" s="16"/>
      <c r="AU711" s="16"/>
      <c r="AV711" s="16"/>
      <c r="AW711" s="16"/>
      <c r="AX711" s="16"/>
      <c r="AY711" s="16"/>
      <c r="AZ711" s="16"/>
      <c r="BA711" s="16"/>
      <c r="BB711" s="16"/>
      <c r="BC711" s="16"/>
      <c r="BD711" s="16"/>
      <c r="BE711" s="16"/>
      <c r="BF711" s="16"/>
      <c r="BG711" s="16"/>
      <c r="BH711" s="16"/>
      <c r="BI711" s="16"/>
      <c r="BJ711" s="16"/>
      <c r="BK711" s="16"/>
      <c r="BL711" s="16"/>
      <c r="BM711" s="16"/>
      <c r="BN711" s="16"/>
      <c r="BO711" s="16"/>
      <c r="BP711" s="16"/>
      <c r="BQ711" s="16"/>
      <c r="BR711" s="16"/>
      <c r="BS711" s="16"/>
      <c r="BT711" s="16"/>
      <c r="BU711" s="16"/>
      <c r="BV711" s="16"/>
      <c r="BW711" s="16"/>
      <c r="BX711" s="16"/>
      <c r="BY711" s="16"/>
      <c r="BZ711" s="16"/>
      <c r="CA711" s="16"/>
      <c r="CB711" s="16"/>
      <c r="CC711" s="16"/>
      <c r="CD711" s="16"/>
      <c r="CE711" s="16"/>
      <c r="CF711" s="16"/>
      <c r="CG711" s="16"/>
      <c r="CH711" s="16"/>
      <c r="CI711" s="16"/>
      <c r="CJ711" s="16"/>
      <c r="CK711" s="16"/>
      <c r="CL711" s="16"/>
      <c r="CM711" s="16"/>
      <c r="CN711" s="16"/>
      <c r="CO711" s="16"/>
      <c r="CP711" s="16"/>
      <c r="CQ711" s="16"/>
      <c r="CR711" s="16"/>
      <c r="CS711" s="16"/>
      <c r="CT711" s="16"/>
      <c r="CU711" s="16"/>
      <c r="CV711" s="16"/>
      <c r="CW711" s="16"/>
      <c r="CX711" s="16"/>
      <c r="CY711" s="16"/>
      <c r="CZ711" s="16"/>
      <c r="DA711" s="16"/>
      <c r="DB711" s="16"/>
      <c r="DC711" s="16"/>
      <c r="DD711" s="16"/>
      <c r="DE711" s="16"/>
      <c r="DF711" s="16"/>
      <c r="DG711" s="16"/>
      <c r="DH711" s="16"/>
      <c r="DI711" s="16"/>
      <c r="DJ711" s="16"/>
      <c r="DK711" s="16"/>
      <c r="DL711" s="16"/>
      <c r="DM711" s="16"/>
      <c r="DN711" s="16"/>
      <c r="DO711" s="16"/>
      <c r="DP711" s="16"/>
      <c r="DQ711" s="16"/>
      <c r="DR711" s="16"/>
      <c r="DS711" s="16"/>
      <c r="DT711" s="16"/>
      <c r="DU711" s="16"/>
      <c r="DV711" s="16"/>
      <c r="DW711" s="16"/>
      <c r="DX711" s="16"/>
      <c r="DY711" s="16"/>
      <c r="DZ711" s="16"/>
      <c r="EA711" s="16"/>
      <c r="EB711" s="16"/>
      <c r="EC711" s="16"/>
      <c r="ED711" s="16"/>
      <c r="EE711" s="16"/>
      <c r="EF711" s="16"/>
      <c r="EG711" s="16"/>
      <c r="EH711" s="16"/>
      <c r="EI711" s="16"/>
      <c r="EJ711" s="16"/>
      <c r="EK711" s="16"/>
      <c r="EL711" s="16"/>
      <c r="EM711" s="16"/>
      <c r="EN711" s="16"/>
      <c r="EO711" s="16"/>
      <c r="EP711" s="16"/>
      <c r="EQ711" s="16"/>
      <c r="ER711" s="16"/>
      <c r="ES711" s="16"/>
      <c r="ET711" s="16"/>
      <c r="EU711" s="16"/>
      <c r="EV711" s="16"/>
      <c r="EW711" s="16"/>
      <c r="EX711" s="16"/>
      <c r="EY711" s="16"/>
      <c r="EZ711" s="16"/>
      <c r="FA711" s="16"/>
      <c r="FB711" s="16"/>
      <c r="FC711" s="16"/>
      <c r="FD711" s="16"/>
      <c r="FE711" s="16"/>
      <c r="FF711" s="16"/>
      <c r="FG711" s="16"/>
      <c r="FH711" s="16"/>
      <c r="FI711" s="16"/>
      <c r="FJ711" s="16"/>
      <c r="FK711" s="16"/>
      <c r="FL711" s="16"/>
      <c r="FM711" s="16"/>
      <c r="FN711" s="16"/>
      <c r="FO711" s="16"/>
      <c r="FP711" s="16"/>
      <c r="FQ711" s="16"/>
      <c r="FR711" s="16"/>
      <c r="FS711" s="16"/>
      <c r="FT711" s="16"/>
      <c r="FU711" s="16"/>
      <c r="FV711" s="16"/>
      <c r="FW711" s="16"/>
      <c r="FX711" s="16"/>
      <c r="FY711" s="16"/>
      <c r="FZ711" s="16"/>
      <c r="GA711" s="16"/>
      <c r="GB711" s="16"/>
      <c r="GC711" s="16"/>
      <c r="GD711" s="16"/>
      <c r="GE711" s="16"/>
      <c r="GF711" s="16"/>
      <c r="GG711" s="16"/>
      <c r="GH711" s="16"/>
      <c r="GI711" s="16"/>
      <c r="GJ711" s="16"/>
      <c r="GK711" s="16"/>
      <c r="GL711" s="16"/>
      <c r="GM711" s="16"/>
      <c r="GN711" s="16"/>
      <c r="GO711" s="16"/>
      <c r="GP711" s="16"/>
      <c r="GQ711" s="16"/>
      <c r="GR711" s="16"/>
      <c r="GS711" s="16"/>
      <c r="GT711" s="16"/>
      <c r="GU711" s="16"/>
      <c r="GV711" s="16"/>
      <c r="GW711" s="16"/>
      <c r="GX711" s="16"/>
      <c r="GY711" s="16"/>
      <c r="GZ711" s="16"/>
      <c r="HA711" s="16"/>
      <c r="HB711" s="16"/>
      <c r="HC711" s="16"/>
      <c r="HD711" s="16"/>
      <c r="HE711" s="16"/>
      <c r="HF711" s="16"/>
      <c r="HG711" s="16"/>
      <c r="HH711" s="16"/>
      <c r="HI711" s="16"/>
      <c r="HJ711" s="16"/>
      <c r="HK711" s="16"/>
      <c r="HL711" s="16"/>
      <c r="HM711" s="16"/>
      <c r="HN711" s="16"/>
      <c r="HO711" s="16"/>
      <c r="HP711" s="16"/>
      <c r="HQ711" s="16"/>
      <c r="HR711" s="16"/>
      <c r="HS711" s="16"/>
      <c r="HT711" s="16"/>
      <c r="HU711" s="16"/>
      <c r="HV711" s="16"/>
      <c r="HW711" s="16"/>
      <c r="HX711" s="16"/>
      <c r="HY711" s="16"/>
      <c r="HZ711" s="16"/>
      <c r="IA711" s="16"/>
      <c r="IB711" s="16"/>
      <c r="IC711" s="16"/>
      <c r="ID711" s="16"/>
      <c r="IE711" s="16"/>
      <c r="IF711" s="16"/>
      <c r="IG711" s="16"/>
      <c r="IH711" s="16"/>
      <c r="II711" s="16"/>
      <c r="IJ711" s="16"/>
      <c r="IK711" s="16"/>
      <c r="IL711" s="16"/>
      <c r="IM711" s="16"/>
      <c r="IN711" s="16"/>
      <c r="IO711" s="16"/>
      <c r="IP711" s="16"/>
      <c r="IQ711" s="16"/>
      <c r="IR711" s="16"/>
      <c r="IS711" s="16"/>
      <c r="IT711" s="16"/>
      <c r="IU711" s="16"/>
      <c r="IV711" s="16"/>
      <c r="IW711" s="16"/>
      <c r="IX711" s="16"/>
      <c r="IY711" s="16"/>
      <c r="IZ711" s="16"/>
      <c r="JA711" s="16"/>
      <c r="JB711" s="16"/>
      <c r="JC711" s="16"/>
      <c r="JD711" s="16"/>
      <c r="JE711" s="16"/>
      <c r="JF711" s="16"/>
      <c r="JG711" s="16"/>
      <c r="JH711" s="16"/>
      <c r="JI711" s="16"/>
      <c r="JJ711" s="16"/>
      <c r="JK711" s="16"/>
      <c r="JL711" s="16"/>
      <c r="JM711" s="16"/>
      <c r="JN711" s="16"/>
      <c r="JO711" s="16"/>
      <c r="JP711" s="16"/>
    </row>
    <row r="712" spans="2:276" s="18" customFormat="1" x14ac:dyDescent="0.25">
      <c r="B712" s="16"/>
      <c r="C712" s="16"/>
      <c r="D712" s="16"/>
      <c r="E712" s="16"/>
      <c r="F712" s="16"/>
      <c r="G712" s="16"/>
      <c r="H712" s="16"/>
      <c r="I712" s="16"/>
      <c r="J712" s="16"/>
      <c r="K712" s="16"/>
      <c r="L712" s="16"/>
      <c r="M712" s="16"/>
      <c r="N712" s="16"/>
      <c r="O712" s="16"/>
      <c r="P712" s="16"/>
      <c r="Q712" s="16"/>
      <c r="R712" s="16"/>
      <c r="S712" s="16"/>
      <c r="T712" s="16"/>
      <c r="U712" s="16"/>
      <c r="V712" s="16"/>
      <c r="W712" s="16"/>
      <c r="X712" s="16"/>
      <c r="Y712" s="16"/>
      <c r="Z712" s="16"/>
      <c r="AA712" s="16"/>
      <c r="AB712" s="16"/>
      <c r="AC712" s="16"/>
      <c r="AD712" s="16"/>
      <c r="AE712" s="16"/>
      <c r="AF712" s="16"/>
      <c r="AG712" s="16"/>
      <c r="AH712" s="16"/>
      <c r="AI712" s="16"/>
      <c r="AJ712" s="16"/>
      <c r="AK712" s="16"/>
      <c r="AL712" s="16"/>
      <c r="AM712" s="16"/>
      <c r="AN712" s="16"/>
      <c r="AO712" s="16"/>
      <c r="AP712" s="16"/>
      <c r="AQ712" s="16"/>
      <c r="AR712" s="16"/>
      <c r="AS712" s="16"/>
      <c r="AT712" s="16"/>
      <c r="AU712" s="16"/>
      <c r="AV712" s="16"/>
      <c r="AW712" s="16"/>
      <c r="AX712" s="16"/>
      <c r="AY712" s="16"/>
      <c r="AZ712" s="16"/>
      <c r="BA712" s="16"/>
      <c r="BB712" s="16"/>
      <c r="BC712" s="16"/>
      <c r="BD712" s="16"/>
      <c r="BE712" s="16"/>
      <c r="BF712" s="16"/>
      <c r="BG712" s="16"/>
      <c r="BH712" s="16"/>
      <c r="BI712" s="16"/>
      <c r="BJ712" s="16"/>
      <c r="BK712" s="16"/>
      <c r="BL712" s="16"/>
      <c r="BM712" s="16"/>
      <c r="BN712" s="16"/>
      <c r="BO712" s="16"/>
      <c r="BP712" s="16"/>
      <c r="BQ712" s="16"/>
      <c r="BR712" s="16"/>
      <c r="BS712" s="16"/>
      <c r="BT712" s="16"/>
      <c r="BU712" s="16"/>
      <c r="BV712" s="16"/>
      <c r="BW712" s="16"/>
      <c r="BX712" s="16"/>
      <c r="BY712" s="16"/>
      <c r="BZ712" s="16"/>
      <c r="CA712" s="16"/>
      <c r="CB712" s="16"/>
      <c r="CC712" s="16"/>
      <c r="CD712" s="16"/>
      <c r="CE712" s="16"/>
      <c r="CF712" s="16"/>
      <c r="CG712" s="16"/>
      <c r="CH712" s="16"/>
      <c r="CI712" s="16"/>
      <c r="CJ712" s="16"/>
      <c r="CK712" s="16"/>
      <c r="CL712" s="16"/>
      <c r="CM712" s="16"/>
      <c r="CN712" s="16"/>
      <c r="CO712" s="16"/>
      <c r="CP712" s="16"/>
      <c r="CQ712" s="16"/>
      <c r="CR712" s="16"/>
      <c r="CS712" s="16"/>
      <c r="CT712" s="16"/>
      <c r="CU712" s="16"/>
      <c r="CV712" s="16"/>
      <c r="CW712" s="16"/>
      <c r="CX712" s="16"/>
      <c r="CY712" s="16"/>
      <c r="CZ712" s="16"/>
      <c r="DA712" s="16"/>
      <c r="DB712" s="16"/>
      <c r="DC712" s="16"/>
      <c r="DD712" s="16"/>
      <c r="DE712" s="16"/>
      <c r="DF712" s="16"/>
      <c r="DG712" s="16"/>
      <c r="DH712" s="16"/>
      <c r="DI712" s="16"/>
      <c r="DJ712" s="16"/>
      <c r="DK712" s="16"/>
      <c r="DL712" s="16"/>
      <c r="DM712" s="16"/>
      <c r="DN712" s="16"/>
      <c r="DO712" s="16"/>
      <c r="DP712" s="16"/>
      <c r="DQ712" s="16"/>
      <c r="DR712" s="16"/>
      <c r="DS712" s="16"/>
      <c r="DT712" s="16"/>
      <c r="DU712" s="16"/>
      <c r="DV712" s="16"/>
      <c r="DW712" s="16"/>
      <c r="DX712" s="16"/>
      <c r="DY712" s="16"/>
      <c r="DZ712" s="16"/>
      <c r="EA712" s="16"/>
      <c r="EB712" s="16"/>
      <c r="EC712" s="16"/>
      <c r="ED712" s="16"/>
      <c r="EE712" s="16"/>
      <c r="EF712" s="16"/>
      <c r="EG712" s="16"/>
      <c r="EH712" s="16"/>
      <c r="EI712" s="16"/>
      <c r="EJ712" s="16"/>
      <c r="EK712" s="16"/>
      <c r="EL712" s="16"/>
      <c r="EM712" s="16"/>
      <c r="EN712" s="16"/>
      <c r="EO712" s="16"/>
      <c r="EP712" s="16"/>
      <c r="EQ712" s="16"/>
      <c r="ER712" s="16"/>
      <c r="ES712" s="16"/>
      <c r="ET712" s="16"/>
      <c r="EU712" s="16"/>
      <c r="EV712" s="16"/>
      <c r="EW712" s="16"/>
      <c r="EX712" s="16"/>
      <c r="EY712" s="16"/>
      <c r="EZ712" s="16"/>
      <c r="FA712" s="16"/>
      <c r="FB712" s="16"/>
      <c r="FC712" s="16"/>
      <c r="FD712" s="16"/>
      <c r="FE712" s="16"/>
      <c r="FF712" s="16"/>
      <c r="FG712" s="16"/>
      <c r="FH712" s="16"/>
      <c r="FI712" s="16"/>
      <c r="FJ712" s="16"/>
      <c r="FK712" s="16"/>
      <c r="FL712" s="16"/>
      <c r="FM712" s="16"/>
      <c r="FN712" s="16"/>
      <c r="FO712" s="16"/>
      <c r="FP712" s="16"/>
      <c r="FQ712" s="16"/>
      <c r="FR712" s="16"/>
      <c r="FS712" s="16"/>
      <c r="FT712" s="16"/>
      <c r="FU712" s="16"/>
      <c r="FV712" s="16"/>
      <c r="FW712" s="16"/>
      <c r="FX712" s="16"/>
      <c r="FY712" s="16"/>
      <c r="FZ712" s="16"/>
      <c r="GA712" s="16"/>
      <c r="GB712" s="16"/>
      <c r="GC712" s="16"/>
      <c r="GD712" s="16"/>
      <c r="GE712" s="16"/>
      <c r="GF712" s="16"/>
      <c r="GG712" s="16"/>
      <c r="GH712" s="16"/>
      <c r="GI712" s="16"/>
      <c r="GJ712" s="16"/>
      <c r="GK712" s="16"/>
      <c r="GL712" s="16"/>
      <c r="GM712" s="16"/>
      <c r="GN712" s="16"/>
      <c r="GO712" s="16"/>
      <c r="GP712" s="16"/>
      <c r="GQ712" s="16"/>
      <c r="GR712" s="16"/>
      <c r="GS712" s="16"/>
      <c r="GT712" s="16"/>
      <c r="GU712" s="16"/>
      <c r="GV712" s="16"/>
      <c r="GW712" s="16"/>
      <c r="GX712" s="16"/>
      <c r="GY712" s="16"/>
      <c r="GZ712" s="16"/>
      <c r="HA712" s="16"/>
      <c r="HB712" s="16"/>
      <c r="HC712" s="16"/>
      <c r="HD712" s="16"/>
      <c r="HE712" s="16"/>
      <c r="HF712" s="16"/>
      <c r="HG712" s="16"/>
      <c r="HH712" s="16"/>
      <c r="HI712" s="16"/>
      <c r="HJ712" s="16"/>
      <c r="HK712" s="16"/>
      <c r="HL712" s="16"/>
      <c r="HM712" s="16"/>
      <c r="HN712" s="16"/>
      <c r="HO712" s="16"/>
      <c r="HP712" s="16"/>
      <c r="HQ712" s="16"/>
      <c r="HR712" s="16"/>
      <c r="HS712" s="16"/>
      <c r="HT712" s="16"/>
      <c r="HU712" s="16"/>
      <c r="HV712" s="16"/>
      <c r="HW712" s="16"/>
      <c r="HX712" s="16"/>
      <c r="HY712" s="16"/>
      <c r="HZ712" s="16"/>
      <c r="IA712" s="16"/>
      <c r="IB712" s="16"/>
      <c r="IC712" s="16"/>
      <c r="ID712" s="16"/>
      <c r="IE712" s="16"/>
      <c r="IF712" s="16"/>
      <c r="IG712" s="16"/>
      <c r="IH712" s="16"/>
      <c r="II712" s="16"/>
      <c r="IJ712" s="16"/>
      <c r="IK712" s="16"/>
      <c r="IL712" s="16"/>
      <c r="IM712" s="16"/>
      <c r="IN712" s="16"/>
      <c r="IO712" s="16"/>
      <c r="IP712" s="16"/>
      <c r="IQ712" s="16"/>
      <c r="IR712" s="16"/>
      <c r="IS712" s="16"/>
      <c r="IT712" s="16"/>
      <c r="IU712" s="16"/>
      <c r="IV712" s="16"/>
      <c r="IW712" s="16"/>
      <c r="IX712" s="16"/>
      <c r="IY712" s="16"/>
      <c r="IZ712" s="16"/>
      <c r="JA712" s="16"/>
      <c r="JB712" s="16"/>
      <c r="JC712" s="16"/>
      <c r="JD712" s="16"/>
      <c r="JE712" s="16"/>
      <c r="JF712" s="16"/>
      <c r="JG712" s="16"/>
      <c r="JH712" s="16"/>
      <c r="JI712" s="16"/>
      <c r="JJ712" s="16"/>
      <c r="JK712" s="16"/>
      <c r="JL712" s="16"/>
      <c r="JM712" s="16"/>
      <c r="JN712" s="16"/>
      <c r="JO712" s="16"/>
      <c r="JP712" s="16"/>
    </row>
    <row r="713" spans="2:276" s="18" customFormat="1" x14ac:dyDescent="0.25">
      <c r="B713" s="16"/>
      <c r="C713" s="16"/>
      <c r="D713" s="16"/>
      <c r="E713" s="16"/>
      <c r="F713" s="16"/>
      <c r="G713" s="16"/>
      <c r="H713" s="16"/>
      <c r="I713" s="16"/>
      <c r="J713" s="16"/>
      <c r="K713" s="16"/>
      <c r="L713" s="16"/>
      <c r="M713" s="16"/>
      <c r="N713" s="16"/>
      <c r="O713" s="16"/>
      <c r="P713" s="16"/>
      <c r="Q713" s="16"/>
      <c r="R713" s="16"/>
      <c r="S713" s="16"/>
      <c r="T713" s="16"/>
      <c r="U713" s="16"/>
      <c r="V713" s="16"/>
      <c r="W713" s="16"/>
      <c r="X713" s="16"/>
      <c r="Y713" s="16"/>
      <c r="Z713" s="16"/>
      <c r="AA713" s="16"/>
      <c r="AB713" s="16"/>
      <c r="AC713" s="16"/>
      <c r="AD713" s="16"/>
      <c r="AE713" s="16"/>
      <c r="AF713" s="16"/>
      <c r="AG713" s="16"/>
      <c r="AH713" s="16"/>
      <c r="AI713" s="16"/>
      <c r="AJ713" s="16"/>
      <c r="AK713" s="16"/>
      <c r="AL713" s="16"/>
      <c r="AM713" s="16"/>
      <c r="AN713" s="16"/>
      <c r="AO713" s="16"/>
      <c r="AP713" s="16"/>
      <c r="AQ713" s="16"/>
      <c r="AR713" s="16"/>
      <c r="AS713" s="16"/>
      <c r="AT713" s="16"/>
      <c r="AU713" s="16"/>
      <c r="AV713" s="16"/>
      <c r="AW713" s="16"/>
      <c r="AX713" s="16"/>
      <c r="AY713" s="16"/>
      <c r="AZ713" s="16"/>
      <c r="BA713" s="16"/>
      <c r="BB713" s="16"/>
      <c r="BC713" s="16"/>
      <c r="BD713" s="16"/>
      <c r="BE713" s="16"/>
      <c r="BF713" s="16"/>
      <c r="BG713" s="16"/>
      <c r="BH713" s="16"/>
      <c r="BI713" s="16"/>
      <c r="BJ713" s="16"/>
      <c r="BK713" s="16"/>
      <c r="BL713" s="16"/>
      <c r="BM713" s="16"/>
      <c r="BN713" s="16"/>
      <c r="BO713" s="16"/>
      <c r="BP713" s="16"/>
      <c r="BQ713" s="16"/>
      <c r="BR713" s="16"/>
      <c r="BS713" s="16"/>
      <c r="BT713" s="16"/>
      <c r="BU713" s="16"/>
      <c r="BV713" s="16"/>
      <c r="BW713" s="16"/>
      <c r="BX713" s="16"/>
      <c r="BY713" s="16"/>
      <c r="BZ713" s="16"/>
      <c r="CA713" s="16"/>
      <c r="CB713" s="16"/>
      <c r="CC713" s="16"/>
      <c r="CD713" s="16"/>
      <c r="CE713" s="16"/>
      <c r="CF713" s="16"/>
      <c r="CG713" s="16"/>
      <c r="CH713" s="16"/>
      <c r="CI713" s="16"/>
      <c r="CJ713" s="16"/>
      <c r="CK713" s="16"/>
      <c r="CL713" s="16"/>
      <c r="CM713" s="16"/>
      <c r="CN713" s="16"/>
      <c r="CO713" s="16"/>
      <c r="CP713" s="16"/>
      <c r="CQ713" s="16"/>
      <c r="CR713" s="16"/>
      <c r="CS713" s="16"/>
      <c r="CT713" s="16"/>
      <c r="CU713" s="16"/>
      <c r="CV713" s="16"/>
      <c r="CW713" s="16"/>
      <c r="CX713" s="16"/>
      <c r="CY713" s="16"/>
      <c r="CZ713" s="16"/>
      <c r="DA713" s="16"/>
      <c r="DB713" s="16"/>
      <c r="DC713" s="16"/>
      <c r="DD713" s="16"/>
      <c r="DE713" s="16"/>
      <c r="DF713" s="16"/>
      <c r="DG713" s="16"/>
      <c r="DH713" s="16"/>
      <c r="DI713" s="16"/>
      <c r="DJ713" s="16"/>
      <c r="DK713" s="16"/>
      <c r="DL713" s="16"/>
      <c r="DM713" s="16"/>
      <c r="DN713" s="16"/>
      <c r="DO713" s="16"/>
      <c r="DP713" s="16"/>
      <c r="DQ713" s="16"/>
      <c r="DR713" s="16"/>
      <c r="DS713" s="16"/>
      <c r="DT713" s="16"/>
      <c r="DU713" s="16"/>
      <c r="DV713" s="16"/>
      <c r="DW713" s="16"/>
      <c r="DX713" s="16"/>
      <c r="DY713" s="16"/>
      <c r="DZ713" s="16"/>
      <c r="EA713" s="16"/>
      <c r="EB713" s="16"/>
      <c r="EC713" s="16"/>
      <c r="ED713" s="16"/>
      <c r="EE713" s="16"/>
      <c r="EF713" s="16"/>
      <c r="EG713" s="16"/>
      <c r="EH713" s="16"/>
      <c r="EI713" s="16"/>
      <c r="EJ713" s="16"/>
      <c r="EK713" s="16"/>
      <c r="EL713" s="16"/>
      <c r="EM713" s="16"/>
      <c r="EN713" s="16"/>
      <c r="EO713" s="16"/>
      <c r="EP713" s="16"/>
      <c r="EQ713" s="16"/>
      <c r="ER713" s="16"/>
      <c r="ES713" s="16"/>
      <c r="ET713" s="16"/>
      <c r="EU713" s="16"/>
      <c r="EV713" s="16"/>
      <c r="EW713" s="16"/>
      <c r="EX713" s="16"/>
      <c r="EY713" s="16"/>
      <c r="EZ713" s="16"/>
      <c r="FA713" s="16"/>
      <c r="FB713" s="16"/>
      <c r="FC713" s="16"/>
      <c r="FD713" s="16"/>
      <c r="FE713" s="16"/>
      <c r="FF713" s="16"/>
      <c r="FG713" s="16"/>
      <c r="FH713" s="16"/>
      <c r="FI713" s="16"/>
      <c r="FJ713" s="16"/>
      <c r="FK713" s="16"/>
      <c r="FL713" s="16"/>
      <c r="FM713" s="16"/>
      <c r="FN713" s="16"/>
      <c r="FO713" s="16"/>
      <c r="FP713" s="16"/>
      <c r="FQ713" s="16"/>
      <c r="FR713" s="16"/>
      <c r="FS713" s="16"/>
      <c r="FT713" s="16"/>
      <c r="FU713" s="16"/>
      <c r="FV713" s="16"/>
      <c r="FW713" s="16"/>
      <c r="FX713" s="16"/>
      <c r="FY713" s="16"/>
      <c r="FZ713" s="16"/>
      <c r="GA713" s="16"/>
      <c r="GB713" s="16"/>
      <c r="GC713" s="16"/>
      <c r="GD713" s="16"/>
      <c r="GE713" s="16"/>
      <c r="GF713" s="16"/>
      <c r="GG713" s="16"/>
      <c r="GH713" s="16"/>
      <c r="GI713" s="16"/>
      <c r="GJ713" s="16"/>
      <c r="GK713" s="16"/>
      <c r="GL713" s="16"/>
      <c r="GM713" s="16"/>
      <c r="GN713" s="16"/>
      <c r="GO713" s="16"/>
      <c r="GP713" s="16"/>
      <c r="GQ713" s="16"/>
      <c r="GR713" s="16"/>
      <c r="GS713" s="16"/>
      <c r="GT713" s="16"/>
      <c r="GU713" s="16"/>
      <c r="GV713" s="16"/>
      <c r="GW713" s="16"/>
      <c r="GX713" s="16"/>
      <c r="GY713" s="16"/>
      <c r="GZ713" s="16"/>
      <c r="HA713" s="16"/>
      <c r="HB713" s="16"/>
      <c r="HC713" s="16"/>
      <c r="HD713" s="16"/>
      <c r="HE713" s="16"/>
      <c r="HF713" s="16"/>
      <c r="HG713" s="16"/>
      <c r="HH713" s="16"/>
      <c r="HI713" s="16"/>
      <c r="HJ713" s="16"/>
      <c r="HK713" s="16"/>
      <c r="HL713" s="16"/>
      <c r="HM713" s="16"/>
      <c r="HN713" s="16"/>
      <c r="HO713" s="16"/>
      <c r="HP713" s="16"/>
      <c r="HQ713" s="16"/>
      <c r="HR713" s="16"/>
      <c r="HS713" s="16"/>
      <c r="HT713" s="16"/>
      <c r="HU713" s="16"/>
      <c r="HV713" s="16"/>
      <c r="HW713" s="16"/>
      <c r="HX713" s="16"/>
      <c r="HY713" s="16"/>
      <c r="HZ713" s="16"/>
      <c r="IA713" s="16"/>
      <c r="IB713" s="16"/>
      <c r="IC713" s="16"/>
      <c r="ID713" s="16"/>
      <c r="IE713" s="16"/>
      <c r="IF713" s="16"/>
      <c r="IG713" s="16"/>
      <c r="IH713" s="16"/>
      <c r="II713" s="16"/>
      <c r="IJ713" s="16"/>
      <c r="IK713" s="16"/>
      <c r="IL713" s="16"/>
      <c r="IM713" s="16"/>
      <c r="IN713" s="16"/>
      <c r="IO713" s="16"/>
      <c r="IP713" s="16"/>
      <c r="IQ713" s="16"/>
      <c r="IR713" s="16"/>
      <c r="IS713" s="16"/>
      <c r="IT713" s="16"/>
      <c r="IU713" s="16"/>
      <c r="IV713" s="16"/>
      <c r="IW713" s="16"/>
      <c r="IX713" s="16"/>
      <c r="IY713" s="16"/>
      <c r="IZ713" s="16"/>
      <c r="JA713" s="16"/>
      <c r="JB713" s="16"/>
      <c r="JC713" s="16"/>
      <c r="JD713" s="16"/>
      <c r="JE713" s="16"/>
      <c r="JF713" s="16"/>
      <c r="JG713" s="16"/>
      <c r="JH713" s="16"/>
      <c r="JI713" s="16"/>
      <c r="JJ713" s="16"/>
      <c r="JK713" s="16"/>
      <c r="JL713" s="16"/>
      <c r="JM713" s="16"/>
      <c r="JN713" s="16"/>
      <c r="JO713" s="16"/>
      <c r="JP713" s="16"/>
    </row>
    <row r="714" spans="2:276" s="18" customFormat="1" x14ac:dyDescent="0.25">
      <c r="B714" s="16"/>
      <c r="C714" s="16"/>
      <c r="D714" s="16"/>
      <c r="E714" s="16"/>
      <c r="F714" s="16"/>
      <c r="G714" s="16"/>
      <c r="H714" s="16"/>
      <c r="I714" s="16"/>
      <c r="J714" s="16"/>
      <c r="K714" s="16"/>
      <c r="L714" s="16"/>
      <c r="M714" s="16"/>
      <c r="N714" s="16"/>
      <c r="O714" s="16"/>
      <c r="P714" s="16"/>
      <c r="Q714" s="16"/>
      <c r="R714" s="16"/>
      <c r="S714" s="16"/>
      <c r="T714" s="16"/>
      <c r="U714" s="16"/>
      <c r="V714" s="16"/>
      <c r="W714" s="16"/>
      <c r="X714" s="16"/>
      <c r="Y714" s="16"/>
      <c r="Z714" s="16"/>
      <c r="AA714" s="16"/>
      <c r="AB714" s="16"/>
      <c r="AC714" s="16"/>
      <c r="AD714" s="16"/>
      <c r="AE714" s="16"/>
      <c r="AF714" s="16"/>
      <c r="AG714" s="16"/>
      <c r="AH714" s="16"/>
      <c r="AI714" s="16"/>
      <c r="AJ714" s="16"/>
      <c r="AK714" s="16"/>
      <c r="AL714" s="16"/>
      <c r="AM714" s="16"/>
      <c r="AN714" s="16"/>
      <c r="AO714" s="16"/>
      <c r="AP714" s="16"/>
      <c r="AQ714" s="16"/>
      <c r="AR714" s="16"/>
      <c r="AS714" s="16"/>
      <c r="AT714" s="16"/>
      <c r="AU714" s="16"/>
      <c r="AV714" s="16"/>
      <c r="AW714" s="16"/>
      <c r="AX714" s="16"/>
      <c r="AY714" s="16"/>
      <c r="AZ714" s="16"/>
      <c r="BA714" s="16"/>
      <c r="BB714" s="16"/>
      <c r="BC714" s="16"/>
      <c r="BD714" s="16"/>
      <c r="BE714" s="16"/>
      <c r="BF714" s="16"/>
      <c r="BG714" s="16"/>
      <c r="BH714" s="16"/>
      <c r="BI714" s="16"/>
      <c r="BJ714" s="16"/>
      <c r="BK714" s="16"/>
      <c r="BL714" s="16"/>
      <c r="BM714" s="16"/>
      <c r="BN714" s="16"/>
      <c r="BO714" s="16"/>
      <c r="BP714" s="16"/>
      <c r="BQ714" s="16"/>
      <c r="BR714" s="16"/>
      <c r="BS714" s="16"/>
      <c r="BT714" s="16"/>
      <c r="BU714" s="16"/>
      <c r="BV714" s="16"/>
      <c r="BW714" s="16"/>
      <c r="BX714" s="16"/>
      <c r="BY714" s="16"/>
      <c r="BZ714" s="16"/>
      <c r="CA714" s="16"/>
      <c r="CB714" s="16"/>
      <c r="CC714" s="16"/>
      <c r="CD714" s="16"/>
      <c r="CE714" s="16"/>
      <c r="CF714" s="16"/>
      <c r="CG714" s="16"/>
      <c r="CH714" s="16"/>
      <c r="CI714" s="16"/>
      <c r="CJ714" s="16"/>
      <c r="CK714" s="16"/>
      <c r="CL714" s="16"/>
      <c r="CM714" s="16"/>
      <c r="CN714" s="16"/>
      <c r="CO714" s="16"/>
      <c r="CP714" s="16"/>
      <c r="CQ714" s="16"/>
      <c r="CR714" s="16"/>
      <c r="CS714" s="16"/>
      <c r="CT714" s="16"/>
      <c r="CU714" s="16"/>
      <c r="CV714" s="16"/>
      <c r="CW714" s="16"/>
      <c r="CX714" s="16"/>
      <c r="CY714" s="16"/>
      <c r="CZ714" s="16"/>
      <c r="DA714" s="16"/>
      <c r="DB714" s="16"/>
      <c r="DC714" s="16"/>
      <c r="DD714" s="16"/>
      <c r="DE714" s="16"/>
      <c r="DF714" s="16"/>
      <c r="DG714" s="16"/>
      <c r="DH714" s="16"/>
      <c r="DI714" s="16"/>
      <c r="DJ714" s="16"/>
      <c r="DK714" s="16"/>
      <c r="DL714" s="16"/>
      <c r="DM714" s="16"/>
      <c r="DN714" s="16"/>
      <c r="DO714" s="16"/>
      <c r="DP714" s="16"/>
      <c r="DQ714" s="16"/>
      <c r="DR714" s="16"/>
      <c r="DS714" s="16"/>
      <c r="DT714" s="16"/>
      <c r="DU714" s="16"/>
      <c r="DV714" s="16"/>
      <c r="DW714" s="16"/>
      <c r="DX714" s="16"/>
      <c r="DY714" s="16"/>
      <c r="DZ714" s="16"/>
      <c r="EA714" s="16"/>
      <c r="EB714" s="16"/>
      <c r="EC714" s="16"/>
      <c r="ED714" s="16"/>
      <c r="EE714" s="16"/>
      <c r="EF714" s="16"/>
      <c r="EG714" s="16"/>
      <c r="EH714" s="16"/>
      <c r="EI714" s="16"/>
      <c r="EJ714" s="16"/>
      <c r="EK714" s="16"/>
      <c r="EL714" s="16"/>
      <c r="EM714" s="16"/>
      <c r="EN714" s="16"/>
      <c r="EO714" s="16"/>
      <c r="EP714" s="16"/>
      <c r="EQ714" s="16"/>
      <c r="ER714" s="16"/>
      <c r="ES714" s="16"/>
      <c r="ET714" s="16"/>
      <c r="EU714" s="16"/>
      <c r="EV714" s="16"/>
      <c r="EW714" s="16"/>
      <c r="EX714" s="16"/>
      <c r="EY714" s="16"/>
      <c r="EZ714" s="16"/>
      <c r="FA714" s="16"/>
      <c r="FB714" s="16"/>
      <c r="FC714" s="16"/>
      <c r="FD714" s="16"/>
      <c r="FE714" s="16"/>
      <c r="FF714" s="16"/>
      <c r="FG714" s="16"/>
      <c r="FH714" s="16"/>
      <c r="FI714" s="16"/>
      <c r="FJ714" s="16"/>
      <c r="FK714" s="16"/>
      <c r="FL714" s="16"/>
      <c r="FM714" s="16"/>
      <c r="FN714" s="16"/>
      <c r="FO714" s="16"/>
      <c r="FP714" s="16"/>
      <c r="FQ714" s="16"/>
      <c r="FR714" s="16"/>
      <c r="FS714" s="16"/>
      <c r="FT714" s="16"/>
      <c r="FU714" s="16"/>
      <c r="FV714" s="16"/>
      <c r="FW714" s="16"/>
      <c r="FX714" s="16"/>
      <c r="FY714" s="16"/>
      <c r="FZ714" s="16"/>
      <c r="GA714" s="16"/>
      <c r="GB714" s="16"/>
      <c r="GC714" s="16"/>
      <c r="GD714" s="16"/>
      <c r="GE714" s="16"/>
      <c r="GF714" s="16"/>
      <c r="GG714" s="16"/>
      <c r="GH714" s="16"/>
      <c r="GI714" s="16"/>
      <c r="GJ714" s="16"/>
      <c r="GK714" s="16"/>
      <c r="GL714" s="16"/>
      <c r="GM714" s="16"/>
      <c r="GN714" s="16"/>
      <c r="GO714" s="16"/>
      <c r="GP714" s="16"/>
      <c r="GQ714" s="16"/>
      <c r="GR714" s="16"/>
      <c r="GS714" s="16"/>
      <c r="GT714" s="16"/>
      <c r="GU714" s="16"/>
      <c r="GV714" s="16"/>
      <c r="GW714" s="16"/>
      <c r="GX714" s="16"/>
      <c r="GY714" s="16"/>
      <c r="GZ714" s="16"/>
      <c r="HA714" s="16"/>
      <c r="HB714" s="16"/>
      <c r="HC714" s="16"/>
      <c r="HD714" s="16"/>
      <c r="HE714" s="16"/>
      <c r="HF714" s="16"/>
      <c r="HG714" s="16"/>
      <c r="HH714" s="16"/>
      <c r="HI714" s="16"/>
      <c r="HJ714" s="16"/>
      <c r="HK714" s="16"/>
      <c r="HL714" s="16"/>
      <c r="HM714" s="16"/>
      <c r="HN714" s="16"/>
      <c r="HO714" s="16"/>
      <c r="HP714" s="16"/>
      <c r="HQ714" s="16"/>
      <c r="HR714" s="16"/>
      <c r="HS714" s="16"/>
      <c r="HT714" s="16"/>
      <c r="HU714" s="16"/>
      <c r="HV714" s="16"/>
      <c r="HW714" s="16"/>
      <c r="HX714" s="16"/>
      <c r="HY714" s="16"/>
      <c r="HZ714" s="16"/>
      <c r="IA714" s="16"/>
      <c r="IB714" s="16"/>
      <c r="IC714" s="16"/>
      <c r="ID714" s="16"/>
      <c r="IE714" s="16"/>
      <c r="IF714" s="16"/>
      <c r="IG714" s="16"/>
      <c r="IH714" s="16"/>
      <c r="II714" s="16"/>
      <c r="IJ714" s="16"/>
      <c r="IK714" s="16"/>
      <c r="IL714" s="16"/>
      <c r="IM714" s="16"/>
      <c r="IN714" s="16"/>
      <c r="IO714" s="16"/>
      <c r="IP714" s="16"/>
      <c r="IQ714" s="16"/>
      <c r="IR714" s="16"/>
      <c r="IS714" s="16"/>
      <c r="IT714" s="16"/>
      <c r="IU714" s="16"/>
      <c r="IV714" s="16"/>
      <c r="IW714" s="16"/>
      <c r="IX714" s="16"/>
      <c r="IY714" s="16"/>
      <c r="IZ714" s="16"/>
      <c r="JA714" s="16"/>
      <c r="JB714" s="16"/>
      <c r="JC714" s="16"/>
      <c r="JD714" s="16"/>
      <c r="JE714" s="16"/>
      <c r="JF714" s="16"/>
      <c r="JG714" s="16"/>
      <c r="JH714" s="16"/>
      <c r="JI714" s="16"/>
      <c r="JJ714" s="16"/>
      <c r="JK714" s="16"/>
      <c r="JL714" s="16"/>
      <c r="JM714" s="16"/>
      <c r="JN714" s="16"/>
      <c r="JO714" s="16"/>
      <c r="JP714" s="16"/>
    </row>
    <row r="715" spans="2:276" s="18" customFormat="1" x14ac:dyDescent="0.25">
      <c r="B715" s="16"/>
      <c r="C715" s="16"/>
      <c r="D715" s="16"/>
      <c r="E715" s="16"/>
      <c r="F715" s="16"/>
      <c r="G715" s="16"/>
      <c r="H715" s="16"/>
      <c r="I715" s="16"/>
      <c r="J715" s="16"/>
      <c r="K715" s="16"/>
      <c r="L715" s="16"/>
      <c r="M715" s="16"/>
      <c r="N715" s="16"/>
      <c r="O715" s="16"/>
      <c r="P715" s="16"/>
      <c r="Q715" s="16"/>
      <c r="R715" s="16"/>
      <c r="S715" s="16"/>
      <c r="T715" s="16"/>
      <c r="U715" s="16"/>
      <c r="V715" s="16"/>
      <c r="W715" s="16"/>
      <c r="X715" s="16"/>
      <c r="Y715" s="16"/>
      <c r="Z715" s="16"/>
      <c r="AA715" s="16"/>
      <c r="AB715" s="16"/>
      <c r="AC715" s="16"/>
      <c r="AD715" s="16"/>
      <c r="AE715" s="16"/>
      <c r="AF715" s="16"/>
      <c r="AG715" s="16"/>
      <c r="AH715" s="16"/>
      <c r="AI715" s="16"/>
      <c r="AJ715" s="16"/>
      <c r="AK715" s="16"/>
      <c r="AL715" s="16"/>
      <c r="AM715" s="16"/>
      <c r="AN715" s="16"/>
      <c r="AO715" s="16"/>
      <c r="AP715" s="16"/>
      <c r="AQ715" s="16"/>
      <c r="AR715" s="16"/>
      <c r="AS715" s="16"/>
      <c r="AT715" s="16"/>
      <c r="AU715" s="16"/>
      <c r="AV715" s="16"/>
      <c r="AW715" s="16"/>
      <c r="AX715" s="16"/>
      <c r="AY715" s="16"/>
      <c r="AZ715" s="16"/>
      <c r="BA715" s="16"/>
      <c r="BB715" s="16"/>
      <c r="BC715" s="16"/>
      <c r="BD715" s="16"/>
      <c r="BE715" s="16"/>
      <c r="BF715" s="16"/>
      <c r="BG715" s="16"/>
      <c r="BH715" s="16"/>
      <c r="BI715" s="16"/>
      <c r="BJ715" s="16"/>
      <c r="BK715" s="16"/>
      <c r="BL715" s="16"/>
      <c r="BM715" s="16"/>
      <c r="BN715" s="16"/>
      <c r="BO715" s="16"/>
      <c r="BP715" s="16"/>
      <c r="BQ715" s="16"/>
      <c r="BR715" s="16"/>
      <c r="BS715" s="16"/>
      <c r="BT715" s="16"/>
      <c r="BU715" s="16"/>
      <c r="BV715" s="16"/>
      <c r="BW715" s="16"/>
      <c r="BX715" s="16"/>
      <c r="BY715" s="16"/>
      <c r="BZ715" s="16"/>
      <c r="CA715" s="16"/>
      <c r="CB715" s="16"/>
      <c r="CC715" s="16"/>
      <c r="CD715" s="16"/>
      <c r="CE715" s="16"/>
      <c r="CF715" s="16"/>
      <c r="CG715" s="16"/>
      <c r="CH715" s="16"/>
      <c r="CI715" s="16"/>
      <c r="CJ715" s="16"/>
      <c r="CK715" s="16"/>
      <c r="CL715" s="16"/>
      <c r="CM715" s="16"/>
      <c r="CN715" s="16"/>
      <c r="CO715" s="16"/>
      <c r="CP715" s="16"/>
      <c r="CQ715" s="16"/>
      <c r="CR715" s="16"/>
      <c r="CS715" s="16"/>
      <c r="CT715" s="16"/>
      <c r="CU715" s="16"/>
      <c r="CV715" s="16"/>
      <c r="CW715" s="16"/>
      <c r="CX715" s="16"/>
      <c r="CY715" s="16"/>
      <c r="CZ715" s="16"/>
      <c r="DA715" s="16"/>
      <c r="DB715" s="16"/>
      <c r="DC715" s="16"/>
      <c r="DD715" s="16"/>
      <c r="DE715" s="16"/>
      <c r="DF715" s="16"/>
      <c r="DG715" s="16"/>
      <c r="DH715" s="16"/>
      <c r="DI715" s="16"/>
      <c r="DJ715" s="16"/>
      <c r="DK715" s="16"/>
      <c r="DL715" s="16"/>
      <c r="DM715" s="16"/>
      <c r="DN715" s="16"/>
      <c r="DO715" s="16"/>
      <c r="DP715" s="16"/>
      <c r="DQ715" s="16"/>
      <c r="DR715" s="16"/>
      <c r="DS715" s="16"/>
      <c r="DT715" s="16"/>
      <c r="DU715" s="16"/>
      <c r="DV715" s="16"/>
      <c r="DW715" s="16"/>
      <c r="DX715" s="16"/>
      <c r="DY715" s="16"/>
      <c r="DZ715" s="16"/>
      <c r="EA715" s="16"/>
      <c r="EB715" s="16"/>
      <c r="EC715" s="16"/>
      <c r="ED715" s="16"/>
      <c r="EE715" s="16"/>
      <c r="EF715" s="16"/>
      <c r="EG715" s="16"/>
      <c r="EH715" s="16"/>
      <c r="EI715" s="16"/>
      <c r="EJ715" s="16"/>
      <c r="EK715" s="16"/>
      <c r="EL715" s="16"/>
      <c r="EM715" s="16"/>
      <c r="EN715" s="16"/>
      <c r="EO715" s="16"/>
      <c r="EP715" s="16"/>
      <c r="EQ715" s="16"/>
      <c r="ER715" s="16"/>
      <c r="ES715" s="16"/>
      <c r="ET715" s="16"/>
      <c r="EU715" s="16"/>
      <c r="EV715" s="16"/>
      <c r="EW715" s="16"/>
      <c r="EX715" s="16"/>
      <c r="EY715" s="16"/>
      <c r="EZ715" s="16"/>
      <c r="FA715" s="16"/>
      <c r="FB715" s="16"/>
      <c r="FC715" s="16"/>
      <c r="FD715" s="16"/>
      <c r="FE715" s="16"/>
      <c r="FF715" s="16"/>
      <c r="FG715" s="16"/>
      <c r="FH715" s="16"/>
      <c r="FI715" s="16"/>
      <c r="FJ715" s="16"/>
      <c r="FK715" s="16"/>
      <c r="FL715" s="16"/>
      <c r="FM715" s="16"/>
      <c r="FN715" s="16"/>
      <c r="FO715" s="16"/>
      <c r="FP715" s="16"/>
      <c r="FQ715" s="16"/>
      <c r="FR715" s="16"/>
      <c r="FS715" s="16"/>
      <c r="FT715" s="16"/>
      <c r="FU715" s="16"/>
      <c r="FV715" s="16"/>
      <c r="FW715" s="16"/>
      <c r="FX715" s="16"/>
      <c r="FY715" s="16"/>
      <c r="FZ715" s="16"/>
      <c r="GA715" s="16"/>
      <c r="GB715" s="16"/>
      <c r="GC715" s="16"/>
      <c r="GD715" s="16"/>
      <c r="GE715" s="16"/>
      <c r="GF715" s="16"/>
      <c r="GG715" s="16"/>
      <c r="GH715" s="16"/>
      <c r="GI715" s="16"/>
      <c r="GJ715" s="16"/>
      <c r="GK715" s="16"/>
      <c r="GL715" s="16"/>
      <c r="GM715" s="16"/>
      <c r="GN715" s="16"/>
      <c r="GO715" s="16"/>
      <c r="GP715" s="16"/>
      <c r="GQ715" s="16"/>
      <c r="GR715" s="16"/>
      <c r="GS715" s="16"/>
      <c r="GT715" s="16"/>
      <c r="GU715" s="16"/>
      <c r="GV715" s="16"/>
      <c r="GW715" s="16"/>
      <c r="GX715" s="16"/>
      <c r="GY715" s="16"/>
      <c r="GZ715" s="16"/>
      <c r="HA715" s="16"/>
      <c r="HB715" s="16"/>
      <c r="HC715" s="16"/>
      <c r="HD715" s="16"/>
      <c r="HE715" s="16"/>
      <c r="HF715" s="16"/>
      <c r="HG715" s="16"/>
      <c r="HH715" s="16"/>
      <c r="HI715" s="16"/>
      <c r="HJ715" s="16"/>
      <c r="HK715" s="16"/>
      <c r="HL715" s="16"/>
      <c r="HM715" s="16"/>
      <c r="HN715" s="16"/>
      <c r="HO715" s="16"/>
      <c r="HP715" s="16"/>
      <c r="HQ715" s="16"/>
      <c r="HR715" s="16"/>
      <c r="HS715" s="16"/>
      <c r="HT715" s="16"/>
      <c r="HU715" s="16"/>
      <c r="HV715" s="16"/>
      <c r="HW715" s="16"/>
      <c r="HX715" s="16"/>
      <c r="HY715" s="16"/>
      <c r="HZ715" s="16"/>
      <c r="IA715" s="16"/>
      <c r="IB715" s="16"/>
      <c r="IC715" s="16"/>
      <c r="ID715" s="16"/>
      <c r="IE715" s="16"/>
      <c r="IF715" s="16"/>
      <c r="IG715" s="16"/>
      <c r="IH715" s="16"/>
      <c r="II715" s="16"/>
      <c r="IJ715" s="16"/>
      <c r="IK715" s="16"/>
      <c r="IL715" s="16"/>
      <c r="IM715" s="16"/>
      <c r="IN715" s="16"/>
      <c r="IO715" s="16"/>
      <c r="IP715" s="16"/>
      <c r="IQ715" s="16"/>
      <c r="IR715" s="16"/>
      <c r="IS715" s="16"/>
      <c r="IT715" s="16"/>
      <c r="IU715" s="16"/>
      <c r="IV715" s="16"/>
      <c r="IW715" s="16"/>
      <c r="IX715" s="16"/>
      <c r="IY715" s="16"/>
      <c r="IZ715" s="16"/>
      <c r="JA715" s="16"/>
      <c r="JB715" s="16"/>
      <c r="JC715" s="16"/>
      <c r="JD715" s="16"/>
      <c r="JE715" s="16"/>
      <c r="JF715" s="16"/>
      <c r="JG715" s="16"/>
      <c r="JH715" s="16"/>
      <c r="JI715" s="16"/>
      <c r="JJ715" s="16"/>
      <c r="JK715" s="16"/>
      <c r="JL715" s="16"/>
      <c r="JM715" s="16"/>
      <c r="JN715" s="16"/>
      <c r="JO715" s="16"/>
      <c r="JP715" s="16"/>
    </row>
    <row r="716" spans="2:276" s="18" customFormat="1" x14ac:dyDescent="0.25">
      <c r="B716" s="16"/>
      <c r="C716" s="16"/>
      <c r="D716" s="16"/>
      <c r="E716" s="16"/>
      <c r="F716" s="16"/>
      <c r="G716" s="16"/>
      <c r="H716" s="16"/>
      <c r="I716" s="16"/>
      <c r="J716" s="16"/>
      <c r="K716" s="16"/>
      <c r="L716" s="16"/>
      <c r="M716" s="16"/>
      <c r="N716" s="16"/>
      <c r="O716" s="16"/>
      <c r="P716" s="16"/>
      <c r="Q716" s="16"/>
      <c r="R716" s="16"/>
      <c r="S716" s="16"/>
      <c r="T716" s="16"/>
      <c r="U716" s="16"/>
      <c r="V716" s="16"/>
      <c r="W716" s="16"/>
      <c r="X716" s="16"/>
      <c r="Y716" s="16"/>
      <c r="Z716" s="16"/>
      <c r="AA716" s="16"/>
      <c r="AB716" s="16"/>
      <c r="AC716" s="16"/>
      <c r="AD716" s="16"/>
      <c r="AE716" s="16"/>
      <c r="AF716" s="16"/>
      <c r="AG716" s="16"/>
      <c r="AH716" s="16"/>
      <c r="AI716" s="16"/>
      <c r="AJ716" s="16"/>
      <c r="AK716" s="16"/>
      <c r="AL716" s="16"/>
      <c r="AM716" s="16"/>
      <c r="AN716" s="16"/>
      <c r="AO716" s="16"/>
      <c r="AP716" s="16"/>
      <c r="AQ716" s="16"/>
      <c r="AR716" s="16"/>
      <c r="AS716" s="16"/>
      <c r="AT716" s="16"/>
      <c r="AU716" s="16"/>
      <c r="AV716" s="16"/>
      <c r="AW716" s="16"/>
      <c r="AX716" s="16"/>
      <c r="AY716" s="16"/>
      <c r="AZ716" s="16"/>
      <c r="BA716" s="16"/>
      <c r="BB716" s="16"/>
      <c r="BC716" s="16"/>
      <c r="BD716" s="16"/>
      <c r="BE716" s="16"/>
      <c r="BF716" s="16"/>
      <c r="BG716" s="16"/>
      <c r="BH716" s="16"/>
      <c r="BI716" s="16"/>
      <c r="BJ716" s="16"/>
      <c r="BK716" s="16"/>
      <c r="BL716" s="16"/>
      <c r="BM716" s="16"/>
      <c r="BN716" s="16"/>
      <c r="BO716" s="16"/>
      <c r="BP716" s="16"/>
      <c r="BQ716" s="16"/>
      <c r="BR716" s="16"/>
      <c r="BS716" s="16"/>
      <c r="BT716" s="16"/>
      <c r="BU716" s="16"/>
      <c r="BV716" s="16"/>
      <c r="BW716" s="16"/>
      <c r="BX716" s="16"/>
      <c r="BY716" s="16"/>
      <c r="BZ716" s="16"/>
      <c r="CA716" s="16"/>
      <c r="CB716" s="16"/>
      <c r="CC716" s="16"/>
      <c r="CD716" s="16"/>
      <c r="CE716" s="16"/>
      <c r="CF716" s="16"/>
      <c r="CG716" s="16"/>
      <c r="CH716" s="16"/>
      <c r="CI716" s="16"/>
      <c r="CJ716" s="16"/>
      <c r="CK716" s="16"/>
      <c r="CL716" s="16"/>
      <c r="CM716" s="16"/>
      <c r="CN716" s="16"/>
      <c r="CO716" s="16"/>
      <c r="CP716" s="16"/>
      <c r="CQ716" s="16"/>
      <c r="CR716" s="16"/>
      <c r="CS716" s="16"/>
      <c r="CT716" s="16"/>
      <c r="CU716" s="16"/>
      <c r="CV716" s="16"/>
      <c r="CW716" s="16"/>
      <c r="CX716" s="16"/>
      <c r="CY716" s="16"/>
      <c r="CZ716" s="16"/>
      <c r="DA716" s="16"/>
      <c r="DB716" s="16"/>
      <c r="DC716" s="16"/>
      <c r="DD716" s="16"/>
      <c r="DE716" s="16"/>
      <c r="DF716" s="16"/>
      <c r="DG716" s="16"/>
      <c r="DH716" s="16"/>
      <c r="DI716" s="16"/>
      <c r="DJ716" s="16"/>
      <c r="DK716" s="16"/>
      <c r="DL716" s="16"/>
      <c r="DM716" s="16"/>
      <c r="DN716" s="16"/>
      <c r="DO716" s="16"/>
      <c r="DP716" s="16"/>
      <c r="DQ716" s="16"/>
      <c r="DR716" s="16"/>
      <c r="DS716" s="16"/>
      <c r="DT716" s="16"/>
      <c r="DU716" s="16"/>
      <c r="DV716" s="16"/>
      <c r="DW716" s="16"/>
      <c r="DX716" s="16"/>
      <c r="DY716" s="16"/>
      <c r="DZ716" s="16"/>
      <c r="EA716" s="16"/>
      <c r="EB716" s="16"/>
      <c r="EC716" s="16"/>
      <c r="ED716" s="16"/>
      <c r="EE716" s="16"/>
      <c r="EF716" s="16"/>
      <c r="EG716" s="16"/>
      <c r="EH716" s="16"/>
      <c r="EI716" s="16"/>
      <c r="EJ716" s="16"/>
      <c r="EK716" s="16"/>
      <c r="EL716" s="16"/>
      <c r="EM716" s="16"/>
      <c r="EN716" s="16"/>
      <c r="EO716" s="16"/>
      <c r="EP716" s="16"/>
      <c r="EQ716" s="16"/>
      <c r="ER716" s="16"/>
      <c r="ES716" s="16"/>
      <c r="ET716" s="16"/>
      <c r="EU716" s="16"/>
      <c r="EV716" s="16"/>
      <c r="EW716" s="16"/>
      <c r="EX716" s="16"/>
      <c r="EY716" s="16"/>
      <c r="EZ716" s="16"/>
      <c r="FA716" s="16"/>
      <c r="FB716" s="16"/>
      <c r="FC716" s="16"/>
      <c r="FD716" s="16"/>
      <c r="FE716" s="16"/>
      <c r="FF716" s="16"/>
      <c r="FG716" s="16"/>
      <c r="FH716" s="16"/>
      <c r="FI716" s="16"/>
      <c r="FJ716" s="16"/>
      <c r="FK716" s="16"/>
      <c r="FL716" s="16"/>
      <c r="FM716" s="16"/>
      <c r="FN716" s="16"/>
      <c r="FO716" s="16"/>
      <c r="FP716" s="16"/>
      <c r="FQ716" s="16"/>
      <c r="FR716" s="16"/>
      <c r="FS716" s="16"/>
      <c r="FT716" s="16"/>
      <c r="FU716" s="16"/>
      <c r="FV716" s="16"/>
      <c r="FW716" s="16"/>
      <c r="FX716" s="16"/>
      <c r="FY716" s="16"/>
      <c r="FZ716" s="16"/>
      <c r="GA716" s="16"/>
      <c r="GB716" s="16"/>
      <c r="GC716" s="16"/>
      <c r="GD716" s="16"/>
      <c r="GE716" s="16"/>
      <c r="GF716" s="16"/>
      <c r="GG716" s="16"/>
      <c r="GH716" s="16"/>
      <c r="GI716" s="16"/>
      <c r="GJ716" s="16"/>
      <c r="GK716" s="16"/>
      <c r="GL716" s="16"/>
      <c r="GM716" s="16"/>
      <c r="GN716" s="16"/>
      <c r="GO716" s="16"/>
      <c r="GP716" s="16"/>
      <c r="GQ716" s="16"/>
      <c r="GR716" s="16"/>
      <c r="GS716" s="16"/>
      <c r="GT716" s="16"/>
      <c r="GU716" s="16"/>
      <c r="GV716" s="16"/>
      <c r="GW716" s="16"/>
      <c r="GX716" s="16"/>
      <c r="GY716" s="16"/>
      <c r="GZ716" s="16"/>
      <c r="HA716" s="16"/>
      <c r="HB716" s="16"/>
      <c r="HC716" s="16"/>
      <c r="HD716" s="16"/>
      <c r="HE716" s="16"/>
      <c r="HF716" s="16"/>
      <c r="HG716" s="16"/>
      <c r="HH716" s="16"/>
      <c r="HI716" s="16"/>
      <c r="HJ716" s="16"/>
      <c r="HK716" s="16"/>
      <c r="HL716" s="16"/>
      <c r="HM716" s="16"/>
      <c r="HN716" s="16"/>
      <c r="HO716" s="16"/>
      <c r="HP716" s="16"/>
      <c r="HQ716" s="16"/>
      <c r="HR716" s="16"/>
      <c r="HS716" s="16"/>
      <c r="HT716" s="16"/>
      <c r="HU716" s="16"/>
      <c r="HV716" s="16"/>
      <c r="HW716" s="16"/>
      <c r="HX716" s="16"/>
      <c r="HY716" s="16"/>
      <c r="HZ716" s="16"/>
      <c r="IA716" s="16"/>
      <c r="IB716" s="16"/>
      <c r="IC716" s="16"/>
      <c r="ID716" s="16"/>
      <c r="IE716" s="16"/>
      <c r="IF716" s="16"/>
      <c r="IG716" s="16"/>
      <c r="IH716" s="16"/>
      <c r="II716" s="16"/>
      <c r="IJ716" s="16"/>
      <c r="IK716" s="16"/>
      <c r="IL716" s="16"/>
      <c r="IM716" s="16"/>
      <c r="IN716" s="16"/>
      <c r="IO716" s="16"/>
      <c r="IP716" s="16"/>
      <c r="IQ716" s="16"/>
      <c r="IR716" s="16"/>
      <c r="IS716" s="16"/>
      <c r="IT716" s="16"/>
      <c r="IU716" s="16"/>
      <c r="IV716" s="16"/>
      <c r="IW716" s="16"/>
      <c r="IX716" s="16"/>
      <c r="IY716" s="16"/>
      <c r="IZ716" s="16"/>
      <c r="JA716" s="16"/>
      <c r="JB716" s="16"/>
      <c r="JC716" s="16"/>
      <c r="JD716" s="16"/>
      <c r="JE716" s="16"/>
      <c r="JF716" s="16"/>
      <c r="JG716" s="16"/>
      <c r="JH716" s="16"/>
      <c r="JI716" s="16"/>
      <c r="JJ716" s="16"/>
      <c r="JK716" s="16"/>
      <c r="JL716" s="16"/>
      <c r="JM716" s="16"/>
      <c r="JN716" s="16"/>
      <c r="JO716" s="16"/>
      <c r="JP716" s="16"/>
    </row>
    <row r="717" spans="2:276" s="18" customFormat="1" x14ac:dyDescent="0.25">
      <c r="B717" s="16"/>
      <c r="C717" s="16"/>
      <c r="D717" s="16"/>
      <c r="E717" s="16"/>
      <c r="F717" s="16"/>
      <c r="G717" s="16"/>
      <c r="H717" s="16"/>
      <c r="I717" s="16"/>
      <c r="J717" s="16"/>
      <c r="K717" s="16"/>
      <c r="L717" s="16"/>
      <c r="M717" s="16"/>
      <c r="N717" s="16"/>
      <c r="O717" s="16"/>
      <c r="P717" s="16"/>
      <c r="Q717" s="16"/>
      <c r="R717" s="16"/>
      <c r="S717" s="16"/>
      <c r="T717" s="16"/>
      <c r="U717" s="16"/>
      <c r="V717" s="16"/>
      <c r="W717" s="16"/>
      <c r="X717" s="16"/>
      <c r="Y717" s="16"/>
      <c r="Z717" s="16"/>
      <c r="AA717" s="16"/>
      <c r="AB717" s="16"/>
      <c r="AC717" s="16"/>
      <c r="AD717" s="16"/>
      <c r="AE717" s="16"/>
      <c r="AF717" s="16"/>
      <c r="AG717" s="16"/>
      <c r="AH717" s="16"/>
      <c r="AI717" s="16"/>
      <c r="AJ717" s="16"/>
      <c r="AK717" s="16"/>
      <c r="AL717" s="16"/>
      <c r="AM717" s="16"/>
      <c r="AN717" s="16"/>
      <c r="AO717" s="16"/>
      <c r="AP717" s="16"/>
      <c r="AQ717" s="16"/>
      <c r="AR717" s="16"/>
      <c r="AS717" s="16"/>
      <c r="AT717" s="16"/>
      <c r="AU717" s="16"/>
      <c r="AV717" s="16"/>
      <c r="AW717" s="16"/>
      <c r="AX717" s="16"/>
      <c r="AY717" s="16"/>
      <c r="AZ717" s="16"/>
      <c r="BA717" s="16"/>
      <c r="BB717" s="16"/>
      <c r="BC717" s="16"/>
      <c r="BD717" s="16"/>
      <c r="BE717" s="16"/>
      <c r="BF717" s="16"/>
      <c r="BG717" s="16"/>
      <c r="BH717" s="16"/>
      <c r="BI717" s="16"/>
      <c r="BJ717" s="16"/>
      <c r="BK717" s="16"/>
      <c r="BL717" s="16"/>
      <c r="BM717" s="16"/>
      <c r="BN717" s="16"/>
      <c r="BO717" s="16"/>
      <c r="BP717" s="16"/>
      <c r="BQ717" s="16"/>
      <c r="BR717" s="16"/>
      <c r="BS717" s="16"/>
      <c r="BT717" s="16"/>
      <c r="BU717" s="16"/>
      <c r="BV717" s="16"/>
      <c r="BW717" s="16"/>
      <c r="BX717" s="16"/>
      <c r="BY717" s="16"/>
      <c r="BZ717" s="16"/>
      <c r="CA717" s="16"/>
      <c r="CB717" s="16"/>
      <c r="CC717" s="16"/>
      <c r="CD717" s="16"/>
      <c r="CE717" s="16"/>
      <c r="CF717" s="16"/>
      <c r="CG717" s="16"/>
      <c r="CH717" s="16"/>
      <c r="CI717" s="16"/>
      <c r="CJ717" s="16"/>
      <c r="CK717" s="16"/>
      <c r="CL717" s="16"/>
      <c r="CM717" s="16"/>
      <c r="CN717" s="16"/>
      <c r="CO717" s="16"/>
      <c r="CP717" s="16"/>
      <c r="CQ717" s="16"/>
      <c r="CR717" s="16"/>
      <c r="CS717" s="16"/>
      <c r="CT717" s="16"/>
      <c r="CU717" s="16"/>
      <c r="CV717" s="16"/>
      <c r="CW717" s="16"/>
      <c r="CX717" s="16"/>
      <c r="CY717" s="16"/>
      <c r="CZ717" s="16"/>
      <c r="DA717" s="16"/>
      <c r="DB717" s="16"/>
      <c r="DC717" s="16"/>
      <c r="DD717" s="16"/>
      <c r="DE717" s="16"/>
      <c r="DF717" s="16"/>
      <c r="DG717" s="16"/>
      <c r="DH717" s="16"/>
      <c r="DI717" s="16"/>
      <c r="DJ717" s="16"/>
      <c r="DK717" s="16"/>
      <c r="DL717" s="16"/>
      <c r="DM717" s="16"/>
      <c r="DN717" s="16"/>
      <c r="DO717" s="16"/>
      <c r="DP717" s="16"/>
      <c r="DQ717" s="16"/>
      <c r="DR717" s="16"/>
      <c r="DS717" s="16"/>
      <c r="DT717" s="16"/>
      <c r="DU717" s="16"/>
      <c r="DV717" s="16"/>
      <c r="DW717" s="16"/>
      <c r="DX717" s="16"/>
      <c r="DY717" s="16"/>
      <c r="DZ717" s="16"/>
      <c r="EA717" s="16"/>
      <c r="EB717" s="16"/>
      <c r="EC717" s="16"/>
      <c r="ED717" s="16"/>
      <c r="EE717" s="16"/>
      <c r="EF717" s="16"/>
      <c r="EG717" s="16"/>
      <c r="EH717" s="16"/>
      <c r="EI717" s="16"/>
      <c r="EJ717" s="16"/>
      <c r="EK717" s="16"/>
      <c r="EL717" s="16"/>
      <c r="EM717" s="16"/>
      <c r="EN717" s="16"/>
      <c r="EO717" s="16"/>
      <c r="EP717" s="16"/>
      <c r="EQ717" s="16"/>
      <c r="ER717" s="16"/>
      <c r="ES717" s="16"/>
      <c r="ET717" s="16"/>
      <c r="EU717" s="16"/>
      <c r="EV717" s="16"/>
      <c r="EW717" s="16"/>
      <c r="EX717" s="16"/>
      <c r="EY717" s="16"/>
      <c r="EZ717" s="16"/>
      <c r="FA717" s="16"/>
      <c r="FB717" s="16"/>
      <c r="FC717" s="16"/>
      <c r="FD717" s="16"/>
      <c r="FE717" s="16"/>
      <c r="FF717" s="16"/>
      <c r="FG717" s="16"/>
      <c r="FH717" s="16"/>
      <c r="FI717" s="16"/>
      <c r="FJ717" s="16"/>
      <c r="FK717" s="16"/>
      <c r="FL717" s="16"/>
      <c r="FM717" s="16"/>
      <c r="FN717" s="16"/>
      <c r="FO717" s="16"/>
      <c r="FP717" s="16"/>
      <c r="FQ717" s="16"/>
      <c r="FR717" s="16"/>
      <c r="FS717" s="16"/>
      <c r="FT717" s="16"/>
      <c r="FU717" s="16"/>
      <c r="FV717" s="16"/>
      <c r="FW717" s="16"/>
      <c r="FX717" s="16"/>
      <c r="FY717" s="16"/>
      <c r="FZ717" s="16"/>
      <c r="GA717" s="16"/>
      <c r="GB717" s="16"/>
      <c r="GC717" s="16"/>
      <c r="GD717" s="16"/>
      <c r="GE717" s="16"/>
      <c r="GF717" s="16"/>
      <c r="GG717" s="16"/>
      <c r="GH717" s="16"/>
      <c r="GI717" s="16"/>
      <c r="GJ717" s="16"/>
      <c r="GK717" s="16"/>
      <c r="GL717" s="16"/>
      <c r="GM717" s="16"/>
      <c r="GN717" s="16"/>
      <c r="GO717" s="16"/>
      <c r="GP717" s="16"/>
      <c r="GQ717" s="16"/>
      <c r="GR717" s="16"/>
      <c r="GS717" s="16"/>
      <c r="GT717" s="16"/>
      <c r="GU717" s="16"/>
      <c r="GV717" s="16"/>
      <c r="GW717" s="16"/>
      <c r="GX717" s="16"/>
      <c r="GY717" s="16"/>
      <c r="GZ717" s="16"/>
      <c r="HA717" s="16"/>
      <c r="HB717" s="16"/>
      <c r="HC717" s="16"/>
      <c r="HD717" s="16"/>
      <c r="HE717" s="16"/>
      <c r="HF717" s="16"/>
      <c r="HG717" s="16"/>
      <c r="HH717" s="16"/>
      <c r="HI717" s="16"/>
      <c r="HJ717" s="16"/>
      <c r="HK717" s="16"/>
      <c r="HL717" s="16"/>
      <c r="HM717" s="16"/>
      <c r="HN717" s="16"/>
      <c r="HO717" s="16"/>
      <c r="HP717" s="16"/>
      <c r="HQ717" s="16"/>
      <c r="HR717" s="16"/>
      <c r="HS717" s="16"/>
      <c r="HT717" s="16"/>
      <c r="HU717" s="16"/>
      <c r="HV717" s="16"/>
      <c r="HW717" s="16"/>
      <c r="HX717" s="16"/>
      <c r="HY717" s="16"/>
      <c r="HZ717" s="16"/>
      <c r="IA717" s="16"/>
      <c r="IB717" s="16"/>
      <c r="IC717" s="16"/>
      <c r="ID717" s="16"/>
      <c r="IE717" s="16"/>
      <c r="IF717" s="16"/>
      <c r="IG717" s="16"/>
      <c r="IH717" s="16"/>
      <c r="II717" s="16"/>
      <c r="IJ717" s="16"/>
      <c r="IK717" s="16"/>
      <c r="IL717" s="16"/>
      <c r="IM717" s="16"/>
      <c r="IN717" s="16"/>
      <c r="IO717" s="16"/>
      <c r="IP717" s="16"/>
      <c r="IQ717" s="16"/>
      <c r="IR717" s="16"/>
      <c r="IS717" s="16"/>
      <c r="IT717" s="16"/>
      <c r="IU717" s="16"/>
      <c r="IV717" s="16"/>
      <c r="IW717" s="16"/>
      <c r="IX717" s="16"/>
      <c r="IY717" s="16"/>
      <c r="IZ717" s="16"/>
      <c r="JA717" s="16"/>
      <c r="JB717" s="16"/>
      <c r="JC717" s="16"/>
      <c r="JD717" s="16"/>
      <c r="JE717" s="16"/>
      <c r="JF717" s="16"/>
      <c r="JG717" s="16"/>
      <c r="JH717" s="16"/>
      <c r="JI717" s="16"/>
      <c r="JJ717" s="16"/>
      <c r="JK717" s="16"/>
      <c r="JL717" s="16"/>
      <c r="JM717" s="16"/>
      <c r="JN717" s="16"/>
      <c r="JO717" s="16"/>
      <c r="JP717" s="16"/>
    </row>
    <row r="718" spans="2:276" s="18" customFormat="1" x14ac:dyDescent="0.25">
      <c r="B718" s="16"/>
      <c r="C718" s="16"/>
      <c r="D718" s="16"/>
      <c r="E718" s="16"/>
      <c r="F718" s="16"/>
      <c r="G718" s="16"/>
      <c r="H718" s="16"/>
      <c r="I718" s="16"/>
      <c r="J718" s="16"/>
      <c r="K718" s="16"/>
      <c r="L718" s="16"/>
      <c r="M718" s="16"/>
      <c r="N718" s="16"/>
      <c r="O718" s="16"/>
      <c r="P718" s="16"/>
      <c r="Q718" s="16"/>
      <c r="R718" s="16"/>
      <c r="S718" s="16"/>
      <c r="T718" s="16"/>
      <c r="U718" s="16"/>
      <c r="V718" s="16"/>
      <c r="W718" s="16"/>
      <c r="X718" s="16"/>
      <c r="Y718" s="16"/>
      <c r="Z718" s="16"/>
      <c r="AA718" s="16"/>
      <c r="AB718" s="16"/>
      <c r="AC718" s="16"/>
      <c r="AD718" s="16"/>
      <c r="AE718" s="16"/>
      <c r="AF718" s="16"/>
      <c r="AG718" s="16"/>
      <c r="AH718" s="16"/>
      <c r="AI718" s="16"/>
      <c r="AJ718" s="16"/>
      <c r="AK718" s="16"/>
      <c r="AL718" s="16"/>
      <c r="AM718" s="16"/>
      <c r="AN718" s="16"/>
      <c r="AO718" s="16"/>
      <c r="AP718" s="16"/>
      <c r="AQ718" s="16"/>
      <c r="AR718" s="16"/>
      <c r="AS718" s="16"/>
      <c r="AT718" s="16"/>
      <c r="AU718" s="16"/>
      <c r="AV718" s="16"/>
      <c r="AW718" s="16"/>
      <c r="AX718" s="16"/>
      <c r="AY718" s="16"/>
      <c r="AZ718" s="16"/>
      <c r="BA718" s="16"/>
      <c r="BB718" s="16"/>
      <c r="BC718" s="16"/>
      <c r="BD718" s="16"/>
      <c r="BE718" s="16"/>
      <c r="BF718" s="16"/>
      <c r="BG718" s="16"/>
      <c r="BH718" s="16"/>
      <c r="BI718" s="16"/>
      <c r="BJ718" s="16"/>
      <c r="BK718" s="16"/>
      <c r="BL718" s="16"/>
      <c r="BM718" s="16"/>
      <c r="BN718" s="16"/>
      <c r="BO718" s="16"/>
      <c r="BP718" s="16"/>
      <c r="BQ718" s="16"/>
      <c r="BR718" s="16"/>
      <c r="BS718" s="16"/>
      <c r="BT718" s="16"/>
      <c r="BU718" s="16"/>
      <c r="BV718" s="16"/>
      <c r="BW718" s="16"/>
      <c r="BX718" s="16"/>
      <c r="BY718" s="16"/>
      <c r="BZ718" s="16"/>
      <c r="CA718" s="16"/>
      <c r="CB718" s="16"/>
      <c r="CC718" s="16"/>
      <c r="CD718" s="16"/>
      <c r="CE718" s="16"/>
      <c r="CF718" s="16"/>
      <c r="CG718" s="16"/>
      <c r="CH718" s="16"/>
      <c r="CI718" s="16"/>
      <c r="CJ718" s="16"/>
      <c r="CK718" s="16"/>
      <c r="CL718" s="16"/>
      <c r="CM718" s="16"/>
      <c r="CN718" s="16"/>
      <c r="CO718" s="16"/>
      <c r="CP718" s="16"/>
      <c r="CQ718" s="16"/>
      <c r="CR718" s="16"/>
      <c r="CS718" s="16"/>
      <c r="CT718" s="16"/>
      <c r="CU718" s="16"/>
      <c r="CV718" s="16"/>
      <c r="CW718" s="16"/>
      <c r="CX718" s="16"/>
      <c r="CY718" s="16"/>
      <c r="CZ718" s="16"/>
      <c r="DA718" s="16"/>
      <c r="DB718" s="16"/>
      <c r="DC718" s="16"/>
      <c r="DD718" s="16"/>
      <c r="DE718" s="16"/>
      <c r="DF718" s="16"/>
      <c r="DG718" s="16"/>
      <c r="DH718" s="16"/>
      <c r="DI718" s="16"/>
      <c r="DJ718" s="16"/>
      <c r="DK718" s="16"/>
      <c r="DL718" s="16"/>
      <c r="DM718" s="16"/>
      <c r="DN718" s="16"/>
      <c r="DO718" s="16"/>
      <c r="DP718" s="16"/>
      <c r="DQ718" s="16"/>
      <c r="DR718" s="16"/>
      <c r="DS718" s="16"/>
      <c r="DT718" s="16"/>
      <c r="DU718" s="16"/>
      <c r="DV718" s="16"/>
      <c r="DW718" s="16"/>
      <c r="DX718" s="16"/>
      <c r="DY718" s="16"/>
      <c r="DZ718" s="16"/>
      <c r="EA718" s="16"/>
      <c r="EB718" s="16"/>
      <c r="EC718" s="16"/>
      <c r="ED718" s="16"/>
      <c r="EE718" s="16"/>
      <c r="EF718" s="16"/>
      <c r="EG718" s="16"/>
      <c r="EH718" s="16"/>
      <c r="EI718" s="16"/>
      <c r="EJ718" s="16"/>
      <c r="EK718" s="16"/>
      <c r="EL718" s="16"/>
      <c r="EM718" s="16"/>
      <c r="EN718" s="16"/>
      <c r="EO718" s="16"/>
      <c r="EP718" s="16"/>
      <c r="EQ718" s="16"/>
      <c r="ER718" s="16"/>
      <c r="ES718" s="16"/>
      <c r="ET718" s="16"/>
      <c r="EU718" s="16"/>
      <c r="EV718" s="16"/>
      <c r="EW718" s="16"/>
      <c r="EX718" s="16"/>
      <c r="EY718" s="16"/>
      <c r="EZ718" s="16"/>
      <c r="FA718" s="16"/>
      <c r="FB718" s="16"/>
      <c r="FC718" s="16"/>
      <c r="FD718" s="16"/>
      <c r="FE718" s="16"/>
      <c r="FF718" s="16"/>
      <c r="FG718" s="16"/>
      <c r="FH718" s="16"/>
      <c r="FI718" s="16"/>
      <c r="FJ718" s="16"/>
      <c r="FK718" s="16"/>
      <c r="FL718" s="16"/>
      <c r="FM718" s="16"/>
      <c r="FN718" s="16"/>
      <c r="FO718" s="16"/>
      <c r="FP718" s="16"/>
      <c r="FQ718" s="16"/>
      <c r="FR718" s="16"/>
      <c r="FS718" s="16"/>
      <c r="FT718" s="16"/>
      <c r="FU718" s="16"/>
      <c r="FV718" s="16"/>
      <c r="FW718" s="16"/>
      <c r="FX718" s="16"/>
      <c r="FY718" s="16"/>
      <c r="FZ718" s="16"/>
      <c r="GA718" s="16"/>
      <c r="GB718" s="16"/>
      <c r="GC718" s="16"/>
      <c r="GD718" s="16"/>
      <c r="GE718" s="16"/>
      <c r="GF718" s="16"/>
      <c r="GG718" s="16"/>
      <c r="GH718" s="16"/>
      <c r="GI718" s="16"/>
      <c r="GJ718" s="16"/>
      <c r="GK718" s="16"/>
      <c r="GL718" s="16"/>
      <c r="GM718" s="16"/>
      <c r="GN718" s="16"/>
      <c r="GO718" s="16"/>
      <c r="GP718" s="16"/>
      <c r="GQ718" s="16"/>
      <c r="GR718" s="16"/>
      <c r="GS718" s="16"/>
      <c r="GT718" s="16"/>
      <c r="GU718" s="16"/>
      <c r="GV718" s="16"/>
      <c r="GW718" s="16"/>
      <c r="GX718" s="16"/>
      <c r="GY718" s="16"/>
      <c r="GZ718" s="16"/>
      <c r="HA718" s="16"/>
      <c r="HB718" s="16"/>
      <c r="HC718" s="16"/>
      <c r="HD718" s="16"/>
      <c r="HE718" s="16"/>
      <c r="HF718" s="16"/>
      <c r="HG718" s="16"/>
      <c r="HH718" s="16"/>
      <c r="HI718" s="16"/>
      <c r="HJ718" s="16"/>
      <c r="HK718" s="16"/>
      <c r="HL718" s="16"/>
      <c r="HM718" s="16"/>
      <c r="HN718" s="16"/>
      <c r="HO718" s="16"/>
      <c r="HP718" s="16"/>
      <c r="HQ718" s="16"/>
      <c r="HR718" s="16"/>
      <c r="HS718" s="16"/>
      <c r="HT718" s="16"/>
      <c r="HU718" s="16"/>
      <c r="HV718" s="16"/>
      <c r="HW718" s="16"/>
      <c r="HX718" s="16"/>
      <c r="HY718" s="16"/>
      <c r="HZ718" s="16"/>
      <c r="IA718" s="16"/>
      <c r="IB718" s="16"/>
      <c r="IC718" s="16"/>
      <c r="ID718" s="16"/>
      <c r="IE718" s="16"/>
      <c r="IF718" s="16"/>
      <c r="IG718" s="16"/>
      <c r="IH718" s="16"/>
      <c r="II718" s="16"/>
      <c r="IJ718" s="16"/>
      <c r="IK718" s="16"/>
      <c r="IL718" s="16"/>
      <c r="IM718" s="16"/>
      <c r="IN718" s="16"/>
      <c r="IO718" s="16"/>
      <c r="IP718" s="16"/>
      <c r="IQ718" s="16"/>
      <c r="IR718" s="16"/>
      <c r="IS718" s="16"/>
      <c r="IT718" s="16"/>
      <c r="IU718" s="16"/>
      <c r="IV718" s="16"/>
      <c r="IW718" s="16"/>
      <c r="IX718" s="16"/>
      <c r="IY718" s="16"/>
      <c r="IZ718" s="16"/>
      <c r="JA718" s="16"/>
      <c r="JB718" s="16"/>
      <c r="JC718" s="16"/>
      <c r="JD718" s="16"/>
      <c r="JE718" s="16"/>
      <c r="JF718" s="16"/>
      <c r="JG718" s="16"/>
      <c r="JH718" s="16"/>
      <c r="JI718" s="16"/>
      <c r="JJ718" s="16"/>
      <c r="JK718" s="16"/>
      <c r="JL718" s="16"/>
      <c r="JM718" s="16"/>
      <c r="JN718" s="16"/>
      <c r="JO718" s="16"/>
      <c r="JP718" s="16"/>
    </row>
    <row r="719" spans="2:276" s="18" customFormat="1" x14ac:dyDescent="0.25">
      <c r="B719" s="16"/>
      <c r="C719" s="16"/>
      <c r="D719" s="16"/>
      <c r="E719" s="16"/>
      <c r="F719" s="16"/>
      <c r="G719" s="16"/>
      <c r="H719" s="16"/>
      <c r="I719" s="16"/>
      <c r="J719" s="16"/>
      <c r="K719" s="16"/>
      <c r="L719" s="16"/>
      <c r="M719" s="16"/>
      <c r="N719" s="16"/>
      <c r="O719" s="16"/>
      <c r="P719" s="16"/>
      <c r="Q719" s="16"/>
      <c r="R719" s="16"/>
      <c r="S719" s="16"/>
      <c r="T719" s="16"/>
      <c r="U719" s="16"/>
      <c r="V719" s="16"/>
      <c r="W719" s="16"/>
      <c r="X719" s="16"/>
      <c r="Y719" s="16"/>
      <c r="Z719" s="16"/>
      <c r="AA719" s="16"/>
      <c r="AB719" s="16"/>
      <c r="AC719" s="16"/>
      <c r="AD719" s="16"/>
      <c r="AE719" s="16"/>
      <c r="AF719" s="16"/>
      <c r="AG719" s="16"/>
      <c r="AH719" s="16"/>
      <c r="AI719" s="16"/>
      <c r="AJ719" s="16"/>
      <c r="AK719" s="16"/>
      <c r="AL719" s="16"/>
      <c r="AM719" s="16"/>
      <c r="AN719" s="16"/>
      <c r="AO719" s="16"/>
      <c r="AP719" s="16"/>
      <c r="AQ719" s="16"/>
      <c r="AR719" s="16"/>
      <c r="AS719" s="16"/>
      <c r="AT719" s="16"/>
      <c r="AU719" s="16"/>
      <c r="AV719" s="16"/>
      <c r="AW719" s="16"/>
      <c r="AX719" s="16"/>
      <c r="AY719" s="16"/>
      <c r="AZ719" s="16"/>
      <c r="BA719" s="16"/>
      <c r="BB719" s="16"/>
      <c r="BC719" s="16"/>
      <c r="BD719" s="16"/>
      <c r="BE719" s="16"/>
      <c r="BF719" s="16"/>
      <c r="BG719" s="16"/>
      <c r="BH719" s="16"/>
      <c r="BI719" s="16"/>
      <c r="BJ719" s="16"/>
      <c r="BK719" s="16"/>
      <c r="BL719" s="16"/>
      <c r="BM719" s="16"/>
      <c r="BN719" s="16"/>
      <c r="BO719" s="16"/>
      <c r="BP719" s="16"/>
      <c r="BQ719" s="16"/>
      <c r="BR719" s="16"/>
      <c r="BS719" s="16"/>
      <c r="BT719" s="16"/>
      <c r="BU719" s="16"/>
      <c r="BV719" s="16"/>
      <c r="BW719" s="16"/>
      <c r="BX719" s="16"/>
      <c r="BY719" s="16"/>
      <c r="BZ719" s="16"/>
      <c r="CA719" s="16"/>
      <c r="CB719" s="16"/>
      <c r="CC719" s="16"/>
      <c r="CD719" s="16"/>
      <c r="CE719" s="16"/>
      <c r="CF719" s="16"/>
      <c r="CG719" s="16"/>
      <c r="CH719" s="16"/>
      <c r="CI719" s="16"/>
      <c r="CJ719" s="16"/>
      <c r="CK719" s="16"/>
      <c r="CL719" s="16"/>
      <c r="CM719" s="16"/>
      <c r="CN719" s="16"/>
      <c r="CO719" s="16"/>
      <c r="CP719" s="16"/>
      <c r="CQ719" s="16"/>
      <c r="CR719" s="16"/>
      <c r="CS719" s="16"/>
      <c r="CT719" s="16"/>
      <c r="CU719" s="16"/>
      <c r="CV719" s="16"/>
      <c r="CW719" s="16"/>
      <c r="CX719" s="16"/>
      <c r="CY719" s="16"/>
      <c r="CZ719" s="16"/>
      <c r="DA719" s="16"/>
      <c r="DB719" s="16"/>
      <c r="DC719" s="16"/>
      <c r="DD719" s="16"/>
      <c r="DE719" s="16"/>
      <c r="DF719" s="16"/>
      <c r="DG719" s="16"/>
      <c r="DH719" s="16"/>
      <c r="DI719" s="16"/>
      <c r="DJ719" s="16"/>
      <c r="DK719" s="16"/>
      <c r="DL719" s="16"/>
      <c r="DM719" s="16"/>
      <c r="DN719" s="16"/>
      <c r="DO719" s="16"/>
      <c r="DP719" s="16"/>
      <c r="DQ719" s="16"/>
      <c r="DR719" s="16"/>
      <c r="DS719" s="16"/>
      <c r="DT719" s="16"/>
      <c r="DU719" s="16"/>
      <c r="DV719" s="16"/>
      <c r="DW719" s="16"/>
      <c r="DX719" s="16"/>
      <c r="DY719" s="16"/>
      <c r="DZ719" s="16"/>
      <c r="EA719" s="16"/>
      <c r="EB719" s="16"/>
      <c r="EC719" s="16"/>
      <c r="ED719" s="16"/>
      <c r="EE719" s="16"/>
      <c r="EF719" s="16"/>
      <c r="EG719" s="16"/>
      <c r="EH719" s="16"/>
      <c r="EI719" s="16"/>
      <c r="EJ719" s="16"/>
      <c r="EK719" s="16"/>
      <c r="EL719" s="16"/>
      <c r="EM719" s="16"/>
      <c r="EN719" s="16"/>
      <c r="EO719" s="16"/>
      <c r="EP719" s="16"/>
      <c r="EQ719" s="16"/>
      <c r="ER719" s="16"/>
      <c r="ES719" s="16"/>
      <c r="ET719" s="16"/>
      <c r="EU719" s="16"/>
      <c r="EV719" s="16"/>
      <c r="EW719" s="16"/>
      <c r="EX719" s="16"/>
      <c r="EY719" s="16"/>
      <c r="EZ719" s="16"/>
      <c r="FA719" s="16"/>
      <c r="FB719" s="16"/>
      <c r="FC719" s="16"/>
      <c r="FD719" s="16"/>
      <c r="FE719" s="16"/>
      <c r="FF719" s="16"/>
      <c r="FG719" s="16"/>
      <c r="FH719" s="16"/>
      <c r="FI719" s="16"/>
      <c r="FJ719" s="16"/>
      <c r="FK719" s="16"/>
      <c r="FL719" s="16"/>
      <c r="FM719" s="16"/>
      <c r="FN719" s="16"/>
      <c r="FO719" s="16"/>
      <c r="FP719" s="16"/>
      <c r="FQ719" s="16"/>
      <c r="FR719" s="16"/>
      <c r="FS719" s="16"/>
      <c r="FT719" s="16"/>
      <c r="FU719" s="16"/>
      <c r="FV719" s="16"/>
      <c r="FW719" s="16"/>
      <c r="FX719" s="16"/>
      <c r="FY719" s="16"/>
      <c r="FZ719" s="16"/>
      <c r="GA719" s="16"/>
      <c r="GB719" s="16"/>
      <c r="GC719" s="16"/>
      <c r="GD719" s="16"/>
      <c r="GE719" s="16"/>
      <c r="GF719" s="16"/>
      <c r="GG719" s="16"/>
      <c r="GH719" s="16"/>
      <c r="GI719" s="16"/>
      <c r="GJ719" s="16"/>
      <c r="GK719" s="16"/>
      <c r="GL719" s="16"/>
      <c r="GM719" s="16"/>
      <c r="GN719" s="16"/>
      <c r="GO719" s="16"/>
      <c r="GP719" s="16"/>
      <c r="GQ719" s="16"/>
      <c r="GR719" s="16"/>
      <c r="GS719" s="16"/>
      <c r="GT719" s="16"/>
      <c r="GU719" s="16"/>
      <c r="GV719" s="16"/>
      <c r="GW719" s="16"/>
      <c r="GX719" s="16"/>
      <c r="GY719" s="16"/>
      <c r="GZ719" s="16"/>
      <c r="HA719" s="16"/>
      <c r="HB719" s="16"/>
      <c r="HC719" s="16"/>
      <c r="HD719" s="16"/>
      <c r="HE719" s="16"/>
      <c r="HF719" s="16"/>
      <c r="HG719" s="16"/>
      <c r="HH719" s="16"/>
      <c r="HI719" s="16"/>
      <c r="HJ719" s="16"/>
      <c r="HK719" s="16"/>
      <c r="HL719" s="16"/>
      <c r="HM719" s="16"/>
      <c r="HN719" s="16"/>
      <c r="HO719" s="16"/>
      <c r="HP719" s="16"/>
      <c r="HQ719" s="16"/>
      <c r="HR719" s="16"/>
      <c r="HS719" s="16"/>
      <c r="HT719" s="16"/>
      <c r="HU719" s="16"/>
      <c r="HV719" s="16"/>
      <c r="HW719" s="16"/>
      <c r="HX719" s="16"/>
      <c r="HY719" s="16"/>
      <c r="HZ719" s="16"/>
      <c r="IA719" s="16"/>
      <c r="IB719" s="16"/>
      <c r="IC719" s="16"/>
      <c r="ID719" s="16"/>
      <c r="IE719" s="16"/>
      <c r="IF719" s="16"/>
      <c r="IG719" s="16"/>
      <c r="IH719" s="16"/>
      <c r="II719" s="16"/>
      <c r="IJ719" s="16"/>
      <c r="IK719" s="16"/>
      <c r="IL719" s="16"/>
      <c r="IM719" s="16"/>
      <c r="IN719" s="16"/>
      <c r="IO719" s="16"/>
      <c r="IP719" s="16"/>
      <c r="IQ719" s="16"/>
      <c r="IR719" s="16"/>
      <c r="IS719" s="16"/>
      <c r="IT719" s="16"/>
      <c r="IU719" s="16"/>
      <c r="IV719" s="16"/>
      <c r="IW719" s="16"/>
      <c r="IX719" s="16"/>
      <c r="IY719" s="16"/>
      <c r="IZ719" s="16"/>
      <c r="JA719" s="16"/>
      <c r="JB719" s="16"/>
      <c r="JC719" s="16"/>
      <c r="JD719" s="16"/>
      <c r="JE719" s="16"/>
      <c r="JF719" s="16"/>
      <c r="JG719" s="16"/>
      <c r="JH719" s="16"/>
      <c r="JI719" s="16"/>
      <c r="JJ719" s="16"/>
      <c r="JK719" s="16"/>
      <c r="JL719" s="16"/>
      <c r="JM719" s="16"/>
      <c r="JN719" s="16"/>
      <c r="JO719" s="16"/>
      <c r="JP719" s="16"/>
    </row>
    <row r="720" spans="2:276" s="18" customFormat="1" x14ac:dyDescent="0.25">
      <c r="B720" s="16"/>
      <c r="C720" s="16"/>
      <c r="D720" s="16"/>
      <c r="E720" s="16"/>
      <c r="F720" s="16"/>
      <c r="G720" s="16"/>
      <c r="H720" s="16"/>
      <c r="I720" s="16"/>
      <c r="J720" s="16"/>
      <c r="K720" s="16"/>
      <c r="L720" s="16"/>
      <c r="M720" s="16"/>
      <c r="N720" s="16"/>
      <c r="O720" s="16"/>
      <c r="P720" s="16"/>
      <c r="Q720" s="16"/>
      <c r="R720" s="16"/>
      <c r="S720" s="16"/>
      <c r="T720" s="16"/>
      <c r="U720" s="16"/>
      <c r="V720" s="16"/>
      <c r="W720" s="16"/>
      <c r="X720" s="16"/>
      <c r="Y720" s="16"/>
      <c r="Z720" s="16"/>
      <c r="AA720" s="16"/>
      <c r="AB720" s="16"/>
      <c r="AC720" s="16"/>
      <c r="AD720" s="16"/>
      <c r="AE720" s="16"/>
      <c r="AF720" s="16"/>
      <c r="AG720" s="16"/>
      <c r="AH720" s="16"/>
      <c r="AI720" s="16"/>
      <c r="AJ720" s="16"/>
      <c r="AK720" s="16"/>
      <c r="AL720" s="16"/>
      <c r="AM720" s="16"/>
      <c r="AN720" s="16"/>
      <c r="AO720" s="16"/>
      <c r="AP720" s="16"/>
      <c r="AQ720" s="16"/>
      <c r="AR720" s="16"/>
      <c r="AS720" s="16"/>
      <c r="AT720" s="16"/>
      <c r="AU720" s="16"/>
      <c r="AV720" s="16"/>
      <c r="AW720" s="16"/>
      <c r="AX720" s="16"/>
      <c r="AY720" s="16"/>
      <c r="AZ720" s="16"/>
      <c r="BA720" s="16"/>
      <c r="BB720" s="16"/>
      <c r="BC720" s="16"/>
      <c r="BD720" s="16"/>
      <c r="BE720" s="16"/>
      <c r="BF720" s="16"/>
      <c r="BG720" s="16"/>
      <c r="BH720" s="16"/>
      <c r="BI720" s="16"/>
      <c r="BJ720" s="16"/>
      <c r="BK720" s="16"/>
      <c r="BL720" s="16"/>
      <c r="BM720" s="16"/>
      <c r="BN720" s="16"/>
      <c r="BO720" s="16"/>
      <c r="BP720" s="16"/>
      <c r="BQ720" s="16"/>
      <c r="BR720" s="16"/>
      <c r="BS720" s="16"/>
      <c r="BT720" s="16"/>
      <c r="BU720" s="16"/>
      <c r="BV720" s="16"/>
      <c r="BW720" s="16"/>
      <c r="BX720" s="16"/>
      <c r="BY720" s="16"/>
      <c r="BZ720" s="16"/>
      <c r="CA720" s="16"/>
      <c r="CB720" s="16"/>
      <c r="CC720" s="16"/>
      <c r="CD720" s="16"/>
      <c r="CE720" s="16"/>
      <c r="CF720" s="16"/>
      <c r="CG720" s="16"/>
      <c r="CH720" s="16"/>
      <c r="CI720" s="16"/>
      <c r="CJ720" s="16"/>
      <c r="CK720" s="16"/>
      <c r="CL720" s="16"/>
      <c r="CM720" s="16"/>
      <c r="CN720" s="16"/>
      <c r="CO720" s="16"/>
      <c r="CP720" s="16"/>
      <c r="CQ720" s="16"/>
      <c r="CR720" s="16"/>
      <c r="CS720" s="16"/>
      <c r="CT720" s="16"/>
      <c r="CU720" s="16"/>
      <c r="CV720" s="16"/>
      <c r="CW720" s="16"/>
      <c r="CX720" s="16"/>
      <c r="CY720" s="16"/>
      <c r="CZ720" s="16"/>
      <c r="DA720" s="16"/>
      <c r="DB720" s="16"/>
      <c r="DC720" s="16"/>
      <c r="DD720" s="16"/>
      <c r="DE720" s="16"/>
      <c r="DF720" s="16"/>
      <c r="DG720" s="16"/>
      <c r="DH720" s="16"/>
      <c r="DI720" s="16"/>
      <c r="DJ720" s="16"/>
      <c r="DK720" s="16"/>
      <c r="DL720" s="16"/>
      <c r="DM720" s="16"/>
      <c r="DN720" s="16"/>
      <c r="DO720" s="16"/>
      <c r="DP720" s="16"/>
      <c r="DQ720" s="16"/>
      <c r="DR720" s="16"/>
      <c r="DS720" s="16"/>
      <c r="DT720" s="16"/>
      <c r="DU720" s="16"/>
      <c r="DV720" s="16"/>
      <c r="DW720" s="16"/>
      <c r="DX720" s="16"/>
      <c r="DY720" s="16"/>
      <c r="DZ720" s="16"/>
      <c r="EA720" s="16"/>
      <c r="EB720" s="16"/>
      <c r="EC720" s="16"/>
      <c r="ED720" s="16"/>
      <c r="EE720" s="16"/>
      <c r="EF720" s="16"/>
      <c r="EG720" s="16"/>
      <c r="EH720" s="16"/>
      <c r="EI720" s="16"/>
      <c r="EJ720" s="16"/>
      <c r="EK720" s="16"/>
      <c r="EL720" s="16"/>
      <c r="EM720" s="16"/>
      <c r="EN720" s="16"/>
      <c r="EO720" s="16"/>
      <c r="EP720" s="16"/>
      <c r="EQ720" s="16"/>
      <c r="ER720" s="16"/>
      <c r="ES720" s="16"/>
      <c r="ET720" s="16"/>
      <c r="EU720" s="16"/>
      <c r="EV720" s="16"/>
      <c r="EW720" s="16"/>
      <c r="EX720" s="16"/>
      <c r="EY720" s="16"/>
      <c r="EZ720" s="16"/>
      <c r="FA720" s="16"/>
      <c r="FB720" s="16"/>
      <c r="FC720" s="16"/>
      <c r="FD720" s="16"/>
      <c r="FE720" s="16"/>
      <c r="FF720" s="16"/>
      <c r="FG720" s="16"/>
      <c r="FH720" s="16"/>
      <c r="FI720" s="16"/>
      <c r="FJ720" s="16"/>
      <c r="FK720" s="16"/>
      <c r="FL720" s="16"/>
      <c r="FM720" s="16"/>
      <c r="FN720" s="16"/>
      <c r="FO720" s="16"/>
      <c r="FP720" s="16"/>
      <c r="FQ720" s="16"/>
      <c r="FR720" s="16"/>
      <c r="FS720" s="16"/>
      <c r="FT720" s="16"/>
      <c r="FU720" s="16"/>
      <c r="FV720" s="16"/>
      <c r="FW720" s="16"/>
      <c r="FX720" s="16"/>
      <c r="FY720" s="16"/>
      <c r="FZ720" s="16"/>
      <c r="GA720" s="16"/>
      <c r="GB720" s="16"/>
      <c r="GC720" s="16"/>
      <c r="GD720" s="16"/>
      <c r="GE720" s="16"/>
      <c r="GF720" s="16"/>
      <c r="GG720" s="16"/>
      <c r="GH720" s="16"/>
      <c r="GI720" s="16"/>
      <c r="GJ720" s="16"/>
      <c r="GK720" s="16"/>
      <c r="GL720" s="16"/>
      <c r="GM720" s="16"/>
      <c r="GN720" s="16"/>
      <c r="GO720" s="16"/>
      <c r="GP720" s="16"/>
      <c r="GQ720" s="16"/>
      <c r="GR720" s="16"/>
      <c r="GS720" s="16"/>
      <c r="GT720" s="16"/>
      <c r="GU720" s="16"/>
      <c r="GV720" s="16"/>
      <c r="GW720" s="16"/>
      <c r="GX720" s="16"/>
      <c r="GY720" s="16"/>
      <c r="GZ720" s="16"/>
      <c r="HA720" s="16"/>
      <c r="HB720" s="16"/>
      <c r="HC720" s="16"/>
      <c r="HD720" s="16"/>
      <c r="HE720" s="16"/>
      <c r="HF720" s="16"/>
      <c r="HG720" s="16"/>
      <c r="HH720" s="16"/>
      <c r="HI720" s="16"/>
      <c r="HJ720" s="16"/>
      <c r="HK720" s="16"/>
      <c r="HL720" s="16"/>
      <c r="HM720" s="16"/>
      <c r="HN720" s="16"/>
      <c r="HO720" s="16"/>
      <c r="HP720" s="16"/>
      <c r="HQ720" s="16"/>
      <c r="HR720" s="16"/>
      <c r="HS720" s="16"/>
      <c r="HT720" s="16"/>
      <c r="HU720" s="16"/>
      <c r="HV720" s="16"/>
      <c r="HW720" s="16"/>
      <c r="HX720" s="16"/>
      <c r="HY720" s="16"/>
      <c r="HZ720" s="16"/>
      <c r="IA720" s="16"/>
      <c r="IB720" s="16"/>
      <c r="IC720" s="16"/>
      <c r="ID720" s="16"/>
      <c r="IE720" s="16"/>
      <c r="IF720" s="16"/>
      <c r="IG720" s="16"/>
      <c r="IH720" s="16"/>
      <c r="II720" s="16"/>
      <c r="IJ720" s="16"/>
      <c r="IK720" s="16"/>
      <c r="IL720" s="16"/>
      <c r="IM720" s="16"/>
      <c r="IN720" s="16"/>
      <c r="IO720" s="16"/>
      <c r="IP720" s="16"/>
      <c r="IQ720" s="16"/>
      <c r="IR720" s="16"/>
      <c r="IS720" s="16"/>
      <c r="IT720" s="16"/>
      <c r="IU720" s="16"/>
      <c r="IV720" s="16"/>
      <c r="IW720" s="16"/>
      <c r="IX720" s="16"/>
      <c r="IY720" s="16"/>
      <c r="IZ720" s="16"/>
      <c r="JA720" s="16"/>
      <c r="JB720" s="16"/>
      <c r="JC720" s="16"/>
      <c r="JD720" s="16"/>
      <c r="JE720" s="16"/>
      <c r="JF720" s="16"/>
      <c r="JG720" s="16"/>
      <c r="JH720" s="16"/>
      <c r="JI720" s="16"/>
      <c r="JJ720" s="16"/>
      <c r="JK720" s="16"/>
      <c r="JL720" s="16"/>
      <c r="JM720" s="16"/>
      <c r="JN720" s="16"/>
      <c r="JO720" s="16"/>
      <c r="JP720" s="16"/>
    </row>
    <row r="721" spans="2:276" s="18" customFormat="1" x14ac:dyDescent="0.25">
      <c r="B721" s="16"/>
      <c r="C721" s="16"/>
      <c r="D721" s="16"/>
      <c r="E721" s="16"/>
      <c r="F721" s="16"/>
      <c r="G721" s="16"/>
      <c r="H721" s="16"/>
      <c r="I721" s="16"/>
      <c r="J721" s="16"/>
      <c r="K721" s="16"/>
      <c r="L721" s="16"/>
      <c r="M721" s="16"/>
      <c r="N721" s="16"/>
      <c r="O721" s="16"/>
      <c r="P721" s="16"/>
      <c r="Q721" s="16"/>
      <c r="R721" s="16"/>
      <c r="S721" s="16"/>
      <c r="T721" s="16"/>
      <c r="U721" s="16"/>
      <c r="V721" s="16"/>
      <c r="W721" s="16"/>
      <c r="X721" s="16"/>
      <c r="Y721" s="16"/>
      <c r="Z721" s="16"/>
      <c r="AA721" s="16"/>
      <c r="AB721" s="16"/>
      <c r="AC721" s="16"/>
      <c r="AD721" s="16"/>
      <c r="AE721" s="16"/>
      <c r="AF721" s="16"/>
      <c r="AG721" s="16"/>
      <c r="AH721" s="16"/>
      <c r="AI721" s="16"/>
      <c r="AJ721" s="16"/>
      <c r="AK721" s="16"/>
      <c r="AL721" s="16"/>
      <c r="AM721" s="16"/>
      <c r="AN721" s="16"/>
      <c r="AO721" s="16"/>
      <c r="AP721" s="16"/>
      <c r="AQ721" s="16"/>
      <c r="AR721" s="16"/>
      <c r="AS721" s="16"/>
      <c r="AT721" s="16"/>
      <c r="AU721" s="16"/>
      <c r="AV721" s="16"/>
      <c r="AW721" s="16"/>
      <c r="AX721" s="16"/>
      <c r="AY721" s="16"/>
      <c r="AZ721" s="16"/>
      <c r="BA721" s="16"/>
      <c r="BB721" s="16"/>
      <c r="BC721" s="16"/>
      <c r="BD721" s="16"/>
      <c r="BE721" s="16"/>
      <c r="BF721" s="16"/>
      <c r="BG721" s="16"/>
      <c r="BH721" s="16"/>
      <c r="BI721" s="16"/>
      <c r="BJ721" s="16"/>
      <c r="BK721" s="16"/>
      <c r="BL721" s="16"/>
      <c r="BM721" s="16"/>
      <c r="BN721" s="16"/>
      <c r="BO721" s="16"/>
      <c r="BP721" s="16"/>
      <c r="BQ721" s="16"/>
      <c r="BR721" s="16"/>
      <c r="BS721" s="16"/>
      <c r="BT721" s="16"/>
      <c r="BU721" s="16"/>
      <c r="BV721" s="16"/>
      <c r="BW721" s="16"/>
      <c r="BX721" s="16"/>
      <c r="BY721" s="16"/>
      <c r="BZ721" s="16"/>
      <c r="CA721" s="16"/>
      <c r="CB721" s="16"/>
      <c r="CC721" s="16"/>
      <c r="CD721" s="16"/>
      <c r="CE721" s="16"/>
      <c r="CF721" s="16"/>
      <c r="CG721" s="16"/>
      <c r="CH721" s="16"/>
      <c r="CI721" s="16"/>
      <c r="CJ721" s="16"/>
      <c r="CK721" s="16"/>
      <c r="CL721" s="16"/>
      <c r="CM721" s="16"/>
      <c r="CN721" s="16"/>
      <c r="CO721" s="16"/>
      <c r="CP721" s="16"/>
      <c r="CQ721" s="16"/>
      <c r="CR721" s="16"/>
      <c r="CS721" s="16"/>
      <c r="CT721" s="16"/>
      <c r="CU721" s="16"/>
      <c r="CV721" s="16"/>
      <c r="CW721" s="16"/>
      <c r="CX721" s="16"/>
      <c r="CY721" s="16"/>
      <c r="CZ721" s="16"/>
      <c r="DA721" s="16"/>
      <c r="DB721" s="16"/>
      <c r="DC721" s="16"/>
      <c r="DD721" s="16"/>
      <c r="DE721" s="16"/>
      <c r="DF721" s="16"/>
      <c r="DG721" s="16"/>
      <c r="DH721" s="16"/>
      <c r="DI721" s="16"/>
      <c r="DJ721" s="16"/>
      <c r="DK721" s="16"/>
      <c r="DL721" s="16"/>
      <c r="DM721" s="16"/>
      <c r="DN721" s="16"/>
      <c r="DO721" s="16"/>
      <c r="DP721" s="16"/>
      <c r="DQ721" s="16"/>
      <c r="DR721" s="16"/>
      <c r="DS721" s="16"/>
      <c r="DT721" s="16"/>
      <c r="DU721" s="16"/>
      <c r="DV721" s="16"/>
      <c r="DW721" s="16"/>
      <c r="DX721" s="16"/>
      <c r="DY721" s="16"/>
      <c r="DZ721" s="16"/>
      <c r="EA721" s="16"/>
      <c r="EB721" s="16"/>
      <c r="EC721" s="16"/>
      <c r="ED721" s="16"/>
      <c r="EE721" s="16"/>
      <c r="EF721" s="16"/>
      <c r="EG721" s="16"/>
      <c r="EH721" s="16"/>
      <c r="EI721" s="16"/>
      <c r="EJ721" s="16"/>
      <c r="EK721" s="16"/>
      <c r="EL721" s="16"/>
      <c r="EM721" s="16"/>
      <c r="EN721" s="16"/>
      <c r="EO721" s="16"/>
      <c r="EP721" s="16"/>
      <c r="EQ721" s="16"/>
      <c r="ER721" s="16"/>
      <c r="ES721" s="16"/>
      <c r="ET721" s="16"/>
      <c r="EU721" s="16"/>
      <c r="EV721" s="16"/>
      <c r="EW721" s="16"/>
      <c r="EX721" s="16"/>
      <c r="EY721" s="16"/>
      <c r="EZ721" s="16"/>
      <c r="FA721" s="16"/>
      <c r="FB721" s="16"/>
      <c r="FC721" s="16"/>
      <c r="FD721" s="16"/>
      <c r="FE721" s="16"/>
      <c r="FF721" s="16"/>
      <c r="FG721" s="16"/>
      <c r="FH721" s="16"/>
      <c r="FI721" s="16"/>
      <c r="FJ721" s="16"/>
      <c r="FK721" s="16"/>
      <c r="FL721" s="16"/>
      <c r="FM721" s="16"/>
      <c r="FN721" s="16"/>
      <c r="FO721" s="16"/>
      <c r="FP721" s="16"/>
      <c r="FQ721" s="16"/>
      <c r="FR721" s="16"/>
      <c r="FS721" s="16"/>
      <c r="FT721" s="16"/>
      <c r="FU721" s="16"/>
      <c r="FV721" s="16"/>
      <c r="FW721" s="16"/>
      <c r="FX721" s="16"/>
      <c r="FY721" s="16"/>
      <c r="FZ721" s="16"/>
      <c r="GA721" s="16"/>
      <c r="GB721" s="16"/>
      <c r="GC721" s="16"/>
      <c r="GD721" s="16"/>
      <c r="GE721" s="16"/>
      <c r="GF721" s="16"/>
      <c r="GG721" s="16"/>
      <c r="GH721" s="16"/>
      <c r="GI721" s="16"/>
      <c r="GJ721" s="16"/>
      <c r="GK721" s="16"/>
      <c r="GL721" s="16"/>
      <c r="GM721" s="16"/>
      <c r="GN721" s="16"/>
      <c r="GO721" s="16"/>
      <c r="GP721" s="16"/>
      <c r="GQ721" s="16"/>
      <c r="GR721" s="16"/>
      <c r="GS721" s="16"/>
      <c r="GT721" s="16"/>
      <c r="GU721" s="16"/>
      <c r="GV721" s="16"/>
      <c r="GW721" s="16"/>
      <c r="GX721" s="16"/>
      <c r="GY721" s="16"/>
      <c r="GZ721" s="16"/>
      <c r="HA721" s="16"/>
      <c r="HB721" s="16"/>
      <c r="HC721" s="16"/>
      <c r="HD721" s="16"/>
      <c r="HE721" s="16"/>
      <c r="HF721" s="16"/>
      <c r="HG721" s="16"/>
      <c r="HH721" s="16"/>
      <c r="HI721" s="16"/>
      <c r="HJ721" s="16"/>
      <c r="HK721" s="16"/>
      <c r="HL721" s="16"/>
      <c r="HM721" s="16"/>
      <c r="HN721" s="16"/>
      <c r="HO721" s="16"/>
      <c r="HP721" s="16"/>
      <c r="HQ721" s="16"/>
      <c r="HR721" s="16"/>
      <c r="HS721" s="16"/>
      <c r="HT721" s="16"/>
      <c r="HU721" s="16"/>
      <c r="HV721" s="16"/>
      <c r="HW721" s="16"/>
      <c r="HX721" s="16"/>
      <c r="HY721" s="16"/>
      <c r="HZ721" s="16"/>
      <c r="IA721" s="16"/>
      <c r="IB721" s="16"/>
      <c r="IC721" s="16"/>
      <c r="ID721" s="16"/>
      <c r="IE721" s="16"/>
      <c r="IF721" s="16"/>
      <c r="IG721" s="16"/>
      <c r="IH721" s="16"/>
      <c r="II721" s="16"/>
      <c r="IJ721" s="16"/>
      <c r="IK721" s="16"/>
      <c r="IL721" s="16"/>
      <c r="IM721" s="16"/>
      <c r="IN721" s="16"/>
      <c r="IO721" s="16"/>
      <c r="IP721" s="16"/>
      <c r="IQ721" s="16"/>
      <c r="IR721" s="16"/>
      <c r="IS721" s="16"/>
      <c r="IT721" s="16"/>
      <c r="IU721" s="16"/>
      <c r="IV721" s="16"/>
      <c r="IW721" s="16"/>
      <c r="IX721" s="16"/>
      <c r="IY721" s="16"/>
      <c r="IZ721" s="16"/>
      <c r="JA721" s="16"/>
      <c r="JB721" s="16"/>
      <c r="JC721" s="16"/>
      <c r="JD721" s="16"/>
      <c r="JE721" s="16"/>
      <c r="JF721" s="16"/>
      <c r="JG721" s="16"/>
      <c r="JH721" s="16"/>
      <c r="JI721" s="16"/>
      <c r="JJ721" s="16"/>
      <c r="JK721" s="16"/>
      <c r="JL721" s="16"/>
      <c r="JM721" s="16"/>
      <c r="JN721" s="16"/>
      <c r="JO721" s="16"/>
      <c r="JP721" s="16"/>
    </row>
    <row r="722" spans="2:276" s="18" customFormat="1" x14ac:dyDescent="0.25">
      <c r="B722" s="16"/>
      <c r="C722" s="16"/>
      <c r="D722" s="16"/>
      <c r="E722" s="16"/>
      <c r="F722" s="16"/>
      <c r="G722" s="16"/>
      <c r="H722" s="16"/>
      <c r="I722" s="16"/>
      <c r="J722" s="16"/>
      <c r="K722" s="16"/>
      <c r="L722" s="16"/>
      <c r="M722" s="16"/>
      <c r="N722" s="16"/>
      <c r="O722" s="16"/>
      <c r="P722" s="16"/>
      <c r="Q722" s="16"/>
      <c r="R722" s="16"/>
      <c r="S722" s="16"/>
      <c r="T722" s="16"/>
      <c r="U722" s="16"/>
      <c r="V722" s="16"/>
      <c r="W722" s="16"/>
      <c r="X722" s="16"/>
      <c r="Y722" s="16"/>
      <c r="Z722" s="16"/>
      <c r="AA722" s="16"/>
      <c r="AB722" s="16"/>
      <c r="AC722" s="16"/>
      <c r="AD722" s="16"/>
      <c r="AE722" s="16"/>
      <c r="AF722" s="16"/>
      <c r="AG722" s="16"/>
      <c r="AH722" s="16"/>
      <c r="AI722" s="16"/>
      <c r="AJ722" s="16"/>
      <c r="AK722" s="16"/>
      <c r="AL722" s="16"/>
      <c r="AM722" s="16"/>
      <c r="AN722" s="16"/>
      <c r="AO722" s="16"/>
      <c r="AP722" s="16"/>
      <c r="AQ722" s="16"/>
      <c r="AR722" s="16"/>
      <c r="AS722" s="16"/>
      <c r="AT722" s="16"/>
      <c r="AU722" s="16"/>
      <c r="AV722" s="16"/>
      <c r="AW722" s="16"/>
      <c r="AX722" s="16"/>
      <c r="AY722" s="16"/>
      <c r="AZ722" s="16"/>
      <c r="BA722" s="16"/>
      <c r="BB722" s="16"/>
      <c r="BC722" s="16"/>
      <c r="BD722" s="16"/>
      <c r="BE722" s="16"/>
      <c r="BF722" s="16"/>
      <c r="BG722" s="16"/>
      <c r="BH722" s="16"/>
      <c r="BI722" s="16"/>
      <c r="BJ722" s="16"/>
      <c r="BK722" s="16"/>
      <c r="BL722" s="16"/>
      <c r="BM722" s="16"/>
      <c r="BN722" s="16"/>
      <c r="BO722" s="16"/>
      <c r="BP722" s="16"/>
      <c r="BQ722" s="16"/>
      <c r="BR722" s="16"/>
      <c r="BS722" s="16"/>
      <c r="BT722" s="16"/>
      <c r="BU722" s="16"/>
      <c r="BV722" s="16"/>
      <c r="BW722" s="16"/>
      <c r="BX722" s="16"/>
      <c r="BY722" s="16"/>
      <c r="BZ722" s="16"/>
      <c r="CA722" s="16"/>
      <c r="CB722" s="16"/>
      <c r="CC722" s="16"/>
      <c r="CD722" s="16"/>
      <c r="CE722" s="16"/>
      <c r="CF722" s="16"/>
      <c r="CG722" s="16"/>
      <c r="CH722" s="16"/>
      <c r="CI722" s="16"/>
      <c r="CJ722" s="16"/>
      <c r="CK722" s="16"/>
      <c r="CL722" s="16"/>
      <c r="CM722" s="16"/>
      <c r="CN722" s="16"/>
      <c r="CO722" s="16"/>
      <c r="CP722" s="16"/>
      <c r="CQ722" s="16"/>
      <c r="CR722" s="16"/>
      <c r="CS722" s="16"/>
      <c r="CT722" s="16"/>
      <c r="CU722" s="16"/>
      <c r="CV722" s="16"/>
      <c r="CW722" s="16"/>
      <c r="CX722" s="16"/>
      <c r="CY722" s="16"/>
      <c r="CZ722" s="16"/>
      <c r="DA722" s="16"/>
      <c r="DB722" s="16"/>
      <c r="DC722" s="16"/>
      <c r="DD722" s="16"/>
      <c r="DE722" s="16"/>
      <c r="DF722" s="16"/>
      <c r="DG722" s="16"/>
      <c r="DH722" s="16"/>
      <c r="DI722" s="16"/>
      <c r="DJ722" s="16"/>
      <c r="DK722" s="16"/>
      <c r="DL722" s="16"/>
      <c r="DM722" s="16"/>
      <c r="DN722" s="16"/>
      <c r="DO722" s="16"/>
      <c r="DP722" s="16"/>
      <c r="DQ722" s="16"/>
      <c r="DR722" s="16"/>
      <c r="DS722" s="16"/>
      <c r="DT722" s="16"/>
      <c r="DU722" s="16"/>
      <c r="DV722" s="16"/>
      <c r="DW722" s="16"/>
      <c r="DX722" s="16"/>
      <c r="DY722" s="16"/>
      <c r="DZ722" s="16"/>
      <c r="EA722" s="16"/>
      <c r="EB722" s="16"/>
      <c r="EC722" s="16"/>
      <c r="ED722" s="16"/>
      <c r="EE722" s="16"/>
      <c r="EF722" s="16"/>
      <c r="EG722" s="16"/>
      <c r="EH722" s="16"/>
      <c r="EI722" s="16"/>
      <c r="EJ722" s="16"/>
      <c r="EK722" s="16"/>
      <c r="EL722" s="16"/>
      <c r="EM722" s="16"/>
      <c r="EN722" s="16"/>
      <c r="EO722" s="16"/>
      <c r="EP722" s="16"/>
      <c r="EQ722" s="16"/>
      <c r="ER722" s="16"/>
      <c r="ES722" s="16"/>
      <c r="ET722" s="16"/>
      <c r="EU722" s="16"/>
      <c r="EV722" s="16"/>
      <c r="EW722" s="16"/>
      <c r="EX722" s="16"/>
      <c r="EY722" s="16"/>
      <c r="EZ722" s="16"/>
      <c r="FA722" s="16"/>
      <c r="FB722" s="16"/>
      <c r="FC722" s="16"/>
      <c r="FD722" s="16"/>
      <c r="FE722" s="16"/>
      <c r="FF722" s="16"/>
      <c r="FG722" s="16"/>
      <c r="FH722" s="16"/>
      <c r="FI722" s="16"/>
      <c r="FJ722" s="16"/>
      <c r="FK722" s="16"/>
      <c r="FL722" s="16"/>
      <c r="FM722" s="16"/>
      <c r="FN722" s="16"/>
      <c r="FO722" s="16"/>
      <c r="FP722" s="16"/>
      <c r="FQ722" s="16"/>
      <c r="FR722" s="16"/>
      <c r="FS722" s="16"/>
      <c r="FT722" s="16"/>
      <c r="FU722" s="16"/>
      <c r="FV722" s="16"/>
      <c r="FW722" s="16"/>
      <c r="FX722" s="16"/>
      <c r="FY722" s="16"/>
      <c r="FZ722" s="16"/>
      <c r="GA722" s="16"/>
      <c r="GB722" s="16"/>
      <c r="GC722" s="16"/>
      <c r="GD722" s="16"/>
      <c r="GE722" s="16"/>
      <c r="GF722" s="16"/>
      <c r="GG722" s="16"/>
      <c r="GH722" s="16"/>
      <c r="GI722" s="16"/>
      <c r="GJ722" s="16"/>
      <c r="GK722" s="16"/>
      <c r="GL722" s="16"/>
      <c r="GM722" s="16"/>
      <c r="GN722" s="16"/>
      <c r="GO722" s="16"/>
      <c r="GP722" s="16"/>
      <c r="GQ722" s="16"/>
      <c r="GR722" s="16"/>
      <c r="GS722" s="16"/>
      <c r="GT722" s="16"/>
      <c r="GU722" s="16"/>
      <c r="GV722" s="16"/>
      <c r="GW722" s="16"/>
      <c r="GX722" s="16"/>
      <c r="GY722" s="16"/>
      <c r="GZ722" s="16"/>
      <c r="HA722" s="16"/>
      <c r="HB722" s="16"/>
      <c r="HC722" s="16"/>
      <c r="HD722" s="16"/>
      <c r="HE722" s="16"/>
      <c r="HF722" s="16"/>
      <c r="HG722" s="16"/>
      <c r="HH722" s="16"/>
      <c r="HI722" s="16"/>
      <c r="HJ722" s="16"/>
      <c r="HK722" s="16"/>
      <c r="HL722" s="16"/>
      <c r="HM722" s="16"/>
      <c r="HN722" s="16"/>
      <c r="HO722" s="16"/>
      <c r="HP722" s="16"/>
      <c r="HQ722" s="16"/>
      <c r="HR722" s="16"/>
      <c r="HS722" s="16"/>
      <c r="HT722" s="16"/>
      <c r="HU722" s="16"/>
      <c r="HV722" s="16"/>
      <c r="HW722" s="16"/>
      <c r="HX722" s="16"/>
      <c r="HY722" s="16"/>
      <c r="HZ722" s="16"/>
      <c r="IA722" s="16"/>
      <c r="IB722" s="16"/>
      <c r="IC722" s="16"/>
      <c r="ID722" s="16"/>
      <c r="IE722" s="16"/>
      <c r="IF722" s="16"/>
      <c r="IG722" s="16"/>
      <c r="IH722" s="16"/>
      <c r="II722" s="16"/>
      <c r="IJ722" s="16"/>
      <c r="IK722" s="16"/>
      <c r="IL722" s="16"/>
      <c r="IM722" s="16"/>
      <c r="IN722" s="16"/>
      <c r="IO722" s="16"/>
      <c r="IP722" s="16"/>
      <c r="IQ722" s="16"/>
      <c r="IR722" s="16"/>
      <c r="IS722" s="16"/>
      <c r="IT722" s="16"/>
      <c r="IU722" s="16"/>
      <c r="IV722" s="16"/>
      <c r="IW722" s="16"/>
      <c r="IX722" s="16"/>
      <c r="IY722" s="16"/>
      <c r="IZ722" s="16"/>
      <c r="JA722" s="16"/>
      <c r="JB722" s="16"/>
      <c r="JC722" s="16"/>
      <c r="JD722" s="16"/>
      <c r="JE722" s="16"/>
      <c r="JF722" s="16"/>
      <c r="JG722" s="16"/>
      <c r="JH722" s="16"/>
      <c r="JI722" s="16"/>
      <c r="JJ722" s="16"/>
      <c r="JK722" s="16"/>
      <c r="JL722" s="16"/>
      <c r="JM722" s="16"/>
      <c r="JN722" s="16"/>
      <c r="JO722" s="16"/>
      <c r="JP722" s="16"/>
    </row>
    <row r="723" spans="2:276" s="18" customFormat="1" x14ac:dyDescent="0.25">
      <c r="B723" s="16"/>
      <c r="C723" s="16"/>
      <c r="D723" s="16"/>
      <c r="E723" s="16"/>
      <c r="F723" s="16"/>
      <c r="G723" s="16"/>
      <c r="H723" s="16"/>
      <c r="I723" s="16"/>
      <c r="J723" s="16"/>
      <c r="K723" s="16"/>
      <c r="L723" s="16"/>
      <c r="M723" s="16"/>
      <c r="N723" s="16"/>
      <c r="O723" s="16"/>
      <c r="P723" s="16"/>
      <c r="Q723" s="16"/>
      <c r="R723" s="16"/>
      <c r="S723" s="16"/>
      <c r="T723" s="16"/>
      <c r="U723" s="16"/>
      <c r="V723" s="16"/>
      <c r="W723" s="16"/>
      <c r="X723" s="16"/>
      <c r="Y723" s="16"/>
      <c r="Z723" s="16"/>
      <c r="AA723" s="16"/>
      <c r="AB723" s="16"/>
      <c r="AC723" s="16"/>
      <c r="AD723" s="16"/>
      <c r="AE723" s="16"/>
      <c r="AF723" s="16"/>
      <c r="AG723" s="16"/>
      <c r="AH723" s="16"/>
      <c r="AI723" s="16"/>
      <c r="AJ723" s="16"/>
      <c r="AK723" s="16"/>
      <c r="AL723" s="16"/>
      <c r="AM723" s="16"/>
      <c r="AN723" s="16"/>
      <c r="AO723" s="16"/>
      <c r="AP723" s="16"/>
      <c r="AQ723" s="16"/>
      <c r="AR723" s="16"/>
      <c r="AS723" s="16"/>
      <c r="AT723" s="16"/>
      <c r="AU723" s="16"/>
      <c r="AV723" s="16"/>
      <c r="AW723" s="16"/>
      <c r="AX723" s="16"/>
      <c r="AY723" s="16"/>
      <c r="AZ723" s="16"/>
      <c r="BA723" s="16"/>
      <c r="BB723" s="16"/>
      <c r="BC723" s="16"/>
      <c r="BD723" s="16"/>
      <c r="BE723" s="16"/>
      <c r="BF723" s="16"/>
      <c r="BG723" s="16"/>
      <c r="BH723" s="16"/>
      <c r="BI723" s="16"/>
      <c r="BJ723" s="16"/>
      <c r="BK723" s="16"/>
      <c r="BL723" s="16"/>
      <c r="BM723" s="16"/>
      <c r="BN723" s="16"/>
      <c r="BO723" s="16"/>
      <c r="BP723" s="16"/>
      <c r="BQ723" s="16"/>
      <c r="BR723" s="16"/>
      <c r="BS723" s="16"/>
      <c r="BT723" s="16"/>
      <c r="BU723" s="16"/>
      <c r="BV723" s="16"/>
      <c r="BW723" s="16"/>
      <c r="BX723" s="16"/>
      <c r="BY723" s="16"/>
      <c r="BZ723" s="16"/>
      <c r="CA723" s="16"/>
      <c r="CB723" s="16"/>
      <c r="CC723" s="16"/>
      <c r="CD723" s="16"/>
      <c r="CE723" s="16"/>
      <c r="CF723" s="16"/>
      <c r="CG723" s="16"/>
      <c r="CH723" s="16"/>
      <c r="CI723" s="16"/>
      <c r="CJ723" s="16"/>
      <c r="CK723" s="16"/>
      <c r="CL723" s="16"/>
      <c r="CM723" s="16"/>
      <c r="CN723" s="16"/>
      <c r="CO723" s="16"/>
      <c r="CP723" s="16"/>
      <c r="CQ723" s="16"/>
      <c r="CR723" s="16"/>
      <c r="CS723" s="16"/>
      <c r="CT723" s="16"/>
      <c r="CU723" s="16"/>
      <c r="CV723" s="16"/>
      <c r="CW723" s="16"/>
      <c r="CX723" s="16"/>
      <c r="CY723" s="16"/>
      <c r="CZ723" s="16"/>
      <c r="DA723" s="16"/>
      <c r="DB723" s="16"/>
      <c r="DC723" s="16"/>
      <c r="DD723" s="16"/>
      <c r="DE723" s="16"/>
      <c r="DF723" s="16"/>
      <c r="DG723" s="16"/>
      <c r="DH723" s="16"/>
      <c r="DI723" s="16"/>
      <c r="DJ723" s="16"/>
      <c r="DK723" s="16"/>
      <c r="DL723" s="16"/>
      <c r="DM723" s="16"/>
      <c r="DN723" s="16"/>
      <c r="DO723" s="16"/>
      <c r="DP723" s="16"/>
      <c r="DQ723" s="16"/>
      <c r="DR723" s="16"/>
      <c r="DS723" s="16"/>
      <c r="DT723" s="16"/>
      <c r="DU723" s="16"/>
      <c r="DV723" s="16"/>
      <c r="DW723" s="16"/>
      <c r="DX723" s="16"/>
      <c r="DY723" s="16"/>
      <c r="DZ723" s="16"/>
      <c r="EA723" s="16"/>
      <c r="EB723" s="16"/>
      <c r="EC723" s="16"/>
      <c r="ED723" s="16"/>
      <c r="EE723" s="16"/>
      <c r="EF723" s="16"/>
      <c r="EG723" s="16"/>
      <c r="EH723" s="16"/>
      <c r="EI723" s="16"/>
      <c r="EJ723" s="16"/>
      <c r="EK723" s="16"/>
      <c r="EL723" s="16"/>
      <c r="EM723" s="16"/>
      <c r="EN723" s="16"/>
      <c r="EO723" s="16"/>
      <c r="EP723" s="16"/>
      <c r="EQ723" s="16"/>
      <c r="ER723" s="16"/>
      <c r="ES723" s="16"/>
      <c r="ET723" s="16"/>
      <c r="EU723" s="16"/>
      <c r="EV723" s="16"/>
      <c r="EW723" s="16"/>
      <c r="EX723" s="16"/>
      <c r="EY723" s="16"/>
      <c r="EZ723" s="16"/>
      <c r="FA723" s="16"/>
      <c r="FB723" s="16"/>
      <c r="FC723" s="16"/>
      <c r="FD723" s="16"/>
      <c r="FE723" s="16"/>
      <c r="FF723" s="16"/>
      <c r="FG723" s="16"/>
      <c r="FH723" s="16"/>
      <c r="FI723" s="16"/>
      <c r="FJ723" s="16"/>
      <c r="FK723" s="16"/>
      <c r="FL723" s="16"/>
      <c r="FM723" s="16"/>
      <c r="FN723" s="16"/>
      <c r="FO723" s="16"/>
      <c r="FP723" s="16"/>
      <c r="FQ723" s="16"/>
      <c r="FR723" s="16"/>
      <c r="FS723" s="16"/>
      <c r="FT723" s="16"/>
      <c r="FU723" s="16"/>
      <c r="FV723" s="16"/>
      <c r="FW723" s="16"/>
      <c r="FX723" s="16"/>
      <c r="FY723" s="16"/>
      <c r="FZ723" s="16"/>
      <c r="GA723" s="16"/>
      <c r="GB723" s="16"/>
      <c r="GC723" s="16"/>
      <c r="GD723" s="16"/>
      <c r="GE723" s="16"/>
      <c r="GF723" s="16"/>
      <c r="GG723" s="16"/>
      <c r="GH723" s="16"/>
      <c r="GI723" s="16"/>
      <c r="GJ723" s="16"/>
      <c r="GK723" s="16"/>
      <c r="GL723" s="16"/>
      <c r="GM723" s="16"/>
      <c r="GN723" s="16"/>
      <c r="GO723" s="16"/>
      <c r="GP723" s="16"/>
      <c r="GQ723" s="16"/>
      <c r="GR723" s="16"/>
      <c r="GS723" s="16"/>
      <c r="GT723" s="16"/>
      <c r="GU723" s="16"/>
      <c r="GV723" s="16"/>
      <c r="GW723" s="16"/>
      <c r="GX723" s="16"/>
      <c r="GY723" s="16"/>
      <c r="GZ723" s="16"/>
      <c r="HA723" s="16"/>
      <c r="HB723" s="16"/>
      <c r="HC723" s="16"/>
      <c r="HD723" s="16"/>
      <c r="HE723" s="16"/>
      <c r="HF723" s="16"/>
      <c r="HG723" s="16"/>
      <c r="HH723" s="16"/>
      <c r="HI723" s="16"/>
      <c r="HJ723" s="16"/>
      <c r="HK723" s="16"/>
      <c r="HL723" s="16"/>
      <c r="HM723" s="16"/>
      <c r="HN723" s="16"/>
      <c r="HO723" s="16"/>
      <c r="HP723" s="16"/>
      <c r="HQ723" s="16"/>
      <c r="HR723" s="16"/>
      <c r="HS723" s="16"/>
      <c r="HT723" s="16"/>
      <c r="HU723" s="16"/>
      <c r="HV723" s="16"/>
      <c r="HW723" s="16"/>
      <c r="HX723" s="16"/>
      <c r="HY723" s="16"/>
      <c r="HZ723" s="16"/>
      <c r="IA723" s="16"/>
      <c r="IB723" s="16"/>
      <c r="IC723" s="16"/>
      <c r="ID723" s="16"/>
      <c r="IE723" s="16"/>
      <c r="IF723" s="16"/>
      <c r="IG723" s="16"/>
      <c r="IH723" s="16"/>
      <c r="II723" s="16"/>
      <c r="IJ723" s="16"/>
      <c r="IK723" s="16"/>
      <c r="IL723" s="16"/>
      <c r="IM723" s="16"/>
      <c r="IN723" s="16"/>
      <c r="IO723" s="16"/>
      <c r="IP723" s="16"/>
      <c r="IQ723" s="16"/>
      <c r="IR723" s="16"/>
      <c r="IS723" s="16"/>
      <c r="IT723" s="16"/>
      <c r="IU723" s="16"/>
      <c r="IV723" s="16"/>
      <c r="IW723" s="16"/>
      <c r="IX723" s="16"/>
      <c r="IY723" s="16"/>
      <c r="IZ723" s="16"/>
      <c r="JA723" s="16"/>
      <c r="JB723" s="16"/>
      <c r="JC723" s="16"/>
      <c r="JD723" s="16"/>
      <c r="JE723" s="16"/>
      <c r="JF723" s="16"/>
      <c r="JG723" s="16"/>
      <c r="JH723" s="16"/>
      <c r="JI723" s="16"/>
      <c r="JJ723" s="16"/>
      <c r="JK723" s="16"/>
      <c r="JL723" s="16"/>
      <c r="JM723" s="16"/>
      <c r="JN723" s="16"/>
      <c r="JO723" s="16"/>
      <c r="JP723" s="16"/>
    </row>
    <row r="724" spans="2:276" x14ac:dyDescent="0.25"/>
    <row r="725" spans="2:276" x14ac:dyDescent="0.25"/>
    <row r="726" spans="2:276" x14ac:dyDescent="0.25"/>
    <row r="727" spans="2:276" x14ac:dyDescent="0.25"/>
    <row r="728" spans="2:276" x14ac:dyDescent="0.25"/>
    <row r="729" spans="2:276" x14ac:dyDescent="0.25"/>
    <row r="730" spans="2:276" x14ac:dyDescent="0.25"/>
    <row r="731" spans="2:276" x14ac:dyDescent="0.25">
      <c r="B731" s="17"/>
      <c r="C731" s="17"/>
      <c r="D731" s="17"/>
      <c r="E731" s="17"/>
      <c r="F731" s="17"/>
      <c r="G731" s="17"/>
      <c r="H731" s="17"/>
      <c r="I731" s="17"/>
      <c r="J731" s="17"/>
      <c r="K731" s="17"/>
      <c r="L731" s="17"/>
      <c r="M731" s="17"/>
      <c r="N731" s="17"/>
      <c r="O731" s="17"/>
      <c r="P731" s="17"/>
      <c r="Q731" s="17"/>
      <c r="R731" s="17"/>
      <c r="S731" s="17"/>
      <c r="T731" s="17"/>
      <c r="U731" s="17"/>
      <c r="V731" s="17"/>
      <c r="W731" s="17"/>
      <c r="X731" s="17"/>
      <c r="Y731" s="17"/>
      <c r="Z731" s="17"/>
      <c r="AA731" s="17"/>
    </row>
    <row r="732" spans="2:276" x14ac:dyDescent="0.25">
      <c r="B732" s="17"/>
      <c r="C732" s="17"/>
      <c r="D732" s="17"/>
      <c r="E732" s="17"/>
      <c r="F732" s="17"/>
      <c r="G732" s="17"/>
      <c r="H732" s="17"/>
      <c r="I732" s="17"/>
      <c r="J732" s="17"/>
      <c r="K732" s="17"/>
      <c r="L732" s="17"/>
      <c r="M732" s="17"/>
      <c r="N732" s="17"/>
      <c r="O732" s="17"/>
      <c r="P732" s="17"/>
      <c r="Q732" s="17"/>
      <c r="R732" s="17"/>
      <c r="S732" s="17"/>
      <c r="T732" s="17"/>
      <c r="U732" s="17"/>
      <c r="V732" s="17"/>
      <c r="W732" s="17"/>
      <c r="X732" s="17"/>
      <c r="Y732" s="17"/>
      <c r="Z732" s="17"/>
      <c r="AA732" s="17"/>
    </row>
    <row r="733" spans="2:276" x14ac:dyDescent="0.25">
      <c r="B733" s="17"/>
      <c r="C733" s="17"/>
      <c r="D733" s="17"/>
      <c r="E733" s="17"/>
      <c r="F733" s="17"/>
      <c r="G733" s="17"/>
      <c r="H733" s="17"/>
      <c r="I733" s="17"/>
      <c r="J733" s="17"/>
      <c r="K733" s="17"/>
      <c r="L733" s="17"/>
      <c r="M733" s="17"/>
      <c r="N733" s="17"/>
      <c r="O733" s="17"/>
      <c r="P733" s="17"/>
      <c r="Q733" s="17"/>
      <c r="R733" s="17"/>
      <c r="S733" s="17"/>
      <c r="T733" s="17"/>
      <c r="U733" s="17"/>
      <c r="V733" s="17"/>
      <c r="W733" s="17"/>
      <c r="X733" s="17"/>
      <c r="Y733" s="17"/>
      <c r="Z733" s="17"/>
      <c r="AA733" s="17"/>
    </row>
    <row r="734" spans="2:276" x14ac:dyDescent="0.25">
      <c r="B734" s="17"/>
      <c r="C734" s="17"/>
      <c r="D734" s="17"/>
      <c r="E734" s="17"/>
      <c r="F734" s="17"/>
      <c r="G734" s="17"/>
      <c r="H734" s="17"/>
      <c r="I734" s="17"/>
      <c r="J734" s="17"/>
      <c r="K734" s="17"/>
      <c r="L734" s="17"/>
      <c r="M734" s="17"/>
      <c r="N734" s="17"/>
      <c r="O734" s="17"/>
      <c r="P734" s="17"/>
      <c r="Q734" s="17"/>
      <c r="R734" s="17"/>
      <c r="S734" s="17"/>
      <c r="T734" s="17"/>
      <c r="U734" s="17"/>
      <c r="V734" s="17"/>
      <c r="W734" s="17"/>
      <c r="X734" s="17"/>
      <c r="Y734" s="17"/>
      <c r="Z734" s="17"/>
      <c r="AA734" s="17"/>
    </row>
    <row r="735" spans="2:276" x14ac:dyDescent="0.25">
      <c r="B735" s="17"/>
      <c r="C735" s="17"/>
      <c r="D735" s="17"/>
      <c r="E735" s="17"/>
      <c r="F735" s="17"/>
      <c r="G735" s="17"/>
      <c r="H735" s="17"/>
      <c r="I735" s="17"/>
      <c r="J735" s="17"/>
      <c r="K735" s="17"/>
      <c r="L735" s="17"/>
      <c r="M735" s="17"/>
      <c r="N735" s="17"/>
      <c r="O735" s="17"/>
      <c r="P735" s="17"/>
      <c r="Q735" s="17"/>
      <c r="R735" s="17"/>
      <c r="S735" s="17"/>
      <c r="T735" s="17"/>
      <c r="U735" s="17"/>
      <c r="V735" s="17"/>
      <c r="W735" s="17"/>
      <c r="X735" s="17"/>
      <c r="Y735" s="17"/>
      <c r="Z735" s="17"/>
      <c r="AA735" s="17"/>
    </row>
    <row r="736" spans="2:276" x14ac:dyDescent="0.25">
      <c r="B736" s="17"/>
      <c r="C736" s="17"/>
      <c r="D736" s="17"/>
      <c r="E736" s="17"/>
      <c r="F736" s="17"/>
      <c r="G736" s="17"/>
      <c r="H736" s="17"/>
      <c r="I736" s="17"/>
      <c r="J736" s="17"/>
      <c r="K736" s="17"/>
      <c r="L736" s="17"/>
      <c r="M736" s="17"/>
      <c r="N736" s="17"/>
      <c r="O736" s="17"/>
      <c r="P736" s="17"/>
      <c r="Q736" s="17"/>
      <c r="R736" s="17"/>
      <c r="S736" s="17"/>
      <c r="T736" s="17"/>
      <c r="U736" s="17"/>
      <c r="V736" s="17"/>
      <c r="W736" s="17"/>
      <c r="X736" s="17"/>
      <c r="Y736" s="17"/>
      <c r="Z736" s="17"/>
      <c r="AA736" s="17"/>
    </row>
    <row r="737" spans="2:27" x14ac:dyDescent="0.25">
      <c r="B737" s="17"/>
      <c r="C737" s="17"/>
      <c r="D737" s="17"/>
      <c r="E737" s="17"/>
      <c r="F737" s="17"/>
      <c r="G737" s="17"/>
      <c r="H737" s="17"/>
      <c r="I737" s="17"/>
      <c r="J737" s="17"/>
      <c r="K737" s="17"/>
      <c r="L737" s="17"/>
      <c r="M737" s="17"/>
      <c r="N737" s="17"/>
      <c r="O737" s="17"/>
      <c r="P737" s="17"/>
      <c r="Q737" s="17"/>
      <c r="R737" s="17"/>
      <c r="S737" s="17"/>
      <c r="T737" s="17"/>
      <c r="U737" s="17"/>
      <c r="V737" s="17"/>
      <c r="W737" s="17"/>
      <c r="X737" s="17"/>
      <c r="Y737" s="17"/>
      <c r="Z737" s="17"/>
      <c r="AA737" s="17"/>
    </row>
    <row r="738" spans="2:27" x14ac:dyDescent="0.25">
      <c r="B738" s="17"/>
      <c r="C738" s="17"/>
      <c r="D738" s="17"/>
      <c r="E738" s="17"/>
      <c r="F738" s="17"/>
      <c r="G738" s="17"/>
      <c r="H738" s="17"/>
      <c r="I738" s="17"/>
      <c r="J738" s="17"/>
      <c r="K738" s="17"/>
      <c r="L738" s="17"/>
      <c r="M738" s="17"/>
      <c r="N738" s="17"/>
      <c r="O738" s="17"/>
      <c r="P738" s="17"/>
      <c r="Q738" s="17"/>
      <c r="R738" s="17"/>
      <c r="S738" s="17"/>
      <c r="T738" s="17"/>
      <c r="U738" s="17"/>
      <c r="V738" s="17"/>
      <c r="W738" s="17"/>
      <c r="X738" s="17"/>
      <c r="Y738" s="17"/>
      <c r="Z738" s="17"/>
      <c r="AA738" s="17"/>
    </row>
    <row r="739" spans="2:27" x14ac:dyDescent="0.25">
      <c r="B739" s="17"/>
      <c r="C739" s="17"/>
      <c r="D739" s="17"/>
      <c r="E739" s="17"/>
      <c r="F739" s="17"/>
      <c r="G739" s="17"/>
      <c r="H739" s="17"/>
      <c r="I739" s="17"/>
      <c r="J739" s="17"/>
      <c r="K739" s="17"/>
      <c r="L739" s="17"/>
      <c r="M739" s="17"/>
      <c r="N739" s="17"/>
      <c r="O739" s="17"/>
      <c r="P739" s="17"/>
      <c r="Q739" s="17"/>
      <c r="R739" s="17"/>
      <c r="S739" s="17"/>
      <c r="T739" s="17"/>
      <c r="U739" s="17"/>
      <c r="V739" s="17"/>
      <c r="W739" s="17"/>
      <c r="X739" s="17"/>
      <c r="Y739" s="17"/>
      <c r="Z739" s="17"/>
      <c r="AA739" s="17"/>
    </row>
    <row r="740" spans="2:27" x14ac:dyDescent="0.25">
      <c r="B740" s="17"/>
      <c r="C740" s="17"/>
      <c r="D740" s="17"/>
      <c r="E740" s="17"/>
      <c r="F740" s="17"/>
      <c r="G740" s="17"/>
      <c r="H740" s="17"/>
      <c r="I740" s="17"/>
      <c r="J740" s="17"/>
      <c r="K740" s="17"/>
      <c r="L740" s="17"/>
      <c r="M740" s="17"/>
      <c r="N740" s="17"/>
      <c r="O740" s="17"/>
      <c r="P740" s="17"/>
      <c r="Q740" s="17"/>
      <c r="R740" s="17"/>
      <c r="S740" s="17"/>
      <c r="T740" s="17"/>
      <c r="U740" s="17"/>
      <c r="V740" s="17"/>
      <c r="W740" s="17"/>
      <c r="X740" s="17"/>
      <c r="Y740" s="17"/>
      <c r="Z740" s="17"/>
      <c r="AA740" s="17"/>
    </row>
    <row r="741" spans="2:27" x14ac:dyDescent="0.25">
      <c r="B741" s="17"/>
      <c r="C741" s="17"/>
      <c r="D741" s="17"/>
      <c r="E741" s="17"/>
      <c r="F741" s="17"/>
      <c r="G741" s="17"/>
      <c r="H741" s="17"/>
      <c r="I741" s="17"/>
      <c r="J741" s="17"/>
      <c r="K741" s="17"/>
      <c r="L741" s="17"/>
      <c r="M741" s="17"/>
      <c r="N741" s="17"/>
      <c r="O741" s="17"/>
      <c r="P741" s="17"/>
      <c r="Q741" s="17"/>
      <c r="R741" s="17"/>
      <c r="S741" s="17"/>
      <c r="T741" s="17"/>
      <c r="U741" s="17"/>
      <c r="V741" s="17"/>
      <c r="W741" s="17"/>
      <c r="X741" s="17"/>
      <c r="Y741" s="17"/>
      <c r="Z741" s="17"/>
      <c r="AA741" s="17"/>
    </row>
    <row r="742" spans="2:27" x14ac:dyDescent="0.25">
      <c r="B742" s="17"/>
      <c r="C742" s="17"/>
      <c r="D742" s="17"/>
      <c r="E742" s="17"/>
      <c r="F742" s="17"/>
      <c r="G742" s="17"/>
      <c r="H742" s="17"/>
      <c r="I742" s="17"/>
      <c r="J742" s="17"/>
      <c r="K742" s="17"/>
      <c r="L742" s="17"/>
      <c r="M742" s="17"/>
      <c r="N742" s="17"/>
      <c r="O742" s="17"/>
      <c r="P742" s="17"/>
      <c r="Q742" s="17"/>
      <c r="R742" s="17"/>
      <c r="S742" s="17"/>
      <c r="T742" s="17"/>
      <c r="U742" s="17"/>
      <c r="V742" s="17"/>
      <c r="W742" s="17"/>
      <c r="X742" s="17"/>
      <c r="Y742" s="17"/>
      <c r="Z742" s="17"/>
      <c r="AA742" s="17"/>
    </row>
    <row r="743" spans="2:27" x14ac:dyDescent="0.25">
      <c r="B743" s="17"/>
      <c r="C743" s="17"/>
      <c r="D743" s="17"/>
      <c r="E743" s="17"/>
      <c r="F743" s="17"/>
      <c r="G743" s="17"/>
      <c r="H743" s="17"/>
      <c r="I743" s="17"/>
      <c r="J743" s="17"/>
      <c r="K743" s="17"/>
      <c r="L743" s="17"/>
      <c r="M743" s="17"/>
      <c r="N743" s="17"/>
      <c r="O743" s="17"/>
      <c r="P743" s="17"/>
      <c r="Q743" s="17"/>
      <c r="R743" s="17"/>
      <c r="S743" s="17"/>
      <c r="T743" s="17"/>
      <c r="U743" s="17"/>
      <c r="V743" s="17"/>
      <c r="W743" s="17"/>
      <c r="X743" s="17"/>
      <c r="Y743" s="17"/>
      <c r="Z743" s="17"/>
      <c r="AA743" s="17"/>
    </row>
    <row r="744" spans="2:27" x14ac:dyDescent="0.25">
      <c r="B744" s="17"/>
      <c r="C744" s="17"/>
      <c r="D744" s="17"/>
      <c r="E744" s="17"/>
      <c r="F744" s="17"/>
      <c r="G744" s="17"/>
      <c r="H744" s="17"/>
      <c r="I744" s="17"/>
      <c r="J744" s="17"/>
      <c r="K744" s="17"/>
      <c r="L744" s="17"/>
      <c r="M744" s="17"/>
      <c r="N744" s="17"/>
      <c r="O744" s="17"/>
      <c r="P744" s="17"/>
      <c r="Q744" s="17"/>
      <c r="R744" s="17"/>
      <c r="S744" s="17"/>
      <c r="T744" s="17"/>
      <c r="U744" s="17"/>
      <c r="V744" s="17"/>
      <c r="W744" s="17"/>
      <c r="X744" s="17"/>
      <c r="Y744" s="17"/>
      <c r="Z744" s="17"/>
      <c r="AA744" s="17"/>
    </row>
    <row r="745" spans="2:27" x14ac:dyDescent="0.25">
      <c r="B745" s="17"/>
      <c r="C745" s="17"/>
      <c r="D745" s="17"/>
      <c r="E745" s="17"/>
      <c r="F745" s="17"/>
      <c r="G745" s="17"/>
      <c r="H745" s="17"/>
      <c r="I745" s="17"/>
      <c r="J745" s="17"/>
      <c r="K745" s="17"/>
      <c r="L745" s="17"/>
      <c r="M745" s="17"/>
      <c r="N745" s="17"/>
      <c r="O745" s="17"/>
      <c r="P745" s="17"/>
      <c r="Q745" s="17"/>
      <c r="R745" s="17"/>
      <c r="S745" s="17"/>
      <c r="T745" s="17"/>
      <c r="U745" s="17"/>
      <c r="V745" s="17"/>
      <c r="W745" s="17"/>
      <c r="X745" s="17"/>
      <c r="Y745" s="17"/>
      <c r="Z745" s="17"/>
      <c r="AA745" s="17"/>
    </row>
    <row r="746" spans="2:27" x14ac:dyDescent="0.25">
      <c r="B746" s="17"/>
      <c r="C746" s="17"/>
      <c r="D746" s="17"/>
      <c r="E746" s="17"/>
      <c r="F746" s="17"/>
      <c r="G746" s="17"/>
      <c r="H746" s="17"/>
      <c r="I746" s="17"/>
      <c r="J746" s="17"/>
      <c r="K746" s="17"/>
      <c r="L746" s="17"/>
      <c r="M746" s="17"/>
      <c r="N746" s="17"/>
      <c r="O746" s="17"/>
      <c r="P746" s="17"/>
      <c r="Q746" s="17"/>
      <c r="R746" s="17"/>
      <c r="S746" s="17"/>
      <c r="T746" s="17"/>
      <c r="U746" s="17"/>
      <c r="V746" s="17"/>
      <c r="W746" s="17"/>
      <c r="X746" s="17"/>
      <c r="Y746" s="17"/>
      <c r="Z746" s="17"/>
      <c r="AA746" s="17"/>
    </row>
    <row r="747" spans="2:27" x14ac:dyDescent="0.25">
      <c r="B747" s="17"/>
      <c r="C747" s="17"/>
      <c r="D747" s="17"/>
      <c r="E747" s="17"/>
      <c r="F747" s="17"/>
      <c r="G747" s="17"/>
      <c r="H747" s="17"/>
      <c r="I747" s="17"/>
      <c r="J747" s="17"/>
      <c r="K747" s="17"/>
      <c r="L747" s="17"/>
      <c r="M747" s="17"/>
      <c r="N747" s="17"/>
      <c r="O747" s="17"/>
      <c r="P747" s="17"/>
      <c r="Q747" s="17"/>
      <c r="R747" s="17"/>
      <c r="S747" s="17"/>
      <c r="T747" s="17"/>
      <c r="U747" s="17"/>
      <c r="V747" s="17"/>
      <c r="W747" s="17"/>
      <c r="X747" s="17"/>
      <c r="Y747" s="17"/>
      <c r="Z747" s="17"/>
      <c r="AA747" s="17"/>
    </row>
    <row r="748" spans="2:27" x14ac:dyDescent="0.25">
      <c r="B748" s="17"/>
      <c r="C748" s="17"/>
      <c r="D748" s="17"/>
      <c r="E748" s="17"/>
      <c r="F748" s="17"/>
      <c r="G748" s="17"/>
      <c r="H748" s="17"/>
      <c r="I748" s="17"/>
      <c r="J748" s="17"/>
      <c r="K748" s="17"/>
      <c r="L748" s="17"/>
      <c r="M748" s="17"/>
      <c r="N748" s="17"/>
      <c r="O748" s="17"/>
      <c r="P748" s="17"/>
      <c r="Q748" s="17"/>
      <c r="R748" s="17"/>
      <c r="S748" s="17"/>
      <c r="T748" s="17"/>
      <c r="U748" s="17"/>
      <c r="V748" s="17"/>
      <c r="W748" s="17"/>
      <c r="X748" s="17"/>
      <c r="Y748" s="17"/>
      <c r="Z748" s="17"/>
      <c r="AA748" s="17"/>
    </row>
    <row r="749" spans="2:27" x14ac:dyDescent="0.25">
      <c r="B749" s="17"/>
      <c r="C749" s="17"/>
      <c r="D749" s="17"/>
      <c r="E749" s="17"/>
      <c r="F749" s="17"/>
      <c r="G749" s="17"/>
      <c r="H749" s="17"/>
      <c r="I749" s="17"/>
      <c r="J749" s="17"/>
      <c r="K749" s="17"/>
      <c r="L749" s="17"/>
      <c r="M749" s="17"/>
      <c r="N749" s="17"/>
      <c r="O749" s="17"/>
      <c r="P749" s="17"/>
      <c r="Q749" s="17"/>
      <c r="R749" s="17"/>
      <c r="S749" s="17"/>
      <c r="T749" s="17"/>
      <c r="U749" s="17"/>
      <c r="V749" s="17"/>
      <c r="W749" s="17"/>
      <c r="X749" s="17"/>
      <c r="Y749" s="17"/>
      <c r="Z749" s="17"/>
      <c r="AA749" s="17"/>
    </row>
    <row r="750" spans="2:27" x14ac:dyDescent="0.25">
      <c r="B750" s="17"/>
      <c r="C750" s="17"/>
      <c r="D750" s="17"/>
      <c r="E750" s="17"/>
      <c r="F750" s="17"/>
      <c r="G750" s="17"/>
      <c r="H750" s="17"/>
      <c r="I750" s="17"/>
      <c r="J750" s="17"/>
      <c r="K750" s="17"/>
      <c r="L750" s="17"/>
      <c r="M750" s="17"/>
      <c r="N750" s="17"/>
      <c r="O750" s="17"/>
      <c r="P750" s="17"/>
      <c r="Q750" s="17"/>
      <c r="R750" s="17"/>
      <c r="S750" s="17"/>
      <c r="T750" s="17"/>
      <c r="U750" s="17"/>
      <c r="V750" s="17"/>
      <c r="W750" s="17"/>
      <c r="X750" s="17"/>
      <c r="Y750" s="17"/>
      <c r="Z750" s="17"/>
      <c r="AA750" s="17"/>
    </row>
    <row r="751" spans="2:27" x14ac:dyDescent="0.25">
      <c r="B751" s="17"/>
      <c r="C751" s="17"/>
      <c r="D751" s="17"/>
      <c r="E751" s="17"/>
      <c r="F751" s="17"/>
      <c r="G751" s="17"/>
      <c r="H751" s="17"/>
      <c r="I751" s="17"/>
      <c r="J751" s="17"/>
      <c r="K751" s="17"/>
      <c r="L751" s="17"/>
      <c r="M751" s="17"/>
      <c r="N751" s="17"/>
      <c r="O751" s="17"/>
      <c r="P751" s="17"/>
      <c r="Q751" s="17"/>
      <c r="R751" s="17"/>
      <c r="S751" s="17"/>
      <c r="T751" s="17"/>
      <c r="U751" s="17"/>
      <c r="V751" s="17"/>
      <c r="W751" s="17"/>
      <c r="X751" s="17"/>
      <c r="Y751" s="17"/>
      <c r="Z751" s="17"/>
      <c r="AA751" s="17"/>
    </row>
    <row r="752" spans="2:27" x14ac:dyDescent="0.25">
      <c r="B752" s="17"/>
      <c r="C752" s="17"/>
      <c r="D752" s="17"/>
      <c r="E752" s="17"/>
      <c r="F752" s="17"/>
      <c r="G752" s="17"/>
      <c r="H752" s="17"/>
      <c r="I752" s="17"/>
      <c r="J752" s="17"/>
      <c r="K752" s="17"/>
      <c r="L752" s="17"/>
      <c r="M752" s="17"/>
      <c r="N752" s="17"/>
      <c r="O752" s="17"/>
      <c r="P752" s="17"/>
      <c r="Q752" s="17"/>
      <c r="R752" s="17"/>
      <c r="S752" s="17"/>
      <c r="T752" s="17"/>
      <c r="U752" s="17"/>
      <c r="V752" s="17"/>
      <c r="W752" s="17"/>
      <c r="X752" s="17"/>
      <c r="Y752" s="17"/>
      <c r="Z752" s="17"/>
      <c r="AA752" s="17"/>
    </row>
    <row r="753" spans="2:27" x14ac:dyDescent="0.25">
      <c r="B753" s="17"/>
      <c r="C753" s="17"/>
      <c r="D753" s="17"/>
      <c r="E753" s="17"/>
      <c r="F753" s="17"/>
      <c r="G753" s="17"/>
      <c r="H753" s="17"/>
      <c r="I753" s="17"/>
      <c r="J753" s="17"/>
      <c r="K753" s="17"/>
      <c r="L753" s="17"/>
      <c r="M753" s="17"/>
      <c r="N753" s="17"/>
      <c r="O753" s="17"/>
      <c r="P753" s="17"/>
      <c r="Q753" s="17"/>
      <c r="R753" s="17"/>
      <c r="S753" s="17"/>
      <c r="T753" s="17"/>
      <c r="U753" s="17"/>
      <c r="V753" s="17"/>
      <c r="W753" s="17"/>
      <c r="X753" s="17"/>
      <c r="Y753" s="17"/>
      <c r="Z753" s="17"/>
      <c r="AA753" s="17"/>
    </row>
    <row r="754" spans="2:27" x14ac:dyDescent="0.25">
      <c r="B754" s="17"/>
      <c r="C754" s="17"/>
      <c r="D754" s="17"/>
      <c r="E754" s="17"/>
      <c r="F754" s="17"/>
      <c r="G754" s="17"/>
      <c r="H754" s="17"/>
      <c r="I754" s="17"/>
      <c r="J754" s="17"/>
      <c r="K754" s="17"/>
      <c r="L754" s="17"/>
      <c r="M754" s="17"/>
      <c r="N754" s="17"/>
      <c r="O754" s="17"/>
      <c r="P754" s="17"/>
      <c r="Q754" s="17"/>
      <c r="R754" s="17"/>
      <c r="S754" s="17"/>
      <c r="T754" s="17"/>
      <c r="U754" s="17"/>
      <c r="V754" s="17"/>
      <c r="W754" s="17"/>
      <c r="X754" s="17"/>
      <c r="Y754" s="17"/>
      <c r="Z754" s="17"/>
      <c r="AA754" s="17"/>
    </row>
    <row r="755" spans="2:27" x14ac:dyDescent="0.25">
      <c r="B755" s="17"/>
      <c r="C755" s="17"/>
      <c r="D755" s="17"/>
      <c r="E755" s="17"/>
      <c r="F755" s="17"/>
      <c r="G755" s="17"/>
      <c r="H755" s="17"/>
      <c r="I755" s="17"/>
      <c r="J755" s="17"/>
      <c r="K755" s="17"/>
      <c r="L755" s="17"/>
      <c r="M755" s="17"/>
      <c r="N755" s="17"/>
      <c r="O755" s="17"/>
      <c r="P755" s="17"/>
      <c r="Q755" s="17"/>
      <c r="R755" s="17"/>
      <c r="S755" s="17"/>
      <c r="T755" s="17"/>
      <c r="U755" s="17"/>
      <c r="V755" s="17"/>
      <c r="W755" s="17"/>
      <c r="X755" s="17"/>
      <c r="Y755" s="17"/>
      <c r="Z755" s="17"/>
      <c r="AA755" s="17"/>
    </row>
    <row r="756" spans="2:27" x14ac:dyDescent="0.25">
      <c r="B756" s="17"/>
      <c r="C756" s="17"/>
      <c r="D756" s="17"/>
      <c r="E756" s="17"/>
      <c r="F756" s="17"/>
      <c r="G756" s="17"/>
      <c r="H756" s="17"/>
      <c r="I756" s="17"/>
      <c r="J756" s="17"/>
      <c r="K756" s="17"/>
      <c r="L756" s="17"/>
      <c r="M756" s="17"/>
      <c r="N756" s="17"/>
      <c r="O756" s="17"/>
      <c r="P756" s="17"/>
      <c r="Q756" s="17"/>
      <c r="R756" s="17"/>
      <c r="S756" s="17"/>
      <c r="T756" s="17"/>
      <c r="U756" s="17"/>
      <c r="V756" s="17"/>
      <c r="W756" s="17"/>
      <c r="X756" s="17"/>
      <c r="Y756" s="17"/>
      <c r="Z756" s="17"/>
      <c r="AA756" s="17"/>
    </row>
    <row r="757" spans="2:27" x14ac:dyDescent="0.25">
      <c r="B757" s="17"/>
      <c r="C757" s="17"/>
      <c r="D757" s="17"/>
      <c r="E757" s="17"/>
      <c r="F757" s="17"/>
      <c r="G757" s="17"/>
      <c r="H757" s="17"/>
      <c r="I757" s="17"/>
      <c r="J757" s="17"/>
      <c r="K757" s="17"/>
      <c r="L757" s="17"/>
      <c r="M757" s="17"/>
      <c r="N757" s="17"/>
      <c r="O757" s="17"/>
      <c r="P757" s="17"/>
      <c r="Q757" s="17"/>
      <c r="R757" s="17"/>
      <c r="S757" s="17"/>
      <c r="T757" s="17"/>
      <c r="U757" s="17"/>
      <c r="V757" s="17"/>
      <c r="W757" s="17"/>
      <c r="X757" s="17"/>
      <c r="Y757" s="17"/>
      <c r="Z757" s="17"/>
      <c r="AA757" s="17"/>
    </row>
    <row r="758" spans="2:27" x14ac:dyDescent="0.25">
      <c r="B758" s="17"/>
      <c r="C758" s="17"/>
      <c r="D758" s="17"/>
      <c r="E758" s="17"/>
      <c r="F758" s="17"/>
      <c r="G758" s="17"/>
      <c r="H758" s="17"/>
      <c r="I758" s="17"/>
      <c r="J758" s="17"/>
      <c r="K758" s="17"/>
      <c r="L758" s="17"/>
      <c r="M758" s="17"/>
      <c r="N758" s="17"/>
      <c r="O758" s="17"/>
      <c r="P758" s="17"/>
      <c r="Q758" s="17"/>
      <c r="R758" s="17"/>
      <c r="S758" s="17"/>
      <c r="T758" s="17"/>
      <c r="U758" s="17"/>
      <c r="V758" s="17"/>
      <c r="W758" s="17"/>
      <c r="X758" s="17"/>
      <c r="Y758" s="17"/>
      <c r="Z758" s="17"/>
      <c r="AA758" s="17"/>
    </row>
    <row r="759" spans="2:27" x14ac:dyDescent="0.25">
      <c r="B759" s="17"/>
      <c r="C759" s="17"/>
      <c r="D759" s="17"/>
      <c r="E759" s="17"/>
      <c r="F759" s="17"/>
      <c r="G759" s="17"/>
      <c r="H759" s="17"/>
      <c r="I759" s="17"/>
      <c r="J759" s="17"/>
      <c r="K759" s="17"/>
      <c r="L759" s="17"/>
      <c r="M759" s="17"/>
      <c r="N759" s="17"/>
      <c r="O759" s="17"/>
      <c r="P759" s="17"/>
      <c r="Q759" s="17"/>
      <c r="R759" s="17"/>
      <c r="S759" s="17"/>
      <c r="T759" s="17"/>
      <c r="U759" s="17"/>
      <c r="V759" s="17"/>
      <c r="W759" s="17"/>
      <c r="X759" s="17"/>
      <c r="Y759" s="17"/>
      <c r="Z759" s="17"/>
      <c r="AA759" s="17"/>
    </row>
    <row r="760" spans="2:27" x14ac:dyDescent="0.25">
      <c r="B760" s="17"/>
      <c r="C760" s="17"/>
      <c r="D760" s="17"/>
      <c r="E760" s="17"/>
      <c r="F760" s="17"/>
      <c r="G760" s="17"/>
      <c r="H760" s="17"/>
      <c r="I760" s="17"/>
      <c r="J760" s="17"/>
      <c r="K760" s="17"/>
      <c r="L760" s="17"/>
      <c r="M760" s="17"/>
      <c r="N760" s="17"/>
      <c r="O760" s="17"/>
      <c r="P760" s="17"/>
      <c r="Q760" s="17"/>
      <c r="R760" s="17"/>
      <c r="S760" s="17"/>
      <c r="T760" s="17"/>
      <c r="U760" s="17"/>
      <c r="V760" s="17"/>
      <c r="W760" s="17"/>
      <c r="X760" s="17"/>
      <c r="Y760" s="17"/>
      <c r="Z760" s="17"/>
      <c r="AA760" s="17"/>
    </row>
    <row r="761" spans="2:27" x14ac:dyDescent="0.25">
      <c r="B761" s="17"/>
      <c r="C761" s="17"/>
      <c r="D761" s="17"/>
      <c r="E761" s="17"/>
      <c r="F761" s="17"/>
      <c r="G761" s="17"/>
      <c r="H761" s="17"/>
      <c r="I761" s="17"/>
      <c r="J761" s="17"/>
      <c r="K761" s="17"/>
      <c r="L761" s="17"/>
      <c r="M761" s="17"/>
      <c r="N761" s="17"/>
      <c r="O761" s="17"/>
      <c r="P761" s="17"/>
      <c r="Q761" s="17"/>
      <c r="R761" s="17"/>
      <c r="S761" s="17"/>
      <c r="T761" s="17"/>
      <c r="U761" s="17"/>
      <c r="V761" s="17"/>
      <c r="W761" s="17"/>
      <c r="X761" s="17"/>
      <c r="Y761" s="17"/>
      <c r="Z761" s="17"/>
      <c r="AA761" s="17"/>
    </row>
    <row r="762" spans="2:27" x14ac:dyDescent="0.25">
      <c r="B762" s="17"/>
      <c r="C762" s="17"/>
      <c r="D762" s="17"/>
      <c r="E762" s="17"/>
      <c r="F762" s="17"/>
      <c r="G762" s="17"/>
      <c r="H762" s="17"/>
      <c r="I762" s="17"/>
      <c r="J762" s="17"/>
      <c r="K762" s="17"/>
      <c r="L762" s="17"/>
      <c r="M762" s="17"/>
      <c r="N762" s="17"/>
      <c r="O762" s="17"/>
      <c r="P762" s="17"/>
      <c r="Q762" s="17"/>
      <c r="R762" s="17"/>
      <c r="S762" s="17"/>
      <c r="T762" s="17"/>
      <c r="U762" s="17"/>
      <c r="V762" s="17"/>
      <c r="W762" s="17"/>
      <c r="X762" s="17"/>
      <c r="Y762" s="17"/>
      <c r="Z762" s="17"/>
      <c r="AA762" s="17"/>
    </row>
    <row r="763" spans="2:27" x14ac:dyDescent="0.25">
      <c r="B763" s="17"/>
      <c r="C763" s="17"/>
      <c r="D763" s="17"/>
      <c r="E763" s="17"/>
      <c r="F763" s="17"/>
      <c r="G763" s="17"/>
      <c r="H763" s="17"/>
      <c r="I763" s="17"/>
      <c r="J763" s="17"/>
      <c r="K763" s="17"/>
      <c r="L763" s="17"/>
      <c r="M763" s="17"/>
      <c r="N763" s="17"/>
      <c r="O763" s="17"/>
      <c r="P763" s="17"/>
      <c r="Q763" s="17"/>
      <c r="R763" s="17"/>
      <c r="S763" s="17"/>
      <c r="T763" s="17"/>
      <c r="U763" s="17"/>
      <c r="V763" s="17"/>
      <c r="W763" s="17"/>
      <c r="X763" s="17"/>
      <c r="Y763" s="17"/>
      <c r="Z763" s="17"/>
      <c r="AA763" s="17"/>
    </row>
    <row r="764" spans="2:27" x14ac:dyDescent="0.25">
      <c r="B764" s="17"/>
      <c r="C764" s="17"/>
      <c r="D764" s="17"/>
      <c r="E764" s="17"/>
      <c r="F764" s="17"/>
      <c r="G764" s="17"/>
      <c r="H764" s="17"/>
      <c r="I764" s="17"/>
      <c r="J764" s="17"/>
      <c r="K764" s="17"/>
      <c r="L764" s="17"/>
      <c r="M764" s="17"/>
      <c r="N764" s="17"/>
      <c r="O764" s="17"/>
      <c r="P764" s="17"/>
      <c r="Q764" s="17"/>
      <c r="R764" s="17"/>
      <c r="S764" s="17"/>
      <c r="T764" s="17"/>
      <c r="U764" s="17"/>
      <c r="V764" s="17"/>
      <c r="W764" s="17"/>
      <c r="X764" s="17"/>
      <c r="Y764" s="17"/>
      <c r="Z764" s="17"/>
      <c r="AA764" s="17"/>
    </row>
    <row r="765" spans="2:27" x14ac:dyDescent="0.25">
      <c r="B765" s="17"/>
      <c r="C765" s="17"/>
      <c r="D765" s="17"/>
      <c r="E765" s="17"/>
      <c r="F765" s="17"/>
      <c r="G765" s="17"/>
      <c r="H765" s="17"/>
      <c r="I765" s="17"/>
      <c r="J765" s="17"/>
      <c r="K765" s="17"/>
      <c r="L765" s="17"/>
      <c r="M765" s="17"/>
      <c r="N765" s="17"/>
      <c r="O765" s="17"/>
      <c r="P765" s="17"/>
      <c r="Q765" s="17"/>
      <c r="R765" s="17"/>
      <c r="S765" s="17"/>
      <c r="T765" s="17"/>
      <c r="U765" s="17"/>
      <c r="V765" s="17"/>
      <c r="W765" s="17"/>
      <c r="X765" s="17"/>
      <c r="Y765" s="17"/>
      <c r="Z765" s="17"/>
      <c r="AA765" s="17"/>
    </row>
    <row r="766" spans="2:27" x14ac:dyDescent="0.25">
      <c r="B766" s="17"/>
      <c r="C766" s="17"/>
      <c r="D766" s="17"/>
      <c r="E766" s="17"/>
      <c r="F766" s="17"/>
      <c r="G766" s="17"/>
      <c r="H766" s="17"/>
      <c r="I766" s="17"/>
      <c r="J766" s="17"/>
      <c r="K766" s="17"/>
      <c r="L766" s="17"/>
      <c r="M766" s="17"/>
      <c r="N766" s="17"/>
      <c r="O766" s="17"/>
      <c r="P766" s="17"/>
      <c r="Q766" s="17"/>
      <c r="R766" s="17"/>
      <c r="S766" s="17"/>
      <c r="T766" s="17"/>
      <c r="U766" s="17"/>
      <c r="V766" s="17"/>
      <c r="W766" s="17"/>
      <c r="X766" s="17"/>
      <c r="Y766" s="17"/>
      <c r="Z766" s="17"/>
      <c r="AA766" s="17"/>
    </row>
    <row r="767" spans="2:27" x14ac:dyDescent="0.25">
      <c r="B767" s="17"/>
      <c r="C767" s="17"/>
      <c r="D767" s="17"/>
      <c r="E767" s="17"/>
      <c r="F767" s="17"/>
      <c r="G767" s="17"/>
      <c r="H767" s="17"/>
      <c r="I767" s="17"/>
      <c r="J767" s="17"/>
      <c r="K767" s="17"/>
      <c r="L767" s="17"/>
      <c r="M767" s="17"/>
      <c r="N767" s="17"/>
      <c r="O767" s="17"/>
      <c r="P767" s="17"/>
      <c r="Q767" s="17"/>
      <c r="R767" s="17"/>
      <c r="S767" s="17"/>
      <c r="T767" s="17"/>
      <c r="U767" s="17"/>
      <c r="V767" s="17"/>
      <c r="W767" s="17"/>
      <c r="X767" s="17"/>
      <c r="Y767" s="17"/>
      <c r="Z767" s="17"/>
      <c r="AA767" s="17"/>
    </row>
    <row r="768" spans="2:27" x14ac:dyDescent="0.25">
      <c r="B768" s="17"/>
      <c r="C768" s="17"/>
      <c r="D768" s="17"/>
      <c r="E768" s="17"/>
      <c r="F768" s="17"/>
      <c r="G768" s="17"/>
      <c r="H768" s="17"/>
      <c r="I768" s="17"/>
      <c r="J768" s="17"/>
      <c r="K768" s="17"/>
      <c r="L768" s="17"/>
      <c r="M768" s="17"/>
      <c r="N768" s="17"/>
      <c r="O768" s="17"/>
      <c r="P768" s="17"/>
      <c r="Q768" s="17"/>
      <c r="R768" s="17"/>
      <c r="S768" s="17"/>
      <c r="T768" s="17"/>
      <c r="U768" s="17"/>
      <c r="V768" s="17"/>
      <c r="W768" s="17"/>
      <c r="X768" s="17"/>
      <c r="Y768" s="17"/>
      <c r="Z768" s="17"/>
      <c r="AA768" s="17"/>
    </row>
    <row r="769" spans="2:27" x14ac:dyDescent="0.25">
      <c r="B769" s="17"/>
      <c r="C769" s="17"/>
      <c r="D769" s="17"/>
      <c r="E769" s="17"/>
      <c r="F769" s="17"/>
      <c r="G769" s="17"/>
      <c r="H769" s="17"/>
      <c r="I769" s="17"/>
      <c r="J769" s="17"/>
      <c r="K769" s="17"/>
      <c r="L769" s="17"/>
      <c r="M769" s="17"/>
      <c r="N769" s="17"/>
      <c r="O769" s="17"/>
      <c r="P769" s="17"/>
      <c r="Q769" s="17"/>
      <c r="R769" s="17"/>
      <c r="S769" s="17"/>
      <c r="T769" s="17"/>
      <c r="U769" s="17"/>
      <c r="V769" s="17"/>
      <c r="W769" s="17"/>
      <c r="X769" s="17"/>
      <c r="Y769" s="17"/>
      <c r="Z769" s="17"/>
      <c r="AA769" s="17"/>
    </row>
    <row r="770" spans="2:27" x14ac:dyDescent="0.25">
      <c r="B770" s="17"/>
      <c r="C770" s="17"/>
      <c r="D770" s="17"/>
      <c r="E770" s="17"/>
      <c r="F770" s="17"/>
      <c r="G770" s="17"/>
      <c r="H770" s="17"/>
      <c r="I770" s="17"/>
      <c r="J770" s="17"/>
      <c r="K770" s="17"/>
      <c r="L770" s="17"/>
      <c r="M770" s="17"/>
      <c r="N770" s="17"/>
      <c r="O770" s="17"/>
      <c r="P770" s="17"/>
      <c r="Q770" s="17"/>
      <c r="R770" s="17"/>
      <c r="S770" s="17"/>
      <c r="T770" s="17"/>
      <c r="U770" s="17"/>
      <c r="V770" s="17"/>
      <c r="W770" s="17"/>
      <c r="X770" s="17"/>
      <c r="Y770" s="17"/>
      <c r="Z770" s="17"/>
      <c r="AA770" s="17"/>
    </row>
    <row r="771" spans="2:27" x14ac:dyDescent="0.25">
      <c r="B771" s="17"/>
      <c r="C771" s="17"/>
      <c r="D771" s="17"/>
      <c r="E771" s="17"/>
      <c r="F771" s="17"/>
      <c r="G771" s="17"/>
      <c r="H771" s="17"/>
      <c r="I771" s="17"/>
      <c r="J771" s="17"/>
      <c r="K771" s="17"/>
      <c r="L771" s="17"/>
      <c r="M771" s="17"/>
      <c r="N771" s="17"/>
      <c r="O771" s="17"/>
      <c r="P771" s="17"/>
      <c r="Q771" s="17"/>
      <c r="R771" s="17"/>
      <c r="S771" s="17"/>
      <c r="T771" s="17"/>
      <c r="U771" s="17"/>
      <c r="V771" s="17"/>
      <c r="W771" s="17"/>
      <c r="X771" s="17"/>
      <c r="Y771" s="17"/>
      <c r="Z771" s="17"/>
      <c r="AA771" s="17"/>
    </row>
    <row r="772" spans="2:27" x14ac:dyDescent="0.25">
      <c r="B772" s="17"/>
      <c r="C772" s="17"/>
      <c r="D772" s="17"/>
      <c r="E772" s="17"/>
      <c r="F772" s="17"/>
      <c r="G772" s="17"/>
      <c r="H772" s="17"/>
      <c r="I772" s="17"/>
      <c r="J772" s="17"/>
      <c r="K772" s="17"/>
      <c r="L772" s="17"/>
      <c r="M772" s="17"/>
      <c r="N772" s="17"/>
      <c r="O772" s="17"/>
      <c r="P772" s="17"/>
      <c r="Q772" s="17"/>
      <c r="R772" s="17"/>
      <c r="S772" s="17"/>
      <c r="T772" s="17"/>
      <c r="U772" s="17"/>
      <c r="V772" s="17"/>
      <c r="W772" s="17"/>
      <c r="X772" s="17"/>
      <c r="Y772" s="17"/>
      <c r="Z772" s="17"/>
      <c r="AA772" s="17"/>
    </row>
    <row r="773" spans="2:27" x14ac:dyDescent="0.25">
      <c r="B773" s="17"/>
      <c r="C773" s="17"/>
      <c r="D773" s="17"/>
      <c r="E773" s="17"/>
      <c r="F773" s="17"/>
      <c r="G773" s="17"/>
      <c r="H773" s="17"/>
      <c r="I773" s="17"/>
      <c r="J773" s="17"/>
      <c r="K773" s="17"/>
      <c r="L773" s="17"/>
      <c r="M773" s="17"/>
      <c r="N773" s="17"/>
      <c r="O773" s="17"/>
      <c r="P773" s="17"/>
      <c r="Q773" s="17"/>
      <c r="R773" s="17"/>
      <c r="S773" s="17"/>
      <c r="T773" s="17"/>
      <c r="U773" s="17"/>
      <c r="V773" s="17"/>
      <c r="W773" s="17"/>
      <c r="X773" s="17"/>
      <c r="Y773" s="17"/>
      <c r="Z773" s="17"/>
      <c r="AA773" s="17"/>
    </row>
    <row r="774" spans="2:27" x14ac:dyDescent="0.25">
      <c r="B774" s="17"/>
      <c r="C774" s="17"/>
      <c r="D774" s="17"/>
      <c r="E774" s="17"/>
      <c r="F774" s="17"/>
      <c r="G774" s="17"/>
      <c r="H774" s="17"/>
      <c r="I774" s="17"/>
      <c r="J774" s="17"/>
      <c r="K774" s="17"/>
      <c r="L774" s="17"/>
      <c r="M774" s="17"/>
      <c r="N774" s="17"/>
      <c r="O774" s="17"/>
      <c r="P774" s="17"/>
      <c r="Q774" s="17"/>
      <c r="R774" s="17"/>
      <c r="S774" s="17"/>
      <c r="T774" s="17"/>
      <c r="U774" s="17"/>
      <c r="V774" s="17"/>
      <c r="W774" s="17"/>
      <c r="X774" s="17"/>
      <c r="Y774" s="17"/>
      <c r="Z774" s="17"/>
      <c r="AA774" s="17"/>
    </row>
    <row r="775" spans="2:27" x14ac:dyDescent="0.25">
      <c r="B775" s="17"/>
      <c r="C775" s="17"/>
      <c r="D775" s="17"/>
      <c r="E775" s="17"/>
      <c r="F775" s="17"/>
      <c r="G775" s="17"/>
      <c r="H775" s="17"/>
      <c r="I775" s="17"/>
      <c r="J775" s="17"/>
      <c r="K775" s="17"/>
      <c r="L775" s="17"/>
      <c r="M775" s="17"/>
      <c r="N775" s="17"/>
      <c r="O775" s="17"/>
      <c r="P775" s="17"/>
      <c r="Q775" s="17"/>
      <c r="R775" s="17"/>
      <c r="S775" s="17"/>
      <c r="T775" s="17"/>
      <c r="U775" s="17"/>
      <c r="V775" s="17"/>
      <c r="W775" s="17"/>
      <c r="X775" s="17"/>
      <c r="Y775" s="17"/>
      <c r="Z775" s="17"/>
      <c r="AA775" s="17"/>
    </row>
    <row r="776" spans="2:27" x14ac:dyDescent="0.25">
      <c r="B776" s="17"/>
      <c r="C776" s="17"/>
      <c r="D776" s="17"/>
      <c r="E776" s="17"/>
      <c r="F776" s="17"/>
      <c r="G776" s="17"/>
      <c r="H776" s="17"/>
      <c r="I776" s="17"/>
      <c r="J776" s="17"/>
      <c r="K776" s="17"/>
      <c r="L776" s="17"/>
      <c r="M776" s="17"/>
      <c r="N776" s="17"/>
      <c r="O776" s="17"/>
      <c r="P776" s="17"/>
      <c r="Q776" s="17"/>
      <c r="R776" s="17"/>
      <c r="S776" s="17"/>
      <c r="T776" s="17"/>
      <c r="U776" s="17"/>
      <c r="V776" s="17"/>
      <c r="W776" s="17"/>
      <c r="X776" s="17"/>
      <c r="Y776" s="17"/>
      <c r="Z776" s="17"/>
      <c r="AA776" s="17"/>
    </row>
    <row r="777" spans="2:27" x14ac:dyDescent="0.25">
      <c r="B777" s="17"/>
      <c r="C777" s="17"/>
      <c r="D777" s="17"/>
      <c r="E777" s="17"/>
      <c r="F777" s="17"/>
      <c r="G777" s="17"/>
      <c r="H777" s="17"/>
      <c r="I777" s="17"/>
      <c r="J777" s="17"/>
      <c r="K777" s="17"/>
      <c r="L777" s="17"/>
      <c r="M777" s="17"/>
      <c r="N777" s="17"/>
      <c r="O777" s="17"/>
      <c r="P777" s="17"/>
      <c r="Q777" s="17"/>
      <c r="R777" s="17"/>
      <c r="S777" s="17"/>
      <c r="T777" s="17"/>
      <c r="U777" s="17"/>
      <c r="V777" s="17"/>
      <c r="W777" s="17"/>
      <c r="X777" s="17"/>
      <c r="Y777" s="17"/>
      <c r="Z777" s="17"/>
      <c r="AA777" s="17"/>
    </row>
    <row r="778" spans="2:27" x14ac:dyDescent="0.25">
      <c r="B778" s="17"/>
      <c r="C778" s="17"/>
      <c r="D778" s="17"/>
      <c r="E778" s="17"/>
      <c r="F778" s="17"/>
      <c r="G778" s="17"/>
      <c r="H778" s="17"/>
      <c r="I778" s="17"/>
      <c r="J778" s="17"/>
      <c r="K778" s="17"/>
      <c r="L778" s="17"/>
      <c r="M778" s="17"/>
      <c r="N778" s="17"/>
      <c r="O778" s="17"/>
      <c r="P778" s="17"/>
      <c r="Q778" s="17"/>
      <c r="R778" s="17"/>
      <c r="S778" s="17"/>
      <c r="T778" s="17"/>
      <c r="U778" s="17"/>
      <c r="V778" s="17"/>
      <c r="W778" s="17"/>
      <c r="X778" s="17"/>
      <c r="Y778" s="17"/>
      <c r="Z778" s="17"/>
      <c r="AA778" s="17"/>
    </row>
    <row r="779" spans="2:27" x14ac:dyDescent="0.25">
      <c r="B779" s="17"/>
      <c r="C779" s="17"/>
      <c r="D779" s="17"/>
      <c r="E779" s="17"/>
      <c r="F779" s="17"/>
      <c r="G779" s="17"/>
      <c r="H779" s="17"/>
      <c r="I779" s="17"/>
      <c r="J779" s="17"/>
      <c r="K779" s="17"/>
      <c r="L779" s="17"/>
      <c r="M779" s="17"/>
      <c r="N779" s="17"/>
      <c r="O779" s="17"/>
      <c r="P779" s="17"/>
      <c r="Q779" s="17"/>
      <c r="R779" s="17"/>
      <c r="S779" s="17"/>
      <c r="T779" s="17"/>
      <c r="U779" s="17"/>
      <c r="V779" s="17"/>
      <c r="W779" s="17"/>
      <c r="X779" s="17"/>
      <c r="Y779" s="17"/>
      <c r="Z779" s="17"/>
      <c r="AA779" s="17"/>
    </row>
    <row r="780" spans="2:27" x14ac:dyDescent="0.25">
      <c r="B780" s="17"/>
      <c r="C780" s="17"/>
      <c r="D780" s="17"/>
      <c r="E780" s="17"/>
      <c r="F780" s="17"/>
      <c r="G780" s="17"/>
      <c r="H780" s="17"/>
      <c r="I780" s="17"/>
      <c r="J780" s="17"/>
      <c r="K780" s="17"/>
      <c r="L780" s="17"/>
      <c r="M780" s="17"/>
      <c r="N780" s="17"/>
      <c r="O780" s="17"/>
      <c r="P780" s="17"/>
      <c r="Q780" s="17"/>
      <c r="R780" s="17"/>
      <c r="S780" s="17"/>
      <c r="T780" s="17"/>
      <c r="U780" s="17"/>
      <c r="V780" s="17"/>
      <c r="W780" s="17"/>
      <c r="X780" s="17"/>
      <c r="Y780" s="17"/>
      <c r="Z780" s="17"/>
      <c r="AA780" s="17"/>
    </row>
    <row r="781" spans="2:27" x14ac:dyDescent="0.25">
      <c r="B781" s="17"/>
      <c r="C781" s="17"/>
      <c r="D781" s="17"/>
      <c r="E781" s="17"/>
      <c r="F781" s="17"/>
      <c r="G781" s="17"/>
      <c r="H781" s="17"/>
      <c r="I781" s="17"/>
      <c r="J781" s="17"/>
      <c r="K781" s="17"/>
      <c r="L781" s="17"/>
      <c r="M781" s="17"/>
      <c r="N781" s="17"/>
      <c r="O781" s="17"/>
      <c r="P781" s="17"/>
      <c r="Q781" s="17"/>
      <c r="R781" s="17"/>
      <c r="S781" s="17"/>
      <c r="T781" s="17"/>
      <c r="U781" s="17"/>
      <c r="V781" s="17"/>
      <c r="W781" s="17"/>
      <c r="X781" s="17"/>
      <c r="Y781" s="17"/>
      <c r="Z781" s="17"/>
      <c r="AA781" s="17"/>
    </row>
    <row r="782" spans="2:27" x14ac:dyDescent="0.25">
      <c r="B782" s="17"/>
      <c r="C782" s="17"/>
      <c r="D782" s="17"/>
      <c r="E782" s="17"/>
      <c r="F782" s="17"/>
      <c r="G782" s="17"/>
      <c r="H782" s="17"/>
      <c r="I782" s="17"/>
      <c r="J782" s="17"/>
      <c r="K782" s="17"/>
      <c r="L782" s="17"/>
      <c r="M782" s="17"/>
      <c r="N782" s="17"/>
      <c r="O782" s="17"/>
      <c r="P782" s="17"/>
      <c r="Q782" s="17"/>
      <c r="R782" s="17"/>
      <c r="S782" s="17"/>
      <c r="T782" s="17"/>
      <c r="U782" s="17"/>
      <c r="V782" s="17"/>
      <c r="W782" s="17"/>
      <c r="X782" s="17"/>
      <c r="Y782" s="17"/>
      <c r="Z782" s="17"/>
      <c r="AA782" s="17"/>
    </row>
    <row r="783" spans="2:27" x14ac:dyDescent="0.25">
      <c r="B783" s="17"/>
      <c r="C783" s="17"/>
      <c r="D783" s="17"/>
      <c r="E783" s="17"/>
      <c r="F783" s="17"/>
      <c r="G783" s="17"/>
      <c r="H783" s="17"/>
      <c r="I783" s="17"/>
      <c r="J783" s="17"/>
      <c r="K783" s="17"/>
      <c r="L783" s="17"/>
      <c r="M783" s="17"/>
      <c r="N783" s="17"/>
      <c r="O783" s="17"/>
      <c r="P783" s="17"/>
      <c r="Q783" s="17"/>
      <c r="R783" s="17"/>
      <c r="S783" s="17"/>
      <c r="T783" s="17"/>
      <c r="U783" s="17"/>
      <c r="V783" s="17"/>
      <c r="W783" s="17"/>
      <c r="X783" s="17"/>
      <c r="Y783" s="17"/>
      <c r="Z783" s="17"/>
      <c r="AA783" s="17"/>
    </row>
    <row r="784" spans="2:27" x14ac:dyDescent="0.25">
      <c r="B784" s="17"/>
      <c r="C784" s="17"/>
      <c r="D784" s="17"/>
      <c r="E784" s="17"/>
      <c r="F784" s="17"/>
      <c r="G784" s="17"/>
      <c r="H784" s="17"/>
      <c r="I784" s="17"/>
      <c r="J784" s="17"/>
      <c r="K784" s="17"/>
      <c r="L784" s="17"/>
      <c r="M784" s="17"/>
      <c r="N784" s="17"/>
      <c r="O784" s="17"/>
      <c r="P784" s="17"/>
      <c r="Q784" s="17"/>
      <c r="R784" s="17"/>
      <c r="S784" s="17"/>
      <c r="T784" s="17"/>
      <c r="U784" s="17"/>
      <c r="V784" s="17"/>
      <c r="W784" s="17"/>
      <c r="X784" s="17"/>
      <c r="Y784" s="17"/>
      <c r="Z784" s="17"/>
      <c r="AA784" s="17"/>
    </row>
    <row r="785" spans="2:27" x14ac:dyDescent="0.25">
      <c r="B785" s="17"/>
      <c r="C785" s="17"/>
      <c r="D785" s="17"/>
      <c r="E785" s="17"/>
      <c r="F785" s="17"/>
      <c r="G785" s="17"/>
      <c r="H785" s="17"/>
      <c r="I785" s="17"/>
      <c r="J785" s="17"/>
      <c r="K785" s="17"/>
      <c r="L785" s="17"/>
      <c r="M785" s="17"/>
      <c r="N785" s="17"/>
      <c r="O785" s="17"/>
      <c r="P785" s="17"/>
      <c r="Q785" s="17"/>
      <c r="R785" s="17"/>
      <c r="S785" s="17"/>
      <c r="T785" s="17"/>
      <c r="U785" s="17"/>
      <c r="V785" s="17"/>
      <c r="W785" s="17"/>
      <c r="X785" s="17"/>
      <c r="Y785" s="17"/>
      <c r="Z785" s="17"/>
      <c r="AA785" s="17"/>
    </row>
    <row r="786" spans="2:27" x14ac:dyDescent="0.25">
      <c r="B786" s="17"/>
      <c r="C786" s="17"/>
      <c r="D786" s="17"/>
      <c r="E786" s="17"/>
      <c r="F786" s="17"/>
      <c r="G786" s="17"/>
      <c r="H786" s="17"/>
      <c r="I786" s="17"/>
      <c r="J786" s="17"/>
      <c r="K786" s="17"/>
      <c r="L786" s="17"/>
      <c r="M786" s="17"/>
      <c r="N786" s="17"/>
      <c r="O786" s="17"/>
      <c r="P786" s="17"/>
      <c r="Q786" s="17"/>
      <c r="R786" s="17"/>
      <c r="S786" s="17"/>
      <c r="T786" s="17"/>
      <c r="U786" s="17"/>
      <c r="V786" s="17"/>
      <c r="W786" s="17"/>
      <c r="X786" s="17"/>
      <c r="Y786" s="17"/>
      <c r="Z786" s="17"/>
      <c r="AA786" s="17"/>
    </row>
    <row r="787" spans="2:27" x14ac:dyDescent="0.25">
      <c r="B787" s="17"/>
      <c r="C787" s="17"/>
      <c r="D787" s="17"/>
      <c r="E787" s="17"/>
      <c r="F787" s="17"/>
      <c r="G787" s="17"/>
      <c r="H787" s="17"/>
      <c r="I787" s="17"/>
      <c r="J787" s="17"/>
      <c r="K787" s="17"/>
      <c r="L787" s="17"/>
      <c r="M787" s="17"/>
      <c r="N787" s="17"/>
      <c r="O787" s="17"/>
      <c r="P787" s="17"/>
      <c r="Q787" s="17"/>
      <c r="R787" s="17"/>
      <c r="S787" s="17"/>
      <c r="T787" s="17"/>
      <c r="U787" s="17"/>
      <c r="V787" s="17"/>
      <c r="W787" s="17"/>
      <c r="X787" s="17"/>
      <c r="Y787" s="17"/>
      <c r="Z787" s="17"/>
      <c r="AA787" s="17"/>
    </row>
    <row r="788" spans="2:27" x14ac:dyDescent="0.25">
      <c r="B788" s="17"/>
      <c r="C788" s="17"/>
      <c r="D788" s="17"/>
      <c r="E788" s="17"/>
      <c r="F788" s="17"/>
      <c r="G788" s="17"/>
      <c r="H788" s="17"/>
      <c r="I788" s="17"/>
      <c r="J788" s="17"/>
      <c r="K788" s="17"/>
      <c r="L788" s="17"/>
      <c r="M788" s="17"/>
      <c r="N788" s="17"/>
      <c r="O788" s="17"/>
      <c r="P788" s="17"/>
      <c r="Q788" s="17"/>
      <c r="R788" s="17"/>
      <c r="S788" s="17"/>
      <c r="T788" s="17"/>
      <c r="U788" s="17"/>
      <c r="V788" s="17"/>
      <c r="W788" s="17"/>
      <c r="X788" s="17"/>
      <c r="Y788" s="17"/>
      <c r="Z788" s="17"/>
      <c r="AA788" s="17"/>
    </row>
    <row r="789" spans="2:27" x14ac:dyDescent="0.25">
      <c r="B789" s="17"/>
      <c r="C789" s="17"/>
      <c r="D789" s="17"/>
      <c r="E789" s="17"/>
      <c r="F789" s="17"/>
      <c r="G789" s="17"/>
      <c r="H789" s="17"/>
      <c r="I789" s="17"/>
      <c r="J789" s="17"/>
      <c r="K789" s="17"/>
      <c r="L789" s="17"/>
      <c r="M789" s="17"/>
      <c r="N789" s="17"/>
      <c r="O789" s="17"/>
      <c r="P789" s="17"/>
      <c r="Q789" s="17"/>
      <c r="R789" s="17"/>
      <c r="S789" s="17"/>
      <c r="T789" s="17"/>
      <c r="U789" s="17"/>
      <c r="V789" s="17"/>
      <c r="W789" s="17"/>
      <c r="X789" s="17"/>
      <c r="Y789" s="17"/>
      <c r="Z789" s="17"/>
      <c r="AA789" s="17"/>
    </row>
    <row r="790" spans="2:27" x14ac:dyDescent="0.25">
      <c r="B790" s="17"/>
      <c r="C790" s="17"/>
      <c r="D790" s="17"/>
      <c r="E790" s="17"/>
      <c r="F790" s="17"/>
      <c r="G790" s="17"/>
      <c r="H790" s="17"/>
      <c r="I790" s="17"/>
      <c r="J790" s="17"/>
      <c r="K790" s="17"/>
      <c r="L790" s="17"/>
      <c r="M790" s="17"/>
      <c r="N790" s="17"/>
      <c r="O790" s="17"/>
      <c r="P790" s="17"/>
      <c r="Q790" s="17"/>
      <c r="R790" s="17"/>
      <c r="S790" s="17"/>
      <c r="T790" s="17"/>
      <c r="U790" s="17"/>
      <c r="V790" s="17"/>
      <c r="W790" s="17"/>
      <c r="X790" s="17"/>
      <c r="Y790" s="17"/>
      <c r="Z790" s="17"/>
      <c r="AA790" s="17"/>
    </row>
    <row r="791" spans="2:27" x14ac:dyDescent="0.25">
      <c r="B791" s="17"/>
      <c r="C791" s="17"/>
      <c r="D791" s="17"/>
      <c r="E791" s="17"/>
      <c r="F791" s="17"/>
      <c r="G791" s="17"/>
      <c r="H791" s="17"/>
      <c r="I791" s="17"/>
      <c r="J791" s="17"/>
      <c r="K791" s="17"/>
      <c r="L791" s="17"/>
      <c r="M791" s="17"/>
      <c r="N791" s="17"/>
      <c r="O791" s="17"/>
      <c r="P791" s="17"/>
      <c r="Q791" s="17"/>
      <c r="R791" s="17"/>
      <c r="S791" s="17"/>
      <c r="T791" s="17"/>
      <c r="U791" s="17"/>
      <c r="V791" s="17"/>
      <c r="W791" s="17"/>
      <c r="X791" s="17"/>
      <c r="Y791" s="17"/>
      <c r="Z791" s="17"/>
      <c r="AA791" s="17"/>
    </row>
    <row r="792" spans="2:27" x14ac:dyDescent="0.25">
      <c r="B792" s="17"/>
      <c r="C792" s="17"/>
      <c r="D792" s="17"/>
      <c r="E792" s="17"/>
      <c r="F792" s="17"/>
      <c r="G792" s="17"/>
      <c r="H792" s="17"/>
      <c r="I792" s="17"/>
      <c r="J792" s="17"/>
      <c r="K792" s="17"/>
      <c r="L792" s="17"/>
      <c r="M792" s="17"/>
      <c r="N792" s="17"/>
      <c r="O792" s="17"/>
      <c r="P792" s="17"/>
      <c r="Q792" s="17"/>
      <c r="R792" s="17"/>
      <c r="S792" s="17"/>
      <c r="T792" s="17"/>
      <c r="U792" s="17"/>
      <c r="V792" s="17"/>
      <c r="W792" s="17"/>
      <c r="X792" s="17"/>
      <c r="Y792" s="17"/>
      <c r="Z792" s="17"/>
      <c r="AA792" s="17"/>
    </row>
    <row r="793" spans="2:27" x14ac:dyDescent="0.25">
      <c r="B793" s="17"/>
      <c r="C793" s="17"/>
      <c r="D793" s="17"/>
      <c r="E793" s="17"/>
      <c r="F793" s="17"/>
      <c r="G793" s="17"/>
      <c r="H793" s="17"/>
      <c r="I793" s="17"/>
      <c r="J793" s="17"/>
      <c r="K793" s="17"/>
      <c r="L793" s="17"/>
      <c r="M793" s="17"/>
      <c r="N793" s="17"/>
      <c r="O793" s="17"/>
      <c r="P793" s="17"/>
      <c r="Q793" s="17"/>
      <c r="R793" s="17"/>
      <c r="S793" s="17"/>
      <c r="T793" s="17"/>
      <c r="U793" s="17"/>
      <c r="V793" s="17"/>
      <c r="W793" s="17"/>
      <c r="X793" s="17"/>
      <c r="Y793" s="17"/>
      <c r="Z793" s="17"/>
      <c r="AA793" s="17"/>
    </row>
    <row r="794" spans="2:27" x14ac:dyDescent="0.25">
      <c r="B794" s="17"/>
      <c r="C794" s="17"/>
      <c r="D794" s="17"/>
      <c r="E794" s="17"/>
      <c r="F794" s="17"/>
      <c r="G794" s="17"/>
      <c r="H794" s="17"/>
      <c r="I794" s="17"/>
      <c r="J794" s="17"/>
      <c r="K794" s="17"/>
      <c r="L794" s="17"/>
      <c r="M794" s="17"/>
      <c r="N794" s="17"/>
      <c r="O794" s="17"/>
      <c r="P794" s="17"/>
      <c r="Q794" s="17"/>
      <c r="R794" s="17"/>
      <c r="S794" s="17"/>
      <c r="T794" s="17"/>
      <c r="U794" s="17"/>
      <c r="V794" s="17"/>
      <c r="W794" s="17"/>
      <c r="X794" s="17"/>
      <c r="Y794" s="17"/>
      <c r="Z794" s="17"/>
      <c r="AA794" s="17"/>
    </row>
    <row r="795" spans="2:27" x14ac:dyDescent="0.25">
      <c r="B795" s="17"/>
      <c r="C795" s="17"/>
      <c r="D795" s="17"/>
      <c r="E795" s="17"/>
      <c r="F795" s="17"/>
      <c r="G795" s="17"/>
      <c r="H795" s="17"/>
      <c r="I795" s="17"/>
      <c r="J795" s="17"/>
      <c r="K795" s="17"/>
      <c r="L795" s="17"/>
      <c r="M795" s="17"/>
      <c r="N795" s="17"/>
      <c r="O795" s="17"/>
      <c r="P795" s="17"/>
      <c r="Q795" s="17"/>
      <c r="R795" s="17"/>
      <c r="S795" s="17"/>
      <c r="T795" s="17"/>
      <c r="U795" s="17"/>
      <c r="V795" s="17"/>
      <c r="W795" s="17"/>
      <c r="X795" s="17"/>
      <c r="Y795" s="17"/>
      <c r="Z795" s="17"/>
      <c r="AA795" s="17"/>
    </row>
    <row r="796" spans="2:27" x14ac:dyDescent="0.25">
      <c r="B796" s="17"/>
      <c r="C796" s="17"/>
      <c r="D796" s="17"/>
      <c r="E796" s="17"/>
      <c r="F796" s="17"/>
      <c r="G796" s="17"/>
      <c r="H796" s="17"/>
      <c r="I796" s="17"/>
      <c r="J796" s="17"/>
      <c r="K796" s="17"/>
      <c r="L796" s="17"/>
      <c r="M796" s="17"/>
      <c r="N796" s="17"/>
      <c r="O796" s="17"/>
      <c r="P796" s="17"/>
      <c r="Q796" s="17"/>
      <c r="R796" s="17"/>
      <c r="S796" s="17"/>
      <c r="T796" s="17"/>
      <c r="U796" s="17"/>
      <c r="V796" s="17"/>
      <c r="W796" s="17"/>
      <c r="X796" s="17"/>
      <c r="Y796" s="17"/>
      <c r="Z796" s="17"/>
      <c r="AA796" s="17"/>
    </row>
    <row r="797" spans="2:27" x14ac:dyDescent="0.25">
      <c r="B797" s="17"/>
      <c r="C797" s="17"/>
      <c r="D797" s="17"/>
      <c r="E797" s="17"/>
      <c r="F797" s="17"/>
      <c r="G797" s="17"/>
      <c r="H797" s="17"/>
      <c r="I797" s="17"/>
      <c r="J797" s="17"/>
      <c r="K797" s="17"/>
      <c r="L797" s="17"/>
      <c r="M797" s="17"/>
      <c r="N797" s="17"/>
      <c r="O797" s="17"/>
      <c r="P797" s="17"/>
      <c r="Q797" s="17"/>
      <c r="R797" s="17"/>
      <c r="S797" s="17"/>
      <c r="T797" s="17"/>
      <c r="U797" s="17"/>
      <c r="V797" s="17"/>
      <c r="W797" s="17"/>
      <c r="X797" s="17"/>
      <c r="Y797" s="17"/>
      <c r="Z797" s="17"/>
      <c r="AA797" s="17"/>
    </row>
    <row r="798" spans="2:27" x14ac:dyDescent="0.25">
      <c r="B798" s="17"/>
      <c r="C798" s="17"/>
      <c r="D798" s="17"/>
      <c r="E798" s="17"/>
      <c r="F798" s="17"/>
      <c r="G798" s="17"/>
      <c r="H798" s="17"/>
      <c r="I798" s="17"/>
      <c r="J798" s="17"/>
      <c r="K798" s="17"/>
      <c r="L798" s="17"/>
      <c r="M798" s="17"/>
      <c r="N798" s="17"/>
      <c r="O798" s="17"/>
      <c r="P798" s="17"/>
      <c r="Q798" s="17"/>
      <c r="R798" s="17"/>
      <c r="S798" s="17"/>
      <c r="T798" s="17"/>
      <c r="U798" s="17"/>
      <c r="V798" s="17"/>
      <c r="W798" s="17"/>
      <c r="X798" s="17"/>
      <c r="Y798" s="17"/>
      <c r="Z798" s="17"/>
      <c r="AA798" s="17"/>
    </row>
    <row r="799" spans="2:27" x14ac:dyDescent="0.25">
      <c r="B799" s="17"/>
      <c r="C799" s="17"/>
      <c r="D799" s="17"/>
      <c r="E799" s="17"/>
      <c r="F799" s="17"/>
      <c r="G799" s="17"/>
      <c r="H799" s="17"/>
      <c r="I799" s="17"/>
      <c r="J799" s="17"/>
      <c r="K799" s="17"/>
      <c r="L799" s="17"/>
      <c r="M799" s="17"/>
      <c r="N799" s="17"/>
      <c r="O799" s="17"/>
      <c r="P799" s="17"/>
      <c r="Q799" s="17"/>
      <c r="R799" s="17"/>
      <c r="S799" s="17"/>
      <c r="T799" s="17"/>
      <c r="U799" s="17"/>
      <c r="V799" s="17"/>
      <c r="W799" s="17"/>
      <c r="X799" s="17"/>
      <c r="Y799" s="17"/>
      <c r="Z799" s="17"/>
      <c r="AA799" s="17"/>
    </row>
    <row r="800" spans="2:27" x14ac:dyDescent="0.25">
      <c r="B800" s="17"/>
      <c r="C800" s="17"/>
      <c r="D800" s="17"/>
      <c r="E800" s="17"/>
      <c r="F800" s="17"/>
      <c r="G800" s="17"/>
      <c r="H800" s="17"/>
      <c r="I800" s="17"/>
      <c r="J800" s="17"/>
      <c r="K800" s="17"/>
      <c r="L800" s="17"/>
      <c r="M800" s="17"/>
      <c r="N800" s="17"/>
      <c r="O800" s="17"/>
      <c r="P800" s="17"/>
      <c r="Q800" s="17"/>
      <c r="R800" s="17"/>
      <c r="S800" s="17"/>
      <c r="T800" s="17"/>
      <c r="U800" s="17"/>
      <c r="V800" s="17"/>
      <c r="W800" s="17"/>
      <c r="X800" s="17"/>
      <c r="Y800" s="17"/>
      <c r="Z800" s="17"/>
      <c r="AA800" s="17"/>
    </row>
    <row r="801" spans="2:27" x14ac:dyDescent="0.25">
      <c r="B801" s="17"/>
      <c r="C801" s="17"/>
      <c r="D801" s="17"/>
      <c r="E801" s="17"/>
      <c r="F801" s="17"/>
      <c r="G801" s="17"/>
      <c r="H801" s="17"/>
      <c r="I801" s="17"/>
      <c r="J801" s="17"/>
      <c r="K801" s="17"/>
      <c r="L801" s="17"/>
      <c r="M801" s="17"/>
      <c r="N801" s="17"/>
      <c r="O801" s="17"/>
      <c r="P801" s="17"/>
      <c r="Q801" s="17"/>
      <c r="R801" s="17"/>
      <c r="S801" s="17"/>
      <c r="T801" s="17"/>
      <c r="U801" s="17"/>
      <c r="V801" s="17"/>
      <c r="W801" s="17"/>
      <c r="X801" s="17"/>
      <c r="Y801" s="17"/>
      <c r="Z801" s="17"/>
      <c r="AA801" s="17"/>
    </row>
    <row r="802" spans="2:27" x14ac:dyDescent="0.25">
      <c r="B802" s="17"/>
      <c r="C802" s="17"/>
      <c r="D802" s="17"/>
      <c r="E802" s="17"/>
      <c r="F802" s="17"/>
      <c r="G802" s="17"/>
      <c r="H802" s="17"/>
      <c r="I802" s="17"/>
      <c r="J802" s="17"/>
      <c r="K802" s="17"/>
      <c r="L802" s="17"/>
      <c r="M802" s="17"/>
      <c r="N802" s="17"/>
      <c r="O802" s="17"/>
      <c r="P802" s="17"/>
      <c r="Q802" s="17"/>
      <c r="R802" s="17"/>
      <c r="S802" s="17"/>
      <c r="T802" s="17"/>
      <c r="U802" s="17"/>
      <c r="V802" s="17"/>
      <c r="W802" s="17"/>
      <c r="X802" s="17"/>
      <c r="Y802" s="17"/>
      <c r="Z802" s="17"/>
      <c r="AA802" s="17"/>
    </row>
    <row r="803" spans="2:27" x14ac:dyDescent="0.25">
      <c r="B803" s="17"/>
      <c r="C803" s="17"/>
      <c r="D803" s="17"/>
      <c r="E803" s="17"/>
      <c r="F803" s="17"/>
      <c r="G803" s="17"/>
      <c r="H803" s="17"/>
      <c r="I803" s="17"/>
      <c r="J803" s="17"/>
      <c r="K803" s="17"/>
      <c r="L803" s="17"/>
      <c r="M803" s="17"/>
      <c r="N803" s="17"/>
      <c r="O803" s="17"/>
      <c r="P803" s="17"/>
      <c r="Q803" s="17"/>
      <c r="R803" s="17"/>
      <c r="S803" s="17"/>
      <c r="T803" s="17"/>
      <c r="U803" s="17"/>
      <c r="V803" s="17"/>
      <c r="W803" s="17"/>
      <c r="X803" s="17"/>
      <c r="Y803" s="17"/>
      <c r="Z803" s="17"/>
      <c r="AA803" s="17"/>
    </row>
    <row r="804" spans="2:27" x14ac:dyDescent="0.25">
      <c r="B804" s="17"/>
      <c r="C804" s="17"/>
      <c r="D804" s="17"/>
      <c r="E804" s="17"/>
      <c r="F804" s="17"/>
      <c r="G804" s="17"/>
      <c r="H804" s="17"/>
      <c r="I804" s="17"/>
      <c r="J804" s="17"/>
      <c r="K804" s="17"/>
      <c r="L804" s="17"/>
      <c r="M804" s="17"/>
      <c r="N804" s="17"/>
      <c r="O804" s="17"/>
      <c r="P804" s="17"/>
      <c r="Q804" s="17"/>
      <c r="R804" s="17"/>
      <c r="S804" s="17"/>
      <c r="T804" s="17"/>
      <c r="U804" s="17"/>
      <c r="V804" s="17"/>
      <c r="W804" s="17"/>
      <c r="X804" s="17"/>
      <c r="Y804" s="17"/>
      <c r="Z804" s="17"/>
      <c r="AA804" s="17"/>
    </row>
    <row r="805" spans="2:27" x14ac:dyDescent="0.25">
      <c r="B805" s="17"/>
      <c r="C805" s="17"/>
      <c r="D805" s="17"/>
      <c r="E805" s="17"/>
      <c r="F805" s="17"/>
      <c r="G805" s="17"/>
      <c r="H805" s="17"/>
      <c r="I805" s="17"/>
      <c r="J805" s="17"/>
      <c r="K805" s="17"/>
      <c r="L805" s="17"/>
      <c r="M805" s="17"/>
      <c r="N805" s="17"/>
      <c r="O805" s="17"/>
      <c r="P805" s="17"/>
      <c r="Q805" s="17"/>
      <c r="R805" s="17"/>
      <c r="S805" s="17"/>
      <c r="T805" s="17"/>
      <c r="U805" s="17"/>
      <c r="V805" s="17"/>
      <c r="W805" s="17"/>
      <c r="X805" s="17"/>
      <c r="Y805" s="17"/>
      <c r="Z805" s="17"/>
      <c r="AA805" s="17"/>
    </row>
    <row r="806" spans="2:27" x14ac:dyDescent="0.25">
      <c r="B806" s="17"/>
      <c r="C806" s="17"/>
      <c r="D806" s="17"/>
      <c r="E806" s="17"/>
      <c r="F806" s="17"/>
      <c r="G806" s="17"/>
      <c r="H806" s="17"/>
      <c r="I806" s="17"/>
      <c r="J806" s="17"/>
      <c r="K806" s="17"/>
      <c r="L806" s="17"/>
      <c r="M806" s="17"/>
      <c r="N806" s="17"/>
      <c r="O806" s="17"/>
      <c r="P806" s="17"/>
      <c r="Q806" s="17"/>
      <c r="R806" s="17"/>
      <c r="S806" s="17"/>
      <c r="T806" s="17"/>
      <c r="U806" s="17"/>
      <c r="V806" s="17"/>
      <c r="W806" s="17"/>
      <c r="X806" s="17"/>
      <c r="Y806" s="17"/>
      <c r="Z806" s="17"/>
      <c r="AA806" s="17"/>
    </row>
    <row r="807" spans="2:27" x14ac:dyDescent="0.25">
      <c r="B807" s="17"/>
      <c r="C807" s="17"/>
      <c r="D807" s="17"/>
      <c r="E807" s="17"/>
      <c r="F807" s="17"/>
      <c r="G807" s="17"/>
      <c r="H807" s="17"/>
      <c r="I807" s="17"/>
      <c r="J807" s="17"/>
      <c r="K807" s="17"/>
      <c r="L807" s="17"/>
      <c r="M807" s="17"/>
      <c r="N807" s="17"/>
      <c r="O807" s="17"/>
      <c r="P807" s="17"/>
      <c r="Q807" s="17"/>
      <c r="R807" s="17"/>
      <c r="S807" s="17"/>
      <c r="T807" s="17"/>
      <c r="U807" s="17"/>
      <c r="V807" s="17"/>
      <c r="W807" s="17"/>
      <c r="X807" s="17"/>
      <c r="Y807" s="17"/>
      <c r="Z807" s="17"/>
      <c r="AA807" s="17"/>
    </row>
    <row r="808" spans="2:27" x14ac:dyDescent="0.25">
      <c r="B808" s="17"/>
      <c r="C808" s="17"/>
      <c r="D808" s="17"/>
      <c r="E808" s="17"/>
      <c r="F808" s="17"/>
      <c r="G808" s="17"/>
      <c r="H808" s="17"/>
      <c r="I808" s="17"/>
      <c r="J808" s="17"/>
      <c r="K808" s="17"/>
      <c r="L808" s="17"/>
      <c r="M808" s="17"/>
      <c r="N808" s="17"/>
      <c r="O808" s="17"/>
      <c r="P808" s="17"/>
      <c r="Q808" s="17"/>
      <c r="R808" s="17"/>
      <c r="S808" s="17"/>
      <c r="T808" s="17"/>
      <c r="U808" s="17"/>
      <c r="V808" s="17"/>
      <c r="W808" s="17"/>
      <c r="X808" s="17"/>
      <c r="Y808" s="17"/>
      <c r="Z808" s="17"/>
      <c r="AA808" s="17"/>
    </row>
    <row r="809" spans="2:27" x14ac:dyDescent="0.25">
      <c r="B809" s="17"/>
      <c r="C809" s="17"/>
      <c r="D809" s="17"/>
      <c r="E809" s="17"/>
      <c r="F809" s="17"/>
      <c r="G809" s="17"/>
      <c r="H809" s="17"/>
      <c r="I809" s="17"/>
      <c r="J809" s="17"/>
      <c r="K809" s="17"/>
      <c r="L809" s="17"/>
      <c r="M809" s="17"/>
      <c r="N809" s="17"/>
      <c r="O809" s="17"/>
      <c r="P809" s="17"/>
      <c r="Q809" s="17"/>
      <c r="R809" s="17"/>
      <c r="S809" s="17"/>
      <c r="T809" s="17"/>
      <c r="U809" s="17"/>
      <c r="V809" s="17"/>
      <c r="W809" s="17"/>
      <c r="X809" s="17"/>
      <c r="Y809" s="17"/>
      <c r="Z809" s="17"/>
      <c r="AA809" s="17"/>
    </row>
    <row r="810" spans="2:27" x14ac:dyDescent="0.25">
      <c r="B810" s="17"/>
      <c r="C810" s="17"/>
      <c r="D810" s="17"/>
      <c r="E810" s="17"/>
      <c r="F810" s="17"/>
      <c r="G810" s="17"/>
      <c r="H810" s="17"/>
      <c r="I810" s="17"/>
      <c r="J810" s="17"/>
      <c r="K810" s="17"/>
      <c r="L810" s="17"/>
      <c r="M810" s="17"/>
      <c r="N810" s="17"/>
      <c r="O810" s="17"/>
      <c r="P810" s="17"/>
      <c r="Q810" s="17"/>
      <c r="R810" s="17"/>
      <c r="S810" s="17"/>
      <c r="T810" s="17"/>
      <c r="U810" s="17"/>
      <c r="V810" s="17"/>
      <c r="W810" s="17"/>
      <c r="X810" s="17"/>
      <c r="Y810" s="17"/>
      <c r="Z810" s="17"/>
      <c r="AA810" s="17"/>
    </row>
    <row r="811" spans="2:27" x14ac:dyDescent="0.25">
      <c r="B811" s="17"/>
      <c r="C811" s="17"/>
      <c r="D811" s="17"/>
      <c r="E811" s="17"/>
      <c r="F811" s="17"/>
      <c r="G811" s="17"/>
      <c r="H811" s="17"/>
      <c r="I811" s="17"/>
      <c r="J811" s="17"/>
      <c r="K811" s="17"/>
      <c r="L811" s="17"/>
      <c r="M811" s="17"/>
      <c r="N811" s="17"/>
      <c r="O811" s="17"/>
      <c r="P811" s="17"/>
      <c r="Q811" s="17"/>
      <c r="R811" s="17"/>
      <c r="S811" s="17"/>
      <c r="T811" s="17"/>
      <c r="U811" s="17"/>
      <c r="V811" s="17"/>
      <c r="W811" s="17"/>
      <c r="X811" s="17"/>
      <c r="Y811" s="17"/>
      <c r="Z811" s="17"/>
      <c r="AA811" s="17"/>
    </row>
    <row r="812" spans="2:27" x14ac:dyDescent="0.25">
      <c r="B812" s="17"/>
      <c r="C812" s="17"/>
      <c r="D812" s="17"/>
      <c r="E812" s="17"/>
      <c r="F812" s="17"/>
      <c r="G812" s="17"/>
      <c r="H812" s="17"/>
      <c r="I812" s="17"/>
      <c r="J812" s="17"/>
      <c r="K812" s="17"/>
      <c r="L812" s="17"/>
      <c r="M812" s="17"/>
      <c r="N812" s="17"/>
      <c r="O812" s="17"/>
      <c r="P812" s="17"/>
      <c r="Q812" s="17"/>
      <c r="R812" s="17"/>
      <c r="S812" s="17"/>
      <c r="T812" s="17"/>
      <c r="U812" s="17"/>
      <c r="V812" s="17"/>
      <c r="W812" s="17"/>
      <c r="X812" s="17"/>
      <c r="Y812" s="17"/>
      <c r="Z812" s="17"/>
      <c r="AA812" s="17"/>
    </row>
    <row r="813" spans="2:27" x14ac:dyDescent="0.25">
      <c r="B813" s="17"/>
      <c r="C813" s="17"/>
      <c r="D813" s="17"/>
      <c r="E813" s="17"/>
      <c r="F813" s="17"/>
      <c r="G813" s="17"/>
      <c r="H813" s="17"/>
      <c r="I813" s="17"/>
      <c r="J813" s="17"/>
      <c r="K813" s="17"/>
      <c r="L813" s="17"/>
      <c r="M813" s="17"/>
      <c r="N813" s="17"/>
      <c r="O813" s="17"/>
      <c r="P813" s="17"/>
      <c r="Q813" s="17"/>
      <c r="R813" s="17"/>
      <c r="S813" s="17"/>
      <c r="T813" s="17"/>
      <c r="U813" s="17"/>
      <c r="V813" s="17"/>
      <c r="W813" s="17"/>
      <c r="X813" s="17"/>
      <c r="Y813" s="17"/>
      <c r="Z813" s="17"/>
      <c r="AA813" s="17"/>
    </row>
    <row r="814" spans="2:27" x14ac:dyDescent="0.25">
      <c r="B814" s="17"/>
      <c r="C814" s="17"/>
      <c r="D814" s="17"/>
      <c r="E814" s="17"/>
      <c r="F814" s="17"/>
      <c r="G814" s="17"/>
      <c r="H814" s="17"/>
      <c r="I814" s="17"/>
      <c r="J814" s="17"/>
      <c r="K814" s="17"/>
      <c r="L814" s="17"/>
      <c r="M814" s="17"/>
      <c r="N814" s="17"/>
      <c r="O814" s="17"/>
      <c r="P814" s="17"/>
      <c r="Q814" s="17"/>
      <c r="R814" s="17"/>
      <c r="S814" s="17"/>
      <c r="T814" s="17"/>
      <c r="U814" s="17"/>
      <c r="V814" s="17"/>
      <c r="W814" s="17"/>
      <c r="X814" s="17"/>
      <c r="Y814" s="17"/>
      <c r="Z814" s="17"/>
      <c r="AA814" s="17"/>
    </row>
    <row r="815" spans="2:27" x14ac:dyDescent="0.25">
      <c r="B815" s="17"/>
      <c r="C815" s="17"/>
      <c r="D815" s="17"/>
      <c r="E815" s="17"/>
      <c r="F815" s="17"/>
      <c r="G815" s="17"/>
      <c r="H815" s="17"/>
      <c r="I815" s="17"/>
      <c r="J815" s="17"/>
      <c r="K815" s="17"/>
      <c r="L815" s="17"/>
      <c r="M815" s="17"/>
      <c r="N815" s="17"/>
      <c r="O815" s="17"/>
      <c r="P815" s="17"/>
      <c r="Q815" s="17"/>
      <c r="R815" s="17"/>
      <c r="S815" s="17"/>
      <c r="T815" s="17"/>
      <c r="U815" s="17"/>
      <c r="V815" s="17"/>
      <c r="W815" s="17"/>
      <c r="X815" s="17"/>
      <c r="Y815" s="17"/>
      <c r="Z815" s="17"/>
      <c r="AA815" s="17"/>
    </row>
    <row r="816" spans="2:27" x14ac:dyDescent="0.25">
      <c r="B816" s="17"/>
      <c r="C816" s="17"/>
      <c r="D816" s="17"/>
      <c r="E816" s="17"/>
      <c r="F816" s="17"/>
      <c r="G816" s="17"/>
      <c r="H816" s="17"/>
      <c r="I816" s="17"/>
      <c r="J816" s="17"/>
      <c r="K816" s="17"/>
      <c r="L816" s="17"/>
      <c r="M816" s="17"/>
      <c r="N816" s="17"/>
      <c r="O816" s="17"/>
      <c r="P816" s="17"/>
      <c r="Q816" s="17"/>
      <c r="R816" s="17"/>
      <c r="S816" s="17"/>
      <c r="T816" s="17"/>
      <c r="U816" s="17"/>
      <c r="V816" s="17"/>
      <c r="W816" s="17"/>
      <c r="X816" s="17"/>
      <c r="Y816" s="17"/>
      <c r="Z816" s="17"/>
      <c r="AA816" s="17"/>
    </row>
    <row r="817" spans="2:276" x14ac:dyDescent="0.25">
      <c r="B817" s="17"/>
      <c r="C817" s="17"/>
      <c r="D817" s="17"/>
      <c r="E817" s="17"/>
      <c r="F817" s="17"/>
      <c r="G817" s="17"/>
      <c r="H817" s="17"/>
      <c r="I817" s="17"/>
      <c r="J817" s="17"/>
      <c r="K817" s="17"/>
      <c r="L817" s="17"/>
      <c r="M817" s="17"/>
      <c r="N817" s="17"/>
      <c r="O817" s="17"/>
      <c r="P817" s="17"/>
      <c r="Q817" s="17"/>
      <c r="R817" s="17"/>
      <c r="S817" s="17"/>
      <c r="T817" s="17"/>
      <c r="U817" s="17"/>
      <c r="V817" s="17"/>
      <c r="W817" s="17"/>
      <c r="X817" s="17"/>
      <c r="Y817" s="17"/>
      <c r="Z817" s="17"/>
      <c r="AA817" s="17"/>
    </row>
    <row r="818" spans="2:276" x14ac:dyDescent="0.25">
      <c r="B818" s="17"/>
      <c r="C818" s="17"/>
      <c r="D818" s="17"/>
      <c r="E818" s="17"/>
      <c r="F818" s="17"/>
      <c r="G818" s="17"/>
      <c r="H818" s="17"/>
      <c r="I818" s="17"/>
      <c r="J818" s="17"/>
      <c r="K818" s="17"/>
      <c r="L818" s="17"/>
      <c r="M818" s="17"/>
      <c r="N818" s="17"/>
      <c r="O818" s="17"/>
      <c r="P818" s="17"/>
      <c r="Q818" s="17"/>
      <c r="R818" s="17"/>
      <c r="S818" s="17"/>
      <c r="T818" s="17"/>
      <c r="U818" s="17"/>
      <c r="V818" s="17"/>
      <c r="W818" s="17"/>
      <c r="X818" s="17"/>
      <c r="Y818" s="17"/>
      <c r="Z818" s="17"/>
      <c r="AA818" s="17"/>
    </row>
    <row r="819" spans="2:276" x14ac:dyDescent="0.25">
      <c r="B819" s="17"/>
      <c r="C819" s="17"/>
      <c r="D819" s="17"/>
      <c r="E819" s="17"/>
      <c r="F819" s="17"/>
      <c r="G819" s="17"/>
      <c r="H819" s="17"/>
      <c r="I819" s="17"/>
      <c r="J819" s="17"/>
      <c r="K819" s="17"/>
      <c r="L819" s="17"/>
      <c r="M819" s="17"/>
      <c r="N819" s="17"/>
      <c r="O819" s="17"/>
      <c r="P819" s="17"/>
      <c r="Q819" s="17"/>
      <c r="R819" s="17"/>
      <c r="S819" s="17"/>
      <c r="T819" s="17"/>
      <c r="U819" s="17"/>
      <c r="V819" s="17"/>
      <c r="W819" s="17"/>
      <c r="X819" s="17"/>
      <c r="Y819" s="17"/>
      <c r="Z819" s="17"/>
      <c r="AA819" s="17"/>
    </row>
    <row r="820" spans="2:276" x14ac:dyDescent="0.25">
      <c r="B820" s="17"/>
      <c r="C820" s="17"/>
      <c r="D820" s="17"/>
      <c r="E820" s="17"/>
      <c r="F820" s="17"/>
      <c r="G820" s="17"/>
      <c r="H820" s="17"/>
      <c r="I820" s="17"/>
      <c r="J820" s="17"/>
      <c r="K820" s="17"/>
      <c r="L820" s="17"/>
      <c r="M820" s="17"/>
      <c r="N820" s="17"/>
      <c r="O820" s="17"/>
      <c r="P820" s="17"/>
      <c r="Q820" s="17"/>
      <c r="R820" s="17"/>
      <c r="S820" s="17"/>
      <c r="T820" s="17"/>
      <c r="U820" s="17"/>
      <c r="V820" s="17"/>
      <c r="W820" s="17"/>
      <c r="X820" s="17"/>
      <c r="Y820" s="17"/>
      <c r="Z820" s="17"/>
      <c r="AA820" s="17"/>
    </row>
    <row r="821" spans="2:276" x14ac:dyDescent="0.25">
      <c r="B821" s="17"/>
      <c r="C821" s="17"/>
      <c r="D821" s="17"/>
      <c r="E821" s="17"/>
      <c r="F821" s="17"/>
      <c r="G821" s="17"/>
      <c r="H821" s="17"/>
      <c r="I821" s="17"/>
      <c r="J821" s="17"/>
      <c r="K821" s="17"/>
      <c r="L821" s="17"/>
      <c r="M821" s="17"/>
      <c r="N821" s="17"/>
      <c r="O821" s="17"/>
      <c r="P821" s="17"/>
      <c r="Q821" s="17"/>
      <c r="R821" s="17"/>
      <c r="S821" s="17"/>
      <c r="T821" s="17"/>
      <c r="U821" s="17"/>
      <c r="V821" s="17"/>
      <c r="W821" s="17"/>
      <c r="X821" s="17"/>
      <c r="Y821" s="17"/>
      <c r="Z821" s="17"/>
      <c r="AA821" s="17"/>
    </row>
    <row r="822" spans="2:276" x14ac:dyDescent="0.25">
      <c r="B822" s="17"/>
      <c r="C822" s="17"/>
      <c r="D822" s="17"/>
      <c r="E822" s="17"/>
      <c r="F822" s="17"/>
      <c r="G822" s="17"/>
      <c r="H822" s="17"/>
      <c r="I822" s="17"/>
      <c r="J822" s="17"/>
      <c r="K822" s="17"/>
      <c r="L822" s="17"/>
      <c r="M822" s="17"/>
      <c r="N822" s="17"/>
      <c r="O822" s="17"/>
      <c r="P822" s="17"/>
      <c r="Q822" s="17"/>
      <c r="R822" s="17"/>
      <c r="S822" s="17"/>
      <c r="T822" s="17"/>
      <c r="U822" s="17"/>
      <c r="V822" s="17"/>
      <c r="W822" s="17"/>
      <c r="X822" s="17"/>
      <c r="Y822" s="17"/>
      <c r="Z822" s="17"/>
      <c r="AA822" s="17"/>
    </row>
    <row r="823" spans="2:276" x14ac:dyDescent="0.25">
      <c r="B823" s="17"/>
      <c r="C823" s="17"/>
      <c r="D823" s="17"/>
      <c r="E823" s="17"/>
      <c r="F823" s="17"/>
      <c r="G823" s="17"/>
      <c r="H823" s="17"/>
      <c r="I823" s="17"/>
      <c r="J823" s="17"/>
      <c r="K823" s="17"/>
      <c r="L823" s="17"/>
      <c r="M823" s="17"/>
      <c r="N823" s="17"/>
      <c r="O823" s="17"/>
      <c r="P823" s="17"/>
      <c r="Q823" s="17"/>
      <c r="R823" s="17"/>
      <c r="S823" s="17"/>
      <c r="T823" s="17"/>
      <c r="U823" s="17"/>
      <c r="V823" s="17"/>
      <c r="W823" s="17"/>
      <c r="X823" s="17"/>
      <c r="Y823" s="17"/>
      <c r="Z823" s="17"/>
      <c r="AA823" s="17"/>
    </row>
    <row r="824" spans="2:276" x14ac:dyDescent="0.25">
      <c r="B824" s="17"/>
      <c r="C824" s="17"/>
      <c r="D824" s="17"/>
      <c r="E824" s="17"/>
      <c r="F824" s="17"/>
      <c r="G824" s="17"/>
      <c r="H824" s="17"/>
      <c r="I824" s="17"/>
      <c r="J824" s="17"/>
      <c r="K824" s="17"/>
      <c r="L824" s="17"/>
      <c r="M824" s="17"/>
      <c r="N824" s="17"/>
      <c r="O824" s="17"/>
      <c r="P824" s="17"/>
      <c r="Q824" s="17"/>
      <c r="R824" s="17"/>
      <c r="S824" s="17"/>
      <c r="T824" s="17"/>
      <c r="U824" s="17"/>
      <c r="V824" s="17"/>
      <c r="W824" s="17"/>
      <c r="X824" s="17"/>
      <c r="Y824" s="17"/>
      <c r="Z824" s="17"/>
      <c r="AA824" s="17"/>
    </row>
    <row r="825" spans="2:276" x14ac:dyDescent="0.25">
      <c r="B825" s="17"/>
      <c r="C825" s="17"/>
      <c r="D825" s="17"/>
      <c r="E825" s="17"/>
      <c r="F825" s="17"/>
      <c r="G825" s="17"/>
      <c r="H825" s="17"/>
      <c r="I825" s="17"/>
      <c r="J825" s="17"/>
      <c r="K825" s="17"/>
      <c r="L825" s="17"/>
      <c r="M825" s="17"/>
      <c r="N825" s="17"/>
      <c r="O825" s="17"/>
      <c r="P825" s="17"/>
      <c r="Q825" s="17"/>
      <c r="R825" s="17"/>
      <c r="S825" s="17"/>
      <c r="T825" s="17"/>
      <c r="U825" s="17"/>
      <c r="V825" s="17"/>
      <c r="W825" s="17"/>
      <c r="X825" s="17"/>
      <c r="Y825" s="17"/>
      <c r="Z825" s="17"/>
      <c r="AA825" s="17"/>
    </row>
    <row r="826" spans="2:276" x14ac:dyDescent="0.25">
      <c r="B826" s="17"/>
      <c r="C826" s="17"/>
      <c r="D826" s="17"/>
      <c r="E826" s="17"/>
      <c r="F826" s="17"/>
      <c r="G826" s="17"/>
      <c r="H826" s="17"/>
      <c r="I826" s="17"/>
      <c r="J826" s="17"/>
      <c r="K826" s="17"/>
      <c r="L826" s="17"/>
      <c r="M826" s="17"/>
      <c r="N826" s="17"/>
      <c r="O826" s="17"/>
      <c r="P826" s="17"/>
      <c r="Q826" s="17"/>
      <c r="R826" s="17"/>
      <c r="S826" s="17"/>
      <c r="T826" s="17"/>
      <c r="U826" s="17"/>
      <c r="V826" s="17"/>
      <c r="W826" s="17"/>
      <c r="X826" s="17"/>
      <c r="Y826" s="17"/>
      <c r="Z826" s="17"/>
      <c r="AA826" s="17"/>
    </row>
    <row r="827" spans="2:276" x14ac:dyDescent="0.25">
      <c r="B827" s="17"/>
      <c r="C827" s="17"/>
      <c r="D827" s="17"/>
      <c r="E827" s="17"/>
      <c r="F827" s="17"/>
      <c r="G827" s="17"/>
      <c r="H827" s="17"/>
      <c r="I827" s="17"/>
      <c r="J827" s="17"/>
      <c r="K827" s="17"/>
      <c r="L827" s="17"/>
      <c r="M827" s="17"/>
      <c r="N827" s="17"/>
      <c r="O827" s="17"/>
      <c r="P827" s="17"/>
      <c r="Q827" s="17"/>
      <c r="R827" s="17"/>
      <c r="S827" s="17"/>
      <c r="T827" s="17"/>
      <c r="U827" s="17"/>
      <c r="V827" s="17"/>
      <c r="W827" s="17"/>
      <c r="X827" s="17"/>
      <c r="Y827" s="17"/>
      <c r="Z827" s="17"/>
      <c r="AA827" s="17"/>
    </row>
    <row r="828" spans="2:276" x14ac:dyDescent="0.25">
      <c r="B828" s="17"/>
      <c r="C828" s="17"/>
      <c r="D828" s="17"/>
      <c r="E828" s="17"/>
      <c r="F828" s="17"/>
      <c r="G828" s="17"/>
      <c r="H828" s="17"/>
      <c r="I828" s="17"/>
      <c r="J828" s="17"/>
      <c r="K828" s="17"/>
      <c r="L828" s="17"/>
      <c r="M828" s="17"/>
      <c r="N828" s="17"/>
      <c r="O828" s="17"/>
      <c r="P828" s="17"/>
      <c r="Q828" s="17"/>
      <c r="R828" s="17"/>
      <c r="S828" s="17"/>
      <c r="T828" s="17"/>
      <c r="U828" s="17"/>
      <c r="V828" s="17"/>
      <c r="W828" s="17"/>
      <c r="X828" s="17"/>
      <c r="Y828" s="17"/>
      <c r="Z828" s="17"/>
      <c r="AA828" s="17"/>
    </row>
    <row r="829" spans="2:276" x14ac:dyDescent="0.25">
      <c r="B829" s="17"/>
      <c r="C829" s="17"/>
      <c r="D829" s="17"/>
      <c r="E829" s="17"/>
      <c r="F829" s="17"/>
      <c r="G829" s="17"/>
      <c r="H829" s="17"/>
      <c r="I829" s="17"/>
      <c r="J829" s="17"/>
      <c r="K829" s="17"/>
      <c r="L829" s="17"/>
      <c r="M829" s="17"/>
      <c r="N829" s="17"/>
      <c r="O829" s="17"/>
      <c r="P829" s="17"/>
      <c r="Q829" s="17"/>
      <c r="R829" s="17"/>
      <c r="S829" s="17"/>
      <c r="T829" s="17"/>
      <c r="U829" s="17"/>
      <c r="V829" s="17"/>
      <c r="W829" s="17"/>
      <c r="X829" s="17"/>
      <c r="Y829" s="17"/>
      <c r="Z829" s="17"/>
      <c r="AA829" s="17"/>
    </row>
    <row r="830" spans="2:276" x14ac:dyDescent="0.25">
      <c r="B830" s="17"/>
      <c r="C830" s="17"/>
      <c r="D830" s="17"/>
      <c r="E830" s="17"/>
      <c r="F830" s="17"/>
      <c r="G830" s="17"/>
      <c r="H830" s="17"/>
      <c r="I830" s="17"/>
      <c r="J830" s="17"/>
      <c r="K830" s="17"/>
      <c r="L830" s="17"/>
      <c r="M830" s="17"/>
      <c r="N830" s="17"/>
      <c r="O830" s="17"/>
      <c r="P830" s="17"/>
      <c r="Q830" s="17"/>
      <c r="R830" s="17"/>
      <c r="S830" s="17"/>
      <c r="T830" s="17"/>
      <c r="U830" s="17"/>
      <c r="V830" s="17"/>
      <c r="W830" s="17"/>
      <c r="X830" s="17"/>
      <c r="Y830" s="17"/>
      <c r="Z830" s="17"/>
      <c r="AA830" s="17"/>
    </row>
    <row r="831" spans="2:276" x14ac:dyDescent="0.25">
      <c r="B831" s="17"/>
      <c r="C831" s="17"/>
      <c r="D831" s="17"/>
      <c r="E831" s="17"/>
      <c r="F831" s="17"/>
      <c r="G831" s="17"/>
      <c r="H831" s="17"/>
      <c r="I831" s="17"/>
      <c r="J831" s="17"/>
      <c r="K831" s="17"/>
      <c r="L831" s="17"/>
      <c r="M831" s="17"/>
      <c r="N831" s="17"/>
      <c r="O831" s="17"/>
      <c r="P831" s="17"/>
      <c r="Q831" s="17"/>
      <c r="R831" s="17"/>
      <c r="S831" s="17"/>
      <c r="T831" s="17"/>
      <c r="U831" s="17"/>
      <c r="V831" s="17"/>
      <c r="W831" s="17"/>
      <c r="X831" s="17"/>
      <c r="Y831" s="17"/>
      <c r="Z831" s="17"/>
      <c r="AA831" s="17"/>
    </row>
    <row r="832" spans="2:276" s="18" customFormat="1" ht="15.75" customHeight="1" x14ac:dyDescent="0.25">
      <c r="B832" s="16"/>
      <c r="C832" s="16"/>
      <c r="D832" s="16"/>
      <c r="E832" s="16"/>
      <c r="F832" s="16"/>
      <c r="G832" s="16"/>
      <c r="H832" s="16"/>
      <c r="I832" s="16"/>
      <c r="J832" s="16"/>
      <c r="K832" s="16"/>
      <c r="L832" s="16"/>
      <c r="M832" s="16"/>
      <c r="N832" s="16"/>
      <c r="O832" s="16"/>
      <c r="P832" s="16"/>
      <c r="Q832" s="16"/>
      <c r="R832" s="16"/>
      <c r="S832" s="16"/>
      <c r="T832" s="16"/>
      <c r="U832" s="16"/>
      <c r="V832" s="16"/>
      <c r="W832" s="16"/>
      <c r="X832" s="16"/>
      <c r="Y832" s="16"/>
      <c r="Z832" s="16"/>
      <c r="AA832" s="16"/>
      <c r="AB832" s="16"/>
      <c r="AC832" s="16"/>
      <c r="AD832" s="16"/>
      <c r="AE832" s="16"/>
      <c r="AF832" s="16"/>
      <c r="AG832" s="16"/>
      <c r="AH832" s="16"/>
      <c r="AI832" s="16"/>
      <c r="AJ832" s="16"/>
      <c r="AK832" s="16"/>
      <c r="AL832" s="16"/>
      <c r="AM832" s="16"/>
      <c r="AN832" s="16"/>
      <c r="AO832" s="16"/>
      <c r="AP832" s="16"/>
      <c r="AQ832" s="16"/>
      <c r="AR832" s="16"/>
      <c r="AS832" s="16"/>
      <c r="AT832" s="16"/>
      <c r="AU832" s="16"/>
      <c r="AV832" s="16"/>
      <c r="AW832" s="16"/>
      <c r="AX832" s="16"/>
      <c r="AY832" s="16"/>
      <c r="AZ832" s="16"/>
      <c r="BA832" s="16"/>
      <c r="BB832" s="16"/>
      <c r="BC832" s="16"/>
      <c r="BD832" s="16"/>
      <c r="BE832" s="16"/>
      <c r="BF832" s="16"/>
      <c r="BG832" s="16"/>
      <c r="BH832" s="16"/>
      <c r="BI832" s="16"/>
      <c r="BJ832" s="16"/>
      <c r="BK832" s="16"/>
      <c r="BL832" s="16"/>
      <c r="BM832" s="16"/>
      <c r="BN832" s="16"/>
      <c r="BO832" s="16"/>
      <c r="BP832" s="16"/>
      <c r="BQ832" s="16"/>
      <c r="BR832" s="16"/>
      <c r="BS832" s="16"/>
      <c r="BT832" s="16"/>
      <c r="BU832" s="16"/>
      <c r="BV832" s="16"/>
      <c r="BW832" s="16"/>
      <c r="BX832" s="16"/>
      <c r="BY832" s="16"/>
      <c r="BZ832" s="16"/>
      <c r="CA832" s="16"/>
      <c r="CB832" s="16"/>
      <c r="CC832" s="16"/>
      <c r="CD832" s="16"/>
      <c r="CE832" s="16"/>
      <c r="CF832" s="16"/>
      <c r="CG832" s="16"/>
      <c r="CH832" s="16"/>
      <c r="CI832" s="16"/>
      <c r="CJ832" s="16"/>
      <c r="CK832" s="16"/>
      <c r="CL832" s="16"/>
      <c r="CM832" s="16"/>
      <c r="CN832" s="16"/>
      <c r="CO832" s="16"/>
      <c r="CP832" s="16"/>
      <c r="CQ832" s="16"/>
      <c r="CR832" s="16"/>
      <c r="CS832" s="16"/>
      <c r="CT832" s="16"/>
      <c r="CU832" s="16"/>
      <c r="CV832" s="16"/>
      <c r="CW832" s="16"/>
      <c r="CX832" s="16"/>
      <c r="CY832" s="16"/>
      <c r="CZ832" s="16"/>
      <c r="DA832" s="16"/>
      <c r="DB832" s="16"/>
      <c r="DC832" s="16"/>
      <c r="DD832" s="16"/>
      <c r="DE832" s="16"/>
      <c r="DF832" s="16"/>
      <c r="DG832" s="16"/>
      <c r="DH832" s="16"/>
      <c r="DI832" s="16"/>
      <c r="DJ832" s="16"/>
      <c r="DK832" s="16"/>
      <c r="DL832" s="16"/>
      <c r="DM832" s="16"/>
      <c r="DN832" s="16"/>
      <c r="DO832" s="16"/>
      <c r="DP832" s="16"/>
      <c r="DQ832" s="16"/>
      <c r="DR832" s="16"/>
      <c r="DS832" s="16"/>
      <c r="DT832" s="16"/>
      <c r="DU832" s="16"/>
      <c r="DV832" s="16"/>
      <c r="DW832" s="16"/>
      <c r="DX832" s="16"/>
      <c r="DY832" s="16"/>
      <c r="DZ832" s="16"/>
      <c r="EA832" s="16"/>
      <c r="EB832" s="16"/>
      <c r="EC832" s="16"/>
      <c r="ED832" s="16"/>
      <c r="EE832" s="16"/>
      <c r="EF832" s="16"/>
      <c r="EG832" s="16"/>
      <c r="EH832" s="16"/>
      <c r="EI832" s="16"/>
      <c r="EJ832" s="16"/>
      <c r="EK832" s="16"/>
      <c r="EL832" s="16"/>
      <c r="EM832" s="16"/>
      <c r="EN832" s="16"/>
      <c r="EO832" s="16"/>
      <c r="EP832" s="16"/>
      <c r="EQ832" s="16"/>
      <c r="ER832" s="16"/>
      <c r="ES832" s="16"/>
      <c r="ET832" s="16"/>
      <c r="EU832" s="16"/>
      <c r="EV832" s="16"/>
      <c r="EW832" s="16"/>
      <c r="EX832" s="16"/>
      <c r="EY832" s="16"/>
      <c r="EZ832" s="16"/>
      <c r="FA832" s="16"/>
      <c r="FB832" s="16"/>
      <c r="FC832" s="16"/>
      <c r="FD832" s="16"/>
      <c r="FE832" s="16"/>
      <c r="FF832" s="16"/>
      <c r="FG832" s="16"/>
      <c r="FH832" s="16"/>
      <c r="FI832" s="16"/>
      <c r="FJ832" s="16"/>
      <c r="FK832" s="16"/>
      <c r="FL832" s="16"/>
      <c r="FM832" s="16"/>
      <c r="FN832" s="16"/>
      <c r="FO832" s="16"/>
      <c r="FP832" s="16"/>
      <c r="FQ832" s="16"/>
      <c r="FR832" s="16"/>
      <c r="FS832" s="16"/>
      <c r="FT832" s="16"/>
      <c r="FU832" s="16"/>
      <c r="FV832" s="16"/>
      <c r="FW832" s="16"/>
      <c r="FX832" s="16"/>
      <c r="FY832" s="16"/>
      <c r="FZ832" s="16"/>
      <c r="GA832" s="16"/>
      <c r="GB832" s="16"/>
      <c r="GC832" s="16"/>
      <c r="GD832" s="16"/>
      <c r="GE832" s="16"/>
      <c r="GF832" s="16"/>
      <c r="GG832" s="16"/>
      <c r="GH832" s="16"/>
      <c r="GI832" s="16"/>
      <c r="GJ832" s="16"/>
      <c r="GK832" s="16"/>
      <c r="GL832" s="16"/>
      <c r="GM832" s="16"/>
      <c r="GN832" s="16"/>
      <c r="GO832" s="16"/>
      <c r="GP832" s="16"/>
      <c r="GQ832" s="16"/>
      <c r="GR832" s="16"/>
      <c r="GS832" s="16"/>
      <c r="GT832" s="16"/>
      <c r="GU832" s="16"/>
      <c r="GV832" s="16"/>
      <c r="GW832" s="16"/>
      <c r="GX832" s="16"/>
      <c r="GY832" s="16"/>
      <c r="GZ832" s="16"/>
      <c r="HA832" s="16"/>
      <c r="HB832" s="16"/>
      <c r="HC832" s="16"/>
      <c r="HD832" s="16"/>
      <c r="HE832" s="16"/>
      <c r="HF832" s="16"/>
      <c r="HG832" s="16"/>
      <c r="HH832" s="16"/>
      <c r="HI832" s="16"/>
      <c r="HJ832" s="16"/>
      <c r="HK832" s="16"/>
      <c r="HL832" s="16"/>
      <c r="HM832" s="16"/>
      <c r="HN832" s="16"/>
      <c r="HO832" s="16"/>
      <c r="HP832" s="16"/>
      <c r="HQ832" s="16"/>
      <c r="HR832" s="16"/>
      <c r="HS832" s="16"/>
      <c r="HT832" s="16"/>
      <c r="HU832" s="16"/>
      <c r="HV832" s="16"/>
      <c r="HW832" s="16"/>
      <c r="HX832" s="16"/>
      <c r="HY832" s="16"/>
      <c r="HZ832" s="16"/>
      <c r="IA832" s="16"/>
      <c r="IB832" s="16"/>
      <c r="IC832" s="16"/>
      <c r="ID832" s="16"/>
      <c r="IE832" s="16"/>
      <c r="IF832" s="16"/>
      <c r="IG832" s="16"/>
      <c r="IH832" s="16"/>
      <c r="II832" s="16"/>
      <c r="IJ832" s="16"/>
      <c r="IK832" s="16"/>
      <c r="IL832" s="16"/>
      <c r="IM832" s="16"/>
      <c r="IN832" s="16"/>
      <c r="IO832" s="16"/>
      <c r="IP832" s="16"/>
      <c r="IQ832" s="16"/>
      <c r="IR832" s="16"/>
      <c r="IS832" s="16"/>
      <c r="IT832" s="16"/>
      <c r="IU832" s="16"/>
      <c r="IV832" s="16"/>
      <c r="IW832" s="16"/>
      <c r="IX832" s="16"/>
      <c r="IY832" s="16"/>
      <c r="IZ832" s="16"/>
      <c r="JA832" s="16"/>
      <c r="JB832" s="16"/>
      <c r="JC832" s="16"/>
      <c r="JD832" s="16"/>
      <c r="JE832" s="16"/>
      <c r="JF832" s="16"/>
      <c r="JG832" s="16"/>
      <c r="JH832" s="16"/>
      <c r="JI832" s="16"/>
      <c r="JJ832" s="16"/>
      <c r="JK832" s="16"/>
      <c r="JL832" s="16"/>
      <c r="JM832" s="16"/>
      <c r="JN832" s="16"/>
      <c r="JO832" s="16"/>
      <c r="JP832" s="16"/>
    </row>
    <row r="833" spans="2:276" s="18" customFormat="1" ht="15.75" customHeight="1" x14ac:dyDescent="0.25">
      <c r="B833" s="16"/>
      <c r="C833" s="16"/>
      <c r="D833" s="16"/>
      <c r="E833" s="16"/>
      <c r="F833" s="16"/>
      <c r="G833" s="16"/>
      <c r="H833" s="16"/>
      <c r="I833" s="16"/>
      <c r="J833" s="16"/>
      <c r="K833" s="16"/>
      <c r="L833" s="16"/>
      <c r="M833" s="16"/>
      <c r="N833" s="16"/>
      <c r="O833" s="16"/>
      <c r="P833" s="16"/>
      <c r="Q833" s="16"/>
      <c r="R833" s="16"/>
      <c r="S833" s="16"/>
      <c r="T833" s="16"/>
      <c r="U833" s="16"/>
      <c r="V833" s="16"/>
      <c r="W833" s="16"/>
      <c r="X833" s="16"/>
      <c r="Y833" s="16"/>
      <c r="Z833" s="16"/>
      <c r="AA833" s="16"/>
      <c r="AB833" s="16"/>
      <c r="AC833" s="16"/>
      <c r="AD833" s="16"/>
      <c r="AE833" s="16"/>
      <c r="AF833" s="16"/>
      <c r="AG833" s="16"/>
      <c r="AH833" s="16"/>
      <c r="AI833" s="16"/>
      <c r="AJ833" s="16"/>
      <c r="AK833" s="16"/>
      <c r="AL833" s="16"/>
      <c r="AM833" s="16"/>
      <c r="AN833" s="16"/>
      <c r="AO833" s="16"/>
      <c r="AP833" s="16"/>
      <c r="AQ833" s="16"/>
      <c r="AR833" s="16"/>
      <c r="AS833" s="16"/>
      <c r="AT833" s="16"/>
      <c r="AU833" s="16"/>
      <c r="AV833" s="16"/>
      <c r="AW833" s="16"/>
      <c r="AX833" s="16"/>
      <c r="AY833" s="16"/>
      <c r="AZ833" s="16"/>
      <c r="BA833" s="16"/>
      <c r="BB833" s="16"/>
      <c r="BC833" s="16"/>
      <c r="BD833" s="16"/>
      <c r="BE833" s="16"/>
      <c r="BF833" s="16"/>
      <c r="BG833" s="16"/>
      <c r="BH833" s="16"/>
      <c r="BI833" s="16"/>
      <c r="BJ833" s="16"/>
      <c r="BK833" s="16"/>
      <c r="BL833" s="16"/>
      <c r="BM833" s="16"/>
      <c r="BN833" s="16"/>
      <c r="BO833" s="16"/>
      <c r="BP833" s="16"/>
      <c r="BQ833" s="16"/>
      <c r="BR833" s="16"/>
      <c r="BS833" s="16"/>
      <c r="BT833" s="16"/>
      <c r="BU833" s="16"/>
      <c r="BV833" s="16"/>
      <c r="BW833" s="16"/>
      <c r="BX833" s="16"/>
      <c r="BY833" s="16"/>
      <c r="BZ833" s="16"/>
      <c r="CA833" s="16"/>
      <c r="CB833" s="16"/>
      <c r="CC833" s="16"/>
      <c r="CD833" s="16"/>
      <c r="CE833" s="16"/>
      <c r="CF833" s="16"/>
      <c r="CG833" s="16"/>
      <c r="CH833" s="16"/>
      <c r="CI833" s="16"/>
      <c r="CJ833" s="16"/>
      <c r="CK833" s="16"/>
      <c r="CL833" s="16"/>
      <c r="CM833" s="16"/>
      <c r="CN833" s="16"/>
      <c r="CO833" s="16"/>
      <c r="CP833" s="16"/>
      <c r="CQ833" s="16"/>
      <c r="CR833" s="16"/>
      <c r="CS833" s="16"/>
      <c r="CT833" s="16"/>
      <c r="CU833" s="16"/>
      <c r="CV833" s="16"/>
      <c r="CW833" s="16"/>
      <c r="CX833" s="16"/>
      <c r="CY833" s="16"/>
      <c r="CZ833" s="16"/>
      <c r="DA833" s="16"/>
      <c r="DB833" s="16"/>
      <c r="DC833" s="16"/>
      <c r="DD833" s="16"/>
      <c r="DE833" s="16"/>
      <c r="DF833" s="16"/>
      <c r="DG833" s="16"/>
      <c r="DH833" s="16"/>
      <c r="DI833" s="16"/>
      <c r="DJ833" s="16"/>
      <c r="DK833" s="16"/>
      <c r="DL833" s="16"/>
      <c r="DM833" s="16"/>
      <c r="DN833" s="16"/>
      <c r="DO833" s="16"/>
      <c r="DP833" s="16"/>
      <c r="DQ833" s="16"/>
      <c r="DR833" s="16"/>
      <c r="DS833" s="16"/>
      <c r="DT833" s="16"/>
      <c r="DU833" s="16"/>
      <c r="DV833" s="16"/>
      <c r="DW833" s="16"/>
      <c r="DX833" s="16"/>
      <c r="DY833" s="16"/>
      <c r="DZ833" s="16"/>
      <c r="EA833" s="16"/>
      <c r="EB833" s="16"/>
      <c r="EC833" s="16"/>
      <c r="ED833" s="16"/>
      <c r="EE833" s="16"/>
      <c r="EF833" s="16"/>
      <c r="EG833" s="16"/>
      <c r="EH833" s="16"/>
      <c r="EI833" s="16"/>
      <c r="EJ833" s="16"/>
      <c r="EK833" s="16"/>
      <c r="EL833" s="16"/>
      <c r="EM833" s="16"/>
      <c r="EN833" s="16"/>
      <c r="EO833" s="16"/>
      <c r="EP833" s="16"/>
      <c r="EQ833" s="16"/>
      <c r="ER833" s="16"/>
      <c r="ES833" s="16"/>
      <c r="ET833" s="16"/>
      <c r="EU833" s="16"/>
      <c r="EV833" s="16"/>
      <c r="EW833" s="16"/>
      <c r="EX833" s="16"/>
      <c r="EY833" s="16"/>
      <c r="EZ833" s="16"/>
      <c r="FA833" s="16"/>
      <c r="FB833" s="16"/>
      <c r="FC833" s="16"/>
      <c r="FD833" s="16"/>
      <c r="FE833" s="16"/>
      <c r="FF833" s="16"/>
      <c r="FG833" s="16"/>
      <c r="FH833" s="16"/>
      <c r="FI833" s="16"/>
      <c r="FJ833" s="16"/>
      <c r="FK833" s="16"/>
      <c r="FL833" s="16"/>
      <c r="FM833" s="16"/>
      <c r="FN833" s="16"/>
      <c r="FO833" s="16"/>
      <c r="FP833" s="16"/>
      <c r="FQ833" s="16"/>
      <c r="FR833" s="16"/>
      <c r="FS833" s="16"/>
      <c r="FT833" s="16"/>
      <c r="FU833" s="16"/>
      <c r="FV833" s="16"/>
      <c r="FW833" s="16"/>
      <c r="FX833" s="16"/>
      <c r="FY833" s="16"/>
      <c r="FZ833" s="16"/>
      <c r="GA833" s="16"/>
      <c r="GB833" s="16"/>
      <c r="GC833" s="16"/>
      <c r="GD833" s="16"/>
      <c r="GE833" s="16"/>
      <c r="GF833" s="16"/>
      <c r="GG833" s="16"/>
      <c r="GH833" s="16"/>
      <c r="GI833" s="16"/>
      <c r="GJ833" s="16"/>
      <c r="GK833" s="16"/>
      <c r="GL833" s="16"/>
      <c r="GM833" s="16"/>
      <c r="GN833" s="16"/>
      <c r="GO833" s="16"/>
      <c r="GP833" s="16"/>
      <c r="GQ833" s="16"/>
      <c r="GR833" s="16"/>
      <c r="GS833" s="16"/>
      <c r="GT833" s="16"/>
      <c r="GU833" s="16"/>
      <c r="GV833" s="16"/>
      <c r="GW833" s="16"/>
      <c r="GX833" s="16"/>
      <c r="GY833" s="16"/>
      <c r="GZ833" s="16"/>
      <c r="HA833" s="16"/>
      <c r="HB833" s="16"/>
      <c r="HC833" s="16"/>
      <c r="HD833" s="16"/>
      <c r="HE833" s="16"/>
      <c r="HF833" s="16"/>
      <c r="HG833" s="16"/>
      <c r="HH833" s="16"/>
      <c r="HI833" s="16"/>
      <c r="HJ833" s="16"/>
      <c r="HK833" s="16"/>
      <c r="HL833" s="16"/>
      <c r="HM833" s="16"/>
      <c r="HN833" s="16"/>
      <c r="HO833" s="16"/>
      <c r="HP833" s="16"/>
      <c r="HQ833" s="16"/>
      <c r="HR833" s="16"/>
      <c r="HS833" s="16"/>
      <c r="HT833" s="16"/>
      <c r="HU833" s="16"/>
      <c r="HV833" s="16"/>
      <c r="HW833" s="16"/>
      <c r="HX833" s="16"/>
      <c r="HY833" s="16"/>
      <c r="HZ833" s="16"/>
      <c r="IA833" s="16"/>
      <c r="IB833" s="16"/>
      <c r="IC833" s="16"/>
      <c r="ID833" s="16"/>
      <c r="IE833" s="16"/>
      <c r="IF833" s="16"/>
      <c r="IG833" s="16"/>
      <c r="IH833" s="16"/>
      <c r="II833" s="16"/>
      <c r="IJ833" s="16"/>
      <c r="IK833" s="16"/>
      <c r="IL833" s="16"/>
      <c r="IM833" s="16"/>
      <c r="IN833" s="16"/>
      <c r="IO833" s="16"/>
      <c r="IP833" s="16"/>
      <c r="IQ833" s="16"/>
      <c r="IR833" s="16"/>
      <c r="IS833" s="16"/>
      <c r="IT833" s="16"/>
      <c r="IU833" s="16"/>
      <c r="IV833" s="16"/>
      <c r="IW833" s="16"/>
      <c r="IX833" s="16"/>
      <c r="IY833" s="16"/>
      <c r="IZ833" s="16"/>
      <c r="JA833" s="16"/>
      <c r="JB833" s="16"/>
      <c r="JC833" s="16"/>
      <c r="JD833" s="16"/>
      <c r="JE833" s="16"/>
      <c r="JF833" s="16"/>
      <c r="JG833" s="16"/>
      <c r="JH833" s="16"/>
      <c r="JI833" s="16"/>
      <c r="JJ833" s="16"/>
      <c r="JK833" s="16"/>
      <c r="JL833" s="16"/>
      <c r="JM833" s="16"/>
      <c r="JN833" s="16"/>
      <c r="JO833" s="16"/>
      <c r="JP833" s="16"/>
    </row>
    <row r="834" spans="2:276" s="18" customFormat="1" ht="15.75" customHeight="1" x14ac:dyDescent="0.25">
      <c r="B834" s="16"/>
      <c r="C834" s="16"/>
      <c r="D834" s="16"/>
      <c r="E834" s="16"/>
      <c r="F834" s="16"/>
      <c r="G834" s="16"/>
      <c r="H834" s="16"/>
      <c r="I834" s="16"/>
      <c r="J834" s="16"/>
      <c r="K834" s="16"/>
      <c r="L834" s="16"/>
      <c r="M834" s="16"/>
      <c r="N834" s="16"/>
      <c r="O834" s="16"/>
      <c r="P834" s="16"/>
      <c r="Q834" s="16"/>
      <c r="R834" s="16"/>
      <c r="S834" s="16"/>
      <c r="T834" s="16"/>
      <c r="U834" s="16"/>
      <c r="V834" s="16"/>
      <c r="W834" s="16"/>
      <c r="X834" s="16"/>
      <c r="Y834" s="16"/>
      <c r="Z834" s="16"/>
      <c r="AA834" s="16"/>
      <c r="AB834" s="16"/>
      <c r="AC834" s="16"/>
      <c r="AD834" s="16"/>
      <c r="AE834" s="16"/>
      <c r="AF834" s="16"/>
      <c r="AG834" s="16"/>
      <c r="AH834" s="16"/>
      <c r="AI834" s="16"/>
      <c r="AJ834" s="16"/>
      <c r="AK834" s="16"/>
      <c r="AL834" s="16"/>
      <c r="AM834" s="16"/>
      <c r="AN834" s="16"/>
      <c r="AO834" s="16"/>
      <c r="AP834" s="16"/>
      <c r="AQ834" s="16"/>
      <c r="AR834" s="16"/>
      <c r="AS834" s="16"/>
      <c r="AT834" s="16"/>
      <c r="AU834" s="16"/>
      <c r="AV834" s="16"/>
      <c r="AW834" s="16"/>
      <c r="AX834" s="16"/>
      <c r="AY834" s="16"/>
      <c r="AZ834" s="16"/>
      <c r="BA834" s="16"/>
      <c r="BB834" s="16"/>
      <c r="BC834" s="16"/>
      <c r="BD834" s="16"/>
      <c r="BE834" s="16"/>
      <c r="BF834" s="16"/>
      <c r="BG834" s="16"/>
      <c r="BH834" s="16"/>
      <c r="BI834" s="16"/>
      <c r="BJ834" s="16"/>
      <c r="BK834" s="16"/>
      <c r="BL834" s="16"/>
      <c r="BM834" s="16"/>
      <c r="BN834" s="16"/>
      <c r="BO834" s="16"/>
      <c r="BP834" s="16"/>
      <c r="BQ834" s="16"/>
      <c r="BR834" s="16"/>
      <c r="BS834" s="16"/>
      <c r="BT834" s="16"/>
      <c r="BU834" s="16"/>
      <c r="BV834" s="16"/>
      <c r="BW834" s="16"/>
      <c r="BX834" s="16"/>
      <c r="BY834" s="16"/>
      <c r="BZ834" s="16"/>
      <c r="CA834" s="16"/>
      <c r="CB834" s="16"/>
      <c r="CC834" s="16"/>
      <c r="CD834" s="16"/>
      <c r="CE834" s="16"/>
      <c r="CF834" s="16"/>
      <c r="CG834" s="16"/>
      <c r="CH834" s="16"/>
      <c r="CI834" s="16"/>
      <c r="CJ834" s="16"/>
      <c r="CK834" s="16"/>
      <c r="CL834" s="16"/>
      <c r="CM834" s="16"/>
      <c r="CN834" s="16"/>
      <c r="CO834" s="16"/>
      <c r="CP834" s="16"/>
      <c r="CQ834" s="16"/>
      <c r="CR834" s="16"/>
      <c r="CS834" s="16"/>
      <c r="CT834" s="16"/>
      <c r="CU834" s="16"/>
      <c r="CV834" s="16"/>
      <c r="CW834" s="16"/>
      <c r="CX834" s="16"/>
      <c r="CY834" s="16"/>
      <c r="CZ834" s="16"/>
      <c r="DA834" s="16"/>
      <c r="DB834" s="16"/>
      <c r="DC834" s="16"/>
      <c r="DD834" s="16"/>
      <c r="DE834" s="16"/>
      <c r="DF834" s="16"/>
      <c r="DG834" s="16"/>
      <c r="DH834" s="16"/>
      <c r="DI834" s="16"/>
      <c r="DJ834" s="16"/>
      <c r="DK834" s="16"/>
      <c r="DL834" s="16"/>
      <c r="DM834" s="16"/>
      <c r="DN834" s="16"/>
      <c r="DO834" s="16"/>
      <c r="DP834" s="16"/>
      <c r="DQ834" s="16"/>
      <c r="DR834" s="16"/>
      <c r="DS834" s="16"/>
      <c r="DT834" s="16"/>
      <c r="DU834" s="16"/>
      <c r="DV834" s="16"/>
      <c r="DW834" s="16"/>
      <c r="DX834" s="16"/>
      <c r="DY834" s="16"/>
      <c r="DZ834" s="16"/>
      <c r="EA834" s="16"/>
      <c r="EB834" s="16"/>
      <c r="EC834" s="16"/>
      <c r="ED834" s="16"/>
      <c r="EE834" s="16"/>
      <c r="EF834" s="16"/>
      <c r="EG834" s="16"/>
      <c r="EH834" s="16"/>
      <c r="EI834" s="16"/>
      <c r="EJ834" s="16"/>
      <c r="EK834" s="16"/>
      <c r="EL834" s="16"/>
      <c r="EM834" s="16"/>
      <c r="EN834" s="16"/>
      <c r="EO834" s="16"/>
      <c r="EP834" s="16"/>
      <c r="EQ834" s="16"/>
      <c r="ER834" s="16"/>
      <c r="ES834" s="16"/>
      <c r="ET834" s="16"/>
      <c r="EU834" s="16"/>
      <c r="EV834" s="16"/>
      <c r="EW834" s="16"/>
      <c r="EX834" s="16"/>
      <c r="EY834" s="16"/>
      <c r="EZ834" s="16"/>
      <c r="FA834" s="16"/>
      <c r="FB834" s="16"/>
      <c r="FC834" s="16"/>
      <c r="FD834" s="16"/>
      <c r="FE834" s="16"/>
      <c r="FF834" s="16"/>
      <c r="FG834" s="16"/>
      <c r="FH834" s="16"/>
      <c r="FI834" s="16"/>
      <c r="FJ834" s="16"/>
      <c r="FK834" s="16"/>
      <c r="FL834" s="16"/>
      <c r="FM834" s="16"/>
      <c r="FN834" s="16"/>
      <c r="FO834" s="16"/>
      <c r="FP834" s="16"/>
      <c r="FQ834" s="16"/>
      <c r="FR834" s="16"/>
      <c r="FS834" s="16"/>
      <c r="FT834" s="16"/>
      <c r="FU834" s="16"/>
      <c r="FV834" s="16"/>
      <c r="FW834" s="16"/>
      <c r="FX834" s="16"/>
      <c r="FY834" s="16"/>
      <c r="FZ834" s="16"/>
      <c r="GA834" s="16"/>
      <c r="GB834" s="16"/>
      <c r="GC834" s="16"/>
      <c r="GD834" s="16"/>
      <c r="GE834" s="16"/>
      <c r="GF834" s="16"/>
      <c r="GG834" s="16"/>
      <c r="GH834" s="16"/>
      <c r="GI834" s="16"/>
      <c r="GJ834" s="16"/>
      <c r="GK834" s="16"/>
      <c r="GL834" s="16"/>
      <c r="GM834" s="16"/>
      <c r="GN834" s="16"/>
      <c r="GO834" s="16"/>
      <c r="GP834" s="16"/>
      <c r="GQ834" s="16"/>
      <c r="GR834" s="16"/>
      <c r="GS834" s="16"/>
      <c r="GT834" s="16"/>
      <c r="GU834" s="16"/>
      <c r="GV834" s="16"/>
      <c r="GW834" s="16"/>
      <c r="GX834" s="16"/>
      <c r="GY834" s="16"/>
      <c r="GZ834" s="16"/>
      <c r="HA834" s="16"/>
      <c r="HB834" s="16"/>
      <c r="HC834" s="16"/>
      <c r="HD834" s="16"/>
      <c r="HE834" s="16"/>
      <c r="HF834" s="16"/>
      <c r="HG834" s="16"/>
      <c r="HH834" s="16"/>
      <c r="HI834" s="16"/>
      <c r="HJ834" s="16"/>
      <c r="HK834" s="16"/>
      <c r="HL834" s="16"/>
      <c r="HM834" s="16"/>
      <c r="HN834" s="16"/>
      <c r="HO834" s="16"/>
      <c r="HP834" s="16"/>
      <c r="HQ834" s="16"/>
      <c r="HR834" s="16"/>
      <c r="HS834" s="16"/>
      <c r="HT834" s="16"/>
      <c r="HU834" s="16"/>
      <c r="HV834" s="16"/>
      <c r="HW834" s="16"/>
      <c r="HX834" s="16"/>
      <c r="HY834" s="16"/>
      <c r="HZ834" s="16"/>
      <c r="IA834" s="16"/>
      <c r="IB834" s="16"/>
      <c r="IC834" s="16"/>
      <c r="ID834" s="16"/>
      <c r="IE834" s="16"/>
      <c r="IF834" s="16"/>
      <c r="IG834" s="16"/>
      <c r="IH834" s="16"/>
      <c r="II834" s="16"/>
      <c r="IJ834" s="16"/>
      <c r="IK834" s="16"/>
      <c r="IL834" s="16"/>
      <c r="IM834" s="16"/>
      <c r="IN834" s="16"/>
      <c r="IO834" s="16"/>
      <c r="IP834" s="16"/>
      <c r="IQ834" s="16"/>
      <c r="IR834" s="16"/>
      <c r="IS834" s="16"/>
      <c r="IT834" s="16"/>
      <c r="IU834" s="16"/>
      <c r="IV834" s="16"/>
      <c r="IW834" s="16"/>
      <c r="IX834" s="16"/>
      <c r="IY834" s="16"/>
      <c r="IZ834" s="16"/>
      <c r="JA834" s="16"/>
      <c r="JB834" s="16"/>
      <c r="JC834" s="16"/>
      <c r="JD834" s="16"/>
      <c r="JE834" s="16"/>
      <c r="JF834" s="16"/>
      <c r="JG834" s="16"/>
      <c r="JH834" s="16"/>
      <c r="JI834" s="16"/>
      <c r="JJ834" s="16"/>
      <c r="JK834" s="16"/>
      <c r="JL834" s="16"/>
      <c r="JM834" s="16"/>
      <c r="JN834" s="16"/>
      <c r="JO834" s="16"/>
      <c r="JP834" s="16"/>
    </row>
    <row r="835" spans="2:276" s="18" customFormat="1" ht="15.75" customHeight="1" x14ac:dyDescent="0.25">
      <c r="B835" s="16"/>
      <c r="C835" s="16"/>
      <c r="D835" s="16"/>
      <c r="E835" s="16"/>
      <c r="F835" s="16"/>
      <c r="G835" s="16"/>
      <c r="H835" s="16"/>
      <c r="I835" s="16"/>
      <c r="J835" s="16"/>
      <c r="K835" s="16"/>
      <c r="L835" s="16"/>
      <c r="M835" s="16"/>
      <c r="N835" s="16"/>
      <c r="O835" s="16"/>
      <c r="P835" s="16"/>
      <c r="Q835" s="16"/>
      <c r="R835" s="16"/>
      <c r="S835" s="16"/>
      <c r="T835" s="16"/>
      <c r="U835" s="16"/>
      <c r="V835" s="16"/>
      <c r="W835" s="16"/>
      <c r="X835" s="16"/>
      <c r="Y835" s="16"/>
      <c r="Z835" s="16"/>
      <c r="AA835" s="16"/>
      <c r="AB835" s="16"/>
      <c r="AC835" s="16"/>
      <c r="AD835" s="16"/>
      <c r="AE835" s="16"/>
      <c r="AF835" s="16"/>
      <c r="AG835" s="16"/>
      <c r="AH835" s="16"/>
      <c r="AI835" s="16"/>
      <c r="AJ835" s="16"/>
      <c r="AK835" s="16"/>
      <c r="AL835" s="16"/>
      <c r="AM835" s="16"/>
      <c r="AN835" s="16"/>
      <c r="AO835" s="16"/>
      <c r="AP835" s="16"/>
      <c r="AQ835" s="16"/>
      <c r="AR835" s="16"/>
      <c r="AS835" s="16"/>
      <c r="AT835" s="16"/>
      <c r="AU835" s="16"/>
      <c r="AV835" s="16"/>
      <c r="AW835" s="16"/>
      <c r="AX835" s="16"/>
      <c r="AY835" s="16"/>
      <c r="AZ835" s="16"/>
      <c r="BA835" s="16"/>
      <c r="BB835" s="16"/>
      <c r="BC835" s="16"/>
      <c r="BD835" s="16"/>
      <c r="BE835" s="16"/>
      <c r="BF835" s="16"/>
      <c r="BG835" s="16"/>
      <c r="BH835" s="16"/>
      <c r="BI835" s="16"/>
      <c r="BJ835" s="16"/>
      <c r="BK835" s="16"/>
      <c r="BL835" s="16"/>
      <c r="BM835" s="16"/>
      <c r="BN835" s="16"/>
      <c r="BO835" s="16"/>
      <c r="BP835" s="16"/>
      <c r="BQ835" s="16"/>
      <c r="BR835" s="16"/>
      <c r="BS835" s="16"/>
      <c r="BT835" s="16"/>
      <c r="BU835" s="16"/>
      <c r="BV835" s="16"/>
      <c r="BW835" s="16"/>
      <c r="BX835" s="16"/>
      <c r="BY835" s="16"/>
      <c r="BZ835" s="16"/>
      <c r="CA835" s="16"/>
      <c r="CB835" s="16"/>
      <c r="CC835" s="16"/>
      <c r="CD835" s="16"/>
      <c r="CE835" s="16"/>
      <c r="CF835" s="16"/>
      <c r="CG835" s="16"/>
      <c r="CH835" s="16"/>
      <c r="CI835" s="16"/>
      <c r="CJ835" s="16"/>
      <c r="CK835" s="16"/>
      <c r="CL835" s="16"/>
      <c r="CM835" s="16"/>
      <c r="CN835" s="16"/>
      <c r="CO835" s="16"/>
      <c r="CP835" s="16"/>
      <c r="CQ835" s="16"/>
      <c r="CR835" s="16"/>
      <c r="CS835" s="16"/>
      <c r="CT835" s="16"/>
      <c r="CU835" s="16"/>
      <c r="CV835" s="16"/>
      <c r="CW835" s="16"/>
      <c r="CX835" s="16"/>
      <c r="CY835" s="16"/>
      <c r="CZ835" s="16"/>
      <c r="DA835" s="16"/>
      <c r="DB835" s="16"/>
      <c r="DC835" s="16"/>
      <c r="DD835" s="16"/>
      <c r="DE835" s="16"/>
      <c r="DF835" s="16"/>
      <c r="DG835" s="16"/>
      <c r="DH835" s="16"/>
      <c r="DI835" s="16"/>
      <c r="DJ835" s="16"/>
      <c r="DK835" s="16"/>
      <c r="DL835" s="16"/>
      <c r="DM835" s="16"/>
      <c r="DN835" s="16"/>
      <c r="DO835" s="16"/>
      <c r="DP835" s="16"/>
      <c r="DQ835" s="16"/>
      <c r="DR835" s="16"/>
      <c r="DS835" s="16"/>
      <c r="DT835" s="16"/>
      <c r="DU835" s="16"/>
      <c r="DV835" s="16"/>
      <c r="DW835" s="16"/>
      <c r="DX835" s="16"/>
      <c r="DY835" s="16"/>
      <c r="DZ835" s="16"/>
      <c r="EA835" s="16"/>
      <c r="EB835" s="16"/>
      <c r="EC835" s="16"/>
      <c r="ED835" s="16"/>
      <c r="EE835" s="16"/>
      <c r="EF835" s="16"/>
      <c r="EG835" s="16"/>
      <c r="EH835" s="16"/>
      <c r="EI835" s="16"/>
      <c r="EJ835" s="16"/>
      <c r="EK835" s="16"/>
      <c r="EL835" s="16"/>
      <c r="EM835" s="16"/>
      <c r="EN835" s="16"/>
      <c r="EO835" s="16"/>
      <c r="EP835" s="16"/>
      <c r="EQ835" s="16"/>
      <c r="ER835" s="16"/>
      <c r="ES835" s="16"/>
      <c r="ET835" s="16"/>
      <c r="EU835" s="16"/>
      <c r="EV835" s="16"/>
      <c r="EW835" s="16"/>
      <c r="EX835" s="16"/>
      <c r="EY835" s="16"/>
      <c r="EZ835" s="16"/>
      <c r="FA835" s="16"/>
      <c r="FB835" s="16"/>
      <c r="FC835" s="16"/>
      <c r="FD835" s="16"/>
      <c r="FE835" s="16"/>
      <c r="FF835" s="16"/>
      <c r="FG835" s="16"/>
      <c r="FH835" s="16"/>
      <c r="FI835" s="16"/>
      <c r="FJ835" s="16"/>
      <c r="FK835" s="16"/>
      <c r="FL835" s="16"/>
      <c r="FM835" s="16"/>
      <c r="FN835" s="16"/>
      <c r="FO835" s="16"/>
      <c r="FP835" s="16"/>
      <c r="FQ835" s="16"/>
      <c r="FR835" s="16"/>
      <c r="FS835" s="16"/>
      <c r="FT835" s="16"/>
      <c r="FU835" s="16"/>
      <c r="FV835" s="16"/>
      <c r="FW835" s="16"/>
      <c r="FX835" s="16"/>
      <c r="FY835" s="16"/>
      <c r="FZ835" s="16"/>
      <c r="GA835" s="16"/>
      <c r="GB835" s="16"/>
      <c r="GC835" s="16"/>
      <c r="GD835" s="16"/>
      <c r="GE835" s="16"/>
      <c r="GF835" s="16"/>
      <c r="GG835" s="16"/>
      <c r="GH835" s="16"/>
      <c r="GI835" s="16"/>
      <c r="GJ835" s="16"/>
      <c r="GK835" s="16"/>
      <c r="GL835" s="16"/>
      <c r="GM835" s="16"/>
      <c r="GN835" s="16"/>
      <c r="GO835" s="16"/>
      <c r="GP835" s="16"/>
      <c r="GQ835" s="16"/>
      <c r="GR835" s="16"/>
      <c r="GS835" s="16"/>
      <c r="GT835" s="16"/>
      <c r="GU835" s="16"/>
      <c r="GV835" s="16"/>
      <c r="GW835" s="16"/>
      <c r="GX835" s="16"/>
      <c r="GY835" s="16"/>
      <c r="GZ835" s="16"/>
      <c r="HA835" s="16"/>
      <c r="HB835" s="16"/>
      <c r="HC835" s="16"/>
      <c r="HD835" s="16"/>
      <c r="HE835" s="16"/>
      <c r="HF835" s="16"/>
      <c r="HG835" s="16"/>
      <c r="HH835" s="16"/>
      <c r="HI835" s="16"/>
      <c r="HJ835" s="16"/>
      <c r="HK835" s="16"/>
      <c r="HL835" s="16"/>
      <c r="HM835" s="16"/>
      <c r="HN835" s="16"/>
      <c r="HO835" s="16"/>
      <c r="HP835" s="16"/>
      <c r="HQ835" s="16"/>
      <c r="HR835" s="16"/>
      <c r="HS835" s="16"/>
      <c r="HT835" s="16"/>
      <c r="HU835" s="16"/>
      <c r="HV835" s="16"/>
      <c r="HW835" s="16"/>
      <c r="HX835" s="16"/>
      <c r="HY835" s="16"/>
      <c r="HZ835" s="16"/>
      <c r="IA835" s="16"/>
      <c r="IB835" s="16"/>
      <c r="IC835" s="16"/>
      <c r="ID835" s="16"/>
      <c r="IE835" s="16"/>
      <c r="IF835" s="16"/>
      <c r="IG835" s="16"/>
      <c r="IH835" s="16"/>
      <c r="II835" s="16"/>
      <c r="IJ835" s="16"/>
      <c r="IK835" s="16"/>
      <c r="IL835" s="16"/>
      <c r="IM835" s="16"/>
      <c r="IN835" s="16"/>
      <c r="IO835" s="16"/>
      <c r="IP835" s="16"/>
      <c r="IQ835" s="16"/>
      <c r="IR835" s="16"/>
      <c r="IS835" s="16"/>
      <c r="IT835" s="16"/>
      <c r="IU835" s="16"/>
      <c r="IV835" s="16"/>
      <c r="IW835" s="16"/>
      <c r="IX835" s="16"/>
      <c r="IY835" s="16"/>
      <c r="IZ835" s="16"/>
      <c r="JA835" s="16"/>
      <c r="JB835" s="16"/>
      <c r="JC835" s="16"/>
      <c r="JD835" s="16"/>
      <c r="JE835" s="16"/>
      <c r="JF835" s="16"/>
      <c r="JG835" s="16"/>
      <c r="JH835" s="16"/>
      <c r="JI835" s="16"/>
      <c r="JJ835" s="16"/>
      <c r="JK835" s="16"/>
      <c r="JL835" s="16"/>
      <c r="JM835" s="16"/>
      <c r="JN835" s="16"/>
      <c r="JO835" s="16"/>
      <c r="JP835" s="16"/>
    </row>
    <row r="836" spans="2:276" s="18" customFormat="1" ht="15.75" customHeight="1" x14ac:dyDescent="0.25">
      <c r="B836" s="16"/>
      <c r="C836" s="16"/>
      <c r="D836" s="16"/>
      <c r="E836" s="16"/>
      <c r="F836" s="16"/>
      <c r="G836" s="16"/>
      <c r="H836" s="16"/>
      <c r="I836" s="16"/>
      <c r="J836" s="16"/>
      <c r="K836" s="16"/>
      <c r="L836" s="16"/>
      <c r="M836" s="16"/>
      <c r="N836" s="16"/>
      <c r="O836" s="16"/>
      <c r="P836" s="16"/>
      <c r="Q836" s="16"/>
      <c r="R836" s="16"/>
      <c r="S836" s="16"/>
      <c r="T836" s="16"/>
      <c r="U836" s="16"/>
      <c r="V836" s="16"/>
      <c r="W836" s="16"/>
      <c r="X836" s="16"/>
      <c r="Y836" s="16"/>
      <c r="Z836" s="16"/>
      <c r="AA836" s="16"/>
      <c r="AB836" s="16"/>
      <c r="AC836" s="16"/>
      <c r="AD836" s="16"/>
      <c r="AE836" s="16"/>
      <c r="AF836" s="16"/>
      <c r="AG836" s="16"/>
      <c r="AH836" s="16"/>
      <c r="AI836" s="16"/>
      <c r="AJ836" s="16"/>
      <c r="AK836" s="16"/>
      <c r="AL836" s="16"/>
      <c r="AM836" s="16"/>
      <c r="AN836" s="16"/>
      <c r="AO836" s="16"/>
      <c r="AP836" s="16"/>
      <c r="AQ836" s="16"/>
      <c r="AR836" s="16"/>
      <c r="AS836" s="16"/>
      <c r="AT836" s="16"/>
      <c r="AU836" s="16"/>
      <c r="AV836" s="16"/>
      <c r="AW836" s="16"/>
      <c r="AX836" s="16"/>
      <c r="AY836" s="16"/>
      <c r="AZ836" s="16"/>
      <c r="BA836" s="16"/>
      <c r="BB836" s="16"/>
      <c r="BC836" s="16"/>
      <c r="BD836" s="16"/>
      <c r="BE836" s="16"/>
      <c r="BF836" s="16"/>
      <c r="BG836" s="16"/>
      <c r="BH836" s="16"/>
      <c r="BI836" s="16"/>
      <c r="BJ836" s="16"/>
      <c r="BK836" s="16"/>
      <c r="BL836" s="16"/>
      <c r="BM836" s="16"/>
      <c r="BN836" s="16"/>
      <c r="BO836" s="16"/>
      <c r="BP836" s="16"/>
      <c r="BQ836" s="16"/>
      <c r="BR836" s="16"/>
      <c r="BS836" s="16"/>
      <c r="BT836" s="16"/>
      <c r="BU836" s="16"/>
      <c r="BV836" s="16"/>
      <c r="BW836" s="16"/>
      <c r="BX836" s="16"/>
      <c r="BY836" s="16"/>
      <c r="BZ836" s="16"/>
      <c r="CA836" s="16"/>
      <c r="CB836" s="16"/>
      <c r="CC836" s="16"/>
      <c r="CD836" s="16"/>
      <c r="CE836" s="16"/>
      <c r="CF836" s="16"/>
      <c r="CG836" s="16"/>
      <c r="CH836" s="16"/>
      <c r="CI836" s="16"/>
      <c r="CJ836" s="16"/>
      <c r="CK836" s="16"/>
      <c r="CL836" s="16"/>
      <c r="CM836" s="16"/>
      <c r="CN836" s="16"/>
      <c r="CO836" s="16"/>
      <c r="CP836" s="16"/>
      <c r="CQ836" s="16"/>
      <c r="CR836" s="16"/>
      <c r="CS836" s="16"/>
      <c r="CT836" s="16"/>
      <c r="CU836" s="16"/>
      <c r="CV836" s="16"/>
      <c r="CW836" s="16"/>
      <c r="CX836" s="16"/>
      <c r="CY836" s="16"/>
      <c r="CZ836" s="16"/>
      <c r="DA836" s="16"/>
      <c r="DB836" s="16"/>
      <c r="DC836" s="16"/>
      <c r="DD836" s="16"/>
      <c r="DE836" s="16"/>
      <c r="DF836" s="16"/>
      <c r="DG836" s="16"/>
      <c r="DH836" s="16"/>
      <c r="DI836" s="16"/>
      <c r="DJ836" s="16"/>
      <c r="DK836" s="16"/>
      <c r="DL836" s="16"/>
      <c r="DM836" s="16"/>
      <c r="DN836" s="16"/>
      <c r="DO836" s="16"/>
      <c r="DP836" s="16"/>
      <c r="DQ836" s="16"/>
      <c r="DR836" s="16"/>
      <c r="DS836" s="16"/>
      <c r="DT836" s="16"/>
      <c r="DU836" s="16"/>
      <c r="DV836" s="16"/>
      <c r="DW836" s="16"/>
      <c r="DX836" s="16"/>
      <c r="DY836" s="16"/>
      <c r="DZ836" s="16"/>
      <c r="EA836" s="16"/>
      <c r="EB836" s="16"/>
      <c r="EC836" s="16"/>
      <c r="ED836" s="16"/>
      <c r="EE836" s="16"/>
      <c r="EF836" s="16"/>
      <c r="EG836" s="16"/>
      <c r="EH836" s="16"/>
      <c r="EI836" s="16"/>
      <c r="EJ836" s="16"/>
      <c r="EK836" s="16"/>
      <c r="EL836" s="16"/>
      <c r="EM836" s="16"/>
      <c r="EN836" s="16"/>
      <c r="EO836" s="16"/>
      <c r="EP836" s="16"/>
      <c r="EQ836" s="16"/>
      <c r="ER836" s="16"/>
      <c r="ES836" s="16"/>
      <c r="ET836" s="16"/>
      <c r="EU836" s="16"/>
      <c r="EV836" s="16"/>
      <c r="EW836" s="16"/>
      <c r="EX836" s="16"/>
      <c r="EY836" s="16"/>
      <c r="EZ836" s="16"/>
      <c r="FA836" s="16"/>
      <c r="FB836" s="16"/>
      <c r="FC836" s="16"/>
      <c r="FD836" s="16"/>
      <c r="FE836" s="16"/>
      <c r="FF836" s="16"/>
      <c r="FG836" s="16"/>
      <c r="FH836" s="16"/>
      <c r="FI836" s="16"/>
      <c r="FJ836" s="16"/>
      <c r="FK836" s="16"/>
      <c r="FL836" s="16"/>
      <c r="FM836" s="16"/>
      <c r="FN836" s="16"/>
      <c r="FO836" s="16"/>
      <c r="FP836" s="16"/>
      <c r="FQ836" s="16"/>
      <c r="FR836" s="16"/>
      <c r="FS836" s="16"/>
      <c r="FT836" s="16"/>
      <c r="FU836" s="16"/>
      <c r="FV836" s="16"/>
      <c r="FW836" s="16"/>
      <c r="FX836" s="16"/>
      <c r="FY836" s="16"/>
      <c r="FZ836" s="16"/>
      <c r="GA836" s="16"/>
      <c r="GB836" s="16"/>
      <c r="GC836" s="16"/>
      <c r="GD836" s="16"/>
      <c r="GE836" s="16"/>
      <c r="GF836" s="16"/>
      <c r="GG836" s="16"/>
      <c r="GH836" s="16"/>
      <c r="GI836" s="16"/>
      <c r="GJ836" s="16"/>
      <c r="GK836" s="16"/>
      <c r="GL836" s="16"/>
      <c r="GM836" s="16"/>
      <c r="GN836" s="16"/>
      <c r="GO836" s="16"/>
      <c r="GP836" s="16"/>
      <c r="GQ836" s="16"/>
      <c r="GR836" s="16"/>
      <c r="GS836" s="16"/>
      <c r="GT836" s="16"/>
      <c r="GU836" s="16"/>
      <c r="GV836" s="16"/>
      <c r="GW836" s="16"/>
      <c r="GX836" s="16"/>
      <c r="GY836" s="16"/>
      <c r="GZ836" s="16"/>
      <c r="HA836" s="16"/>
      <c r="HB836" s="16"/>
      <c r="HC836" s="16"/>
      <c r="HD836" s="16"/>
      <c r="HE836" s="16"/>
      <c r="HF836" s="16"/>
      <c r="HG836" s="16"/>
      <c r="HH836" s="16"/>
      <c r="HI836" s="16"/>
      <c r="HJ836" s="16"/>
      <c r="HK836" s="16"/>
      <c r="HL836" s="16"/>
      <c r="HM836" s="16"/>
      <c r="HN836" s="16"/>
      <c r="HO836" s="16"/>
      <c r="HP836" s="16"/>
      <c r="HQ836" s="16"/>
      <c r="HR836" s="16"/>
      <c r="HS836" s="16"/>
      <c r="HT836" s="16"/>
      <c r="HU836" s="16"/>
      <c r="HV836" s="16"/>
      <c r="HW836" s="16"/>
      <c r="HX836" s="16"/>
      <c r="HY836" s="16"/>
      <c r="HZ836" s="16"/>
      <c r="IA836" s="16"/>
      <c r="IB836" s="16"/>
      <c r="IC836" s="16"/>
      <c r="ID836" s="16"/>
      <c r="IE836" s="16"/>
      <c r="IF836" s="16"/>
      <c r="IG836" s="16"/>
      <c r="IH836" s="16"/>
      <c r="II836" s="16"/>
      <c r="IJ836" s="16"/>
      <c r="IK836" s="16"/>
      <c r="IL836" s="16"/>
      <c r="IM836" s="16"/>
      <c r="IN836" s="16"/>
      <c r="IO836" s="16"/>
      <c r="IP836" s="16"/>
      <c r="IQ836" s="16"/>
      <c r="IR836" s="16"/>
      <c r="IS836" s="16"/>
      <c r="IT836" s="16"/>
      <c r="IU836" s="16"/>
      <c r="IV836" s="16"/>
      <c r="IW836" s="16"/>
      <c r="IX836" s="16"/>
      <c r="IY836" s="16"/>
      <c r="IZ836" s="16"/>
      <c r="JA836" s="16"/>
      <c r="JB836" s="16"/>
      <c r="JC836" s="16"/>
      <c r="JD836" s="16"/>
      <c r="JE836" s="16"/>
      <c r="JF836" s="16"/>
      <c r="JG836" s="16"/>
      <c r="JH836" s="16"/>
      <c r="JI836" s="16"/>
      <c r="JJ836" s="16"/>
      <c r="JK836" s="16"/>
      <c r="JL836" s="16"/>
      <c r="JM836" s="16"/>
      <c r="JN836" s="16"/>
      <c r="JO836" s="16"/>
      <c r="JP836" s="16"/>
    </row>
    <row r="837" spans="2:276" s="18" customFormat="1" ht="15.75" customHeight="1" x14ac:dyDescent="0.25">
      <c r="B837" s="16"/>
      <c r="C837" s="16"/>
      <c r="D837" s="16"/>
      <c r="E837" s="16"/>
      <c r="F837" s="16"/>
      <c r="G837" s="16"/>
      <c r="H837" s="16"/>
      <c r="I837" s="16"/>
      <c r="J837" s="16"/>
      <c r="K837" s="16"/>
      <c r="L837" s="16"/>
      <c r="M837" s="16"/>
      <c r="N837" s="16"/>
      <c r="O837" s="16"/>
      <c r="P837" s="16"/>
      <c r="Q837" s="16"/>
      <c r="R837" s="16"/>
      <c r="S837" s="16"/>
      <c r="T837" s="16"/>
      <c r="U837" s="16"/>
      <c r="V837" s="16"/>
      <c r="W837" s="16"/>
      <c r="X837" s="16"/>
      <c r="Y837" s="16"/>
      <c r="Z837" s="16"/>
      <c r="AA837" s="16"/>
      <c r="AB837" s="16"/>
      <c r="AC837" s="16"/>
      <c r="AD837" s="16"/>
      <c r="AE837" s="16"/>
      <c r="AF837" s="16"/>
      <c r="AG837" s="16"/>
      <c r="AH837" s="16"/>
      <c r="AI837" s="16"/>
      <c r="AJ837" s="16"/>
      <c r="AK837" s="16"/>
      <c r="AL837" s="16"/>
      <c r="AM837" s="16"/>
      <c r="AN837" s="16"/>
      <c r="AO837" s="16"/>
      <c r="AP837" s="16"/>
      <c r="AQ837" s="16"/>
      <c r="AR837" s="16"/>
      <c r="AS837" s="16"/>
      <c r="AT837" s="16"/>
      <c r="AU837" s="16"/>
      <c r="AV837" s="16"/>
      <c r="AW837" s="16"/>
      <c r="AX837" s="16"/>
      <c r="AY837" s="16"/>
      <c r="AZ837" s="16"/>
      <c r="BA837" s="16"/>
      <c r="BB837" s="16"/>
      <c r="BC837" s="16"/>
      <c r="BD837" s="16"/>
      <c r="BE837" s="16"/>
      <c r="BF837" s="16"/>
      <c r="BG837" s="16"/>
      <c r="BH837" s="16"/>
      <c r="BI837" s="16"/>
      <c r="BJ837" s="16"/>
      <c r="BK837" s="16"/>
      <c r="BL837" s="16"/>
      <c r="BM837" s="16"/>
      <c r="BN837" s="16"/>
      <c r="BO837" s="16"/>
      <c r="BP837" s="16"/>
      <c r="BQ837" s="16"/>
      <c r="BR837" s="16"/>
      <c r="BS837" s="16"/>
      <c r="BT837" s="16"/>
      <c r="BU837" s="16"/>
      <c r="BV837" s="16"/>
      <c r="BW837" s="16"/>
      <c r="BX837" s="16"/>
      <c r="BY837" s="16"/>
      <c r="BZ837" s="16"/>
      <c r="CA837" s="16"/>
      <c r="CB837" s="16"/>
      <c r="CC837" s="16"/>
      <c r="CD837" s="16"/>
      <c r="CE837" s="16"/>
      <c r="CF837" s="16"/>
      <c r="CG837" s="16"/>
      <c r="CH837" s="16"/>
      <c r="CI837" s="16"/>
      <c r="CJ837" s="16"/>
      <c r="CK837" s="16"/>
      <c r="CL837" s="16"/>
      <c r="CM837" s="16"/>
      <c r="CN837" s="16"/>
      <c r="CO837" s="16"/>
      <c r="CP837" s="16"/>
      <c r="CQ837" s="16"/>
      <c r="CR837" s="16"/>
      <c r="CS837" s="16"/>
      <c r="CT837" s="16"/>
      <c r="CU837" s="16"/>
      <c r="CV837" s="16"/>
      <c r="CW837" s="16"/>
      <c r="CX837" s="16"/>
      <c r="CY837" s="16"/>
      <c r="CZ837" s="16"/>
      <c r="DA837" s="16"/>
      <c r="DB837" s="16"/>
      <c r="DC837" s="16"/>
      <c r="DD837" s="16"/>
      <c r="DE837" s="16"/>
      <c r="DF837" s="16"/>
      <c r="DG837" s="16"/>
      <c r="DH837" s="16"/>
      <c r="DI837" s="16"/>
      <c r="DJ837" s="16"/>
      <c r="DK837" s="16"/>
      <c r="DL837" s="16"/>
      <c r="DM837" s="16"/>
      <c r="DN837" s="16"/>
      <c r="DO837" s="16"/>
      <c r="DP837" s="16"/>
      <c r="DQ837" s="16"/>
      <c r="DR837" s="16"/>
      <c r="DS837" s="16"/>
      <c r="DT837" s="16"/>
      <c r="DU837" s="16"/>
      <c r="DV837" s="16"/>
      <c r="DW837" s="16"/>
      <c r="DX837" s="16"/>
      <c r="DY837" s="16"/>
      <c r="DZ837" s="16"/>
      <c r="EA837" s="16"/>
      <c r="EB837" s="16"/>
      <c r="EC837" s="16"/>
      <c r="ED837" s="16"/>
      <c r="EE837" s="16"/>
      <c r="EF837" s="16"/>
      <c r="EG837" s="16"/>
      <c r="EH837" s="16"/>
      <c r="EI837" s="16"/>
      <c r="EJ837" s="16"/>
      <c r="EK837" s="16"/>
      <c r="EL837" s="16"/>
      <c r="EM837" s="16"/>
      <c r="EN837" s="16"/>
      <c r="EO837" s="16"/>
      <c r="EP837" s="16"/>
      <c r="EQ837" s="16"/>
      <c r="ER837" s="16"/>
      <c r="ES837" s="16"/>
      <c r="ET837" s="16"/>
      <c r="EU837" s="16"/>
      <c r="EV837" s="16"/>
      <c r="EW837" s="16"/>
      <c r="EX837" s="16"/>
      <c r="EY837" s="16"/>
      <c r="EZ837" s="16"/>
      <c r="FA837" s="16"/>
      <c r="FB837" s="16"/>
      <c r="FC837" s="16"/>
      <c r="FD837" s="16"/>
      <c r="FE837" s="16"/>
      <c r="FF837" s="16"/>
      <c r="FG837" s="16"/>
      <c r="FH837" s="16"/>
      <c r="FI837" s="16"/>
      <c r="FJ837" s="16"/>
      <c r="FK837" s="16"/>
      <c r="FL837" s="16"/>
      <c r="FM837" s="16"/>
      <c r="FN837" s="16"/>
      <c r="FO837" s="16"/>
      <c r="FP837" s="16"/>
      <c r="FQ837" s="16"/>
      <c r="FR837" s="16"/>
      <c r="FS837" s="16"/>
      <c r="FT837" s="16"/>
      <c r="FU837" s="16"/>
      <c r="FV837" s="16"/>
      <c r="FW837" s="16"/>
      <c r="FX837" s="16"/>
      <c r="FY837" s="16"/>
      <c r="FZ837" s="16"/>
      <c r="GA837" s="16"/>
      <c r="GB837" s="16"/>
      <c r="GC837" s="16"/>
      <c r="GD837" s="16"/>
      <c r="GE837" s="16"/>
      <c r="GF837" s="16"/>
      <c r="GG837" s="16"/>
      <c r="GH837" s="16"/>
      <c r="GI837" s="16"/>
      <c r="GJ837" s="16"/>
      <c r="GK837" s="16"/>
      <c r="GL837" s="16"/>
      <c r="GM837" s="16"/>
      <c r="GN837" s="16"/>
      <c r="GO837" s="16"/>
      <c r="GP837" s="16"/>
      <c r="GQ837" s="16"/>
      <c r="GR837" s="16"/>
      <c r="GS837" s="16"/>
      <c r="GT837" s="16"/>
      <c r="GU837" s="16"/>
      <c r="GV837" s="16"/>
      <c r="GW837" s="16"/>
      <c r="GX837" s="16"/>
      <c r="GY837" s="16"/>
      <c r="GZ837" s="16"/>
      <c r="HA837" s="16"/>
      <c r="HB837" s="16"/>
      <c r="HC837" s="16"/>
      <c r="HD837" s="16"/>
      <c r="HE837" s="16"/>
      <c r="HF837" s="16"/>
      <c r="HG837" s="16"/>
      <c r="HH837" s="16"/>
      <c r="HI837" s="16"/>
      <c r="HJ837" s="16"/>
      <c r="HK837" s="16"/>
      <c r="HL837" s="16"/>
      <c r="HM837" s="16"/>
      <c r="HN837" s="16"/>
      <c r="HO837" s="16"/>
      <c r="HP837" s="16"/>
      <c r="HQ837" s="16"/>
      <c r="HR837" s="16"/>
      <c r="HS837" s="16"/>
      <c r="HT837" s="16"/>
      <c r="HU837" s="16"/>
      <c r="HV837" s="16"/>
      <c r="HW837" s="16"/>
      <c r="HX837" s="16"/>
      <c r="HY837" s="16"/>
      <c r="HZ837" s="16"/>
      <c r="IA837" s="16"/>
      <c r="IB837" s="16"/>
      <c r="IC837" s="16"/>
      <c r="ID837" s="16"/>
      <c r="IE837" s="16"/>
      <c r="IF837" s="16"/>
      <c r="IG837" s="16"/>
      <c r="IH837" s="16"/>
      <c r="II837" s="16"/>
      <c r="IJ837" s="16"/>
      <c r="IK837" s="16"/>
      <c r="IL837" s="16"/>
      <c r="IM837" s="16"/>
      <c r="IN837" s="16"/>
      <c r="IO837" s="16"/>
      <c r="IP837" s="16"/>
      <c r="IQ837" s="16"/>
      <c r="IR837" s="16"/>
      <c r="IS837" s="16"/>
      <c r="IT837" s="16"/>
      <c r="IU837" s="16"/>
      <c r="IV837" s="16"/>
      <c r="IW837" s="16"/>
      <c r="IX837" s="16"/>
      <c r="IY837" s="16"/>
      <c r="IZ837" s="16"/>
      <c r="JA837" s="16"/>
      <c r="JB837" s="16"/>
      <c r="JC837" s="16"/>
      <c r="JD837" s="16"/>
      <c r="JE837" s="16"/>
      <c r="JF837" s="16"/>
      <c r="JG837" s="16"/>
      <c r="JH837" s="16"/>
      <c r="JI837" s="16"/>
      <c r="JJ837" s="16"/>
      <c r="JK837" s="16"/>
      <c r="JL837" s="16"/>
      <c r="JM837" s="16"/>
      <c r="JN837" s="16"/>
      <c r="JO837" s="16"/>
      <c r="JP837" s="16"/>
    </row>
    <row r="838" spans="2:276" s="18" customFormat="1" ht="15.75" customHeight="1" x14ac:dyDescent="0.25">
      <c r="B838" s="16"/>
      <c r="C838" s="16"/>
      <c r="D838" s="16"/>
      <c r="E838" s="16"/>
      <c r="F838" s="16"/>
      <c r="G838" s="16"/>
      <c r="H838" s="16"/>
      <c r="I838" s="16"/>
      <c r="J838" s="16"/>
      <c r="K838" s="16"/>
      <c r="L838" s="16"/>
      <c r="M838" s="16"/>
      <c r="N838" s="16"/>
      <c r="O838" s="16"/>
      <c r="P838" s="16"/>
      <c r="Q838" s="16"/>
      <c r="R838" s="16"/>
      <c r="S838" s="16"/>
      <c r="T838" s="16"/>
      <c r="U838" s="16"/>
      <c r="V838" s="16"/>
      <c r="W838" s="16"/>
      <c r="X838" s="16"/>
      <c r="Y838" s="16"/>
      <c r="Z838" s="16"/>
      <c r="AA838" s="16"/>
      <c r="AB838" s="16"/>
      <c r="AC838" s="16"/>
      <c r="AD838" s="16"/>
      <c r="AE838" s="16"/>
      <c r="AF838" s="16"/>
      <c r="AG838" s="16"/>
      <c r="AH838" s="16"/>
      <c r="AI838" s="16"/>
      <c r="AJ838" s="16"/>
      <c r="AK838" s="16"/>
      <c r="AL838" s="16"/>
      <c r="AM838" s="16"/>
      <c r="AN838" s="16"/>
      <c r="AO838" s="16"/>
      <c r="AP838" s="16"/>
      <c r="AQ838" s="16"/>
      <c r="AR838" s="16"/>
      <c r="AS838" s="16"/>
      <c r="AT838" s="16"/>
      <c r="AU838" s="16"/>
      <c r="AV838" s="16"/>
      <c r="AW838" s="16"/>
      <c r="AX838" s="16"/>
      <c r="AY838" s="16"/>
      <c r="AZ838" s="16"/>
      <c r="BA838" s="16"/>
      <c r="BB838" s="16"/>
      <c r="BC838" s="16"/>
      <c r="BD838" s="16"/>
      <c r="BE838" s="16"/>
      <c r="BF838" s="16"/>
      <c r="BG838" s="16"/>
      <c r="BH838" s="16"/>
      <c r="BI838" s="16"/>
      <c r="BJ838" s="16"/>
      <c r="BK838" s="16"/>
      <c r="BL838" s="16"/>
      <c r="BM838" s="16"/>
      <c r="BN838" s="16"/>
      <c r="BO838" s="16"/>
      <c r="BP838" s="16"/>
      <c r="BQ838" s="16"/>
      <c r="BR838" s="16"/>
      <c r="BS838" s="16"/>
      <c r="BT838" s="16"/>
      <c r="BU838" s="16"/>
      <c r="BV838" s="16"/>
      <c r="BW838" s="16"/>
      <c r="BX838" s="16"/>
      <c r="BY838" s="16"/>
      <c r="BZ838" s="16"/>
      <c r="CA838" s="16"/>
      <c r="CB838" s="16"/>
      <c r="CC838" s="16"/>
      <c r="CD838" s="16"/>
      <c r="CE838" s="16"/>
      <c r="CF838" s="16"/>
      <c r="CG838" s="16"/>
      <c r="CH838" s="16"/>
      <c r="CI838" s="16"/>
      <c r="CJ838" s="16"/>
      <c r="CK838" s="16"/>
      <c r="CL838" s="16"/>
      <c r="CM838" s="16"/>
      <c r="CN838" s="16"/>
      <c r="CO838" s="16"/>
      <c r="CP838" s="16"/>
      <c r="CQ838" s="16"/>
      <c r="CR838" s="16"/>
      <c r="CS838" s="16"/>
      <c r="CT838" s="16"/>
      <c r="CU838" s="16"/>
      <c r="CV838" s="16"/>
      <c r="CW838" s="16"/>
      <c r="CX838" s="16"/>
      <c r="CY838" s="16"/>
      <c r="CZ838" s="16"/>
      <c r="DA838" s="16"/>
      <c r="DB838" s="16"/>
      <c r="DC838" s="16"/>
      <c r="DD838" s="16"/>
      <c r="DE838" s="16"/>
      <c r="DF838" s="16"/>
      <c r="DG838" s="16"/>
      <c r="DH838" s="16"/>
      <c r="DI838" s="16"/>
      <c r="DJ838" s="16"/>
      <c r="DK838" s="16"/>
      <c r="DL838" s="16"/>
      <c r="DM838" s="16"/>
      <c r="DN838" s="16"/>
      <c r="DO838" s="16"/>
      <c r="DP838" s="16"/>
      <c r="DQ838" s="16"/>
      <c r="DR838" s="16"/>
      <c r="DS838" s="16"/>
      <c r="DT838" s="16"/>
      <c r="DU838" s="16"/>
      <c r="DV838" s="16"/>
      <c r="DW838" s="16"/>
      <c r="DX838" s="16"/>
      <c r="DY838" s="16"/>
      <c r="DZ838" s="16"/>
      <c r="EA838" s="16"/>
      <c r="EB838" s="16"/>
      <c r="EC838" s="16"/>
      <c r="ED838" s="16"/>
      <c r="EE838" s="16"/>
      <c r="EF838" s="16"/>
      <c r="EG838" s="16"/>
      <c r="EH838" s="16"/>
      <c r="EI838" s="16"/>
      <c r="EJ838" s="16"/>
      <c r="EK838" s="16"/>
      <c r="EL838" s="16"/>
      <c r="EM838" s="16"/>
      <c r="EN838" s="16"/>
      <c r="EO838" s="16"/>
      <c r="EP838" s="16"/>
      <c r="EQ838" s="16"/>
      <c r="ER838" s="16"/>
      <c r="ES838" s="16"/>
      <c r="ET838" s="16"/>
      <c r="EU838" s="16"/>
      <c r="EV838" s="16"/>
      <c r="EW838" s="16"/>
      <c r="EX838" s="16"/>
      <c r="EY838" s="16"/>
      <c r="EZ838" s="16"/>
      <c r="FA838" s="16"/>
      <c r="FB838" s="16"/>
      <c r="FC838" s="16"/>
      <c r="FD838" s="16"/>
      <c r="FE838" s="16"/>
      <c r="FF838" s="16"/>
      <c r="FG838" s="16"/>
      <c r="FH838" s="16"/>
      <c r="FI838" s="16"/>
      <c r="FJ838" s="16"/>
      <c r="FK838" s="16"/>
      <c r="FL838" s="16"/>
      <c r="FM838" s="16"/>
      <c r="FN838" s="16"/>
      <c r="FO838" s="16"/>
      <c r="FP838" s="16"/>
      <c r="FQ838" s="16"/>
      <c r="FR838" s="16"/>
      <c r="FS838" s="16"/>
      <c r="FT838" s="16"/>
      <c r="FU838" s="16"/>
      <c r="FV838" s="16"/>
      <c r="FW838" s="16"/>
      <c r="FX838" s="16"/>
      <c r="FY838" s="16"/>
      <c r="FZ838" s="16"/>
      <c r="GA838" s="16"/>
      <c r="GB838" s="16"/>
      <c r="GC838" s="16"/>
      <c r="GD838" s="16"/>
      <c r="GE838" s="16"/>
      <c r="GF838" s="16"/>
      <c r="GG838" s="16"/>
      <c r="GH838" s="16"/>
      <c r="GI838" s="16"/>
      <c r="GJ838" s="16"/>
      <c r="GK838" s="16"/>
      <c r="GL838" s="16"/>
      <c r="GM838" s="16"/>
      <c r="GN838" s="16"/>
      <c r="GO838" s="16"/>
      <c r="GP838" s="16"/>
      <c r="GQ838" s="16"/>
      <c r="GR838" s="16"/>
      <c r="GS838" s="16"/>
      <c r="GT838" s="16"/>
      <c r="GU838" s="16"/>
      <c r="GV838" s="16"/>
      <c r="GW838" s="16"/>
      <c r="GX838" s="16"/>
      <c r="GY838" s="16"/>
      <c r="GZ838" s="16"/>
      <c r="HA838" s="16"/>
      <c r="HB838" s="16"/>
      <c r="HC838" s="16"/>
      <c r="HD838" s="16"/>
      <c r="HE838" s="16"/>
      <c r="HF838" s="16"/>
      <c r="HG838" s="16"/>
      <c r="HH838" s="16"/>
      <c r="HI838" s="16"/>
      <c r="HJ838" s="16"/>
      <c r="HK838" s="16"/>
      <c r="HL838" s="16"/>
      <c r="HM838" s="16"/>
      <c r="HN838" s="16"/>
      <c r="HO838" s="16"/>
      <c r="HP838" s="16"/>
      <c r="HQ838" s="16"/>
      <c r="HR838" s="16"/>
      <c r="HS838" s="16"/>
      <c r="HT838" s="16"/>
      <c r="HU838" s="16"/>
      <c r="HV838" s="16"/>
      <c r="HW838" s="16"/>
      <c r="HX838" s="16"/>
      <c r="HY838" s="16"/>
      <c r="HZ838" s="16"/>
      <c r="IA838" s="16"/>
      <c r="IB838" s="16"/>
      <c r="IC838" s="16"/>
      <c r="ID838" s="16"/>
      <c r="IE838" s="16"/>
      <c r="IF838" s="16"/>
      <c r="IG838" s="16"/>
      <c r="IH838" s="16"/>
      <c r="II838" s="16"/>
      <c r="IJ838" s="16"/>
      <c r="IK838" s="16"/>
      <c r="IL838" s="16"/>
      <c r="IM838" s="16"/>
      <c r="IN838" s="16"/>
      <c r="IO838" s="16"/>
      <c r="IP838" s="16"/>
      <c r="IQ838" s="16"/>
      <c r="IR838" s="16"/>
      <c r="IS838" s="16"/>
      <c r="IT838" s="16"/>
      <c r="IU838" s="16"/>
      <c r="IV838" s="16"/>
      <c r="IW838" s="16"/>
      <c r="IX838" s="16"/>
      <c r="IY838" s="16"/>
      <c r="IZ838" s="16"/>
      <c r="JA838" s="16"/>
      <c r="JB838" s="16"/>
      <c r="JC838" s="16"/>
      <c r="JD838" s="16"/>
      <c r="JE838" s="16"/>
      <c r="JF838" s="16"/>
      <c r="JG838" s="16"/>
      <c r="JH838" s="16"/>
      <c r="JI838" s="16"/>
      <c r="JJ838" s="16"/>
      <c r="JK838" s="16"/>
      <c r="JL838" s="16"/>
      <c r="JM838" s="16"/>
      <c r="JN838" s="16"/>
      <c r="JO838" s="16"/>
      <c r="JP838" s="16"/>
    </row>
    <row r="839" spans="2:276" s="18" customFormat="1" ht="15.75" customHeight="1" x14ac:dyDescent="0.25">
      <c r="B839" s="16"/>
      <c r="C839" s="16"/>
      <c r="D839" s="16"/>
      <c r="E839" s="16"/>
      <c r="F839" s="16"/>
      <c r="G839" s="16"/>
      <c r="H839" s="16"/>
      <c r="I839" s="16"/>
      <c r="J839" s="16"/>
      <c r="K839" s="16"/>
      <c r="L839" s="16"/>
      <c r="M839" s="16"/>
      <c r="N839" s="16"/>
      <c r="O839" s="16"/>
      <c r="P839" s="16"/>
      <c r="Q839" s="16"/>
      <c r="R839" s="16"/>
      <c r="S839" s="16"/>
      <c r="T839" s="16"/>
      <c r="U839" s="16"/>
      <c r="V839" s="16"/>
      <c r="W839" s="16"/>
      <c r="X839" s="16"/>
      <c r="Y839" s="16"/>
      <c r="Z839" s="16"/>
      <c r="AA839" s="16"/>
      <c r="AB839" s="16"/>
      <c r="AC839" s="16"/>
      <c r="AD839" s="16"/>
      <c r="AE839" s="16"/>
      <c r="AF839" s="16"/>
      <c r="AG839" s="16"/>
      <c r="AH839" s="16"/>
      <c r="AI839" s="16"/>
      <c r="AJ839" s="16"/>
      <c r="AK839" s="16"/>
      <c r="AL839" s="16"/>
      <c r="AM839" s="16"/>
      <c r="AN839" s="16"/>
      <c r="AO839" s="16"/>
      <c r="AP839" s="16"/>
      <c r="AQ839" s="16"/>
      <c r="AR839" s="16"/>
      <c r="AS839" s="16"/>
      <c r="AT839" s="16"/>
      <c r="AU839" s="16"/>
      <c r="AV839" s="16"/>
      <c r="AW839" s="16"/>
      <c r="AX839" s="16"/>
      <c r="AY839" s="16"/>
      <c r="AZ839" s="16"/>
      <c r="BA839" s="16"/>
      <c r="BB839" s="16"/>
      <c r="BC839" s="16"/>
      <c r="BD839" s="16"/>
      <c r="BE839" s="16"/>
      <c r="BF839" s="16"/>
      <c r="BG839" s="16"/>
      <c r="BH839" s="16"/>
      <c r="BI839" s="16"/>
      <c r="BJ839" s="16"/>
      <c r="BK839" s="16"/>
      <c r="BL839" s="16"/>
      <c r="BM839" s="16"/>
      <c r="BN839" s="16"/>
      <c r="BO839" s="16"/>
      <c r="BP839" s="16"/>
      <c r="BQ839" s="16"/>
      <c r="BR839" s="16"/>
      <c r="BS839" s="16"/>
      <c r="BT839" s="16"/>
      <c r="BU839" s="16"/>
      <c r="BV839" s="16"/>
      <c r="BW839" s="16"/>
      <c r="BX839" s="16"/>
      <c r="BY839" s="16"/>
      <c r="BZ839" s="16"/>
      <c r="CA839" s="16"/>
      <c r="CB839" s="16"/>
      <c r="CC839" s="16"/>
      <c r="CD839" s="16"/>
      <c r="CE839" s="16"/>
      <c r="CF839" s="16"/>
      <c r="CG839" s="16"/>
      <c r="CH839" s="16"/>
      <c r="CI839" s="16"/>
      <c r="CJ839" s="16"/>
      <c r="CK839" s="16"/>
      <c r="CL839" s="16"/>
      <c r="CM839" s="16"/>
      <c r="CN839" s="16"/>
      <c r="CO839" s="16"/>
      <c r="CP839" s="16"/>
      <c r="CQ839" s="16"/>
      <c r="CR839" s="16"/>
      <c r="CS839" s="16"/>
      <c r="CT839" s="16"/>
      <c r="CU839" s="16"/>
      <c r="CV839" s="16"/>
      <c r="CW839" s="16"/>
      <c r="CX839" s="16"/>
      <c r="CY839" s="16"/>
      <c r="CZ839" s="16"/>
      <c r="DA839" s="16"/>
      <c r="DB839" s="16"/>
      <c r="DC839" s="16"/>
      <c r="DD839" s="16"/>
      <c r="DE839" s="16"/>
      <c r="DF839" s="16"/>
      <c r="DG839" s="16"/>
      <c r="DH839" s="16"/>
      <c r="DI839" s="16"/>
      <c r="DJ839" s="16"/>
      <c r="DK839" s="16"/>
      <c r="DL839" s="16"/>
      <c r="DM839" s="16"/>
      <c r="DN839" s="16"/>
      <c r="DO839" s="16"/>
      <c r="DP839" s="16"/>
      <c r="DQ839" s="16"/>
      <c r="DR839" s="16"/>
      <c r="DS839" s="16"/>
      <c r="DT839" s="16"/>
      <c r="DU839" s="16"/>
      <c r="DV839" s="16"/>
      <c r="DW839" s="16"/>
      <c r="DX839" s="16"/>
      <c r="DY839" s="16"/>
      <c r="DZ839" s="16"/>
      <c r="EA839" s="16"/>
      <c r="EB839" s="16"/>
      <c r="EC839" s="16"/>
      <c r="ED839" s="16"/>
      <c r="EE839" s="16"/>
      <c r="EF839" s="16"/>
      <c r="EG839" s="16"/>
      <c r="EH839" s="16"/>
      <c r="EI839" s="16"/>
      <c r="EJ839" s="16"/>
      <c r="EK839" s="16"/>
      <c r="EL839" s="16"/>
      <c r="EM839" s="16"/>
      <c r="EN839" s="16"/>
      <c r="EO839" s="16"/>
      <c r="EP839" s="16"/>
      <c r="EQ839" s="16"/>
      <c r="ER839" s="16"/>
      <c r="ES839" s="16"/>
      <c r="ET839" s="16"/>
      <c r="EU839" s="16"/>
      <c r="EV839" s="16"/>
      <c r="EW839" s="16"/>
      <c r="EX839" s="16"/>
      <c r="EY839" s="16"/>
      <c r="EZ839" s="16"/>
      <c r="FA839" s="16"/>
      <c r="FB839" s="16"/>
      <c r="FC839" s="16"/>
      <c r="FD839" s="16"/>
      <c r="FE839" s="16"/>
      <c r="FF839" s="16"/>
      <c r="FG839" s="16"/>
      <c r="FH839" s="16"/>
      <c r="FI839" s="16"/>
      <c r="FJ839" s="16"/>
      <c r="FK839" s="16"/>
      <c r="FL839" s="16"/>
      <c r="FM839" s="16"/>
      <c r="FN839" s="16"/>
      <c r="FO839" s="16"/>
      <c r="FP839" s="16"/>
      <c r="FQ839" s="16"/>
      <c r="FR839" s="16"/>
      <c r="FS839" s="16"/>
      <c r="FT839" s="16"/>
      <c r="FU839" s="16"/>
      <c r="FV839" s="16"/>
      <c r="FW839" s="16"/>
      <c r="FX839" s="16"/>
      <c r="FY839" s="16"/>
      <c r="FZ839" s="16"/>
      <c r="GA839" s="16"/>
      <c r="GB839" s="16"/>
      <c r="GC839" s="16"/>
      <c r="GD839" s="16"/>
      <c r="GE839" s="16"/>
      <c r="GF839" s="16"/>
      <c r="GG839" s="16"/>
      <c r="GH839" s="16"/>
      <c r="GI839" s="16"/>
      <c r="GJ839" s="16"/>
      <c r="GK839" s="16"/>
      <c r="GL839" s="16"/>
      <c r="GM839" s="16"/>
      <c r="GN839" s="16"/>
      <c r="GO839" s="16"/>
      <c r="GP839" s="16"/>
      <c r="GQ839" s="16"/>
      <c r="GR839" s="16"/>
      <c r="GS839" s="16"/>
      <c r="GT839" s="16"/>
      <c r="GU839" s="16"/>
      <c r="GV839" s="16"/>
      <c r="GW839" s="16"/>
      <c r="GX839" s="16"/>
      <c r="GY839" s="16"/>
      <c r="GZ839" s="16"/>
      <c r="HA839" s="16"/>
      <c r="HB839" s="16"/>
      <c r="HC839" s="16"/>
      <c r="HD839" s="16"/>
      <c r="HE839" s="16"/>
      <c r="HF839" s="16"/>
      <c r="HG839" s="16"/>
      <c r="HH839" s="16"/>
      <c r="HI839" s="16"/>
      <c r="HJ839" s="16"/>
      <c r="HK839" s="16"/>
      <c r="HL839" s="16"/>
      <c r="HM839" s="16"/>
      <c r="HN839" s="16"/>
      <c r="HO839" s="16"/>
      <c r="HP839" s="16"/>
      <c r="HQ839" s="16"/>
      <c r="HR839" s="16"/>
      <c r="HS839" s="16"/>
      <c r="HT839" s="16"/>
      <c r="HU839" s="16"/>
      <c r="HV839" s="16"/>
      <c r="HW839" s="16"/>
      <c r="HX839" s="16"/>
      <c r="HY839" s="16"/>
      <c r="HZ839" s="16"/>
      <c r="IA839" s="16"/>
      <c r="IB839" s="16"/>
      <c r="IC839" s="16"/>
      <c r="ID839" s="16"/>
      <c r="IE839" s="16"/>
      <c r="IF839" s="16"/>
      <c r="IG839" s="16"/>
      <c r="IH839" s="16"/>
      <c r="II839" s="16"/>
      <c r="IJ839" s="16"/>
      <c r="IK839" s="16"/>
      <c r="IL839" s="16"/>
      <c r="IM839" s="16"/>
      <c r="IN839" s="16"/>
      <c r="IO839" s="16"/>
      <c r="IP839" s="16"/>
      <c r="IQ839" s="16"/>
      <c r="IR839" s="16"/>
      <c r="IS839" s="16"/>
      <c r="IT839" s="16"/>
      <c r="IU839" s="16"/>
      <c r="IV839" s="16"/>
      <c r="IW839" s="16"/>
      <c r="IX839" s="16"/>
      <c r="IY839" s="16"/>
      <c r="IZ839" s="16"/>
      <c r="JA839" s="16"/>
      <c r="JB839" s="16"/>
      <c r="JC839" s="16"/>
      <c r="JD839" s="16"/>
      <c r="JE839" s="16"/>
      <c r="JF839" s="16"/>
      <c r="JG839" s="16"/>
      <c r="JH839" s="16"/>
      <c r="JI839" s="16"/>
      <c r="JJ839" s="16"/>
      <c r="JK839" s="16"/>
      <c r="JL839" s="16"/>
      <c r="JM839" s="16"/>
      <c r="JN839" s="16"/>
      <c r="JO839" s="16"/>
      <c r="JP839" s="16"/>
    </row>
    <row r="840" spans="2:276" s="18" customFormat="1" ht="15.75" customHeight="1" x14ac:dyDescent="0.25">
      <c r="B840" s="16"/>
      <c r="C840" s="16"/>
      <c r="D840" s="16"/>
      <c r="E840" s="16"/>
      <c r="F840" s="16"/>
      <c r="G840" s="16"/>
      <c r="H840" s="16"/>
      <c r="I840" s="16"/>
      <c r="J840" s="16"/>
      <c r="K840" s="16"/>
      <c r="L840" s="16"/>
      <c r="M840" s="16"/>
      <c r="N840" s="16"/>
      <c r="O840" s="16"/>
      <c r="P840" s="16"/>
      <c r="Q840" s="16"/>
      <c r="R840" s="16"/>
      <c r="S840" s="16"/>
      <c r="T840" s="16"/>
      <c r="U840" s="16"/>
      <c r="V840" s="16"/>
      <c r="W840" s="16"/>
      <c r="X840" s="16"/>
      <c r="Y840" s="16"/>
      <c r="Z840" s="16"/>
      <c r="AA840" s="16"/>
      <c r="AB840" s="16"/>
      <c r="AC840" s="16"/>
      <c r="AD840" s="16"/>
      <c r="AE840" s="16"/>
      <c r="AF840" s="16"/>
      <c r="AG840" s="16"/>
      <c r="AH840" s="16"/>
      <c r="AI840" s="16"/>
      <c r="AJ840" s="16"/>
      <c r="AK840" s="16"/>
      <c r="AL840" s="16"/>
      <c r="AM840" s="16"/>
      <c r="AN840" s="16"/>
      <c r="AO840" s="16"/>
      <c r="AP840" s="16"/>
      <c r="AQ840" s="16"/>
      <c r="AR840" s="16"/>
      <c r="AS840" s="16"/>
      <c r="AT840" s="16"/>
      <c r="AU840" s="16"/>
      <c r="AV840" s="16"/>
      <c r="AW840" s="16"/>
      <c r="AX840" s="16"/>
      <c r="AY840" s="16"/>
      <c r="AZ840" s="16"/>
      <c r="BA840" s="16"/>
      <c r="BB840" s="16"/>
      <c r="BC840" s="16"/>
      <c r="BD840" s="16"/>
      <c r="BE840" s="16"/>
      <c r="BF840" s="16"/>
      <c r="BG840" s="16"/>
      <c r="BH840" s="16"/>
      <c r="BI840" s="16"/>
      <c r="BJ840" s="16"/>
      <c r="BK840" s="16"/>
      <c r="BL840" s="16"/>
      <c r="BM840" s="16"/>
      <c r="BN840" s="16"/>
      <c r="BO840" s="16"/>
      <c r="BP840" s="16"/>
      <c r="BQ840" s="16"/>
      <c r="BR840" s="16"/>
      <c r="BS840" s="16"/>
      <c r="BT840" s="16"/>
      <c r="BU840" s="16"/>
      <c r="BV840" s="16"/>
      <c r="BW840" s="16"/>
      <c r="BX840" s="16"/>
      <c r="BY840" s="16"/>
      <c r="BZ840" s="16"/>
      <c r="CA840" s="16"/>
      <c r="CB840" s="16"/>
      <c r="CC840" s="16"/>
      <c r="CD840" s="16"/>
      <c r="CE840" s="16"/>
      <c r="CF840" s="16"/>
      <c r="CG840" s="16"/>
      <c r="CH840" s="16"/>
      <c r="CI840" s="16"/>
      <c r="CJ840" s="16"/>
      <c r="CK840" s="16"/>
      <c r="CL840" s="16"/>
      <c r="CM840" s="16"/>
      <c r="CN840" s="16"/>
      <c r="CO840" s="16"/>
      <c r="CP840" s="16"/>
      <c r="CQ840" s="16"/>
      <c r="CR840" s="16"/>
      <c r="CS840" s="16"/>
      <c r="CT840" s="16"/>
      <c r="CU840" s="16"/>
      <c r="CV840" s="16"/>
      <c r="CW840" s="16"/>
      <c r="CX840" s="16"/>
      <c r="CY840" s="16"/>
      <c r="CZ840" s="16"/>
      <c r="DA840" s="16"/>
      <c r="DB840" s="16"/>
      <c r="DC840" s="16"/>
      <c r="DD840" s="16"/>
      <c r="DE840" s="16"/>
      <c r="DF840" s="16"/>
      <c r="DG840" s="16"/>
      <c r="DH840" s="16"/>
      <c r="DI840" s="16"/>
      <c r="DJ840" s="16"/>
      <c r="DK840" s="16"/>
      <c r="DL840" s="16"/>
      <c r="DM840" s="16"/>
      <c r="DN840" s="16"/>
      <c r="DO840" s="16"/>
      <c r="DP840" s="16"/>
      <c r="DQ840" s="16"/>
      <c r="DR840" s="16"/>
      <c r="DS840" s="16"/>
      <c r="DT840" s="16"/>
      <c r="DU840" s="16"/>
      <c r="DV840" s="16"/>
      <c r="DW840" s="16"/>
      <c r="DX840" s="16"/>
      <c r="DY840" s="16"/>
      <c r="DZ840" s="16"/>
      <c r="EA840" s="16"/>
      <c r="EB840" s="16"/>
      <c r="EC840" s="16"/>
      <c r="ED840" s="16"/>
      <c r="EE840" s="16"/>
      <c r="EF840" s="16"/>
      <c r="EG840" s="16"/>
      <c r="EH840" s="16"/>
      <c r="EI840" s="16"/>
      <c r="EJ840" s="16"/>
      <c r="EK840" s="16"/>
      <c r="EL840" s="16"/>
      <c r="EM840" s="16"/>
      <c r="EN840" s="16"/>
      <c r="EO840" s="16"/>
      <c r="EP840" s="16"/>
      <c r="EQ840" s="16"/>
      <c r="ER840" s="16"/>
      <c r="ES840" s="16"/>
      <c r="ET840" s="16"/>
      <c r="EU840" s="16"/>
      <c r="EV840" s="16"/>
      <c r="EW840" s="16"/>
      <c r="EX840" s="16"/>
      <c r="EY840" s="16"/>
      <c r="EZ840" s="16"/>
      <c r="FA840" s="16"/>
      <c r="FB840" s="16"/>
      <c r="FC840" s="16"/>
      <c r="FD840" s="16"/>
      <c r="FE840" s="16"/>
      <c r="FF840" s="16"/>
      <c r="FG840" s="16"/>
      <c r="FH840" s="16"/>
      <c r="FI840" s="16"/>
      <c r="FJ840" s="16"/>
      <c r="FK840" s="16"/>
      <c r="FL840" s="16"/>
      <c r="FM840" s="16"/>
      <c r="FN840" s="16"/>
      <c r="FO840" s="16"/>
      <c r="FP840" s="16"/>
      <c r="FQ840" s="16"/>
      <c r="FR840" s="16"/>
      <c r="FS840" s="16"/>
      <c r="FT840" s="16"/>
      <c r="FU840" s="16"/>
      <c r="FV840" s="16"/>
      <c r="FW840" s="16"/>
      <c r="FX840" s="16"/>
      <c r="FY840" s="16"/>
      <c r="FZ840" s="16"/>
      <c r="GA840" s="16"/>
      <c r="GB840" s="16"/>
      <c r="GC840" s="16"/>
      <c r="GD840" s="16"/>
      <c r="GE840" s="16"/>
      <c r="GF840" s="16"/>
      <c r="GG840" s="16"/>
      <c r="GH840" s="16"/>
      <c r="GI840" s="16"/>
      <c r="GJ840" s="16"/>
      <c r="GK840" s="16"/>
      <c r="GL840" s="16"/>
      <c r="GM840" s="16"/>
      <c r="GN840" s="16"/>
      <c r="GO840" s="16"/>
      <c r="GP840" s="16"/>
      <c r="GQ840" s="16"/>
      <c r="GR840" s="16"/>
      <c r="GS840" s="16"/>
      <c r="GT840" s="16"/>
      <c r="GU840" s="16"/>
      <c r="GV840" s="16"/>
      <c r="GW840" s="16"/>
      <c r="GX840" s="16"/>
      <c r="GY840" s="16"/>
      <c r="GZ840" s="16"/>
      <c r="HA840" s="16"/>
      <c r="HB840" s="16"/>
      <c r="HC840" s="16"/>
      <c r="HD840" s="16"/>
      <c r="HE840" s="16"/>
      <c r="HF840" s="16"/>
      <c r="HG840" s="16"/>
      <c r="HH840" s="16"/>
      <c r="HI840" s="16"/>
      <c r="HJ840" s="16"/>
      <c r="HK840" s="16"/>
      <c r="HL840" s="16"/>
      <c r="HM840" s="16"/>
      <c r="HN840" s="16"/>
      <c r="HO840" s="16"/>
      <c r="HP840" s="16"/>
      <c r="HQ840" s="16"/>
      <c r="HR840" s="16"/>
      <c r="HS840" s="16"/>
      <c r="HT840" s="16"/>
      <c r="HU840" s="16"/>
      <c r="HV840" s="16"/>
      <c r="HW840" s="16"/>
      <c r="HX840" s="16"/>
      <c r="HY840" s="16"/>
      <c r="HZ840" s="16"/>
      <c r="IA840" s="16"/>
      <c r="IB840" s="16"/>
      <c r="IC840" s="16"/>
      <c r="ID840" s="16"/>
      <c r="IE840" s="16"/>
      <c r="IF840" s="16"/>
      <c r="IG840" s="16"/>
      <c r="IH840" s="16"/>
      <c r="II840" s="16"/>
      <c r="IJ840" s="16"/>
      <c r="IK840" s="16"/>
      <c r="IL840" s="16"/>
      <c r="IM840" s="16"/>
      <c r="IN840" s="16"/>
      <c r="IO840" s="16"/>
      <c r="IP840" s="16"/>
      <c r="IQ840" s="16"/>
      <c r="IR840" s="16"/>
      <c r="IS840" s="16"/>
      <c r="IT840" s="16"/>
      <c r="IU840" s="16"/>
      <c r="IV840" s="16"/>
      <c r="IW840" s="16"/>
      <c r="IX840" s="16"/>
      <c r="IY840" s="16"/>
      <c r="IZ840" s="16"/>
      <c r="JA840" s="16"/>
      <c r="JB840" s="16"/>
      <c r="JC840" s="16"/>
      <c r="JD840" s="16"/>
      <c r="JE840" s="16"/>
      <c r="JF840" s="16"/>
      <c r="JG840" s="16"/>
      <c r="JH840" s="16"/>
      <c r="JI840" s="16"/>
      <c r="JJ840" s="16"/>
      <c r="JK840" s="16"/>
      <c r="JL840" s="16"/>
      <c r="JM840" s="16"/>
      <c r="JN840" s="16"/>
      <c r="JO840" s="16"/>
      <c r="JP840" s="16"/>
    </row>
    <row r="841" spans="2:276" s="18" customFormat="1" ht="15.75" customHeight="1" x14ac:dyDescent="0.25">
      <c r="B841" s="16"/>
      <c r="C841" s="16"/>
      <c r="D841" s="16"/>
      <c r="E841" s="16"/>
      <c r="F841" s="16"/>
      <c r="G841" s="16"/>
      <c r="H841" s="16"/>
      <c r="I841" s="16"/>
      <c r="J841" s="16"/>
      <c r="K841" s="16"/>
      <c r="L841" s="16"/>
      <c r="M841" s="16"/>
      <c r="N841" s="16"/>
      <c r="O841" s="16"/>
      <c r="P841" s="16"/>
      <c r="Q841" s="16"/>
      <c r="R841" s="16"/>
      <c r="S841" s="16"/>
      <c r="T841" s="16"/>
      <c r="U841" s="16"/>
      <c r="V841" s="16"/>
      <c r="W841" s="16"/>
      <c r="X841" s="16"/>
      <c r="Y841" s="16"/>
      <c r="Z841" s="16"/>
      <c r="AA841" s="16"/>
      <c r="AB841" s="16"/>
      <c r="AC841" s="16"/>
      <c r="AD841" s="16"/>
      <c r="AE841" s="16"/>
      <c r="AF841" s="16"/>
      <c r="AG841" s="16"/>
      <c r="AH841" s="16"/>
      <c r="AI841" s="16"/>
      <c r="AJ841" s="16"/>
      <c r="AK841" s="16"/>
      <c r="AL841" s="16"/>
      <c r="AM841" s="16"/>
      <c r="AN841" s="16"/>
      <c r="AO841" s="16"/>
      <c r="AP841" s="16"/>
      <c r="AQ841" s="16"/>
      <c r="AR841" s="16"/>
      <c r="AS841" s="16"/>
      <c r="AT841" s="16"/>
      <c r="AU841" s="16"/>
      <c r="AV841" s="16"/>
      <c r="AW841" s="16"/>
      <c r="AX841" s="16"/>
      <c r="AY841" s="16"/>
      <c r="AZ841" s="16"/>
      <c r="BA841" s="16"/>
      <c r="BB841" s="16"/>
      <c r="BC841" s="16"/>
      <c r="BD841" s="16"/>
      <c r="BE841" s="16"/>
      <c r="BF841" s="16"/>
      <c r="BG841" s="16"/>
      <c r="BH841" s="16"/>
      <c r="BI841" s="16"/>
      <c r="BJ841" s="16"/>
      <c r="BK841" s="16"/>
      <c r="BL841" s="16"/>
      <c r="BM841" s="16"/>
      <c r="BN841" s="16"/>
      <c r="BO841" s="16"/>
      <c r="BP841" s="16"/>
      <c r="BQ841" s="16"/>
      <c r="BR841" s="16"/>
      <c r="BS841" s="16"/>
      <c r="BT841" s="16"/>
      <c r="BU841" s="16"/>
      <c r="BV841" s="16"/>
      <c r="BW841" s="16"/>
      <c r="BX841" s="16"/>
      <c r="BY841" s="16"/>
      <c r="BZ841" s="16"/>
      <c r="CA841" s="16"/>
      <c r="CB841" s="16"/>
      <c r="CC841" s="16"/>
      <c r="CD841" s="16"/>
      <c r="CE841" s="16"/>
      <c r="CF841" s="16"/>
      <c r="CG841" s="16"/>
      <c r="CH841" s="16"/>
      <c r="CI841" s="16"/>
      <c r="CJ841" s="16"/>
      <c r="CK841" s="16"/>
      <c r="CL841" s="16"/>
      <c r="CM841" s="16"/>
      <c r="CN841" s="16"/>
      <c r="CO841" s="16"/>
      <c r="CP841" s="16"/>
      <c r="CQ841" s="16"/>
      <c r="CR841" s="16"/>
      <c r="CS841" s="16"/>
      <c r="CT841" s="16"/>
      <c r="CU841" s="16"/>
      <c r="CV841" s="16"/>
      <c r="CW841" s="16"/>
      <c r="CX841" s="16"/>
      <c r="CY841" s="16"/>
      <c r="CZ841" s="16"/>
      <c r="DA841" s="16"/>
      <c r="DB841" s="16"/>
      <c r="DC841" s="16"/>
      <c r="DD841" s="16"/>
      <c r="DE841" s="16"/>
      <c r="DF841" s="16"/>
      <c r="DG841" s="16"/>
      <c r="DH841" s="16"/>
      <c r="DI841" s="16"/>
      <c r="DJ841" s="16"/>
      <c r="DK841" s="16"/>
      <c r="DL841" s="16"/>
      <c r="DM841" s="16"/>
      <c r="DN841" s="16"/>
      <c r="DO841" s="16"/>
      <c r="DP841" s="16"/>
      <c r="DQ841" s="16"/>
      <c r="DR841" s="16"/>
      <c r="DS841" s="16"/>
      <c r="DT841" s="16"/>
      <c r="DU841" s="16"/>
      <c r="DV841" s="16"/>
      <c r="DW841" s="16"/>
      <c r="DX841" s="16"/>
      <c r="DY841" s="16"/>
      <c r="DZ841" s="16"/>
      <c r="EA841" s="16"/>
      <c r="EB841" s="16"/>
      <c r="EC841" s="16"/>
      <c r="ED841" s="16"/>
      <c r="EE841" s="16"/>
      <c r="EF841" s="16"/>
      <c r="EG841" s="16"/>
      <c r="EH841" s="16"/>
      <c r="EI841" s="16"/>
      <c r="EJ841" s="16"/>
      <c r="EK841" s="16"/>
      <c r="EL841" s="16"/>
      <c r="EM841" s="16"/>
      <c r="EN841" s="16"/>
      <c r="EO841" s="16"/>
      <c r="EP841" s="16"/>
      <c r="EQ841" s="16"/>
      <c r="ER841" s="16"/>
      <c r="ES841" s="16"/>
      <c r="ET841" s="16"/>
      <c r="EU841" s="16"/>
      <c r="EV841" s="16"/>
      <c r="EW841" s="16"/>
      <c r="EX841" s="16"/>
      <c r="EY841" s="16"/>
      <c r="EZ841" s="16"/>
      <c r="FA841" s="16"/>
      <c r="FB841" s="16"/>
      <c r="FC841" s="16"/>
      <c r="FD841" s="16"/>
      <c r="FE841" s="16"/>
      <c r="FF841" s="16"/>
      <c r="FG841" s="16"/>
      <c r="FH841" s="16"/>
      <c r="FI841" s="16"/>
      <c r="FJ841" s="16"/>
      <c r="FK841" s="16"/>
      <c r="FL841" s="16"/>
      <c r="FM841" s="16"/>
      <c r="FN841" s="16"/>
      <c r="FO841" s="16"/>
      <c r="FP841" s="16"/>
      <c r="FQ841" s="16"/>
      <c r="FR841" s="16"/>
      <c r="FS841" s="16"/>
      <c r="FT841" s="16"/>
      <c r="FU841" s="16"/>
      <c r="FV841" s="16"/>
      <c r="FW841" s="16"/>
      <c r="FX841" s="16"/>
      <c r="FY841" s="16"/>
      <c r="FZ841" s="16"/>
      <c r="GA841" s="16"/>
      <c r="GB841" s="16"/>
      <c r="GC841" s="16"/>
      <c r="GD841" s="16"/>
      <c r="GE841" s="16"/>
      <c r="GF841" s="16"/>
      <c r="GG841" s="16"/>
      <c r="GH841" s="16"/>
      <c r="GI841" s="16"/>
      <c r="GJ841" s="16"/>
      <c r="GK841" s="16"/>
      <c r="GL841" s="16"/>
      <c r="GM841" s="16"/>
      <c r="GN841" s="16"/>
      <c r="GO841" s="16"/>
      <c r="GP841" s="16"/>
      <c r="GQ841" s="16"/>
      <c r="GR841" s="16"/>
      <c r="GS841" s="16"/>
      <c r="GT841" s="16"/>
      <c r="GU841" s="16"/>
      <c r="GV841" s="16"/>
      <c r="GW841" s="16"/>
      <c r="GX841" s="16"/>
      <c r="GY841" s="16"/>
      <c r="GZ841" s="16"/>
      <c r="HA841" s="16"/>
      <c r="HB841" s="16"/>
      <c r="HC841" s="16"/>
      <c r="HD841" s="16"/>
      <c r="HE841" s="16"/>
      <c r="HF841" s="16"/>
      <c r="HG841" s="16"/>
      <c r="HH841" s="16"/>
      <c r="HI841" s="16"/>
      <c r="HJ841" s="16"/>
      <c r="HK841" s="16"/>
      <c r="HL841" s="16"/>
      <c r="HM841" s="16"/>
      <c r="HN841" s="16"/>
      <c r="HO841" s="16"/>
      <c r="HP841" s="16"/>
      <c r="HQ841" s="16"/>
      <c r="HR841" s="16"/>
      <c r="HS841" s="16"/>
      <c r="HT841" s="16"/>
      <c r="HU841" s="16"/>
      <c r="HV841" s="16"/>
      <c r="HW841" s="16"/>
      <c r="HX841" s="16"/>
      <c r="HY841" s="16"/>
      <c r="HZ841" s="16"/>
      <c r="IA841" s="16"/>
      <c r="IB841" s="16"/>
      <c r="IC841" s="16"/>
      <c r="ID841" s="16"/>
      <c r="IE841" s="16"/>
      <c r="IF841" s="16"/>
      <c r="IG841" s="16"/>
      <c r="IH841" s="16"/>
      <c r="II841" s="16"/>
      <c r="IJ841" s="16"/>
      <c r="IK841" s="16"/>
      <c r="IL841" s="16"/>
      <c r="IM841" s="16"/>
      <c r="IN841" s="16"/>
      <c r="IO841" s="16"/>
      <c r="IP841" s="16"/>
      <c r="IQ841" s="16"/>
      <c r="IR841" s="16"/>
      <c r="IS841" s="16"/>
      <c r="IT841" s="16"/>
      <c r="IU841" s="16"/>
      <c r="IV841" s="16"/>
      <c r="IW841" s="16"/>
      <c r="IX841" s="16"/>
      <c r="IY841" s="16"/>
      <c r="IZ841" s="16"/>
      <c r="JA841" s="16"/>
      <c r="JB841" s="16"/>
      <c r="JC841" s="16"/>
      <c r="JD841" s="16"/>
      <c r="JE841" s="16"/>
      <c r="JF841" s="16"/>
      <c r="JG841" s="16"/>
      <c r="JH841" s="16"/>
      <c r="JI841" s="16"/>
      <c r="JJ841" s="16"/>
      <c r="JK841" s="16"/>
      <c r="JL841" s="16"/>
      <c r="JM841" s="16"/>
      <c r="JN841" s="16"/>
      <c r="JO841" s="16"/>
      <c r="JP841" s="16"/>
    </row>
    <row r="842" spans="2:276" s="18" customFormat="1" ht="15.75" customHeight="1" x14ac:dyDescent="0.25">
      <c r="B842" s="16"/>
      <c r="C842" s="16"/>
      <c r="D842" s="16"/>
      <c r="E842" s="16"/>
      <c r="F842" s="16"/>
      <c r="G842" s="16"/>
      <c r="H842" s="16"/>
      <c r="I842" s="16"/>
      <c r="J842" s="16"/>
      <c r="K842" s="16"/>
      <c r="L842" s="16"/>
      <c r="M842" s="16"/>
      <c r="N842" s="16"/>
      <c r="O842" s="16"/>
      <c r="P842" s="16"/>
      <c r="Q842" s="16"/>
      <c r="R842" s="16"/>
      <c r="S842" s="16"/>
      <c r="T842" s="16"/>
      <c r="U842" s="16"/>
      <c r="V842" s="16"/>
      <c r="W842" s="16"/>
      <c r="X842" s="16"/>
      <c r="Y842" s="16"/>
      <c r="Z842" s="16"/>
      <c r="AA842" s="16"/>
      <c r="AB842" s="16"/>
      <c r="AC842" s="16"/>
      <c r="AD842" s="16"/>
      <c r="AE842" s="16"/>
      <c r="AF842" s="16"/>
      <c r="AG842" s="16"/>
      <c r="AH842" s="16"/>
      <c r="AI842" s="16"/>
      <c r="AJ842" s="16"/>
      <c r="AK842" s="16"/>
      <c r="AL842" s="16"/>
      <c r="AM842" s="16"/>
      <c r="AN842" s="16"/>
      <c r="AO842" s="16"/>
      <c r="AP842" s="16"/>
      <c r="AQ842" s="16"/>
      <c r="AR842" s="16"/>
      <c r="AS842" s="16"/>
      <c r="AT842" s="16"/>
      <c r="AU842" s="16"/>
      <c r="AV842" s="16"/>
      <c r="AW842" s="16"/>
      <c r="AX842" s="16"/>
      <c r="AY842" s="16"/>
      <c r="AZ842" s="16"/>
      <c r="BA842" s="16"/>
      <c r="BB842" s="16"/>
      <c r="BC842" s="16"/>
      <c r="BD842" s="16"/>
      <c r="BE842" s="16"/>
      <c r="BF842" s="16"/>
      <c r="BG842" s="16"/>
      <c r="BH842" s="16"/>
      <c r="BI842" s="16"/>
      <c r="BJ842" s="16"/>
      <c r="BK842" s="16"/>
      <c r="BL842" s="16"/>
      <c r="BM842" s="16"/>
      <c r="BN842" s="16"/>
      <c r="BO842" s="16"/>
      <c r="BP842" s="16"/>
      <c r="BQ842" s="16"/>
      <c r="BR842" s="16"/>
      <c r="BS842" s="16"/>
      <c r="BT842" s="16"/>
      <c r="BU842" s="16"/>
      <c r="BV842" s="16"/>
      <c r="BW842" s="16"/>
      <c r="BX842" s="16"/>
      <c r="BY842" s="16"/>
      <c r="BZ842" s="16"/>
      <c r="CA842" s="16"/>
      <c r="CB842" s="16"/>
      <c r="CC842" s="16"/>
      <c r="CD842" s="16"/>
      <c r="CE842" s="16"/>
      <c r="CF842" s="16"/>
      <c r="CG842" s="16"/>
      <c r="CH842" s="16"/>
      <c r="CI842" s="16"/>
      <c r="CJ842" s="16"/>
      <c r="CK842" s="16"/>
      <c r="CL842" s="16"/>
      <c r="CM842" s="16"/>
      <c r="CN842" s="16"/>
      <c r="CO842" s="16"/>
      <c r="CP842" s="16"/>
      <c r="CQ842" s="16"/>
      <c r="CR842" s="16"/>
      <c r="CS842" s="16"/>
      <c r="CT842" s="16"/>
      <c r="CU842" s="16"/>
      <c r="CV842" s="16"/>
      <c r="CW842" s="16"/>
      <c r="CX842" s="16"/>
      <c r="CY842" s="16"/>
      <c r="CZ842" s="16"/>
      <c r="DA842" s="16"/>
      <c r="DB842" s="16"/>
      <c r="DC842" s="16"/>
      <c r="DD842" s="16"/>
      <c r="DE842" s="16"/>
      <c r="DF842" s="16"/>
      <c r="DG842" s="16"/>
      <c r="DH842" s="16"/>
      <c r="DI842" s="16"/>
      <c r="DJ842" s="16"/>
      <c r="DK842" s="16"/>
      <c r="DL842" s="16"/>
      <c r="DM842" s="16"/>
      <c r="DN842" s="16"/>
      <c r="DO842" s="16"/>
      <c r="DP842" s="16"/>
      <c r="DQ842" s="16"/>
      <c r="DR842" s="16"/>
      <c r="DS842" s="16"/>
      <c r="DT842" s="16"/>
      <c r="DU842" s="16"/>
      <c r="DV842" s="16"/>
      <c r="DW842" s="16"/>
      <c r="DX842" s="16"/>
      <c r="DY842" s="16"/>
      <c r="DZ842" s="16"/>
      <c r="EA842" s="16"/>
      <c r="EB842" s="16"/>
      <c r="EC842" s="16"/>
      <c r="ED842" s="16"/>
      <c r="EE842" s="16"/>
      <c r="EF842" s="16"/>
      <c r="EG842" s="16"/>
      <c r="EH842" s="16"/>
      <c r="EI842" s="16"/>
      <c r="EJ842" s="16"/>
      <c r="EK842" s="16"/>
      <c r="EL842" s="16"/>
      <c r="EM842" s="16"/>
      <c r="EN842" s="16"/>
      <c r="EO842" s="16"/>
      <c r="EP842" s="16"/>
      <c r="EQ842" s="16"/>
      <c r="ER842" s="16"/>
      <c r="ES842" s="16"/>
      <c r="ET842" s="16"/>
      <c r="EU842" s="16"/>
      <c r="EV842" s="16"/>
      <c r="EW842" s="16"/>
      <c r="EX842" s="16"/>
      <c r="EY842" s="16"/>
      <c r="EZ842" s="16"/>
      <c r="FA842" s="16"/>
      <c r="FB842" s="16"/>
      <c r="FC842" s="16"/>
      <c r="FD842" s="16"/>
      <c r="FE842" s="16"/>
      <c r="FF842" s="16"/>
      <c r="FG842" s="16"/>
      <c r="FH842" s="16"/>
      <c r="FI842" s="16"/>
      <c r="FJ842" s="16"/>
      <c r="FK842" s="16"/>
      <c r="FL842" s="16"/>
      <c r="FM842" s="16"/>
      <c r="FN842" s="16"/>
      <c r="FO842" s="16"/>
      <c r="FP842" s="16"/>
      <c r="FQ842" s="16"/>
      <c r="FR842" s="16"/>
      <c r="FS842" s="16"/>
      <c r="FT842" s="16"/>
      <c r="FU842" s="16"/>
      <c r="FV842" s="16"/>
      <c r="FW842" s="16"/>
      <c r="FX842" s="16"/>
      <c r="FY842" s="16"/>
      <c r="FZ842" s="16"/>
      <c r="GA842" s="16"/>
      <c r="GB842" s="16"/>
      <c r="GC842" s="16"/>
      <c r="GD842" s="16"/>
      <c r="GE842" s="16"/>
      <c r="GF842" s="16"/>
      <c r="GG842" s="16"/>
      <c r="GH842" s="16"/>
      <c r="GI842" s="16"/>
      <c r="GJ842" s="16"/>
      <c r="GK842" s="16"/>
      <c r="GL842" s="16"/>
      <c r="GM842" s="16"/>
      <c r="GN842" s="16"/>
      <c r="GO842" s="16"/>
      <c r="GP842" s="16"/>
      <c r="GQ842" s="16"/>
      <c r="GR842" s="16"/>
      <c r="GS842" s="16"/>
      <c r="GT842" s="16"/>
      <c r="GU842" s="16"/>
      <c r="GV842" s="16"/>
      <c r="GW842" s="16"/>
      <c r="GX842" s="16"/>
      <c r="GY842" s="16"/>
      <c r="GZ842" s="16"/>
      <c r="HA842" s="16"/>
      <c r="HB842" s="16"/>
      <c r="HC842" s="16"/>
      <c r="HD842" s="16"/>
      <c r="HE842" s="16"/>
      <c r="HF842" s="16"/>
      <c r="HG842" s="16"/>
      <c r="HH842" s="16"/>
      <c r="HI842" s="16"/>
      <c r="HJ842" s="16"/>
      <c r="HK842" s="16"/>
      <c r="HL842" s="16"/>
      <c r="HM842" s="16"/>
      <c r="HN842" s="16"/>
      <c r="HO842" s="16"/>
      <c r="HP842" s="16"/>
      <c r="HQ842" s="16"/>
      <c r="HR842" s="16"/>
      <c r="HS842" s="16"/>
      <c r="HT842" s="16"/>
      <c r="HU842" s="16"/>
      <c r="HV842" s="16"/>
      <c r="HW842" s="16"/>
      <c r="HX842" s="16"/>
      <c r="HY842" s="16"/>
      <c r="HZ842" s="16"/>
      <c r="IA842" s="16"/>
      <c r="IB842" s="16"/>
      <c r="IC842" s="16"/>
      <c r="ID842" s="16"/>
      <c r="IE842" s="16"/>
      <c r="IF842" s="16"/>
      <c r="IG842" s="16"/>
      <c r="IH842" s="16"/>
      <c r="II842" s="16"/>
      <c r="IJ842" s="16"/>
      <c r="IK842" s="16"/>
      <c r="IL842" s="16"/>
      <c r="IM842" s="16"/>
      <c r="IN842" s="16"/>
      <c r="IO842" s="16"/>
      <c r="IP842" s="16"/>
      <c r="IQ842" s="16"/>
      <c r="IR842" s="16"/>
      <c r="IS842" s="16"/>
      <c r="IT842" s="16"/>
      <c r="IU842" s="16"/>
      <c r="IV842" s="16"/>
      <c r="IW842" s="16"/>
      <c r="IX842" s="16"/>
      <c r="IY842" s="16"/>
      <c r="IZ842" s="16"/>
      <c r="JA842" s="16"/>
      <c r="JB842" s="16"/>
      <c r="JC842" s="16"/>
      <c r="JD842" s="16"/>
      <c r="JE842" s="16"/>
      <c r="JF842" s="16"/>
      <c r="JG842" s="16"/>
      <c r="JH842" s="16"/>
      <c r="JI842" s="16"/>
      <c r="JJ842" s="16"/>
      <c r="JK842" s="16"/>
      <c r="JL842" s="16"/>
      <c r="JM842" s="16"/>
      <c r="JN842" s="16"/>
      <c r="JO842" s="16"/>
      <c r="JP842" s="16"/>
    </row>
    <row r="843" spans="2:276" s="18" customFormat="1" ht="15.75" customHeight="1" x14ac:dyDescent="0.25">
      <c r="B843" s="16"/>
      <c r="C843" s="16"/>
      <c r="D843" s="16"/>
      <c r="E843" s="16"/>
      <c r="F843" s="16"/>
      <c r="G843" s="16"/>
      <c r="H843" s="16"/>
      <c r="I843" s="16"/>
      <c r="J843" s="16"/>
      <c r="K843" s="16"/>
      <c r="L843" s="16"/>
      <c r="M843" s="16"/>
      <c r="N843" s="16"/>
      <c r="O843" s="16"/>
      <c r="P843" s="16"/>
      <c r="Q843" s="16"/>
      <c r="R843" s="16"/>
      <c r="S843" s="16"/>
      <c r="T843" s="16"/>
      <c r="U843" s="16"/>
      <c r="V843" s="16"/>
      <c r="W843" s="16"/>
      <c r="X843" s="16"/>
      <c r="Y843" s="16"/>
      <c r="Z843" s="16"/>
      <c r="AA843" s="16"/>
      <c r="AB843" s="16"/>
      <c r="AC843" s="16"/>
      <c r="AD843" s="16"/>
      <c r="AE843" s="16"/>
      <c r="AF843" s="16"/>
      <c r="AG843" s="16"/>
      <c r="AH843" s="16"/>
      <c r="AI843" s="16"/>
      <c r="AJ843" s="16"/>
      <c r="AK843" s="16"/>
      <c r="AL843" s="16"/>
      <c r="AM843" s="16"/>
      <c r="AN843" s="16"/>
      <c r="AO843" s="16"/>
      <c r="AP843" s="16"/>
      <c r="AQ843" s="16"/>
      <c r="AR843" s="16"/>
      <c r="AS843" s="16"/>
      <c r="AT843" s="16"/>
      <c r="AU843" s="16"/>
      <c r="AV843" s="16"/>
      <c r="AW843" s="16"/>
      <c r="AX843" s="16"/>
      <c r="AY843" s="16"/>
      <c r="AZ843" s="16"/>
      <c r="BA843" s="16"/>
      <c r="BB843" s="16"/>
      <c r="BC843" s="16"/>
      <c r="BD843" s="16"/>
      <c r="BE843" s="16"/>
      <c r="BF843" s="16"/>
      <c r="BG843" s="16"/>
      <c r="BH843" s="16"/>
      <c r="BI843" s="16"/>
      <c r="BJ843" s="16"/>
      <c r="BK843" s="16"/>
      <c r="BL843" s="16"/>
      <c r="BM843" s="16"/>
      <c r="BN843" s="16"/>
      <c r="BO843" s="16"/>
      <c r="BP843" s="16"/>
      <c r="BQ843" s="16"/>
      <c r="BR843" s="16"/>
      <c r="BS843" s="16"/>
      <c r="BT843" s="16"/>
      <c r="BU843" s="16"/>
      <c r="BV843" s="16"/>
      <c r="BW843" s="16"/>
      <c r="BX843" s="16"/>
      <c r="BY843" s="16"/>
      <c r="BZ843" s="16"/>
      <c r="CA843" s="16"/>
      <c r="CB843" s="16"/>
      <c r="CC843" s="16"/>
      <c r="CD843" s="16"/>
      <c r="CE843" s="16"/>
      <c r="CF843" s="16"/>
      <c r="CG843" s="16"/>
      <c r="CH843" s="16"/>
      <c r="CI843" s="16"/>
      <c r="CJ843" s="16"/>
      <c r="CK843" s="16"/>
      <c r="CL843" s="16"/>
      <c r="CM843" s="16"/>
      <c r="CN843" s="16"/>
      <c r="CO843" s="16"/>
      <c r="CP843" s="16"/>
      <c r="CQ843" s="16"/>
      <c r="CR843" s="16"/>
      <c r="CS843" s="16"/>
      <c r="CT843" s="16"/>
      <c r="CU843" s="16"/>
      <c r="CV843" s="16"/>
      <c r="CW843" s="16"/>
      <c r="CX843" s="16"/>
      <c r="CY843" s="16"/>
      <c r="CZ843" s="16"/>
      <c r="DA843" s="16"/>
      <c r="DB843" s="16"/>
      <c r="DC843" s="16"/>
      <c r="DD843" s="16"/>
      <c r="DE843" s="16"/>
      <c r="DF843" s="16"/>
      <c r="DG843" s="16"/>
      <c r="DH843" s="16"/>
      <c r="DI843" s="16"/>
      <c r="DJ843" s="16"/>
      <c r="DK843" s="16"/>
      <c r="DL843" s="16"/>
      <c r="DM843" s="16"/>
      <c r="DN843" s="16"/>
      <c r="DO843" s="16"/>
      <c r="DP843" s="16"/>
      <c r="DQ843" s="16"/>
      <c r="DR843" s="16"/>
      <c r="DS843" s="16"/>
      <c r="DT843" s="16"/>
      <c r="DU843" s="16"/>
      <c r="DV843" s="16"/>
      <c r="DW843" s="16"/>
      <c r="DX843" s="16"/>
      <c r="DY843" s="16"/>
      <c r="DZ843" s="16"/>
      <c r="EA843" s="16"/>
      <c r="EB843" s="16"/>
      <c r="EC843" s="16"/>
      <c r="ED843" s="16"/>
      <c r="EE843" s="16"/>
      <c r="EF843" s="16"/>
      <c r="EG843" s="16"/>
      <c r="EH843" s="16"/>
      <c r="EI843" s="16"/>
      <c r="EJ843" s="16"/>
      <c r="EK843" s="16"/>
      <c r="EL843" s="16"/>
      <c r="EM843" s="16"/>
      <c r="EN843" s="16"/>
      <c r="EO843" s="16"/>
      <c r="EP843" s="16"/>
      <c r="EQ843" s="16"/>
      <c r="ER843" s="16"/>
      <c r="ES843" s="16"/>
      <c r="ET843" s="16"/>
      <c r="EU843" s="16"/>
      <c r="EV843" s="16"/>
      <c r="EW843" s="16"/>
      <c r="EX843" s="16"/>
      <c r="EY843" s="16"/>
      <c r="EZ843" s="16"/>
      <c r="FA843" s="16"/>
      <c r="FB843" s="16"/>
      <c r="FC843" s="16"/>
      <c r="FD843" s="16"/>
      <c r="FE843" s="16"/>
      <c r="FF843" s="16"/>
      <c r="FG843" s="16"/>
      <c r="FH843" s="16"/>
      <c r="FI843" s="16"/>
      <c r="FJ843" s="16"/>
      <c r="FK843" s="16"/>
      <c r="FL843" s="16"/>
      <c r="FM843" s="16"/>
      <c r="FN843" s="16"/>
      <c r="FO843" s="16"/>
      <c r="FP843" s="16"/>
      <c r="FQ843" s="16"/>
      <c r="FR843" s="16"/>
      <c r="FS843" s="16"/>
      <c r="FT843" s="16"/>
      <c r="FU843" s="16"/>
      <c r="FV843" s="16"/>
      <c r="FW843" s="16"/>
      <c r="FX843" s="16"/>
      <c r="FY843" s="16"/>
      <c r="FZ843" s="16"/>
      <c r="GA843" s="16"/>
      <c r="GB843" s="16"/>
      <c r="GC843" s="16"/>
      <c r="GD843" s="16"/>
      <c r="GE843" s="16"/>
      <c r="GF843" s="16"/>
      <c r="GG843" s="16"/>
      <c r="GH843" s="16"/>
      <c r="GI843" s="16"/>
      <c r="GJ843" s="16"/>
      <c r="GK843" s="16"/>
      <c r="GL843" s="16"/>
      <c r="GM843" s="16"/>
      <c r="GN843" s="16"/>
      <c r="GO843" s="16"/>
      <c r="GP843" s="16"/>
      <c r="GQ843" s="16"/>
      <c r="GR843" s="16"/>
      <c r="GS843" s="16"/>
      <c r="GT843" s="16"/>
      <c r="GU843" s="16"/>
      <c r="GV843" s="16"/>
      <c r="GW843" s="16"/>
      <c r="GX843" s="16"/>
      <c r="GY843" s="16"/>
      <c r="GZ843" s="16"/>
      <c r="HA843" s="16"/>
      <c r="HB843" s="16"/>
      <c r="HC843" s="16"/>
      <c r="HD843" s="16"/>
      <c r="HE843" s="16"/>
      <c r="HF843" s="16"/>
      <c r="HG843" s="16"/>
      <c r="HH843" s="16"/>
      <c r="HI843" s="16"/>
      <c r="HJ843" s="16"/>
      <c r="HK843" s="16"/>
      <c r="HL843" s="16"/>
      <c r="HM843" s="16"/>
      <c r="HN843" s="16"/>
      <c r="HO843" s="16"/>
      <c r="HP843" s="16"/>
      <c r="HQ843" s="16"/>
      <c r="HR843" s="16"/>
      <c r="HS843" s="16"/>
      <c r="HT843" s="16"/>
      <c r="HU843" s="16"/>
      <c r="HV843" s="16"/>
      <c r="HW843" s="16"/>
      <c r="HX843" s="16"/>
      <c r="HY843" s="16"/>
      <c r="HZ843" s="16"/>
      <c r="IA843" s="16"/>
      <c r="IB843" s="16"/>
      <c r="IC843" s="16"/>
      <c r="ID843" s="16"/>
      <c r="IE843" s="16"/>
      <c r="IF843" s="16"/>
      <c r="IG843" s="16"/>
      <c r="IH843" s="16"/>
      <c r="II843" s="16"/>
      <c r="IJ843" s="16"/>
      <c r="IK843" s="16"/>
      <c r="IL843" s="16"/>
      <c r="IM843" s="16"/>
      <c r="IN843" s="16"/>
      <c r="IO843" s="16"/>
      <c r="IP843" s="16"/>
      <c r="IQ843" s="16"/>
      <c r="IR843" s="16"/>
      <c r="IS843" s="16"/>
      <c r="IT843" s="16"/>
      <c r="IU843" s="16"/>
      <c r="IV843" s="16"/>
      <c r="IW843" s="16"/>
      <c r="IX843" s="16"/>
      <c r="IY843" s="16"/>
      <c r="IZ843" s="16"/>
      <c r="JA843" s="16"/>
      <c r="JB843" s="16"/>
      <c r="JC843" s="16"/>
      <c r="JD843" s="16"/>
      <c r="JE843" s="16"/>
      <c r="JF843" s="16"/>
      <c r="JG843" s="16"/>
      <c r="JH843" s="16"/>
      <c r="JI843" s="16"/>
      <c r="JJ843" s="16"/>
      <c r="JK843" s="16"/>
      <c r="JL843" s="16"/>
      <c r="JM843" s="16"/>
      <c r="JN843" s="16"/>
      <c r="JO843" s="16"/>
      <c r="JP843" s="16"/>
    </row>
    <row r="844" spans="2:276" s="18" customFormat="1" ht="15.75" customHeight="1" x14ac:dyDescent="0.25">
      <c r="B844" s="16"/>
      <c r="C844" s="16"/>
      <c r="D844" s="16"/>
      <c r="E844" s="16"/>
      <c r="F844" s="16"/>
      <c r="G844" s="16"/>
      <c r="H844" s="16"/>
      <c r="I844" s="16"/>
      <c r="J844" s="16"/>
      <c r="K844" s="16"/>
      <c r="L844" s="16"/>
      <c r="M844" s="16"/>
      <c r="N844" s="16"/>
      <c r="O844" s="16"/>
      <c r="P844" s="16"/>
      <c r="Q844" s="16"/>
      <c r="R844" s="16"/>
      <c r="S844" s="16"/>
      <c r="T844" s="16"/>
      <c r="U844" s="16"/>
      <c r="V844" s="16"/>
      <c r="W844" s="16"/>
      <c r="X844" s="16"/>
      <c r="Y844" s="16"/>
      <c r="Z844" s="16"/>
      <c r="AA844" s="16"/>
      <c r="AB844" s="16"/>
      <c r="AC844" s="16"/>
      <c r="AD844" s="16"/>
      <c r="AE844" s="16"/>
      <c r="AF844" s="16"/>
      <c r="AG844" s="16"/>
      <c r="AH844" s="16"/>
      <c r="AI844" s="16"/>
      <c r="AJ844" s="16"/>
      <c r="AK844" s="16"/>
      <c r="AL844" s="16"/>
      <c r="AM844" s="16"/>
      <c r="AN844" s="16"/>
      <c r="AO844" s="16"/>
      <c r="AP844" s="16"/>
      <c r="AQ844" s="16"/>
      <c r="AR844" s="16"/>
      <c r="AS844" s="16"/>
      <c r="AT844" s="16"/>
      <c r="AU844" s="16"/>
      <c r="AV844" s="16"/>
      <c r="AW844" s="16"/>
      <c r="AX844" s="16"/>
      <c r="AY844" s="16"/>
      <c r="AZ844" s="16"/>
      <c r="BA844" s="16"/>
      <c r="BB844" s="16"/>
      <c r="BC844" s="16"/>
      <c r="BD844" s="16"/>
      <c r="BE844" s="16"/>
      <c r="BF844" s="16"/>
      <c r="BG844" s="16"/>
      <c r="BH844" s="16"/>
      <c r="BI844" s="16"/>
      <c r="BJ844" s="16"/>
      <c r="BK844" s="16"/>
      <c r="BL844" s="16"/>
      <c r="BM844" s="16"/>
      <c r="BN844" s="16"/>
      <c r="BO844" s="16"/>
      <c r="BP844" s="16"/>
      <c r="BQ844" s="16"/>
      <c r="BR844" s="16"/>
      <c r="BS844" s="16"/>
      <c r="BT844" s="16"/>
      <c r="BU844" s="16"/>
      <c r="BV844" s="16"/>
      <c r="BW844" s="16"/>
      <c r="BX844" s="16"/>
      <c r="BY844" s="16"/>
      <c r="BZ844" s="16"/>
      <c r="CA844" s="16"/>
      <c r="CB844" s="16"/>
      <c r="CC844" s="16"/>
      <c r="CD844" s="16"/>
      <c r="CE844" s="16"/>
      <c r="CF844" s="16"/>
      <c r="CG844" s="16"/>
      <c r="CH844" s="16"/>
      <c r="CI844" s="16"/>
      <c r="CJ844" s="16"/>
      <c r="CK844" s="16"/>
      <c r="CL844" s="16"/>
      <c r="CM844" s="16"/>
      <c r="CN844" s="16"/>
      <c r="CO844" s="16"/>
      <c r="CP844" s="16"/>
      <c r="CQ844" s="16"/>
      <c r="CR844" s="16"/>
      <c r="CS844" s="16"/>
      <c r="CT844" s="16"/>
      <c r="CU844" s="16"/>
      <c r="CV844" s="16"/>
      <c r="CW844" s="16"/>
      <c r="CX844" s="16"/>
      <c r="CY844" s="16"/>
      <c r="CZ844" s="16"/>
      <c r="DA844" s="16"/>
      <c r="DB844" s="16"/>
      <c r="DC844" s="16"/>
      <c r="DD844" s="16"/>
      <c r="DE844" s="16"/>
      <c r="DF844" s="16"/>
      <c r="DG844" s="16"/>
      <c r="DH844" s="16"/>
      <c r="DI844" s="16"/>
      <c r="DJ844" s="16"/>
      <c r="DK844" s="16"/>
      <c r="DL844" s="16"/>
      <c r="DM844" s="16"/>
      <c r="DN844" s="16"/>
      <c r="DO844" s="16"/>
      <c r="DP844" s="16"/>
      <c r="DQ844" s="16"/>
      <c r="DR844" s="16"/>
      <c r="DS844" s="16"/>
      <c r="DT844" s="16"/>
      <c r="DU844" s="16"/>
      <c r="DV844" s="16"/>
      <c r="DW844" s="16"/>
      <c r="DX844" s="16"/>
      <c r="DY844" s="16"/>
      <c r="DZ844" s="16"/>
      <c r="EA844" s="16"/>
      <c r="EB844" s="16"/>
      <c r="EC844" s="16"/>
      <c r="ED844" s="16"/>
      <c r="EE844" s="16"/>
      <c r="EF844" s="16"/>
      <c r="EG844" s="16"/>
      <c r="EH844" s="16"/>
      <c r="EI844" s="16"/>
      <c r="EJ844" s="16"/>
      <c r="EK844" s="16"/>
      <c r="EL844" s="16"/>
      <c r="EM844" s="16"/>
      <c r="EN844" s="16"/>
      <c r="EO844" s="16"/>
      <c r="EP844" s="16"/>
      <c r="EQ844" s="16"/>
      <c r="ER844" s="16"/>
      <c r="ES844" s="16"/>
      <c r="ET844" s="16"/>
      <c r="EU844" s="16"/>
      <c r="EV844" s="16"/>
      <c r="EW844" s="16"/>
      <c r="EX844" s="16"/>
      <c r="EY844" s="16"/>
      <c r="EZ844" s="16"/>
      <c r="FA844" s="16"/>
      <c r="FB844" s="16"/>
      <c r="FC844" s="16"/>
      <c r="FD844" s="16"/>
      <c r="FE844" s="16"/>
      <c r="FF844" s="16"/>
      <c r="FG844" s="16"/>
      <c r="FH844" s="16"/>
      <c r="FI844" s="16"/>
      <c r="FJ844" s="16"/>
      <c r="FK844" s="16"/>
      <c r="FL844" s="16"/>
      <c r="FM844" s="16"/>
      <c r="FN844" s="16"/>
      <c r="FO844" s="16"/>
      <c r="FP844" s="16"/>
      <c r="FQ844" s="16"/>
      <c r="FR844" s="16"/>
      <c r="FS844" s="16"/>
      <c r="FT844" s="16"/>
      <c r="FU844" s="16"/>
      <c r="FV844" s="16"/>
      <c r="FW844" s="16"/>
      <c r="FX844" s="16"/>
      <c r="FY844" s="16"/>
      <c r="FZ844" s="16"/>
      <c r="GA844" s="16"/>
      <c r="GB844" s="16"/>
      <c r="GC844" s="16"/>
      <c r="GD844" s="16"/>
      <c r="GE844" s="16"/>
      <c r="GF844" s="16"/>
      <c r="GG844" s="16"/>
      <c r="GH844" s="16"/>
      <c r="GI844" s="16"/>
      <c r="GJ844" s="16"/>
      <c r="GK844" s="16"/>
      <c r="GL844" s="16"/>
      <c r="GM844" s="16"/>
      <c r="GN844" s="16"/>
      <c r="GO844" s="16"/>
      <c r="GP844" s="16"/>
      <c r="GQ844" s="16"/>
      <c r="GR844" s="16"/>
      <c r="GS844" s="16"/>
      <c r="GT844" s="16"/>
      <c r="GU844" s="16"/>
      <c r="GV844" s="16"/>
      <c r="GW844" s="16"/>
      <c r="GX844" s="16"/>
      <c r="GY844" s="16"/>
      <c r="GZ844" s="16"/>
      <c r="HA844" s="16"/>
      <c r="HB844" s="16"/>
      <c r="HC844" s="16"/>
      <c r="HD844" s="16"/>
      <c r="HE844" s="16"/>
      <c r="HF844" s="16"/>
      <c r="HG844" s="16"/>
      <c r="HH844" s="16"/>
      <c r="HI844" s="16"/>
      <c r="HJ844" s="16"/>
      <c r="HK844" s="16"/>
      <c r="HL844" s="16"/>
      <c r="HM844" s="16"/>
      <c r="HN844" s="16"/>
      <c r="HO844" s="16"/>
      <c r="HP844" s="16"/>
      <c r="HQ844" s="16"/>
      <c r="HR844" s="16"/>
      <c r="HS844" s="16"/>
      <c r="HT844" s="16"/>
      <c r="HU844" s="16"/>
      <c r="HV844" s="16"/>
      <c r="HW844" s="16"/>
      <c r="HX844" s="16"/>
      <c r="HY844" s="16"/>
      <c r="HZ844" s="16"/>
      <c r="IA844" s="16"/>
      <c r="IB844" s="16"/>
      <c r="IC844" s="16"/>
      <c r="ID844" s="16"/>
      <c r="IE844" s="16"/>
      <c r="IF844" s="16"/>
      <c r="IG844" s="16"/>
      <c r="IH844" s="16"/>
      <c r="II844" s="16"/>
      <c r="IJ844" s="16"/>
      <c r="IK844" s="16"/>
      <c r="IL844" s="16"/>
      <c r="IM844" s="16"/>
      <c r="IN844" s="16"/>
      <c r="IO844" s="16"/>
      <c r="IP844" s="16"/>
      <c r="IQ844" s="16"/>
      <c r="IR844" s="16"/>
      <c r="IS844" s="16"/>
      <c r="IT844" s="16"/>
      <c r="IU844" s="16"/>
      <c r="IV844" s="16"/>
      <c r="IW844" s="16"/>
      <c r="IX844" s="16"/>
      <c r="IY844" s="16"/>
      <c r="IZ844" s="16"/>
      <c r="JA844" s="16"/>
      <c r="JB844" s="16"/>
      <c r="JC844" s="16"/>
      <c r="JD844" s="16"/>
      <c r="JE844" s="16"/>
      <c r="JF844" s="16"/>
      <c r="JG844" s="16"/>
      <c r="JH844" s="16"/>
      <c r="JI844" s="16"/>
      <c r="JJ844" s="16"/>
      <c r="JK844" s="16"/>
      <c r="JL844" s="16"/>
      <c r="JM844" s="16"/>
      <c r="JN844" s="16"/>
      <c r="JO844" s="16"/>
      <c r="JP844" s="16"/>
    </row>
    <row r="845" spans="2:276" s="18" customFormat="1" ht="15.75" customHeight="1" x14ac:dyDescent="0.25">
      <c r="B845" s="16"/>
      <c r="C845" s="16"/>
      <c r="D845" s="16"/>
      <c r="E845" s="16"/>
      <c r="F845" s="16"/>
      <c r="G845" s="16"/>
      <c r="H845" s="16"/>
      <c r="I845" s="16"/>
      <c r="J845" s="16"/>
      <c r="K845" s="16"/>
      <c r="L845" s="16"/>
      <c r="M845" s="16"/>
      <c r="N845" s="16"/>
      <c r="O845" s="16"/>
      <c r="P845" s="16"/>
      <c r="Q845" s="16"/>
      <c r="R845" s="16"/>
      <c r="S845" s="16"/>
      <c r="T845" s="16"/>
      <c r="U845" s="16"/>
      <c r="V845" s="16"/>
      <c r="W845" s="16"/>
      <c r="X845" s="16"/>
      <c r="Y845" s="16"/>
      <c r="Z845" s="16"/>
      <c r="AA845" s="16"/>
      <c r="AB845" s="16"/>
      <c r="AC845" s="16"/>
      <c r="AD845" s="16"/>
      <c r="AE845" s="16"/>
      <c r="AF845" s="16"/>
      <c r="AG845" s="16"/>
      <c r="AH845" s="16"/>
      <c r="AI845" s="16"/>
      <c r="AJ845" s="16"/>
      <c r="AK845" s="16"/>
      <c r="AL845" s="16"/>
      <c r="AM845" s="16"/>
      <c r="AN845" s="16"/>
      <c r="AO845" s="16"/>
      <c r="AP845" s="16"/>
      <c r="AQ845" s="16"/>
      <c r="AR845" s="16"/>
      <c r="AS845" s="16"/>
      <c r="AT845" s="16"/>
      <c r="AU845" s="16"/>
      <c r="AV845" s="16"/>
      <c r="AW845" s="16"/>
      <c r="AX845" s="16"/>
      <c r="AY845" s="16"/>
      <c r="AZ845" s="16"/>
      <c r="BA845" s="16"/>
      <c r="BB845" s="16"/>
      <c r="BC845" s="16"/>
      <c r="BD845" s="16"/>
      <c r="BE845" s="16"/>
      <c r="BF845" s="16"/>
      <c r="BG845" s="16"/>
      <c r="BH845" s="16"/>
      <c r="BI845" s="16"/>
      <c r="BJ845" s="16"/>
      <c r="BK845" s="16"/>
      <c r="BL845" s="16"/>
      <c r="BM845" s="16"/>
      <c r="BN845" s="16"/>
      <c r="BO845" s="16"/>
      <c r="BP845" s="16"/>
      <c r="BQ845" s="16"/>
      <c r="BR845" s="16"/>
      <c r="BS845" s="16"/>
      <c r="BT845" s="16"/>
      <c r="BU845" s="16"/>
      <c r="BV845" s="16"/>
      <c r="BW845" s="16"/>
      <c r="BX845" s="16"/>
      <c r="BY845" s="16"/>
      <c r="BZ845" s="16"/>
      <c r="CA845" s="16"/>
      <c r="CB845" s="16"/>
      <c r="CC845" s="16"/>
      <c r="CD845" s="16"/>
      <c r="CE845" s="16"/>
      <c r="CF845" s="16"/>
      <c r="CG845" s="16"/>
      <c r="CH845" s="16"/>
      <c r="CI845" s="16"/>
      <c r="CJ845" s="16"/>
      <c r="CK845" s="16"/>
      <c r="CL845" s="16"/>
      <c r="CM845" s="16"/>
      <c r="CN845" s="16"/>
      <c r="CO845" s="16"/>
      <c r="CP845" s="16"/>
      <c r="CQ845" s="16"/>
      <c r="CR845" s="16"/>
      <c r="CS845" s="16"/>
      <c r="CT845" s="16"/>
      <c r="CU845" s="16"/>
      <c r="CV845" s="16"/>
      <c r="CW845" s="16"/>
      <c r="CX845" s="16"/>
      <c r="CY845" s="16"/>
      <c r="CZ845" s="16"/>
      <c r="DA845" s="16"/>
      <c r="DB845" s="16"/>
      <c r="DC845" s="16"/>
      <c r="DD845" s="16"/>
      <c r="DE845" s="16"/>
      <c r="DF845" s="16"/>
      <c r="DG845" s="16"/>
      <c r="DH845" s="16"/>
      <c r="DI845" s="16"/>
      <c r="DJ845" s="16"/>
      <c r="DK845" s="16"/>
      <c r="DL845" s="16"/>
      <c r="DM845" s="16"/>
      <c r="DN845" s="16"/>
      <c r="DO845" s="16"/>
      <c r="DP845" s="16"/>
      <c r="DQ845" s="16"/>
      <c r="DR845" s="16"/>
      <c r="DS845" s="16"/>
      <c r="DT845" s="16"/>
      <c r="DU845" s="16"/>
      <c r="DV845" s="16"/>
      <c r="DW845" s="16"/>
      <c r="DX845" s="16"/>
      <c r="DY845" s="16"/>
      <c r="DZ845" s="16"/>
      <c r="EA845" s="16"/>
      <c r="EB845" s="16"/>
      <c r="EC845" s="16"/>
      <c r="ED845" s="16"/>
      <c r="EE845" s="16"/>
      <c r="EF845" s="16"/>
      <c r="EG845" s="16"/>
      <c r="EH845" s="16"/>
      <c r="EI845" s="16"/>
      <c r="EJ845" s="16"/>
      <c r="EK845" s="16"/>
      <c r="EL845" s="16"/>
      <c r="EM845" s="16"/>
      <c r="EN845" s="16"/>
      <c r="EO845" s="16"/>
      <c r="EP845" s="16"/>
      <c r="EQ845" s="16"/>
      <c r="ER845" s="16"/>
      <c r="ES845" s="16"/>
      <c r="ET845" s="16"/>
      <c r="EU845" s="16"/>
      <c r="EV845" s="16"/>
      <c r="EW845" s="16"/>
      <c r="EX845" s="16"/>
      <c r="EY845" s="16"/>
      <c r="EZ845" s="16"/>
      <c r="FA845" s="16"/>
      <c r="FB845" s="16"/>
      <c r="FC845" s="16"/>
      <c r="FD845" s="16"/>
      <c r="FE845" s="16"/>
      <c r="FF845" s="16"/>
      <c r="FG845" s="16"/>
      <c r="FH845" s="16"/>
      <c r="FI845" s="16"/>
      <c r="FJ845" s="16"/>
      <c r="FK845" s="16"/>
      <c r="FL845" s="16"/>
      <c r="FM845" s="16"/>
      <c r="FN845" s="16"/>
      <c r="FO845" s="16"/>
      <c r="FP845" s="16"/>
      <c r="FQ845" s="16"/>
      <c r="FR845" s="16"/>
      <c r="FS845" s="16"/>
      <c r="FT845" s="16"/>
      <c r="FU845" s="16"/>
      <c r="FV845" s="16"/>
      <c r="FW845" s="16"/>
      <c r="FX845" s="16"/>
      <c r="FY845" s="16"/>
      <c r="FZ845" s="16"/>
      <c r="GA845" s="16"/>
      <c r="GB845" s="16"/>
      <c r="GC845" s="16"/>
      <c r="GD845" s="16"/>
      <c r="GE845" s="16"/>
      <c r="GF845" s="16"/>
      <c r="GG845" s="16"/>
      <c r="GH845" s="16"/>
      <c r="GI845" s="16"/>
      <c r="GJ845" s="16"/>
      <c r="GK845" s="16"/>
      <c r="GL845" s="16"/>
      <c r="GM845" s="16"/>
      <c r="GN845" s="16"/>
      <c r="GO845" s="16"/>
      <c r="GP845" s="16"/>
      <c r="GQ845" s="16"/>
      <c r="GR845" s="16"/>
      <c r="GS845" s="16"/>
      <c r="GT845" s="16"/>
      <c r="GU845" s="16"/>
      <c r="GV845" s="16"/>
      <c r="GW845" s="16"/>
      <c r="GX845" s="16"/>
      <c r="GY845" s="16"/>
      <c r="GZ845" s="16"/>
      <c r="HA845" s="16"/>
      <c r="HB845" s="16"/>
      <c r="HC845" s="16"/>
      <c r="HD845" s="16"/>
      <c r="HE845" s="16"/>
      <c r="HF845" s="16"/>
      <c r="HG845" s="16"/>
      <c r="HH845" s="16"/>
      <c r="HI845" s="16"/>
      <c r="HJ845" s="16"/>
      <c r="HK845" s="16"/>
      <c r="HL845" s="16"/>
      <c r="HM845" s="16"/>
      <c r="HN845" s="16"/>
      <c r="HO845" s="16"/>
      <c r="HP845" s="16"/>
      <c r="HQ845" s="16"/>
      <c r="HR845" s="16"/>
      <c r="HS845" s="16"/>
      <c r="HT845" s="16"/>
      <c r="HU845" s="16"/>
      <c r="HV845" s="16"/>
      <c r="HW845" s="16"/>
      <c r="HX845" s="16"/>
      <c r="HY845" s="16"/>
      <c r="HZ845" s="16"/>
      <c r="IA845" s="16"/>
      <c r="IB845" s="16"/>
      <c r="IC845" s="16"/>
      <c r="ID845" s="16"/>
      <c r="IE845" s="16"/>
      <c r="IF845" s="16"/>
      <c r="IG845" s="16"/>
      <c r="IH845" s="16"/>
      <c r="II845" s="16"/>
      <c r="IJ845" s="16"/>
      <c r="IK845" s="16"/>
      <c r="IL845" s="16"/>
      <c r="IM845" s="16"/>
      <c r="IN845" s="16"/>
      <c r="IO845" s="16"/>
      <c r="IP845" s="16"/>
      <c r="IQ845" s="16"/>
      <c r="IR845" s="16"/>
      <c r="IS845" s="16"/>
      <c r="IT845" s="16"/>
      <c r="IU845" s="16"/>
      <c r="IV845" s="16"/>
      <c r="IW845" s="16"/>
      <c r="IX845" s="16"/>
      <c r="IY845" s="16"/>
      <c r="IZ845" s="16"/>
      <c r="JA845" s="16"/>
      <c r="JB845" s="16"/>
      <c r="JC845" s="16"/>
      <c r="JD845" s="16"/>
      <c r="JE845" s="16"/>
      <c r="JF845" s="16"/>
      <c r="JG845" s="16"/>
      <c r="JH845" s="16"/>
      <c r="JI845" s="16"/>
      <c r="JJ845" s="16"/>
      <c r="JK845" s="16"/>
      <c r="JL845" s="16"/>
      <c r="JM845" s="16"/>
      <c r="JN845" s="16"/>
      <c r="JO845" s="16"/>
      <c r="JP845" s="16"/>
    </row>
    <row r="846" spans="2:276" s="18" customFormat="1" ht="15.75" customHeight="1" x14ac:dyDescent="0.25">
      <c r="B846" s="16"/>
      <c r="C846" s="16"/>
      <c r="D846" s="16"/>
      <c r="E846" s="16"/>
      <c r="F846" s="16"/>
      <c r="G846" s="16"/>
      <c r="H846" s="16"/>
      <c r="I846" s="16"/>
      <c r="J846" s="16"/>
      <c r="K846" s="16"/>
      <c r="L846" s="16"/>
      <c r="M846" s="16"/>
      <c r="N846" s="16"/>
      <c r="O846" s="16"/>
      <c r="P846" s="16"/>
      <c r="Q846" s="16"/>
      <c r="R846" s="16"/>
      <c r="S846" s="16"/>
      <c r="T846" s="16"/>
      <c r="U846" s="16"/>
      <c r="V846" s="16"/>
      <c r="W846" s="16"/>
      <c r="X846" s="16"/>
      <c r="Y846" s="16"/>
      <c r="Z846" s="16"/>
      <c r="AA846" s="16"/>
      <c r="AB846" s="16"/>
      <c r="AC846" s="16"/>
      <c r="AD846" s="16"/>
      <c r="AE846" s="16"/>
      <c r="AF846" s="16"/>
      <c r="AG846" s="16"/>
      <c r="AH846" s="16"/>
      <c r="AI846" s="16"/>
      <c r="AJ846" s="16"/>
      <c r="AK846" s="16"/>
      <c r="AL846" s="16"/>
      <c r="AM846" s="16"/>
      <c r="AN846" s="16"/>
      <c r="AO846" s="16"/>
      <c r="AP846" s="16"/>
      <c r="AQ846" s="16"/>
      <c r="AR846" s="16"/>
      <c r="AS846" s="16"/>
      <c r="AT846" s="16"/>
      <c r="AU846" s="16"/>
      <c r="AV846" s="16"/>
      <c r="AW846" s="16"/>
      <c r="AX846" s="16"/>
      <c r="AY846" s="16"/>
      <c r="AZ846" s="16"/>
      <c r="BA846" s="16"/>
      <c r="BB846" s="16"/>
      <c r="BC846" s="16"/>
      <c r="BD846" s="16"/>
      <c r="BE846" s="16"/>
      <c r="BF846" s="16"/>
      <c r="BG846" s="16"/>
      <c r="BH846" s="16"/>
      <c r="BI846" s="16"/>
      <c r="BJ846" s="16"/>
      <c r="BK846" s="16"/>
      <c r="BL846" s="16"/>
      <c r="BM846" s="16"/>
      <c r="BN846" s="16"/>
      <c r="BO846" s="16"/>
      <c r="BP846" s="16"/>
      <c r="BQ846" s="16"/>
      <c r="BR846" s="16"/>
      <c r="BS846" s="16"/>
      <c r="BT846" s="16"/>
      <c r="BU846" s="16"/>
      <c r="BV846" s="16"/>
      <c r="BW846" s="16"/>
      <c r="BX846" s="16"/>
      <c r="BY846" s="16"/>
      <c r="BZ846" s="16"/>
      <c r="CA846" s="16"/>
      <c r="CB846" s="16"/>
      <c r="CC846" s="16"/>
      <c r="CD846" s="16"/>
      <c r="CE846" s="16"/>
      <c r="CF846" s="16"/>
      <c r="CG846" s="16"/>
      <c r="CH846" s="16"/>
      <c r="CI846" s="16"/>
      <c r="CJ846" s="16"/>
      <c r="CK846" s="16"/>
      <c r="CL846" s="16"/>
      <c r="CM846" s="16"/>
      <c r="CN846" s="16"/>
      <c r="CO846" s="16"/>
      <c r="CP846" s="16"/>
      <c r="CQ846" s="16"/>
      <c r="CR846" s="16"/>
      <c r="CS846" s="16"/>
      <c r="CT846" s="16"/>
      <c r="CU846" s="16"/>
      <c r="CV846" s="16"/>
      <c r="CW846" s="16"/>
      <c r="CX846" s="16"/>
      <c r="CY846" s="16"/>
      <c r="CZ846" s="16"/>
      <c r="DA846" s="16"/>
      <c r="DB846" s="16"/>
      <c r="DC846" s="16"/>
      <c r="DD846" s="16"/>
      <c r="DE846" s="16"/>
      <c r="DF846" s="16"/>
      <c r="DG846" s="16"/>
      <c r="DH846" s="16"/>
      <c r="DI846" s="16"/>
      <c r="DJ846" s="16"/>
      <c r="DK846" s="16"/>
      <c r="DL846" s="16"/>
      <c r="DM846" s="16"/>
      <c r="DN846" s="16"/>
      <c r="DO846" s="16"/>
      <c r="DP846" s="16"/>
      <c r="DQ846" s="16"/>
      <c r="DR846" s="16"/>
      <c r="DS846" s="16"/>
      <c r="DT846" s="16"/>
      <c r="DU846" s="16"/>
      <c r="DV846" s="16"/>
      <c r="DW846" s="16"/>
      <c r="DX846" s="16"/>
      <c r="DY846" s="16"/>
      <c r="DZ846" s="16"/>
      <c r="EA846" s="16"/>
      <c r="EB846" s="16"/>
      <c r="EC846" s="16"/>
      <c r="ED846" s="16"/>
      <c r="EE846" s="16"/>
      <c r="EF846" s="16"/>
      <c r="EG846" s="16"/>
      <c r="EH846" s="16"/>
      <c r="EI846" s="16"/>
      <c r="EJ846" s="16"/>
      <c r="EK846" s="16"/>
      <c r="EL846" s="16"/>
      <c r="EM846" s="16"/>
      <c r="EN846" s="16"/>
      <c r="EO846" s="16"/>
      <c r="EP846" s="16"/>
      <c r="EQ846" s="16"/>
      <c r="ER846" s="16"/>
      <c r="ES846" s="16"/>
      <c r="ET846" s="16"/>
      <c r="EU846" s="16"/>
      <c r="EV846" s="16"/>
      <c r="EW846" s="16"/>
      <c r="EX846" s="16"/>
      <c r="EY846" s="16"/>
      <c r="EZ846" s="16"/>
      <c r="FA846" s="16"/>
      <c r="FB846" s="16"/>
      <c r="FC846" s="16"/>
      <c r="FD846" s="16"/>
      <c r="FE846" s="16"/>
      <c r="FF846" s="16"/>
      <c r="FG846" s="16"/>
      <c r="FH846" s="16"/>
      <c r="FI846" s="16"/>
      <c r="FJ846" s="16"/>
      <c r="FK846" s="16"/>
      <c r="FL846" s="16"/>
      <c r="FM846" s="16"/>
      <c r="FN846" s="16"/>
      <c r="FO846" s="16"/>
      <c r="FP846" s="16"/>
      <c r="FQ846" s="16"/>
      <c r="FR846" s="16"/>
      <c r="FS846" s="16"/>
      <c r="FT846" s="16"/>
      <c r="FU846" s="16"/>
      <c r="FV846" s="16"/>
      <c r="FW846" s="16"/>
      <c r="FX846" s="16"/>
      <c r="FY846" s="16"/>
      <c r="FZ846" s="16"/>
      <c r="GA846" s="16"/>
      <c r="GB846" s="16"/>
      <c r="GC846" s="16"/>
      <c r="GD846" s="16"/>
      <c r="GE846" s="16"/>
      <c r="GF846" s="16"/>
      <c r="GG846" s="16"/>
      <c r="GH846" s="16"/>
      <c r="GI846" s="16"/>
      <c r="GJ846" s="16"/>
      <c r="GK846" s="16"/>
      <c r="GL846" s="16"/>
      <c r="GM846" s="16"/>
      <c r="GN846" s="16"/>
      <c r="GO846" s="16"/>
      <c r="GP846" s="16"/>
      <c r="GQ846" s="16"/>
      <c r="GR846" s="16"/>
      <c r="GS846" s="16"/>
      <c r="GT846" s="16"/>
      <c r="GU846" s="16"/>
      <c r="GV846" s="16"/>
      <c r="GW846" s="16"/>
      <c r="GX846" s="16"/>
      <c r="GY846" s="16"/>
      <c r="GZ846" s="16"/>
      <c r="HA846" s="16"/>
      <c r="HB846" s="16"/>
      <c r="HC846" s="16"/>
      <c r="HD846" s="16"/>
      <c r="HE846" s="16"/>
      <c r="HF846" s="16"/>
      <c r="HG846" s="16"/>
      <c r="HH846" s="16"/>
      <c r="HI846" s="16"/>
      <c r="HJ846" s="16"/>
      <c r="HK846" s="16"/>
      <c r="HL846" s="16"/>
      <c r="HM846" s="16"/>
      <c r="HN846" s="16"/>
      <c r="HO846" s="16"/>
      <c r="HP846" s="16"/>
      <c r="HQ846" s="16"/>
      <c r="HR846" s="16"/>
      <c r="HS846" s="16"/>
      <c r="HT846" s="16"/>
      <c r="HU846" s="16"/>
      <c r="HV846" s="16"/>
      <c r="HW846" s="16"/>
      <c r="HX846" s="16"/>
      <c r="HY846" s="16"/>
      <c r="HZ846" s="16"/>
      <c r="IA846" s="16"/>
      <c r="IB846" s="16"/>
      <c r="IC846" s="16"/>
      <c r="ID846" s="16"/>
      <c r="IE846" s="16"/>
      <c r="IF846" s="16"/>
      <c r="IG846" s="16"/>
      <c r="IH846" s="16"/>
      <c r="II846" s="16"/>
      <c r="IJ846" s="16"/>
      <c r="IK846" s="16"/>
      <c r="IL846" s="16"/>
      <c r="IM846" s="16"/>
      <c r="IN846" s="16"/>
      <c r="IO846" s="16"/>
      <c r="IP846" s="16"/>
      <c r="IQ846" s="16"/>
      <c r="IR846" s="16"/>
      <c r="IS846" s="16"/>
      <c r="IT846" s="16"/>
      <c r="IU846" s="16"/>
      <c r="IV846" s="16"/>
      <c r="IW846" s="16"/>
      <c r="IX846" s="16"/>
      <c r="IY846" s="16"/>
      <c r="IZ846" s="16"/>
      <c r="JA846" s="16"/>
      <c r="JB846" s="16"/>
      <c r="JC846" s="16"/>
      <c r="JD846" s="16"/>
      <c r="JE846" s="16"/>
      <c r="JF846" s="16"/>
      <c r="JG846" s="16"/>
      <c r="JH846" s="16"/>
      <c r="JI846" s="16"/>
      <c r="JJ846" s="16"/>
      <c r="JK846" s="16"/>
      <c r="JL846" s="16"/>
      <c r="JM846" s="16"/>
      <c r="JN846" s="16"/>
      <c r="JO846" s="16"/>
      <c r="JP846" s="16"/>
    </row>
    <row r="847" spans="2:276" s="18" customFormat="1" ht="15.75" customHeight="1" x14ac:dyDescent="0.25">
      <c r="B847" s="16"/>
      <c r="C847" s="16"/>
      <c r="D847" s="16"/>
      <c r="E847" s="16"/>
      <c r="F847" s="16"/>
      <c r="G847" s="16"/>
      <c r="H847" s="16"/>
      <c r="I847" s="16"/>
      <c r="J847" s="16"/>
      <c r="K847" s="16"/>
      <c r="L847" s="16"/>
      <c r="M847" s="16"/>
      <c r="N847" s="16"/>
      <c r="O847" s="16"/>
      <c r="P847" s="16"/>
      <c r="Q847" s="16"/>
      <c r="R847" s="16"/>
      <c r="S847" s="16"/>
      <c r="T847" s="16"/>
      <c r="U847" s="16"/>
      <c r="V847" s="16"/>
      <c r="W847" s="16"/>
      <c r="X847" s="16"/>
      <c r="Y847" s="16"/>
      <c r="Z847" s="16"/>
      <c r="AA847" s="16"/>
      <c r="AB847" s="16"/>
      <c r="AC847" s="16"/>
      <c r="AD847" s="16"/>
      <c r="AE847" s="16"/>
      <c r="AF847" s="16"/>
      <c r="AG847" s="16"/>
      <c r="AH847" s="16"/>
      <c r="AI847" s="16"/>
      <c r="AJ847" s="16"/>
      <c r="AK847" s="16"/>
      <c r="AL847" s="16"/>
      <c r="AM847" s="16"/>
      <c r="AN847" s="16"/>
      <c r="AO847" s="16"/>
      <c r="AP847" s="16"/>
      <c r="AQ847" s="16"/>
      <c r="AR847" s="16"/>
      <c r="AS847" s="16"/>
      <c r="AT847" s="16"/>
      <c r="AU847" s="16"/>
      <c r="AV847" s="16"/>
      <c r="AW847" s="16"/>
      <c r="AX847" s="16"/>
      <c r="AY847" s="16"/>
      <c r="AZ847" s="16"/>
      <c r="BA847" s="16"/>
      <c r="BB847" s="16"/>
      <c r="BC847" s="16"/>
      <c r="BD847" s="16"/>
      <c r="BE847" s="16"/>
      <c r="BF847" s="16"/>
      <c r="BG847" s="16"/>
      <c r="BH847" s="16"/>
      <c r="BI847" s="16"/>
      <c r="BJ847" s="16"/>
      <c r="BK847" s="16"/>
      <c r="BL847" s="16"/>
      <c r="BM847" s="16"/>
      <c r="BN847" s="16"/>
      <c r="BO847" s="16"/>
      <c r="BP847" s="16"/>
      <c r="BQ847" s="16"/>
      <c r="BR847" s="16"/>
      <c r="BS847" s="16"/>
      <c r="BT847" s="16"/>
      <c r="BU847" s="16"/>
      <c r="BV847" s="16"/>
      <c r="BW847" s="16"/>
      <c r="BX847" s="16"/>
      <c r="BY847" s="16"/>
      <c r="BZ847" s="16"/>
      <c r="CA847" s="16"/>
      <c r="CB847" s="16"/>
      <c r="CC847" s="16"/>
      <c r="CD847" s="16"/>
      <c r="CE847" s="16"/>
      <c r="CF847" s="16"/>
      <c r="CG847" s="16"/>
      <c r="CH847" s="16"/>
      <c r="CI847" s="16"/>
      <c r="CJ847" s="16"/>
      <c r="CK847" s="16"/>
      <c r="CL847" s="16"/>
      <c r="CM847" s="16"/>
      <c r="CN847" s="16"/>
      <c r="CO847" s="16"/>
      <c r="CP847" s="16"/>
      <c r="CQ847" s="16"/>
      <c r="CR847" s="16"/>
      <c r="CS847" s="16"/>
      <c r="CT847" s="16"/>
      <c r="CU847" s="16"/>
      <c r="CV847" s="16"/>
      <c r="CW847" s="16"/>
      <c r="CX847" s="16"/>
      <c r="CY847" s="16"/>
      <c r="CZ847" s="16"/>
      <c r="DA847" s="16"/>
      <c r="DB847" s="16"/>
      <c r="DC847" s="16"/>
      <c r="DD847" s="16"/>
      <c r="DE847" s="16"/>
      <c r="DF847" s="16"/>
      <c r="DG847" s="16"/>
      <c r="DH847" s="16"/>
      <c r="DI847" s="16"/>
      <c r="DJ847" s="16"/>
      <c r="DK847" s="16"/>
      <c r="DL847" s="16"/>
      <c r="DM847" s="16"/>
      <c r="DN847" s="16"/>
      <c r="DO847" s="16"/>
      <c r="DP847" s="16"/>
      <c r="DQ847" s="16"/>
      <c r="DR847" s="16"/>
      <c r="DS847" s="16"/>
      <c r="DT847" s="16"/>
      <c r="DU847" s="16"/>
      <c r="DV847" s="16"/>
      <c r="DW847" s="16"/>
      <c r="DX847" s="16"/>
      <c r="DY847" s="16"/>
      <c r="DZ847" s="16"/>
      <c r="EA847" s="16"/>
      <c r="EB847" s="16"/>
      <c r="EC847" s="16"/>
      <c r="ED847" s="16"/>
      <c r="EE847" s="16"/>
      <c r="EF847" s="16"/>
      <c r="EG847" s="16"/>
      <c r="EH847" s="16"/>
      <c r="EI847" s="16"/>
      <c r="EJ847" s="16"/>
      <c r="EK847" s="16"/>
      <c r="EL847" s="16"/>
      <c r="EM847" s="16"/>
      <c r="EN847" s="16"/>
      <c r="EO847" s="16"/>
      <c r="EP847" s="16"/>
      <c r="EQ847" s="16"/>
      <c r="ER847" s="16"/>
      <c r="ES847" s="16"/>
      <c r="ET847" s="16"/>
      <c r="EU847" s="16"/>
      <c r="EV847" s="16"/>
      <c r="EW847" s="16"/>
      <c r="EX847" s="16"/>
      <c r="EY847" s="16"/>
      <c r="EZ847" s="16"/>
      <c r="FA847" s="16"/>
      <c r="FB847" s="16"/>
      <c r="FC847" s="16"/>
      <c r="FD847" s="16"/>
      <c r="FE847" s="16"/>
      <c r="FF847" s="16"/>
      <c r="FG847" s="16"/>
      <c r="FH847" s="16"/>
      <c r="FI847" s="16"/>
      <c r="FJ847" s="16"/>
      <c r="FK847" s="16"/>
      <c r="FL847" s="16"/>
      <c r="FM847" s="16"/>
      <c r="FN847" s="16"/>
      <c r="FO847" s="16"/>
      <c r="FP847" s="16"/>
      <c r="FQ847" s="16"/>
      <c r="FR847" s="16"/>
      <c r="FS847" s="16"/>
      <c r="FT847" s="16"/>
      <c r="FU847" s="16"/>
      <c r="FV847" s="16"/>
      <c r="FW847" s="16"/>
      <c r="FX847" s="16"/>
      <c r="FY847" s="16"/>
      <c r="FZ847" s="16"/>
      <c r="GA847" s="16"/>
      <c r="GB847" s="16"/>
      <c r="GC847" s="16"/>
      <c r="GD847" s="16"/>
      <c r="GE847" s="16"/>
      <c r="GF847" s="16"/>
      <c r="GG847" s="16"/>
      <c r="GH847" s="16"/>
      <c r="GI847" s="16"/>
      <c r="GJ847" s="16"/>
      <c r="GK847" s="16"/>
      <c r="GL847" s="16"/>
      <c r="GM847" s="16"/>
      <c r="GN847" s="16"/>
      <c r="GO847" s="16"/>
      <c r="GP847" s="16"/>
      <c r="GQ847" s="16"/>
      <c r="GR847" s="16"/>
      <c r="GS847" s="16"/>
      <c r="GT847" s="16"/>
      <c r="GU847" s="16"/>
      <c r="GV847" s="16"/>
      <c r="GW847" s="16"/>
      <c r="GX847" s="16"/>
      <c r="GY847" s="16"/>
      <c r="GZ847" s="16"/>
      <c r="HA847" s="16"/>
      <c r="HB847" s="16"/>
      <c r="HC847" s="16"/>
      <c r="HD847" s="16"/>
      <c r="HE847" s="16"/>
      <c r="HF847" s="16"/>
      <c r="HG847" s="16"/>
      <c r="HH847" s="16"/>
      <c r="HI847" s="16"/>
      <c r="HJ847" s="16"/>
      <c r="HK847" s="16"/>
      <c r="HL847" s="16"/>
      <c r="HM847" s="16"/>
      <c r="HN847" s="16"/>
      <c r="HO847" s="16"/>
      <c r="HP847" s="16"/>
      <c r="HQ847" s="16"/>
      <c r="HR847" s="16"/>
      <c r="HS847" s="16"/>
      <c r="HT847" s="16"/>
      <c r="HU847" s="16"/>
      <c r="HV847" s="16"/>
      <c r="HW847" s="16"/>
      <c r="HX847" s="16"/>
      <c r="HY847" s="16"/>
      <c r="HZ847" s="16"/>
      <c r="IA847" s="16"/>
      <c r="IB847" s="16"/>
      <c r="IC847" s="16"/>
      <c r="ID847" s="16"/>
      <c r="IE847" s="16"/>
      <c r="IF847" s="16"/>
      <c r="IG847" s="16"/>
      <c r="IH847" s="16"/>
      <c r="II847" s="16"/>
      <c r="IJ847" s="16"/>
      <c r="IK847" s="16"/>
      <c r="IL847" s="16"/>
      <c r="IM847" s="16"/>
      <c r="IN847" s="16"/>
      <c r="IO847" s="16"/>
      <c r="IP847" s="16"/>
      <c r="IQ847" s="16"/>
      <c r="IR847" s="16"/>
      <c r="IS847" s="16"/>
      <c r="IT847" s="16"/>
      <c r="IU847" s="16"/>
      <c r="IV847" s="16"/>
      <c r="IW847" s="16"/>
      <c r="IX847" s="16"/>
      <c r="IY847" s="16"/>
      <c r="IZ847" s="16"/>
      <c r="JA847" s="16"/>
      <c r="JB847" s="16"/>
      <c r="JC847" s="16"/>
      <c r="JD847" s="16"/>
      <c r="JE847" s="16"/>
      <c r="JF847" s="16"/>
      <c r="JG847" s="16"/>
      <c r="JH847" s="16"/>
      <c r="JI847" s="16"/>
      <c r="JJ847" s="16"/>
      <c r="JK847" s="16"/>
      <c r="JL847" s="16"/>
      <c r="JM847" s="16"/>
      <c r="JN847" s="16"/>
      <c r="JO847" s="16"/>
      <c r="JP847" s="16"/>
    </row>
    <row r="848" spans="2:276" ht="15.75" customHeight="1" x14ac:dyDescent="0.25"/>
    <row r="849" spans="2:276" ht="15.75" customHeight="1" x14ac:dyDescent="0.25"/>
    <row r="850" spans="2:276" ht="15.75" customHeight="1" x14ac:dyDescent="0.25"/>
    <row r="851" spans="2:276" ht="15.75" customHeight="1" x14ac:dyDescent="0.25"/>
    <row r="852" spans="2:276" ht="15.75" customHeight="1" x14ac:dyDescent="0.25"/>
    <row r="853" spans="2:276" ht="15.75" customHeight="1" x14ac:dyDescent="0.25"/>
    <row r="854" spans="2:276" ht="15.75" customHeight="1" x14ac:dyDescent="0.25"/>
    <row r="855" spans="2:276" ht="15.75" customHeight="1" x14ac:dyDescent="0.25"/>
    <row r="856" spans="2:276" ht="15.75" customHeight="1" x14ac:dyDescent="0.25"/>
    <row r="857" spans="2:276" s="18" customFormat="1" ht="15.75" customHeight="1" x14ac:dyDescent="0.25">
      <c r="B857" s="16"/>
      <c r="C857" s="16"/>
      <c r="D857" s="16"/>
      <c r="E857" s="16"/>
      <c r="F857" s="16"/>
      <c r="G857" s="16"/>
      <c r="H857" s="16"/>
      <c r="I857" s="16"/>
      <c r="J857" s="16"/>
      <c r="K857" s="16"/>
      <c r="L857" s="16"/>
      <c r="M857" s="16"/>
      <c r="N857" s="16"/>
      <c r="O857" s="16"/>
      <c r="P857" s="16"/>
      <c r="Q857" s="16"/>
      <c r="R857" s="16"/>
      <c r="S857" s="16"/>
      <c r="T857" s="16"/>
      <c r="U857" s="16"/>
      <c r="V857" s="16"/>
      <c r="W857" s="16"/>
      <c r="X857" s="16"/>
      <c r="Y857" s="16"/>
      <c r="Z857" s="16"/>
      <c r="AA857" s="16"/>
      <c r="AB857" s="16"/>
      <c r="AC857" s="16"/>
      <c r="AD857" s="16"/>
      <c r="AE857" s="16"/>
      <c r="AF857" s="16"/>
      <c r="AG857" s="16"/>
      <c r="AH857" s="16"/>
      <c r="AI857" s="16"/>
      <c r="AJ857" s="16"/>
      <c r="AK857" s="16"/>
      <c r="AL857" s="16"/>
      <c r="AM857" s="16"/>
      <c r="AN857" s="16"/>
      <c r="AO857" s="16"/>
      <c r="AP857" s="16"/>
      <c r="AQ857" s="16"/>
      <c r="AR857" s="16"/>
      <c r="AS857" s="16"/>
      <c r="AT857" s="16"/>
      <c r="AU857" s="16"/>
      <c r="AV857" s="16"/>
      <c r="AW857" s="16"/>
      <c r="AX857" s="16"/>
      <c r="AY857" s="16"/>
      <c r="AZ857" s="16"/>
      <c r="BA857" s="16"/>
      <c r="BB857" s="16"/>
      <c r="BC857" s="16"/>
      <c r="BD857" s="16"/>
      <c r="BE857" s="16"/>
      <c r="BF857" s="16"/>
      <c r="BG857" s="16"/>
      <c r="BH857" s="16"/>
      <c r="BI857" s="16"/>
      <c r="BJ857" s="16"/>
      <c r="BK857" s="16"/>
      <c r="BL857" s="16"/>
      <c r="BM857" s="16"/>
      <c r="BN857" s="16"/>
      <c r="BO857" s="16"/>
      <c r="BP857" s="16"/>
      <c r="BQ857" s="16"/>
      <c r="BR857" s="16"/>
      <c r="BS857" s="16"/>
      <c r="BT857" s="16"/>
      <c r="BU857" s="16"/>
      <c r="BV857" s="16"/>
      <c r="BW857" s="16"/>
      <c r="BX857" s="16"/>
      <c r="BY857" s="16"/>
      <c r="BZ857" s="16"/>
      <c r="CA857" s="16"/>
      <c r="CB857" s="16"/>
      <c r="CC857" s="16"/>
      <c r="CD857" s="16"/>
      <c r="CE857" s="16"/>
      <c r="CF857" s="16"/>
      <c r="CG857" s="16"/>
      <c r="CH857" s="16"/>
      <c r="CI857" s="16"/>
      <c r="CJ857" s="16"/>
      <c r="CK857" s="16"/>
      <c r="CL857" s="16"/>
      <c r="CM857" s="16"/>
      <c r="CN857" s="16"/>
      <c r="CO857" s="16"/>
      <c r="CP857" s="16"/>
      <c r="CQ857" s="16"/>
      <c r="CR857" s="16"/>
      <c r="CS857" s="16"/>
      <c r="CT857" s="16"/>
      <c r="CU857" s="16"/>
      <c r="CV857" s="16"/>
      <c r="CW857" s="16"/>
      <c r="CX857" s="16"/>
      <c r="CY857" s="16"/>
      <c r="CZ857" s="16"/>
      <c r="DA857" s="16"/>
      <c r="DB857" s="16"/>
      <c r="DC857" s="16"/>
      <c r="DD857" s="16"/>
      <c r="DE857" s="16"/>
      <c r="DF857" s="16"/>
      <c r="DG857" s="16"/>
      <c r="DH857" s="16"/>
      <c r="DI857" s="16"/>
      <c r="DJ857" s="16"/>
      <c r="DK857" s="16"/>
      <c r="DL857" s="16"/>
      <c r="DM857" s="16"/>
      <c r="DN857" s="16"/>
      <c r="DO857" s="16"/>
      <c r="DP857" s="16"/>
      <c r="DQ857" s="16"/>
      <c r="DR857" s="16"/>
      <c r="DS857" s="16"/>
      <c r="DT857" s="16"/>
      <c r="DU857" s="16"/>
      <c r="DV857" s="16"/>
      <c r="DW857" s="16"/>
      <c r="DX857" s="16"/>
      <c r="DY857" s="16"/>
      <c r="DZ857" s="16"/>
      <c r="EA857" s="16"/>
      <c r="EB857" s="16"/>
      <c r="EC857" s="16"/>
      <c r="ED857" s="16"/>
      <c r="EE857" s="16"/>
      <c r="EF857" s="16"/>
      <c r="EG857" s="16"/>
      <c r="EH857" s="16"/>
      <c r="EI857" s="16"/>
      <c r="EJ857" s="16"/>
      <c r="EK857" s="16"/>
      <c r="EL857" s="16"/>
      <c r="EM857" s="16"/>
      <c r="EN857" s="16"/>
      <c r="EO857" s="16"/>
      <c r="EP857" s="16"/>
      <c r="EQ857" s="16"/>
      <c r="ER857" s="16"/>
      <c r="ES857" s="16"/>
      <c r="ET857" s="16"/>
      <c r="EU857" s="16"/>
      <c r="EV857" s="16"/>
      <c r="EW857" s="16"/>
      <c r="EX857" s="16"/>
      <c r="EY857" s="16"/>
      <c r="EZ857" s="16"/>
      <c r="FA857" s="16"/>
      <c r="FB857" s="16"/>
      <c r="FC857" s="16"/>
      <c r="FD857" s="16"/>
      <c r="FE857" s="16"/>
      <c r="FF857" s="16"/>
      <c r="FG857" s="16"/>
      <c r="FH857" s="16"/>
      <c r="FI857" s="16"/>
      <c r="FJ857" s="16"/>
      <c r="FK857" s="16"/>
      <c r="FL857" s="16"/>
      <c r="FM857" s="16"/>
      <c r="FN857" s="16"/>
      <c r="FO857" s="16"/>
      <c r="FP857" s="16"/>
      <c r="FQ857" s="16"/>
      <c r="FR857" s="16"/>
      <c r="FS857" s="16"/>
      <c r="FT857" s="16"/>
      <c r="FU857" s="16"/>
      <c r="FV857" s="16"/>
      <c r="FW857" s="16"/>
      <c r="FX857" s="16"/>
      <c r="FY857" s="16"/>
      <c r="FZ857" s="16"/>
      <c r="GA857" s="16"/>
      <c r="GB857" s="16"/>
      <c r="GC857" s="16"/>
      <c r="GD857" s="16"/>
      <c r="GE857" s="16"/>
      <c r="GF857" s="16"/>
      <c r="GG857" s="16"/>
      <c r="GH857" s="16"/>
      <c r="GI857" s="16"/>
      <c r="GJ857" s="16"/>
      <c r="GK857" s="16"/>
      <c r="GL857" s="16"/>
      <c r="GM857" s="16"/>
      <c r="GN857" s="16"/>
      <c r="GO857" s="16"/>
      <c r="GP857" s="16"/>
      <c r="GQ857" s="16"/>
      <c r="GR857" s="16"/>
      <c r="GS857" s="16"/>
      <c r="GT857" s="16"/>
      <c r="GU857" s="16"/>
      <c r="GV857" s="16"/>
      <c r="GW857" s="16"/>
      <c r="GX857" s="16"/>
      <c r="GY857" s="16"/>
      <c r="GZ857" s="16"/>
      <c r="HA857" s="16"/>
      <c r="HB857" s="16"/>
      <c r="HC857" s="16"/>
      <c r="HD857" s="16"/>
      <c r="HE857" s="16"/>
      <c r="HF857" s="16"/>
      <c r="HG857" s="16"/>
      <c r="HH857" s="16"/>
      <c r="HI857" s="16"/>
      <c r="HJ857" s="16"/>
      <c r="HK857" s="16"/>
      <c r="HL857" s="16"/>
      <c r="HM857" s="16"/>
      <c r="HN857" s="16"/>
      <c r="HO857" s="16"/>
      <c r="HP857" s="16"/>
      <c r="HQ857" s="16"/>
      <c r="HR857" s="16"/>
      <c r="HS857" s="16"/>
      <c r="HT857" s="16"/>
      <c r="HU857" s="16"/>
      <c r="HV857" s="16"/>
      <c r="HW857" s="16"/>
      <c r="HX857" s="16"/>
      <c r="HY857" s="16"/>
      <c r="HZ857" s="16"/>
      <c r="IA857" s="16"/>
      <c r="IB857" s="16"/>
      <c r="IC857" s="16"/>
      <c r="ID857" s="16"/>
      <c r="IE857" s="16"/>
      <c r="IF857" s="16"/>
      <c r="IG857" s="16"/>
      <c r="IH857" s="16"/>
      <c r="II857" s="16"/>
      <c r="IJ857" s="16"/>
      <c r="IK857" s="16"/>
      <c r="IL857" s="16"/>
      <c r="IM857" s="16"/>
      <c r="IN857" s="16"/>
      <c r="IO857" s="16"/>
      <c r="IP857" s="16"/>
      <c r="IQ857" s="16"/>
      <c r="IR857" s="16"/>
      <c r="IS857" s="16"/>
      <c r="IT857" s="16"/>
      <c r="IU857" s="16"/>
      <c r="IV857" s="16"/>
      <c r="IW857" s="16"/>
      <c r="IX857" s="16"/>
      <c r="IY857" s="16"/>
      <c r="IZ857" s="16"/>
      <c r="JA857" s="16"/>
      <c r="JB857" s="16"/>
      <c r="JC857" s="16"/>
      <c r="JD857" s="16"/>
      <c r="JE857" s="16"/>
      <c r="JF857" s="16"/>
      <c r="JG857" s="16"/>
      <c r="JH857" s="16"/>
      <c r="JI857" s="16"/>
      <c r="JJ857" s="16"/>
      <c r="JK857" s="16"/>
      <c r="JL857" s="16"/>
      <c r="JM857" s="16"/>
      <c r="JN857" s="16"/>
      <c r="JO857" s="16"/>
      <c r="JP857" s="16"/>
    </row>
    <row r="858" spans="2:276" s="18" customFormat="1" ht="15.75" customHeight="1" x14ac:dyDescent="0.25">
      <c r="B858" s="16"/>
      <c r="C858" s="16"/>
      <c r="D858" s="16"/>
      <c r="E858" s="16"/>
      <c r="F858" s="16"/>
      <c r="G858" s="16"/>
      <c r="H858" s="16"/>
      <c r="I858" s="16"/>
      <c r="J858" s="16"/>
      <c r="K858" s="16"/>
      <c r="L858" s="16"/>
      <c r="M858" s="16"/>
      <c r="N858" s="16"/>
      <c r="O858" s="16"/>
      <c r="P858" s="16"/>
      <c r="Q858" s="16"/>
      <c r="R858" s="16"/>
      <c r="S858" s="16"/>
      <c r="T858" s="16"/>
      <c r="U858" s="16"/>
      <c r="V858" s="16"/>
      <c r="W858" s="16"/>
      <c r="X858" s="16"/>
      <c r="Y858" s="16"/>
      <c r="Z858" s="16"/>
      <c r="AA858" s="16"/>
      <c r="AB858" s="16"/>
      <c r="AC858" s="16"/>
      <c r="AD858" s="16"/>
      <c r="AE858" s="16"/>
      <c r="AF858" s="16"/>
      <c r="AG858" s="16"/>
      <c r="AH858" s="16"/>
      <c r="AI858" s="16"/>
      <c r="AJ858" s="16"/>
      <c r="AK858" s="16"/>
      <c r="AL858" s="16"/>
      <c r="AM858" s="16"/>
      <c r="AN858" s="16"/>
      <c r="AO858" s="16"/>
      <c r="AP858" s="16"/>
      <c r="AQ858" s="16"/>
      <c r="AR858" s="16"/>
      <c r="AS858" s="16"/>
      <c r="AT858" s="16"/>
      <c r="AU858" s="16"/>
      <c r="AV858" s="16"/>
      <c r="AW858" s="16"/>
      <c r="AX858" s="16"/>
      <c r="AY858" s="16"/>
      <c r="AZ858" s="16"/>
      <c r="BA858" s="16"/>
      <c r="BB858" s="16"/>
      <c r="BC858" s="16"/>
      <c r="BD858" s="16"/>
      <c r="BE858" s="16"/>
      <c r="BF858" s="16"/>
      <c r="BG858" s="16"/>
      <c r="BH858" s="16"/>
      <c r="BI858" s="16"/>
      <c r="BJ858" s="16"/>
      <c r="BK858" s="16"/>
      <c r="BL858" s="16"/>
      <c r="BM858" s="16"/>
      <c r="BN858" s="16"/>
      <c r="BO858" s="16"/>
      <c r="BP858" s="16"/>
      <c r="BQ858" s="16"/>
      <c r="BR858" s="16"/>
      <c r="BS858" s="16"/>
      <c r="BT858" s="16"/>
      <c r="BU858" s="16"/>
      <c r="BV858" s="16"/>
      <c r="BW858" s="16"/>
      <c r="BX858" s="16"/>
      <c r="BY858" s="16"/>
      <c r="BZ858" s="16"/>
      <c r="CA858" s="16"/>
      <c r="CB858" s="16"/>
      <c r="CC858" s="16"/>
      <c r="CD858" s="16"/>
      <c r="CE858" s="16"/>
      <c r="CF858" s="16"/>
      <c r="CG858" s="16"/>
      <c r="CH858" s="16"/>
      <c r="CI858" s="16"/>
      <c r="CJ858" s="16"/>
      <c r="CK858" s="16"/>
      <c r="CL858" s="16"/>
      <c r="CM858" s="16"/>
      <c r="CN858" s="16"/>
      <c r="CO858" s="16"/>
      <c r="CP858" s="16"/>
      <c r="CQ858" s="16"/>
      <c r="CR858" s="16"/>
      <c r="CS858" s="16"/>
      <c r="CT858" s="16"/>
      <c r="CU858" s="16"/>
      <c r="CV858" s="16"/>
      <c r="CW858" s="16"/>
      <c r="CX858" s="16"/>
      <c r="CY858" s="16"/>
      <c r="CZ858" s="16"/>
      <c r="DA858" s="16"/>
      <c r="DB858" s="16"/>
      <c r="DC858" s="16"/>
      <c r="DD858" s="16"/>
      <c r="DE858" s="16"/>
      <c r="DF858" s="16"/>
      <c r="DG858" s="16"/>
      <c r="DH858" s="16"/>
      <c r="DI858" s="16"/>
      <c r="DJ858" s="16"/>
      <c r="DK858" s="16"/>
      <c r="DL858" s="16"/>
      <c r="DM858" s="16"/>
      <c r="DN858" s="16"/>
      <c r="DO858" s="16"/>
      <c r="DP858" s="16"/>
      <c r="DQ858" s="16"/>
      <c r="DR858" s="16"/>
      <c r="DS858" s="16"/>
      <c r="DT858" s="16"/>
      <c r="DU858" s="16"/>
      <c r="DV858" s="16"/>
      <c r="DW858" s="16"/>
      <c r="DX858" s="16"/>
      <c r="DY858" s="16"/>
      <c r="DZ858" s="16"/>
      <c r="EA858" s="16"/>
      <c r="EB858" s="16"/>
      <c r="EC858" s="16"/>
      <c r="ED858" s="16"/>
      <c r="EE858" s="16"/>
      <c r="EF858" s="16"/>
      <c r="EG858" s="16"/>
      <c r="EH858" s="16"/>
      <c r="EI858" s="16"/>
      <c r="EJ858" s="16"/>
      <c r="EK858" s="16"/>
      <c r="EL858" s="16"/>
      <c r="EM858" s="16"/>
      <c r="EN858" s="16"/>
      <c r="EO858" s="16"/>
      <c r="EP858" s="16"/>
      <c r="EQ858" s="16"/>
      <c r="ER858" s="16"/>
      <c r="ES858" s="16"/>
      <c r="ET858" s="16"/>
      <c r="EU858" s="16"/>
      <c r="EV858" s="16"/>
      <c r="EW858" s="16"/>
      <c r="EX858" s="16"/>
      <c r="EY858" s="16"/>
      <c r="EZ858" s="16"/>
      <c r="FA858" s="16"/>
      <c r="FB858" s="16"/>
      <c r="FC858" s="16"/>
      <c r="FD858" s="16"/>
      <c r="FE858" s="16"/>
      <c r="FF858" s="16"/>
      <c r="FG858" s="16"/>
      <c r="FH858" s="16"/>
      <c r="FI858" s="16"/>
      <c r="FJ858" s="16"/>
      <c r="FK858" s="16"/>
      <c r="FL858" s="16"/>
      <c r="FM858" s="16"/>
      <c r="FN858" s="16"/>
      <c r="FO858" s="16"/>
      <c r="FP858" s="16"/>
      <c r="FQ858" s="16"/>
      <c r="FR858" s="16"/>
      <c r="FS858" s="16"/>
      <c r="FT858" s="16"/>
      <c r="FU858" s="16"/>
      <c r="FV858" s="16"/>
      <c r="FW858" s="16"/>
      <c r="FX858" s="16"/>
      <c r="FY858" s="16"/>
      <c r="FZ858" s="16"/>
      <c r="GA858" s="16"/>
      <c r="GB858" s="16"/>
      <c r="GC858" s="16"/>
      <c r="GD858" s="16"/>
      <c r="GE858" s="16"/>
      <c r="GF858" s="16"/>
      <c r="GG858" s="16"/>
      <c r="GH858" s="16"/>
      <c r="GI858" s="16"/>
      <c r="GJ858" s="16"/>
      <c r="GK858" s="16"/>
      <c r="GL858" s="16"/>
      <c r="GM858" s="16"/>
      <c r="GN858" s="16"/>
      <c r="GO858" s="16"/>
      <c r="GP858" s="16"/>
      <c r="GQ858" s="16"/>
      <c r="GR858" s="16"/>
      <c r="GS858" s="16"/>
      <c r="GT858" s="16"/>
      <c r="GU858" s="16"/>
      <c r="GV858" s="16"/>
      <c r="GW858" s="16"/>
      <c r="GX858" s="16"/>
      <c r="GY858" s="16"/>
      <c r="GZ858" s="16"/>
      <c r="HA858" s="16"/>
      <c r="HB858" s="16"/>
      <c r="HC858" s="16"/>
      <c r="HD858" s="16"/>
      <c r="HE858" s="16"/>
      <c r="HF858" s="16"/>
      <c r="HG858" s="16"/>
      <c r="HH858" s="16"/>
      <c r="HI858" s="16"/>
      <c r="HJ858" s="16"/>
      <c r="HK858" s="16"/>
      <c r="HL858" s="16"/>
      <c r="HM858" s="16"/>
      <c r="HN858" s="16"/>
      <c r="HO858" s="16"/>
      <c r="HP858" s="16"/>
      <c r="HQ858" s="16"/>
      <c r="HR858" s="16"/>
      <c r="HS858" s="16"/>
      <c r="HT858" s="16"/>
      <c r="HU858" s="16"/>
      <c r="HV858" s="16"/>
      <c r="HW858" s="16"/>
      <c r="HX858" s="16"/>
      <c r="HY858" s="16"/>
      <c r="HZ858" s="16"/>
      <c r="IA858" s="16"/>
      <c r="IB858" s="16"/>
      <c r="IC858" s="16"/>
      <c r="ID858" s="16"/>
      <c r="IE858" s="16"/>
      <c r="IF858" s="16"/>
      <c r="IG858" s="16"/>
      <c r="IH858" s="16"/>
      <c r="II858" s="16"/>
      <c r="IJ858" s="16"/>
      <c r="IK858" s="16"/>
      <c r="IL858" s="16"/>
      <c r="IM858" s="16"/>
      <c r="IN858" s="16"/>
      <c r="IO858" s="16"/>
      <c r="IP858" s="16"/>
      <c r="IQ858" s="16"/>
      <c r="IR858" s="16"/>
      <c r="IS858" s="16"/>
      <c r="IT858" s="16"/>
      <c r="IU858" s="16"/>
      <c r="IV858" s="16"/>
      <c r="IW858" s="16"/>
      <c r="IX858" s="16"/>
      <c r="IY858" s="16"/>
      <c r="IZ858" s="16"/>
      <c r="JA858" s="16"/>
      <c r="JB858" s="16"/>
      <c r="JC858" s="16"/>
      <c r="JD858" s="16"/>
      <c r="JE858" s="16"/>
      <c r="JF858" s="16"/>
      <c r="JG858" s="16"/>
      <c r="JH858" s="16"/>
      <c r="JI858" s="16"/>
      <c r="JJ858" s="16"/>
      <c r="JK858" s="16"/>
      <c r="JL858" s="16"/>
      <c r="JM858" s="16"/>
      <c r="JN858" s="16"/>
      <c r="JO858" s="16"/>
      <c r="JP858" s="16"/>
    </row>
    <row r="859" spans="2:276" s="18" customFormat="1" ht="15.75" customHeight="1" x14ac:dyDescent="0.25">
      <c r="B859" s="16"/>
      <c r="C859" s="16"/>
      <c r="D859" s="16"/>
      <c r="E859" s="16"/>
      <c r="F859" s="16"/>
      <c r="G859" s="16"/>
      <c r="H859" s="16"/>
      <c r="I859" s="16"/>
      <c r="J859" s="16"/>
      <c r="K859" s="16"/>
      <c r="L859" s="16"/>
      <c r="M859" s="16"/>
      <c r="N859" s="16"/>
      <c r="O859" s="16"/>
      <c r="P859" s="16"/>
      <c r="Q859" s="16"/>
      <c r="R859" s="16"/>
      <c r="S859" s="16"/>
      <c r="T859" s="16"/>
      <c r="U859" s="16"/>
      <c r="V859" s="16"/>
      <c r="W859" s="16"/>
      <c r="X859" s="16"/>
      <c r="Y859" s="16"/>
      <c r="Z859" s="16"/>
      <c r="AA859" s="16"/>
      <c r="AB859" s="16"/>
      <c r="AC859" s="16"/>
      <c r="AD859" s="16"/>
      <c r="AE859" s="16"/>
      <c r="AF859" s="16"/>
      <c r="AG859" s="16"/>
      <c r="AH859" s="16"/>
      <c r="AI859" s="16"/>
      <c r="AJ859" s="16"/>
      <c r="AK859" s="16"/>
      <c r="AL859" s="16"/>
      <c r="AM859" s="16"/>
      <c r="AN859" s="16"/>
      <c r="AO859" s="16"/>
      <c r="AP859" s="16"/>
      <c r="AQ859" s="16"/>
      <c r="AR859" s="16"/>
      <c r="AS859" s="16"/>
      <c r="AT859" s="16"/>
      <c r="AU859" s="16"/>
      <c r="AV859" s="16"/>
      <c r="AW859" s="16"/>
      <c r="AX859" s="16"/>
      <c r="AY859" s="16"/>
      <c r="AZ859" s="16"/>
      <c r="BA859" s="16"/>
      <c r="BB859" s="16"/>
      <c r="BC859" s="16"/>
      <c r="BD859" s="16"/>
      <c r="BE859" s="16"/>
      <c r="BF859" s="16"/>
      <c r="BG859" s="16"/>
      <c r="BH859" s="16"/>
      <c r="BI859" s="16"/>
      <c r="BJ859" s="16"/>
      <c r="BK859" s="16"/>
      <c r="BL859" s="16"/>
      <c r="BM859" s="16"/>
      <c r="BN859" s="16"/>
      <c r="BO859" s="16"/>
      <c r="BP859" s="16"/>
      <c r="BQ859" s="16"/>
      <c r="BR859" s="16"/>
      <c r="BS859" s="16"/>
      <c r="BT859" s="16"/>
      <c r="BU859" s="16"/>
      <c r="BV859" s="16"/>
      <c r="BW859" s="16"/>
      <c r="BX859" s="16"/>
      <c r="BY859" s="16"/>
      <c r="BZ859" s="16"/>
      <c r="CA859" s="16"/>
      <c r="CB859" s="16"/>
      <c r="CC859" s="16"/>
      <c r="CD859" s="16"/>
      <c r="CE859" s="16"/>
      <c r="CF859" s="16"/>
      <c r="CG859" s="16"/>
      <c r="CH859" s="16"/>
      <c r="CI859" s="16"/>
      <c r="CJ859" s="16"/>
      <c r="CK859" s="16"/>
      <c r="CL859" s="16"/>
      <c r="CM859" s="16"/>
      <c r="CN859" s="16"/>
      <c r="CO859" s="16"/>
      <c r="CP859" s="16"/>
      <c r="CQ859" s="16"/>
      <c r="CR859" s="16"/>
      <c r="CS859" s="16"/>
      <c r="CT859" s="16"/>
      <c r="CU859" s="16"/>
      <c r="CV859" s="16"/>
      <c r="CW859" s="16"/>
      <c r="CX859" s="16"/>
      <c r="CY859" s="16"/>
      <c r="CZ859" s="16"/>
      <c r="DA859" s="16"/>
      <c r="DB859" s="16"/>
      <c r="DC859" s="16"/>
      <c r="DD859" s="16"/>
      <c r="DE859" s="16"/>
      <c r="DF859" s="16"/>
      <c r="DG859" s="16"/>
      <c r="DH859" s="16"/>
      <c r="DI859" s="16"/>
      <c r="DJ859" s="16"/>
      <c r="DK859" s="16"/>
      <c r="DL859" s="16"/>
      <c r="DM859" s="16"/>
      <c r="DN859" s="16"/>
      <c r="DO859" s="16"/>
      <c r="DP859" s="16"/>
      <c r="DQ859" s="16"/>
      <c r="DR859" s="16"/>
      <c r="DS859" s="16"/>
      <c r="DT859" s="16"/>
      <c r="DU859" s="16"/>
      <c r="DV859" s="16"/>
      <c r="DW859" s="16"/>
      <c r="DX859" s="16"/>
      <c r="DY859" s="16"/>
      <c r="DZ859" s="16"/>
      <c r="EA859" s="16"/>
      <c r="EB859" s="16"/>
      <c r="EC859" s="16"/>
      <c r="ED859" s="16"/>
      <c r="EE859" s="16"/>
      <c r="EF859" s="16"/>
      <c r="EG859" s="16"/>
      <c r="EH859" s="16"/>
      <c r="EI859" s="16"/>
      <c r="EJ859" s="16"/>
      <c r="EK859" s="16"/>
      <c r="EL859" s="16"/>
      <c r="EM859" s="16"/>
      <c r="EN859" s="16"/>
      <c r="EO859" s="16"/>
      <c r="EP859" s="16"/>
      <c r="EQ859" s="16"/>
      <c r="ER859" s="16"/>
      <c r="ES859" s="16"/>
      <c r="ET859" s="16"/>
      <c r="EU859" s="16"/>
      <c r="EV859" s="16"/>
      <c r="EW859" s="16"/>
      <c r="EX859" s="16"/>
      <c r="EY859" s="16"/>
      <c r="EZ859" s="16"/>
      <c r="FA859" s="16"/>
      <c r="FB859" s="16"/>
      <c r="FC859" s="16"/>
      <c r="FD859" s="16"/>
      <c r="FE859" s="16"/>
      <c r="FF859" s="16"/>
      <c r="FG859" s="16"/>
      <c r="FH859" s="16"/>
      <c r="FI859" s="16"/>
      <c r="FJ859" s="16"/>
      <c r="FK859" s="16"/>
      <c r="FL859" s="16"/>
      <c r="FM859" s="16"/>
      <c r="FN859" s="16"/>
      <c r="FO859" s="16"/>
      <c r="FP859" s="16"/>
      <c r="FQ859" s="16"/>
      <c r="FR859" s="16"/>
      <c r="FS859" s="16"/>
      <c r="FT859" s="16"/>
      <c r="FU859" s="16"/>
      <c r="FV859" s="16"/>
      <c r="FW859" s="16"/>
      <c r="FX859" s="16"/>
      <c r="FY859" s="16"/>
      <c r="FZ859" s="16"/>
      <c r="GA859" s="16"/>
      <c r="GB859" s="16"/>
      <c r="GC859" s="16"/>
      <c r="GD859" s="16"/>
      <c r="GE859" s="16"/>
      <c r="GF859" s="16"/>
      <c r="GG859" s="16"/>
      <c r="GH859" s="16"/>
      <c r="GI859" s="16"/>
      <c r="GJ859" s="16"/>
      <c r="GK859" s="16"/>
      <c r="GL859" s="16"/>
      <c r="GM859" s="16"/>
      <c r="GN859" s="16"/>
      <c r="GO859" s="16"/>
      <c r="GP859" s="16"/>
      <c r="GQ859" s="16"/>
      <c r="GR859" s="16"/>
      <c r="GS859" s="16"/>
      <c r="GT859" s="16"/>
      <c r="GU859" s="16"/>
      <c r="GV859" s="16"/>
      <c r="GW859" s="16"/>
      <c r="GX859" s="16"/>
      <c r="GY859" s="16"/>
      <c r="GZ859" s="16"/>
      <c r="HA859" s="16"/>
      <c r="HB859" s="16"/>
      <c r="HC859" s="16"/>
      <c r="HD859" s="16"/>
      <c r="HE859" s="16"/>
      <c r="HF859" s="16"/>
      <c r="HG859" s="16"/>
      <c r="HH859" s="16"/>
      <c r="HI859" s="16"/>
      <c r="HJ859" s="16"/>
      <c r="HK859" s="16"/>
      <c r="HL859" s="16"/>
      <c r="HM859" s="16"/>
      <c r="HN859" s="16"/>
      <c r="HO859" s="16"/>
      <c r="HP859" s="16"/>
      <c r="HQ859" s="16"/>
      <c r="HR859" s="16"/>
      <c r="HS859" s="16"/>
      <c r="HT859" s="16"/>
      <c r="HU859" s="16"/>
      <c r="HV859" s="16"/>
      <c r="HW859" s="16"/>
      <c r="HX859" s="16"/>
      <c r="HY859" s="16"/>
      <c r="HZ859" s="16"/>
      <c r="IA859" s="16"/>
      <c r="IB859" s="16"/>
      <c r="IC859" s="16"/>
      <c r="ID859" s="16"/>
      <c r="IE859" s="16"/>
      <c r="IF859" s="16"/>
      <c r="IG859" s="16"/>
      <c r="IH859" s="16"/>
      <c r="II859" s="16"/>
      <c r="IJ859" s="16"/>
      <c r="IK859" s="16"/>
      <c r="IL859" s="16"/>
      <c r="IM859" s="16"/>
      <c r="IN859" s="16"/>
      <c r="IO859" s="16"/>
      <c r="IP859" s="16"/>
      <c r="IQ859" s="16"/>
      <c r="IR859" s="16"/>
      <c r="IS859" s="16"/>
      <c r="IT859" s="16"/>
      <c r="IU859" s="16"/>
      <c r="IV859" s="16"/>
      <c r="IW859" s="16"/>
      <c r="IX859" s="16"/>
      <c r="IY859" s="16"/>
      <c r="IZ859" s="16"/>
      <c r="JA859" s="16"/>
      <c r="JB859" s="16"/>
      <c r="JC859" s="16"/>
      <c r="JD859" s="16"/>
      <c r="JE859" s="16"/>
      <c r="JF859" s="16"/>
      <c r="JG859" s="16"/>
      <c r="JH859" s="16"/>
      <c r="JI859" s="16"/>
      <c r="JJ859" s="16"/>
      <c r="JK859" s="16"/>
      <c r="JL859" s="16"/>
      <c r="JM859" s="16"/>
      <c r="JN859" s="16"/>
      <c r="JO859" s="16"/>
      <c r="JP859" s="16"/>
    </row>
    <row r="860" spans="2:276" s="18" customFormat="1" ht="15.75" customHeight="1" x14ac:dyDescent="0.25">
      <c r="B860" s="16"/>
      <c r="C860" s="16"/>
      <c r="D860" s="16"/>
      <c r="E860" s="16"/>
      <c r="F860" s="16"/>
      <c r="G860" s="16"/>
      <c r="H860" s="16"/>
      <c r="I860" s="16"/>
      <c r="J860" s="16"/>
      <c r="K860" s="16"/>
      <c r="L860" s="16"/>
      <c r="M860" s="16"/>
      <c r="N860" s="16"/>
      <c r="O860" s="16"/>
      <c r="P860" s="16"/>
      <c r="Q860" s="16"/>
      <c r="R860" s="16"/>
      <c r="S860" s="16"/>
      <c r="T860" s="16"/>
      <c r="U860" s="16"/>
      <c r="V860" s="16"/>
      <c r="W860" s="16"/>
      <c r="X860" s="16"/>
      <c r="Y860" s="16"/>
      <c r="Z860" s="16"/>
      <c r="AA860" s="16"/>
      <c r="AB860" s="16"/>
      <c r="AC860" s="16"/>
      <c r="AD860" s="16"/>
      <c r="AE860" s="16"/>
      <c r="AF860" s="16"/>
      <c r="AG860" s="16"/>
      <c r="AH860" s="16"/>
      <c r="AI860" s="16"/>
      <c r="AJ860" s="16"/>
      <c r="AK860" s="16"/>
      <c r="AL860" s="16"/>
      <c r="AM860" s="16"/>
      <c r="AN860" s="16"/>
      <c r="AO860" s="16"/>
      <c r="AP860" s="16"/>
      <c r="AQ860" s="16"/>
      <c r="AR860" s="16"/>
      <c r="AS860" s="16"/>
      <c r="AT860" s="16"/>
      <c r="AU860" s="16"/>
      <c r="AV860" s="16"/>
      <c r="AW860" s="16"/>
      <c r="AX860" s="16"/>
      <c r="AY860" s="16"/>
      <c r="AZ860" s="16"/>
      <c r="BA860" s="16"/>
      <c r="BB860" s="16"/>
      <c r="BC860" s="16"/>
      <c r="BD860" s="16"/>
      <c r="BE860" s="16"/>
      <c r="BF860" s="16"/>
      <c r="BG860" s="16"/>
      <c r="BH860" s="16"/>
      <c r="BI860" s="16"/>
      <c r="BJ860" s="16"/>
      <c r="BK860" s="16"/>
      <c r="BL860" s="16"/>
      <c r="BM860" s="16"/>
      <c r="BN860" s="16"/>
      <c r="BO860" s="16"/>
      <c r="BP860" s="16"/>
      <c r="BQ860" s="16"/>
      <c r="BR860" s="16"/>
      <c r="BS860" s="16"/>
      <c r="BT860" s="16"/>
      <c r="BU860" s="16"/>
      <c r="BV860" s="16"/>
      <c r="BW860" s="16"/>
      <c r="BX860" s="16"/>
      <c r="BY860" s="16"/>
      <c r="BZ860" s="16"/>
      <c r="CA860" s="16"/>
      <c r="CB860" s="16"/>
      <c r="CC860" s="16"/>
      <c r="CD860" s="16"/>
      <c r="CE860" s="16"/>
      <c r="CF860" s="16"/>
      <c r="CG860" s="16"/>
      <c r="CH860" s="16"/>
      <c r="CI860" s="16"/>
      <c r="CJ860" s="16"/>
      <c r="CK860" s="16"/>
      <c r="CL860" s="16"/>
      <c r="CM860" s="16"/>
      <c r="CN860" s="16"/>
      <c r="CO860" s="16"/>
      <c r="CP860" s="16"/>
      <c r="CQ860" s="16"/>
      <c r="CR860" s="16"/>
      <c r="CS860" s="16"/>
      <c r="CT860" s="16"/>
      <c r="CU860" s="16"/>
      <c r="CV860" s="16"/>
      <c r="CW860" s="16"/>
      <c r="CX860" s="16"/>
      <c r="CY860" s="16"/>
      <c r="CZ860" s="16"/>
      <c r="DA860" s="16"/>
      <c r="DB860" s="16"/>
      <c r="DC860" s="16"/>
      <c r="DD860" s="16"/>
      <c r="DE860" s="16"/>
      <c r="DF860" s="16"/>
      <c r="DG860" s="16"/>
      <c r="DH860" s="16"/>
      <c r="DI860" s="16"/>
      <c r="DJ860" s="16"/>
      <c r="DK860" s="16"/>
      <c r="DL860" s="16"/>
      <c r="DM860" s="16"/>
      <c r="DN860" s="16"/>
      <c r="DO860" s="16"/>
      <c r="DP860" s="16"/>
      <c r="DQ860" s="16"/>
      <c r="DR860" s="16"/>
      <c r="DS860" s="16"/>
      <c r="DT860" s="16"/>
      <c r="DU860" s="16"/>
      <c r="DV860" s="16"/>
      <c r="DW860" s="16"/>
      <c r="DX860" s="16"/>
      <c r="DY860" s="16"/>
      <c r="DZ860" s="16"/>
      <c r="EA860" s="16"/>
      <c r="EB860" s="16"/>
      <c r="EC860" s="16"/>
      <c r="ED860" s="16"/>
      <c r="EE860" s="16"/>
      <c r="EF860" s="16"/>
      <c r="EG860" s="16"/>
      <c r="EH860" s="16"/>
      <c r="EI860" s="16"/>
      <c r="EJ860" s="16"/>
      <c r="EK860" s="16"/>
      <c r="EL860" s="16"/>
      <c r="EM860" s="16"/>
      <c r="EN860" s="16"/>
      <c r="EO860" s="16"/>
      <c r="EP860" s="16"/>
      <c r="EQ860" s="16"/>
      <c r="ER860" s="16"/>
      <c r="ES860" s="16"/>
      <c r="ET860" s="16"/>
      <c r="EU860" s="16"/>
      <c r="EV860" s="16"/>
      <c r="EW860" s="16"/>
      <c r="EX860" s="16"/>
      <c r="EY860" s="16"/>
      <c r="EZ860" s="16"/>
      <c r="FA860" s="16"/>
      <c r="FB860" s="16"/>
      <c r="FC860" s="16"/>
      <c r="FD860" s="16"/>
      <c r="FE860" s="16"/>
      <c r="FF860" s="16"/>
      <c r="FG860" s="16"/>
      <c r="FH860" s="16"/>
      <c r="FI860" s="16"/>
      <c r="FJ860" s="16"/>
      <c r="FK860" s="16"/>
      <c r="FL860" s="16"/>
      <c r="FM860" s="16"/>
      <c r="FN860" s="16"/>
      <c r="FO860" s="16"/>
      <c r="FP860" s="16"/>
      <c r="FQ860" s="16"/>
      <c r="FR860" s="16"/>
      <c r="FS860" s="16"/>
      <c r="FT860" s="16"/>
      <c r="FU860" s="16"/>
      <c r="FV860" s="16"/>
      <c r="FW860" s="16"/>
      <c r="FX860" s="16"/>
      <c r="FY860" s="16"/>
      <c r="FZ860" s="16"/>
      <c r="GA860" s="16"/>
      <c r="GB860" s="16"/>
      <c r="GC860" s="16"/>
      <c r="GD860" s="16"/>
      <c r="GE860" s="16"/>
      <c r="GF860" s="16"/>
      <c r="GG860" s="16"/>
      <c r="GH860" s="16"/>
      <c r="GI860" s="16"/>
      <c r="GJ860" s="16"/>
      <c r="GK860" s="16"/>
      <c r="GL860" s="16"/>
      <c r="GM860" s="16"/>
      <c r="GN860" s="16"/>
      <c r="GO860" s="16"/>
      <c r="GP860" s="16"/>
      <c r="GQ860" s="16"/>
      <c r="GR860" s="16"/>
      <c r="GS860" s="16"/>
      <c r="GT860" s="16"/>
      <c r="GU860" s="16"/>
      <c r="GV860" s="16"/>
      <c r="GW860" s="16"/>
      <c r="GX860" s="16"/>
      <c r="GY860" s="16"/>
      <c r="GZ860" s="16"/>
      <c r="HA860" s="16"/>
      <c r="HB860" s="16"/>
      <c r="HC860" s="16"/>
      <c r="HD860" s="16"/>
      <c r="HE860" s="16"/>
      <c r="HF860" s="16"/>
      <c r="HG860" s="16"/>
      <c r="HH860" s="16"/>
      <c r="HI860" s="16"/>
      <c r="HJ860" s="16"/>
      <c r="HK860" s="16"/>
      <c r="HL860" s="16"/>
      <c r="HM860" s="16"/>
      <c r="HN860" s="16"/>
      <c r="HO860" s="16"/>
      <c r="HP860" s="16"/>
      <c r="HQ860" s="16"/>
      <c r="HR860" s="16"/>
      <c r="HS860" s="16"/>
      <c r="HT860" s="16"/>
      <c r="HU860" s="16"/>
      <c r="HV860" s="16"/>
      <c r="HW860" s="16"/>
      <c r="HX860" s="16"/>
      <c r="HY860" s="16"/>
      <c r="HZ860" s="16"/>
      <c r="IA860" s="16"/>
      <c r="IB860" s="16"/>
      <c r="IC860" s="16"/>
      <c r="ID860" s="16"/>
      <c r="IE860" s="16"/>
      <c r="IF860" s="16"/>
      <c r="IG860" s="16"/>
      <c r="IH860" s="16"/>
      <c r="II860" s="16"/>
      <c r="IJ860" s="16"/>
      <c r="IK860" s="16"/>
      <c r="IL860" s="16"/>
      <c r="IM860" s="16"/>
      <c r="IN860" s="16"/>
      <c r="IO860" s="16"/>
      <c r="IP860" s="16"/>
      <c r="IQ860" s="16"/>
      <c r="IR860" s="16"/>
      <c r="IS860" s="16"/>
      <c r="IT860" s="16"/>
      <c r="IU860" s="16"/>
      <c r="IV860" s="16"/>
      <c r="IW860" s="16"/>
      <c r="IX860" s="16"/>
      <c r="IY860" s="16"/>
      <c r="IZ860" s="16"/>
      <c r="JA860" s="16"/>
      <c r="JB860" s="16"/>
      <c r="JC860" s="16"/>
      <c r="JD860" s="16"/>
      <c r="JE860" s="16"/>
      <c r="JF860" s="16"/>
      <c r="JG860" s="16"/>
      <c r="JH860" s="16"/>
      <c r="JI860" s="16"/>
      <c r="JJ860" s="16"/>
      <c r="JK860" s="16"/>
      <c r="JL860" s="16"/>
      <c r="JM860" s="16"/>
      <c r="JN860" s="16"/>
      <c r="JO860" s="16"/>
      <c r="JP860" s="16"/>
    </row>
    <row r="861" spans="2:276" s="18" customFormat="1" ht="15.75" customHeight="1" x14ac:dyDescent="0.25">
      <c r="B861" s="16"/>
      <c r="C861" s="16"/>
      <c r="D861" s="16"/>
      <c r="E861" s="16"/>
      <c r="F861" s="16"/>
      <c r="G861" s="16"/>
      <c r="H861" s="16"/>
      <c r="I861" s="16"/>
      <c r="J861" s="16"/>
      <c r="K861" s="16"/>
      <c r="L861" s="16"/>
      <c r="M861" s="16"/>
      <c r="N861" s="16"/>
      <c r="O861" s="16"/>
      <c r="P861" s="16"/>
      <c r="Q861" s="16"/>
      <c r="R861" s="16"/>
      <c r="S861" s="16"/>
      <c r="T861" s="16"/>
      <c r="U861" s="16"/>
      <c r="V861" s="16"/>
      <c r="W861" s="16"/>
      <c r="X861" s="16"/>
      <c r="Y861" s="16"/>
      <c r="Z861" s="16"/>
      <c r="AA861" s="16"/>
      <c r="AB861" s="16"/>
      <c r="AC861" s="16"/>
      <c r="AD861" s="16"/>
      <c r="AE861" s="16"/>
      <c r="AF861" s="16"/>
      <c r="AG861" s="16"/>
      <c r="AH861" s="16"/>
      <c r="AI861" s="16"/>
      <c r="AJ861" s="16"/>
      <c r="AK861" s="16"/>
      <c r="AL861" s="16"/>
      <c r="AM861" s="16"/>
      <c r="AN861" s="16"/>
      <c r="AO861" s="16"/>
      <c r="AP861" s="16"/>
      <c r="AQ861" s="16"/>
      <c r="AR861" s="16"/>
      <c r="AS861" s="16"/>
      <c r="AT861" s="16"/>
      <c r="AU861" s="16"/>
      <c r="AV861" s="16"/>
      <c r="AW861" s="16"/>
      <c r="AX861" s="16"/>
      <c r="AY861" s="16"/>
      <c r="AZ861" s="16"/>
      <c r="BA861" s="16"/>
      <c r="BB861" s="16"/>
      <c r="BC861" s="16"/>
      <c r="BD861" s="16"/>
      <c r="BE861" s="16"/>
      <c r="BF861" s="16"/>
      <c r="BG861" s="16"/>
      <c r="BH861" s="16"/>
      <c r="BI861" s="16"/>
      <c r="BJ861" s="16"/>
      <c r="BK861" s="16"/>
      <c r="BL861" s="16"/>
      <c r="BM861" s="16"/>
      <c r="BN861" s="16"/>
      <c r="BO861" s="16"/>
      <c r="BP861" s="16"/>
      <c r="BQ861" s="16"/>
      <c r="BR861" s="16"/>
      <c r="BS861" s="16"/>
      <c r="BT861" s="16"/>
      <c r="BU861" s="16"/>
      <c r="BV861" s="16"/>
      <c r="BW861" s="16"/>
      <c r="BX861" s="16"/>
      <c r="BY861" s="16"/>
      <c r="BZ861" s="16"/>
      <c r="CA861" s="16"/>
      <c r="CB861" s="16"/>
      <c r="CC861" s="16"/>
      <c r="CD861" s="16"/>
      <c r="CE861" s="16"/>
      <c r="CF861" s="16"/>
      <c r="CG861" s="16"/>
      <c r="CH861" s="16"/>
      <c r="CI861" s="16"/>
      <c r="CJ861" s="16"/>
      <c r="CK861" s="16"/>
      <c r="CL861" s="16"/>
      <c r="CM861" s="16"/>
      <c r="CN861" s="16"/>
      <c r="CO861" s="16"/>
      <c r="CP861" s="16"/>
      <c r="CQ861" s="16"/>
      <c r="CR861" s="16"/>
      <c r="CS861" s="16"/>
      <c r="CT861" s="16"/>
      <c r="CU861" s="16"/>
      <c r="CV861" s="16"/>
      <c r="CW861" s="16"/>
      <c r="CX861" s="16"/>
      <c r="CY861" s="16"/>
      <c r="CZ861" s="16"/>
      <c r="DA861" s="16"/>
      <c r="DB861" s="16"/>
      <c r="DC861" s="16"/>
      <c r="DD861" s="16"/>
      <c r="DE861" s="16"/>
      <c r="DF861" s="16"/>
      <c r="DG861" s="16"/>
      <c r="DH861" s="16"/>
      <c r="DI861" s="16"/>
      <c r="DJ861" s="16"/>
      <c r="DK861" s="16"/>
      <c r="DL861" s="16"/>
      <c r="DM861" s="16"/>
      <c r="DN861" s="16"/>
      <c r="DO861" s="16"/>
      <c r="DP861" s="16"/>
      <c r="DQ861" s="16"/>
      <c r="DR861" s="16"/>
      <c r="DS861" s="16"/>
      <c r="DT861" s="16"/>
      <c r="DU861" s="16"/>
      <c r="DV861" s="16"/>
      <c r="DW861" s="16"/>
      <c r="DX861" s="16"/>
      <c r="DY861" s="16"/>
      <c r="DZ861" s="16"/>
      <c r="EA861" s="16"/>
      <c r="EB861" s="16"/>
      <c r="EC861" s="16"/>
      <c r="ED861" s="16"/>
      <c r="EE861" s="16"/>
      <c r="EF861" s="16"/>
      <c r="EG861" s="16"/>
      <c r="EH861" s="16"/>
      <c r="EI861" s="16"/>
      <c r="EJ861" s="16"/>
      <c r="EK861" s="16"/>
      <c r="EL861" s="16"/>
      <c r="EM861" s="16"/>
      <c r="EN861" s="16"/>
      <c r="EO861" s="16"/>
      <c r="EP861" s="16"/>
      <c r="EQ861" s="16"/>
      <c r="ER861" s="16"/>
      <c r="ES861" s="16"/>
      <c r="ET861" s="16"/>
      <c r="EU861" s="16"/>
      <c r="EV861" s="16"/>
      <c r="EW861" s="16"/>
      <c r="EX861" s="16"/>
      <c r="EY861" s="16"/>
      <c r="EZ861" s="16"/>
      <c r="FA861" s="16"/>
      <c r="FB861" s="16"/>
      <c r="FC861" s="16"/>
      <c r="FD861" s="16"/>
      <c r="FE861" s="16"/>
      <c r="FF861" s="16"/>
      <c r="FG861" s="16"/>
      <c r="FH861" s="16"/>
      <c r="FI861" s="16"/>
      <c r="FJ861" s="16"/>
      <c r="FK861" s="16"/>
      <c r="FL861" s="16"/>
      <c r="FM861" s="16"/>
      <c r="FN861" s="16"/>
      <c r="FO861" s="16"/>
      <c r="FP861" s="16"/>
      <c r="FQ861" s="16"/>
      <c r="FR861" s="16"/>
      <c r="FS861" s="16"/>
      <c r="FT861" s="16"/>
      <c r="FU861" s="16"/>
      <c r="FV861" s="16"/>
      <c r="FW861" s="16"/>
      <c r="FX861" s="16"/>
      <c r="FY861" s="16"/>
      <c r="FZ861" s="16"/>
      <c r="GA861" s="16"/>
      <c r="GB861" s="16"/>
      <c r="GC861" s="16"/>
      <c r="GD861" s="16"/>
      <c r="GE861" s="16"/>
      <c r="GF861" s="16"/>
      <c r="GG861" s="16"/>
      <c r="GH861" s="16"/>
      <c r="GI861" s="16"/>
      <c r="GJ861" s="16"/>
      <c r="GK861" s="16"/>
      <c r="GL861" s="16"/>
      <c r="GM861" s="16"/>
      <c r="GN861" s="16"/>
      <c r="GO861" s="16"/>
      <c r="GP861" s="16"/>
      <c r="GQ861" s="16"/>
      <c r="GR861" s="16"/>
      <c r="GS861" s="16"/>
      <c r="GT861" s="16"/>
      <c r="GU861" s="16"/>
      <c r="GV861" s="16"/>
      <c r="GW861" s="16"/>
      <c r="GX861" s="16"/>
      <c r="GY861" s="16"/>
      <c r="GZ861" s="16"/>
      <c r="HA861" s="16"/>
      <c r="HB861" s="16"/>
      <c r="HC861" s="16"/>
      <c r="HD861" s="16"/>
      <c r="HE861" s="16"/>
      <c r="HF861" s="16"/>
      <c r="HG861" s="16"/>
      <c r="HH861" s="16"/>
      <c r="HI861" s="16"/>
      <c r="HJ861" s="16"/>
      <c r="HK861" s="16"/>
      <c r="HL861" s="16"/>
      <c r="HM861" s="16"/>
      <c r="HN861" s="16"/>
      <c r="HO861" s="16"/>
      <c r="HP861" s="16"/>
      <c r="HQ861" s="16"/>
      <c r="HR861" s="16"/>
      <c r="HS861" s="16"/>
      <c r="HT861" s="16"/>
      <c r="HU861" s="16"/>
      <c r="HV861" s="16"/>
      <c r="HW861" s="16"/>
      <c r="HX861" s="16"/>
      <c r="HY861" s="16"/>
      <c r="HZ861" s="16"/>
      <c r="IA861" s="16"/>
      <c r="IB861" s="16"/>
      <c r="IC861" s="16"/>
      <c r="ID861" s="16"/>
      <c r="IE861" s="16"/>
      <c r="IF861" s="16"/>
      <c r="IG861" s="16"/>
      <c r="IH861" s="16"/>
      <c r="II861" s="16"/>
      <c r="IJ861" s="16"/>
      <c r="IK861" s="16"/>
      <c r="IL861" s="16"/>
      <c r="IM861" s="16"/>
      <c r="IN861" s="16"/>
      <c r="IO861" s="16"/>
      <c r="IP861" s="16"/>
      <c r="IQ861" s="16"/>
      <c r="IR861" s="16"/>
      <c r="IS861" s="16"/>
      <c r="IT861" s="16"/>
      <c r="IU861" s="16"/>
      <c r="IV861" s="16"/>
      <c r="IW861" s="16"/>
      <c r="IX861" s="16"/>
      <c r="IY861" s="16"/>
      <c r="IZ861" s="16"/>
      <c r="JA861" s="16"/>
      <c r="JB861" s="16"/>
      <c r="JC861" s="16"/>
      <c r="JD861" s="16"/>
      <c r="JE861" s="16"/>
      <c r="JF861" s="16"/>
      <c r="JG861" s="16"/>
      <c r="JH861" s="16"/>
      <c r="JI861" s="16"/>
      <c r="JJ861" s="16"/>
      <c r="JK861" s="16"/>
      <c r="JL861" s="16"/>
      <c r="JM861" s="16"/>
      <c r="JN861" s="16"/>
      <c r="JO861" s="16"/>
      <c r="JP861" s="16"/>
    </row>
    <row r="862" spans="2:276" s="18" customFormat="1" ht="15.75" customHeight="1" x14ac:dyDescent="0.25">
      <c r="B862" s="16"/>
      <c r="C862" s="16"/>
      <c r="D862" s="16"/>
      <c r="E862" s="16"/>
      <c r="F862" s="16"/>
      <c r="G862" s="16"/>
      <c r="H862" s="16"/>
      <c r="I862" s="16"/>
      <c r="J862" s="16"/>
      <c r="K862" s="16"/>
      <c r="L862" s="16"/>
      <c r="M862" s="16"/>
      <c r="N862" s="16"/>
      <c r="O862" s="16"/>
      <c r="P862" s="16"/>
      <c r="Q862" s="16"/>
      <c r="R862" s="16"/>
      <c r="S862" s="16"/>
      <c r="T862" s="16"/>
      <c r="U862" s="16"/>
      <c r="V862" s="16"/>
      <c r="W862" s="16"/>
      <c r="X862" s="16"/>
      <c r="Y862" s="16"/>
      <c r="Z862" s="16"/>
      <c r="AA862" s="16"/>
      <c r="AB862" s="16"/>
      <c r="AC862" s="16"/>
      <c r="AD862" s="16"/>
      <c r="AE862" s="16"/>
      <c r="AF862" s="16"/>
      <c r="AG862" s="16"/>
      <c r="AH862" s="16"/>
      <c r="AI862" s="16"/>
      <c r="AJ862" s="16"/>
      <c r="AK862" s="16"/>
      <c r="AL862" s="16"/>
      <c r="AM862" s="16"/>
      <c r="AN862" s="16"/>
      <c r="AO862" s="16"/>
      <c r="AP862" s="16"/>
      <c r="AQ862" s="16"/>
      <c r="AR862" s="16"/>
      <c r="AS862" s="16"/>
      <c r="AT862" s="16"/>
      <c r="AU862" s="16"/>
      <c r="AV862" s="16"/>
      <c r="AW862" s="16"/>
      <c r="AX862" s="16"/>
      <c r="AY862" s="16"/>
      <c r="AZ862" s="16"/>
      <c r="BA862" s="16"/>
      <c r="BB862" s="16"/>
      <c r="BC862" s="16"/>
      <c r="BD862" s="16"/>
      <c r="BE862" s="16"/>
      <c r="BF862" s="16"/>
      <c r="BG862" s="16"/>
      <c r="BH862" s="16"/>
      <c r="BI862" s="16"/>
      <c r="BJ862" s="16"/>
      <c r="BK862" s="16"/>
      <c r="BL862" s="16"/>
      <c r="BM862" s="16"/>
      <c r="BN862" s="16"/>
      <c r="BO862" s="16"/>
      <c r="BP862" s="16"/>
      <c r="BQ862" s="16"/>
      <c r="BR862" s="16"/>
      <c r="BS862" s="16"/>
      <c r="BT862" s="16"/>
      <c r="BU862" s="16"/>
      <c r="BV862" s="16"/>
      <c r="BW862" s="16"/>
      <c r="BX862" s="16"/>
      <c r="BY862" s="16"/>
      <c r="BZ862" s="16"/>
      <c r="CA862" s="16"/>
      <c r="CB862" s="16"/>
      <c r="CC862" s="16"/>
      <c r="CD862" s="16"/>
      <c r="CE862" s="16"/>
      <c r="CF862" s="16"/>
      <c r="CG862" s="16"/>
      <c r="CH862" s="16"/>
      <c r="CI862" s="16"/>
      <c r="CJ862" s="16"/>
      <c r="CK862" s="16"/>
      <c r="CL862" s="16"/>
      <c r="CM862" s="16"/>
      <c r="CN862" s="16"/>
      <c r="CO862" s="16"/>
      <c r="CP862" s="16"/>
      <c r="CQ862" s="16"/>
      <c r="CR862" s="16"/>
      <c r="CS862" s="16"/>
      <c r="CT862" s="16"/>
      <c r="CU862" s="16"/>
      <c r="CV862" s="16"/>
      <c r="CW862" s="16"/>
      <c r="CX862" s="16"/>
      <c r="CY862" s="16"/>
      <c r="CZ862" s="16"/>
      <c r="DA862" s="16"/>
      <c r="DB862" s="16"/>
      <c r="DC862" s="16"/>
      <c r="DD862" s="16"/>
      <c r="DE862" s="16"/>
      <c r="DF862" s="16"/>
      <c r="DG862" s="16"/>
      <c r="DH862" s="16"/>
      <c r="DI862" s="16"/>
      <c r="DJ862" s="16"/>
      <c r="DK862" s="16"/>
      <c r="DL862" s="16"/>
      <c r="DM862" s="16"/>
      <c r="DN862" s="16"/>
      <c r="DO862" s="16"/>
      <c r="DP862" s="16"/>
      <c r="DQ862" s="16"/>
      <c r="DR862" s="16"/>
      <c r="DS862" s="16"/>
      <c r="DT862" s="16"/>
      <c r="DU862" s="16"/>
      <c r="DV862" s="16"/>
      <c r="DW862" s="16"/>
      <c r="DX862" s="16"/>
      <c r="DY862" s="16"/>
      <c r="DZ862" s="16"/>
      <c r="EA862" s="16"/>
      <c r="EB862" s="16"/>
      <c r="EC862" s="16"/>
      <c r="ED862" s="16"/>
      <c r="EE862" s="16"/>
      <c r="EF862" s="16"/>
      <c r="EG862" s="16"/>
      <c r="EH862" s="16"/>
      <c r="EI862" s="16"/>
      <c r="EJ862" s="16"/>
      <c r="EK862" s="16"/>
      <c r="EL862" s="16"/>
      <c r="EM862" s="16"/>
      <c r="EN862" s="16"/>
      <c r="EO862" s="16"/>
      <c r="EP862" s="16"/>
      <c r="EQ862" s="16"/>
      <c r="ER862" s="16"/>
      <c r="ES862" s="16"/>
      <c r="ET862" s="16"/>
      <c r="EU862" s="16"/>
      <c r="EV862" s="16"/>
      <c r="EW862" s="16"/>
      <c r="EX862" s="16"/>
      <c r="EY862" s="16"/>
      <c r="EZ862" s="16"/>
      <c r="FA862" s="16"/>
      <c r="FB862" s="16"/>
      <c r="FC862" s="16"/>
      <c r="FD862" s="16"/>
      <c r="FE862" s="16"/>
      <c r="FF862" s="16"/>
      <c r="FG862" s="16"/>
      <c r="FH862" s="16"/>
      <c r="FI862" s="16"/>
      <c r="FJ862" s="16"/>
      <c r="FK862" s="16"/>
      <c r="FL862" s="16"/>
      <c r="FM862" s="16"/>
      <c r="FN862" s="16"/>
      <c r="FO862" s="16"/>
      <c r="FP862" s="16"/>
      <c r="FQ862" s="16"/>
      <c r="FR862" s="16"/>
      <c r="FS862" s="16"/>
      <c r="FT862" s="16"/>
      <c r="FU862" s="16"/>
      <c r="FV862" s="16"/>
      <c r="FW862" s="16"/>
      <c r="FX862" s="16"/>
      <c r="FY862" s="16"/>
      <c r="FZ862" s="16"/>
      <c r="GA862" s="16"/>
      <c r="GB862" s="16"/>
      <c r="GC862" s="16"/>
      <c r="GD862" s="16"/>
      <c r="GE862" s="16"/>
      <c r="GF862" s="16"/>
      <c r="GG862" s="16"/>
      <c r="GH862" s="16"/>
      <c r="GI862" s="16"/>
      <c r="GJ862" s="16"/>
      <c r="GK862" s="16"/>
      <c r="GL862" s="16"/>
      <c r="GM862" s="16"/>
      <c r="GN862" s="16"/>
      <c r="GO862" s="16"/>
      <c r="GP862" s="16"/>
      <c r="GQ862" s="16"/>
      <c r="GR862" s="16"/>
      <c r="GS862" s="16"/>
      <c r="GT862" s="16"/>
      <c r="GU862" s="16"/>
      <c r="GV862" s="16"/>
      <c r="GW862" s="16"/>
      <c r="GX862" s="16"/>
      <c r="GY862" s="16"/>
      <c r="GZ862" s="16"/>
      <c r="HA862" s="16"/>
      <c r="HB862" s="16"/>
      <c r="HC862" s="16"/>
      <c r="HD862" s="16"/>
      <c r="HE862" s="16"/>
      <c r="HF862" s="16"/>
      <c r="HG862" s="16"/>
      <c r="HH862" s="16"/>
      <c r="HI862" s="16"/>
      <c r="HJ862" s="16"/>
      <c r="HK862" s="16"/>
      <c r="HL862" s="16"/>
      <c r="HM862" s="16"/>
      <c r="HN862" s="16"/>
      <c r="HO862" s="16"/>
      <c r="HP862" s="16"/>
      <c r="HQ862" s="16"/>
      <c r="HR862" s="16"/>
      <c r="HS862" s="16"/>
      <c r="HT862" s="16"/>
      <c r="HU862" s="16"/>
      <c r="HV862" s="16"/>
      <c r="HW862" s="16"/>
      <c r="HX862" s="16"/>
      <c r="HY862" s="16"/>
      <c r="HZ862" s="16"/>
      <c r="IA862" s="16"/>
      <c r="IB862" s="16"/>
      <c r="IC862" s="16"/>
      <c r="ID862" s="16"/>
      <c r="IE862" s="16"/>
      <c r="IF862" s="16"/>
      <c r="IG862" s="16"/>
      <c r="IH862" s="16"/>
      <c r="II862" s="16"/>
      <c r="IJ862" s="16"/>
      <c r="IK862" s="16"/>
      <c r="IL862" s="16"/>
      <c r="IM862" s="16"/>
      <c r="IN862" s="16"/>
      <c r="IO862" s="16"/>
      <c r="IP862" s="16"/>
      <c r="IQ862" s="16"/>
      <c r="IR862" s="16"/>
      <c r="IS862" s="16"/>
      <c r="IT862" s="16"/>
      <c r="IU862" s="16"/>
      <c r="IV862" s="16"/>
      <c r="IW862" s="16"/>
      <c r="IX862" s="16"/>
      <c r="IY862" s="16"/>
      <c r="IZ862" s="16"/>
      <c r="JA862" s="16"/>
      <c r="JB862" s="16"/>
      <c r="JC862" s="16"/>
      <c r="JD862" s="16"/>
      <c r="JE862" s="16"/>
      <c r="JF862" s="16"/>
      <c r="JG862" s="16"/>
      <c r="JH862" s="16"/>
      <c r="JI862" s="16"/>
      <c r="JJ862" s="16"/>
      <c r="JK862" s="16"/>
      <c r="JL862" s="16"/>
      <c r="JM862" s="16"/>
      <c r="JN862" s="16"/>
      <c r="JO862" s="16"/>
      <c r="JP862" s="16"/>
    </row>
    <row r="863" spans="2:276" s="18" customFormat="1" ht="15.75" customHeight="1" x14ac:dyDescent="0.25">
      <c r="B863" s="16"/>
      <c r="C863" s="16"/>
      <c r="D863" s="16"/>
      <c r="E863" s="16"/>
      <c r="F863" s="16"/>
      <c r="G863" s="16"/>
      <c r="H863" s="16"/>
      <c r="I863" s="16"/>
      <c r="J863" s="16"/>
      <c r="K863" s="16"/>
      <c r="L863" s="16"/>
      <c r="M863" s="16"/>
      <c r="N863" s="16"/>
      <c r="O863" s="16"/>
      <c r="P863" s="16"/>
      <c r="Q863" s="16"/>
      <c r="R863" s="16"/>
      <c r="S863" s="16"/>
      <c r="T863" s="16"/>
      <c r="U863" s="16"/>
      <c r="V863" s="16"/>
      <c r="W863" s="16"/>
      <c r="X863" s="16"/>
      <c r="Y863" s="16"/>
      <c r="Z863" s="16"/>
      <c r="AA863" s="16"/>
      <c r="AB863" s="16"/>
      <c r="AC863" s="16"/>
      <c r="AD863" s="16"/>
      <c r="AE863" s="16"/>
      <c r="AF863" s="16"/>
      <c r="AG863" s="16"/>
      <c r="AH863" s="16"/>
      <c r="AI863" s="16"/>
      <c r="AJ863" s="16"/>
      <c r="AK863" s="16"/>
      <c r="AL863" s="16"/>
      <c r="AM863" s="16"/>
      <c r="AN863" s="16"/>
      <c r="AO863" s="16"/>
      <c r="AP863" s="16"/>
      <c r="AQ863" s="16"/>
      <c r="AR863" s="16"/>
      <c r="AS863" s="16"/>
      <c r="AT863" s="16"/>
      <c r="AU863" s="16"/>
      <c r="AV863" s="16"/>
      <c r="AW863" s="16"/>
      <c r="AX863" s="16"/>
      <c r="AY863" s="16"/>
      <c r="AZ863" s="16"/>
      <c r="BA863" s="16"/>
      <c r="BB863" s="16"/>
      <c r="BC863" s="16"/>
      <c r="BD863" s="16"/>
      <c r="BE863" s="16"/>
      <c r="BF863" s="16"/>
      <c r="BG863" s="16"/>
      <c r="BH863" s="16"/>
      <c r="BI863" s="16"/>
      <c r="BJ863" s="16"/>
      <c r="BK863" s="16"/>
      <c r="BL863" s="16"/>
      <c r="BM863" s="16"/>
      <c r="BN863" s="16"/>
      <c r="BO863" s="16"/>
      <c r="BP863" s="16"/>
      <c r="BQ863" s="16"/>
      <c r="BR863" s="16"/>
      <c r="BS863" s="16"/>
      <c r="BT863" s="16"/>
      <c r="BU863" s="16"/>
      <c r="BV863" s="16"/>
      <c r="BW863" s="16"/>
      <c r="BX863" s="16"/>
      <c r="BY863" s="16"/>
      <c r="BZ863" s="16"/>
      <c r="CA863" s="16"/>
      <c r="CB863" s="16"/>
      <c r="CC863" s="16"/>
      <c r="CD863" s="16"/>
      <c r="CE863" s="16"/>
      <c r="CF863" s="16"/>
      <c r="CG863" s="16"/>
      <c r="CH863" s="16"/>
      <c r="CI863" s="16"/>
      <c r="CJ863" s="16"/>
      <c r="CK863" s="16"/>
      <c r="CL863" s="16"/>
      <c r="CM863" s="16"/>
      <c r="CN863" s="16"/>
      <c r="CO863" s="16"/>
      <c r="CP863" s="16"/>
      <c r="CQ863" s="16"/>
      <c r="CR863" s="16"/>
      <c r="CS863" s="16"/>
      <c r="CT863" s="16"/>
      <c r="CU863" s="16"/>
      <c r="CV863" s="16"/>
      <c r="CW863" s="16"/>
      <c r="CX863" s="16"/>
      <c r="CY863" s="16"/>
      <c r="CZ863" s="16"/>
      <c r="DA863" s="16"/>
      <c r="DB863" s="16"/>
      <c r="DC863" s="16"/>
      <c r="DD863" s="16"/>
      <c r="DE863" s="16"/>
      <c r="DF863" s="16"/>
      <c r="DG863" s="16"/>
      <c r="DH863" s="16"/>
      <c r="DI863" s="16"/>
      <c r="DJ863" s="16"/>
      <c r="DK863" s="16"/>
      <c r="DL863" s="16"/>
      <c r="DM863" s="16"/>
      <c r="DN863" s="16"/>
      <c r="DO863" s="16"/>
      <c r="DP863" s="16"/>
      <c r="DQ863" s="16"/>
      <c r="DR863" s="16"/>
      <c r="DS863" s="16"/>
      <c r="DT863" s="16"/>
      <c r="DU863" s="16"/>
      <c r="DV863" s="16"/>
      <c r="DW863" s="16"/>
      <c r="DX863" s="16"/>
      <c r="DY863" s="16"/>
      <c r="DZ863" s="16"/>
      <c r="EA863" s="16"/>
      <c r="EB863" s="16"/>
      <c r="EC863" s="16"/>
      <c r="ED863" s="16"/>
      <c r="EE863" s="16"/>
      <c r="EF863" s="16"/>
      <c r="EG863" s="16"/>
      <c r="EH863" s="16"/>
      <c r="EI863" s="16"/>
      <c r="EJ863" s="16"/>
      <c r="EK863" s="16"/>
      <c r="EL863" s="16"/>
      <c r="EM863" s="16"/>
      <c r="EN863" s="16"/>
      <c r="EO863" s="16"/>
      <c r="EP863" s="16"/>
      <c r="EQ863" s="16"/>
      <c r="ER863" s="16"/>
      <c r="ES863" s="16"/>
      <c r="ET863" s="16"/>
      <c r="EU863" s="16"/>
      <c r="EV863" s="16"/>
      <c r="EW863" s="16"/>
      <c r="EX863" s="16"/>
      <c r="EY863" s="16"/>
      <c r="EZ863" s="16"/>
      <c r="FA863" s="16"/>
      <c r="FB863" s="16"/>
      <c r="FC863" s="16"/>
      <c r="FD863" s="16"/>
      <c r="FE863" s="16"/>
      <c r="FF863" s="16"/>
      <c r="FG863" s="16"/>
      <c r="FH863" s="16"/>
      <c r="FI863" s="16"/>
      <c r="FJ863" s="16"/>
      <c r="FK863" s="16"/>
      <c r="FL863" s="16"/>
      <c r="FM863" s="16"/>
      <c r="FN863" s="16"/>
      <c r="FO863" s="16"/>
      <c r="FP863" s="16"/>
      <c r="FQ863" s="16"/>
      <c r="FR863" s="16"/>
      <c r="FS863" s="16"/>
      <c r="FT863" s="16"/>
      <c r="FU863" s="16"/>
      <c r="FV863" s="16"/>
      <c r="FW863" s="16"/>
      <c r="FX863" s="16"/>
      <c r="FY863" s="16"/>
      <c r="FZ863" s="16"/>
      <c r="GA863" s="16"/>
      <c r="GB863" s="16"/>
      <c r="GC863" s="16"/>
      <c r="GD863" s="16"/>
      <c r="GE863" s="16"/>
      <c r="GF863" s="16"/>
      <c r="GG863" s="16"/>
      <c r="GH863" s="16"/>
      <c r="GI863" s="16"/>
      <c r="GJ863" s="16"/>
      <c r="GK863" s="16"/>
      <c r="GL863" s="16"/>
      <c r="GM863" s="16"/>
      <c r="GN863" s="16"/>
      <c r="GO863" s="16"/>
      <c r="GP863" s="16"/>
      <c r="GQ863" s="16"/>
      <c r="GR863" s="16"/>
      <c r="GS863" s="16"/>
      <c r="GT863" s="16"/>
      <c r="GU863" s="16"/>
      <c r="GV863" s="16"/>
      <c r="GW863" s="16"/>
      <c r="GX863" s="16"/>
      <c r="GY863" s="16"/>
      <c r="GZ863" s="16"/>
      <c r="HA863" s="16"/>
      <c r="HB863" s="16"/>
      <c r="HC863" s="16"/>
      <c r="HD863" s="16"/>
      <c r="HE863" s="16"/>
      <c r="HF863" s="16"/>
      <c r="HG863" s="16"/>
      <c r="HH863" s="16"/>
      <c r="HI863" s="16"/>
      <c r="HJ863" s="16"/>
      <c r="HK863" s="16"/>
      <c r="HL863" s="16"/>
      <c r="HM863" s="16"/>
      <c r="HN863" s="16"/>
      <c r="HO863" s="16"/>
      <c r="HP863" s="16"/>
      <c r="HQ863" s="16"/>
      <c r="HR863" s="16"/>
      <c r="HS863" s="16"/>
      <c r="HT863" s="16"/>
      <c r="HU863" s="16"/>
      <c r="HV863" s="16"/>
      <c r="HW863" s="16"/>
      <c r="HX863" s="16"/>
      <c r="HY863" s="16"/>
      <c r="HZ863" s="16"/>
      <c r="IA863" s="16"/>
      <c r="IB863" s="16"/>
      <c r="IC863" s="16"/>
      <c r="ID863" s="16"/>
      <c r="IE863" s="16"/>
      <c r="IF863" s="16"/>
      <c r="IG863" s="16"/>
      <c r="IH863" s="16"/>
      <c r="II863" s="16"/>
      <c r="IJ863" s="16"/>
      <c r="IK863" s="16"/>
      <c r="IL863" s="16"/>
      <c r="IM863" s="16"/>
      <c r="IN863" s="16"/>
      <c r="IO863" s="16"/>
      <c r="IP863" s="16"/>
      <c r="IQ863" s="16"/>
      <c r="IR863" s="16"/>
      <c r="IS863" s="16"/>
      <c r="IT863" s="16"/>
      <c r="IU863" s="16"/>
      <c r="IV863" s="16"/>
      <c r="IW863" s="16"/>
      <c r="IX863" s="16"/>
      <c r="IY863" s="16"/>
      <c r="IZ863" s="16"/>
      <c r="JA863" s="16"/>
      <c r="JB863" s="16"/>
      <c r="JC863" s="16"/>
      <c r="JD863" s="16"/>
      <c r="JE863" s="16"/>
      <c r="JF863" s="16"/>
      <c r="JG863" s="16"/>
      <c r="JH863" s="16"/>
      <c r="JI863" s="16"/>
      <c r="JJ863" s="16"/>
      <c r="JK863" s="16"/>
      <c r="JL863" s="16"/>
      <c r="JM863" s="16"/>
      <c r="JN863" s="16"/>
      <c r="JO863" s="16"/>
      <c r="JP863" s="16"/>
    </row>
    <row r="864" spans="2:276" s="18" customFormat="1" ht="15.75" customHeight="1" x14ac:dyDescent="0.25">
      <c r="B864" s="16"/>
      <c r="C864" s="16"/>
      <c r="D864" s="16"/>
      <c r="E864" s="16"/>
      <c r="F864" s="16"/>
      <c r="G864" s="16"/>
      <c r="H864" s="16"/>
      <c r="I864" s="16"/>
      <c r="J864" s="16"/>
      <c r="K864" s="16"/>
      <c r="L864" s="16"/>
      <c r="M864" s="16"/>
      <c r="N864" s="16"/>
      <c r="O864" s="16"/>
      <c r="P864" s="16"/>
      <c r="Q864" s="16"/>
      <c r="R864" s="16"/>
      <c r="S864" s="16"/>
      <c r="T864" s="16"/>
      <c r="U864" s="16"/>
      <c r="V864" s="16"/>
      <c r="W864" s="16"/>
      <c r="X864" s="16"/>
      <c r="Y864" s="16"/>
      <c r="Z864" s="16"/>
      <c r="AA864" s="16"/>
      <c r="AB864" s="16"/>
      <c r="AC864" s="16"/>
      <c r="AD864" s="16"/>
      <c r="AE864" s="16"/>
      <c r="AF864" s="16"/>
      <c r="AG864" s="16"/>
      <c r="AH864" s="16"/>
      <c r="AI864" s="16"/>
      <c r="AJ864" s="16"/>
      <c r="AK864" s="16"/>
      <c r="AL864" s="16"/>
      <c r="AM864" s="16"/>
      <c r="AN864" s="16"/>
      <c r="AO864" s="16"/>
      <c r="AP864" s="16"/>
      <c r="AQ864" s="16"/>
      <c r="AR864" s="16"/>
      <c r="AS864" s="16"/>
      <c r="AT864" s="16"/>
      <c r="AU864" s="16"/>
      <c r="AV864" s="16"/>
      <c r="AW864" s="16"/>
      <c r="AX864" s="16"/>
      <c r="AY864" s="16"/>
      <c r="AZ864" s="16"/>
      <c r="BA864" s="16"/>
      <c r="BB864" s="16"/>
      <c r="BC864" s="16"/>
      <c r="BD864" s="16"/>
      <c r="BE864" s="16"/>
      <c r="BF864" s="16"/>
      <c r="BG864" s="16"/>
      <c r="BH864" s="16"/>
      <c r="BI864" s="16"/>
      <c r="BJ864" s="16"/>
      <c r="BK864" s="16"/>
      <c r="BL864" s="16"/>
      <c r="BM864" s="16"/>
      <c r="BN864" s="16"/>
      <c r="BO864" s="16"/>
      <c r="BP864" s="16"/>
      <c r="BQ864" s="16"/>
      <c r="BR864" s="16"/>
      <c r="BS864" s="16"/>
      <c r="BT864" s="16"/>
      <c r="BU864" s="16"/>
      <c r="BV864" s="16"/>
      <c r="BW864" s="16"/>
      <c r="BX864" s="16"/>
      <c r="BY864" s="16"/>
      <c r="BZ864" s="16"/>
      <c r="CA864" s="16"/>
      <c r="CB864" s="16"/>
      <c r="CC864" s="16"/>
      <c r="CD864" s="16"/>
      <c r="CE864" s="16"/>
      <c r="CF864" s="16"/>
      <c r="CG864" s="16"/>
      <c r="CH864" s="16"/>
      <c r="CI864" s="16"/>
      <c r="CJ864" s="16"/>
      <c r="CK864" s="16"/>
      <c r="CL864" s="16"/>
      <c r="CM864" s="16"/>
      <c r="CN864" s="16"/>
      <c r="CO864" s="16"/>
      <c r="CP864" s="16"/>
      <c r="CQ864" s="16"/>
      <c r="CR864" s="16"/>
      <c r="CS864" s="16"/>
      <c r="CT864" s="16"/>
      <c r="CU864" s="16"/>
      <c r="CV864" s="16"/>
      <c r="CW864" s="16"/>
      <c r="CX864" s="16"/>
      <c r="CY864" s="16"/>
      <c r="CZ864" s="16"/>
      <c r="DA864" s="16"/>
      <c r="DB864" s="16"/>
      <c r="DC864" s="16"/>
      <c r="DD864" s="16"/>
      <c r="DE864" s="16"/>
      <c r="DF864" s="16"/>
      <c r="DG864" s="16"/>
      <c r="DH864" s="16"/>
      <c r="DI864" s="16"/>
      <c r="DJ864" s="16"/>
      <c r="DK864" s="16"/>
      <c r="DL864" s="16"/>
      <c r="DM864" s="16"/>
      <c r="DN864" s="16"/>
      <c r="DO864" s="16"/>
      <c r="DP864" s="16"/>
      <c r="DQ864" s="16"/>
      <c r="DR864" s="16"/>
      <c r="DS864" s="16"/>
      <c r="DT864" s="16"/>
      <c r="DU864" s="16"/>
      <c r="DV864" s="16"/>
      <c r="DW864" s="16"/>
      <c r="DX864" s="16"/>
      <c r="DY864" s="16"/>
      <c r="DZ864" s="16"/>
      <c r="EA864" s="16"/>
      <c r="EB864" s="16"/>
      <c r="EC864" s="16"/>
      <c r="ED864" s="16"/>
      <c r="EE864" s="16"/>
      <c r="EF864" s="16"/>
      <c r="EG864" s="16"/>
      <c r="EH864" s="16"/>
      <c r="EI864" s="16"/>
      <c r="EJ864" s="16"/>
      <c r="EK864" s="16"/>
      <c r="EL864" s="16"/>
      <c r="EM864" s="16"/>
      <c r="EN864" s="16"/>
      <c r="EO864" s="16"/>
      <c r="EP864" s="16"/>
      <c r="EQ864" s="16"/>
      <c r="ER864" s="16"/>
      <c r="ES864" s="16"/>
      <c r="ET864" s="16"/>
      <c r="EU864" s="16"/>
      <c r="EV864" s="16"/>
      <c r="EW864" s="16"/>
      <c r="EX864" s="16"/>
      <c r="EY864" s="16"/>
      <c r="EZ864" s="16"/>
      <c r="FA864" s="16"/>
      <c r="FB864" s="16"/>
      <c r="FC864" s="16"/>
      <c r="FD864" s="16"/>
      <c r="FE864" s="16"/>
      <c r="FF864" s="16"/>
      <c r="FG864" s="16"/>
      <c r="FH864" s="16"/>
      <c r="FI864" s="16"/>
      <c r="FJ864" s="16"/>
      <c r="FK864" s="16"/>
      <c r="FL864" s="16"/>
      <c r="FM864" s="16"/>
      <c r="FN864" s="16"/>
      <c r="FO864" s="16"/>
      <c r="FP864" s="16"/>
      <c r="FQ864" s="16"/>
      <c r="FR864" s="16"/>
      <c r="FS864" s="16"/>
      <c r="FT864" s="16"/>
      <c r="FU864" s="16"/>
      <c r="FV864" s="16"/>
      <c r="FW864" s="16"/>
      <c r="FX864" s="16"/>
      <c r="FY864" s="16"/>
      <c r="FZ864" s="16"/>
      <c r="GA864" s="16"/>
      <c r="GB864" s="16"/>
      <c r="GC864" s="16"/>
      <c r="GD864" s="16"/>
      <c r="GE864" s="16"/>
      <c r="GF864" s="16"/>
      <c r="GG864" s="16"/>
      <c r="GH864" s="16"/>
      <c r="GI864" s="16"/>
      <c r="GJ864" s="16"/>
      <c r="GK864" s="16"/>
      <c r="GL864" s="16"/>
      <c r="GM864" s="16"/>
      <c r="GN864" s="16"/>
      <c r="GO864" s="16"/>
      <c r="GP864" s="16"/>
      <c r="GQ864" s="16"/>
      <c r="GR864" s="16"/>
      <c r="GS864" s="16"/>
      <c r="GT864" s="16"/>
      <c r="GU864" s="16"/>
      <c r="GV864" s="16"/>
      <c r="GW864" s="16"/>
      <c r="GX864" s="16"/>
      <c r="GY864" s="16"/>
      <c r="GZ864" s="16"/>
      <c r="HA864" s="16"/>
      <c r="HB864" s="16"/>
      <c r="HC864" s="16"/>
      <c r="HD864" s="16"/>
      <c r="HE864" s="16"/>
      <c r="HF864" s="16"/>
      <c r="HG864" s="16"/>
      <c r="HH864" s="16"/>
      <c r="HI864" s="16"/>
      <c r="HJ864" s="16"/>
      <c r="HK864" s="16"/>
      <c r="HL864" s="16"/>
      <c r="HM864" s="16"/>
      <c r="HN864" s="16"/>
      <c r="HO864" s="16"/>
      <c r="HP864" s="16"/>
      <c r="HQ864" s="16"/>
      <c r="HR864" s="16"/>
      <c r="HS864" s="16"/>
      <c r="HT864" s="16"/>
      <c r="HU864" s="16"/>
      <c r="HV864" s="16"/>
      <c r="HW864" s="16"/>
      <c r="HX864" s="16"/>
      <c r="HY864" s="16"/>
      <c r="HZ864" s="16"/>
      <c r="IA864" s="16"/>
      <c r="IB864" s="16"/>
      <c r="IC864" s="16"/>
      <c r="ID864" s="16"/>
      <c r="IE864" s="16"/>
      <c r="IF864" s="16"/>
      <c r="IG864" s="16"/>
      <c r="IH864" s="16"/>
      <c r="II864" s="16"/>
      <c r="IJ864" s="16"/>
      <c r="IK864" s="16"/>
      <c r="IL864" s="16"/>
      <c r="IM864" s="16"/>
      <c r="IN864" s="16"/>
      <c r="IO864" s="16"/>
      <c r="IP864" s="16"/>
      <c r="IQ864" s="16"/>
      <c r="IR864" s="16"/>
      <c r="IS864" s="16"/>
      <c r="IT864" s="16"/>
      <c r="IU864" s="16"/>
      <c r="IV864" s="16"/>
      <c r="IW864" s="16"/>
      <c r="IX864" s="16"/>
      <c r="IY864" s="16"/>
      <c r="IZ864" s="16"/>
      <c r="JA864" s="16"/>
      <c r="JB864" s="16"/>
      <c r="JC864" s="16"/>
      <c r="JD864" s="16"/>
      <c r="JE864" s="16"/>
      <c r="JF864" s="16"/>
      <c r="JG864" s="16"/>
      <c r="JH864" s="16"/>
      <c r="JI864" s="16"/>
      <c r="JJ864" s="16"/>
      <c r="JK864" s="16"/>
      <c r="JL864" s="16"/>
      <c r="JM864" s="16"/>
      <c r="JN864" s="16"/>
      <c r="JO864" s="16"/>
      <c r="JP864" s="16"/>
    </row>
    <row r="865" spans="2:276" s="18" customFormat="1" ht="15.75" customHeight="1" x14ac:dyDescent="0.25">
      <c r="B865" s="16"/>
      <c r="C865" s="16"/>
      <c r="D865" s="16"/>
      <c r="E865" s="16"/>
      <c r="F865" s="16"/>
      <c r="G865" s="16"/>
      <c r="H865" s="16"/>
      <c r="I865" s="16"/>
      <c r="J865" s="16"/>
      <c r="K865" s="16"/>
      <c r="L865" s="16"/>
      <c r="M865" s="16"/>
      <c r="N865" s="16"/>
      <c r="O865" s="16"/>
      <c r="P865" s="16"/>
      <c r="Q865" s="16"/>
      <c r="R865" s="16"/>
      <c r="S865" s="16"/>
      <c r="T865" s="16"/>
      <c r="U865" s="16"/>
      <c r="V865" s="16"/>
      <c r="W865" s="16"/>
      <c r="X865" s="16"/>
      <c r="Y865" s="16"/>
      <c r="Z865" s="16"/>
      <c r="AA865" s="16"/>
      <c r="AB865" s="16"/>
      <c r="AC865" s="16"/>
      <c r="AD865" s="16"/>
      <c r="AE865" s="16"/>
      <c r="AF865" s="16"/>
      <c r="AG865" s="16"/>
      <c r="AH865" s="16"/>
      <c r="AI865" s="16"/>
      <c r="AJ865" s="16"/>
      <c r="AK865" s="16"/>
      <c r="AL865" s="16"/>
      <c r="AM865" s="16"/>
      <c r="AN865" s="16"/>
      <c r="AO865" s="16"/>
      <c r="AP865" s="16"/>
      <c r="AQ865" s="16"/>
      <c r="AR865" s="16"/>
      <c r="AS865" s="16"/>
      <c r="AT865" s="16"/>
      <c r="AU865" s="16"/>
      <c r="AV865" s="16"/>
      <c r="AW865" s="16"/>
      <c r="AX865" s="16"/>
      <c r="AY865" s="16"/>
      <c r="AZ865" s="16"/>
      <c r="BA865" s="16"/>
      <c r="BB865" s="16"/>
      <c r="BC865" s="16"/>
      <c r="BD865" s="16"/>
      <c r="BE865" s="16"/>
      <c r="BF865" s="16"/>
      <c r="BG865" s="16"/>
      <c r="BH865" s="16"/>
      <c r="BI865" s="16"/>
      <c r="BJ865" s="16"/>
      <c r="BK865" s="16"/>
      <c r="BL865" s="16"/>
      <c r="BM865" s="16"/>
      <c r="BN865" s="16"/>
      <c r="BO865" s="16"/>
      <c r="BP865" s="16"/>
      <c r="BQ865" s="16"/>
      <c r="BR865" s="16"/>
      <c r="BS865" s="16"/>
      <c r="BT865" s="16"/>
      <c r="BU865" s="16"/>
      <c r="BV865" s="16"/>
      <c r="BW865" s="16"/>
      <c r="BX865" s="16"/>
      <c r="BY865" s="16"/>
      <c r="BZ865" s="16"/>
      <c r="CA865" s="16"/>
      <c r="CB865" s="16"/>
      <c r="CC865" s="16"/>
      <c r="CD865" s="16"/>
      <c r="CE865" s="16"/>
      <c r="CF865" s="16"/>
      <c r="CG865" s="16"/>
      <c r="CH865" s="16"/>
      <c r="CI865" s="16"/>
      <c r="CJ865" s="16"/>
      <c r="CK865" s="16"/>
      <c r="CL865" s="16"/>
      <c r="CM865" s="16"/>
      <c r="CN865" s="16"/>
      <c r="CO865" s="16"/>
      <c r="CP865" s="16"/>
      <c r="CQ865" s="16"/>
      <c r="CR865" s="16"/>
      <c r="CS865" s="16"/>
      <c r="CT865" s="16"/>
      <c r="CU865" s="16"/>
      <c r="CV865" s="16"/>
      <c r="CW865" s="16"/>
      <c r="CX865" s="16"/>
      <c r="CY865" s="16"/>
      <c r="CZ865" s="16"/>
      <c r="DA865" s="16"/>
      <c r="DB865" s="16"/>
      <c r="DC865" s="16"/>
      <c r="DD865" s="16"/>
      <c r="DE865" s="16"/>
      <c r="DF865" s="16"/>
      <c r="DG865" s="16"/>
      <c r="DH865" s="16"/>
      <c r="DI865" s="16"/>
      <c r="DJ865" s="16"/>
      <c r="DK865" s="16"/>
      <c r="DL865" s="16"/>
      <c r="DM865" s="16"/>
      <c r="DN865" s="16"/>
      <c r="DO865" s="16"/>
      <c r="DP865" s="16"/>
      <c r="DQ865" s="16"/>
      <c r="DR865" s="16"/>
      <c r="DS865" s="16"/>
      <c r="DT865" s="16"/>
      <c r="DU865" s="16"/>
      <c r="DV865" s="16"/>
      <c r="DW865" s="16"/>
      <c r="DX865" s="16"/>
      <c r="DY865" s="16"/>
      <c r="DZ865" s="16"/>
      <c r="EA865" s="16"/>
      <c r="EB865" s="16"/>
      <c r="EC865" s="16"/>
      <c r="ED865" s="16"/>
      <c r="EE865" s="16"/>
      <c r="EF865" s="16"/>
      <c r="EG865" s="16"/>
      <c r="EH865" s="16"/>
      <c r="EI865" s="16"/>
      <c r="EJ865" s="16"/>
      <c r="EK865" s="16"/>
      <c r="EL865" s="16"/>
      <c r="EM865" s="16"/>
      <c r="EN865" s="16"/>
      <c r="EO865" s="16"/>
      <c r="EP865" s="16"/>
      <c r="EQ865" s="16"/>
      <c r="ER865" s="16"/>
      <c r="ES865" s="16"/>
      <c r="ET865" s="16"/>
      <c r="EU865" s="16"/>
      <c r="EV865" s="16"/>
      <c r="EW865" s="16"/>
      <c r="EX865" s="16"/>
      <c r="EY865" s="16"/>
      <c r="EZ865" s="16"/>
      <c r="FA865" s="16"/>
      <c r="FB865" s="16"/>
      <c r="FC865" s="16"/>
      <c r="FD865" s="16"/>
      <c r="FE865" s="16"/>
      <c r="FF865" s="16"/>
      <c r="FG865" s="16"/>
      <c r="FH865" s="16"/>
      <c r="FI865" s="16"/>
      <c r="FJ865" s="16"/>
      <c r="FK865" s="16"/>
      <c r="FL865" s="16"/>
      <c r="FM865" s="16"/>
      <c r="FN865" s="16"/>
      <c r="FO865" s="16"/>
      <c r="FP865" s="16"/>
      <c r="FQ865" s="16"/>
      <c r="FR865" s="16"/>
      <c r="FS865" s="16"/>
      <c r="FT865" s="16"/>
      <c r="FU865" s="16"/>
      <c r="FV865" s="16"/>
      <c r="FW865" s="16"/>
      <c r="FX865" s="16"/>
      <c r="FY865" s="16"/>
      <c r="FZ865" s="16"/>
      <c r="GA865" s="16"/>
      <c r="GB865" s="16"/>
      <c r="GC865" s="16"/>
      <c r="GD865" s="16"/>
      <c r="GE865" s="16"/>
      <c r="GF865" s="16"/>
      <c r="GG865" s="16"/>
      <c r="GH865" s="16"/>
      <c r="GI865" s="16"/>
      <c r="GJ865" s="16"/>
      <c r="GK865" s="16"/>
      <c r="GL865" s="16"/>
      <c r="GM865" s="16"/>
      <c r="GN865" s="16"/>
      <c r="GO865" s="16"/>
      <c r="GP865" s="16"/>
      <c r="GQ865" s="16"/>
      <c r="GR865" s="16"/>
      <c r="GS865" s="16"/>
      <c r="GT865" s="16"/>
      <c r="GU865" s="16"/>
      <c r="GV865" s="16"/>
      <c r="GW865" s="16"/>
      <c r="GX865" s="16"/>
      <c r="GY865" s="16"/>
      <c r="GZ865" s="16"/>
      <c r="HA865" s="16"/>
      <c r="HB865" s="16"/>
      <c r="HC865" s="16"/>
      <c r="HD865" s="16"/>
      <c r="HE865" s="16"/>
      <c r="HF865" s="16"/>
      <c r="HG865" s="16"/>
      <c r="HH865" s="16"/>
      <c r="HI865" s="16"/>
      <c r="HJ865" s="16"/>
      <c r="HK865" s="16"/>
      <c r="HL865" s="16"/>
      <c r="HM865" s="16"/>
      <c r="HN865" s="16"/>
      <c r="HO865" s="16"/>
      <c r="HP865" s="16"/>
      <c r="HQ865" s="16"/>
      <c r="HR865" s="16"/>
      <c r="HS865" s="16"/>
      <c r="HT865" s="16"/>
      <c r="HU865" s="16"/>
      <c r="HV865" s="16"/>
      <c r="HW865" s="16"/>
      <c r="HX865" s="16"/>
      <c r="HY865" s="16"/>
      <c r="HZ865" s="16"/>
      <c r="IA865" s="16"/>
      <c r="IB865" s="16"/>
      <c r="IC865" s="16"/>
      <c r="ID865" s="16"/>
      <c r="IE865" s="16"/>
      <c r="IF865" s="16"/>
      <c r="IG865" s="16"/>
      <c r="IH865" s="16"/>
      <c r="II865" s="16"/>
      <c r="IJ865" s="16"/>
      <c r="IK865" s="16"/>
      <c r="IL865" s="16"/>
      <c r="IM865" s="16"/>
      <c r="IN865" s="16"/>
      <c r="IO865" s="16"/>
      <c r="IP865" s="16"/>
      <c r="IQ865" s="16"/>
      <c r="IR865" s="16"/>
      <c r="IS865" s="16"/>
      <c r="IT865" s="16"/>
      <c r="IU865" s="16"/>
      <c r="IV865" s="16"/>
      <c r="IW865" s="16"/>
      <c r="IX865" s="16"/>
      <c r="IY865" s="16"/>
      <c r="IZ865" s="16"/>
      <c r="JA865" s="16"/>
      <c r="JB865" s="16"/>
      <c r="JC865" s="16"/>
      <c r="JD865" s="16"/>
      <c r="JE865" s="16"/>
      <c r="JF865" s="16"/>
      <c r="JG865" s="16"/>
      <c r="JH865" s="16"/>
      <c r="JI865" s="16"/>
      <c r="JJ865" s="16"/>
      <c r="JK865" s="16"/>
      <c r="JL865" s="16"/>
      <c r="JM865" s="16"/>
      <c r="JN865" s="16"/>
      <c r="JO865" s="16"/>
      <c r="JP865" s="16"/>
    </row>
    <row r="866" spans="2:276" s="18" customFormat="1" ht="15.75" customHeight="1" x14ac:dyDescent="0.25">
      <c r="B866" s="16"/>
      <c r="C866" s="16"/>
      <c r="D866" s="16"/>
      <c r="E866" s="16"/>
      <c r="F866" s="16"/>
      <c r="G866" s="16"/>
      <c r="H866" s="16"/>
      <c r="I866" s="16"/>
      <c r="J866" s="16"/>
      <c r="K866" s="16"/>
      <c r="L866" s="16"/>
      <c r="M866" s="16"/>
      <c r="N866" s="16"/>
      <c r="O866" s="16"/>
      <c r="P866" s="16"/>
      <c r="Q866" s="16"/>
      <c r="R866" s="16"/>
      <c r="S866" s="16"/>
      <c r="T866" s="16"/>
      <c r="U866" s="16"/>
      <c r="V866" s="16"/>
      <c r="W866" s="16"/>
      <c r="X866" s="16"/>
      <c r="Y866" s="16"/>
      <c r="Z866" s="16"/>
      <c r="AA866" s="16"/>
      <c r="AB866" s="16"/>
      <c r="AC866" s="16"/>
      <c r="AD866" s="16"/>
      <c r="AE866" s="16"/>
      <c r="AF866" s="16"/>
      <c r="AG866" s="16"/>
      <c r="AH866" s="16"/>
      <c r="AI866" s="16"/>
      <c r="AJ866" s="16"/>
      <c r="AK866" s="16"/>
      <c r="AL866" s="16"/>
      <c r="AM866" s="16"/>
      <c r="AN866" s="16"/>
      <c r="AO866" s="16"/>
      <c r="AP866" s="16"/>
      <c r="AQ866" s="16"/>
      <c r="AR866" s="16"/>
      <c r="AS866" s="16"/>
      <c r="AT866" s="16"/>
      <c r="AU866" s="16"/>
      <c r="AV866" s="16"/>
      <c r="AW866" s="16"/>
      <c r="AX866" s="16"/>
      <c r="AY866" s="16"/>
      <c r="AZ866" s="16"/>
      <c r="BA866" s="16"/>
      <c r="BB866" s="16"/>
      <c r="BC866" s="16"/>
      <c r="BD866" s="16"/>
      <c r="BE866" s="16"/>
      <c r="BF866" s="16"/>
      <c r="BG866" s="16"/>
      <c r="BH866" s="16"/>
      <c r="BI866" s="16"/>
      <c r="BJ866" s="16"/>
      <c r="BK866" s="16"/>
      <c r="BL866" s="16"/>
      <c r="BM866" s="16"/>
      <c r="BN866" s="16"/>
      <c r="BO866" s="16"/>
      <c r="BP866" s="16"/>
      <c r="BQ866" s="16"/>
      <c r="BR866" s="16"/>
      <c r="BS866" s="16"/>
      <c r="BT866" s="16"/>
      <c r="BU866" s="16"/>
      <c r="BV866" s="16"/>
      <c r="BW866" s="16"/>
      <c r="BX866" s="16"/>
      <c r="BY866" s="16"/>
      <c r="BZ866" s="16"/>
      <c r="CA866" s="16"/>
      <c r="CB866" s="16"/>
      <c r="CC866" s="16"/>
      <c r="CD866" s="16"/>
      <c r="CE866" s="16"/>
      <c r="CF866" s="16"/>
      <c r="CG866" s="16"/>
      <c r="CH866" s="16"/>
      <c r="CI866" s="16"/>
      <c r="CJ866" s="16"/>
      <c r="CK866" s="16"/>
      <c r="CL866" s="16"/>
      <c r="CM866" s="16"/>
      <c r="CN866" s="16"/>
      <c r="CO866" s="16"/>
      <c r="CP866" s="16"/>
      <c r="CQ866" s="16"/>
      <c r="CR866" s="16"/>
      <c r="CS866" s="16"/>
      <c r="CT866" s="16"/>
      <c r="CU866" s="16"/>
      <c r="CV866" s="16"/>
      <c r="CW866" s="16"/>
      <c r="CX866" s="16"/>
      <c r="CY866" s="16"/>
      <c r="CZ866" s="16"/>
      <c r="DA866" s="16"/>
      <c r="DB866" s="16"/>
      <c r="DC866" s="16"/>
      <c r="DD866" s="16"/>
      <c r="DE866" s="16"/>
      <c r="DF866" s="16"/>
      <c r="DG866" s="16"/>
      <c r="DH866" s="16"/>
      <c r="DI866" s="16"/>
      <c r="DJ866" s="16"/>
      <c r="DK866" s="16"/>
      <c r="DL866" s="16"/>
      <c r="DM866" s="16"/>
      <c r="DN866" s="16"/>
      <c r="DO866" s="16"/>
      <c r="DP866" s="16"/>
      <c r="DQ866" s="16"/>
      <c r="DR866" s="16"/>
      <c r="DS866" s="16"/>
      <c r="DT866" s="16"/>
      <c r="DU866" s="16"/>
      <c r="DV866" s="16"/>
      <c r="DW866" s="16"/>
      <c r="DX866" s="16"/>
      <c r="DY866" s="16"/>
      <c r="DZ866" s="16"/>
      <c r="EA866" s="16"/>
      <c r="EB866" s="16"/>
      <c r="EC866" s="16"/>
      <c r="ED866" s="16"/>
      <c r="EE866" s="16"/>
      <c r="EF866" s="16"/>
      <c r="EG866" s="16"/>
      <c r="EH866" s="16"/>
      <c r="EI866" s="16"/>
      <c r="EJ866" s="16"/>
      <c r="EK866" s="16"/>
      <c r="EL866" s="16"/>
      <c r="EM866" s="16"/>
      <c r="EN866" s="16"/>
      <c r="EO866" s="16"/>
      <c r="EP866" s="16"/>
      <c r="EQ866" s="16"/>
      <c r="ER866" s="16"/>
      <c r="ES866" s="16"/>
      <c r="ET866" s="16"/>
      <c r="EU866" s="16"/>
      <c r="EV866" s="16"/>
      <c r="EW866" s="16"/>
      <c r="EX866" s="16"/>
      <c r="EY866" s="16"/>
      <c r="EZ866" s="16"/>
      <c r="FA866" s="16"/>
      <c r="FB866" s="16"/>
      <c r="FC866" s="16"/>
      <c r="FD866" s="16"/>
      <c r="FE866" s="16"/>
      <c r="FF866" s="16"/>
      <c r="FG866" s="16"/>
      <c r="FH866" s="16"/>
      <c r="FI866" s="16"/>
      <c r="FJ866" s="16"/>
      <c r="FK866" s="16"/>
      <c r="FL866" s="16"/>
      <c r="FM866" s="16"/>
      <c r="FN866" s="16"/>
      <c r="FO866" s="16"/>
      <c r="FP866" s="16"/>
      <c r="FQ866" s="16"/>
      <c r="FR866" s="16"/>
      <c r="FS866" s="16"/>
      <c r="FT866" s="16"/>
      <c r="FU866" s="16"/>
      <c r="FV866" s="16"/>
      <c r="FW866" s="16"/>
      <c r="FX866" s="16"/>
      <c r="FY866" s="16"/>
      <c r="FZ866" s="16"/>
      <c r="GA866" s="16"/>
      <c r="GB866" s="16"/>
      <c r="GC866" s="16"/>
      <c r="GD866" s="16"/>
      <c r="GE866" s="16"/>
      <c r="GF866" s="16"/>
      <c r="GG866" s="16"/>
      <c r="GH866" s="16"/>
      <c r="GI866" s="16"/>
      <c r="GJ866" s="16"/>
      <c r="GK866" s="16"/>
      <c r="GL866" s="16"/>
      <c r="GM866" s="16"/>
      <c r="GN866" s="16"/>
      <c r="GO866" s="16"/>
      <c r="GP866" s="16"/>
      <c r="GQ866" s="16"/>
      <c r="GR866" s="16"/>
      <c r="GS866" s="16"/>
      <c r="GT866" s="16"/>
      <c r="GU866" s="16"/>
      <c r="GV866" s="16"/>
      <c r="GW866" s="16"/>
      <c r="GX866" s="16"/>
      <c r="GY866" s="16"/>
      <c r="GZ866" s="16"/>
      <c r="HA866" s="16"/>
      <c r="HB866" s="16"/>
      <c r="HC866" s="16"/>
      <c r="HD866" s="16"/>
      <c r="HE866" s="16"/>
      <c r="HF866" s="16"/>
      <c r="HG866" s="16"/>
      <c r="HH866" s="16"/>
      <c r="HI866" s="16"/>
      <c r="HJ866" s="16"/>
      <c r="HK866" s="16"/>
      <c r="HL866" s="16"/>
      <c r="HM866" s="16"/>
      <c r="HN866" s="16"/>
      <c r="HO866" s="16"/>
      <c r="HP866" s="16"/>
      <c r="HQ866" s="16"/>
      <c r="HR866" s="16"/>
      <c r="HS866" s="16"/>
      <c r="HT866" s="16"/>
      <c r="HU866" s="16"/>
      <c r="HV866" s="16"/>
      <c r="HW866" s="16"/>
      <c r="HX866" s="16"/>
      <c r="HY866" s="16"/>
      <c r="HZ866" s="16"/>
      <c r="IA866" s="16"/>
      <c r="IB866" s="16"/>
      <c r="IC866" s="16"/>
      <c r="ID866" s="16"/>
      <c r="IE866" s="16"/>
      <c r="IF866" s="16"/>
      <c r="IG866" s="16"/>
      <c r="IH866" s="16"/>
      <c r="II866" s="16"/>
      <c r="IJ866" s="16"/>
      <c r="IK866" s="16"/>
      <c r="IL866" s="16"/>
      <c r="IM866" s="16"/>
      <c r="IN866" s="16"/>
      <c r="IO866" s="16"/>
      <c r="IP866" s="16"/>
      <c r="IQ866" s="16"/>
      <c r="IR866" s="16"/>
      <c r="IS866" s="16"/>
      <c r="IT866" s="16"/>
      <c r="IU866" s="16"/>
      <c r="IV866" s="16"/>
      <c r="IW866" s="16"/>
      <c r="IX866" s="16"/>
      <c r="IY866" s="16"/>
      <c r="IZ866" s="16"/>
      <c r="JA866" s="16"/>
      <c r="JB866" s="16"/>
      <c r="JC866" s="16"/>
      <c r="JD866" s="16"/>
      <c r="JE866" s="16"/>
      <c r="JF866" s="16"/>
      <c r="JG866" s="16"/>
      <c r="JH866" s="16"/>
      <c r="JI866" s="16"/>
      <c r="JJ866" s="16"/>
      <c r="JK866" s="16"/>
      <c r="JL866" s="16"/>
      <c r="JM866" s="16"/>
      <c r="JN866" s="16"/>
      <c r="JO866" s="16"/>
      <c r="JP866" s="16"/>
    </row>
    <row r="867" spans="2:276" s="18" customFormat="1" ht="15.75" customHeight="1" x14ac:dyDescent="0.25">
      <c r="B867" s="16"/>
      <c r="C867" s="16"/>
      <c r="D867" s="16"/>
      <c r="E867" s="16"/>
      <c r="F867" s="16"/>
      <c r="G867" s="16"/>
      <c r="H867" s="16"/>
      <c r="I867" s="16"/>
      <c r="J867" s="16"/>
      <c r="K867" s="16"/>
      <c r="L867" s="16"/>
      <c r="M867" s="16"/>
      <c r="N867" s="16"/>
      <c r="O867" s="16"/>
      <c r="P867" s="16"/>
      <c r="Q867" s="16"/>
      <c r="R867" s="16"/>
      <c r="S867" s="16"/>
      <c r="T867" s="16"/>
      <c r="U867" s="16"/>
      <c r="V867" s="16"/>
      <c r="W867" s="16"/>
      <c r="X867" s="16"/>
      <c r="Y867" s="16"/>
      <c r="Z867" s="16"/>
      <c r="AA867" s="16"/>
      <c r="AB867" s="16"/>
      <c r="AC867" s="16"/>
      <c r="AD867" s="16"/>
      <c r="AE867" s="16"/>
      <c r="AF867" s="16"/>
      <c r="AG867" s="16"/>
      <c r="AH867" s="16"/>
      <c r="AI867" s="16"/>
      <c r="AJ867" s="16"/>
      <c r="AK867" s="16"/>
      <c r="AL867" s="16"/>
      <c r="AM867" s="16"/>
      <c r="AN867" s="16"/>
      <c r="AO867" s="16"/>
      <c r="AP867" s="16"/>
      <c r="AQ867" s="16"/>
      <c r="AR867" s="16"/>
      <c r="AS867" s="16"/>
      <c r="AT867" s="16"/>
      <c r="AU867" s="16"/>
      <c r="AV867" s="16"/>
      <c r="AW867" s="16"/>
      <c r="AX867" s="16"/>
      <c r="AY867" s="16"/>
      <c r="AZ867" s="16"/>
      <c r="BA867" s="16"/>
      <c r="BB867" s="16"/>
      <c r="BC867" s="16"/>
      <c r="BD867" s="16"/>
      <c r="BE867" s="16"/>
      <c r="BF867" s="16"/>
      <c r="BG867" s="16"/>
      <c r="BH867" s="16"/>
      <c r="BI867" s="16"/>
      <c r="BJ867" s="16"/>
      <c r="BK867" s="16"/>
      <c r="BL867" s="16"/>
      <c r="BM867" s="16"/>
      <c r="BN867" s="16"/>
      <c r="BO867" s="16"/>
      <c r="BP867" s="16"/>
      <c r="BQ867" s="16"/>
      <c r="BR867" s="16"/>
      <c r="BS867" s="16"/>
      <c r="BT867" s="16"/>
      <c r="BU867" s="16"/>
      <c r="BV867" s="16"/>
      <c r="BW867" s="16"/>
      <c r="BX867" s="16"/>
      <c r="BY867" s="16"/>
      <c r="BZ867" s="16"/>
      <c r="CA867" s="16"/>
      <c r="CB867" s="16"/>
      <c r="CC867" s="16"/>
      <c r="CD867" s="16"/>
      <c r="CE867" s="16"/>
      <c r="CF867" s="16"/>
      <c r="CG867" s="16"/>
      <c r="CH867" s="16"/>
      <c r="CI867" s="16"/>
      <c r="CJ867" s="16"/>
      <c r="CK867" s="16"/>
      <c r="CL867" s="16"/>
      <c r="CM867" s="16"/>
      <c r="CN867" s="16"/>
      <c r="CO867" s="16"/>
      <c r="CP867" s="16"/>
      <c r="CQ867" s="16"/>
      <c r="CR867" s="16"/>
      <c r="CS867" s="16"/>
      <c r="CT867" s="16"/>
      <c r="CU867" s="16"/>
      <c r="CV867" s="16"/>
      <c r="CW867" s="16"/>
      <c r="CX867" s="16"/>
      <c r="CY867" s="16"/>
      <c r="CZ867" s="16"/>
      <c r="DA867" s="16"/>
      <c r="DB867" s="16"/>
      <c r="DC867" s="16"/>
      <c r="DD867" s="16"/>
      <c r="DE867" s="16"/>
      <c r="DF867" s="16"/>
      <c r="DG867" s="16"/>
      <c r="DH867" s="16"/>
      <c r="DI867" s="16"/>
      <c r="DJ867" s="16"/>
      <c r="DK867" s="16"/>
      <c r="DL867" s="16"/>
      <c r="DM867" s="16"/>
      <c r="DN867" s="16"/>
      <c r="DO867" s="16"/>
      <c r="DP867" s="16"/>
      <c r="DQ867" s="16"/>
      <c r="DR867" s="16"/>
      <c r="DS867" s="16"/>
      <c r="DT867" s="16"/>
      <c r="DU867" s="16"/>
      <c r="DV867" s="16"/>
      <c r="DW867" s="16"/>
      <c r="DX867" s="16"/>
      <c r="DY867" s="16"/>
      <c r="DZ867" s="16"/>
      <c r="EA867" s="16"/>
      <c r="EB867" s="16"/>
      <c r="EC867" s="16"/>
      <c r="ED867" s="16"/>
      <c r="EE867" s="16"/>
      <c r="EF867" s="16"/>
      <c r="EG867" s="16"/>
      <c r="EH867" s="16"/>
      <c r="EI867" s="16"/>
      <c r="EJ867" s="16"/>
      <c r="EK867" s="16"/>
      <c r="EL867" s="16"/>
      <c r="EM867" s="16"/>
      <c r="EN867" s="16"/>
      <c r="EO867" s="16"/>
      <c r="EP867" s="16"/>
      <c r="EQ867" s="16"/>
      <c r="ER867" s="16"/>
      <c r="ES867" s="16"/>
      <c r="ET867" s="16"/>
      <c r="EU867" s="16"/>
      <c r="EV867" s="16"/>
      <c r="EW867" s="16"/>
      <c r="EX867" s="16"/>
      <c r="EY867" s="16"/>
      <c r="EZ867" s="16"/>
      <c r="FA867" s="16"/>
      <c r="FB867" s="16"/>
      <c r="FC867" s="16"/>
      <c r="FD867" s="16"/>
      <c r="FE867" s="16"/>
      <c r="FF867" s="16"/>
      <c r="FG867" s="16"/>
      <c r="FH867" s="16"/>
      <c r="FI867" s="16"/>
      <c r="FJ867" s="16"/>
      <c r="FK867" s="16"/>
      <c r="FL867" s="16"/>
      <c r="FM867" s="16"/>
      <c r="FN867" s="16"/>
      <c r="FO867" s="16"/>
      <c r="FP867" s="16"/>
      <c r="FQ867" s="16"/>
      <c r="FR867" s="16"/>
      <c r="FS867" s="16"/>
      <c r="FT867" s="16"/>
      <c r="FU867" s="16"/>
      <c r="FV867" s="16"/>
      <c r="FW867" s="16"/>
      <c r="FX867" s="16"/>
      <c r="FY867" s="16"/>
      <c r="FZ867" s="16"/>
      <c r="GA867" s="16"/>
      <c r="GB867" s="16"/>
      <c r="GC867" s="16"/>
      <c r="GD867" s="16"/>
      <c r="GE867" s="16"/>
      <c r="GF867" s="16"/>
      <c r="GG867" s="16"/>
      <c r="GH867" s="16"/>
      <c r="GI867" s="16"/>
      <c r="GJ867" s="16"/>
      <c r="GK867" s="16"/>
      <c r="GL867" s="16"/>
      <c r="GM867" s="16"/>
      <c r="GN867" s="16"/>
      <c r="GO867" s="16"/>
      <c r="GP867" s="16"/>
      <c r="GQ867" s="16"/>
      <c r="GR867" s="16"/>
      <c r="GS867" s="16"/>
      <c r="GT867" s="16"/>
      <c r="GU867" s="16"/>
      <c r="GV867" s="16"/>
      <c r="GW867" s="16"/>
      <c r="GX867" s="16"/>
      <c r="GY867" s="16"/>
      <c r="GZ867" s="16"/>
      <c r="HA867" s="16"/>
      <c r="HB867" s="16"/>
      <c r="HC867" s="16"/>
      <c r="HD867" s="16"/>
      <c r="HE867" s="16"/>
      <c r="HF867" s="16"/>
      <c r="HG867" s="16"/>
      <c r="HH867" s="16"/>
      <c r="HI867" s="16"/>
      <c r="HJ867" s="16"/>
      <c r="HK867" s="16"/>
      <c r="HL867" s="16"/>
      <c r="HM867" s="16"/>
      <c r="HN867" s="16"/>
      <c r="HO867" s="16"/>
      <c r="HP867" s="16"/>
      <c r="HQ867" s="16"/>
      <c r="HR867" s="16"/>
      <c r="HS867" s="16"/>
      <c r="HT867" s="16"/>
      <c r="HU867" s="16"/>
      <c r="HV867" s="16"/>
      <c r="HW867" s="16"/>
      <c r="HX867" s="16"/>
      <c r="HY867" s="16"/>
      <c r="HZ867" s="16"/>
      <c r="IA867" s="16"/>
      <c r="IB867" s="16"/>
      <c r="IC867" s="16"/>
      <c r="ID867" s="16"/>
      <c r="IE867" s="16"/>
      <c r="IF867" s="16"/>
      <c r="IG867" s="16"/>
      <c r="IH867" s="16"/>
      <c r="II867" s="16"/>
      <c r="IJ867" s="16"/>
      <c r="IK867" s="16"/>
      <c r="IL867" s="16"/>
      <c r="IM867" s="16"/>
      <c r="IN867" s="16"/>
      <c r="IO867" s="16"/>
      <c r="IP867" s="16"/>
      <c r="IQ867" s="16"/>
      <c r="IR867" s="16"/>
      <c r="IS867" s="16"/>
      <c r="IT867" s="16"/>
      <c r="IU867" s="16"/>
      <c r="IV867" s="16"/>
      <c r="IW867" s="16"/>
      <c r="IX867" s="16"/>
      <c r="IY867" s="16"/>
      <c r="IZ867" s="16"/>
      <c r="JA867" s="16"/>
      <c r="JB867" s="16"/>
      <c r="JC867" s="16"/>
      <c r="JD867" s="16"/>
      <c r="JE867" s="16"/>
      <c r="JF867" s="16"/>
      <c r="JG867" s="16"/>
      <c r="JH867" s="16"/>
      <c r="JI867" s="16"/>
      <c r="JJ867" s="16"/>
      <c r="JK867" s="16"/>
      <c r="JL867" s="16"/>
      <c r="JM867" s="16"/>
      <c r="JN867" s="16"/>
      <c r="JO867" s="16"/>
      <c r="JP867" s="16"/>
    </row>
    <row r="868" spans="2:276" s="18" customFormat="1" ht="15.75" customHeight="1" x14ac:dyDescent="0.25">
      <c r="B868" s="16"/>
      <c r="C868" s="16"/>
      <c r="D868" s="16"/>
      <c r="E868" s="16"/>
      <c r="F868" s="16"/>
      <c r="G868" s="16"/>
      <c r="H868" s="16"/>
      <c r="I868" s="16"/>
      <c r="J868" s="16"/>
      <c r="K868" s="16"/>
      <c r="L868" s="16"/>
      <c r="M868" s="16"/>
      <c r="N868" s="16"/>
      <c r="O868" s="16"/>
      <c r="P868" s="16"/>
      <c r="Q868" s="16"/>
      <c r="R868" s="16"/>
      <c r="S868" s="16"/>
      <c r="T868" s="16"/>
      <c r="U868" s="16"/>
      <c r="V868" s="16"/>
      <c r="W868" s="16"/>
      <c r="X868" s="16"/>
      <c r="Y868" s="16"/>
      <c r="Z868" s="16"/>
      <c r="AA868" s="16"/>
      <c r="AB868" s="16"/>
      <c r="AC868" s="16"/>
      <c r="AD868" s="16"/>
      <c r="AE868" s="16"/>
      <c r="AF868" s="16"/>
      <c r="AG868" s="16"/>
      <c r="AH868" s="16"/>
      <c r="AI868" s="16"/>
      <c r="AJ868" s="16"/>
      <c r="AK868" s="16"/>
      <c r="AL868" s="16"/>
      <c r="AM868" s="16"/>
      <c r="AN868" s="16"/>
      <c r="AO868" s="16"/>
      <c r="AP868" s="16"/>
      <c r="AQ868" s="16"/>
      <c r="AR868" s="16"/>
      <c r="AS868" s="16"/>
      <c r="AT868" s="16"/>
      <c r="AU868" s="16"/>
      <c r="AV868" s="16"/>
      <c r="AW868" s="16"/>
      <c r="AX868" s="16"/>
      <c r="AY868" s="16"/>
      <c r="AZ868" s="16"/>
      <c r="BA868" s="16"/>
      <c r="BB868" s="16"/>
      <c r="BC868" s="16"/>
      <c r="BD868" s="16"/>
      <c r="BE868" s="16"/>
      <c r="BF868" s="16"/>
      <c r="BG868" s="16"/>
      <c r="BH868" s="16"/>
      <c r="BI868" s="16"/>
      <c r="BJ868" s="16"/>
      <c r="BK868" s="16"/>
      <c r="BL868" s="16"/>
      <c r="BM868" s="16"/>
      <c r="BN868" s="16"/>
      <c r="BO868" s="16"/>
      <c r="BP868" s="16"/>
      <c r="BQ868" s="16"/>
      <c r="BR868" s="16"/>
      <c r="BS868" s="16"/>
      <c r="BT868" s="16"/>
      <c r="BU868" s="16"/>
      <c r="BV868" s="16"/>
      <c r="BW868" s="16"/>
      <c r="BX868" s="16"/>
      <c r="BY868" s="16"/>
      <c r="BZ868" s="16"/>
      <c r="CA868" s="16"/>
      <c r="CB868" s="16"/>
      <c r="CC868" s="16"/>
      <c r="CD868" s="16"/>
      <c r="CE868" s="16"/>
      <c r="CF868" s="16"/>
      <c r="CG868" s="16"/>
      <c r="CH868" s="16"/>
      <c r="CI868" s="16"/>
      <c r="CJ868" s="16"/>
      <c r="CK868" s="16"/>
      <c r="CL868" s="16"/>
      <c r="CM868" s="16"/>
      <c r="CN868" s="16"/>
      <c r="CO868" s="16"/>
      <c r="CP868" s="16"/>
      <c r="CQ868" s="16"/>
      <c r="CR868" s="16"/>
      <c r="CS868" s="16"/>
      <c r="CT868" s="16"/>
      <c r="CU868" s="16"/>
      <c r="CV868" s="16"/>
      <c r="CW868" s="16"/>
      <c r="CX868" s="16"/>
      <c r="CY868" s="16"/>
      <c r="CZ868" s="16"/>
      <c r="DA868" s="16"/>
      <c r="DB868" s="16"/>
      <c r="DC868" s="16"/>
      <c r="DD868" s="16"/>
      <c r="DE868" s="16"/>
      <c r="DF868" s="16"/>
      <c r="DG868" s="16"/>
      <c r="DH868" s="16"/>
      <c r="DI868" s="16"/>
      <c r="DJ868" s="16"/>
      <c r="DK868" s="16"/>
      <c r="DL868" s="16"/>
      <c r="DM868" s="16"/>
      <c r="DN868" s="16"/>
      <c r="DO868" s="16"/>
      <c r="DP868" s="16"/>
      <c r="DQ868" s="16"/>
      <c r="DR868" s="16"/>
      <c r="DS868" s="16"/>
      <c r="DT868" s="16"/>
      <c r="DU868" s="16"/>
      <c r="DV868" s="16"/>
      <c r="DW868" s="16"/>
      <c r="DX868" s="16"/>
      <c r="DY868" s="16"/>
      <c r="DZ868" s="16"/>
      <c r="EA868" s="16"/>
      <c r="EB868" s="16"/>
      <c r="EC868" s="16"/>
      <c r="ED868" s="16"/>
      <c r="EE868" s="16"/>
      <c r="EF868" s="16"/>
      <c r="EG868" s="16"/>
      <c r="EH868" s="16"/>
      <c r="EI868" s="16"/>
      <c r="EJ868" s="16"/>
      <c r="EK868" s="16"/>
      <c r="EL868" s="16"/>
      <c r="EM868" s="16"/>
      <c r="EN868" s="16"/>
      <c r="EO868" s="16"/>
      <c r="EP868" s="16"/>
      <c r="EQ868" s="16"/>
      <c r="ER868" s="16"/>
      <c r="ES868" s="16"/>
      <c r="ET868" s="16"/>
      <c r="EU868" s="16"/>
      <c r="EV868" s="16"/>
      <c r="EW868" s="16"/>
      <c r="EX868" s="16"/>
      <c r="EY868" s="16"/>
      <c r="EZ868" s="16"/>
      <c r="FA868" s="16"/>
      <c r="FB868" s="16"/>
      <c r="FC868" s="16"/>
      <c r="FD868" s="16"/>
      <c r="FE868" s="16"/>
      <c r="FF868" s="16"/>
      <c r="FG868" s="16"/>
      <c r="FH868" s="16"/>
      <c r="FI868" s="16"/>
      <c r="FJ868" s="16"/>
      <c r="FK868" s="16"/>
      <c r="FL868" s="16"/>
      <c r="FM868" s="16"/>
      <c r="FN868" s="16"/>
      <c r="FO868" s="16"/>
      <c r="FP868" s="16"/>
      <c r="FQ868" s="16"/>
      <c r="FR868" s="16"/>
      <c r="FS868" s="16"/>
      <c r="FT868" s="16"/>
      <c r="FU868" s="16"/>
      <c r="FV868" s="16"/>
      <c r="FW868" s="16"/>
      <c r="FX868" s="16"/>
      <c r="FY868" s="16"/>
      <c r="FZ868" s="16"/>
      <c r="GA868" s="16"/>
      <c r="GB868" s="16"/>
      <c r="GC868" s="16"/>
      <c r="GD868" s="16"/>
      <c r="GE868" s="16"/>
      <c r="GF868" s="16"/>
      <c r="GG868" s="16"/>
      <c r="GH868" s="16"/>
      <c r="GI868" s="16"/>
      <c r="GJ868" s="16"/>
      <c r="GK868" s="16"/>
      <c r="GL868" s="16"/>
      <c r="GM868" s="16"/>
      <c r="GN868" s="16"/>
      <c r="GO868" s="16"/>
      <c r="GP868" s="16"/>
      <c r="GQ868" s="16"/>
      <c r="GR868" s="16"/>
      <c r="GS868" s="16"/>
      <c r="GT868" s="16"/>
      <c r="GU868" s="16"/>
      <c r="GV868" s="16"/>
      <c r="GW868" s="16"/>
      <c r="GX868" s="16"/>
      <c r="GY868" s="16"/>
      <c r="GZ868" s="16"/>
      <c r="HA868" s="16"/>
      <c r="HB868" s="16"/>
      <c r="HC868" s="16"/>
      <c r="HD868" s="16"/>
      <c r="HE868" s="16"/>
      <c r="HF868" s="16"/>
      <c r="HG868" s="16"/>
      <c r="HH868" s="16"/>
      <c r="HI868" s="16"/>
      <c r="HJ868" s="16"/>
      <c r="HK868" s="16"/>
      <c r="HL868" s="16"/>
      <c r="HM868" s="16"/>
      <c r="HN868" s="16"/>
      <c r="HO868" s="16"/>
      <c r="HP868" s="16"/>
      <c r="HQ868" s="16"/>
      <c r="HR868" s="16"/>
      <c r="HS868" s="16"/>
      <c r="HT868" s="16"/>
      <c r="HU868" s="16"/>
      <c r="HV868" s="16"/>
      <c r="HW868" s="16"/>
      <c r="HX868" s="16"/>
      <c r="HY868" s="16"/>
      <c r="HZ868" s="16"/>
      <c r="IA868" s="16"/>
      <c r="IB868" s="16"/>
      <c r="IC868" s="16"/>
      <c r="ID868" s="16"/>
      <c r="IE868" s="16"/>
      <c r="IF868" s="16"/>
      <c r="IG868" s="16"/>
      <c r="IH868" s="16"/>
      <c r="II868" s="16"/>
      <c r="IJ868" s="16"/>
      <c r="IK868" s="16"/>
      <c r="IL868" s="16"/>
      <c r="IM868" s="16"/>
      <c r="IN868" s="16"/>
      <c r="IO868" s="16"/>
      <c r="IP868" s="16"/>
      <c r="IQ868" s="16"/>
      <c r="IR868" s="16"/>
      <c r="IS868" s="16"/>
      <c r="IT868" s="16"/>
      <c r="IU868" s="16"/>
      <c r="IV868" s="16"/>
      <c r="IW868" s="16"/>
      <c r="IX868" s="16"/>
      <c r="IY868" s="16"/>
      <c r="IZ868" s="16"/>
      <c r="JA868" s="16"/>
      <c r="JB868" s="16"/>
      <c r="JC868" s="16"/>
      <c r="JD868" s="16"/>
      <c r="JE868" s="16"/>
      <c r="JF868" s="16"/>
      <c r="JG868" s="16"/>
      <c r="JH868" s="16"/>
      <c r="JI868" s="16"/>
      <c r="JJ868" s="16"/>
      <c r="JK868" s="16"/>
      <c r="JL868" s="16"/>
      <c r="JM868" s="16"/>
      <c r="JN868" s="16"/>
      <c r="JO868" s="16"/>
      <c r="JP868" s="16"/>
    </row>
    <row r="869" spans="2:276" s="18" customFormat="1" ht="15.75" customHeight="1" x14ac:dyDescent="0.25">
      <c r="B869" s="16"/>
      <c r="C869" s="16"/>
      <c r="D869" s="16"/>
      <c r="E869" s="16"/>
      <c r="F869" s="16"/>
      <c r="G869" s="16"/>
      <c r="H869" s="16"/>
      <c r="I869" s="16"/>
      <c r="J869" s="16"/>
      <c r="K869" s="16"/>
      <c r="L869" s="16"/>
      <c r="M869" s="16"/>
      <c r="N869" s="16"/>
      <c r="O869" s="16"/>
      <c r="P869" s="16"/>
      <c r="Q869" s="16"/>
      <c r="R869" s="16"/>
      <c r="S869" s="16"/>
      <c r="T869" s="16"/>
      <c r="U869" s="16"/>
      <c r="V869" s="16"/>
      <c r="W869" s="16"/>
      <c r="X869" s="16"/>
      <c r="Y869" s="16"/>
      <c r="Z869" s="16"/>
      <c r="AA869" s="16"/>
      <c r="AB869" s="16"/>
      <c r="AC869" s="16"/>
      <c r="AD869" s="16"/>
      <c r="AE869" s="16"/>
      <c r="AF869" s="16"/>
      <c r="AG869" s="16"/>
      <c r="AH869" s="16"/>
      <c r="AI869" s="16"/>
      <c r="AJ869" s="16"/>
      <c r="AK869" s="16"/>
      <c r="AL869" s="16"/>
      <c r="AM869" s="16"/>
      <c r="AN869" s="16"/>
      <c r="AO869" s="16"/>
      <c r="AP869" s="16"/>
      <c r="AQ869" s="16"/>
      <c r="AR869" s="16"/>
      <c r="AS869" s="16"/>
      <c r="AT869" s="16"/>
      <c r="AU869" s="16"/>
      <c r="AV869" s="16"/>
      <c r="AW869" s="16"/>
      <c r="AX869" s="16"/>
      <c r="AY869" s="16"/>
      <c r="AZ869" s="16"/>
      <c r="BA869" s="16"/>
      <c r="BB869" s="16"/>
      <c r="BC869" s="16"/>
      <c r="BD869" s="16"/>
      <c r="BE869" s="16"/>
      <c r="BF869" s="16"/>
      <c r="BG869" s="16"/>
      <c r="BH869" s="16"/>
      <c r="BI869" s="16"/>
      <c r="BJ869" s="16"/>
      <c r="BK869" s="16"/>
      <c r="BL869" s="16"/>
      <c r="BM869" s="16"/>
      <c r="BN869" s="16"/>
      <c r="BO869" s="16"/>
      <c r="BP869" s="16"/>
      <c r="BQ869" s="16"/>
      <c r="BR869" s="16"/>
      <c r="BS869" s="16"/>
      <c r="BT869" s="16"/>
      <c r="BU869" s="16"/>
      <c r="BV869" s="16"/>
      <c r="BW869" s="16"/>
      <c r="BX869" s="16"/>
      <c r="BY869" s="16"/>
      <c r="BZ869" s="16"/>
      <c r="CA869" s="16"/>
      <c r="CB869" s="16"/>
      <c r="CC869" s="16"/>
      <c r="CD869" s="16"/>
      <c r="CE869" s="16"/>
      <c r="CF869" s="16"/>
      <c r="CG869" s="16"/>
      <c r="CH869" s="16"/>
      <c r="CI869" s="16"/>
      <c r="CJ869" s="16"/>
      <c r="CK869" s="16"/>
      <c r="CL869" s="16"/>
      <c r="CM869" s="16"/>
      <c r="CN869" s="16"/>
      <c r="CO869" s="16"/>
      <c r="CP869" s="16"/>
      <c r="CQ869" s="16"/>
      <c r="CR869" s="16"/>
      <c r="CS869" s="16"/>
      <c r="CT869" s="16"/>
      <c r="CU869" s="16"/>
      <c r="CV869" s="16"/>
      <c r="CW869" s="16"/>
      <c r="CX869" s="16"/>
      <c r="CY869" s="16"/>
      <c r="CZ869" s="16"/>
      <c r="DA869" s="16"/>
      <c r="DB869" s="16"/>
      <c r="DC869" s="16"/>
      <c r="DD869" s="16"/>
      <c r="DE869" s="16"/>
      <c r="DF869" s="16"/>
      <c r="DG869" s="16"/>
      <c r="DH869" s="16"/>
      <c r="DI869" s="16"/>
      <c r="DJ869" s="16"/>
      <c r="DK869" s="16"/>
      <c r="DL869" s="16"/>
      <c r="DM869" s="16"/>
      <c r="DN869" s="16"/>
      <c r="DO869" s="16"/>
      <c r="DP869" s="16"/>
      <c r="DQ869" s="16"/>
      <c r="DR869" s="16"/>
      <c r="DS869" s="16"/>
      <c r="DT869" s="16"/>
      <c r="DU869" s="16"/>
      <c r="DV869" s="16"/>
      <c r="DW869" s="16"/>
      <c r="DX869" s="16"/>
      <c r="DY869" s="16"/>
      <c r="DZ869" s="16"/>
      <c r="EA869" s="16"/>
      <c r="EB869" s="16"/>
      <c r="EC869" s="16"/>
      <c r="ED869" s="16"/>
      <c r="EE869" s="16"/>
      <c r="EF869" s="16"/>
      <c r="EG869" s="16"/>
      <c r="EH869" s="16"/>
      <c r="EI869" s="16"/>
      <c r="EJ869" s="16"/>
      <c r="EK869" s="16"/>
      <c r="EL869" s="16"/>
      <c r="EM869" s="16"/>
      <c r="EN869" s="16"/>
      <c r="EO869" s="16"/>
      <c r="EP869" s="16"/>
      <c r="EQ869" s="16"/>
      <c r="ER869" s="16"/>
      <c r="ES869" s="16"/>
      <c r="ET869" s="16"/>
      <c r="EU869" s="16"/>
      <c r="EV869" s="16"/>
      <c r="EW869" s="16"/>
      <c r="EX869" s="16"/>
      <c r="EY869" s="16"/>
      <c r="EZ869" s="16"/>
      <c r="FA869" s="16"/>
      <c r="FB869" s="16"/>
      <c r="FC869" s="16"/>
      <c r="FD869" s="16"/>
      <c r="FE869" s="16"/>
      <c r="FF869" s="16"/>
      <c r="FG869" s="16"/>
      <c r="FH869" s="16"/>
      <c r="FI869" s="16"/>
      <c r="FJ869" s="16"/>
      <c r="FK869" s="16"/>
      <c r="FL869" s="16"/>
      <c r="FM869" s="16"/>
      <c r="FN869" s="16"/>
      <c r="FO869" s="16"/>
      <c r="FP869" s="16"/>
      <c r="FQ869" s="16"/>
      <c r="FR869" s="16"/>
      <c r="FS869" s="16"/>
      <c r="FT869" s="16"/>
      <c r="FU869" s="16"/>
      <c r="FV869" s="16"/>
      <c r="FW869" s="16"/>
      <c r="FX869" s="16"/>
      <c r="FY869" s="16"/>
      <c r="FZ869" s="16"/>
      <c r="GA869" s="16"/>
      <c r="GB869" s="16"/>
      <c r="GC869" s="16"/>
      <c r="GD869" s="16"/>
      <c r="GE869" s="16"/>
      <c r="GF869" s="16"/>
      <c r="GG869" s="16"/>
      <c r="GH869" s="16"/>
      <c r="GI869" s="16"/>
      <c r="GJ869" s="16"/>
      <c r="GK869" s="16"/>
      <c r="GL869" s="16"/>
      <c r="GM869" s="16"/>
      <c r="GN869" s="16"/>
      <c r="GO869" s="16"/>
      <c r="GP869" s="16"/>
      <c r="GQ869" s="16"/>
      <c r="GR869" s="16"/>
      <c r="GS869" s="16"/>
      <c r="GT869" s="16"/>
      <c r="GU869" s="16"/>
      <c r="GV869" s="16"/>
      <c r="GW869" s="16"/>
      <c r="GX869" s="16"/>
      <c r="GY869" s="16"/>
      <c r="GZ869" s="16"/>
      <c r="HA869" s="16"/>
      <c r="HB869" s="16"/>
      <c r="HC869" s="16"/>
      <c r="HD869" s="16"/>
      <c r="HE869" s="16"/>
      <c r="HF869" s="16"/>
      <c r="HG869" s="16"/>
      <c r="HH869" s="16"/>
      <c r="HI869" s="16"/>
      <c r="HJ869" s="16"/>
      <c r="HK869" s="16"/>
      <c r="HL869" s="16"/>
      <c r="HM869" s="16"/>
      <c r="HN869" s="16"/>
      <c r="HO869" s="16"/>
      <c r="HP869" s="16"/>
      <c r="HQ869" s="16"/>
      <c r="HR869" s="16"/>
      <c r="HS869" s="16"/>
      <c r="HT869" s="16"/>
      <c r="HU869" s="16"/>
      <c r="HV869" s="16"/>
      <c r="HW869" s="16"/>
      <c r="HX869" s="16"/>
      <c r="HY869" s="16"/>
      <c r="HZ869" s="16"/>
      <c r="IA869" s="16"/>
      <c r="IB869" s="16"/>
      <c r="IC869" s="16"/>
      <c r="ID869" s="16"/>
      <c r="IE869" s="16"/>
      <c r="IF869" s="16"/>
      <c r="IG869" s="16"/>
      <c r="IH869" s="16"/>
      <c r="II869" s="16"/>
      <c r="IJ869" s="16"/>
      <c r="IK869" s="16"/>
      <c r="IL869" s="16"/>
      <c r="IM869" s="16"/>
      <c r="IN869" s="16"/>
      <c r="IO869" s="16"/>
      <c r="IP869" s="16"/>
      <c r="IQ869" s="16"/>
      <c r="IR869" s="16"/>
      <c r="IS869" s="16"/>
      <c r="IT869" s="16"/>
      <c r="IU869" s="16"/>
      <c r="IV869" s="16"/>
      <c r="IW869" s="16"/>
      <c r="IX869" s="16"/>
      <c r="IY869" s="16"/>
      <c r="IZ869" s="16"/>
      <c r="JA869" s="16"/>
      <c r="JB869" s="16"/>
      <c r="JC869" s="16"/>
      <c r="JD869" s="16"/>
      <c r="JE869" s="16"/>
      <c r="JF869" s="16"/>
      <c r="JG869" s="16"/>
      <c r="JH869" s="16"/>
      <c r="JI869" s="16"/>
      <c r="JJ869" s="16"/>
      <c r="JK869" s="16"/>
      <c r="JL869" s="16"/>
      <c r="JM869" s="16"/>
      <c r="JN869" s="16"/>
      <c r="JO869" s="16"/>
      <c r="JP869" s="16"/>
    </row>
    <row r="870" spans="2:276" s="18" customFormat="1" ht="15.75" customHeight="1" x14ac:dyDescent="0.25">
      <c r="B870" s="16"/>
      <c r="C870" s="16"/>
      <c r="D870" s="16"/>
      <c r="E870" s="16"/>
      <c r="F870" s="16"/>
      <c r="G870" s="16"/>
      <c r="H870" s="16"/>
      <c r="I870" s="16"/>
      <c r="J870" s="16"/>
      <c r="K870" s="16"/>
      <c r="L870" s="16"/>
      <c r="M870" s="16"/>
      <c r="N870" s="16"/>
      <c r="O870" s="16"/>
      <c r="P870" s="16"/>
      <c r="Q870" s="16"/>
      <c r="R870" s="16"/>
      <c r="S870" s="16"/>
      <c r="T870" s="16"/>
      <c r="U870" s="16"/>
      <c r="V870" s="16"/>
      <c r="W870" s="16"/>
      <c r="X870" s="16"/>
      <c r="Y870" s="16"/>
      <c r="Z870" s="16"/>
      <c r="AA870" s="16"/>
      <c r="AB870" s="16"/>
      <c r="AC870" s="16"/>
      <c r="AD870" s="16"/>
      <c r="AE870" s="16"/>
      <c r="AF870" s="16"/>
      <c r="AG870" s="16"/>
      <c r="AH870" s="16"/>
      <c r="AI870" s="16"/>
      <c r="AJ870" s="16"/>
      <c r="AK870" s="16"/>
      <c r="AL870" s="16"/>
      <c r="AM870" s="16"/>
      <c r="AN870" s="16"/>
      <c r="AO870" s="16"/>
      <c r="AP870" s="16"/>
      <c r="AQ870" s="16"/>
      <c r="AR870" s="16"/>
      <c r="AS870" s="16"/>
      <c r="AT870" s="16"/>
      <c r="AU870" s="16"/>
      <c r="AV870" s="16"/>
      <c r="AW870" s="16"/>
      <c r="AX870" s="16"/>
      <c r="AY870" s="16"/>
      <c r="AZ870" s="16"/>
      <c r="BA870" s="16"/>
      <c r="BB870" s="16"/>
      <c r="BC870" s="16"/>
      <c r="BD870" s="16"/>
      <c r="BE870" s="16"/>
      <c r="BF870" s="16"/>
      <c r="BG870" s="16"/>
      <c r="BH870" s="16"/>
      <c r="BI870" s="16"/>
      <c r="BJ870" s="16"/>
      <c r="BK870" s="16"/>
      <c r="BL870" s="16"/>
      <c r="BM870" s="16"/>
      <c r="BN870" s="16"/>
      <c r="BO870" s="16"/>
      <c r="BP870" s="16"/>
      <c r="BQ870" s="16"/>
      <c r="BR870" s="16"/>
      <c r="BS870" s="16"/>
      <c r="BT870" s="16"/>
      <c r="BU870" s="16"/>
      <c r="BV870" s="16"/>
      <c r="BW870" s="16"/>
      <c r="BX870" s="16"/>
      <c r="BY870" s="16"/>
      <c r="BZ870" s="16"/>
      <c r="CA870" s="16"/>
      <c r="CB870" s="16"/>
      <c r="CC870" s="16"/>
      <c r="CD870" s="16"/>
      <c r="CE870" s="16"/>
      <c r="CF870" s="16"/>
      <c r="CG870" s="16"/>
      <c r="CH870" s="16"/>
      <c r="CI870" s="16"/>
      <c r="CJ870" s="16"/>
      <c r="CK870" s="16"/>
      <c r="CL870" s="16"/>
      <c r="CM870" s="16"/>
      <c r="CN870" s="16"/>
      <c r="CO870" s="16"/>
      <c r="CP870" s="16"/>
      <c r="CQ870" s="16"/>
      <c r="CR870" s="16"/>
      <c r="CS870" s="16"/>
      <c r="CT870" s="16"/>
      <c r="CU870" s="16"/>
      <c r="CV870" s="16"/>
      <c r="CW870" s="16"/>
      <c r="CX870" s="16"/>
      <c r="CY870" s="16"/>
      <c r="CZ870" s="16"/>
      <c r="DA870" s="16"/>
      <c r="DB870" s="16"/>
      <c r="DC870" s="16"/>
      <c r="DD870" s="16"/>
      <c r="DE870" s="16"/>
      <c r="DF870" s="16"/>
      <c r="DG870" s="16"/>
      <c r="DH870" s="16"/>
      <c r="DI870" s="16"/>
      <c r="DJ870" s="16"/>
      <c r="DK870" s="16"/>
      <c r="DL870" s="16"/>
      <c r="DM870" s="16"/>
      <c r="DN870" s="16"/>
      <c r="DO870" s="16"/>
      <c r="DP870" s="16"/>
      <c r="DQ870" s="16"/>
      <c r="DR870" s="16"/>
      <c r="DS870" s="16"/>
      <c r="DT870" s="16"/>
      <c r="DU870" s="16"/>
      <c r="DV870" s="16"/>
      <c r="DW870" s="16"/>
      <c r="DX870" s="16"/>
      <c r="DY870" s="16"/>
      <c r="DZ870" s="16"/>
      <c r="EA870" s="16"/>
      <c r="EB870" s="16"/>
      <c r="EC870" s="16"/>
      <c r="ED870" s="16"/>
      <c r="EE870" s="16"/>
      <c r="EF870" s="16"/>
      <c r="EG870" s="16"/>
      <c r="EH870" s="16"/>
      <c r="EI870" s="16"/>
      <c r="EJ870" s="16"/>
      <c r="EK870" s="16"/>
      <c r="EL870" s="16"/>
      <c r="EM870" s="16"/>
      <c r="EN870" s="16"/>
      <c r="EO870" s="16"/>
      <c r="EP870" s="16"/>
      <c r="EQ870" s="16"/>
      <c r="ER870" s="16"/>
      <c r="ES870" s="16"/>
      <c r="ET870" s="16"/>
      <c r="EU870" s="16"/>
      <c r="EV870" s="16"/>
      <c r="EW870" s="16"/>
      <c r="EX870" s="16"/>
      <c r="EY870" s="16"/>
      <c r="EZ870" s="16"/>
      <c r="FA870" s="16"/>
      <c r="FB870" s="16"/>
      <c r="FC870" s="16"/>
      <c r="FD870" s="16"/>
      <c r="FE870" s="16"/>
      <c r="FF870" s="16"/>
      <c r="FG870" s="16"/>
      <c r="FH870" s="16"/>
      <c r="FI870" s="16"/>
      <c r="FJ870" s="16"/>
      <c r="FK870" s="16"/>
      <c r="FL870" s="16"/>
      <c r="FM870" s="16"/>
      <c r="FN870" s="16"/>
      <c r="FO870" s="16"/>
      <c r="FP870" s="16"/>
      <c r="FQ870" s="16"/>
      <c r="FR870" s="16"/>
      <c r="FS870" s="16"/>
      <c r="FT870" s="16"/>
      <c r="FU870" s="16"/>
      <c r="FV870" s="16"/>
      <c r="FW870" s="16"/>
      <c r="FX870" s="16"/>
      <c r="FY870" s="16"/>
      <c r="FZ870" s="16"/>
      <c r="GA870" s="16"/>
      <c r="GB870" s="16"/>
      <c r="GC870" s="16"/>
      <c r="GD870" s="16"/>
      <c r="GE870" s="16"/>
      <c r="GF870" s="16"/>
      <c r="GG870" s="16"/>
      <c r="GH870" s="16"/>
      <c r="GI870" s="16"/>
      <c r="GJ870" s="16"/>
      <c r="GK870" s="16"/>
      <c r="GL870" s="16"/>
      <c r="GM870" s="16"/>
      <c r="GN870" s="16"/>
      <c r="GO870" s="16"/>
      <c r="GP870" s="16"/>
      <c r="GQ870" s="16"/>
      <c r="GR870" s="16"/>
      <c r="GS870" s="16"/>
      <c r="GT870" s="16"/>
      <c r="GU870" s="16"/>
      <c r="GV870" s="16"/>
      <c r="GW870" s="16"/>
      <c r="GX870" s="16"/>
      <c r="GY870" s="16"/>
      <c r="GZ870" s="16"/>
      <c r="HA870" s="16"/>
      <c r="HB870" s="16"/>
      <c r="HC870" s="16"/>
      <c r="HD870" s="16"/>
      <c r="HE870" s="16"/>
      <c r="HF870" s="16"/>
      <c r="HG870" s="16"/>
      <c r="HH870" s="16"/>
      <c r="HI870" s="16"/>
      <c r="HJ870" s="16"/>
      <c r="HK870" s="16"/>
      <c r="HL870" s="16"/>
      <c r="HM870" s="16"/>
      <c r="HN870" s="16"/>
      <c r="HO870" s="16"/>
      <c r="HP870" s="16"/>
      <c r="HQ870" s="16"/>
      <c r="HR870" s="16"/>
      <c r="HS870" s="16"/>
      <c r="HT870" s="16"/>
      <c r="HU870" s="16"/>
      <c r="HV870" s="16"/>
      <c r="HW870" s="16"/>
      <c r="HX870" s="16"/>
      <c r="HY870" s="16"/>
      <c r="HZ870" s="16"/>
      <c r="IA870" s="16"/>
      <c r="IB870" s="16"/>
      <c r="IC870" s="16"/>
      <c r="ID870" s="16"/>
      <c r="IE870" s="16"/>
      <c r="IF870" s="16"/>
      <c r="IG870" s="16"/>
      <c r="IH870" s="16"/>
      <c r="II870" s="16"/>
      <c r="IJ870" s="16"/>
      <c r="IK870" s="16"/>
      <c r="IL870" s="16"/>
      <c r="IM870" s="16"/>
      <c r="IN870" s="16"/>
      <c r="IO870" s="16"/>
      <c r="IP870" s="16"/>
      <c r="IQ870" s="16"/>
      <c r="IR870" s="16"/>
      <c r="IS870" s="16"/>
      <c r="IT870" s="16"/>
      <c r="IU870" s="16"/>
      <c r="IV870" s="16"/>
      <c r="IW870" s="16"/>
      <c r="IX870" s="16"/>
      <c r="IY870" s="16"/>
      <c r="IZ870" s="16"/>
      <c r="JA870" s="16"/>
      <c r="JB870" s="16"/>
      <c r="JC870" s="16"/>
      <c r="JD870" s="16"/>
      <c r="JE870" s="16"/>
      <c r="JF870" s="16"/>
      <c r="JG870" s="16"/>
      <c r="JH870" s="16"/>
      <c r="JI870" s="16"/>
      <c r="JJ870" s="16"/>
      <c r="JK870" s="16"/>
      <c r="JL870" s="16"/>
      <c r="JM870" s="16"/>
      <c r="JN870" s="16"/>
      <c r="JO870" s="16"/>
      <c r="JP870" s="16"/>
    </row>
    <row r="871" spans="2:276" s="18" customFormat="1" ht="15.75" customHeight="1" x14ac:dyDescent="0.25">
      <c r="B871" s="16"/>
      <c r="C871" s="16"/>
      <c r="D871" s="16"/>
      <c r="E871" s="16"/>
      <c r="F871" s="16"/>
      <c r="G871" s="16"/>
      <c r="H871" s="16"/>
      <c r="I871" s="16"/>
      <c r="J871" s="16"/>
      <c r="K871" s="16"/>
      <c r="L871" s="16"/>
      <c r="M871" s="16"/>
      <c r="N871" s="16"/>
      <c r="O871" s="16"/>
      <c r="P871" s="16"/>
      <c r="Q871" s="16"/>
      <c r="R871" s="16"/>
      <c r="S871" s="16"/>
      <c r="T871" s="16"/>
      <c r="U871" s="16"/>
      <c r="V871" s="16"/>
      <c r="W871" s="16"/>
      <c r="X871" s="16"/>
      <c r="Y871" s="16"/>
      <c r="Z871" s="16"/>
      <c r="AA871" s="16"/>
      <c r="AB871" s="16"/>
      <c r="AC871" s="16"/>
      <c r="AD871" s="16"/>
      <c r="AE871" s="16"/>
      <c r="AF871" s="16"/>
      <c r="AG871" s="16"/>
      <c r="AH871" s="16"/>
      <c r="AI871" s="16"/>
      <c r="AJ871" s="16"/>
      <c r="AK871" s="16"/>
      <c r="AL871" s="16"/>
      <c r="AM871" s="16"/>
      <c r="AN871" s="16"/>
      <c r="AO871" s="16"/>
      <c r="AP871" s="16"/>
      <c r="AQ871" s="16"/>
      <c r="AR871" s="16"/>
      <c r="AS871" s="16"/>
      <c r="AT871" s="16"/>
      <c r="AU871" s="16"/>
      <c r="AV871" s="16"/>
      <c r="AW871" s="16"/>
      <c r="AX871" s="16"/>
      <c r="AY871" s="16"/>
      <c r="AZ871" s="16"/>
      <c r="BA871" s="16"/>
      <c r="BB871" s="16"/>
      <c r="BC871" s="16"/>
      <c r="BD871" s="16"/>
      <c r="BE871" s="16"/>
      <c r="BF871" s="16"/>
      <c r="BG871" s="16"/>
      <c r="BH871" s="16"/>
      <c r="BI871" s="16"/>
      <c r="BJ871" s="16"/>
      <c r="BK871" s="16"/>
      <c r="BL871" s="16"/>
      <c r="BM871" s="16"/>
      <c r="BN871" s="16"/>
      <c r="BO871" s="16"/>
      <c r="BP871" s="16"/>
      <c r="BQ871" s="16"/>
      <c r="BR871" s="16"/>
      <c r="BS871" s="16"/>
      <c r="BT871" s="16"/>
      <c r="BU871" s="16"/>
      <c r="BV871" s="16"/>
      <c r="BW871" s="16"/>
      <c r="BX871" s="16"/>
      <c r="BY871" s="16"/>
      <c r="BZ871" s="16"/>
      <c r="CA871" s="16"/>
      <c r="CB871" s="16"/>
      <c r="CC871" s="16"/>
      <c r="CD871" s="16"/>
      <c r="CE871" s="16"/>
      <c r="CF871" s="16"/>
      <c r="CG871" s="16"/>
      <c r="CH871" s="16"/>
      <c r="CI871" s="16"/>
      <c r="CJ871" s="16"/>
      <c r="CK871" s="16"/>
      <c r="CL871" s="16"/>
      <c r="CM871" s="16"/>
      <c r="CN871" s="16"/>
      <c r="CO871" s="16"/>
      <c r="CP871" s="16"/>
      <c r="CQ871" s="16"/>
      <c r="CR871" s="16"/>
      <c r="CS871" s="16"/>
      <c r="CT871" s="16"/>
      <c r="CU871" s="16"/>
      <c r="CV871" s="16"/>
      <c r="CW871" s="16"/>
      <c r="CX871" s="16"/>
      <c r="CY871" s="16"/>
      <c r="CZ871" s="16"/>
      <c r="DA871" s="16"/>
      <c r="DB871" s="16"/>
      <c r="DC871" s="16"/>
      <c r="DD871" s="16"/>
      <c r="DE871" s="16"/>
      <c r="DF871" s="16"/>
      <c r="DG871" s="16"/>
      <c r="DH871" s="16"/>
      <c r="DI871" s="16"/>
      <c r="DJ871" s="16"/>
      <c r="DK871" s="16"/>
      <c r="DL871" s="16"/>
      <c r="DM871" s="16"/>
      <c r="DN871" s="16"/>
      <c r="DO871" s="16"/>
      <c r="DP871" s="16"/>
      <c r="DQ871" s="16"/>
      <c r="DR871" s="16"/>
      <c r="DS871" s="16"/>
      <c r="DT871" s="16"/>
      <c r="DU871" s="16"/>
      <c r="DV871" s="16"/>
      <c r="DW871" s="16"/>
      <c r="DX871" s="16"/>
      <c r="DY871" s="16"/>
      <c r="DZ871" s="16"/>
      <c r="EA871" s="16"/>
      <c r="EB871" s="16"/>
      <c r="EC871" s="16"/>
      <c r="ED871" s="16"/>
      <c r="EE871" s="16"/>
      <c r="EF871" s="16"/>
      <c r="EG871" s="16"/>
      <c r="EH871" s="16"/>
      <c r="EI871" s="16"/>
      <c r="EJ871" s="16"/>
      <c r="EK871" s="16"/>
      <c r="EL871" s="16"/>
      <c r="EM871" s="16"/>
      <c r="EN871" s="16"/>
      <c r="EO871" s="16"/>
      <c r="EP871" s="16"/>
      <c r="EQ871" s="16"/>
      <c r="ER871" s="16"/>
      <c r="ES871" s="16"/>
      <c r="ET871" s="16"/>
      <c r="EU871" s="16"/>
      <c r="EV871" s="16"/>
      <c r="EW871" s="16"/>
      <c r="EX871" s="16"/>
      <c r="EY871" s="16"/>
      <c r="EZ871" s="16"/>
      <c r="FA871" s="16"/>
      <c r="FB871" s="16"/>
      <c r="FC871" s="16"/>
      <c r="FD871" s="16"/>
      <c r="FE871" s="16"/>
      <c r="FF871" s="16"/>
      <c r="FG871" s="16"/>
      <c r="FH871" s="16"/>
      <c r="FI871" s="16"/>
      <c r="FJ871" s="16"/>
      <c r="FK871" s="16"/>
      <c r="FL871" s="16"/>
      <c r="FM871" s="16"/>
      <c r="FN871" s="16"/>
      <c r="FO871" s="16"/>
      <c r="FP871" s="16"/>
      <c r="FQ871" s="16"/>
      <c r="FR871" s="16"/>
      <c r="FS871" s="16"/>
      <c r="FT871" s="16"/>
      <c r="FU871" s="16"/>
      <c r="FV871" s="16"/>
      <c r="FW871" s="16"/>
      <c r="FX871" s="16"/>
      <c r="FY871" s="16"/>
      <c r="FZ871" s="16"/>
      <c r="GA871" s="16"/>
      <c r="GB871" s="16"/>
      <c r="GC871" s="16"/>
      <c r="GD871" s="16"/>
      <c r="GE871" s="16"/>
      <c r="GF871" s="16"/>
      <c r="GG871" s="16"/>
      <c r="GH871" s="16"/>
      <c r="GI871" s="16"/>
      <c r="GJ871" s="16"/>
      <c r="GK871" s="16"/>
      <c r="GL871" s="16"/>
      <c r="GM871" s="16"/>
      <c r="GN871" s="16"/>
      <c r="GO871" s="16"/>
      <c r="GP871" s="16"/>
      <c r="GQ871" s="16"/>
      <c r="GR871" s="16"/>
      <c r="GS871" s="16"/>
      <c r="GT871" s="16"/>
      <c r="GU871" s="16"/>
      <c r="GV871" s="16"/>
      <c r="GW871" s="16"/>
      <c r="GX871" s="16"/>
      <c r="GY871" s="16"/>
      <c r="GZ871" s="16"/>
      <c r="HA871" s="16"/>
      <c r="HB871" s="16"/>
      <c r="HC871" s="16"/>
      <c r="HD871" s="16"/>
      <c r="HE871" s="16"/>
      <c r="HF871" s="16"/>
      <c r="HG871" s="16"/>
      <c r="HH871" s="16"/>
      <c r="HI871" s="16"/>
      <c r="HJ871" s="16"/>
      <c r="HK871" s="16"/>
      <c r="HL871" s="16"/>
      <c r="HM871" s="16"/>
      <c r="HN871" s="16"/>
      <c r="HO871" s="16"/>
      <c r="HP871" s="16"/>
      <c r="HQ871" s="16"/>
      <c r="HR871" s="16"/>
      <c r="HS871" s="16"/>
      <c r="HT871" s="16"/>
      <c r="HU871" s="16"/>
      <c r="HV871" s="16"/>
      <c r="HW871" s="16"/>
      <c r="HX871" s="16"/>
      <c r="HY871" s="16"/>
      <c r="HZ871" s="16"/>
      <c r="IA871" s="16"/>
      <c r="IB871" s="16"/>
      <c r="IC871" s="16"/>
      <c r="ID871" s="16"/>
      <c r="IE871" s="16"/>
      <c r="IF871" s="16"/>
      <c r="IG871" s="16"/>
      <c r="IH871" s="16"/>
      <c r="II871" s="16"/>
      <c r="IJ871" s="16"/>
      <c r="IK871" s="16"/>
      <c r="IL871" s="16"/>
      <c r="IM871" s="16"/>
      <c r="IN871" s="16"/>
      <c r="IO871" s="16"/>
      <c r="IP871" s="16"/>
      <c r="IQ871" s="16"/>
      <c r="IR871" s="16"/>
      <c r="IS871" s="16"/>
      <c r="IT871" s="16"/>
      <c r="IU871" s="16"/>
      <c r="IV871" s="16"/>
      <c r="IW871" s="16"/>
      <c r="IX871" s="16"/>
      <c r="IY871" s="16"/>
      <c r="IZ871" s="16"/>
      <c r="JA871" s="16"/>
      <c r="JB871" s="16"/>
      <c r="JC871" s="16"/>
      <c r="JD871" s="16"/>
      <c r="JE871" s="16"/>
      <c r="JF871" s="16"/>
      <c r="JG871" s="16"/>
      <c r="JH871" s="16"/>
      <c r="JI871" s="16"/>
      <c r="JJ871" s="16"/>
      <c r="JK871" s="16"/>
      <c r="JL871" s="16"/>
      <c r="JM871" s="16"/>
      <c r="JN871" s="16"/>
      <c r="JO871" s="16"/>
      <c r="JP871" s="16"/>
    </row>
    <row r="872" spans="2:276" s="18" customFormat="1" ht="15.75" customHeight="1" x14ac:dyDescent="0.25">
      <c r="B872" s="16"/>
      <c r="C872" s="16"/>
      <c r="D872" s="16"/>
      <c r="E872" s="16"/>
      <c r="F872" s="16"/>
      <c r="G872" s="16"/>
      <c r="H872" s="16"/>
      <c r="I872" s="16"/>
      <c r="J872" s="16"/>
      <c r="K872" s="16"/>
      <c r="L872" s="16"/>
      <c r="M872" s="16"/>
      <c r="N872" s="16"/>
      <c r="O872" s="16"/>
      <c r="P872" s="16"/>
      <c r="Q872" s="16"/>
      <c r="R872" s="16"/>
      <c r="S872" s="16"/>
      <c r="T872" s="16"/>
      <c r="U872" s="16"/>
      <c r="V872" s="16"/>
      <c r="W872" s="16"/>
      <c r="X872" s="16"/>
      <c r="Y872" s="16"/>
      <c r="Z872" s="16"/>
      <c r="AA872" s="16"/>
      <c r="AB872" s="16"/>
      <c r="AC872" s="16"/>
      <c r="AD872" s="16"/>
      <c r="AE872" s="16"/>
      <c r="AF872" s="16"/>
      <c r="AG872" s="16"/>
      <c r="AH872" s="16"/>
      <c r="AI872" s="16"/>
      <c r="AJ872" s="16"/>
      <c r="AK872" s="16"/>
      <c r="AL872" s="16"/>
      <c r="AM872" s="16"/>
      <c r="AN872" s="16"/>
      <c r="AO872" s="16"/>
      <c r="AP872" s="16"/>
      <c r="AQ872" s="16"/>
      <c r="AR872" s="16"/>
      <c r="AS872" s="16"/>
      <c r="AT872" s="16"/>
      <c r="AU872" s="16"/>
      <c r="AV872" s="16"/>
      <c r="AW872" s="16"/>
      <c r="AX872" s="16"/>
      <c r="AY872" s="16"/>
      <c r="AZ872" s="16"/>
      <c r="BA872" s="16"/>
      <c r="BB872" s="16"/>
      <c r="BC872" s="16"/>
      <c r="BD872" s="16"/>
      <c r="BE872" s="16"/>
      <c r="BF872" s="16"/>
      <c r="BG872" s="16"/>
      <c r="BH872" s="16"/>
      <c r="BI872" s="16"/>
      <c r="BJ872" s="16"/>
      <c r="BK872" s="16"/>
      <c r="BL872" s="16"/>
      <c r="BM872" s="16"/>
      <c r="BN872" s="16"/>
      <c r="BO872" s="16"/>
      <c r="BP872" s="16"/>
      <c r="BQ872" s="16"/>
      <c r="BR872" s="16"/>
      <c r="BS872" s="16"/>
      <c r="BT872" s="16"/>
      <c r="BU872" s="16"/>
      <c r="BV872" s="16"/>
      <c r="BW872" s="16"/>
      <c r="BX872" s="16"/>
      <c r="BY872" s="16"/>
      <c r="BZ872" s="16"/>
      <c r="CA872" s="16"/>
      <c r="CB872" s="16"/>
      <c r="CC872" s="16"/>
      <c r="CD872" s="16"/>
      <c r="CE872" s="16"/>
      <c r="CF872" s="16"/>
      <c r="CG872" s="16"/>
      <c r="CH872" s="16"/>
      <c r="CI872" s="16"/>
      <c r="CJ872" s="16"/>
      <c r="CK872" s="16"/>
      <c r="CL872" s="16"/>
      <c r="CM872" s="16"/>
      <c r="CN872" s="16"/>
      <c r="CO872" s="16"/>
      <c r="CP872" s="16"/>
      <c r="CQ872" s="16"/>
      <c r="CR872" s="16"/>
      <c r="CS872" s="16"/>
      <c r="CT872" s="16"/>
      <c r="CU872" s="16"/>
      <c r="CV872" s="16"/>
      <c r="CW872" s="16"/>
      <c r="CX872" s="16"/>
      <c r="CY872" s="16"/>
      <c r="CZ872" s="16"/>
      <c r="DA872" s="16"/>
      <c r="DB872" s="16"/>
      <c r="DC872" s="16"/>
      <c r="DD872" s="16"/>
      <c r="DE872" s="16"/>
      <c r="DF872" s="16"/>
      <c r="DG872" s="16"/>
      <c r="DH872" s="16"/>
      <c r="DI872" s="16"/>
      <c r="DJ872" s="16"/>
      <c r="DK872" s="16"/>
      <c r="DL872" s="16"/>
      <c r="DM872" s="16"/>
      <c r="DN872" s="16"/>
      <c r="DO872" s="16"/>
      <c r="DP872" s="16"/>
      <c r="DQ872" s="16"/>
      <c r="DR872" s="16"/>
      <c r="DS872" s="16"/>
      <c r="DT872" s="16"/>
      <c r="DU872" s="16"/>
      <c r="DV872" s="16"/>
      <c r="DW872" s="16"/>
      <c r="DX872" s="16"/>
      <c r="DY872" s="16"/>
      <c r="DZ872" s="16"/>
      <c r="EA872" s="16"/>
      <c r="EB872" s="16"/>
      <c r="EC872" s="16"/>
      <c r="ED872" s="16"/>
      <c r="EE872" s="16"/>
      <c r="EF872" s="16"/>
      <c r="EG872" s="16"/>
      <c r="EH872" s="16"/>
      <c r="EI872" s="16"/>
      <c r="EJ872" s="16"/>
      <c r="EK872" s="16"/>
      <c r="EL872" s="16"/>
      <c r="EM872" s="16"/>
      <c r="EN872" s="16"/>
      <c r="EO872" s="16"/>
      <c r="EP872" s="16"/>
      <c r="EQ872" s="16"/>
      <c r="ER872" s="16"/>
      <c r="ES872" s="16"/>
      <c r="ET872" s="16"/>
      <c r="EU872" s="16"/>
      <c r="EV872" s="16"/>
      <c r="EW872" s="16"/>
      <c r="EX872" s="16"/>
      <c r="EY872" s="16"/>
      <c r="EZ872" s="16"/>
      <c r="FA872" s="16"/>
      <c r="FB872" s="16"/>
      <c r="FC872" s="16"/>
      <c r="FD872" s="16"/>
      <c r="FE872" s="16"/>
      <c r="FF872" s="16"/>
      <c r="FG872" s="16"/>
      <c r="FH872" s="16"/>
      <c r="FI872" s="16"/>
      <c r="FJ872" s="16"/>
      <c r="FK872" s="16"/>
      <c r="FL872" s="16"/>
      <c r="FM872" s="16"/>
      <c r="FN872" s="16"/>
      <c r="FO872" s="16"/>
      <c r="FP872" s="16"/>
      <c r="FQ872" s="16"/>
      <c r="FR872" s="16"/>
      <c r="FS872" s="16"/>
      <c r="FT872" s="16"/>
      <c r="FU872" s="16"/>
      <c r="FV872" s="16"/>
      <c r="FW872" s="16"/>
      <c r="FX872" s="16"/>
      <c r="FY872" s="16"/>
      <c r="FZ872" s="16"/>
      <c r="GA872" s="16"/>
      <c r="GB872" s="16"/>
      <c r="GC872" s="16"/>
      <c r="GD872" s="16"/>
      <c r="GE872" s="16"/>
      <c r="GF872" s="16"/>
      <c r="GG872" s="16"/>
      <c r="GH872" s="16"/>
      <c r="GI872" s="16"/>
      <c r="GJ872" s="16"/>
      <c r="GK872" s="16"/>
      <c r="GL872" s="16"/>
      <c r="GM872" s="16"/>
      <c r="GN872" s="16"/>
      <c r="GO872" s="16"/>
      <c r="GP872" s="16"/>
      <c r="GQ872" s="16"/>
      <c r="GR872" s="16"/>
      <c r="GS872" s="16"/>
      <c r="GT872" s="16"/>
      <c r="GU872" s="16"/>
      <c r="GV872" s="16"/>
      <c r="GW872" s="16"/>
      <c r="GX872" s="16"/>
      <c r="GY872" s="16"/>
      <c r="GZ872" s="16"/>
      <c r="HA872" s="16"/>
      <c r="HB872" s="16"/>
      <c r="HC872" s="16"/>
      <c r="HD872" s="16"/>
      <c r="HE872" s="16"/>
      <c r="HF872" s="16"/>
      <c r="HG872" s="16"/>
      <c r="HH872" s="16"/>
      <c r="HI872" s="16"/>
      <c r="HJ872" s="16"/>
      <c r="HK872" s="16"/>
      <c r="HL872" s="16"/>
      <c r="HM872" s="16"/>
      <c r="HN872" s="16"/>
      <c r="HO872" s="16"/>
      <c r="HP872" s="16"/>
      <c r="HQ872" s="16"/>
      <c r="HR872" s="16"/>
      <c r="HS872" s="16"/>
      <c r="HT872" s="16"/>
      <c r="HU872" s="16"/>
      <c r="HV872" s="16"/>
      <c r="HW872" s="16"/>
      <c r="HX872" s="16"/>
      <c r="HY872" s="16"/>
      <c r="HZ872" s="16"/>
      <c r="IA872" s="16"/>
      <c r="IB872" s="16"/>
      <c r="IC872" s="16"/>
      <c r="ID872" s="16"/>
      <c r="IE872" s="16"/>
      <c r="IF872" s="16"/>
      <c r="IG872" s="16"/>
      <c r="IH872" s="16"/>
      <c r="II872" s="16"/>
      <c r="IJ872" s="16"/>
      <c r="IK872" s="16"/>
      <c r="IL872" s="16"/>
      <c r="IM872" s="16"/>
      <c r="IN872" s="16"/>
      <c r="IO872" s="16"/>
      <c r="IP872" s="16"/>
      <c r="IQ872" s="16"/>
      <c r="IR872" s="16"/>
      <c r="IS872" s="16"/>
      <c r="IT872" s="16"/>
      <c r="IU872" s="16"/>
      <c r="IV872" s="16"/>
      <c r="IW872" s="16"/>
      <c r="IX872" s="16"/>
      <c r="IY872" s="16"/>
      <c r="IZ872" s="16"/>
      <c r="JA872" s="16"/>
      <c r="JB872" s="16"/>
      <c r="JC872" s="16"/>
      <c r="JD872" s="16"/>
      <c r="JE872" s="16"/>
      <c r="JF872" s="16"/>
      <c r="JG872" s="16"/>
      <c r="JH872" s="16"/>
      <c r="JI872" s="16"/>
      <c r="JJ872" s="16"/>
      <c r="JK872" s="16"/>
      <c r="JL872" s="16"/>
      <c r="JM872" s="16"/>
      <c r="JN872" s="16"/>
      <c r="JO872" s="16"/>
      <c r="JP872" s="16"/>
    </row>
    <row r="873" spans="2:276" s="18" customFormat="1" ht="15.75" customHeight="1" x14ac:dyDescent="0.25">
      <c r="B873" s="16"/>
      <c r="C873" s="16"/>
      <c r="D873" s="16"/>
      <c r="E873" s="16"/>
      <c r="F873" s="16"/>
      <c r="G873" s="16"/>
      <c r="H873" s="16"/>
      <c r="I873" s="16"/>
      <c r="J873" s="16"/>
      <c r="K873" s="16"/>
      <c r="L873" s="16"/>
      <c r="M873" s="16"/>
      <c r="N873" s="16"/>
      <c r="O873" s="16"/>
      <c r="P873" s="16"/>
      <c r="Q873" s="16"/>
      <c r="R873" s="16"/>
      <c r="S873" s="16"/>
      <c r="T873" s="16"/>
      <c r="U873" s="16"/>
      <c r="V873" s="16"/>
      <c r="W873" s="16"/>
      <c r="X873" s="16"/>
      <c r="Y873" s="16"/>
      <c r="Z873" s="16"/>
      <c r="AA873" s="16"/>
      <c r="AB873" s="16"/>
      <c r="AC873" s="16"/>
      <c r="AD873" s="16"/>
      <c r="AE873" s="16"/>
      <c r="AF873" s="16"/>
      <c r="AG873" s="16"/>
      <c r="AH873" s="16"/>
      <c r="AI873" s="16"/>
      <c r="AJ873" s="16"/>
      <c r="AK873" s="16"/>
      <c r="AL873" s="16"/>
      <c r="AM873" s="16"/>
      <c r="AN873" s="16"/>
      <c r="AO873" s="16"/>
      <c r="AP873" s="16"/>
      <c r="AQ873" s="16"/>
      <c r="AR873" s="16"/>
      <c r="AS873" s="16"/>
      <c r="AT873" s="16"/>
      <c r="AU873" s="16"/>
      <c r="AV873" s="16"/>
      <c r="AW873" s="16"/>
      <c r="AX873" s="16"/>
      <c r="AY873" s="16"/>
      <c r="AZ873" s="16"/>
      <c r="BA873" s="16"/>
      <c r="BB873" s="16"/>
      <c r="BC873" s="16"/>
      <c r="BD873" s="16"/>
      <c r="BE873" s="16"/>
      <c r="BF873" s="16"/>
      <c r="BG873" s="16"/>
      <c r="BH873" s="16"/>
      <c r="BI873" s="16"/>
      <c r="BJ873" s="16"/>
      <c r="BK873" s="16"/>
      <c r="BL873" s="16"/>
      <c r="BM873" s="16"/>
      <c r="BN873" s="16"/>
      <c r="BO873" s="16"/>
      <c r="BP873" s="16"/>
      <c r="BQ873" s="16"/>
      <c r="BR873" s="16"/>
      <c r="BS873" s="16"/>
      <c r="BT873" s="16"/>
      <c r="BU873" s="16"/>
      <c r="BV873" s="16"/>
      <c r="BW873" s="16"/>
      <c r="BX873" s="16"/>
      <c r="BY873" s="16"/>
      <c r="BZ873" s="16"/>
      <c r="CA873" s="16"/>
      <c r="CB873" s="16"/>
      <c r="CC873" s="16"/>
      <c r="CD873" s="16"/>
      <c r="CE873" s="16"/>
      <c r="CF873" s="16"/>
      <c r="CG873" s="16"/>
      <c r="CH873" s="16"/>
      <c r="CI873" s="16"/>
      <c r="CJ873" s="16"/>
      <c r="CK873" s="16"/>
      <c r="CL873" s="16"/>
      <c r="CM873" s="16"/>
      <c r="CN873" s="16"/>
      <c r="CO873" s="16"/>
      <c r="CP873" s="16"/>
      <c r="CQ873" s="16"/>
      <c r="CR873" s="16"/>
      <c r="CS873" s="16"/>
      <c r="CT873" s="16"/>
      <c r="CU873" s="16"/>
      <c r="CV873" s="16"/>
      <c r="CW873" s="16"/>
      <c r="CX873" s="16"/>
      <c r="CY873" s="16"/>
      <c r="CZ873" s="16"/>
      <c r="DA873" s="16"/>
      <c r="DB873" s="16"/>
      <c r="DC873" s="16"/>
      <c r="DD873" s="16"/>
      <c r="DE873" s="16"/>
      <c r="DF873" s="16"/>
      <c r="DG873" s="16"/>
      <c r="DH873" s="16"/>
      <c r="DI873" s="16"/>
      <c r="DJ873" s="16"/>
      <c r="DK873" s="16"/>
      <c r="DL873" s="16"/>
      <c r="DM873" s="16"/>
      <c r="DN873" s="16"/>
      <c r="DO873" s="16"/>
      <c r="DP873" s="16"/>
      <c r="DQ873" s="16"/>
      <c r="DR873" s="16"/>
      <c r="DS873" s="16"/>
      <c r="DT873" s="16"/>
      <c r="DU873" s="16"/>
      <c r="DV873" s="16"/>
      <c r="DW873" s="16"/>
      <c r="DX873" s="16"/>
      <c r="DY873" s="16"/>
      <c r="DZ873" s="16"/>
      <c r="EA873" s="16"/>
      <c r="EB873" s="16"/>
      <c r="EC873" s="16"/>
      <c r="ED873" s="16"/>
      <c r="EE873" s="16"/>
      <c r="EF873" s="16"/>
      <c r="EG873" s="16"/>
      <c r="EH873" s="16"/>
      <c r="EI873" s="16"/>
      <c r="EJ873" s="16"/>
      <c r="EK873" s="16"/>
      <c r="EL873" s="16"/>
      <c r="EM873" s="16"/>
      <c r="EN873" s="16"/>
      <c r="EO873" s="16"/>
      <c r="EP873" s="16"/>
      <c r="EQ873" s="16"/>
      <c r="ER873" s="16"/>
      <c r="ES873" s="16"/>
      <c r="ET873" s="16"/>
      <c r="EU873" s="16"/>
      <c r="EV873" s="16"/>
      <c r="EW873" s="16"/>
      <c r="EX873" s="16"/>
      <c r="EY873" s="16"/>
      <c r="EZ873" s="16"/>
      <c r="FA873" s="16"/>
      <c r="FB873" s="16"/>
      <c r="FC873" s="16"/>
      <c r="FD873" s="16"/>
      <c r="FE873" s="16"/>
      <c r="FF873" s="16"/>
      <c r="FG873" s="16"/>
      <c r="FH873" s="16"/>
      <c r="FI873" s="16"/>
      <c r="FJ873" s="16"/>
      <c r="FK873" s="16"/>
      <c r="FL873" s="16"/>
      <c r="FM873" s="16"/>
      <c r="FN873" s="16"/>
      <c r="FO873" s="16"/>
      <c r="FP873" s="16"/>
      <c r="FQ873" s="16"/>
      <c r="FR873" s="16"/>
      <c r="FS873" s="16"/>
      <c r="FT873" s="16"/>
      <c r="FU873" s="16"/>
      <c r="FV873" s="16"/>
      <c r="FW873" s="16"/>
      <c r="FX873" s="16"/>
      <c r="FY873" s="16"/>
      <c r="FZ873" s="16"/>
      <c r="GA873" s="16"/>
      <c r="GB873" s="16"/>
      <c r="GC873" s="16"/>
      <c r="GD873" s="16"/>
      <c r="GE873" s="16"/>
      <c r="GF873" s="16"/>
      <c r="GG873" s="16"/>
      <c r="GH873" s="16"/>
      <c r="GI873" s="16"/>
      <c r="GJ873" s="16"/>
      <c r="GK873" s="16"/>
      <c r="GL873" s="16"/>
      <c r="GM873" s="16"/>
      <c r="GN873" s="16"/>
      <c r="GO873" s="16"/>
      <c r="GP873" s="16"/>
      <c r="GQ873" s="16"/>
      <c r="GR873" s="16"/>
      <c r="GS873" s="16"/>
      <c r="GT873" s="16"/>
      <c r="GU873" s="16"/>
      <c r="GV873" s="16"/>
      <c r="GW873" s="16"/>
      <c r="GX873" s="16"/>
      <c r="GY873" s="16"/>
      <c r="GZ873" s="16"/>
      <c r="HA873" s="16"/>
      <c r="HB873" s="16"/>
      <c r="HC873" s="16"/>
      <c r="HD873" s="16"/>
      <c r="HE873" s="16"/>
      <c r="HF873" s="16"/>
      <c r="HG873" s="16"/>
      <c r="HH873" s="16"/>
      <c r="HI873" s="16"/>
      <c r="HJ873" s="16"/>
      <c r="HK873" s="16"/>
      <c r="HL873" s="16"/>
      <c r="HM873" s="16"/>
      <c r="HN873" s="16"/>
      <c r="HO873" s="16"/>
      <c r="HP873" s="16"/>
      <c r="HQ873" s="16"/>
      <c r="HR873" s="16"/>
      <c r="HS873" s="16"/>
      <c r="HT873" s="16"/>
      <c r="HU873" s="16"/>
      <c r="HV873" s="16"/>
      <c r="HW873" s="16"/>
      <c r="HX873" s="16"/>
      <c r="HY873" s="16"/>
      <c r="HZ873" s="16"/>
      <c r="IA873" s="16"/>
      <c r="IB873" s="16"/>
      <c r="IC873" s="16"/>
      <c r="ID873" s="16"/>
      <c r="IE873" s="16"/>
      <c r="IF873" s="16"/>
      <c r="IG873" s="16"/>
      <c r="IH873" s="16"/>
      <c r="II873" s="16"/>
      <c r="IJ873" s="16"/>
      <c r="IK873" s="16"/>
      <c r="IL873" s="16"/>
      <c r="IM873" s="16"/>
      <c r="IN873" s="16"/>
      <c r="IO873" s="16"/>
      <c r="IP873" s="16"/>
      <c r="IQ873" s="16"/>
      <c r="IR873" s="16"/>
      <c r="IS873" s="16"/>
      <c r="IT873" s="16"/>
      <c r="IU873" s="16"/>
      <c r="IV873" s="16"/>
      <c r="IW873" s="16"/>
      <c r="IX873" s="16"/>
      <c r="IY873" s="16"/>
      <c r="IZ873" s="16"/>
      <c r="JA873" s="16"/>
      <c r="JB873" s="16"/>
      <c r="JC873" s="16"/>
      <c r="JD873" s="16"/>
      <c r="JE873" s="16"/>
      <c r="JF873" s="16"/>
      <c r="JG873" s="16"/>
      <c r="JH873" s="16"/>
      <c r="JI873" s="16"/>
      <c r="JJ873" s="16"/>
      <c r="JK873" s="16"/>
      <c r="JL873" s="16"/>
      <c r="JM873" s="16"/>
      <c r="JN873" s="16"/>
      <c r="JO873" s="16"/>
      <c r="JP873" s="16"/>
    </row>
    <row r="874" spans="2:276" s="18" customFormat="1" ht="15.75" customHeight="1" x14ac:dyDescent="0.25">
      <c r="B874" s="16"/>
      <c r="C874" s="16"/>
      <c r="D874" s="16"/>
      <c r="E874" s="16"/>
      <c r="F874" s="16"/>
      <c r="G874" s="16"/>
      <c r="H874" s="16"/>
      <c r="I874" s="16"/>
      <c r="J874" s="16"/>
      <c r="K874" s="16"/>
      <c r="L874" s="16"/>
      <c r="M874" s="16"/>
      <c r="N874" s="16"/>
      <c r="O874" s="16"/>
      <c r="P874" s="16"/>
      <c r="Q874" s="16"/>
      <c r="R874" s="16"/>
      <c r="S874" s="16"/>
      <c r="T874" s="16"/>
      <c r="U874" s="16"/>
      <c r="V874" s="16"/>
      <c r="W874" s="16"/>
      <c r="X874" s="16"/>
      <c r="Y874" s="16"/>
      <c r="Z874" s="16"/>
      <c r="AA874" s="16"/>
      <c r="AB874" s="16"/>
      <c r="AC874" s="16"/>
      <c r="AD874" s="16"/>
      <c r="AE874" s="16"/>
      <c r="AF874" s="16"/>
      <c r="AG874" s="16"/>
      <c r="AH874" s="16"/>
      <c r="AI874" s="16"/>
      <c r="AJ874" s="16"/>
      <c r="AK874" s="16"/>
      <c r="AL874" s="16"/>
      <c r="AM874" s="16"/>
      <c r="AN874" s="16"/>
      <c r="AO874" s="16"/>
      <c r="AP874" s="16"/>
      <c r="AQ874" s="16"/>
      <c r="AR874" s="16"/>
      <c r="AS874" s="16"/>
      <c r="AT874" s="16"/>
      <c r="AU874" s="16"/>
      <c r="AV874" s="16"/>
      <c r="AW874" s="16"/>
      <c r="AX874" s="16"/>
      <c r="AY874" s="16"/>
      <c r="AZ874" s="16"/>
      <c r="BA874" s="16"/>
      <c r="BB874" s="16"/>
      <c r="BC874" s="16"/>
      <c r="BD874" s="16"/>
      <c r="BE874" s="16"/>
      <c r="BF874" s="16"/>
      <c r="BG874" s="16"/>
      <c r="BH874" s="16"/>
      <c r="BI874" s="16"/>
      <c r="BJ874" s="16"/>
      <c r="BK874" s="16"/>
      <c r="BL874" s="16"/>
      <c r="BM874" s="16"/>
      <c r="BN874" s="16"/>
      <c r="BO874" s="16"/>
      <c r="BP874" s="16"/>
      <c r="BQ874" s="16"/>
      <c r="BR874" s="16"/>
      <c r="BS874" s="16"/>
      <c r="BT874" s="16"/>
      <c r="BU874" s="16"/>
      <c r="BV874" s="16"/>
      <c r="BW874" s="16"/>
      <c r="BX874" s="16"/>
      <c r="BY874" s="16"/>
      <c r="BZ874" s="16"/>
      <c r="CA874" s="16"/>
      <c r="CB874" s="16"/>
      <c r="CC874" s="16"/>
      <c r="CD874" s="16"/>
      <c r="CE874" s="16"/>
      <c r="CF874" s="16"/>
      <c r="CG874" s="16"/>
      <c r="CH874" s="16"/>
      <c r="CI874" s="16"/>
      <c r="CJ874" s="16"/>
      <c r="CK874" s="16"/>
      <c r="CL874" s="16"/>
      <c r="CM874" s="16"/>
      <c r="CN874" s="16"/>
      <c r="CO874" s="16"/>
      <c r="CP874" s="16"/>
      <c r="CQ874" s="16"/>
      <c r="CR874" s="16"/>
      <c r="CS874" s="16"/>
      <c r="CT874" s="16"/>
      <c r="CU874" s="16"/>
      <c r="CV874" s="16"/>
      <c r="CW874" s="16"/>
      <c r="CX874" s="16"/>
      <c r="CY874" s="16"/>
      <c r="CZ874" s="16"/>
      <c r="DA874" s="16"/>
      <c r="DB874" s="16"/>
      <c r="DC874" s="16"/>
      <c r="DD874" s="16"/>
      <c r="DE874" s="16"/>
      <c r="DF874" s="16"/>
      <c r="DG874" s="16"/>
      <c r="DH874" s="16"/>
      <c r="DI874" s="16"/>
      <c r="DJ874" s="16"/>
      <c r="DK874" s="16"/>
      <c r="DL874" s="16"/>
      <c r="DM874" s="16"/>
      <c r="DN874" s="16"/>
      <c r="DO874" s="16"/>
      <c r="DP874" s="16"/>
      <c r="DQ874" s="16"/>
      <c r="DR874" s="16"/>
      <c r="DS874" s="16"/>
      <c r="DT874" s="16"/>
      <c r="DU874" s="16"/>
      <c r="DV874" s="16"/>
      <c r="DW874" s="16"/>
      <c r="DX874" s="16"/>
      <c r="DY874" s="16"/>
      <c r="DZ874" s="16"/>
      <c r="EA874" s="16"/>
      <c r="EB874" s="16"/>
      <c r="EC874" s="16"/>
      <c r="ED874" s="16"/>
      <c r="EE874" s="16"/>
      <c r="EF874" s="16"/>
      <c r="EG874" s="16"/>
      <c r="EH874" s="16"/>
      <c r="EI874" s="16"/>
      <c r="EJ874" s="16"/>
      <c r="EK874" s="16"/>
      <c r="EL874" s="16"/>
      <c r="EM874" s="16"/>
      <c r="EN874" s="16"/>
      <c r="EO874" s="16"/>
      <c r="EP874" s="16"/>
      <c r="EQ874" s="16"/>
      <c r="ER874" s="16"/>
      <c r="ES874" s="16"/>
      <c r="ET874" s="16"/>
      <c r="EU874" s="16"/>
      <c r="EV874" s="16"/>
      <c r="EW874" s="16"/>
      <c r="EX874" s="16"/>
      <c r="EY874" s="16"/>
      <c r="EZ874" s="16"/>
      <c r="FA874" s="16"/>
      <c r="FB874" s="16"/>
      <c r="FC874" s="16"/>
      <c r="FD874" s="16"/>
      <c r="FE874" s="16"/>
      <c r="FF874" s="16"/>
      <c r="FG874" s="16"/>
      <c r="FH874" s="16"/>
      <c r="FI874" s="16"/>
      <c r="FJ874" s="16"/>
      <c r="FK874" s="16"/>
      <c r="FL874" s="16"/>
      <c r="FM874" s="16"/>
      <c r="FN874" s="16"/>
      <c r="FO874" s="16"/>
      <c r="FP874" s="16"/>
      <c r="FQ874" s="16"/>
      <c r="FR874" s="16"/>
      <c r="FS874" s="16"/>
      <c r="FT874" s="16"/>
      <c r="FU874" s="16"/>
      <c r="FV874" s="16"/>
      <c r="FW874" s="16"/>
      <c r="FX874" s="16"/>
      <c r="FY874" s="16"/>
      <c r="FZ874" s="16"/>
      <c r="GA874" s="16"/>
      <c r="GB874" s="16"/>
      <c r="GC874" s="16"/>
      <c r="GD874" s="16"/>
      <c r="GE874" s="16"/>
      <c r="GF874" s="16"/>
      <c r="GG874" s="16"/>
      <c r="GH874" s="16"/>
      <c r="GI874" s="16"/>
      <c r="GJ874" s="16"/>
      <c r="GK874" s="16"/>
      <c r="GL874" s="16"/>
      <c r="GM874" s="16"/>
      <c r="GN874" s="16"/>
      <c r="GO874" s="16"/>
      <c r="GP874" s="16"/>
      <c r="GQ874" s="16"/>
      <c r="GR874" s="16"/>
      <c r="GS874" s="16"/>
      <c r="GT874" s="16"/>
      <c r="GU874" s="16"/>
      <c r="GV874" s="16"/>
      <c r="GW874" s="16"/>
      <c r="GX874" s="16"/>
      <c r="GY874" s="16"/>
      <c r="GZ874" s="16"/>
      <c r="HA874" s="16"/>
      <c r="HB874" s="16"/>
      <c r="HC874" s="16"/>
      <c r="HD874" s="16"/>
      <c r="HE874" s="16"/>
      <c r="HF874" s="16"/>
      <c r="HG874" s="16"/>
      <c r="HH874" s="16"/>
      <c r="HI874" s="16"/>
      <c r="HJ874" s="16"/>
      <c r="HK874" s="16"/>
      <c r="HL874" s="16"/>
      <c r="HM874" s="16"/>
      <c r="HN874" s="16"/>
      <c r="HO874" s="16"/>
      <c r="HP874" s="16"/>
      <c r="HQ874" s="16"/>
      <c r="HR874" s="16"/>
      <c r="HS874" s="16"/>
      <c r="HT874" s="16"/>
      <c r="HU874" s="16"/>
      <c r="HV874" s="16"/>
      <c r="HW874" s="16"/>
      <c r="HX874" s="16"/>
      <c r="HY874" s="16"/>
      <c r="HZ874" s="16"/>
      <c r="IA874" s="16"/>
      <c r="IB874" s="16"/>
      <c r="IC874" s="16"/>
      <c r="ID874" s="16"/>
      <c r="IE874" s="16"/>
      <c r="IF874" s="16"/>
      <c r="IG874" s="16"/>
      <c r="IH874" s="16"/>
      <c r="II874" s="16"/>
      <c r="IJ874" s="16"/>
      <c r="IK874" s="16"/>
      <c r="IL874" s="16"/>
      <c r="IM874" s="16"/>
      <c r="IN874" s="16"/>
      <c r="IO874" s="16"/>
      <c r="IP874" s="16"/>
      <c r="IQ874" s="16"/>
      <c r="IR874" s="16"/>
      <c r="IS874" s="16"/>
      <c r="IT874" s="16"/>
      <c r="IU874" s="16"/>
      <c r="IV874" s="16"/>
      <c r="IW874" s="16"/>
      <c r="IX874" s="16"/>
      <c r="IY874" s="16"/>
      <c r="IZ874" s="16"/>
      <c r="JA874" s="16"/>
      <c r="JB874" s="16"/>
      <c r="JC874" s="16"/>
      <c r="JD874" s="16"/>
      <c r="JE874" s="16"/>
      <c r="JF874" s="16"/>
      <c r="JG874" s="16"/>
      <c r="JH874" s="16"/>
      <c r="JI874" s="16"/>
      <c r="JJ874" s="16"/>
      <c r="JK874" s="16"/>
      <c r="JL874" s="16"/>
      <c r="JM874" s="16"/>
      <c r="JN874" s="16"/>
      <c r="JO874" s="16"/>
      <c r="JP874" s="16"/>
    </row>
    <row r="875" spans="2:276" s="18" customFormat="1" ht="15.75" customHeight="1" x14ac:dyDescent="0.25">
      <c r="B875" s="16"/>
      <c r="C875" s="16"/>
      <c r="D875" s="16"/>
      <c r="E875" s="16"/>
      <c r="F875" s="16"/>
      <c r="G875" s="16"/>
      <c r="H875" s="16"/>
      <c r="I875" s="16"/>
      <c r="J875" s="16"/>
      <c r="K875" s="16"/>
      <c r="L875" s="16"/>
      <c r="M875" s="16"/>
      <c r="N875" s="16"/>
      <c r="O875" s="16"/>
      <c r="P875" s="16"/>
      <c r="Q875" s="16"/>
      <c r="R875" s="16"/>
      <c r="S875" s="16"/>
      <c r="T875" s="16"/>
      <c r="U875" s="16"/>
      <c r="V875" s="16"/>
      <c r="W875" s="16"/>
      <c r="X875" s="16"/>
      <c r="Y875" s="16"/>
      <c r="Z875" s="16"/>
      <c r="AA875" s="16"/>
      <c r="AB875" s="16"/>
      <c r="AC875" s="16"/>
      <c r="AD875" s="16"/>
      <c r="AE875" s="16"/>
      <c r="AF875" s="16"/>
      <c r="AG875" s="16"/>
      <c r="AH875" s="16"/>
      <c r="AI875" s="16"/>
      <c r="AJ875" s="16"/>
      <c r="AK875" s="16"/>
      <c r="AL875" s="16"/>
      <c r="AM875" s="16"/>
      <c r="AN875" s="16"/>
      <c r="AO875" s="16"/>
      <c r="AP875" s="16"/>
      <c r="AQ875" s="16"/>
      <c r="AR875" s="16"/>
      <c r="AS875" s="16"/>
      <c r="AT875" s="16"/>
      <c r="AU875" s="16"/>
      <c r="AV875" s="16"/>
      <c r="AW875" s="16"/>
      <c r="AX875" s="16"/>
      <c r="AY875" s="16"/>
      <c r="AZ875" s="16"/>
      <c r="BA875" s="16"/>
      <c r="BB875" s="16"/>
      <c r="BC875" s="16"/>
      <c r="BD875" s="16"/>
      <c r="BE875" s="16"/>
      <c r="BF875" s="16"/>
      <c r="BG875" s="16"/>
      <c r="BH875" s="16"/>
      <c r="BI875" s="16"/>
      <c r="BJ875" s="16"/>
      <c r="BK875" s="16"/>
      <c r="BL875" s="16"/>
      <c r="BM875" s="16"/>
      <c r="BN875" s="16"/>
      <c r="BO875" s="16"/>
      <c r="BP875" s="16"/>
      <c r="BQ875" s="16"/>
      <c r="BR875" s="16"/>
      <c r="BS875" s="16"/>
      <c r="BT875" s="16"/>
      <c r="BU875" s="16"/>
      <c r="BV875" s="16"/>
      <c r="BW875" s="16"/>
      <c r="BX875" s="16"/>
      <c r="BY875" s="16"/>
      <c r="BZ875" s="16"/>
      <c r="CA875" s="16"/>
      <c r="CB875" s="16"/>
      <c r="CC875" s="16"/>
      <c r="CD875" s="16"/>
      <c r="CE875" s="16"/>
      <c r="CF875" s="16"/>
      <c r="CG875" s="16"/>
      <c r="CH875" s="16"/>
      <c r="CI875" s="16"/>
      <c r="CJ875" s="16"/>
      <c r="CK875" s="16"/>
      <c r="CL875" s="16"/>
      <c r="CM875" s="16"/>
      <c r="CN875" s="16"/>
      <c r="CO875" s="16"/>
      <c r="CP875" s="16"/>
      <c r="CQ875" s="16"/>
      <c r="CR875" s="16"/>
      <c r="CS875" s="16"/>
      <c r="CT875" s="16"/>
      <c r="CU875" s="16"/>
      <c r="CV875" s="16"/>
      <c r="CW875" s="16"/>
      <c r="CX875" s="16"/>
      <c r="CY875" s="16"/>
      <c r="CZ875" s="16"/>
      <c r="DA875" s="16"/>
      <c r="DB875" s="16"/>
      <c r="DC875" s="16"/>
      <c r="DD875" s="16"/>
      <c r="DE875" s="16"/>
      <c r="DF875" s="16"/>
      <c r="DG875" s="16"/>
      <c r="DH875" s="16"/>
      <c r="DI875" s="16"/>
      <c r="DJ875" s="16"/>
      <c r="DK875" s="16"/>
      <c r="DL875" s="16"/>
      <c r="DM875" s="16"/>
      <c r="DN875" s="16"/>
      <c r="DO875" s="16"/>
      <c r="DP875" s="16"/>
      <c r="DQ875" s="16"/>
      <c r="DR875" s="16"/>
      <c r="DS875" s="16"/>
      <c r="DT875" s="16"/>
      <c r="DU875" s="16"/>
      <c r="DV875" s="16"/>
      <c r="DW875" s="16"/>
      <c r="DX875" s="16"/>
      <c r="DY875" s="16"/>
      <c r="DZ875" s="16"/>
      <c r="EA875" s="16"/>
      <c r="EB875" s="16"/>
      <c r="EC875" s="16"/>
      <c r="ED875" s="16"/>
      <c r="EE875" s="16"/>
      <c r="EF875" s="16"/>
      <c r="EG875" s="16"/>
      <c r="EH875" s="16"/>
      <c r="EI875" s="16"/>
      <c r="EJ875" s="16"/>
      <c r="EK875" s="16"/>
      <c r="EL875" s="16"/>
      <c r="EM875" s="16"/>
      <c r="EN875" s="16"/>
      <c r="EO875" s="16"/>
      <c r="EP875" s="16"/>
      <c r="EQ875" s="16"/>
      <c r="ER875" s="16"/>
      <c r="ES875" s="16"/>
      <c r="ET875" s="16"/>
      <c r="EU875" s="16"/>
      <c r="EV875" s="16"/>
      <c r="EW875" s="16"/>
      <c r="EX875" s="16"/>
      <c r="EY875" s="16"/>
      <c r="EZ875" s="16"/>
      <c r="FA875" s="16"/>
      <c r="FB875" s="16"/>
      <c r="FC875" s="16"/>
      <c r="FD875" s="16"/>
      <c r="FE875" s="16"/>
      <c r="FF875" s="16"/>
      <c r="FG875" s="16"/>
      <c r="FH875" s="16"/>
      <c r="FI875" s="16"/>
      <c r="FJ875" s="16"/>
      <c r="FK875" s="16"/>
      <c r="FL875" s="16"/>
      <c r="FM875" s="16"/>
      <c r="FN875" s="16"/>
      <c r="FO875" s="16"/>
      <c r="FP875" s="16"/>
      <c r="FQ875" s="16"/>
      <c r="FR875" s="16"/>
      <c r="FS875" s="16"/>
      <c r="FT875" s="16"/>
      <c r="FU875" s="16"/>
      <c r="FV875" s="16"/>
      <c r="FW875" s="16"/>
      <c r="FX875" s="16"/>
      <c r="FY875" s="16"/>
      <c r="FZ875" s="16"/>
      <c r="GA875" s="16"/>
      <c r="GB875" s="16"/>
      <c r="GC875" s="16"/>
      <c r="GD875" s="16"/>
      <c r="GE875" s="16"/>
      <c r="GF875" s="16"/>
      <c r="GG875" s="16"/>
      <c r="GH875" s="16"/>
      <c r="GI875" s="16"/>
      <c r="GJ875" s="16"/>
      <c r="GK875" s="16"/>
      <c r="GL875" s="16"/>
      <c r="GM875" s="16"/>
      <c r="GN875" s="16"/>
      <c r="GO875" s="16"/>
      <c r="GP875" s="16"/>
      <c r="GQ875" s="16"/>
      <c r="GR875" s="16"/>
      <c r="GS875" s="16"/>
      <c r="GT875" s="16"/>
      <c r="GU875" s="16"/>
      <c r="GV875" s="16"/>
      <c r="GW875" s="16"/>
      <c r="GX875" s="16"/>
      <c r="GY875" s="16"/>
      <c r="GZ875" s="16"/>
      <c r="HA875" s="16"/>
      <c r="HB875" s="16"/>
      <c r="HC875" s="16"/>
      <c r="HD875" s="16"/>
      <c r="HE875" s="16"/>
      <c r="HF875" s="16"/>
      <c r="HG875" s="16"/>
      <c r="HH875" s="16"/>
      <c r="HI875" s="16"/>
      <c r="HJ875" s="16"/>
      <c r="HK875" s="16"/>
      <c r="HL875" s="16"/>
      <c r="HM875" s="16"/>
      <c r="HN875" s="16"/>
      <c r="HO875" s="16"/>
      <c r="HP875" s="16"/>
      <c r="HQ875" s="16"/>
      <c r="HR875" s="16"/>
      <c r="HS875" s="16"/>
      <c r="HT875" s="16"/>
      <c r="HU875" s="16"/>
      <c r="HV875" s="16"/>
      <c r="HW875" s="16"/>
      <c r="HX875" s="16"/>
      <c r="HY875" s="16"/>
      <c r="HZ875" s="16"/>
      <c r="IA875" s="16"/>
      <c r="IB875" s="16"/>
      <c r="IC875" s="16"/>
      <c r="ID875" s="16"/>
      <c r="IE875" s="16"/>
      <c r="IF875" s="16"/>
      <c r="IG875" s="16"/>
      <c r="IH875" s="16"/>
      <c r="II875" s="16"/>
      <c r="IJ875" s="16"/>
      <c r="IK875" s="16"/>
      <c r="IL875" s="16"/>
      <c r="IM875" s="16"/>
      <c r="IN875" s="16"/>
      <c r="IO875" s="16"/>
      <c r="IP875" s="16"/>
      <c r="IQ875" s="16"/>
      <c r="IR875" s="16"/>
      <c r="IS875" s="16"/>
      <c r="IT875" s="16"/>
      <c r="IU875" s="16"/>
      <c r="IV875" s="16"/>
      <c r="IW875" s="16"/>
      <c r="IX875" s="16"/>
      <c r="IY875" s="16"/>
      <c r="IZ875" s="16"/>
      <c r="JA875" s="16"/>
      <c r="JB875" s="16"/>
      <c r="JC875" s="16"/>
      <c r="JD875" s="16"/>
      <c r="JE875" s="16"/>
      <c r="JF875" s="16"/>
      <c r="JG875" s="16"/>
      <c r="JH875" s="16"/>
      <c r="JI875" s="16"/>
      <c r="JJ875" s="16"/>
      <c r="JK875" s="16"/>
      <c r="JL875" s="16"/>
      <c r="JM875" s="16"/>
      <c r="JN875" s="16"/>
      <c r="JO875" s="16"/>
      <c r="JP875" s="16"/>
    </row>
    <row r="876" spans="2:276" s="18" customFormat="1" ht="15.75" customHeight="1" x14ac:dyDescent="0.25">
      <c r="B876" s="16"/>
      <c r="C876" s="16"/>
      <c r="D876" s="16"/>
      <c r="E876" s="16"/>
      <c r="F876" s="16"/>
      <c r="G876" s="16"/>
      <c r="H876" s="16"/>
      <c r="I876" s="16"/>
      <c r="J876" s="16"/>
      <c r="K876" s="16"/>
      <c r="L876" s="16"/>
      <c r="M876" s="16"/>
      <c r="N876" s="16"/>
      <c r="O876" s="16"/>
      <c r="P876" s="16"/>
      <c r="Q876" s="16"/>
      <c r="R876" s="16"/>
      <c r="S876" s="16"/>
      <c r="T876" s="16"/>
      <c r="U876" s="16"/>
      <c r="V876" s="16"/>
      <c r="W876" s="16"/>
      <c r="X876" s="16"/>
      <c r="Y876" s="16"/>
      <c r="Z876" s="16"/>
      <c r="AA876" s="16"/>
      <c r="AB876" s="16"/>
      <c r="AC876" s="16"/>
      <c r="AD876" s="16"/>
      <c r="AE876" s="16"/>
      <c r="AF876" s="16"/>
      <c r="AG876" s="16"/>
      <c r="AH876" s="16"/>
      <c r="AI876" s="16"/>
      <c r="AJ876" s="16"/>
      <c r="AK876" s="16"/>
      <c r="AL876" s="16"/>
      <c r="AM876" s="16"/>
      <c r="AN876" s="16"/>
      <c r="AO876" s="16"/>
      <c r="AP876" s="16"/>
      <c r="AQ876" s="16"/>
      <c r="AR876" s="16"/>
      <c r="AS876" s="16"/>
      <c r="AT876" s="16"/>
      <c r="AU876" s="16"/>
      <c r="AV876" s="16"/>
      <c r="AW876" s="16"/>
      <c r="AX876" s="16"/>
      <c r="AY876" s="16"/>
      <c r="AZ876" s="16"/>
      <c r="BA876" s="16"/>
      <c r="BB876" s="16"/>
      <c r="BC876" s="16"/>
      <c r="BD876" s="16"/>
      <c r="BE876" s="16"/>
      <c r="BF876" s="16"/>
      <c r="BG876" s="16"/>
      <c r="BH876" s="16"/>
      <c r="BI876" s="16"/>
      <c r="BJ876" s="16"/>
      <c r="BK876" s="16"/>
      <c r="BL876" s="16"/>
      <c r="BM876" s="16"/>
      <c r="BN876" s="16"/>
      <c r="BO876" s="16"/>
      <c r="BP876" s="16"/>
      <c r="BQ876" s="16"/>
      <c r="BR876" s="16"/>
      <c r="BS876" s="16"/>
      <c r="BT876" s="16"/>
      <c r="BU876" s="16"/>
      <c r="BV876" s="16"/>
      <c r="BW876" s="16"/>
      <c r="BX876" s="16"/>
      <c r="BY876" s="16"/>
      <c r="BZ876" s="16"/>
      <c r="CA876" s="16"/>
      <c r="CB876" s="16"/>
      <c r="CC876" s="16"/>
      <c r="CD876" s="16"/>
      <c r="CE876" s="16"/>
      <c r="CF876" s="16"/>
      <c r="CG876" s="16"/>
      <c r="CH876" s="16"/>
      <c r="CI876" s="16"/>
      <c r="CJ876" s="16"/>
      <c r="CK876" s="16"/>
      <c r="CL876" s="16"/>
      <c r="CM876" s="16"/>
      <c r="CN876" s="16"/>
      <c r="CO876" s="16"/>
      <c r="CP876" s="16"/>
      <c r="CQ876" s="16"/>
      <c r="CR876" s="16"/>
      <c r="CS876" s="16"/>
      <c r="CT876" s="16"/>
      <c r="CU876" s="16"/>
      <c r="CV876" s="16"/>
      <c r="CW876" s="16"/>
      <c r="CX876" s="16"/>
      <c r="CY876" s="16"/>
      <c r="CZ876" s="16"/>
      <c r="DA876" s="16"/>
      <c r="DB876" s="16"/>
      <c r="DC876" s="16"/>
      <c r="DD876" s="16"/>
      <c r="DE876" s="16"/>
      <c r="DF876" s="16"/>
      <c r="DG876" s="16"/>
      <c r="DH876" s="16"/>
      <c r="DI876" s="16"/>
      <c r="DJ876" s="16"/>
      <c r="DK876" s="16"/>
      <c r="DL876" s="16"/>
      <c r="DM876" s="16"/>
      <c r="DN876" s="16"/>
      <c r="DO876" s="16"/>
      <c r="DP876" s="16"/>
      <c r="DQ876" s="16"/>
      <c r="DR876" s="16"/>
      <c r="DS876" s="16"/>
      <c r="DT876" s="16"/>
      <c r="DU876" s="16"/>
      <c r="DV876" s="16"/>
      <c r="DW876" s="16"/>
      <c r="DX876" s="16"/>
      <c r="DY876" s="16"/>
      <c r="DZ876" s="16"/>
      <c r="EA876" s="16"/>
      <c r="EB876" s="16"/>
      <c r="EC876" s="16"/>
      <c r="ED876" s="16"/>
      <c r="EE876" s="16"/>
      <c r="EF876" s="16"/>
      <c r="EG876" s="16"/>
      <c r="EH876" s="16"/>
      <c r="EI876" s="16"/>
      <c r="EJ876" s="16"/>
      <c r="EK876" s="16"/>
      <c r="EL876" s="16"/>
      <c r="EM876" s="16"/>
      <c r="EN876" s="16"/>
      <c r="EO876" s="16"/>
      <c r="EP876" s="16"/>
      <c r="EQ876" s="16"/>
      <c r="ER876" s="16"/>
      <c r="ES876" s="16"/>
      <c r="ET876" s="16"/>
      <c r="EU876" s="16"/>
      <c r="EV876" s="16"/>
      <c r="EW876" s="16"/>
      <c r="EX876" s="16"/>
      <c r="EY876" s="16"/>
      <c r="EZ876" s="16"/>
      <c r="FA876" s="16"/>
      <c r="FB876" s="16"/>
      <c r="FC876" s="16"/>
      <c r="FD876" s="16"/>
      <c r="FE876" s="16"/>
      <c r="FF876" s="16"/>
      <c r="FG876" s="16"/>
      <c r="FH876" s="16"/>
      <c r="FI876" s="16"/>
      <c r="FJ876" s="16"/>
      <c r="FK876" s="16"/>
      <c r="FL876" s="16"/>
      <c r="FM876" s="16"/>
      <c r="FN876" s="16"/>
      <c r="FO876" s="16"/>
      <c r="FP876" s="16"/>
      <c r="FQ876" s="16"/>
      <c r="FR876" s="16"/>
      <c r="FS876" s="16"/>
      <c r="FT876" s="16"/>
      <c r="FU876" s="16"/>
      <c r="FV876" s="16"/>
      <c r="FW876" s="16"/>
      <c r="FX876" s="16"/>
      <c r="FY876" s="16"/>
      <c r="FZ876" s="16"/>
      <c r="GA876" s="16"/>
      <c r="GB876" s="16"/>
      <c r="GC876" s="16"/>
      <c r="GD876" s="16"/>
      <c r="GE876" s="16"/>
      <c r="GF876" s="16"/>
      <c r="GG876" s="16"/>
      <c r="GH876" s="16"/>
      <c r="GI876" s="16"/>
      <c r="GJ876" s="16"/>
      <c r="GK876" s="16"/>
      <c r="GL876" s="16"/>
      <c r="GM876" s="16"/>
      <c r="GN876" s="16"/>
      <c r="GO876" s="16"/>
      <c r="GP876" s="16"/>
      <c r="GQ876" s="16"/>
      <c r="GR876" s="16"/>
      <c r="GS876" s="16"/>
      <c r="GT876" s="16"/>
      <c r="GU876" s="16"/>
      <c r="GV876" s="16"/>
      <c r="GW876" s="16"/>
      <c r="GX876" s="16"/>
      <c r="GY876" s="16"/>
      <c r="GZ876" s="16"/>
      <c r="HA876" s="16"/>
      <c r="HB876" s="16"/>
      <c r="HC876" s="16"/>
      <c r="HD876" s="16"/>
      <c r="HE876" s="16"/>
      <c r="HF876" s="16"/>
      <c r="HG876" s="16"/>
      <c r="HH876" s="16"/>
      <c r="HI876" s="16"/>
      <c r="HJ876" s="16"/>
      <c r="HK876" s="16"/>
      <c r="HL876" s="16"/>
      <c r="HM876" s="16"/>
      <c r="HN876" s="16"/>
      <c r="HO876" s="16"/>
      <c r="HP876" s="16"/>
      <c r="HQ876" s="16"/>
      <c r="HR876" s="16"/>
      <c r="HS876" s="16"/>
      <c r="HT876" s="16"/>
      <c r="HU876" s="16"/>
      <c r="HV876" s="16"/>
      <c r="HW876" s="16"/>
      <c r="HX876" s="16"/>
      <c r="HY876" s="16"/>
      <c r="HZ876" s="16"/>
      <c r="IA876" s="16"/>
      <c r="IB876" s="16"/>
      <c r="IC876" s="16"/>
      <c r="ID876" s="16"/>
      <c r="IE876" s="16"/>
      <c r="IF876" s="16"/>
      <c r="IG876" s="16"/>
      <c r="IH876" s="16"/>
      <c r="II876" s="16"/>
      <c r="IJ876" s="16"/>
      <c r="IK876" s="16"/>
      <c r="IL876" s="16"/>
      <c r="IM876" s="16"/>
      <c r="IN876" s="16"/>
      <c r="IO876" s="16"/>
      <c r="IP876" s="16"/>
      <c r="IQ876" s="16"/>
      <c r="IR876" s="16"/>
      <c r="IS876" s="16"/>
      <c r="IT876" s="16"/>
      <c r="IU876" s="16"/>
      <c r="IV876" s="16"/>
      <c r="IW876" s="16"/>
      <c r="IX876" s="16"/>
      <c r="IY876" s="16"/>
      <c r="IZ876" s="16"/>
      <c r="JA876" s="16"/>
      <c r="JB876" s="16"/>
      <c r="JC876" s="16"/>
      <c r="JD876" s="16"/>
      <c r="JE876" s="16"/>
      <c r="JF876" s="16"/>
      <c r="JG876" s="16"/>
      <c r="JH876" s="16"/>
      <c r="JI876" s="16"/>
      <c r="JJ876" s="16"/>
      <c r="JK876" s="16"/>
      <c r="JL876" s="16"/>
      <c r="JM876" s="16"/>
      <c r="JN876" s="16"/>
      <c r="JO876" s="16"/>
      <c r="JP876" s="16"/>
    </row>
    <row r="877" spans="2:276" s="18" customFormat="1" ht="15.75" customHeight="1" x14ac:dyDescent="0.25">
      <c r="B877" s="16"/>
      <c r="C877" s="16"/>
      <c r="D877" s="16"/>
      <c r="E877" s="16"/>
      <c r="F877" s="16"/>
      <c r="G877" s="16"/>
      <c r="H877" s="16"/>
      <c r="I877" s="16"/>
      <c r="J877" s="16"/>
      <c r="K877" s="16"/>
      <c r="L877" s="16"/>
      <c r="M877" s="16"/>
      <c r="N877" s="16"/>
      <c r="O877" s="16"/>
      <c r="P877" s="16"/>
      <c r="Q877" s="16"/>
      <c r="R877" s="16"/>
      <c r="S877" s="16"/>
      <c r="T877" s="16"/>
      <c r="U877" s="16"/>
      <c r="V877" s="16"/>
      <c r="W877" s="16"/>
      <c r="X877" s="16"/>
      <c r="Y877" s="16"/>
      <c r="Z877" s="16"/>
      <c r="AA877" s="16"/>
      <c r="AB877" s="16"/>
      <c r="AC877" s="16"/>
      <c r="AD877" s="16"/>
      <c r="AE877" s="16"/>
      <c r="AF877" s="16"/>
      <c r="AG877" s="16"/>
      <c r="AH877" s="16"/>
      <c r="AI877" s="16"/>
      <c r="AJ877" s="16"/>
      <c r="AK877" s="16"/>
      <c r="AL877" s="16"/>
      <c r="AM877" s="16"/>
      <c r="AN877" s="16"/>
      <c r="AO877" s="16"/>
      <c r="AP877" s="16"/>
      <c r="AQ877" s="16"/>
      <c r="AR877" s="16"/>
      <c r="AS877" s="16"/>
      <c r="AT877" s="16"/>
      <c r="AU877" s="16"/>
      <c r="AV877" s="16"/>
      <c r="AW877" s="16"/>
      <c r="AX877" s="16"/>
      <c r="AY877" s="16"/>
      <c r="AZ877" s="16"/>
      <c r="BA877" s="16"/>
      <c r="BB877" s="16"/>
      <c r="BC877" s="16"/>
      <c r="BD877" s="16"/>
      <c r="BE877" s="16"/>
      <c r="BF877" s="16"/>
      <c r="BG877" s="16"/>
      <c r="BH877" s="16"/>
      <c r="BI877" s="16"/>
      <c r="BJ877" s="16"/>
      <c r="BK877" s="16"/>
      <c r="BL877" s="16"/>
      <c r="BM877" s="16"/>
      <c r="BN877" s="16"/>
      <c r="BO877" s="16"/>
      <c r="BP877" s="16"/>
      <c r="BQ877" s="16"/>
      <c r="BR877" s="16"/>
      <c r="BS877" s="16"/>
      <c r="BT877" s="16"/>
      <c r="BU877" s="16"/>
      <c r="BV877" s="16"/>
      <c r="BW877" s="16"/>
      <c r="BX877" s="16"/>
      <c r="BY877" s="16"/>
      <c r="BZ877" s="16"/>
      <c r="CA877" s="16"/>
      <c r="CB877" s="16"/>
      <c r="CC877" s="16"/>
      <c r="CD877" s="16"/>
      <c r="CE877" s="16"/>
      <c r="CF877" s="16"/>
      <c r="CG877" s="16"/>
      <c r="CH877" s="16"/>
      <c r="CI877" s="16"/>
      <c r="CJ877" s="16"/>
      <c r="CK877" s="16"/>
      <c r="CL877" s="16"/>
      <c r="CM877" s="16"/>
      <c r="CN877" s="16"/>
      <c r="CO877" s="16"/>
      <c r="CP877" s="16"/>
      <c r="CQ877" s="16"/>
      <c r="CR877" s="16"/>
      <c r="CS877" s="16"/>
      <c r="CT877" s="16"/>
      <c r="CU877" s="16"/>
      <c r="CV877" s="16"/>
      <c r="CW877" s="16"/>
      <c r="CX877" s="16"/>
      <c r="CY877" s="16"/>
      <c r="CZ877" s="16"/>
      <c r="DA877" s="16"/>
      <c r="DB877" s="16"/>
      <c r="DC877" s="16"/>
      <c r="DD877" s="16"/>
      <c r="DE877" s="16"/>
      <c r="DF877" s="16"/>
      <c r="DG877" s="16"/>
      <c r="DH877" s="16"/>
      <c r="DI877" s="16"/>
      <c r="DJ877" s="16"/>
      <c r="DK877" s="16"/>
      <c r="DL877" s="16"/>
      <c r="DM877" s="16"/>
      <c r="DN877" s="16"/>
      <c r="DO877" s="16"/>
      <c r="DP877" s="16"/>
      <c r="DQ877" s="16"/>
      <c r="DR877" s="16"/>
      <c r="DS877" s="16"/>
      <c r="DT877" s="16"/>
      <c r="DU877" s="16"/>
      <c r="DV877" s="16"/>
      <c r="DW877" s="16"/>
      <c r="DX877" s="16"/>
      <c r="DY877" s="16"/>
      <c r="DZ877" s="16"/>
      <c r="EA877" s="16"/>
      <c r="EB877" s="16"/>
      <c r="EC877" s="16"/>
      <c r="ED877" s="16"/>
      <c r="EE877" s="16"/>
      <c r="EF877" s="16"/>
      <c r="EG877" s="16"/>
      <c r="EH877" s="16"/>
      <c r="EI877" s="16"/>
      <c r="EJ877" s="16"/>
      <c r="EK877" s="16"/>
      <c r="EL877" s="16"/>
      <c r="EM877" s="16"/>
      <c r="EN877" s="16"/>
      <c r="EO877" s="16"/>
      <c r="EP877" s="16"/>
      <c r="EQ877" s="16"/>
      <c r="ER877" s="16"/>
      <c r="ES877" s="16"/>
      <c r="ET877" s="16"/>
      <c r="EU877" s="16"/>
      <c r="EV877" s="16"/>
      <c r="EW877" s="16"/>
      <c r="EX877" s="16"/>
      <c r="EY877" s="16"/>
      <c r="EZ877" s="16"/>
      <c r="FA877" s="16"/>
      <c r="FB877" s="16"/>
      <c r="FC877" s="16"/>
      <c r="FD877" s="16"/>
      <c r="FE877" s="16"/>
      <c r="FF877" s="16"/>
      <c r="FG877" s="16"/>
      <c r="FH877" s="16"/>
      <c r="FI877" s="16"/>
      <c r="FJ877" s="16"/>
      <c r="FK877" s="16"/>
      <c r="FL877" s="16"/>
      <c r="FM877" s="16"/>
      <c r="FN877" s="16"/>
      <c r="FO877" s="16"/>
      <c r="FP877" s="16"/>
      <c r="FQ877" s="16"/>
      <c r="FR877" s="16"/>
      <c r="FS877" s="16"/>
      <c r="FT877" s="16"/>
      <c r="FU877" s="16"/>
      <c r="FV877" s="16"/>
      <c r="FW877" s="16"/>
      <c r="FX877" s="16"/>
      <c r="FY877" s="16"/>
      <c r="FZ877" s="16"/>
      <c r="GA877" s="16"/>
      <c r="GB877" s="16"/>
      <c r="GC877" s="16"/>
      <c r="GD877" s="16"/>
      <c r="GE877" s="16"/>
      <c r="GF877" s="16"/>
      <c r="GG877" s="16"/>
      <c r="GH877" s="16"/>
      <c r="GI877" s="16"/>
      <c r="GJ877" s="16"/>
      <c r="GK877" s="16"/>
      <c r="GL877" s="16"/>
      <c r="GM877" s="16"/>
      <c r="GN877" s="16"/>
      <c r="GO877" s="16"/>
      <c r="GP877" s="16"/>
      <c r="GQ877" s="16"/>
      <c r="GR877" s="16"/>
      <c r="GS877" s="16"/>
      <c r="GT877" s="16"/>
      <c r="GU877" s="16"/>
      <c r="GV877" s="16"/>
      <c r="GW877" s="16"/>
      <c r="GX877" s="16"/>
      <c r="GY877" s="16"/>
      <c r="GZ877" s="16"/>
      <c r="HA877" s="16"/>
      <c r="HB877" s="16"/>
      <c r="HC877" s="16"/>
      <c r="HD877" s="16"/>
      <c r="HE877" s="16"/>
      <c r="HF877" s="16"/>
      <c r="HG877" s="16"/>
      <c r="HH877" s="16"/>
      <c r="HI877" s="16"/>
      <c r="HJ877" s="16"/>
      <c r="HK877" s="16"/>
      <c r="HL877" s="16"/>
      <c r="HM877" s="16"/>
      <c r="HN877" s="16"/>
      <c r="HO877" s="16"/>
      <c r="HP877" s="16"/>
      <c r="HQ877" s="16"/>
      <c r="HR877" s="16"/>
      <c r="HS877" s="16"/>
      <c r="HT877" s="16"/>
      <c r="HU877" s="16"/>
      <c r="HV877" s="16"/>
      <c r="HW877" s="16"/>
      <c r="HX877" s="16"/>
      <c r="HY877" s="16"/>
      <c r="HZ877" s="16"/>
      <c r="IA877" s="16"/>
      <c r="IB877" s="16"/>
      <c r="IC877" s="16"/>
      <c r="ID877" s="16"/>
      <c r="IE877" s="16"/>
      <c r="IF877" s="16"/>
      <c r="IG877" s="16"/>
      <c r="IH877" s="16"/>
      <c r="II877" s="16"/>
      <c r="IJ877" s="16"/>
      <c r="IK877" s="16"/>
      <c r="IL877" s="16"/>
      <c r="IM877" s="16"/>
      <c r="IN877" s="16"/>
      <c r="IO877" s="16"/>
      <c r="IP877" s="16"/>
      <c r="IQ877" s="16"/>
      <c r="IR877" s="16"/>
      <c r="IS877" s="16"/>
      <c r="IT877" s="16"/>
      <c r="IU877" s="16"/>
      <c r="IV877" s="16"/>
      <c r="IW877" s="16"/>
      <c r="IX877" s="16"/>
      <c r="IY877" s="16"/>
      <c r="IZ877" s="16"/>
      <c r="JA877" s="16"/>
      <c r="JB877" s="16"/>
      <c r="JC877" s="16"/>
      <c r="JD877" s="16"/>
      <c r="JE877" s="16"/>
      <c r="JF877" s="16"/>
      <c r="JG877" s="16"/>
      <c r="JH877" s="16"/>
      <c r="JI877" s="16"/>
      <c r="JJ877" s="16"/>
      <c r="JK877" s="16"/>
      <c r="JL877" s="16"/>
      <c r="JM877" s="16"/>
      <c r="JN877" s="16"/>
      <c r="JO877" s="16"/>
      <c r="JP877" s="16"/>
    </row>
    <row r="878" spans="2:276" s="18" customFormat="1" ht="15.75" customHeight="1" x14ac:dyDescent="0.25">
      <c r="B878" s="16"/>
      <c r="C878" s="16"/>
      <c r="D878" s="16"/>
      <c r="E878" s="16"/>
      <c r="F878" s="16"/>
      <c r="G878" s="16"/>
      <c r="H878" s="16"/>
      <c r="I878" s="16"/>
      <c r="J878" s="16"/>
      <c r="K878" s="16"/>
      <c r="L878" s="16"/>
      <c r="M878" s="16"/>
      <c r="N878" s="16"/>
      <c r="O878" s="16"/>
      <c r="P878" s="16"/>
      <c r="Q878" s="16"/>
      <c r="R878" s="16"/>
      <c r="S878" s="16"/>
      <c r="T878" s="16"/>
      <c r="U878" s="16"/>
      <c r="V878" s="16"/>
      <c r="W878" s="16"/>
      <c r="X878" s="16"/>
      <c r="Y878" s="16"/>
      <c r="Z878" s="16"/>
      <c r="AA878" s="16"/>
      <c r="AB878" s="16"/>
      <c r="AC878" s="16"/>
      <c r="AD878" s="16"/>
      <c r="AE878" s="16"/>
      <c r="AF878" s="16"/>
      <c r="AG878" s="16"/>
      <c r="AH878" s="16"/>
      <c r="AI878" s="16"/>
      <c r="AJ878" s="16"/>
      <c r="AK878" s="16"/>
      <c r="AL878" s="16"/>
      <c r="AM878" s="16"/>
      <c r="AN878" s="16"/>
      <c r="AO878" s="16"/>
      <c r="AP878" s="16"/>
      <c r="AQ878" s="16"/>
      <c r="AR878" s="16"/>
      <c r="AS878" s="16"/>
      <c r="AT878" s="16"/>
      <c r="AU878" s="16"/>
      <c r="AV878" s="16"/>
      <c r="AW878" s="16"/>
      <c r="AX878" s="16"/>
      <c r="AY878" s="16"/>
      <c r="AZ878" s="16"/>
      <c r="BA878" s="16"/>
      <c r="BB878" s="16"/>
      <c r="BC878" s="16"/>
      <c r="BD878" s="16"/>
      <c r="BE878" s="16"/>
      <c r="BF878" s="16"/>
      <c r="BG878" s="16"/>
      <c r="BH878" s="16"/>
      <c r="BI878" s="16"/>
      <c r="BJ878" s="16"/>
      <c r="BK878" s="16"/>
      <c r="BL878" s="16"/>
      <c r="BM878" s="16"/>
      <c r="BN878" s="16"/>
      <c r="BO878" s="16"/>
      <c r="BP878" s="16"/>
      <c r="BQ878" s="16"/>
      <c r="BR878" s="16"/>
      <c r="BS878" s="16"/>
      <c r="BT878" s="16"/>
      <c r="BU878" s="16"/>
      <c r="BV878" s="16"/>
      <c r="BW878" s="16"/>
      <c r="BX878" s="16"/>
      <c r="BY878" s="16"/>
      <c r="BZ878" s="16"/>
      <c r="CA878" s="16"/>
      <c r="CB878" s="16"/>
      <c r="CC878" s="16"/>
      <c r="CD878" s="16"/>
      <c r="CE878" s="16"/>
      <c r="CF878" s="16"/>
      <c r="CG878" s="16"/>
      <c r="CH878" s="16"/>
      <c r="CI878" s="16"/>
      <c r="CJ878" s="16"/>
      <c r="CK878" s="16"/>
      <c r="CL878" s="16"/>
      <c r="CM878" s="16"/>
      <c r="CN878" s="16"/>
      <c r="CO878" s="16"/>
      <c r="CP878" s="16"/>
      <c r="CQ878" s="16"/>
      <c r="CR878" s="16"/>
      <c r="CS878" s="16"/>
      <c r="CT878" s="16"/>
      <c r="CU878" s="16"/>
      <c r="CV878" s="16"/>
      <c r="CW878" s="16"/>
      <c r="CX878" s="16"/>
      <c r="CY878" s="16"/>
      <c r="CZ878" s="16"/>
      <c r="DA878" s="16"/>
      <c r="DB878" s="16"/>
      <c r="DC878" s="16"/>
      <c r="DD878" s="16"/>
      <c r="DE878" s="16"/>
      <c r="DF878" s="16"/>
      <c r="DG878" s="16"/>
      <c r="DH878" s="16"/>
      <c r="DI878" s="16"/>
      <c r="DJ878" s="16"/>
      <c r="DK878" s="16"/>
      <c r="DL878" s="16"/>
      <c r="DM878" s="16"/>
      <c r="DN878" s="16"/>
      <c r="DO878" s="16"/>
      <c r="DP878" s="16"/>
      <c r="DQ878" s="16"/>
      <c r="DR878" s="16"/>
      <c r="DS878" s="16"/>
      <c r="DT878" s="16"/>
      <c r="DU878" s="16"/>
      <c r="DV878" s="16"/>
      <c r="DW878" s="16"/>
      <c r="DX878" s="16"/>
      <c r="DY878" s="16"/>
      <c r="DZ878" s="16"/>
      <c r="EA878" s="16"/>
      <c r="EB878" s="16"/>
      <c r="EC878" s="16"/>
      <c r="ED878" s="16"/>
      <c r="EE878" s="16"/>
      <c r="EF878" s="16"/>
      <c r="EG878" s="16"/>
      <c r="EH878" s="16"/>
      <c r="EI878" s="16"/>
      <c r="EJ878" s="16"/>
      <c r="EK878" s="16"/>
      <c r="EL878" s="16"/>
      <c r="EM878" s="16"/>
      <c r="EN878" s="16"/>
      <c r="EO878" s="16"/>
      <c r="EP878" s="16"/>
      <c r="EQ878" s="16"/>
      <c r="ER878" s="16"/>
      <c r="ES878" s="16"/>
      <c r="ET878" s="16"/>
      <c r="EU878" s="16"/>
      <c r="EV878" s="16"/>
      <c r="EW878" s="16"/>
      <c r="EX878" s="16"/>
      <c r="EY878" s="16"/>
      <c r="EZ878" s="16"/>
      <c r="FA878" s="16"/>
      <c r="FB878" s="16"/>
      <c r="FC878" s="16"/>
      <c r="FD878" s="16"/>
      <c r="FE878" s="16"/>
      <c r="FF878" s="16"/>
      <c r="FG878" s="16"/>
      <c r="FH878" s="16"/>
      <c r="FI878" s="16"/>
      <c r="FJ878" s="16"/>
      <c r="FK878" s="16"/>
      <c r="FL878" s="16"/>
      <c r="FM878" s="16"/>
      <c r="FN878" s="16"/>
      <c r="FO878" s="16"/>
      <c r="FP878" s="16"/>
      <c r="FQ878" s="16"/>
      <c r="FR878" s="16"/>
      <c r="FS878" s="16"/>
      <c r="FT878" s="16"/>
      <c r="FU878" s="16"/>
      <c r="FV878" s="16"/>
      <c r="FW878" s="16"/>
      <c r="FX878" s="16"/>
      <c r="FY878" s="16"/>
      <c r="FZ878" s="16"/>
      <c r="GA878" s="16"/>
      <c r="GB878" s="16"/>
      <c r="GC878" s="16"/>
      <c r="GD878" s="16"/>
      <c r="GE878" s="16"/>
      <c r="GF878" s="16"/>
      <c r="GG878" s="16"/>
      <c r="GH878" s="16"/>
      <c r="GI878" s="16"/>
      <c r="GJ878" s="16"/>
      <c r="GK878" s="16"/>
      <c r="GL878" s="16"/>
      <c r="GM878" s="16"/>
      <c r="GN878" s="16"/>
      <c r="GO878" s="16"/>
      <c r="GP878" s="16"/>
      <c r="GQ878" s="16"/>
      <c r="GR878" s="16"/>
      <c r="GS878" s="16"/>
      <c r="GT878" s="16"/>
      <c r="GU878" s="16"/>
      <c r="GV878" s="16"/>
      <c r="GW878" s="16"/>
      <c r="GX878" s="16"/>
      <c r="GY878" s="16"/>
      <c r="GZ878" s="16"/>
      <c r="HA878" s="16"/>
      <c r="HB878" s="16"/>
      <c r="HC878" s="16"/>
      <c r="HD878" s="16"/>
      <c r="HE878" s="16"/>
      <c r="HF878" s="16"/>
      <c r="HG878" s="16"/>
      <c r="HH878" s="16"/>
      <c r="HI878" s="16"/>
      <c r="HJ878" s="16"/>
      <c r="HK878" s="16"/>
      <c r="HL878" s="16"/>
      <c r="HM878" s="16"/>
      <c r="HN878" s="16"/>
      <c r="HO878" s="16"/>
      <c r="HP878" s="16"/>
      <c r="HQ878" s="16"/>
      <c r="HR878" s="16"/>
      <c r="HS878" s="16"/>
      <c r="HT878" s="16"/>
      <c r="HU878" s="16"/>
      <c r="HV878" s="16"/>
      <c r="HW878" s="16"/>
      <c r="HX878" s="16"/>
      <c r="HY878" s="16"/>
      <c r="HZ878" s="16"/>
      <c r="IA878" s="16"/>
      <c r="IB878" s="16"/>
      <c r="IC878" s="16"/>
      <c r="ID878" s="16"/>
      <c r="IE878" s="16"/>
      <c r="IF878" s="16"/>
      <c r="IG878" s="16"/>
      <c r="IH878" s="16"/>
      <c r="II878" s="16"/>
      <c r="IJ878" s="16"/>
      <c r="IK878" s="16"/>
      <c r="IL878" s="16"/>
      <c r="IM878" s="16"/>
      <c r="IN878" s="16"/>
      <c r="IO878" s="16"/>
      <c r="IP878" s="16"/>
      <c r="IQ878" s="16"/>
      <c r="IR878" s="16"/>
      <c r="IS878" s="16"/>
      <c r="IT878" s="16"/>
      <c r="IU878" s="16"/>
      <c r="IV878" s="16"/>
      <c r="IW878" s="16"/>
      <c r="IX878" s="16"/>
      <c r="IY878" s="16"/>
      <c r="IZ878" s="16"/>
      <c r="JA878" s="16"/>
      <c r="JB878" s="16"/>
      <c r="JC878" s="16"/>
      <c r="JD878" s="16"/>
      <c r="JE878" s="16"/>
      <c r="JF878" s="16"/>
      <c r="JG878" s="16"/>
      <c r="JH878" s="16"/>
      <c r="JI878" s="16"/>
      <c r="JJ878" s="16"/>
      <c r="JK878" s="16"/>
      <c r="JL878" s="16"/>
      <c r="JM878" s="16"/>
      <c r="JN878" s="16"/>
      <c r="JO878" s="16"/>
      <c r="JP878" s="16"/>
    </row>
    <row r="879" spans="2:276" s="18" customFormat="1" ht="15.75" customHeight="1" x14ac:dyDescent="0.25">
      <c r="B879" s="16"/>
      <c r="C879" s="16"/>
      <c r="D879" s="16"/>
      <c r="E879" s="16"/>
      <c r="F879" s="16"/>
      <c r="G879" s="16"/>
      <c r="H879" s="16"/>
      <c r="I879" s="16"/>
      <c r="J879" s="16"/>
      <c r="K879" s="16"/>
      <c r="L879" s="16"/>
      <c r="M879" s="16"/>
      <c r="N879" s="16"/>
      <c r="O879" s="16"/>
      <c r="P879" s="16"/>
      <c r="Q879" s="16"/>
      <c r="R879" s="16"/>
      <c r="S879" s="16"/>
      <c r="T879" s="16"/>
      <c r="U879" s="16"/>
      <c r="V879" s="16"/>
      <c r="W879" s="16"/>
      <c r="X879" s="16"/>
      <c r="Y879" s="16"/>
      <c r="Z879" s="16"/>
      <c r="AA879" s="16"/>
      <c r="AB879" s="16"/>
      <c r="AC879" s="16"/>
      <c r="AD879" s="16"/>
      <c r="AE879" s="16"/>
      <c r="AF879" s="16"/>
      <c r="AG879" s="16"/>
      <c r="AH879" s="16"/>
      <c r="AI879" s="16"/>
      <c r="AJ879" s="16"/>
      <c r="AK879" s="16"/>
      <c r="AL879" s="16"/>
      <c r="AM879" s="16"/>
      <c r="AN879" s="16"/>
      <c r="AO879" s="16"/>
      <c r="AP879" s="16"/>
      <c r="AQ879" s="16"/>
      <c r="AR879" s="16"/>
      <c r="AS879" s="16"/>
      <c r="AT879" s="16"/>
      <c r="AU879" s="16"/>
      <c r="AV879" s="16"/>
      <c r="AW879" s="16"/>
      <c r="AX879" s="16"/>
      <c r="AY879" s="16"/>
      <c r="AZ879" s="16"/>
      <c r="BA879" s="16"/>
      <c r="BB879" s="16"/>
      <c r="BC879" s="16"/>
      <c r="BD879" s="16"/>
      <c r="BE879" s="16"/>
      <c r="BF879" s="16"/>
      <c r="BG879" s="16"/>
      <c r="BH879" s="16"/>
      <c r="BI879" s="16"/>
      <c r="BJ879" s="16"/>
      <c r="BK879" s="16"/>
      <c r="BL879" s="16"/>
      <c r="BM879" s="16"/>
      <c r="BN879" s="16"/>
      <c r="BO879" s="16"/>
      <c r="BP879" s="16"/>
      <c r="BQ879" s="16"/>
      <c r="BR879" s="16"/>
      <c r="BS879" s="16"/>
      <c r="BT879" s="16"/>
      <c r="BU879" s="16"/>
      <c r="BV879" s="16"/>
      <c r="BW879" s="16"/>
      <c r="BX879" s="16"/>
      <c r="BY879" s="16"/>
      <c r="BZ879" s="16"/>
      <c r="CA879" s="16"/>
      <c r="CB879" s="16"/>
      <c r="CC879" s="16"/>
      <c r="CD879" s="16"/>
      <c r="CE879" s="16"/>
      <c r="CF879" s="16"/>
      <c r="CG879" s="16"/>
      <c r="CH879" s="16"/>
      <c r="CI879" s="16"/>
      <c r="CJ879" s="16"/>
      <c r="CK879" s="16"/>
      <c r="CL879" s="16"/>
      <c r="CM879" s="16"/>
      <c r="CN879" s="16"/>
      <c r="CO879" s="16"/>
      <c r="CP879" s="16"/>
      <c r="CQ879" s="16"/>
      <c r="CR879" s="16"/>
      <c r="CS879" s="16"/>
      <c r="CT879" s="16"/>
      <c r="CU879" s="16"/>
      <c r="CV879" s="16"/>
      <c r="CW879" s="16"/>
      <c r="CX879" s="16"/>
      <c r="CY879" s="16"/>
      <c r="CZ879" s="16"/>
      <c r="DA879" s="16"/>
      <c r="DB879" s="16"/>
      <c r="DC879" s="16"/>
      <c r="DD879" s="16"/>
      <c r="DE879" s="16"/>
      <c r="DF879" s="16"/>
      <c r="DG879" s="16"/>
      <c r="DH879" s="16"/>
      <c r="DI879" s="16"/>
      <c r="DJ879" s="16"/>
      <c r="DK879" s="16"/>
      <c r="DL879" s="16"/>
      <c r="DM879" s="16"/>
      <c r="DN879" s="16"/>
      <c r="DO879" s="16"/>
      <c r="DP879" s="16"/>
      <c r="DQ879" s="16"/>
      <c r="DR879" s="16"/>
      <c r="DS879" s="16"/>
      <c r="DT879" s="16"/>
      <c r="DU879" s="16"/>
      <c r="DV879" s="16"/>
      <c r="DW879" s="16"/>
      <c r="DX879" s="16"/>
      <c r="DY879" s="16"/>
      <c r="DZ879" s="16"/>
      <c r="EA879" s="16"/>
      <c r="EB879" s="16"/>
      <c r="EC879" s="16"/>
      <c r="ED879" s="16"/>
      <c r="EE879" s="16"/>
      <c r="EF879" s="16"/>
      <c r="EG879" s="16"/>
      <c r="EH879" s="16"/>
      <c r="EI879" s="16"/>
      <c r="EJ879" s="16"/>
      <c r="EK879" s="16"/>
      <c r="EL879" s="16"/>
      <c r="EM879" s="16"/>
      <c r="EN879" s="16"/>
      <c r="EO879" s="16"/>
      <c r="EP879" s="16"/>
      <c r="EQ879" s="16"/>
      <c r="ER879" s="16"/>
      <c r="ES879" s="16"/>
      <c r="ET879" s="16"/>
      <c r="EU879" s="16"/>
      <c r="EV879" s="16"/>
      <c r="EW879" s="16"/>
      <c r="EX879" s="16"/>
      <c r="EY879" s="16"/>
      <c r="EZ879" s="16"/>
      <c r="FA879" s="16"/>
      <c r="FB879" s="16"/>
      <c r="FC879" s="16"/>
      <c r="FD879" s="16"/>
      <c r="FE879" s="16"/>
      <c r="FF879" s="16"/>
      <c r="FG879" s="16"/>
      <c r="FH879" s="16"/>
      <c r="FI879" s="16"/>
      <c r="FJ879" s="16"/>
      <c r="FK879" s="16"/>
      <c r="FL879" s="16"/>
      <c r="FM879" s="16"/>
      <c r="FN879" s="16"/>
      <c r="FO879" s="16"/>
      <c r="FP879" s="16"/>
      <c r="FQ879" s="16"/>
      <c r="FR879" s="16"/>
      <c r="FS879" s="16"/>
      <c r="FT879" s="16"/>
      <c r="FU879" s="16"/>
      <c r="FV879" s="16"/>
      <c r="FW879" s="16"/>
      <c r="FX879" s="16"/>
      <c r="FY879" s="16"/>
      <c r="FZ879" s="16"/>
      <c r="GA879" s="16"/>
      <c r="GB879" s="16"/>
      <c r="GC879" s="16"/>
      <c r="GD879" s="16"/>
      <c r="GE879" s="16"/>
      <c r="GF879" s="16"/>
      <c r="GG879" s="16"/>
      <c r="GH879" s="16"/>
      <c r="GI879" s="16"/>
      <c r="GJ879" s="16"/>
      <c r="GK879" s="16"/>
      <c r="GL879" s="16"/>
      <c r="GM879" s="16"/>
      <c r="GN879" s="16"/>
      <c r="GO879" s="16"/>
      <c r="GP879" s="16"/>
      <c r="GQ879" s="16"/>
      <c r="GR879" s="16"/>
      <c r="GS879" s="16"/>
      <c r="GT879" s="16"/>
      <c r="GU879" s="16"/>
      <c r="GV879" s="16"/>
      <c r="GW879" s="16"/>
      <c r="GX879" s="16"/>
      <c r="GY879" s="16"/>
      <c r="GZ879" s="16"/>
      <c r="HA879" s="16"/>
      <c r="HB879" s="16"/>
      <c r="HC879" s="16"/>
      <c r="HD879" s="16"/>
      <c r="HE879" s="16"/>
      <c r="HF879" s="16"/>
      <c r="HG879" s="16"/>
      <c r="HH879" s="16"/>
      <c r="HI879" s="16"/>
      <c r="HJ879" s="16"/>
      <c r="HK879" s="16"/>
      <c r="HL879" s="16"/>
      <c r="HM879" s="16"/>
      <c r="HN879" s="16"/>
      <c r="HO879" s="16"/>
      <c r="HP879" s="16"/>
      <c r="HQ879" s="16"/>
      <c r="HR879" s="16"/>
      <c r="HS879" s="16"/>
      <c r="HT879" s="16"/>
      <c r="HU879" s="16"/>
      <c r="HV879" s="16"/>
      <c r="HW879" s="16"/>
      <c r="HX879" s="16"/>
      <c r="HY879" s="16"/>
      <c r="HZ879" s="16"/>
      <c r="IA879" s="16"/>
      <c r="IB879" s="16"/>
      <c r="IC879" s="16"/>
      <c r="ID879" s="16"/>
      <c r="IE879" s="16"/>
      <c r="IF879" s="16"/>
      <c r="IG879" s="16"/>
      <c r="IH879" s="16"/>
      <c r="II879" s="16"/>
      <c r="IJ879" s="16"/>
      <c r="IK879" s="16"/>
      <c r="IL879" s="16"/>
      <c r="IM879" s="16"/>
      <c r="IN879" s="16"/>
      <c r="IO879" s="16"/>
      <c r="IP879" s="16"/>
      <c r="IQ879" s="16"/>
      <c r="IR879" s="16"/>
      <c r="IS879" s="16"/>
      <c r="IT879" s="16"/>
      <c r="IU879" s="16"/>
      <c r="IV879" s="16"/>
      <c r="IW879" s="16"/>
      <c r="IX879" s="16"/>
      <c r="IY879" s="16"/>
      <c r="IZ879" s="16"/>
      <c r="JA879" s="16"/>
      <c r="JB879" s="16"/>
      <c r="JC879" s="16"/>
      <c r="JD879" s="16"/>
      <c r="JE879" s="16"/>
      <c r="JF879" s="16"/>
      <c r="JG879" s="16"/>
      <c r="JH879" s="16"/>
      <c r="JI879" s="16"/>
      <c r="JJ879" s="16"/>
      <c r="JK879" s="16"/>
      <c r="JL879" s="16"/>
      <c r="JM879" s="16"/>
      <c r="JN879" s="16"/>
      <c r="JO879" s="16"/>
      <c r="JP879" s="16"/>
    </row>
    <row r="880" spans="2:276" s="18" customFormat="1" ht="15.75" customHeight="1" x14ac:dyDescent="0.25">
      <c r="B880" s="16"/>
      <c r="C880" s="16"/>
      <c r="D880" s="16"/>
      <c r="E880" s="16"/>
      <c r="F880" s="16"/>
      <c r="G880" s="16"/>
      <c r="H880" s="16"/>
      <c r="I880" s="16"/>
      <c r="J880" s="16"/>
      <c r="K880" s="16"/>
      <c r="L880" s="16"/>
      <c r="M880" s="16"/>
      <c r="N880" s="16"/>
      <c r="O880" s="16"/>
      <c r="P880" s="16"/>
      <c r="Q880" s="16"/>
      <c r="R880" s="16"/>
      <c r="S880" s="16"/>
      <c r="T880" s="16"/>
      <c r="U880" s="16"/>
      <c r="V880" s="16"/>
      <c r="W880" s="16"/>
      <c r="X880" s="16"/>
      <c r="Y880" s="16"/>
      <c r="Z880" s="16"/>
      <c r="AA880" s="16"/>
      <c r="AB880" s="16"/>
      <c r="AC880" s="16"/>
      <c r="AD880" s="16"/>
      <c r="AE880" s="16"/>
      <c r="AF880" s="16"/>
      <c r="AG880" s="16"/>
      <c r="AH880" s="16"/>
      <c r="AI880" s="16"/>
      <c r="AJ880" s="16"/>
      <c r="AK880" s="16"/>
      <c r="AL880" s="16"/>
      <c r="AM880" s="16"/>
      <c r="AN880" s="16"/>
      <c r="AO880" s="16"/>
      <c r="AP880" s="16"/>
      <c r="AQ880" s="16"/>
      <c r="AR880" s="16"/>
      <c r="AS880" s="16"/>
      <c r="AT880" s="16"/>
      <c r="AU880" s="16"/>
      <c r="AV880" s="16"/>
      <c r="AW880" s="16"/>
      <c r="AX880" s="16"/>
      <c r="AY880" s="16"/>
      <c r="AZ880" s="16"/>
      <c r="BA880" s="16"/>
      <c r="BB880" s="16"/>
      <c r="BC880" s="16"/>
      <c r="BD880" s="16"/>
      <c r="BE880" s="16"/>
      <c r="BF880" s="16"/>
      <c r="BG880" s="16"/>
      <c r="BH880" s="16"/>
      <c r="BI880" s="16"/>
      <c r="BJ880" s="16"/>
      <c r="BK880" s="16"/>
      <c r="BL880" s="16"/>
      <c r="BM880" s="16"/>
      <c r="BN880" s="16"/>
      <c r="BO880" s="16"/>
      <c r="BP880" s="16"/>
      <c r="BQ880" s="16"/>
      <c r="BR880" s="16"/>
      <c r="BS880" s="16"/>
      <c r="BT880" s="16"/>
      <c r="BU880" s="16"/>
      <c r="BV880" s="16"/>
      <c r="BW880" s="16"/>
      <c r="BX880" s="16"/>
      <c r="BY880" s="16"/>
      <c r="BZ880" s="16"/>
      <c r="CA880" s="16"/>
      <c r="CB880" s="16"/>
      <c r="CC880" s="16"/>
      <c r="CD880" s="16"/>
      <c r="CE880" s="16"/>
      <c r="CF880" s="16"/>
      <c r="CG880" s="16"/>
      <c r="CH880" s="16"/>
      <c r="CI880" s="16"/>
      <c r="CJ880" s="16"/>
      <c r="CK880" s="16"/>
      <c r="CL880" s="16"/>
      <c r="CM880" s="16"/>
      <c r="CN880" s="16"/>
      <c r="CO880" s="16"/>
      <c r="CP880" s="16"/>
      <c r="CQ880" s="16"/>
      <c r="CR880" s="16"/>
      <c r="CS880" s="16"/>
      <c r="CT880" s="16"/>
      <c r="CU880" s="16"/>
      <c r="CV880" s="16"/>
      <c r="CW880" s="16"/>
      <c r="CX880" s="16"/>
      <c r="CY880" s="16"/>
      <c r="CZ880" s="16"/>
      <c r="DA880" s="16"/>
      <c r="DB880" s="16"/>
      <c r="DC880" s="16"/>
      <c r="DD880" s="16"/>
      <c r="DE880" s="16"/>
      <c r="DF880" s="16"/>
      <c r="DG880" s="16"/>
      <c r="DH880" s="16"/>
      <c r="DI880" s="16"/>
      <c r="DJ880" s="16"/>
      <c r="DK880" s="16"/>
      <c r="DL880" s="16"/>
      <c r="DM880" s="16"/>
      <c r="DN880" s="16"/>
      <c r="DO880" s="16"/>
      <c r="DP880" s="16"/>
      <c r="DQ880" s="16"/>
      <c r="DR880" s="16"/>
      <c r="DS880" s="16"/>
      <c r="DT880" s="16"/>
      <c r="DU880" s="16"/>
      <c r="DV880" s="16"/>
      <c r="DW880" s="16"/>
      <c r="DX880" s="16"/>
      <c r="DY880" s="16"/>
      <c r="DZ880" s="16"/>
      <c r="EA880" s="16"/>
      <c r="EB880" s="16"/>
      <c r="EC880" s="16"/>
      <c r="ED880" s="16"/>
      <c r="EE880" s="16"/>
      <c r="EF880" s="16"/>
      <c r="EG880" s="16"/>
      <c r="EH880" s="16"/>
      <c r="EI880" s="16"/>
      <c r="EJ880" s="16"/>
      <c r="EK880" s="16"/>
      <c r="EL880" s="16"/>
      <c r="EM880" s="16"/>
      <c r="EN880" s="16"/>
      <c r="EO880" s="16"/>
      <c r="EP880" s="16"/>
      <c r="EQ880" s="16"/>
      <c r="ER880" s="16"/>
      <c r="ES880" s="16"/>
      <c r="ET880" s="16"/>
      <c r="EU880" s="16"/>
      <c r="EV880" s="16"/>
      <c r="EW880" s="16"/>
      <c r="EX880" s="16"/>
      <c r="EY880" s="16"/>
      <c r="EZ880" s="16"/>
      <c r="FA880" s="16"/>
      <c r="FB880" s="16"/>
      <c r="FC880" s="16"/>
      <c r="FD880" s="16"/>
      <c r="FE880" s="16"/>
      <c r="FF880" s="16"/>
      <c r="FG880" s="16"/>
      <c r="FH880" s="16"/>
      <c r="FI880" s="16"/>
      <c r="FJ880" s="16"/>
      <c r="FK880" s="16"/>
      <c r="FL880" s="16"/>
      <c r="FM880" s="16"/>
      <c r="FN880" s="16"/>
      <c r="FO880" s="16"/>
      <c r="FP880" s="16"/>
      <c r="FQ880" s="16"/>
      <c r="FR880" s="16"/>
      <c r="FS880" s="16"/>
      <c r="FT880" s="16"/>
      <c r="FU880" s="16"/>
      <c r="FV880" s="16"/>
      <c r="FW880" s="16"/>
      <c r="FX880" s="16"/>
      <c r="FY880" s="16"/>
      <c r="FZ880" s="16"/>
      <c r="GA880" s="16"/>
      <c r="GB880" s="16"/>
      <c r="GC880" s="16"/>
      <c r="GD880" s="16"/>
      <c r="GE880" s="16"/>
      <c r="GF880" s="16"/>
      <c r="GG880" s="16"/>
      <c r="GH880" s="16"/>
      <c r="GI880" s="16"/>
      <c r="GJ880" s="16"/>
      <c r="GK880" s="16"/>
      <c r="GL880" s="16"/>
      <c r="GM880" s="16"/>
      <c r="GN880" s="16"/>
      <c r="GO880" s="16"/>
      <c r="GP880" s="16"/>
      <c r="GQ880" s="16"/>
      <c r="GR880" s="16"/>
      <c r="GS880" s="16"/>
      <c r="GT880" s="16"/>
      <c r="GU880" s="16"/>
      <c r="GV880" s="16"/>
      <c r="GW880" s="16"/>
      <c r="GX880" s="16"/>
      <c r="GY880" s="16"/>
      <c r="GZ880" s="16"/>
      <c r="HA880" s="16"/>
      <c r="HB880" s="16"/>
      <c r="HC880" s="16"/>
      <c r="HD880" s="16"/>
      <c r="HE880" s="16"/>
      <c r="HF880" s="16"/>
      <c r="HG880" s="16"/>
      <c r="HH880" s="16"/>
      <c r="HI880" s="16"/>
      <c r="HJ880" s="16"/>
      <c r="HK880" s="16"/>
      <c r="HL880" s="16"/>
      <c r="HM880" s="16"/>
      <c r="HN880" s="16"/>
      <c r="HO880" s="16"/>
      <c r="HP880" s="16"/>
      <c r="HQ880" s="16"/>
      <c r="HR880" s="16"/>
      <c r="HS880" s="16"/>
      <c r="HT880" s="16"/>
      <c r="HU880" s="16"/>
      <c r="HV880" s="16"/>
      <c r="HW880" s="16"/>
      <c r="HX880" s="16"/>
      <c r="HY880" s="16"/>
      <c r="HZ880" s="16"/>
      <c r="IA880" s="16"/>
      <c r="IB880" s="16"/>
      <c r="IC880" s="16"/>
      <c r="ID880" s="16"/>
      <c r="IE880" s="16"/>
      <c r="IF880" s="16"/>
      <c r="IG880" s="16"/>
      <c r="IH880" s="16"/>
      <c r="II880" s="16"/>
      <c r="IJ880" s="16"/>
      <c r="IK880" s="16"/>
      <c r="IL880" s="16"/>
      <c r="IM880" s="16"/>
      <c r="IN880" s="16"/>
      <c r="IO880" s="16"/>
      <c r="IP880" s="16"/>
      <c r="IQ880" s="16"/>
      <c r="IR880" s="16"/>
      <c r="IS880" s="16"/>
      <c r="IT880" s="16"/>
      <c r="IU880" s="16"/>
      <c r="IV880" s="16"/>
      <c r="IW880" s="16"/>
      <c r="IX880" s="16"/>
      <c r="IY880" s="16"/>
      <c r="IZ880" s="16"/>
      <c r="JA880" s="16"/>
      <c r="JB880" s="16"/>
      <c r="JC880" s="16"/>
      <c r="JD880" s="16"/>
      <c r="JE880" s="16"/>
      <c r="JF880" s="16"/>
      <c r="JG880" s="16"/>
      <c r="JH880" s="16"/>
      <c r="JI880" s="16"/>
      <c r="JJ880" s="16"/>
      <c r="JK880" s="16"/>
      <c r="JL880" s="16"/>
      <c r="JM880" s="16"/>
      <c r="JN880" s="16"/>
      <c r="JO880" s="16"/>
      <c r="JP880" s="16"/>
    </row>
    <row r="881" spans="2:276" s="18" customFormat="1" ht="15.75" customHeight="1" x14ac:dyDescent="0.25">
      <c r="B881" s="16"/>
      <c r="C881" s="16"/>
      <c r="D881" s="16"/>
      <c r="E881" s="16"/>
      <c r="F881" s="16"/>
      <c r="G881" s="16"/>
      <c r="H881" s="16"/>
      <c r="I881" s="16"/>
      <c r="J881" s="16"/>
      <c r="K881" s="16"/>
      <c r="L881" s="16"/>
      <c r="M881" s="16"/>
      <c r="N881" s="16"/>
      <c r="O881" s="16"/>
      <c r="P881" s="16"/>
      <c r="Q881" s="16"/>
      <c r="R881" s="16"/>
      <c r="S881" s="16"/>
      <c r="T881" s="16"/>
      <c r="U881" s="16"/>
      <c r="V881" s="16"/>
      <c r="W881" s="16"/>
      <c r="X881" s="16"/>
      <c r="Y881" s="16"/>
      <c r="Z881" s="16"/>
      <c r="AA881" s="16"/>
      <c r="AB881" s="16"/>
      <c r="AC881" s="16"/>
      <c r="AD881" s="16"/>
      <c r="AE881" s="16"/>
      <c r="AF881" s="16"/>
      <c r="AG881" s="16"/>
      <c r="AH881" s="16"/>
      <c r="AI881" s="16"/>
      <c r="AJ881" s="16"/>
      <c r="AK881" s="16"/>
      <c r="AL881" s="16"/>
      <c r="AM881" s="16"/>
      <c r="AN881" s="16"/>
      <c r="AO881" s="16"/>
      <c r="AP881" s="16"/>
      <c r="AQ881" s="16"/>
      <c r="AR881" s="16"/>
      <c r="AS881" s="16"/>
      <c r="AT881" s="16"/>
      <c r="AU881" s="16"/>
      <c r="AV881" s="16"/>
      <c r="AW881" s="16"/>
      <c r="AX881" s="16"/>
      <c r="AY881" s="16"/>
      <c r="AZ881" s="16"/>
      <c r="BA881" s="16"/>
      <c r="BB881" s="16"/>
      <c r="BC881" s="16"/>
      <c r="BD881" s="16"/>
      <c r="BE881" s="16"/>
      <c r="BF881" s="16"/>
      <c r="BG881" s="16"/>
      <c r="BH881" s="16"/>
      <c r="BI881" s="16"/>
      <c r="BJ881" s="16"/>
      <c r="BK881" s="16"/>
      <c r="BL881" s="16"/>
      <c r="BM881" s="16"/>
      <c r="BN881" s="16"/>
      <c r="BO881" s="16"/>
      <c r="BP881" s="16"/>
      <c r="BQ881" s="16"/>
      <c r="BR881" s="16"/>
      <c r="BS881" s="16"/>
      <c r="BT881" s="16"/>
      <c r="BU881" s="16"/>
      <c r="BV881" s="16"/>
      <c r="BW881" s="16"/>
      <c r="BX881" s="16"/>
      <c r="BY881" s="16"/>
      <c r="BZ881" s="16"/>
      <c r="CA881" s="16"/>
      <c r="CB881" s="16"/>
      <c r="CC881" s="16"/>
      <c r="CD881" s="16"/>
      <c r="CE881" s="16"/>
      <c r="CF881" s="16"/>
      <c r="CG881" s="16"/>
      <c r="CH881" s="16"/>
      <c r="CI881" s="16"/>
      <c r="CJ881" s="16"/>
      <c r="CK881" s="16"/>
      <c r="CL881" s="16"/>
      <c r="CM881" s="16"/>
      <c r="CN881" s="16"/>
      <c r="CO881" s="16"/>
      <c r="CP881" s="16"/>
      <c r="CQ881" s="16"/>
      <c r="CR881" s="16"/>
      <c r="CS881" s="16"/>
      <c r="CT881" s="16"/>
      <c r="CU881" s="16"/>
      <c r="CV881" s="16"/>
      <c r="CW881" s="16"/>
      <c r="CX881" s="16"/>
      <c r="CY881" s="16"/>
      <c r="CZ881" s="16"/>
      <c r="DA881" s="16"/>
      <c r="DB881" s="16"/>
      <c r="DC881" s="16"/>
      <c r="DD881" s="16"/>
      <c r="DE881" s="16"/>
      <c r="DF881" s="16"/>
      <c r="DG881" s="16"/>
      <c r="DH881" s="16"/>
      <c r="DI881" s="16"/>
      <c r="DJ881" s="16"/>
      <c r="DK881" s="16"/>
      <c r="DL881" s="16"/>
      <c r="DM881" s="16"/>
      <c r="DN881" s="16"/>
      <c r="DO881" s="16"/>
      <c r="DP881" s="16"/>
      <c r="DQ881" s="16"/>
      <c r="DR881" s="16"/>
      <c r="DS881" s="16"/>
      <c r="DT881" s="16"/>
      <c r="DU881" s="16"/>
      <c r="DV881" s="16"/>
      <c r="DW881" s="16"/>
      <c r="DX881" s="16"/>
      <c r="DY881" s="16"/>
      <c r="DZ881" s="16"/>
      <c r="EA881" s="16"/>
      <c r="EB881" s="16"/>
      <c r="EC881" s="16"/>
      <c r="ED881" s="16"/>
      <c r="EE881" s="16"/>
      <c r="EF881" s="16"/>
      <c r="EG881" s="16"/>
      <c r="EH881" s="16"/>
      <c r="EI881" s="16"/>
      <c r="EJ881" s="16"/>
      <c r="EK881" s="16"/>
      <c r="EL881" s="16"/>
      <c r="EM881" s="16"/>
      <c r="EN881" s="16"/>
      <c r="EO881" s="16"/>
      <c r="EP881" s="16"/>
      <c r="EQ881" s="16"/>
      <c r="ER881" s="16"/>
      <c r="ES881" s="16"/>
      <c r="ET881" s="16"/>
      <c r="EU881" s="16"/>
      <c r="EV881" s="16"/>
      <c r="EW881" s="16"/>
      <c r="EX881" s="16"/>
      <c r="EY881" s="16"/>
      <c r="EZ881" s="16"/>
      <c r="FA881" s="16"/>
      <c r="FB881" s="16"/>
      <c r="FC881" s="16"/>
      <c r="FD881" s="16"/>
      <c r="FE881" s="16"/>
      <c r="FF881" s="16"/>
      <c r="FG881" s="16"/>
      <c r="FH881" s="16"/>
      <c r="FI881" s="16"/>
      <c r="FJ881" s="16"/>
      <c r="FK881" s="16"/>
      <c r="FL881" s="16"/>
      <c r="FM881" s="16"/>
      <c r="FN881" s="16"/>
      <c r="FO881" s="16"/>
      <c r="FP881" s="16"/>
      <c r="FQ881" s="16"/>
      <c r="FR881" s="16"/>
      <c r="FS881" s="16"/>
      <c r="FT881" s="16"/>
      <c r="FU881" s="16"/>
      <c r="FV881" s="16"/>
      <c r="FW881" s="16"/>
      <c r="FX881" s="16"/>
      <c r="FY881" s="16"/>
      <c r="FZ881" s="16"/>
      <c r="GA881" s="16"/>
      <c r="GB881" s="16"/>
      <c r="GC881" s="16"/>
      <c r="GD881" s="16"/>
      <c r="GE881" s="16"/>
      <c r="GF881" s="16"/>
      <c r="GG881" s="16"/>
      <c r="GH881" s="16"/>
      <c r="GI881" s="16"/>
      <c r="GJ881" s="16"/>
      <c r="GK881" s="16"/>
      <c r="GL881" s="16"/>
      <c r="GM881" s="16"/>
      <c r="GN881" s="16"/>
      <c r="GO881" s="16"/>
      <c r="GP881" s="16"/>
      <c r="GQ881" s="16"/>
      <c r="GR881" s="16"/>
      <c r="GS881" s="16"/>
      <c r="GT881" s="16"/>
      <c r="GU881" s="16"/>
      <c r="GV881" s="16"/>
      <c r="GW881" s="16"/>
      <c r="GX881" s="16"/>
      <c r="GY881" s="16"/>
      <c r="GZ881" s="16"/>
      <c r="HA881" s="16"/>
      <c r="HB881" s="16"/>
      <c r="HC881" s="16"/>
      <c r="HD881" s="16"/>
      <c r="HE881" s="16"/>
      <c r="HF881" s="16"/>
      <c r="HG881" s="16"/>
      <c r="HH881" s="16"/>
      <c r="HI881" s="16"/>
      <c r="HJ881" s="16"/>
      <c r="HK881" s="16"/>
      <c r="HL881" s="16"/>
      <c r="HM881" s="16"/>
      <c r="HN881" s="16"/>
      <c r="HO881" s="16"/>
      <c r="HP881" s="16"/>
      <c r="HQ881" s="16"/>
      <c r="HR881" s="16"/>
      <c r="HS881" s="16"/>
      <c r="HT881" s="16"/>
      <c r="HU881" s="16"/>
      <c r="HV881" s="16"/>
      <c r="HW881" s="16"/>
      <c r="HX881" s="16"/>
      <c r="HY881" s="16"/>
      <c r="HZ881" s="16"/>
      <c r="IA881" s="16"/>
      <c r="IB881" s="16"/>
      <c r="IC881" s="16"/>
      <c r="ID881" s="16"/>
      <c r="IE881" s="16"/>
      <c r="IF881" s="16"/>
      <c r="IG881" s="16"/>
      <c r="IH881" s="16"/>
      <c r="II881" s="16"/>
      <c r="IJ881" s="16"/>
      <c r="IK881" s="16"/>
      <c r="IL881" s="16"/>
      <c r="IM881" s="16"/>
      <c r="IN881" s="16"/>
      <c r="IO881" s="16"/>
      <c r="IP881" s="16"/>
      <c r="IQ881" s="16"/>
      <c r="IR881" s="16"/>
      <c r="IS881" s="16"/>
      <c r="IT881" s="16"/>
      <c r="IU881" s="16"/>
      <c r="IV881" s="16"/>
      <c r="IW881" s="16"/>
      <c r="IX881" s="16"/>
      <c r="IY881" s="16"/>
      <c r="IZ881" s="16"/>
      <c r="JA881" s="16"/>
      <c r="JB881" s="16"/>
      <c r="JC881" s="16"/>
      <c r="JD881" s="16"/>
      <c r="JE881" s="16"/>
      <c r="JF881" s="16"/>
      <c r="JG881" s="16"/>
      <c r="JH881" s="16"/>
      <c r="JI881" s="16"/>
      <c r="JJ881" s="16"/>
      <c r="JK881" s="16"/>
      <c r="JL881" s="16"/>
      <c r="JM881" s="16"/>
      <c r="JN881" s="16"/>
      <c r="JO881" s="16"/>
      <c r="JP881" s="16"/>
    </row>
    <row r="882" spans="2:276" s="18" customFormat="1" ht="15.75" customHeight="1" x14ac:dyDescent="0.25">
      <c r="B882" s="16"/>
      <c r="C882" s="16"/>
      <c r="D882" s="16"/>
      <c r="E882" s="16"/>
      <c r="F882" s="16"/>
      <c r="G882" s="16"/>
      <c r="H882" s="16"/>
      <c r="I882" s="16"/>
      <c r="J882" s="16"/>
      <c r="K882" s="16"/>
      <c r="L882" s="16"/>
      <c r="M882" s="16"/>
      <c r="N882" s="16"/>
      <c r="O882" s="16"/>
      <c r="P882" s="16"/>
      <c r="Q882" s="16"/>
      <c r="R882" s="16"/>
      <c r="S882" s="16"/>
      <c r="T882" s="16"/>
      <c r="U882" s="16"/>
      <c r="V882" s="16"/>
      <c r="W882" s="16"/>
      <c r="X882" s="16"/>
      <c r="Y882" s="16"/>
      <c r="Z882" s="16"/>
      <c r="AA882" s="16"/>
      <c r="AB882" s="16"/>
      <c r="AC882" s="16"/>
      <c r="AD882" s="16"/>
      <c r="AE882" s="16"/>
      <c r="AF882" s="16"/>
      <c r="AG882" s="16"/>
      <c r="AH882" s="16"/>
      <c r="AI882" s="16"/>
      <c r="AJ882" s="16"/>
      <c r="AK882" s="16"/>
      <c r="AL882" s="16"/>
      <c r="AM882" s="16"/>
      <c r="AN882" s="16"/>
      <c r="AO882" s="16"/>
      <c r="AP882" s="16"/>
      <c r="AQ882" s="16"/>
      <c r="AR882" s="16"/>
      <c r="AS882" s="16"/>
      <c r="AT882" s="16"/>
      <c r="AU882" s="16"/>
      <c r="AV882" s="16"/>
      <c r="AW882" s="16"/>
      <c r="AX882" s="16"/>
      <c r="AY882" s="16"/>
      <c r="AZ882" s="16"/>
      <c r="BA882" s="16"/>
      <c r="BB882" s="16"/>
      <c r="BC882" s="16"/>
      <c r="BD882" s="16"/>
      <c r="BE882" s="16"/>
      <c r="BF882" s="16"/>
      <c r="BG882" s="16"/>
      <c r="BH882" s="16"/>
      <c r="BI882" s="16"/>
      <c r="BJ882" s="16"/>
      <c r="BK882" s="16"/>
      <c r="BL882" s="16"/>
      <c r="BM882" s="16"/>
      <c r="BN882" s="16"/>
      <c r="BO882" s="16"/>
      <c r="BP882" s="16"/>
      <c r="BQ882" s="16"/>
      <c r="BR882" s="16"/>
      <c r="BS882" s="16"/>
      <c r="BT882" s="16"/>
      <c r="BU882" s="16"/>
      <c r="BV882" s="16"/>
      <c r="BW882" s="16"/>
      <c r="BX882" s="16"/>
      <c r="BY882" s="16"/>
      <c r="BZ882" s="16"/>
      <c r="CA882" s="16"/>
      <c r="CB882" s="16"/>
      <c r="CC882" s="16"/>
      <c r="CD882" s="16"/>
      <c r="CE882" s="16"/>
      <c r="CF882" s="16"/>
      <c r="CG882" s="16"/>
      <c r="CH882" s="16"/>
      <c r="CI882" s="16"/>
      <c r="CJ882" s="16"/>
      <c r="CK882" s="16"/>
      <c r="CL882" s="16"/>
      <c r="CM882" s="16"/>
      <c r="CN882" s="16"/>
      <c r="CO882" s="16"/>
      <c r="CP882" s="16"/>
      <c r="CQ882" s="16"/>
      <c r="CR882" s="16"/>
      <c r="CS882" s="16"/>
      <c r="CT882" s="16"/>
      <c r="CU882" s="16"/>
      <c r="CV882" s="16"/>
      <c r="CW882" s="16"/>
      <c r="CX882" s="16"/>
      <c r="CY882" s="16"/>
      <c r="CZ882" s="16"/>
      <c r="DA882" s="16"/>
      <c r="DB882" s="16"/>
      <c r="DC882" s="16"/>
      <c r="DD882" s="16"/>
      <c r="DE882" s="16"/>
      <c r="DF882" s="16"/>
      <c r="DG882" s="16"/>
      <c r="DH882" s="16"/>
      <c r="DI882" s="16"/>
      <c r="DJ882" s="16"/>
      <c r="DK882" s="16"/>
      <c r="DL882" s="16"/>
      <c r="DM882" s="16"/>
      <c r="DN882" s="16"/>
      <c r="DO882" s="16"/>
      <c r="DP882" s="16"/>
      <c r="DQ882" s="16"/>
      <c r="DR882" s="16"/>
      <c r="DS882" s="16"/>
      <c r="DT882" s="16"/>
      <c r="DU882" s="16"/>
      <c r="DV882" s="16"/>
      <c r="DW882" s="16"/>
      <c r="DX882" s="16"/>
      <c r="DY882" s="16"/>
      <c r="DZ882" s="16"/>
      <c r="EA882" s="16"/>
      <c r="EB882" s="16"/>
      <c r="EC882" s="16"/>
      <c r="ED882" s="16"/>
      <c r="EE882" s="16"/>
      <c r="EF882" s="16"/>
      <c r="EG882" s="16"/>
      <c r="EH882" s="16"/>
      <c r="EI882" s="16"/>
      <c r="EJ882" s="16"/>
      <c r="EK882" s="16"/>
      <c r="EL882" s="16"/>
      <c r="EM882" s="16"/>
      <c r="EN882" s="16"/>
      <c r="EO882" s="16"/>
      <c r="EP882" s="16"/>
      <c r="EQ882" s="16"/>
      <c r="ER882" s="16"/>
      <c r="ES882" s="16"/>
      <c r="ET882" s="16"/>
      <c r="EU882" s="16"/>
      <c r="EV882" s="16"/>
      <c r="EW882" s="16"/>
      <c r="EX882" s="16"/>
      <c r="EY882" s="16"/>
      <c r="EZ882" s="16"/>
      <c r="FA882" s="16"/>
      <c r="FB882" s="16"/>
      <c r="FC882" s="16"/>
      <c r="FD882" s="16"/>
      <c r="FE882" s="16"/>
      <c r="FF882" s="16"/>
      <c r="FG882" s="16"/>
      <c r="FH882" s="16"/>
      <c r="FI882" s="16"/>
      <c r="FJ882" s="16"/>
      <c r="FK882" s="16"/>
      <c r="FL882" s="16"/>
      <c r="FM882" s="16"/>
      <c r="FN882" s="16"/>
      <c r="FO882" s="16"/>
      <c r="FP882" s="16"/>
      <c r="FQ882" s="16"/>
      <c r="FR882" s="16"/>
      <c r="FS882" s="16"/>
      <c r="FT882" s="16"/>
      <c r="FU882" s="16"/>
      <c r="FV882" s="16"/>
      <c r="FW882" s="16"/>
      <c r="FX882" s="16"/>
      <c r="FY882" s="16"/>
      <c r="FZ882" s="16"/>
      <c r="GA882" s="16"/>
      <c r="GB882" s="16"/>
      <c r="GC882" s="16"/>
      <c r="GD882" s="16"/>
      <c r="GE882" s="16"/>
      <c r="GF882" s="16"/>
      <c r="GG882" s="16"/>
      <c r="GH882" s="16"/>
      <c r="GI882" s="16"/>
      <c r="GJ882" s="16"/>
      <c r="GK882" s="16"/>
      <c r="GL882" s="16"/>
      <c r="GM882" s="16"/>
      <c r="GN882" s="16"/>
      <c r="GO882" s="16"/>
      <c r="GP882" s="16"/>
      <c r="GQ882" s="16"/>
      <c r="GR882" s="16"/>
      <c r="GS882" s="16"/>
      <c r="GT882" s="16"/>
      <c r="GU882" s="16"/>
      <c r="GV882" s="16"/>
      <c r="GW882" s="16"/>
      <c r="GX882" s="16"/>
      <c r="GY882" s="16"/>
      <c r="GZ882" s="16"/>
      <c r="HA882" s="16"/>
      <c r="HB882" s="16"/>
      <c r="HC882" s="16"/>
      <c r="HD882" s="16"/>
      <c r="HE882" s="16"/>
      <c r="HF882" s="16"/>
      <c r="HG882" s="16"/>
      <c r="HH882" s="16"/>
      <c r="HI882" s="16"/>
      <c r="HJ882" s="16"/>
      <c r="HK882" s="16"/>
      <c r="HL882" s="16"/>
      <c r="HM882" s="16"/>
      <c r="HN882" s="16"/>
      <c r="HO882" s="16"/>
      <c r="HP882" s="16"/>
      <c r="HQ882" s="16"/>
      <c r="HR882" s="16"/>
      <c r="HS882" s="16"/>
      <c r="HT882" s="16"/>
      <c r="HU882" s="16"/>
      <c r="HV882" s="16"/>
      <c r="HW882" s="16"/>
      <c r="HX882" s="16"/>
      <c r="HY882" s="16"/>
      <c r="HZ882" s="16"/>
      <c r="IA882" s="16"/>
      <c r="IB882" s="16"/>
      <c r="IC882" s="16"/>
      <c r="ID882" s="16"/>
      <c r="IE882" s="16"/>
      <c r="IF882" s="16"/>
      <c r="IG882" s="16"/>
      <c r="IH882" s="16"/>
      <c r="II882" s="16"/>
      <c r="IJ882" s="16"/>
      <c r="IK882" s="16"/>
      <c r="IL882" s="16"/>
      <c r="IM882" s="16"/>
      <c r="IN882" s="16"/>
      <c r="IO882" s="16"/>
      <c r="IP882" s="16"/>
      <c r="IQ882" s="16"/>
      <c r="IR882" s="16"/>
      <c r="IS882" s="16"/>
      <c r="IT882" s="16"/>
      <c r="IU882" s="16"/>
      <c r="IV882" s="16"/>
      <c r="IW882" s="16"/>
      <c r="IX882" s="16"/>
      <c r="IY882" s="16"/>
      <c r="IZ882" s="16"/>
      <c r="JA882" s="16"/>
      <c r="JB882" s="16"/>
      <c r="JC882" s="16"/>
      <c r="JD882" s="16"/>
      <c r="JE882" s="16"/>
      <c r="JF882" s="16"/>
      <c r="JG882" s="16"/>
      <c r="JH882" s="16"/>
      <c r="JI882" s="16"/>
      <c r="JJ882" s="16"/>
      <c r="JK882" s="16"/>
      <c r="JL882" s="16"/>
      <c r="JM882" s="16"/>
      <c r="JN882" s="16"/>
      <c r="JO882" s="16"/>
      <c r="JP882" s="16"/>
    </row>
    <row r="883" spans="2:276" s="18" customFormat="1" ht="15.75" customHeight="1" x14ac:dyDescent="0.25">
      <c r="B883" s="16"/>
      <c r="C883" s="16"/>
      <c r="D883" s="16"/>
      <c r="E883" s="16"/>
      <c r="F883" s="16"/>
      <c r="G883" s="16"/>
      <c r="H883" s="16"/>
      <c r="I883" s="16"/>
      <c r="J883" s="16"/>
      <c r="K883" s="16"/>
      <c r="L883" s="16"/>
      <c r="M883" s="16"/>
      <c r="N883" s="16"/>
      <c r="O883" s="16"/>
      <c r="P883" s="16"/>
      <c r="Q883" s="16"/>
      <c r="R883" s="16"/>
      <c r="S883" s="16"/>
      <c r="T883" s="16"/>
      <c r="U883" s="16"/>
      <c r="V883" s="16"/>
      <c r="W883" s="16"/>
      <c r="X883" s="16"/>
      <c r="Y883" s="16"/>
      <c r="Z883" s="16"/>
      <c r="AA883" s="16"/>
      <c r="AB883" s="16"/>
      <c r="AC883" s="16"/>
      <c r="AD883" s="16"/>
      <c r="AE883" s="16"/>
      <c r="AF883" s="16"/>
      <c r="AG883" s="16"/>
      <c r="AH883" s="16"/>
      <c r="AI883" s="16"/>
      <c r="AJ883" s="16"/>
      <c r="AK883" s="16"/>
      <c r="AL883" s="16"/>
      <c r="AM883" s="16"/>
      <c r="AN883" s="16"/>
      <c r="AO883" s="16"/>
      <c r="AP883" s="16"/>
      <c r="AQ883" s="16"/>
      <c r="AR883" s="16"/>
      <c r="AS883" s="16"/>
      <c r="AT883" s="16"/>
      <c r="AU883" s="16"/>
      <c r="AV883" s="16"/>
      <c r="AW883" s="16"/>
      <c r="AX883" s="16"/>
      <c r="AY883" s="16"/>
      <c r="AZ883" s="16"/>
      <c r="BA883" s="16"/>
      <c r="BB883" s="16"/>
      <c r="BC883" s="16"/>
      <c r="BD883" s="16"/>
      <c r="BE883" s="16"/>
      <c r="BF883" s="16"/>
      <c r="BG883" s="16"/>
      <c r="BH883" s="16"/>
      <c r="BI883" s="16"/>
      <c r="BJ883" s="16"/>
      <c r="BK883" s="16"/>
      <c r="BL883" s="16"/>
      <c r="BM883" s="16"/>
      <c r="BN883" s="16"/>
      <c r="BO883" s="16"/>
      <c r="BP883" s="16"/>
      <c r="BQ883" s="16"/>
      <c r="BR883" s="16"/>
      <c r="BS883" s="16"/>
      <c r="BT883" s="16"/>
      <c r="BU883" s="16"/>
      <c r="BV883" s="16"/>
      <c r="BW883" s="16"/>
      <c r="BX883" s="16"/>
      <c r="BY883" s="16"/>
      <c r="BZ883" s="16"/>
      <c r="CA883" s="16"/>
      <c r="CB883" s="16"/>
      <c r="CC883" s="16"/>
      <c r="CD883" s="16"/>
      <c r="CE883" s="16"/>
      <c r="CF883" s="16"/>
      <c r="CG883" s="16"/>
      <c r="CH883" s="16"/>
      <c r="CI883" s="16"/>
      <c r="CJ883" s="16"/>
      <c r="CK883" s="16"/>
      <c r="CL883" s="16"/>
      <c r="CM883" s="16"/>
      <c r="CN883" s="16"/>
      <c r="CO883" s="16"/>
      <c r="CP883" s="16"/>
      <c r="CQ883" s="16"/>
      <c r="CR883" s="16"/>
      <c r="CS883" s="16"/>
      <c r="CT883" s="16"/>
      <c r="CU883" s="16"/>
      <c r="CV883" s="16"/>
      <c r="CW883" s="16"/>
      <c r="CX883" s="16"/>
      <c r="CY883" s="16"/>
      <c r="CZ883" s="16"/>
      <c r="DA883" s="16"/>
      <c r="DB883" s="16"/>
      <c r="DC883" s="16"/>
      <c r="DD883" s="16"/>
      <c r="DE883" s="16"/>
      <c r="DF883" s="16"/>
      <c r="DG883" s="16"/>
      <c r="DH883" s="16"/>
      <c r="DI883" s="16"/>
      <c r="DJ883" s="16"/>
      <c r="DK883" s="16"/>
      <c r="DL883" s="16"/>
      <c r="DM883" s="16"/>
      <c r="DN883" s="16"/>
      <c r="DO883" s="16"/>
      <c r="DP883" s="16"/>
      <c r="DQ883" s="16"/>
      <c r="DR883" s="16"/>
      <c r="DS883" s="16"/>
      <c r="DT883" s="16"/>
      <c r="DU883" s="16"/>
      <c r="DV883" s="16"/>
      <c r="DW883" s="16"/>
      <c r="DX883" s="16"/>
      <c r="DY883" s="16"/>
      <c r="DZ883" s="16"/>
      <c r="EA883" s="16"/>
      <c r="EB883" s="16"/>
      <c r="EC883" s="16"/>
      <c r="ED883" s="16"/>
      <c r="EE883" s="16"/>
      <c r="EF883" s="16"/>
      <c r="EG883" s="16"/>
      <c r="EH883" s="16"/>
      <c r="EI883" s="16"/>
      <c r="EJ883" s="16"/>
      <c r="EK883" s="16"/>
      <c r="EL883" s="16"/>
      <c r="EM883" s="16"/>
      <c r="EN883" s="16"/>
      <c r="EO883" s="16"/>
      <c r="EP883" s="16"/>
      <c r="EQ883" s="16"/>
      <c r="ER883" s="16"/>
      <c r="ES883" s="16"/>
      <c r="ET883" s="16"/>
      <c r="EU883" s="16"/>
      <c r="EV883" s="16"/>
      <c r="EW883" s="16"/>
      <c r="EX883" s="16"/>
      <c r="EY883" s="16"/>
      <c r="EZ883" s="16"/>
      <c r="FA883" s="16"/>
      <c r="FB883" s="16"/>
      <c r="FC883" s="16"/>
      <c r="FD883" s="16"/>
      <c r="FE883" s="16"/>
      <c r="FF883" s="16"/>
      <c r="FG883" s="16"/>
      <c r="FH883" s="16"/>
      <c r="FI883" s="16"/>
      <c r="FJ883" s="16"/>
      <c r="FK883" s="16"/>
      <c r="FL883" s="16"/>
      <c r="FM883" s="16"/>
      <c r="FN883" s="16"/>
      <c r="FO883" s="16"/>
      <c r="FP883" s="16"/>
      <c r="FQ883" s="16"/>
      <c r="FR883" s="16"/>
      <c r="FS883" s="16"/>
      <c r="FT883" s="16"/>
      <c r="FU883" s="16"/>
      <c r="FV883" s="16"/>
      <c r="FW883" s="16"/>
      <c r="FX883" s="16"/>
      <c r="FY883" s="16"/>
      <c r="FZ883" s="16"/>
      <c r="GA883" s="16"/>
      <c r="GB883" s="16"/>
      <c r="GC883" s="16"/>
      <c r="GD883" s="16"/>
      <c r="GE883" s="16"/>
      <c r="GF883" s="16"/>
      <c r="GG883" s="16"/>
      <c r="GH883" s="16"/>
      <c r="GI883" s="16"/>
      <c r="GJ883" s="16"/>
      <c r="GK883" s="16"/>
      <c r="GL883" s="16"/>
      <c r="GM883" s="16"/>
      <c r="GN883" s="16"/>
      <c r="GO883" s="16"/>
      <c r="GP883" s="16"/>
      <c r="GQ883" s="16"/>
      <c r="GR883" s="16"/>
      <c r="GS883" s="16"/>
      <c r="GT883" s="16"/>
      <c r="GU883" s="16"/>
      <c r="GV883" s="16"/>
      <c r="GW883" s="16"/>
      <c r="GX883" s="16"/>
      <c r="GY883" s="16"/>
      <c r="GZ883" s="16"/>
      <c r="HA883" s="16"/>
      <c r="HB883" s="16"/>
      <c r="HC883" s="16"/>
      <c r="HD883" s="16"/>
      <c r="HE883" s="16"/>
      <c r="HF883" s="16"/>
      <c r="HG883" s="16"/>
      <c r="HH883" s="16"/>
      <c r="HI883" s="16"/>
      <c r="HJ883" s="16"/>
      <c r="HK883" s="16"/>
      <c r="HL883" s="16"/>
      <c r="HM883" s="16"/>
      <c r="HN883" s="16"/>
      <c r="HO883" s="16"/>
      <c r="HP883" s="16"/>
      <c r="HQ883" s="16"/>
      <c r="HR883" s="16"/>
      <c r="HS883" s="16"/>
      <c r="HT883" s="16"/>
      <c r="HU883" s="16"/>
      <c r="HV883" s="16"/>
      <c r="HW883" s="16"/>
      <c r="HX883" s="16"/>
      <c r="HY883" s="16"/>
      <c r="HZ883" s="16"/>
      <c r="IA883" s="16"/>
      <c r="IB883" s="16"/>
      <c r="IC883" s="16"/>
      <c r="ID883" s="16"/>
      <c r="IE883" s="16"/>
      <c r="IF883" s="16"/>
      <c r="IG883" s="16"/>
      <c r="IH883" s="16"/>
      <c r="II883" s="16"/>
      <c r="IJ883" s="16"/>
      <c r="IK883" s="16"/>
      <c r="IL883" s="16"/>
      <c r="IM883" s="16"/>
      <c r="IN883" s="16"/>
      <c r="IO883" s="16"/>
      <c r="IP883" s="16"/>
      <c r="IQ883" s="16"/>
      <c r="IR883" s="16"/>
      <c r="IS883" s="16"/>
      <c r="IT883" s="16"/>
      <c r="IU883" s="16"/>
      <c r="IV883" s="16"/>
      <c r="IW883" s="16"/>
      <c r="IX883" s="16"/>
      <c r="IY883" s="16"/>
      <c r="IZ883" s="16"/>
      <c r="JA883" s="16"/>
      <c r="JB883" s="16"/>
      <c r="JC883" s="16"/>
      <c r="JD883" s="16"/>
      <c r="JE883" s="16"/>
      <c r="JF883" s="16"/>
      <c r="JG883" s="16"/>
      <c r="JH883" s="16"/>
      <c r="JI883" s="16"/>
      <c r="JJ883" s="16"/>
      <c r="JK883" s="16"/>
      <c r="JL883" s="16"/>
      <c r="JM883" s="16"/>
      <c r="JN883" s="16"/>
      <c r="JO883" s="16"/>
      <c r="JP883" s="16"/>
    </row>
    <row r="884" spans="2:276" s="18" customFormat="1" ht="15.75" customHeight="1" x14ac:dyDescent="0.25">
      <c r="B884" s="16"/>
      <c r="C884" s="16"/>
      <c r="D884" s="16"/>
      <c r="E884" s="16"/>
      <c r="F884" s="16"/>
      <c r="G884" s="16"/>
      <c r="H884" s="16"/>
      <c r="I884" s="16"/>
      <c r="J884" s="16"/>
      <c r="K884" s="16"/>
      <c r="L884" s="16"/>
      <c r="M884" s="16"/>
      <c r="N884" s="16"/>
      <c r="O884" s="16"/>
      <c r="P884" s="16"/>
      <c r="Q884" s="16"/>
      <c r="R884" s="16"/>
      <c r="S884" s="16"/>
      <c r="T884" s="16"/>
      <c r="U884" s="16"/>
      <c r="V884" s="16"/>
      <c r="W884" s="16"/>
      <c r="X884" s="16"/>
      <c r="Y884" s="16"/>
      <c r="Z884" s="16"/>
      <c r="AA884" s="16"/>
      <c r="AB884" s="16"/>
      <c r="AC884" s="16"/>
      <c r="AD884" s="16"/>
      <c r="AE884" s="16"/>
      <c r="AF884" s="16"/>
      <c r="AG884" s="16"/>
      <c r="AH884" s="16"/>
      <c r="AI884" s="16"/>
      <c r="AJ884" s="16"/>
      <c r="AK884" s="16"/>
      <c r="AL884" s="16"/>
      <c r="AM884" s="16"/>
      <c r="AN884" s="16"/>
      <c r="AO884" s="16"/>
      <c r="AP884" s="16"/>
      <c r="AQ884" s="16"/>
      <c r="AR884" s="16"/>
      <c r="AS884" s="16"/>
      <c r="AT884" s="16"/>
      <c r="AU884" s="16"/>
      <c r="AV884" s="16"/>
      <c r="AW884" s="16"/>
      <c r="AX884" s="16"/>
      <c r="AY884" s="16"/>
      <c r="AZ884" s="16"/>
      <c r="BA884" s="16"/>
      <c r="BB884" s="16"/>
      <c r="BC884" s="16"/>
      <c r="BD884" s="16"/>
      <c r="BE884" s="16"/>
      <c r="BF884" s="16"/>
      <c r="BG884" s="16"/>
      <c r="BH884" s="16"/>
      <c r="BI884" s="16"/>
      <c r="BJ884" s="16"/>
      <c r="BK884" s="16"/>
      <c r="BL884" s="16"/>
      <c r="BM884" s="16"/>
      <c r="BN884" s="16"/>
      <c r="BO884" s="16"/>
      <c r="BP884" s="16"/>
      <c r="BQ884" s="16"/>
      <c r="BR884" s="16"/>
      <c r="BS884" s="16"/>
      <c r="BT884" s="16"/>
      <c r="BU884" s="16"/>
      <c r="BV884" s="16"/>
      <c r="BW884" s="16"/>
      <c r="BX884" s="16"/>
      <c r="BY884" s="16"/>
      <c r="BZ884" s="16"/>
      <c r="CA884" s="16"/>
      <c r="CB884" s="16"/>
      <c r="CC884" s="16"/>
      <c r="CD884" s="16"/>
      <c r="CE884" s="16"/>
      <c r="CF884" s="16"/>
      <c r="CG884" s="16"/>
      <c r="CH884" s="16"/>
      <c r="CI884" s="16"/>
      <c r="CJ884" s="16"/>
      <c r="CK884" s="16"/>
      <c r="CL884" s="16"/>
      <c r="CM884" s="16"/>
      <c r="CN884" s="16"/>
      <c r="CO884" s="16"/>
      <c r="CP884" s="16"/>
      <c r="CQ884" s="16"/>
      <c r="CR884" s="16"/>
      <c r="CS884" s="16"/>
      <c r="CT884" s="16"/>
      <c r="CU884" s="16"/>
      <c r="CV884" s="16"/>
      <c r="CW884" s="16"/>
      <c r="CX884" s="16"/>
      <c r="CY884" s="16"/>
      <c r="CZ884" s="16"/>
      <c r="DA884" s="16"/>
      <c r="DB884" s="16"/>
      <c r="DC884" s="16"/>
      <c r="DD884" s="16"/>
      <c r="DE884" s="16"/>
      <c r="DF884" s="16"/>
      <c r="DG884" s="16"/>
      <c r="DH884" s="16"/>
      <c r="DI884" s="16"/>
      <c r="DJ884" s="16"/>
      <c r="DK884" s="16"/>
      <c r="DL884" s="16"/>
      <c r="DM884" s="16"/>
      <c r="DN884" s="16"/>
      <c r="DO884" s="16"/>
      <c r="DP884" s="16"/>
      <c r="DQ884" s="16"/>
      <c r="DR884" s="16"/>
      <c r="DS884" s="16"/>
      <c r="DT884" s="16"/>
      <c r="DU884" s="16"/>
      <c r="DV884" s="16"/>
      <c r="DW884" s="16"/>
      <c r="DX884" s="16"/>
      <c r="DY884" s="16"/>
      <c r="DZ884" s="16"/>
      <c r="EA884" s="16"/>
      <c r="EB884" s="16"/>
      <c r="EC884" s="16"/>
      <c r="ED884" s="16"/>
      <c r="EE884" s="16"/>
      <c r="EF884" s="16"/>
      <c r="EG884" s="16"/>
      <c r="EH884" s="16"/>
      <c r="EI884" s="16"/>
      <c r="EJ884" s="16"/>
      <c r="EK884" s="16"/>
      <c r="EL884" s="16"/>
      <c r="EM884" s="16"/>
      <c r="EN884" s="16"/>
      <c r="EO884" s="16"/>
      <c r="EP884" s="16"/>
      <c r="EQ884" s="16"/>
      <c r="ER884" s="16"/>
      <c r="ES884" s="16"/>
      <c r="ET884" s="16"/>
      <c r="EU884" s="16"/>
      <c r="EV884" s="16"/>
      <c r="EW884" s="16"/>
      <c r="EX884" s="16"/>
      <c r="EY884" s="16"/>
      <c r="EZ884" s="16"/>
      <c r="FA884" s="16"/>
      <c r="FB884" s="16"/>
      <c r="FC884" s="16"/>
      <c r="FD884" s="16"/>
      <c r="FE884" s="16"/>
      <c r="FF884" s="16"/>
      <c r="FG884" s="16"/>
      <c r="FH884" s="16"/>
      <c r="FI884" s="16"/>
      <c r="FJ884" s="16"/>
      <c r="FK884" s="16"/>
      <c r="FL884" s="16"/>
      <c r="FM884" s="16"/>
      <c r="FN884" s="16"/>
      <c r="FO884" s="16"/>
      <c r="FP884" s="16"/>
      <c r="FQ884" s="16"/>
      <c r="FR884" s="16"/>
      <c r="FS884" s="16"/>
      <c r="FT884" s="16"/>
      <c r="FU884" s="16"/>
      <c r="FV884" s="16"/>
      <c r="FW884" s="16"/>
      <c r="FX884" s="16"/>
      <c r="FY884" s="16"/>
      <c r="FZ884" s="16"/>
      <c r="GA884" s="16"/>
      <c r="GB884" s="16"/>
      <c r="GC884" s="16"/>
      <c r="GD884" s="16"/>
      <c r="GE884" s="16"/>
      <c r="GF884" s="16"/>
      <c r="GG884" s="16"/>
      <c r="GH884" s="16"/>
      <c r="GI884" s="16"/>
      <c r="GJ884" s="16"/>
      <c r="GK884" s="16"/>
      <c r="GL884" s="16"/>
      <c r="GM884" s="16"/>
      <c r="GN884" s="16"/>
      <c r="GO884" s="16"/>
      <c r="GP884" s="16"/>
      <c r="GQ884" s="16"/>
      <c r="GR884" s="16"/>
      <c r="GS884" s="16"/>
      <c r="GT884" s="16"/>
      <c r="GU884" s="16"/>
      <c r="GV884" s="16"/>
      <c r="GW884" s="16"/>
      <c r="GX884" s="16"/>
      <c r="GY884" s="16"/>
      <c r="GZ884" s="16"/>
      <c r="HA884" s="16"/>
      <c r="HB884" s="16"/>
      <c r="HC884" s="16"/>
      <c r="HD884" s="16"/>
      <c r="HE884" s="16"/>
      <c r="HF884" s="16"/>
      <c r="HG884" s="16"/>
      <c r="HH884" s="16"/>
      <c r="HI884" s="16"/>
      <c r="HJ884" s="16"/>
      <c r="HK884" s="16"/>
      <c r="HL884" s="16"/>
      <c r="HM884" s="16"/>
      <c r="HN884" s="16"/>
      <c r="HO884" s="16"/>
      <c r="HP884" s="16"/>
      <c r="HQ884" s="16"/>
      <c r="HR884" s="16"/>
      <c r="HS884" s="16"/>
      <c r="HT884" s="16"/>
      <c r="HU884" s="16"/>
      <c r="HV884" s="16"/>
      <c r="HW884" s="16"/>
      <c r="HX884" s="16"/>
      <c r="HY884" s="16"/>
      <c r="HZ884" s="16"/>
      <c r="IA884" s="16"/>
      <c r="IB884" s="16"/>
      <c r="IC884" s="16"/>
      <c r="ID884" s="16"/>
      <c r="IE884" s="16"/>
      <c r="IF884" s="16"/>
      <c r="IG884" s="16"/>
      <c r="IH884" s="16"/>
      <c r="II884" s="16"/>
      <c r="IJ884" s="16"/>
      <c r="IK884" s="16"/>
      <c r="IL884" s="16"/>
      <c r="IM884" s="16"/>
      <c r="IN884" s="16"/>
      <c r="IO884" s="16"/>
      <c r="IP884" s="16"/>
      <c r="IQ884" s="16"/>
      <c r="IR884" s="16"/>
      <c r="IS884" s="16"/>
      <c r="IT884" s="16"/>
      <c r="IU884" s="16"/>
      <c r="IV884" s="16"/>
      <c r="IW884" s="16"/>
      <c r="IX884" s="16"/>
      <c r="IY884" s="16"/>
      <c r="IZ884" s="16"/>
      <c r="JA884" s="16"/>
      <c r="JB884" s="16"/>
      <c r="JC884" s="16"/>
      <c r="JD884" s="16"/>
      <c r="JE884" s="16"/>
      <c r="JF884" s="16"/>
      <c r="JG884" s="16"/>
      <c r="JH884" s="16"/>
      <c r="JI884" s="16"/>
      <c r="JJ884" s="16"/>
      <c r="JK884" s="16"/>
      <c r="JL884" s="16"/>
      <c r="JM884" s="16"/>
      <c r="JN884" s="16"/>
      <c r="JO884" s="16"/>
      <c r="JP884" s="16"/>
    </row>
    <row r="885" spans="2:276" s="18" customFormat="1" ht="15.75" customHeight="1" x14ac:dyDescent="0.25">
      <c r="B885" s="16"/>
      <c r="C885" s="16"/>
      <c r="D885" s="16"/>
      <c r="E885" s="16"/>
      <c r="F885" s="16"/>
      <c r="G885" s="16"/>
      <c r="H885" s="16"/>
      <c r="I885" s="16"/>
      <c r="J885" s="16"/>
      <c r="K885" s="16"/>
      <c r="L885" s="16"/>
      <c r="M885" s="16"/>
      <c r="N885" s="16"/>
      <c r="O885" s="16"/>
      <c r="P885" s="16"/>
      <c r="Q885" s="16"/>
      <c r="R885" s="16"/>
      <c r="S885" s="16"/>
      <c r="T885" s="16"/>
      <c r="U885" s="16"/>
      <c r="V885" s="16"/>
      <c r="W885" s="16"/>
      <c r="X885" s="16"/>
      <c r="Y885" s="16"/>
      <c r="Z885" s="16"/>
      <c r="AA885" s="16"/>
      <c r="AB885" s="16"/>
      <c r="AC885" s="16"/>
      <c r="AD885" s="16"/>
      <c r="AE885" s="16"/>
      <c r="AF885" s="16"/>
      <c r="AG885" s="16"/>
      <c r="AH885" s="16"/>
      <c r="AI885" s="16"/>
      <c r="AJ885" s="16"/>
      <c r="AK885" s="16"/>
      <c r="AL885" s="16"/>
      <c r="AM885" s="16"/>
      <c r="AN885" s="16"/>
      <c r="AO885" s="16"/>
      <c r="AP885" s="16"/>
      <c r="AQ885" s="16"/>
      <c r="AR885" s="16"/>
      <c r="AS885" s="16"/>
      <c r="AT885" s="16"/>
      <c r="AU885" s="16"/>
      <c r="AV885" s="16"/>
      <c r="AW885" s="16"/>
      <c r="AX885" s="16"/>
      <c r="AY885" s="16"/>
      <c r="AZ885" s="16"/>
      <c r="BA885" s="16"/>
      <c r="BB885" s="16"/>
      <c r="BC885" s="16"/>
      <c r="BD885" s="16"/>
      <c r="BE885" s="16"/>
      <c r="BF885" s="16"/>
      <c r="BG885" s="16"/>
      <c r="BH885" s="16"/>
      <c r="BI885" s="16"/>
      <c r="BJ885" s="16"/>
      <c r="BK885" s="16"/>
      <c r="BL885" s="16"/>
      <c r="BM885" s="16"/>
      <c r="BN885" s="16"/>
      <c r="BO885" s="16"/>
      <c r="BP885" s="16"/>
      <c r="BQ885" s="16"/>
      <c r="BR885" s="16"/>
      <c r="BS885" s="16"/>
      <c r="BT885" s="16"/>
      <c r="BU885" s="16"/>
      <c r="BV885" s="16"/>
      <c r="BW885" s="16"/>
      <c r="BX885" s="16"/>
      <c r="BY885" s="16"/>
      <c r="BZ885" s="16"/>
      <c r="CA885" s="16"/>
      <c r="CB885" s="16"/>
      <c r="CC885" s="16"/>
      <c r="CD885" s="16"/>
      <c r="CE885" s="16"/>
      <c r="CF885" s="16"/>
      <c r="CG885" s="16"/>
      <c r="CH885" s="16"/>
      <c r="CI885" s="16"/>
      <c r="CJ885" s="16"/>
      <c r="CK885" s="16"/>
      <c r="CL885" s="16"/>
      <c r="CM885" s="16"/>
      <c r="CN885" s="16"/>
      <c r="CO885" s="16"/>
      <c r="CP885" s="16"/>
      <c r="CQ885" s="16"/>
      <c r="CR885" s="16"/>
      <c r="CS885" s="16"/>
      <c r="CT885" s="16"/>
      <c r="CU885" s="16"/>
      <c r="CV885" s="16"/>
      <c r="CW885" s="16"/>
      <c r="CX885" s="16"/>
      <c r="CY885" s="16"/>
      <c r="CZ885" s="16"/>
      <c r="DA885" s="16"/>
      <c r="DB885" s="16"/>
      <c r="DC885" s="16"/>
      <c r="DD885" s="16"/>
      <c r="DE885" s="16"/>
      <c r="DF885" s="16"/>
      <c r="DG885" s="16"/>
      <c r="DH885" s="16"/>
      <c r="DI885" s="16"/>
      <c r="DJ885" s="16"/>
      <c r="DK885" s="16"/>
      <c r="DL885" s="16"/>
      <c r="DM885" s="16"/>
      <c r="DN885" s="16"/>
      <c r="DO885" s="16"/>
      <c r="DP885" s="16"/>
      <c r="DQ885" s="16"/>
      <c r="DR885" s="16"/>
      <c r="DS885" s="16"/>
      <c r="DT885" s="16"/>
      <c r="DU885" s="16"/>
      <c r="DV885" s="16"/>
      <c r="DW885" s="16"/>
      <c r="DX885" s="16"/>
      <c r="DY885" s="16"/>
      <c r="DZ885" s="16"/>
      <c r="EA885" s="16"/>
      <c r="EB885" s="16"/>
      <c r="EC885" s="16"/>
      <c r="ED885" s="16"/>
      <c r="EE885" s="16"/>
      <c r="EF885" s="16"/>
      <c r="EG885" s="16"/>
      <c r="EH885" s="16"/>
      <c r="EI885" s="16"/>
      <c r="EJ885" s="16"/>
      <c r="EK885" s="16"/>
      <c r="EL885" s="16"/>
      <c r="EM885" s="16"/>
      <c r="EN885" s="16"/>
      <c r="EO885" s="16"/>
      <c r="EP885" s="16"/>
      <c r="EQ885" s="16"/>
      <c r="ER885" s="16"/>
      <c r="ES885" s="16"/>
      <c r="ET885" s="16"/>
      <c r="EU885" s="16"/>
      <c r="EV885" s="16"/>
      <c r="EW885" s="16"/>
      <c r="EX885" s="16"/>
      <c r="EY885" s="16"/>
      <c r="EZ885" s="16"/>
      <c r="FA885" s="16"/>
      <c r="FB885" s="16"/>
      <c r="FC885" s="16"/>
      <c r="FD885" s="16"/>
      <c r="FE885" s="16"/>
      <c r="FF885" s="16"/>
      <c r="FG885" s="16"/>
      <c r="FH885" s="16"/>
      <c r="FI885" s="16"/>
      <c r="FJ885" s="16"/>
      <c r="FK885" s="16"/>
      <c r="FL885" s="16"/>
      <c r="FM885" s="16"/>
      <c r="FN885" s="16"/>
      <c r="FO885" s="16"/>
      <c r="FP885" s="16"/>
      <c r="FQ885" s="16"/>
      <c r="FR885" s="16"/>
      <c r="FS885" s="16"/>
      <c r="FT885" s="16"/>
      <c r="FU885" s="16"/>
      <c r="FV885" s="16"/>
      <c r="FW885" s="16"/>
      <c r="FX885" s="16"/>
      <c r="FY885" s="16"/>
      <c r="FZ885" s="16"/>
      <c r="GA885" s="16"/>
      <c r="GB885" s="16"/>
      <c r="GC885" s="16"/>
      <c r="GD885" s="16"/>
      <c r="GE885" s="16"/>
      <c r="GF885" s="16"/>
      <c r="GG885" s="16"/>
      <c r="GH885" s="16"/>
      <c r="GI885" s="16"/>
      <c r="GJ885" s="16"/>
      <c r="GK885" s="16"/>
      <c r="GL885" s="16"/>
      <c r="GM885" s="16"/>
      <c r="GN885" s="16"/>
      <c r="GO885" s="16"/>
      <c r="GP885" s="16"/>
      <c r="GQ885" s="16"/>
      <c r="GR885" s="16"/>
      <c r="GS885" s="16"/>
      <c r="GT885" s="16"/>
      <c r="GU885" s="16"/>
      <c r="GV885" s="16"/>
      <c r="GW885" s="16"/>
      <c r="GX885" s="16"/>
      <c r="GY885" s="16"/>
      <c r="GZ885" s="16"/>
      <c r="HA885" s="16"/>
      <c r="HB885" s="16"/>
      <c r="HC885" s="16"/>
      <c r="HD885" s="16"/>
      <c r="HE885" s="16"/>
      <c r="HF885" s="16"/>
      <c r="HG885" s="16"/>
      <c r="HH885" s="16"/>
      <c r="HI885" s="16"/>
      <c r="HJ885" s="16"/>
      <c r="HK885" s="16"/>
      <c r="HL885" s="16"/>
      <c r="HM885" s="16"/>
      <c r="HN885" s="16"/>
      <c r="HO885" s="16"/>
      <c r="HP885" s="16"/>
      <c r="HQ885" s="16"/>
      <c r="HR885" s="16"/>
      <c r="HS885" s="16"/>
      <c r="HT885" s="16"/>
      <c r="HU885" s="16"/>
      <c r="HV885" s="16"/>
      <c r="HW885" s="16"/>
      <c r="HX885" s="16"/>
      <c r="HY885" s="16"/>
      <c r="HZ885" s="16"/>
      <c r="IA885" s="16"/>
      <c r="IB885" s="16"/>
      <c r="IC885" s="16"/>
      <c r="ID885" s="16"/>
      <c r="IE885" s="16"/>
      <c r="IF885" s="16"/>
      <c r="IG885" s="16"/>
      <c r="IH885" s="16"/>
      <c r="II885" s="16"/>
      <c r="IJ885" s="16"/>
      <c r="IK885" s="16"/>
      <c r="IL885" s="16"/>
      <c r="IM885" s="16"/>
      <c r="IN885" s="16"/>
      <c r="IO885" s="16"/>
      <c r="IP885" s="16"/>
      <c r="IQ885" s="16"/>
      <c r="IR885" s="16"/>
      <c r="IS885" s="16"/>
      <c r="IT885" s="16"/>
      <c r="IU885" s="16"/>
      <c r="IV885" s="16"/>
      <c r="IW885" s="16"/>
      <c r="IX885" s="16"/>
      <c r="IY885" s="16"/>
      <c r="IZ885" s="16"/>
      <c r="JA885" s="16"/>
      <c r="JB885" s="16"/>
      <c r="JC885" s="16"/>
      <c r="JD885" s="16"/>
      <c r="JE885" s="16"/>
      <c r="JF885" s="16"/>
      <c r="JG885" s="16"/>
      <c r="JH885" s="16"/>
      <c r="JI885" s="16"/>
      <c r="JJ885" s="16"/>
      <c r="JK885" s="16"/>
      <c r="JL885" s="16"/>
      <c r="JM885" s="16"/>
      <c r="JN885" s="16"/>
      <c r="JO885" s="16"/>
      <c r="JP885" s="16"/>
    </row>
    <row r="886" spans="2:276" s="18" customFormat="1" ht="15.75" customHeight="1" x14ac:dyDescent="0.25">
      <c r="B886" s="16"/>
      <c r="C886" s="16"/>
      <c r="D886" s="16"/>
      <c r="E886" s="16"/>
      <c r="F886" s="16"/>
      <c r="G886" s="16"/>
      <c r="H886" s="16"/>
      <c r="I886" s="16"/>
      <c r="J886" s="16"/>
      <c r="K886" s="16"/>
      <c r="L886" s="16"/>
      <c r="M886" s="16"/>
      <c r="N886" s="16"/>
      <c r="O886" s="16"/>
      <c r="P886" s="16"/>
      <c r="Q886" s="16"/>
      <c r="R886" s="16"/>
      <c r="S886" s="16"/>
      <c r="T886" s="16"/>
      <c r="U886" s="16"/>
      <c r="V886" s="16"/>
      <c r="W886" s="16"/>
      <c r="X886" s="16"/>
      <c r="Y886" s="16"/>
      <c r="Z886" s="16"/>
      <c r="AA886" s="16"/>
      <c r="AB886" s="16"/>
      <c r="AC886" s="16"/>
      <c r="AD886" s="16"/>
      <c r="AE886" s="16"/>
      <c r="AF886" s="16"/>
      <c r="AG886" s="16"/>
      <c r="AH886" s="16"/>
      <c r="AI886" s="16"/>
      <c r="AJ886" s="16"/>
      <c r="AK886" s="16"/>
      <c r="AL886" s="16"/>
      <c r="AM886" s="16"/>
      <c r="AN886" s="16"/>
      <c r="AO886" s="16"/>
      <c r="AP886" s="16"/>
      <c r="AQ886" s="16"/>
      <c r="AR886" s="16"/>
      <c r="AS886" s="16"/>
      <c r="AT886" s="16"/>
      <c r="AU886" s="16"/>
      <c r="AV886" s="16"/>
      <c r="AW886" s="16"/>
      <c r="AX886" s="16"/>
      <c r="AY886" s="16"/>
      <c r="AZ886" s="16"/>
      <c r="BA886" s="16"/>
      <c r="BB886" s="16"/>
      <c r="BC886" s="16"/>
      <c r="BD886" s="16"/>
      <c r="BE886" s="16"/>
      <c r="BF886" s="16"/>
      <c r="BG886" s="16"/>
      <c r="BH886" s="16"/>
      <c r="BI886" s="16"/>
      <c r="BJ886" s="16"/>
      <c r="BK886" s="16"/>
      <c r="BL886" s="16"/>
      <c r="BM886" s="16"/>
      <c r="BN886" s="16"/>
      <c r="BO886" s="16"/>
      <c r="BP886" s="16"/>
      <c r="BQ886" s="16"/>
      <c r="BR886" s="16"/>
      <c r="BS886" s="16"/>
      <c r="BT886" s="16"/>
      <c r="BU886" s="16"/>
      <c r="BV886" s="16"/>
      <c r="BW886" s="16"/>
      <c r="BX886" s="16"/>
      <c r="BY886" s="16"/>
      <c r="BZ886" s="16"/>
      <c r="CA886" s="16"/>
      <c r="CB886" s="16"/>
      <c r="CC886" s="16"/>
      <c r="CD886" s="16"/>
      <c r="CE886" s="16"/>
      <c r="CF886" s="16"/>
      <c r="CG886" s="16"/>
      <c r="CH886" s="16"/>
      <c r="CI886" s="16"/>
      <c r="CJ886" s="16"/>
      <c r="CK886" s="16"/>
      <c r="CL886" s="16"/>
      <c r="CM886" s="16"/>
      <c r="CN886" s="16"/>
      <c r="CO886" s="16"/>
      <c r="CP886" s="16"/>
      <c r="CQ886" s="16"/>
      <c r="CR886" s="16"/>
      <c r="CS886" s="16"/>
      <c r="CT886" s="16"/>
      <c r="CU886" s="16"/>
      <c r="CV886" s="16"/>
      <c r="CW886" s="16"/>
      <c r="CX886" s="16"/>
      <c r="CY886" s="16"/>
      <c r="CZ886" s="16"/>
      <c r="DA886" s="16"/>
      <c r="DB886" s="16"/>
      <c r="DC886" s="16"/>
      <c r="DD886" s="16"/>
      <c r="DE886" s="16"/>
      <c r="DF886" s="16"/>
      <c r="DG886" s="16"/>
      <c r="DH886" s="16"/>
      <c r="DI886" s="16"/>
      <c r="DJ886" s="16"/>
      <c r="DK886" s="16"/>
      <c r="DL886" s="16"/>
      <c r="DM886" s="16"/>
      <c r="DN886" s="16"/>
      <c r="DO886" s="16"/>
      <c r="DP886" s="16"/>
      <c r="DQ886" s="16"/>
      <c r="DR886" s="16"/>
      <c r="DS886" s="16"/>
      <c r="DT886" s="16"/>
      <c r="DU886" s="16"/>
      <c r="DV886" s="16"/>
      <c r="DW886" s="16"/>
      <c r="DX886" s="16"/>
      <c r="DY886" s="16"/>
      <c r="DZ886" s="16"/>
      <c r="EA886" s="16"/>
      <c r="EB886" s="16"/>
      <c r="EC886" s="16"/>
      <c r="ED886" s="16"/>
      <c r="EE886" s="16"/>
      <c r="EF886" s="16"/>
      <c r="EG886" s="16"/>
      <c r="EH886" s="16"/>
      <c r="EI886" s="16"/>
      <c r="EJ886" s="16"/>
      <c r="EK886" s="16"/>
      <c r="EL886" s="16"/>
      <c r="EM886" s="16"/>
      <c r="EN886" s="16"/>
      <c r="EO886" s="16"/>
      <c r="EP886" s="16"/>
      <c r="EQ886" s="16"/>
      <c r="ER886" s="16"/>
      <c r="ES886" s="16"/>
      <c r="ET886" s="16"/>
      <c r="EU886" s="16"/>
      <c r="EV886" s="16"/>
      <c r="EW886" s="16"/>
      <c r="EX886" s="16"/>
      <c r="EY886" s="16"/>
      <c r="EZ886" s="16"/>
      <c r="FA886" s="16"/>
      <c r="FB886" s="16"/>
      <c r="FC886" s="16"/>
      <c r="FD886" s="16"/>
      <c r="FE886" s="16"/>
      <c r="FF886" s="16"/>
      <c r="FG886" s="16"/>
      <c r="FH886" s="16"/>
      <c r="FI886" s="16"/>
      <c r="FJ886" s="16"/>
      <c r="FK886" s="16"/>
      <c r="FL886" s="16"/>
      <c r="FM886" s="16"/>
      <c r="FN886" s="16"/>
      <c r="FO886" s="16"/>
      <c r="FP886" s="16"/>
      <c r="FQ886" s="16"/>
      <c r="FR886" s="16"/>
      <c r="FS886" s="16"/>
      <c r="FT886" s="16"/>
      <c r="FU886" s="16"/>
      <c r="FV886" s="16"/>
      <c r="FW886" s="16"/>
      <c r="FX886" s="16"/>
      <c r="FY886" s="16"/>
      <c r="FZ886" s="16"/>
      <c r="GA886" s="16"/>
      <c r="GB886" s="16"/>
      <c r="GC886" s="16"/>
      <c r="GD886" s="16"/>
      <c r="GE886" s="16"/>
      <c r="GF886" s="16"/>
      <c r="GG886" s="16"/>
      <c r="GH886" s="16"/>
      <c r="GI886" s="16"/>
      <c r="GJ886" s="16"/>
      <c r="GK886" s="16"/>
      <c r="GL886" s="16"/>
      <c r="GM886" s="16"/>
      <c r="GN886" s="16"/>
      <c r="GO886" s="16"/>
      <c r="GP886" s="16"/>
      <c r="GQ886" s="16"/>
      <c r="GR886" s="16"/>
      <c r="GS886" s="16"/>
      <c r="GT886" s="16"/>
      <c r="GU886" s="16"/>
      <c r="GV886" s="16"/>
      <c r="GW886" s="16"/>
      <c r="GX886" s="16"/>
      <c r="GY886" s="16"/>
      <c r="GZ886" s="16"/>
      <c r="HA886" s="16"/>
      <c r="HB886" s="16"/>
      <c r="HC886" s="16"/>
      <c r="HD886" s="16"/>
      <c r="HE886" s="16"/>
      <c r="HF886" s="16"/>
      <c r="HG886" s="16"/>
      <c r="HH886" s="16"/>
      <c r="HI886" s="16"/>
      <c r="HJ886" s="16"/>
      <c r="HK886" s="16"/>
      <c r="HL886" s="16"/>
      <c r="HM886" s="16"/>
      <c r="HN886" s="16"/>
      <c r="HO886" s="16"/>
      <c r="HP886" s="16"/>
      <c r="HQ886" s="16"/>
      <c r="HR886" s="16"/>
      <c r="HS886" s="16"/>
      <c r="HT886" s="16"/>
      <c r="HU886" s="16"/>
      <c r="HV886" s="16"/>
      <c r="HW886" s="16"/>
      <c r="HX886" s="16"/>
      <c r="HY886" s="16"/>
      <c r="HZ886" s="16"/>
      <c r="IA886" s="16"/>
      <c r="IB886" s="16"/>
      <c r="IC886" s="16"/>
      <c r="ID886" s="16"/>
      <c r="IE886" s="16"/>
      <c r="IF886" s="16"/>
      <c r="IG886" s="16"/>
      <c r="IH886" s="16"/>
      <c r="II886" s="16"/>
      <c r="IJ886" s="16"/>
      <c r="IK886" s="16"/>
      <c r="IL886" s="16"/>
      <c r="IM886" s="16"/>
      <c r="IN886" s="16"/>
      <c r="IO886" s="16"/>
      <c r="IP886" s="16"/>
      <c r="IQ886" s="16"/>
      <c r="IR886" s="16"/>
      <c r="IS886" s="16"/>
      <c r="IT886" s="16"/>
      <c r="IU886" s="16"/>
      <c r="IV886" s="16"/>
      <c r="IW886" s="16"/>
      <c r="IX886" s="16"/>
      <c r="IY886" s="16"/>
      <c r="IZ886" s="16"/>
      <c r="JA886" s="16"/>
      <c r="JB886" s="16"/>
      <c r="JC886" s="16"/>
      <c r="JD886" s="16"/>
      <c r="JE886" s="16"/>
      <c r="JF886" s="16"/>
      <c r="JG886" s="16"/>
      <c r="JH886" s="16"/>
      <c r="JI886" s="16"/>
      <c r="JJ886" s="16"/>
      <c r="JK886" s="16"/>
      <c r="JL886" s="16"/>
      <c r="JM886" s="16"/>
      <c r="JN886" s="16"/>
      <c r="JO886" s="16"/>
      <c r="JP886" s="16"/>
    </row>
    <row r="887" spans="2:276" s="18" customFormat="1" ht="15.75" customHeight="1" x14ac:dyDescent="0.25">
      <c r="B887" s="16"/>
      <c r="C887" s="16"/>
      <c r="D887" s="16"/>
      <c r="E887" s="16"/>
      <c r="F887" s="16"/>
      <c r="G887" s="16"/>
      <c r="H887" s="16"/>
      <c r="I887" s="16"/>
      <c r="J887" s="16"/>
      <c r="K887" s="16"/>
      <c r="L887" s="16"/>
      <c r="M887" s="16"/>
      <c r="N887" s="16"/>
      <c r="O887" s="16"/>
      <c r="P887" s="16"/>
      <c r="Q887" s="16"/>
      <c r="R887" s="16"/>
      <c r="S887" s="16"/>
      <c r="T887" s="16"/>
      <c r="U887" s="16"/>
      <c r="V887" s="16"/>
      <c r="W887" s="16"/>
      <c r="X887" s="16"/>
      <c r="Y887" s="16"/>
      <c r="Z887" s="16"/>
      <c r="AA887" s="16"/>
      <c r="AB887" s="16"/>
      <c r="AC887" s="16"/>
      <c r="AD887" s="16"/>
      <c r="AE887" s="16"/>
      <c r="AF887" s="16"/>
      <c r="AG887" s="16"/>
      <c r="AH887" s="16"/>
      <c r="AI887" s="16"/>
      <c r="AJ887" s="16"/>
      <c r="AK887" s="16"/>
      <c r="AL887" s="16"/>
      <c r="AM887" s="16"/>
      <c r="AN887" s="16"/>
      <c r="AO887" s="16"/>
      <c r="AP887" s="16"/>
      <c r="AQ887" s="16"/>
      <c r="AR887" s="16"/>
      <c r="AS887" s="16"/>
      <c r="AT887" s="16"/>
      <c r="AU887" s="16"/>
      <c r="AV887" s="16"/>
      <c r="AW887" s="16"/>
      <c r="AX887" s="16"/>
      <c r="AY887" s="16"/>
      <c r="AZ887" s="16"/>
      <c r="BA887" s="16"/>
      <c r="BB887" s="16"/>
      <c r="BC887" s="16"/>
      <c r="BD887" s="16"/>
      <c r="BE887" s="16"/>
      <c r="BF887" s="16"/>
      <c r="BG887" s="16"/>
      <c r="BH887" s="16"/>
      <c r="BI887" s="16"/>
      <c r="BJ887" s="16"/>
      <c r="BK887" s="16"/>
      <c r="BL887" s="16"/>
      <c r="BM887" s="16"/>
      <c r="BN887" s="16"/>
      <c r="BO887" s="16"/>
      <c r="BP887" s="16"/>
      <c r="BQ887" s="16"/>
      <c r="BR887" s="16"/>
      <c r="BS887" s="16"/>
      <c r="BT887" s="16"/>
      <c r="BU887" s="16"/>
      <c r="BV887" s="16"/>
      <c r="BW887" s="16"/>
      <c r="BX887" s="16"/>
      <c r="BY887" s="16"/>
      <c r="BZ887" s="16"/>
      <c r="CA887" s="16"/>
      <c r="CB887" s="16"/>
      <c r="CC887" s="16"/>
      <c r="CD887" s="16"/>
      <c r="CE887" s="16"/>
      <c r="CF887" s="16"/>
      <c r="CG887" s="16"/>
      <c r="CH887" s="16"/>
      <c r="CI887" s="16"/>
      <c r="CJ887" s="16"/>
      <c r="CK887" s="16"/>
      <c r="CL887" s="16"/>
      <c r="CM887" s="16"/>
      <c r="CN887" s="16"/>
      <c r="CO887" s="16"/>
      <c r="CP887" s="16"/>
      <c r="CQ887" s="16"/>
      <c r="CR887" s="16"/>
      <c r="CS887" s="16"/>
      <c r="CT887" s="16"/>
      <c r="CU887" s="16"/>
      <c r="CV887" s="16"/>
      <c r="CW887" s="16"/>
      <c r="CX887" s="16"/>
      <c r="CY887" s="16"/>
      <c r="CZ887" s="16"/>
      <c r="DA887" s="16"/>
      <c r="DB887" s="16"/>
      <c r="DC887" s="16"/>
      <c r="DD887" s="16"/>
      <c r="DE887" s="16"/>
      <c r="DF887" s="16"/>
      <c r="DG887" s="16"/>
      <c r="DH887" s="16"/>
      <c r="DI887" s="16"/>
      <c r="DJ887" s="16"/>
      <c r="DK887" s="16"/>
      <c r="DL887" s="16"/>
      <c r="DM887" s="16"/>
      <c r="DN887" s="16"/>
      <c r="DO887" s="16"/>
      <c r="DP887" s="16"/>
      <c r="DQ887" s="16"/>
      <c r="DR887" s="16"/>
      <c r="DS887" s="16"/>
      <c r="DT887" s="16"/>
      <c r="DU887" s="16"/>
      <c r="DV887" s="16"/>
      <c r="DW887" s="16"/>
      <c r="DX887" s="16"/>
      <c r="DY887" s="16"/>
      <c r="DZ887" s="16"/>
      <c r="EA887" s="16"/>
      <c r="EB887" s="16"/>
      <c r="EC887" s="16"/>
      <c r="ED887" s="16"/>
      <c r="EE887" s="16"/>
      <c r="EF887" s="16"/>
      <c r="EG887" s="16"/>
      <c r="EH887" s="16"/>
      <c r="EI887" s="16"/>
      <c r="EJ887" s="16"/>
      <c r="EK887" s="16"/>
      <c r="EL887" s="16"/>
      <c r="EM887" s="16"/>
      <c r="EN887" s="16"/>
      <c r="EO887" s="16"/>
      <c r="EP887" s="16"/>
      <c r="EQ887" s="16"/>
      <c r="ER887" s="16"/>
      <c r="ES887" s="16"/>
      <c r="ET887" s="16"/>
      <c r="EU887" s="16"/>
      <c r="EV887" s="16"/>
      <c r="EW887" s="16"/>
      <c r="EX887" s="16"/>
      <c r="EY887" s="16"/>
      <c r="EZ887" s="16"/>
      <c r="FA887" s="16"/>
      <c r="FB887" s="16"/>
      <c r="FC887" s="16"/>
      <c r="FD887" s="16"/>
      <c r="FE887" s="16"/>
      <c r="FF887" s="16"/>
      <c r="FG887" s="16"/>
      <c r="FH887" s="16"/>
      <c r="FI887" s="16"/>
      <c r="FJ887" s="16"/>
      <c r="FK887" s="16"/>
      <c r="FL887" s="16"/>
      <c r="FM887" s="16"/>
      <c r="FN887" s="16"/>
      <c r="FO887" s="16"/>
      <c r="FP887" s="16"/>
      <c r="FQ887" s="16"/>
      <c r="FR887" s="16"/>
      <c r="FS887" s="16"/>
      <c r="FT887" s="16"/>
      <c r="FU887" s="16"/>
      <c r="FV887" s="16"/>
      <c r="FW887" s="16"/>
      <c r="FX887" s="16"/>
      <c r="FY887" s="16"/>
      <c r="FZ887" s="16"/>
      <c r="GA887" s="16"/>
      <c r="GB887" s="16"/>
      <c r="GC887" s="16"/>
      <c r="GD887" s="16"/>
      <c r="GE887" s="16"/>
      <c r="GF887" s="16"/>
      <c r="GG887" s="16"/>
      <c r="GH887" s="16"/>
      <c r="GI887" s="16"/>
      <c r="GJ887" s="16"/>
      <c r="GK887" s="16"/>
      <c r="GL887" s="16"/>
      <c r="GM887" s="16"/>
      <c r="GN887" s="16"/>
      <c r="GO887" s="16"/>
      <c r="GP887" s="16"/>
      <c r="GQ887" s="16"/>
      <c r="GR887" s="16"/>
      <c r="GS887" s="16"/>
      <c r="GT887" s="16"/>
      <c r="GU887" s="16"/>
      <c r="GV887" s="16"/>
      <c r="GW887" s="16"/>
      <c r="GX887" s="16"/>
      <c r="GY887" s="16"/>
      <c r="GZ887" s="16"/>
      <c r="HA887" s="16"/>
      <c r="HB887" s="16"/>
      <c r="HC887" s="16"/>
      <c r="HD887" s="16"/>
      <c r="HE887" s="16"/>
      <c r="HF887" s="16"/>
      <c r="HG887" s="16"/>
      <c r="HH887" s="16"/>
      <c r="HI887" s="16"/>
      <c r="HJ887" s="16"/>
      <c r="HK887" s="16"/>
      <c r="HL887" s="16"/>
      <c r="HM887" s="16"/>
      <c r="HN887" s="16"/>
      <c r="HO887" s="16"/>
      <c r="HP887" s="16"/>
      <c r="HQ887" s="16"/>
      <c r="HR887" s="16"/>
      <c r="HS887" s="16"/>
      <c r="HT887" s="16"/>
      <c r="HU887" s="16"/>
      <c r="HV887" s="16"/>
      <c r="HW887" s="16"/>
      <c r="HX887" s="16"/>
      <c r="HY887" s="16"/>
      <c r="HZ887" s="16"/>
      <c r="IA887" s="16"/>
      <c r="IB887" s="16"/>
      <c r="IC887" s="16"/>
      <c r="ID887" s="16"/>
      <c r="IE887" s="16"/>
      <c r="IF887" s="16"/>
      <c r="IG887" s="16"/>
      <c r="IH887" s="16"/>
      <c r="II887" s="16"/>
      <c r="IJ887" s="16"/>
      <c r="IK887" s="16"/>
      <c r="IL887" s="16"/>
      <c r="IM887" s="16"/>
      <c r="IN887" s="16"/>
      <c r="IO887" s="16"/>
      <c r="IP887" s="16"/>
      <c r="IQ887" s="16"/>
      <c r="IR887" s="16"/>
      <c r="IS887" s="16"/>
      <c r="IT887" s="16"/>
      <c r="IU887" s="16"/>
      <c r="IV887" s="16"/>
      <c r="IW887" s="16"/>
      <c r="IX887" s="16"/>
      <c r="IY887" s="16"/>
      <c r="IZ887" s="16"/>
      <c r="JA887" s="16"/>
      <c r="JB887" s="16"/>
      <c r="JC887" s="16"/>
      <c r="JD887" s="16"/>
      <c r="JE887" s="16"/>
      <c r="JF887" s="16"/>
      <c r="JG887" s="16"/>
      <c r="JH887" s="16"/>
      <c r="JI887" s="16"/>
      <c r="JJ887" s="16"/>
      <c r="JK887" s="16"/>
      <c r="JL887" s="16"/>
      <c r="JM887" s="16"/>
      <c r="JN887" s="16"/>
      <c r="JO887" s="16"/>
      <c r="JP887" s="16"/>
    </row>
    <row r="888" spans="2:276" s="18" customFormat="1" ht="15.75" customHeight="1" x14ac:dyDescent="0.25">
      <c r="B888" s="16"/>
      <c r="C888" s="16"/>
      <c r="D888" s="16"/>
      <c r="E888" s="16"/>
      <c r="F888" s="16"/>
      <c r="G888" s="16"/>
      <c r="H888" s="16"/>
      <c r="I888" s="16"/>
      <c r="J888" s="16"/>
      <c r="K888" s="16"/>
      <c r="L888" s="16"/>
      <c r="M888" s="16"/>
      <c r="N888" s="16"/>
      <c r="O888" s="16"/>
      <c r="P888" s="16"/>
      <c r="Q888" s="16"/>
      <c r="R888" s="16"/>
      <c r="S888" s="16"/>
      <c r="T888" s="16"/>
      <c r="U888" s="16"/>
      <c r="V888" s="16"/>
      <c r="W888" s="16"/>
      <c r="X888" s="16"/>
      <c r="Y888" s="16"/>
      <c r="Z888" s="16"/>
      <c r="AA888" s="16"/>
      <c r="AB888" s="16"/>
      <c r="AC888" s="16"/>
      <c r="AD888" s="16"/>
      <c r="AE888" s="16"/>
      <c r="AF888" s="16"/>
      <c r="AG888" s="16"/>
      <c r="AH888" s="16"/>
      <c r="AI888" s="16"/>
      <c r="AJ888" s="16"/>
      <c r="AK888" s="16"/>
      <c r="AL888" s="16"/>
      <c r="AM888" s="16"/>
      <c r="AN888" s="16"/>
      <c r="AO888" s="16"/>
      <c r="AP888" s="16"/>
      <c r="AQ888" s="16"/>
      <c r="AR888" s="16"/>
      <c r="AS888" s="16"/>
      <c r="AT888" s="16"/>
      <c r="AU888" s="16"/>
      <c r="AV888" s="16"/>
      <c r="AW888" s="16"/>
      <c r="AX888" s="16"/>
      <c r="AY888" s="16"/>
      <c r="AZ888" s="16"/>
      <c r="BA888" s="16"/>
      <c r="BB888" s="16"/>
      <c r="BC888" s="16"/>
      <c r="BD888" s="16"/>
      <c r="BE888" s="16"/>
      <c r="BF888" s="16"/>
      <c r="BG888" s="16"/>
      <c r="BH888" s="16"/>
      <c r="BI888" s="16"/>
      <c r="BJ888" s="16"/>
      <c r="BK888" s="16"/>
      <c r="BL888" s="16"/>
      <c r="BM888" s="16"/>
      <c r="BN888" s="16"/>
      <c r="BO888" s="16"/>
      <c r="BP888" s="16"/>
      <c r="BQ888" s="16"/>
      <c r="BR888" s="16"/>
      <c r="BS888" s="16"/>
      <c r="BT888" s="16"/>
      <c r="BU888" s="16"/>
      <c r="BV888" s="16"/>
      <c r="BW888" s="16"/>
      <c r="BX888" s="16"/>
      <c r="BY888" s="16"/>
      <c r="BZ888" s="16"/>
      <c r="CA888" s="16"/>
      <c r="CB888" s="16"/>
      <c r="CC888" s="16"/>
      <c r="CD888" s="16"/>
      <c r="CE888" s="16"/>
      <c r="CF888" s="16"/>
      <c r="CG888" s="16"/>
      <c r="CH888" s="16"/>
      <c r="CI888" s="16"/>
      <c r="CJ888" s="16"/>
      <c r="CK888" s="16"/>
      <c r="CL888" s="16"/>
      <c r="CM888" s="16"/>
      <c r="CN888" s="16"/>
      <c r="CO888" s="16"/>
      <c r="CP888" s="16"/>
      <c r="CQ888" s="16"/>
      <c r="CR888" s="16"/>
      <c r="CS888" s="16"/>
      <c r="CT888" s="16"/>
      <c r="CU888" s="16"/>
      <c r="CV888" s="16"/>
      <c r="CW888" s="16"/>
      <c r="CX888" s="16"/>
      <c r="CY888" s="16"/>
      <c r="CZ888" s="16"/>
      <c r="DA888" s="16"/>
      <c r="DB888" s="16"/>
      <c r="DC888" s="16"/>
      <c r="DD888" s="16"/>
      <c r="DE888" s="16"/>
      <c r="DF888" s="16"/>
      <c r="DG888" s="16"/>
      <c r="DH888" s="16"/>
      <c r="DI888" s="16"/>
      <c r="DJ888" s="16"/>
      <c r="DK888" s="16"/>
      <c r="DL888" s="16"/>
      <c r="DM888" s="16"/>
      <c r="DN888" s="16"/>
      <c r="DO888" s="16"/>
      <c r="DP888" s="16"/>
      <c r="DQ888" s="16"/>
      <c r="DR888" s="16"/>
      <c r="DS888" s="16"/>
      <c r="DT888" s="16"/>
      <c r="DU888" s="16"/>
      <c r="DV888" s="16"/>
      <c r="DW888" s="16"/>
      <c r="DX888" s="16"/>
      <c r="DY888" s="16"/>
      <c r="DZ888" s="16"/>
      <c r="EA888" s="16"/>
      <c r="EB888" s="16"/>
      <c r="EC888" s="16"/>
      <c r="ED888" s="16"/>
      <c r="EE888" s="16"/>
      <c r="EF888" s="16"/>
      <c r="EG888" s="16"/>
      <c r="EH888" s="16"/>
      <c r="EI888" s="16"/>
      <c r="EJ888" s="16"/>
      <c r="EK888" s="16"/>
      <c r="EL888" s="16"/>
      <c r="EM888" s="16"/>
      <c r="EN888" s="16"/>
      <c r="EO888" s="16"/>
      <c r="EP888" s="16"/>
      <c r="EQ888" s="16"/>
      <c r="ER888" s="16"/>
      <c r="ES888" s="16"/>
      <c r="ET888" s="16"/>
      <c r="EU888" s="16"/>
      <c r="EV888" s="16"/>
      <c r="EW888" s="16"/>
      <c r="EX888" s="16"/>
      <c r="EY888" s="16"/>
      <c r="EZ888" s="16"/>
      <c r="FA888" s="16"/>
      <c r="FB888" s="16"/>
      <c r="FC888" s="16"/>
      <c r="FD888" s="16"/>
      <c r="FE888" s="16"/>
      <c r="FF888" s="16"/>
      <c r="FG888" s="16"/>
      <c r="FH888" s="16"/>
      <c r="FI888" s="16"/>
      <c r="FJ888" s="16"/>
      <c r="FK888" s="16"/>
      <c r="FL888" s="16"/>
      <c r="FM888" s="16"/>
      <c r="FN888" s="16"/>
      <c r="FO888" s="16"/>
      <c r="FP888" s="16"/>
      <c r="FQ888" s="16"/>
      <c r="FR888" s="16"/>
      <c r="FS888" s="16"/>
      <c r="FT888" s="16"/>
      <c r="FU888" s="16"/>
      <c r="FV888" s="16"/>
      <c r="FW888" s="16"/>
      <c r="FX888" s="16"/>
      <c r="FY888" s="16"/>
      <c r="FZ888" s="16"/>
      <c r="GA888" s="16"/>
      <c r="GB888" s="16"/>
      <c r="GC888" s="16"/>
      <c r="GD888" s="16"/>
      <c r="GE888" s="16"/>
      <c r="GF888" s="16"/>
      <c r="GG888" s="16"/>
      <c r="GH888" s="16"/>
      <c r="GI888" s="16"/>
      <c r="GJ888" s="16"/>
      <c r="GK888" s="16"/>
      <c r="GL888" s="16"/>
      <c r="GM888" s="16"/>
      <c r="GN888" s="16"/>
      <c r="GO888" s="16"/>
      <c r="GP888" s="16"/>
      <c r="GQ888" s="16"/>
      <c r="GR888" s="16"/>
      <c r="GS888" s="16"/>
      <c r="GT888" s="16"/>
      <c r="GU888" s="16"/>
      <c r="GV888" s="16"/>
      <c r="GW888" s="16"/>
      <c r="GX888" s="16"/>
      <c r="GY888" s="16"/>
      <c r="GZ888" s="16"/>
      <c r="HA888" s="16"/>
      <c r="HB888" s="16"/>
      <c r="HC888" s="16"/>
      <c r="HD888" s="16"/>
      <c r="HE888" s="16"/>
      <c r="HF888" s="16"/>
      <c r="HG888" s="16"/>
      <c r="HH888" s="16"/>
      <c r="HI888" s="16"/>
      <c r="HJ888" s="16"/>
      <c r="HK888" s="16"/>
      <c r="HL888" s="16"/>
      <c r="HM888" s="16"/>
      <c r="HN888" s="16"/>
      <c r="HO888" s="16"/>
      <c r="HP888" s="16"/>
      <c r="HQ888" s="16"/>
      <c r="HR888" s="16"/>
      <c r="HS888" s="16"/>
      <c r="HT888" s="16"/>
      <c r="HU888" s="16"/>
      <c r="HV888" s="16"/>
      <c r="HW888" s="16"/>
      <c r="HX888" s="16"/>
      <c r="HY888" s="16"/>
      <c r="HZ888" s="16"/>
      <c r="IA888" s="16"/>
      <c r="IB888" s="16"/>
      <c r="IC888" s="16"/>
      <c r="ID888" s="16"/>
      <c r="IE888" s="16"/>
      <c r="IF888" s="16"/>
      <c r="IG888" s="16"/>
      <c r="IH888" s="16"/>
      <c r="II888" s="16"/>
      <c r="IJ888" s="16"/>
      <c r="IK888" s="16"/>
      <c r="IL888" s="16"/>
      <c r="IM888" s="16"/>
      <c r="IN888" s="16"/>
      <c r="IO888" s="16"/>
      <c r="IP888" s="16"/>
      <c r="IQ888" s="16"/>
      <c r="IR888" s="16"/>
      <c r="IS888" s="16"/>
      <c r="IT888" s="16"/>
      <c r="IU888" s="16"/>
      <c r="IV888" s="16"/>
      <c r="IW888" s="16"/>
      <c r="IX888" s="16"/>
      <c r="IY888" s="16"/>
      <c r="IZ888" s="16"/>
      <c r="JA888" s="16"/>
      <c r="JB888" s="16"/>
      <c r="JC888" s="16"/>
      <c r="JD888" s="16"/>
      <c r="JE888" s="16"/>
      <c r="JF888" s="16"/>
      <c r="JG888" s="16"/>
      <c r="JH888" s="16"/>
      <c r="JI888" s="16"/>
      <c r="JJ888" s="16"/>
      <c r="JK888" s="16"/>
      <c r="JL888" s="16"/>
      <c r="JM888" s="16"/>
      <c r="JN888" s="16"/>
      <c r="JO888" s="16"/>
      <c r="JP888" s="16"/>
    </row>
    <row r="889" spans="2:276" s="18" customFormat="1" ht="15.75" customHeight="1" x14ac:dyDescent="0.25">
      <c r="B889" s="16"/>
      <c r="C889" s="16"/>
      <c r="D889" s="16"/>
      <c r="E889" s="16"/>
      <c r="F889" s="16"/>
      <c r="G889" s="16"/>
      <c r="H889" s="16"/>
      <c r="I889" s="16"/>
      <c r="J889" s="16"/>
      <c r="K889" s="16"/>
      <c r="L889" s="16"/>
      <c r="M889" s="16"/>
      <c r="N889" s="16"/>
      <c r="O889" s="16"/>
      <c r="P889" s="16"/>
      <c r="Q889" s="16"/>
      <c r="R889" s="16"/>
      <c r="S889" s="16"/>
      <c r="T889" s="16"/>
      <c r="U889" s="16"/>
      <c r="V889" s="16"/>
      <c r="W889" s="16"/>
      <c r="X889" s="16"/>
      <c r="Y889" s="16"/>
      <c r="Z889" s="16"/>
      <c r="AA889" s="16"/>
      <c r="AB889" s="16"/>
      <c r="AC889" s="16"/>
      <c r="AD889" s="16"/>
      <c r="AE889" s="16"/>
      <c r="AF889" s="16"/>
      <c r="AG889" s="16"/>
      <c r="AH889" s="16"/>
      <c r="AI889" s="16"/>
      <c r="AJ889" s="16"/>
      <c r="AK889" s="16"/>
      <c r="AL889" s="16"/>
      <c r="AM889" s="16"/>
      <c r="AN889" s="16"/>
      <c r="AO889" s="16"/>
      <c r="AP889" s="16"/>
      <c r="AQ889" s="16"/>
      <c r="AR889" s="16"/>
      <c r="AS889" s="16"/>
      <c r="AT889" s="16"/>
      <c r="AU889" s="16"/>
      <c r="AV889" s="16"/>
      <c r="AW889" s="16"/>
      <c r="AX889" s="16"/>
      <c r="AY889" s="16"/>
      <c r="AZ889" s="16"/>
      <c r="BA889" s="16"/>
      <c r="BB889" s="16"/>
      <c r="BC889" s="16"/>
      <c r="BD889" s="16"/>
      <c r="BE889" s="16"/>
      <c r="BF889" s="16"/>
      <c r="BG889" s="16"/>
      <c r="BH889" s="16"/>
      <c r="BI889" s="16"/>
      <c r="BJ889" s="16"/>
      <c r="BK889" s="16"/>
      <c r="BL889" s="16"/>
      <c r="BM889" s="16"/>
      <c r="BN889" s="16"/>
      <c r="BO889" s="16"/>
      <c r="BP889" s="16"/>
      <c r="BQ889" s="16"/>
      <c r="BR889" s="16"/>
      <c r="BS889" s="16"/>
      <c r="BT889" s="16"/>
      <c r="BU889" s="16"/>
      <c r="BV889" s="16"/>
      <c r="BW889" s="16"/>
      <c r="BX889" s="16"/>
      <c r="BY889" s="16"/>
      <c r="BZ889" s="16"/>
      <c r="CA889" s="16"/>
      <c r="CB889" s="16"/>
      <c r="CC889" s="16"/>
      <c r="CD889" s="16"/>
      <c r="CE889" s="16"/>
      <c r="CF889" s="16"/>
      <c r="CG889" s="16"/>
      <c r="CH889" s="16"/>
      <c r="CI889" s="16"/>
      <c r="CJ889" s="16"/>
      <c r="CK889" s="16"/>
      <c r="CL889" s="16"/>
      <c r="CM889" s="16"/>
      <c r="CN889" s="16"/>
      <c r="CO889" s="16"/>
      <c r="CP889" s="16"/>
      <c r="CQ889" s="16"/>
      <c r="CR889" s="16"/>
      <c r="CS889" s="16"/>
      <c r="CT889" s="16"/>
      <c r="CU889" s="16"/>
      <c r="CV889" s="16"/>
      <c r="CW889" s="16"/>
      <c r="CX889" s="16"/>
      <c r="CY889" s="16"/>
      <c r="CZ889" s="16"/>
      <c r="DA889" s="16"/>
      <c r="DB889" s="16"/>
      <c r="DC889" s="16"/>
      <c r="DD889" s="16"/>
      <c r="DE889" s="16"/>
      <c r="DF889" s="16"/>
      <c r="DG889" s="16"/>
      <c r="DH889" s="16"/>
      <c r="DI889" s="16"/>
      <c r="DJ889" s="16"/>
      <c r="DK889" s="16"/>
      <c r="DL889" s="16"/>
      <c r="DM889" s="16"/>
      <c r="DN889" s="16"/>
      <c r="DO889" s="16"/>
      <c r="DP889" s="16"/>
      <c r="DQ889" s="16"/>
      <c r="DR889" s="16"/>
      <c r="DS889" s="16"/>
      <c r="DT889" s="16"/>
      <c r="DU889" s="16"/>
      <c r="DV889" s="16"/>
      <c r="DW889" s="16"/>
      <c r="DX889" s="16"/>
      <c r="DY889" s="16"/>
      <c r="DZ889" s="16"/>
      <c r="EA889" s="16"/>
      <c r="EB889" s="16"/>
      <c r="EC889" s="16"/>
      <c r="ED889" s="16"/>
      <c r="EE889" s="16"/>
      <c r="EF889" s="16"/>
      <c r="EG889" s="16"/>
      <c r="EH889" s="16"/>
      <c r="EI889" s="16"/>
      <c r="EJ889" s="16"/>
      <c r="EK889" s="16"/>
      <c r="EL889" s="16"/>
      <c r="EM889" s="16"/>
      <c r="EN889" s="16"/>
      <c r="EO889" s="16"/>
      <c r="EP889" s="16"/>
      <c r="EQ889" s="16"/>
      <c r="ER889" s="16"/>
      <c r="ES889" s="16"/>
      <c r="ET889" s="16"/>
      <c r="EU889" s="16"/>
      <c r="EV889" s="16"/>
      <c r="EW889" s="16"/>
      <c r="EX889" s="16"/>
      <c r="EY889" s="16"/>
      <c r="EZ889" s="16"/>
      <c r="FA889" s="16"/>
      <c r="FB889" s="16"/>
      <c r="FC889" s="16"/>
      <c r="FD889" s="16"/>
      <c r="FE889" s="16"/>
      <c r="FF889" s="16"/>
      <c r="FG889" s="16"/>
      <c r="FH889" s="16"/>
      <c r="FI889" s="16"/>
      <c r="FJ889" s="16"/>
      <c r="FK889" s="16"/>
      <c r="FL889" s="16"/>
      <c r="FM889" s="16"/>
      <c r="FN889" s="16"/>
      <c r="FO889" s="16"/>
      <c r="FP889" s="16"/>
      <c r="FQ889" s="16"/>
      <c r="FR889" s="16"/>
      <c r="FS889" s="16"/>
      <c r="FT889" s="16"/>
      <c r="FU889" s="16"/>
      <c r="FV889" s="16"/>
      <c r="FW889" s="16"/>
      <c r="FX889" s="16"/>
      <c r="FY889" s="16"/>
      <c r="FZ889" s="16"/>
      <c r="GA889" s="16"/>
      <c r="GB889" s="16"/>
      <c r="GC889" s="16"/>
      <c r="GD889" s="16"/>
      <c r="GE889" s="16"/>
      <c r="GF889" s="16"/>
      <c r="GG889" s="16"/>
      <c r="GH889" s="16"/>
      <c r="GI889" s="16"/>
      <c r="GJ889" s="16"/>
      <c r="GK889" s="16"/>
      <c r="GL889" s="16"/>
      <c r="GM889" s="16"/>
      <c r="GN889" s="16"/>
      <c r="GO889" s="16"/>
      <c r="GP889" s="16"/>
      <c r="GQ889" s="16"/>
      <c r="GR889" s="16"/>
      <c r="GS889" s="16"/>
      <c r="GT889" s="16"/>
      <c r="GU889" s="16"/>
      <c r="GV889" s="16"/>
      <c r="GW889" s="16"/>
      <c r="GX889" s="16"/>
      <c r="GY889" s="16"/>
      <c r="GZ889" s="16"/>
      <c r="HA889" s="16"/>
      <c r="HB889" s="16"/>
      <c r="HC889" s="16"/>
      <c r="HD889" s="16"/>
      <c r="HE889" s="16"/>
      <c r="HF889" s="16"/>
      <c r="HG889" s="16"/>
      <c r="HH889" s="16"/>
      <c r="HI889" s="16"/>
      <c r="HJ889" s="16"/>
      <c r="HK889" s="16"/>
      <c r="HL889" s="16"/>
      <c r="HM889" s="16"/>
      <c r="HN889" s="16"/>
      <c r="HO889" s="16"/>
      <c r="HP889" s="16"/>
      <c r="HQ889" s="16"/>
      <c r="HR889" s="16"/>
      <c r="HS889" s="16"/>
      <c r="HT889" s="16"/>
      <c r="HU889" s="16"/>
      <c r="HV889" s="16"/>
      <c r="HW889" s="16"/>
      <c r="HX889" s="16"/>
      <c r="HY889" s="16"/>
      <c r="HZ889" s="16"/>
      <c r="IA889" s="16"/>
      <c r="IB889" s="16"/>
      <c r="IC889" s="16"/>
      <c r="ID889" s="16"/>
      <c r="IE889" s="16"/>
      <c r="IF889" s="16"/>
      <c r="IG889" s="16"/>
      <c r="IH889" s="16"/>
      <c r="II889" s="16"/>
      <c r="IJ889" s="16"/>
      <c r="IK889" s="16"/>
      <c r="IL889" s="16"/>
      <c r="IM889" s="16"/>
      <c r="IN889" s="16"/>
      <c r="IO889" s="16"/>
      <c r="IP889" s="16"/>
      <c r="IQ889" s="16"/>
      <c r="IR889" s="16"/>
      <c r="IS889" s="16"/>
      <c r="IT889" s="16"/>
      <c r="IU889" s="16"/>
      <c r="IV889" s="16"/>
      <c r="IW889" s="16"/>
      <c r="IX889" s="16"/>
      <c r="IY889" s="16"/>
      <c r="IZ889" s="16"/>
      <c r="JA889" s="16"/>
      <c r="JB889" s="16"/>
      <c r="JC889" s="16"/>
      <c r="JD889" s="16"/>
      <c r="JE889" s="16"/>
      <c r="JF889" s="16"/>
      <c r="JG889" s="16"/>
      <c r="JH889" s="16"/>
      <c r="JI889" s="16"/>
      <c r="JJ889" s="16"/>
      <c r="JK889" s="16"/>
      <c r="JL889" s="16"/>
      <c r="JM889" s="16"/>
      <c r="JN889" s="16"/>
      <c r="JO889" s="16"/>
      <c r="JP889" s="16"/>
    </row>
    <row r="890" spans="2:276" s="18" customFormat="1" ht="15.75" customHeight="1" x14ac:dyDescent="0.25">
      <c r="B890" s="16"/>
      <c r="C890" s="16"/>
      <c r="D890" s="16"/>
      <c r="E890" s="16"/>
      <c r="F890" s="16"/>
      <c r="G890" s="16"/>
      <c r="H890" s="16"/>
      <c r="I890" s="16"/>
      <c r="J890" s="16"/>
      <c r="K890" s="16"/>
      <c r="L890" s="16"/>
      <c r="M890" s="16"/>
      <c r="N890" s="16"/>
      <c r="O890" s="16"/>
      <c r="P890" s="16"/>
      <c r="Q890" s="16"/>
      <c r="R890" s="16"/>
      <c r="S890" s="16"/>
      <c r="T890" s="16"/>
      <c r="U890" s="16"/>
      <c r="V890" s="16"/>
      <c r="W890" s="16"/>
      <c r="X890" s="16"/>
      <c r="Y890" s="16"/>
      <c r="Z890" s="16"/>
      <c r="AA890" s="16"/>
      <c r="AB890" s="16"/>
      <c r="AC890" s="16"/>
      <c r="AD890" s="16"/>
      <c r="AE890" s="16"/>
      <c r="AF890" s="16"/>
      <c r="AG890" s="16"/>
      <c r="AH890" s="16"/>
      <c r="AI890" s="16"/>
      <c r="AJ890" s="16"/>
      <c r="AK890" s="16"/>
      <c r="AL890" s="16"/>
      <c r="AM890" s="16"/>
      <c r="AN890" s="16"/>
      <c r="AO890" s="16"/>
      <c r="AP890" s="16"/>
      <c r="AQ890" s="16"/>
      <c r="AR890" s="16"/>
      <c r="AS890" s="16"/>
      <c r="AT890" s="16"/>
      <c r="AU890" s="16"/>
      <c r="AV890" s="16"/>
      <c r="AW890" s="16"/>
      <c r="AX890" s="16"/>
      <c r="AY890" s="16"/>
      <c r="AZ890" s="16"/>
      <c r="BA890" s="16"/>
      <c r="BB890" s="16"/>
      <c r="BC890" s="16"/>
      <c r="BD890" s="16"/>
      <c r="BE890" s="16"/>
      <c r="BF890" s="16"/>
      <c r="BG890" s="16"/>
      <c r="BH890" s="16"/>
      <c r="BI890" s="16"/>
      <c r="BJ890" s="16"/>
      <c r="BK890" s="16"/>
      <c r="BL890" s="16"/>
      <c r="BM890" s="16"/>
      <c r="BN890" s="16"/>
      <c r="BO890" s="16"/>
      <c r="BP890" s="16"/>
      <c r="BQ890" s="16"/>
      <c r="BR890" s="16"/>
      <c r="BS890" s="16"/>
      <c r="BT890" s="16"/>
      <c r="BU890" s="16"/>
      <c r="BV890" s="16"/>
      <c r="BW890" s="16"/>
      <c r="BX890" s="16"/>
      <c r="BY890" s="16"/>
      <c r="BZ890" s="16"/>
      <c r="CA890" s="16"/>
      <c r="CB890" s="16"/>
      <c r="CC890" s="16"/>
      <c r="CD890" s="16"/>
      <c r="CE890" s="16"/>
      <c r="CF890" s="16"/>
      <c r="CG890" s="16"/>
      <c r="CH890" s="16"/>
      <c r="CI890" s="16"/>
      <c r="CJ890" s="16"/>
      <c r="CK890" s="16"/>
      <c r="CL890" s="16"/>
      <c r="CM890" s="16"/>
      <c r="CN890" s="16"/>
      <c r="CO890" s="16"/>
      <c r="CP890" s="16"/>
      <c r="CQ890" s="16"/>
      <c r="CR890" s="16"/>
      <c r="CS890" s="16"/>
      <c r="CT890" s="16"/>
      <c r="CU890" s="16"/>
      <c r="CV890" s="16"/>
      <c r="CW890" s="16"/>
      <c r="CX890" s="16"/>
      <c r="CY890" s="16"/>
      <c r="CZ890" s="16"/>
      <c r="DA890" s="16"/>
      <c r="DB890" s="16"/>
      <c r="DC890" s="16"/>
      <c r="DD890" s="16"/>
      <c r="DE890" s="16"/>
      <c r="DF890" s="16"/>
      <c r="DG890" s="16"/>
      <c r="DH890" s="16"/>
      <c r="DI890" s="16"/>
      <c r="DJ890" s="16"/>
      <c r="DK890" s="16"/>
      <c r="DL890" s="16"/>
      <c r="DM890" s="16"/>
      <c r="DN890" s="16"/>
      <c r="DO890" s="16"/>
      <c r="DP890" s="16"/>
      <c r="DQ890" s="16"/>
      <c r="DR890" s="16"/>
      <c r="DS890" s="16"/>
      <c r="DT890" s="16"/>
      <c r="DU890" s="16"/>
      <c r="DV890" s="16"/>
      <c r="DW890" s="16"/>
      <c r="DX890" s="16"/>
      <c r="DY890" s="16"/>
      <c r="DZ890" s="16"/>
      <c r="EA890" s="16"/>
      <c r="EB890" s="16"/>
      <c r="EC890" s="16"/>
      <c r="ED890" s="16"/>
      <c r="EE890" s="16"/>
      <c r="EF890" s="16"/>
      <c r="EG890" s="16"/>
      <c r="EH890" s="16"/>
      <c r="EI890" s="16"/>
      <c r="EJ890" s="16"/>
      <c r="EK890" s="16"/>
      <c r="EL890" s="16"/>
      <c r="EM890" s="16"/>
      <c r="EN890" s="16"/>
      <c r="EO890" s="16"/>
      <c r="EP890" s="16"/>
      <c r="EQ890" s="16"/>
      <c r="ER890" s="16"/>
      <c r="ES890" s="16"/>
      <c r="ET890" s="16"/>
      <c r="EU890" s="16"/>
      <c r="EV890" s="16"/>
      <c r="EW890" s="16"/>
      <c r="EX890" s="16"/>
      <c r="EY890" s="16"/>
      <c r="EZ890" s="16"/>
      <c r="FA890" s="16"/>
      <c r="FB890" s="16"/>
      <c r="FC890" s="16"/>
      <c r="FD890" s="16"/>
      <c r="FE890" s="16"/>
      <c r="FF890" s="16"/>
      <c r="FG890" s="16"/>
      <c r="FH890" s="16"/>
      <c r="FI890" s="16"/>
      <c r="FJ890" s="16"/>
      <c r="FK890" s="16"/>
      <c r="FL890" s="16"/>
      <c r="FM890" s="16"/>
      <c r="FN890" s="16"/>
      <c r="FO890" s="16"/>
      <c r="FP890" s="16"/>
      <c r="FQ890" s="16"/>
      <c r="FR890" s="16"/>
      <c r="FS890" s="16"/>
      <c r="FT890" s="16"/>
      <c r="FU890" s="16"/>
      <c r="FV890" s="16"/>
      <c r="FW890" s="16"/>
      <c r="FX890" s="16"/>
      <c r="FY890" s="16"/>
      <c r="FZ890" s="16"/>
      <c r="GA890" s="16"/>
      <c r="GB890" s="16"/>
      <c r="GC890" s="16"/>
      <c r="GD890" s="16"/>
      <c r="GE890" s="16"/>
      <c r="GF890" s="16"/>
      <c r="GG890" s="16"/>
      <c r="GH890" s="16"/>
      <c r="GI890" s="16"/>
      <c r="GJ890" s="16"/>
      <c r="GK890" s="16"/>
      <c r="GL890" s="16"/>
      <c r="GM890" s="16"/>
      <c r="GN890" s="16"/>
      <c r="GO890" s="16"/>
      <c r="GP890" s="16"/>
      <c r="GQ890" s="16"/>
      <c r="GR890" s="16"/>
      <c r="GS890" s="16"/>
      <c r="GT890" s="16"/>
      <c r="GU890" s="16"/>
      <c r="GV890" s="16"/>
      <c r="GW890" s="16"/>
      <c r="GX890" s="16"/>
      <c r="GY890" s="16"/>
      <c r="GZ890" s="16"/>
      <c r="HA890" s="16"/>
      <c r="HB890" s="16"/>
      <c r="HC890" s="16"/>
      <c r="HD890" s="16"/>
      <c r="HE890" s="16"/>
      <c r="HF890" s="16"/>
      <c r="HG890" s="16"/>
      <c r="HH890" s="16"/>
      <c r="HI890" s="16"/>
      <c r="HJ890" s="16"/>
      <c r="HK890" s="16"/>
      <c r="HL890" s="16"/>
      <c r="HM890" s="16"/>
      <c r="HN890" s="16"/>
      <c r="HO890" s="16"/>
      <c r="HP890" s="16"/>
      <c r="HQ890" s="16"/>
      <c r="HR890" s="16"/>
      <c r="HS890" s="16"/>
      <c r="HT890" s="16"/>
      <c r="HU890" s="16"/>
      <c r="HV890" s="16"/>
      <c r="HW890" s="16"/>
      <c r="HX890" s="16"/>
      <c r="HY890" s="16"/>
      <c r="HZ890" s="16"/>
      <c r="IA890" s="16"/>
      <c r="IB890" s="16"/>
      <c r="IC890" s="16"/>
      <c r="ID890" s="16"/>
      <c r="IE890" s="16"/>
      <c r="IF890" s="16"/>
      <c r="IG890" s="16"/>
      <c r="IH890" s="16"/>
      <c r="II890" s="16"/>
      <c r="IJ890" s="16"/>
      <c r="IK890" s="16"/>
      <c r="IL890" s="16"/>
      <c r="IM890" s="16"/>
      <c r="IN890" s="16"/>
      <c r="IO890" s="16"/>
      <c r="IP890" s="16"/>
      <c r="IQ890" s="16"/>
      <c r="IR890" s="16"/>
      <c r="IS890" s="16"/>
      <c r="IT890" s="16"/>
      <c r="IU890" s="16"/>
      <c r="IV890" s="16"/>
      <c r="IW890" s="16"/>
      <c r="IX890" s="16"/>
      <c r="IY890" s="16"/>
      <c r="IZ890" s="16"/>
      <c r="JA890" s="16"/>
      <c r="JB890" s="16"/>
      <c r="JC890" s="16"/>
      <c r="JD890" s="16"/>
      <c r="JE890" s="16"/>
      <c r="JF890" s="16"/>
      <c r="JG890" s="16"/>
      <c r="JH890" s="16"/>
      <c r="JI890" s="16"/>
      <c r="JJ890" s="16"/>
      <c r="JK890" s="16"/>
      <c r="JL890" s="16"/>
      <c r="JM890" s="16"/>
      <c r="JN890" s="16"/>
      <c r="JO890" s="16"/>
      <c r="JP890" s="16"/>
    </row>
    <row r="891" spans="2:276" s="18" customFormat="1" ht="15.75" customHeight="1" x14ac:dyDescent="0.25">
      <c r="B891" s="16"/>
      <c r="C891" s="16"/>
      <c r="D891" s="16"/>
      <c r="E891" s="16"/>
      <c r="F891" s="16"/>
      <c r="G891" s="16"/>
      <c r="H891" s="16"/>
      <c r="I891" s="16"/>
      <c r="J891" s="16"/>
      <c r="K891" s="16"/>
      <c r="L891" s="16"/>
      <c r="M891" s="16"/>
      <c r="N891" s="16"/>
      <c r="O891" s="16"/>
      <c r="P891" s="16"/>
      <c r="Q891" s="16"/>
      <c r="R891" s="16"/>
      <c r="S891" s="16"/>
      <c r="T891" s="16"/>
      <c r="U891" s="16"/>
      <c r="V891" s="16"/>
      <c r="W891" s="16"/>
      <c r="X891" s="16"/>
      <c r="Y891" s="16"/>
      <c r="Z891" s="16"/>
      <c r="AA891" s="16"/>
      <c r="AB891" s="16"/>
      <c r="AC891" s="16"/>
      <c r="AD891" s="16"/>
      <c r="AE891" s="16"/>
      <c r="AF891" s="16"/>
      <c r="AG891" s="16"/>
      <c r="AH891" s="16"/>
      <c r="AI891" s="16"/>
      <c r="AJ891" s="16"/>
      <c r="AK891" s="16"/>
      <c r="AL891" s="16"/>
      <c r="AM891" s="16"/>
      <c r="AN891" s="16"/>
      <c r="AO891" s="16"/>
      <c r="AP891" s="16"/>
      <c r="AQ891" s="16"/>
      <c r="AR891" s="16"/>
      <c r="AS891" s="16"/>
      <c r="AT891" s="16"/>
      <c r="AU891" s="16"/>
      <c r="AV891" s="16"/>
      <c r="AW891" s="16"/>
      <c r="AX891" s="16"/>
      <c r="AY891" s="16"/>
      <c r="AZ891" s="16"/>
      <c r="BA891" s="16"/>
      <c r="BB891" s="16"/>
      <c r="BC891" s="16"/>
      <c r="BD891" s="16"/>
      <c r="BE891" s="16"/>
      <c r="BF891" s="16"/>
      <c r="BG891" s="16"/>
      <c r="BH891" s="16"/>
      <c r="BI891" s="16"/>
      <c r="BJ891" s="16"/>
      <c r="BK891" s="16"/>
      <c r="BL891" s="16"/>
      <c r="BM891" s="16"/>
      <c r="BN891" s="16"/>
      <c r="BO891" s="16"/>
      <c r="BP891" s="16"/>
      <c r="BQ891" s="16"/>
      <c r="BR891" s="16"/>
      <c r="BS891" s="16"/>
      <c r="BT891" s="16"/>
      <c r="BU891" s="16"/>
      <c r="BV891" s="16"/>
      <c r="BW891" s="16"/>
      <c r="BX891" s="16"/>
      <c r="BY891" s="16"/>
      <c r="BZ891" s="16"/>
      <c r="CA891" s="16"/>
      <c r="CB891" s="16"/>
      <c r="CC891" s="16"/>
      <c r="CD891" s="16"/>
      <c r="CE891" s="16"/>
      <c r="CF891" s="16"/>
      <c r="CG891" s="16"/>
      <c r="CH891" s="16"/>
      <c r="CI891" s="16"/>
      <c r="CJ891" s="16"/>
      <c r="CK891" s="16"/>
      <c r="CL891" s="16"/>
      <c r="CM891" s="16"/>
      <c r="CN891" s="16"/>
      <c r="CO891" s="16"/>
      <c r="CP891" s="16"/>
      <c r="CQ891" s="16"/>
      <c r="CR891" s="16"/>
      <c r="CS891" s="16"/>
      <c r="CT891" s="16"/>
      <c r="CU891" s="16"/>
      <c r="CV891" s="16"/>
      <c r="CW891" s="16"/>
      <c r="CX891" s="16"/>
      <c r="CY891" s="16"/>
      <c r="CZ891" s="16"/>
      <c r="DA891" s="16"/>
      <c r="DB891" s="16"/>
      <c r="DC891" s="16"/>
      <c r="DD891" s="16"/>
      <c r="DE891" s="16"/>
      <c r="DF891" s="16"/>
      <c r="DG891" s="16"/>
      <c r="DH891" s="16"/>
      <c r="DI891" s="16"/>
      <c r="DJ891" s="16"/>
      <c r="DK891" s="16"/>
      <c r="DL891" s="16"/>
      <c r="DM891" s="16"/>
      <c r="DN891" s="16"/>
      <c r="DO891" s="16"/>
      <c r="DP891" s="16"/>
      <c r="DQ891" s="16"/>
      <c r="DR891" s="16"/>
      <c r="DS891" s="16"/>
      <c r="DT891" s="16"/>
      <c r="DU891" s="16"/>
      <c r="DV891" s="16"/>
      <c r="DW891" s="16"/>
      <c r="DX891" s="16"/>
      <c r="DY891" s="16"/>
      <c r="DZ891" s="16"/>
      <c r="EA891" s="16"/>
      <c r="EB891" s="16"/>
      <c r="EC891" s="16"/>
      <c r="ED891" s="16"/>
      <c r="EE891" s="16"/>
      <c r="EF891" s="16"/>
      <c r="EG891" s="16"/>
      <c r="EH891" s="16"/>
      <c r="EI891" s="16"/>
      <c r="EJ891" s="16"/>
      <c r="EK891" s="16"/>
      <c r="EL891" s="16"/>
      <c r="EM891" s="16"/>
      <c r="EN891" s="16"/>
      <c r="EO891" s="16"/>
      <c r="EP891" s="16"/>
      <c r="EQ891" s="16"/>
      <c r="ER891" s="16"/>
      <c r="ES891" s="16"/>
      <c r="ET891" s="16"/>
      <c r="EU891" s="16"/>
      <c r="EV891" s="16"/>
      <c r="EW891" s="16"/>
      <c r="EX891" s="16"/>
      <c r="EY891" s="16"/>
      <c r="EZ891" s="16"/>
      <c r="FA891" s="16"/>
      <c r="FB891" s="16"/>
      <c r="FC891" s="16"/>
      <c r="FD891" s="16"/>
      <c r="FE891" s="16"/>
      <c r="FF891" s="16"/>
      <c r="FG891" s="16"/>
      <c r="FH891" s="16"/>
      <c r="FI891" s="16"/>
      <c r="FJ891" s="16"/>
      <c r="FK891" s="16"/>
      <c r="FL891" s="16"/>
      <c r="FM891" s="16"/>
      <c r="FN891" s="16"/>
      <c r="FO891" s="16"/>
      <c r="FP891" s="16"/>
      <c r="FQ891" s="16"/>
      <c r="FR891" s="16"/>
      <c r="FS891" s="16"/>
      <c r="FT891" s="16"/>
      <c r="FU891" s="16"/>
      <c r="FV891" s="16"/>
      <c r="FW891" s="16"/>
      <c r="FX891" s="16"/>
      <c r="FY891" s="16"/>
      <c r="FZ891" s="16"/>
      <c r="GA891" s="16"/>
      <c r="GB891" s="16"/>
      <c r="GC891" s="16"/>
      <c r="GD891" s="16"/>
      <c r="GE891" s="16"/>
      <c r="GF891" s="16"/>
      <c r="GG891" s="16"/>
      <c r="GH891" s="16"/>
      <c r="GI891" s="16"/>
      <c r="GJ891" s="16"/>
      <c r="GK891" s="16"/>
      <c r="GL891" s="16"/>
      <c r="GM891" s="16"/>
      <c r="GN891" s="16"/>
      <c r="GO891" s="16"/>
      <c r="GP891" s="16"/>
      <c r="GQ891" s="16"/>
      <c r="GR891" s="16"/>
      <c r="GS891" s="16"/>
      <c r="GT891" s="16"/>
      <c r="GU891" s="16"/>
      <c r="GV891" s="16"/>
      <c r="GW891" s="16"/>
      <c r="GX891" s="16"/>
      <c r="GY891" s="16"/>
      <c r="GZ891" s="16"/>
      <c r="HA891" s="16"/>
      <c r="HB891" s="16"/>
      <c r="HC891" s="16"/>
      <c r="HD891" s="16"/>
      <c r="HE891" s="16"/>
      <c r="HF891" s="16"/>
      <c r="HG891" s="16"/>
      <c r="HH891" s="16"/>
      <c r="HI891" s="16"/>
      <c r="HJ891" s="16"/>
      <c r="HK891" s="16"/>
      <c r="HL891" s="16"/>
      <c r="HM891" s="16"/>
      <c r="HN891" s="16"/>
      <c r="HO891" s="16"/>
      <c r="HP891" s="16"/>
      <c r="HQ891" s="16"/>
      <c r="HR891" s="16"/>
      <c r="HS891" s="16"/>
      <c r="HT891" s="16"/>
      <c r="HU891" s="16"/>
      <c r="HV891" s="16"/>
      <c r="HW891" s="16"/>
      <c r="HX891" s="16"/>
      <c r="HY891" s="16"/>
      <c r="HZ891" s="16"/>
      <c r="IA891" s="16"/>
      <c r="IB891" s="16"/>
      <c r="IC891" s="16"/>
      <c r="ID891" s="16"/>
      <c r="IE891" s="16"/>
      <c r="IF891" s="16"/>
      <c r="IG891" s="16"/>
      <c r="IH891" s="16"/>
      <c r="II891" s="16"/>
      <c r="IJ891" s="16"/>
      <c r="IK891" s="16"/>
      <c r="IL891" s="16"/>
      <c r="IM891" s="16"/>
      <c r="IN891" s="16"/>
      <c r="IO891" s="16"/>
      <c r="IP891" s="16"/>
      <c r="IQ891" s="16"/>
      <c r="IR891" s="16"/>
      <c r="IS891" s="16"/>
      <c r="IT891" s="16"/>
      <c r="IU891" s="16"/>
      <c r="IV891" s="16"/>
      <c r="IW891" s="16"/>
      <c r="IX891" s="16"/>
      <c r="IY891" s="16"/>
      <c r="IZ891" s="16"/>
      <c r="JA891" s="16"/>
      <c r="JB891" s="16"/>
      <c r="JC891" s="16"/>
      <c r="JD891" s="16"/>
      <c r="JE891" s="16"/>
      <c r="JF891" s="16"/>
      <c r="JG891" s="16"/>
      <c r="JH891" s="16"/>
      <c r="JI891" s="16"/>
      <c r="JJ891" s="16"/>
      <c r="JK891" s="16"/>
      <c r="JL891" s="16"/>
      <c r="JM891" s="16"/>
      <c r="JN891" s="16"/>
      <c r="JO891" s="16"/>
      <c r="JP891" s="16"/>
    </row>
    <row r="892" spans="2:276" s="18" customFormat="1" ht="15.75" customHeight="1" x14ac:dyDescent="0.25">
      <c r="B892" s="16"/>
      <c r="C892" s="16"/>
      <c r="D892" s="16"/>
      <c r="E892" s="16"/>
      <c r="F892" s="16"/>
      <c r="G892" s="16"/>
      <c r="H892" s="16"/>
      <c r="I892" s="16"/>
      <c r="J892" s="16"/>
      <c r="K892" s="16"/>
      <c r="L892" s="16"/>
      <c r="M892" s="16"/>
      <c r="N892" s="16"/>
      <c r="O892" s="16"/>
      <c r="P892" s="16"/>
      <c r="Q892" s="16"/>
      <c r="R892" s="16"/>
      <c r="S892" s="16"/>
      <c r="T892" s="16"/>
      <c r="U892" s="16"/>
      <c r="V892" s="16"/>
      <c r="W892" s="16"/>
      <c r="X892" s="16"/>
      <c r="Y892" s="16"/>
      <c r="Z892" s="16"/>
      <c r="AA892" s="16"/>
      <c r="AB892" s="16"/>
      <c r="AC892" s="16"/>
      <c r="AD892" s="16"/>
      <c r="AE892" s="16"/>
      <c r="AF892" s="16"/>
      <c r="AG892" s="16"/>
      <c r="AH892" s="16"/>
      <c r="AI892" s="16"/>
      <c r="AJ892" s="16"/>
      <c r="AK892" s="16"/>
      <c r="AL892" s="16"/>
      <c r="AM892" s="16"/>
      <c r="AN892" s="16"/>
      <c r="AO892" s="16"/>
      <c r="AP892" s="16"/>
      <c r="AQ892" s="16"/>
      <c r="AR892" s="16"/>
      <c r="AS892" s="16"/>
      <c r="AT892" s="16"/>
      <c r="AU892" s="16"/>
      <c r="AV892" s="16"/>
      <c r="AW892" s="16"/>
      <c r="AX892" s="16"/>
      <c r="AY892" s="16"/>
      <c r="AZ892" s="16"/>
      <c r="BA892" s="16"/>
      <c r="BB892" s="16"/>
      <c r="BC892" s="16"/>
      <c r="BD892" s="16"/>
      <c r="BE892" s="16"/>
      <c r="BF892" s="16"/>
      <c r="BG892" s="16"/>
      <c r="BH892" s="16"/>
      <c r="BI892" s="16"/>
      <c r="BJ892" s="16"/>
      <c r="BK892" s="16"/>
      <c r="BL892" s="16"/>
      <c r="BM892" s="16"/>
      <c r="BN892" s="16"/>
      <c r="BO892" s="16"/>
      <c r="BP892" s="16"/>
      <c r="BQ892" s="16"/>
      <c r="BR892" s="16"/>
      <c r="BS892" s="16"/>
      <c r="BT892" s="16"/>
      <c r="BU892" s="16"/>
      <c r="BV892" s="16"/>
      <c r="BW892" s="16"/>
      <c r="BX892" s="16"/>
      <c r="BY892" s="16"/>
      <c r="BZ892" s="16"/>
      <c r="CA892" s="16"/>
      <c r="CB892" s="16"/>
      <c r="CC892" s="16"/>
      <c r="CD892" s="16"/>
      <c r="CE892" s="16"/>
      <c r="CF892" s="16"/>
      <c r="CG892" s="16"/>
      <c r="CH892" s="16"/>
      <c r="CI892" s="16"/>
      <c r="CJ892" s="16"/>
      <c r="CK892" s="16"/>
      <c r="CL892" s="16"/>
      <c r="CM892" s="16"/>
      <c r="CN892" s="16"/>
      <c r="CO892" s="16"/>
      <c r="CP892" s="16"/>
      <c r="CQ892" s="16"/>
      <c r="CR892" s="16"/>
      <c r="CS892" s="16"/>
      <c r="CT892" s="16"/>
      <c r="CU892" s="16"/>
      <c r="CV892" s="16"/>
      <c r="CW892" s="16"/>
      <c r="CX892" s="16"/>
      <c r="CY892" s="16"/>
      <c r="CZ892" s="16"/>
      <c r="DA892" s="16"/>
      <c r="DB892" s="16"/>
      <c r="DC892" s="16"/>
      <c r="DD892" s="16"/>
      <c r="DE892" s="16"/>
      <c r="DF892" s="16"/>
      <c r="DG892" s="16"/>
      <c r="DH892" s="16"/>
      <c r="DI892" s="16"/>
      <c r="DJ892" s="16"/>
      <c r="DK892" s="16"/>
      <c r="DL892" s="16"/>
      <c r="DM892" s="16"/>
      <c r="DN892" s="16"/>
      <c r="DO892" s="16"/>
      <c r="DP892" s="16"/>
      <c r="DQ892" s="16"/>
      <c r="DR892" s="16"/>
      <c r="DS892" s="16"/>
      <c r="DT892" s="16"/>
      <c r="DU892" s="16"/>
      <c r="DV892" s="16"/>
      <c r="DW892" s="16"/>
      <c r="DX892" s="16"/>
      <c r="DY892" s="16"/>
      <c r="DZ892" s="16"/>
      <c r="EA892" s="16"/>
      <c r="EB892" s="16"/>
      <c r="EC892" s="16"/>
      <c r="ED892" s="16"/>
      <c r="EE892" s="16"/>
      <c r="EF892" s="16"/>
      <c r="EG892" s="16"/>
      <c r="EH892" s="16"/>
      <c r="EI892" s="16"/>
      <c r="EJ892" s="16"/>
      <c r="EK892" s="16"/>
      <c r="EL892" s="16"/>
      <c r="EM892" s="16"/>
      <c r="EN892" s="16"/>
      <c r="EO892" s="16"/>
      <c r="EP892" s="16"/>
      <c r="EQ892" s="16"/>
      <c r="ER892" s="16"/>
      <c r="ES892" s="16"/>
      <c r="ET892" s="16"/>
      <c r="EU892" s="16"/>
      <c r="EV892" s="16"/>
      <c r="EW892" s="16"/>
      <c r="EX892" s="16"/>
      <c r="EY892" s="16"/>
      <c r="EZ892" s="16"/>
      <c r="FA892" s="16"/>
      <c r="FB892" s="16"/>
      <c r="FC892" s="16"/>
      <c r="FD892" s="16"/>
      <c r="FE892" s="16"/>
      <c r="FF892" s="16"/>
      <c r="FG892" s="16"/>
      <c r="FH892" s="16"/>
      <c r="FI892" s="16"/>
      <c r="FJ892" s="16"/>
      <c r="FK892" s="16"/>
      <c r="FL892" s="16"/>
      <c r="FM892" s="16"/>
      <c r="FN892" s="16"/>
      <c r="FO892" s="16"/>
      <c r="FP892" s="16"/>
      <c r="FQ892" s="16"/>
      <c r="FR892" s="16"/>
      <c r="FS892" s="16"/>
      <c r="FT892" s="16"/>
      <c r="FU892" s="16"/>
      <c r="FV892" s="16"/>
      <c r="FW892" s="16"/>
      <c r="FX892" s="16"/>
      <c r="FY892" s="16"/>
      <c r="FZ892" s="16"/>
      <c r="GA892" s="16"/>
      <c r="GB892" s="16"/>
      <c r="GC892" s="16"/>
      <c r="GD892" s="16"/>
      <c r="GE892" s="16"/>
      <c r="GF892" s="16"/>
      <c r="GG892" s="16"/>
      <c r="GH892" s="16"/>
      <c r="GI892" s="16"/>
      <c r="GJ892" s="16"/>
      <c r="GK892" s="16"/>
      <c r="GL892" s="16"/>
      <c r="GM892" s="16"/>
      <c r="GN892" s="16"/>
      <c r="GO892" s="16"/>
      <c r="GP892" s="16"/>
      <c r="GQ892" s="16"/>
      <c r="GR892" s="16"/>
      <c r="GS892" s="16"/>
      <c r="GT892" s="16"/>
      <c r="GU892" s="16"/>
      <c r="GV892" s="16"/>
      <c r="GW892" s="16"/>
      <c r="GX892" s="16"/>
      <c r="GY892" s="16"/>
      <c r="GZ892" s="16"/>
      <c r="HA892" s="16"/>
      <c r="HB892" s="16"/>
      <c r="HC892" s="16"/>
      <c r="HD892" s="16"/>
      <c r="HE892" s="16"/>
      <c r="HF892" s="16"/>
      <c r="HG892" s="16"/>
      <c r="HH892" s="16"/>
      <c r="HI892" s="16"/>
      <c r="HJ892" s="16"/>
      <c r="HK892" s="16"/>
      <c r="HL892" s="16"/>
      <c r="HM892" s="16"/>
      <c r="HN892" s="16"/>
      <c r="HO892" s="16"/>
      <c r="HP892" s="16"/>
      <c r="HQ892" s="16"/>
      <c r="HR892" s="16"/>
      <c r="HS892" s="16"/>
      <c r="HT892" s="16"/>
      <c r="HU892" s="16"/>
      <c r="HV892" s="16"/>
      <c r="HW892" s="16"/>
      <c r="HX892" s="16"/>
      <c r="HY892" s="16"/>
      <c r="HZ892" s="16"/>
      <c r="IA892" s="16"/>
      <c r="IB892" s="16"/>
      <c r="IC892" s="16"/>
      <c r="ID892" s="16"/>
      <c r="IE892" s="16"/>
      <c r="IF892" s="16"/>
      <c r="IG892" s="16"/>
      <c r="IH892" s="16"/>
      <c r="II892" s="16"/>
      <c r="IJ892" s="16"/>
      <c r="IK892" s="16"/>
      <c r="IL892" s="16"/>
      <c r="IM892" s="16"/>
      <c r="IN892" s="16"/>
      <c r="IO892" s="16"/>
      <c r="IP892" s="16"/>
      <c r="IQ892" s="16"/>
      <c r="IR892" s="16"/>
      <c r="IS892" s="16"/>
      <c r="IT892" s="16"/>
      <c r="IU892" s="16"/>
      <c r="IV892" s="16"/>
      <c r="IW892" s="16"/>
      <c r="IX892" s="16"/>
      <c r="IY892" s="16"/>
      <c r="IZ892" s="16"/>
      <c r="JA892" s="16"/>
      <c r="JB892" s="16"/>
      <c r="JC892" s="16"/>
      <c r="JD892" s="16"/>
      <c r="JE892" s="16"/>
      <c r="JF892" s="16"/>
      <c r="JG892" s="16"/>
      <c r="JH892" s="16"/>
      <c r="JI892" s="16"/>
      <c r="JJ892" s="16"/>
      <c r="JK892" s="16"/>
      <c r="JL892" s="16"/>
      <c r="JM892" s="16"/>
      <c r="JN892" s="16"/>
      <c r="JO892" s="16"/>
      <c r="JP892" s="16"/>
    </row>
    <row r="893" spans="2:276" s="18" customFormat="1" ht="15.75" customHeight="1" x14ac:dyDescent="0.25">
      <c r="B893" s="16"/>
      <c r="C893" s="16"/>
      <c r="D893" s="16"/>
      <c r="E893" s="16"/>
      <c r="F893" s="16"/>
      <c r="G893" s="16"/>
      <c r="H893" s="16"/>
      <c r="I893" s="16"/>
      <c r="J893" s="16"/>
      <c r="K893" s="16"/>
      <c r="L893" s="16"/>
      <c r="M893" s="16"/>
      <c r="N893" s="16"/>
      <c r="O893" s="16"/>
      <c r="P893" s="16"/>
      <c r="Q893" s="16"/>
      <c r="R893" s="16"/>
      <c r="S893" s="16"/>
      <c r="T893" s="16"/>
      <c r="U893" s="16"/>
      <c r="V893" s="16"/>
      <c r="W893" s="16"/>
      <c r="X893" s="16"/>
      <c r="Y893" s="16"/>
      <c r="Z893" s="16"/>
      <c r="AA893" s="16"/>
      <c r="AB893" s="16"/>
      <c r="AC893" s="16"/>
      <c r="AD893" s="16"/>
      <c r="AE893" s="16"/>
      <c r="AF893" s="16"/>
      <c r="AG893" s="16"/>
      <c r="AH893" s="16"/>
      <c r="AI893" s="16"/>
      <c r="AJ893" s="16"/>
      <c r="AK893" s="16"/>
      <c r="AL893" s="16"/>
      <c r="AM893" s="16"/>
      <c r="AN893" s="16"/>
      <c r="AO893" s="16"/>
      <c r="AP893" s="16"/>
      <c r="AQ893" s="16"/>
      <c r="AR893" s="16"/>
      <c r="AS893" s="16"/>
      <c r="AT893" s="16"/>
      <c r="AU893" s="16"/>
      <c r="AV893" s="16"/>
      <c r="AW893" s="16"/>
      <c r="AX893" s="16"/>
      <c r="AY893" s="16"/>
      <c r="AZ893" s="16"/>
      <c r="BA893" s="16"/>
      <c r="BB893" s="16"/>
      <c r="BC893" s="16"/>
      <c r="BD893" s="16"/>
      <c r="BE893" s="16"/>
      <c r="BF893" s="16"/>
      <c r="BG893" s="16"/>
      <c r="BH893" s="16"/>
      <c r="BI893" s="16"/>
      <c r="BJ893" s="16"/>
      <c r="BK893" s="16"/>
      <c r="BL893" s="16"/>
      <c r="BM893" s="16"/>
      <c r="BN893" s="16"/>
      <c r="BO893" s="16"/>
      <c r="BP893" s="16"/>
      <c r="BQ893" s="16"/>
      <c r="BR893" s="16"/>
      <c r="BS893" s="16"/>
      <c r="BT893" s="16"/>
      <c r="BU893" s="16"/>
      <c r="BV893" s="16"/>
      <c r="BW893" s="16"/>
      <c r="BX893" s="16"/>
      <c r="BY893" s="16"/>
      <c r="BZ893" s="16"/>
      <c r="CA893" s="16"/>
      <c r="CB893" s="16"/>
      <c r="CC893" s="16"/>
      <c r="CD893" s="16"/>
      <c r="CE893" s="16"/>
      <c r="CF893" s="16"/>
      <c r="CG893" s="16"/>
      <c r="CH893" s="16"/>
      <c r="CI893" s="16"/>
      <c r="CJ893" s="16"/>
      <c r="CK893" s="16"/>
      <c r="CL893" s="16"/>
      <c r="CM893" s="16"/>
      <c r="CN893" s="16"/>
      <c r="CO893" s="16"/>
      <c r="CP893" s="16"/>
      <c r="CQ893" s="16"/>
      <c r="CR893" s="16"/>
      <c r="CS893" s="16"/>
      <c r="CT893" s="16"/>
      <c r="CU893" s="16"/>
      <c r="CV893" s="16"/>
      <c r="CW893" s="16"/>
      <c r="CX893" s="16"/>
      <c r="CY893" s="16"/>
      <c r="CZ893" s="16"/>
      <c r="DA893" s="16"/>
      <c r="DB893" s="16"/>
      <c r="DC893" s="16"/>
      <c r="DD893" s="16"/>
      <c r="DE893" s="16"/>
      <c r="DF893" s="16"/>
      <c r="DG893" s="16"/>
      <c r="DH893" s="16"/>
      <c r="DI893" s="16"/>
      <c r="DJ893" s="16"/>
      <c r="DK893" s="16"/>
      <c r="DL893" s="16"/>
      <c r="DM893" s="16"/>
      <c r="DN893" s="16"/>
      <c r="DO893" s="16"/>
      <c r="DP893" s="16"/>
      <c r="DQ893" s="16"/>
      <c r="DR893" s="16"/>
      <c r="DS893" s="16"/>
      <c r="DT893" s="16"/>
      <c r="DU893" s="16"/>
      <c r="DV893" s="16"/>
      <c r="DW893" s="16"/>
      <c r="DX893" s="16"/>
      <c r="DY893" s="16"/>
      <c r="DZ893" s="16"/>
      <c r="EA893" s="16"/>
      <c r="EB893" s="16"/>
      <c r="EC893" s="16"/>
      <c r="ED893" s="16"/>
      <c r="EE893" s="16"/>
      <c r="EF893" s="16"/>
      <c r="EG893" s="16"/>
      <c r="EH893" s="16"/>
      <c r="EI893" s="16"/>
      <c r="EJ893" s="16"/>
      <c r="EK893" s="16"/>
      <c r="EL893" s="16"/>
      <c r="EM893" s="16"/>
      <c r="EN893" s="16"/>
      <c r="EO893" s="16"/>
      <c r="EP893" s="16"/>
      <c r="EQ893" s="16"/>
      <c r="ER893" s="16"/>
      <c r="ES893" s="16"/>
      <c r="ET893" s="16"/>
      <c r="EU893" s="16"/>
      <c r="EV893" s="16"/>
      <c r="EW893" s="16"/>
      <c r="EX893" s="16"/>
      <c r="EY893" s="16"/>
      <c r="EZ893" s="16"/>
      <c r="FA893" s="16"/>
      <c r="FB893" s="16"/>
      <c r="FC893" s="16"/>
      <c r="FD893" s="16"/>
      <c r="FE893" s="16"/>
      <c r="FF893" s="16"/>
      <c r="FG893" s="16"/>
      <c r="FH893" s="16"/>
      <c r="FI893" s="16"/>
      <c r="FJ893" s="16"/>
      <c r="FK893" s="16"/>
      <c r="FL893" s="16"/>
      <c r="FM893" s="16"/>
      <c r="FN893" s="16"/>
      <c r="FO893" s="16"/>
      <c r="FP893" s="16"/>
      <c r="FQ893" s="16"/>
      <c r="FR893" s="16"/>
      <c r="FS893" s="16"/>
      <c r="FT893" s="16"/>
      <c r="FU893" s="16"/>
      <c r="FV893" s="16"/>
      <c r="FW893" s="16"/>
      <c r="FX893" s="16"/>
      <c r="FY893" s="16"/>
      <c r="FZ893" s="16"/>
      <c r="GA893" s="16"/>
      <c r="GB893" s="16"/>
      <c r="GC893" s="16"/>
      <c r="GD893" s="16"/>
      <c r="GE893" s="16"/>
      <c r="GF893" s="16"/>
      <c r="GG893" s="16"/>
      <c r="GH893" s="16"/>
      <c r="GI893" s="16"/>
      <c r="GJ893" s="16"/>
      <c r="GK893" s="16"/>
      <c r="GL893" s="16"/>
      <c r="GM893" s="16"/>
      <c r="GN893" s="16"/>
      <c r="GO893" s="16"/>
      <c r="GP893" s="16"/>
      <c r="GQ893" s="16"/>
      <c r="GR893" s="16"/>
      <c r="GS893" s="16"/>
      <c r="GT893" s="16"/>
      <c r="GU893" s="16"/>
      <c r="GV893" s="16"/>
      <c r="GW893" s="16"/>
      <c r="GX893" s="16"/>
      <c r="GY893" s="16"/>
      <c r="GZ893" s="16"/>
      <c r="HA893" s="16"/>
      <c r="HB893" s="16"/>
      <c r="HC893" s="16"/>
      <c r="HD893" s="16"/>
      <c r="HE893" s="16"/>
      <c r="HF893" s="16"/>
      <c r="HG893" s="16"/>
      <c r="HH893" s="16"/>
      <c r="HI893" s="16"/>
      <c r="HJ893" s="16"/>
      <c r="HK893" s="16"/>
      <c r="HL893" s="16"/>
      <c r="HM893" s="16"/>
      <c r="HN893" s="16"/>
      <c r="HO893" s="16"/>
      <c r="HP893" s="16"/>
      <c r="HQ893" s="16"/>
      <c r="HR893" s="16"/>
      <c r="HS893" s="16"/>
      <c r="HT893" s="16"/>
      <c r="HU893" s="16"/>
      <c r="HV893" s="16"/>
      <c r="HW893" s="16"/>
      <c r="HX893" s="16"/>
      <c r="HY893" s="16"/>
      <c r="HZ893" s="16"/>
      <c r="IA893" s="16"/>
      <c r="IB893" s="16"/>
      <c r="IC893" s="16"/>
      <c r="ID893" s="16"/>
      <c r="IE893" s="16"/>
      <c r="IF893" s="16"/>
      <c r="IG893" s="16"/>
      <c r="IH893" s="16"/>
      <c r="II893" s="16"/>
      <c r="IJ893" s="16"/>
      <c r="IK893" s="16"/>
      <c r="IL893" s="16"/>
      <c r="IM893" s="16"/>
      <c r="IN893" s="16"/>
      <c r="IO893" s="16"/>
      <c r="IP893" s="16"/>
      <c r="IQ893" s="16"/>
      <c r="IR893" s="16"/>
      <c r="IS893" s="16"/>
      <c r="IT893" s="16"/>
      <c r="IU893" s="16"/>
      <c r="IV893" s="16"/>
      <c r="IW893" s="16"/>
      <c r="IX893" s="16"/>
      <c r="IY893" s="16"/>
      <c r="IZ893" s="16"/>
      <c r="JA893" s="16"/>
      <c r="JB893" s="16"/>
      <c r="JC893" s="16"/>
      <c r="JD893" s="16"/>
      <c r="JE893" s="16"/>
      <c r="JF893" s="16"/>
      <c r="JG893" s="16"/>
      <c r="JH893" s="16"/>
      <c r="JI893" s="16"/>
      <c r="JJ893" s="16"/>
      <c r="JK893" s="16"/>
      <c r="JL893" s="16"/>
      <c r="JM893" s="16"/>
      <c r="JN893" s="16"/>
      <c r="JO893" s="16"/>
      <c r="JP893" s="16"/>
    </row>
    <row r="894" spans="2:276" s="18" customFormat="1" ht="15.75" customHeight="1" x14ac:dyDescent="0.25">
      <c r="B894" s="16"/>
      <c r="C894" s="16"/>
      <c r="D894" s="16"/>
      <c r="E894" s="16"/>
      <c r="F894" s="16"/>
      <c r="G894" s="16"/>
      <c r="H894" s="16"/>
      <c r="I894" s="16"/>
      <c r="J894" s="16"/>
      <c r="K894" s="16"/>
      <c r="L894" s="16"/>
      <c r="M894" s="16"/>
      <c r="N894" s="16"/>
      <c r="O894" s="16"/>
      <c r="P894" s="16"/>
      <c r="Q894" s="16"/>
      <c r="R894" s="16"/>
      <c r="S894" s="16"/>
      <c r="T894" s="16"/>
      <c r="U894" s="16"/>
      <c r="V894" s="16"/>
      <c r="W894" s="16"/>
      <c r="X894" s="16"/>
      <c r="Y894" s="16"/>
      <c r="Z894" s="16"/>
      <c r="AA894" s="16"/>
      <c r="AB894" s="16"/>
      <c r="AC894" s="16"/>
      <c r="AD894" s="16"/>
      <c r="AE894" s="16"/>
      <c r="AF894" s="16"/>
      <c r="AG894" s="16"/>
      <c r="AH894" s="16"/>
      <c r="AI894" s="16"/>
      <c r="AJ894" s="16"/>
      <c r="AK894" s="16"/>
      <c r="AL894" s="16"/>
      <c r="AM894" s="16"/>
      <c r="AN894" s="16"/>
      <c r="AO894" s="16"/>
      <c r="AP894" s="16"/>
      <c r="AQ894" s="16"/>
      <c r="AR894" s="16"/>
      <c r="AS894" s="16"/>
      <c r="AT894" s="16"/>
      <c r="AU894" s="16"/>
      <c r="AV894" s="16"/>
      <c r="AW894" s="16"/>
      <c r="AX894" s="16"/>
      <c r="AY894" s="16"/>
      <c r="AZ894" s="16"/>
      <c r="BA894" s="16"/>
      <c r="BB894" s="16"/>
      <c r="BC894" s="16"/>
      <c r="BD894" s="16"/>
      <c r="BE894" s="16"/>
      <c r="BF894" s="16"/>
      <c r="BG894" s="16"/>
      <c r="BH894" s="16"/>
      <c r="BI894" s="16"/>
      <c r="BJ894" s="16"/>
      <c r="BK894" s="16"/>
      <c r="BL894" s="16"/>
      <c r="BM894" s="16"/>
      <c r="BN894" s="16"/>
      <c r="BO894" s="16"/>
      <c r="BP894" s="16"/>
      <c r="BQ894" s="16"/>
      <c r="BR894" s="16"/>
      <c r="BS894" s="16"/>
      <c r="BT894" s="16"/>
      <c r="BU894" s="16"/>
      <c r="BV894" s="16"/>
      <c r="BW894" s="16"/>
      <c r="BX894" s="16"/>
      <c r="BY894" s="16"/>
      <c r="BZ894" s="16"/>
      <c r="CA894" s="16"/>
      <c r="CB894" s="16"/>
      <c r="CC894" s="16"/>
      <c r="CD894" s="16"/>
      <c r="CE894" s="16"/>
      <c r="CF894" s="16"/>
      <c r="CG894" s="16"/>
      <c r="CH894" s="16"/>
      <c r="CI894" s="16"/>
      <c r="CJ894" s="16"/>
      <c r="CK894" s="16"/>
      <c r="CL894" s="16"/>
      <c r="CM894" s="16"/>
      <c r="CN894" s="16"/>
      <c r="CO894" s="16"/>
      <c r="CP894" s="16"/>
      <c r="CQ894" s="16"/>
      <c r="CR894" s="16"/>
      <c r="CS894" s="16"/>
      <c r="CT894" s="16"/>
      <c r="CU894" s="16"/>
      <c r="CV894" s="16"/>
      <c r="CW894" s="16"/>
      <c r="CX894" s="16"/>
      <c r="CY894" s="16"/>
      <c r="CZ894" s="16"/>
      <c r="DA894" s="16"/>
      <c r="DB894" s="16"/>
      <c r="DC894" s="16"/>
      <c r="DD894" s="16"/>
      <c r="DE894" s="16"/>
      <c r="DF894" s="16"/>
      <c r="DG894" s="16"/>
      <c r="DH894" s="16"/>
      <c r="DI894" s="16"/>
      <c r="DJ894" s="16"/>
      <c r="DK894" s="16"/>
      <c r="DL894" s="16"/>
      <c r="DM894" s="16"/>
      <c r="DN894" s="16"/>
      <c r="DO894" s="16"/>
      <c r="DP894" s="16"/>
      <c r="DQ894" s="16"/>
      <c r="DR894" s="16"/>
      <c r="DS894" s="16"/>
      <c r="DT894" s="16"/>
      <c r="DU894" s="16"/>
      <c r="DV894" s="16"/>
      <c r="DW894" s="16"/>
      <c r="DX894" s="16"/>
      <c r="DY894" s="16"/>
      <c r="DZ894" s="16"/>
      <c r="EA894" s="16"/>
      <c r="EB894" s="16"/>
      <c r="EC894" s="16"/>
      <c r="ED894" s="16"/>
      <c r="EE894" s="16"/>
      <c r="EF894" s="16"/>
      <c r="EG894" s="16"/>
      <c r="EH894" s="16"/>
      <c r="EI894" s="16"/>
      <c r="EJ894" s="16"/>
      <c r="EK894" s="16"/>
      <c r="EL894" s="16"/>
      <c r="EM894" s="16"/>
      <c r="EN894" s="16"/>
      <c r="EO894" s="16"/>
      <c r="EP894" s="16"/>
      <c r="EQ894" s="16"/>
      <c r="ER894" s="16"/>
      <c r="ES894" s="16"/>
      <c r="ET894" s="16"/>
      <c r="EU894" s="16"/>
      <c r="EV894" s="16"/>
      <c r="EW894" s="16"/>
      <c r="EX894" s="16"/>
      <c r="EY894" s="16"/>
      <c r="EZ894" s="16"/>
      <c r="FA894" s="16"/>
      <c r="FB894" s="16"/>
      <c r="FC894" s="16"/>
      <c r="FD894" s="16"/>
      <c r="FE894" s="16"/>
      <c r="FF894" s="16"/>
      <c r="FG894" s="16"/>
      <c r="FH894" s="16"/>
      <c r="FI894" s="16"/>
      <c r="FJ894" s="16"/>
      <c r="FK894" s="16"/>
      <c r="FL894" s="16"/>
      <c r="FM894" s="16"/>
      <c r="FN894" s="16"/>
      <c r="FO894" s="16"/>
      <c r="FP894" s="16"/>
      <c r="FQ894" s="16"/>
      <c r="FR894" s="16"/>
      <c r="FS894" s="16"/>
      <c r="FT894" s="16"/>
      <c r="FU894" s="16"/>
      <c r="FV894" s="16"/>
      <c r="FW894" s="16"/>
      <c r="FX894" s="16"/>
      <c r="FY894" s="16"/>
      <c r="FZ894" s="16"/>
      <c r="GA894" s="16"/>
      <c r="GB894" s="16"/>
      <c r="GC894" s="16"/>
      <c r="GD894" s="16"/>
      <c r="GE894" s="16"/>
      <c r="GF894" s="16"/>
      <c r="GG894" s="16"/>
      <c r="GH894" s="16"/>
      <c r="GI894" s="16"/>
      <c r="GJ894" s="16"/>
      <c r="GK894" s="16"/>
      <c r="GL894" s="16"/>
      <c r="GM894" s="16"/>
      <c r="GN894" s="16"/>
      <c r="GO894" s="16"/>
      <c r="GP894" s="16"/>
      <c r="GQ894" s="16"/>
      <c r="GR894" s="16"/>
      <c r="GS894" s="16"/>
      <c r="GT894" s="16"/>
      <c r="GU894" s="16"/>
      <c r="GV894" s="16"/>
      <c r="GW894" s="16"/>
      <c r="GX894" s="16"/>
      <c r="GY894" s="16"/>
      <c r="GZ894" s="16"/>
      <c r="HA894" s="16"/>
      <c r="HB894" s="16"/>
      <c r="HC894" s="16"/>
      <c r="HD894" s="16"/>
      <c r="HE894" s="16"/>
      <c r="HF894" s="16"/>
      <c r="HG894" s="16"/>
      <c r="HH894" s="16"/>
      <c r="HI894" s="16"/>
      <c r="HJ894" s="16"/>
      <c r="HK894" s="16"/>
      <c r="HL894" s="16"/>
      <c r="HM894" s="16"/>
      <c r="HN894" s="16"/>
      <c r="HO894" s="16"/>
      <c r="HP894" s="16"/>
      <c r="HQ894" s="16"/>
      <c r="HR894" s="16"/>
      <c r="HS894" s="16"/>
      <c r="HT894" s="16"/>
      <c r="HU894" s="16"/>
      <c r="HV894" s="16"/>
      <c r="HW894" s="16"/>
      <c r="HX894" s="16"/>
      <c r="HY894" s="16"/>
      <c r="HZ894" s="16"/>
      <c r="IA894" s="16"/>
      <c r="IB894" s="16"/>
      <c r="IC894" s="16"/>
      <c r="ID894" s="16"/>
      <c r="IE894" s="16"/>
      <c r="IF894" s="16"/>
      <c r="IG894" s="16"/>
      <c r="IH894" s="16"/>
      <c r="II894" s="16"/>
      <c r="IJ894" s="16"/>
      <c r="IK894" s="16"/>
      <c r="IL894" s="16"/>
      <c r="IM894" s="16"/>
      <c r="IN894" s="16"/>
      <c r="IO894" s="16"/>
      <c r="IP894" s="16"/>
      <c r="IQ894" s="16"/>
      <c r="IR894" s="16"/>
      <c r="IS894" s="16"/>
      <c r="IT894" s="16"/>
      <c r="IU894" s="16"/>
      <c r="IV894" s="16"/>
      <c r="IW894" s="16"/>
      <c r="IX894" s="16"/>
      <c r="IY894" s="16"/>
      <c r="IZ894" s="16"/>
      <c r="JA894" s="16"/>
      <c r="JB894" s="16"/>
      <c r="JC894" s="16"/>
      <c r="JD894" s="16"/>
      <c r="JE894" s="16"/>
      <c r="JF894" s="16"/>
      <c r="JG894" s="16"/>
      <c r="JH894" s="16"/>
      <c r="JI894" s="16"/>
      <c r="JJ894" s="16"/>
      <c r="JK894" s="16"/>
      <c r="JL894" s="16"/>
      <c r="JM894" s="16"/>
      <c r="JN894" s="16"/>
      <c r="JO894" s="16"/>
      <c r="JP894" s="16"/>
    </row>
    <row r="895" spans="2:276" s="18" customFormat="1" ht="15.75" customHeight="1" x14ac:dyDescent="0.25">
      <c r="B895" s="16"/>
      <c r="C895" s="16"/>
      <c r="D895" s="16"/>
      <c r="E895" s="16"/>
      <c r="F895" s="16"/>
      <c r="G895" s="16"/>
      <c r="H895" s="16"/>
      <c r="I895" s="16"/>
      <c r="J895" s="16"/>
      <c r="K895" s="16"/>
      <c r="L895" s="16"/>
      <c r="M895" s="16"/>
      <c r="N895" s="16"/>
      <c r="O895" s="16"/>
      <c r="P895" s="16"/>
      <c r="Q895" s="16"/>
      <c r="R895" s="16"/>
      <c r="S895" s="16"/>
      <c r="T895" s="16"/>
      <c r="U895" s="16"/>
      <c r="V895" s="16"/>
      <c r="W895" s="16"/>
      <c r="X895" s="16"/>
      <c r="Y895" s="16"/>
      <c r="Z895" s="16"/>
      <c r="AA895" s="16"/>
      <c r="AB895" s="16"/>
      <c r="AC895" s="16"/>
      <c r="AD895" s="16"/>
      <c r="AE895" s="16"/>
      <c r="AF895" s="16"/>
      <c r="AG895" s="16"/>
      <c r="AH895" s="16"/>
      <c r="AI895" s="16"/>
      <c r="AJ895" s="16"/>
      <c r="AK895" s="16"/>
      <c r="AL895" s="16"/>
      <c r="AM895" s="16"/>
      <c r="AN895" s="16"/>
      <c r="AO895" s="16"/>
      <c r="AP895" s="16"/>
      <c r="AQ895" s="16"/>
      <c r="AR895" s="16"/>
      <c r="AS895" s="16"/>
      <c r="AT895" s="16"/>
      <c r="AU895" s="16"/>
      <c r="AV895" s="16"/>
      <c r="AW895" s="16"/>
      <c r="AX895" s="16"/>
      <c r="AY895" s="16"/>
      <c r="AZ895" s="16"/>
      <c r="BA895" s="16"/>
      <c r="BB895" s="16"/>
      <c r="BC895" s="16"/>
      <c r="BD895" s="16"/>
      <c r="BE895" s="16"/>
      <c r="BF895" s="16"/>
      <c r="BG895" s="16"/>
      <c r="BH895" s="16"/>
      <c r="BI895" s="16"/>
      <c r="BJ895" s="16"/>
      <c r="BK895" s="16"/>
      <c r="BL895" s="16"/>
      <c r="BM895" s="16"/>
      <c r="BN895" s="16"/>
      <c r="BO895" s="16"/>
      <c r="BP895" s="16"/>
      <c r="BQ895" s="16"/>
      <c r="BR895" s="16"/>
      <c r="BS895" s="16"/>
      <c r="BT895" s="16"/>
      <c r="BU895" s="16"/>
      <c r="BV895" s="16"/>
      <c r="BW895" s="16"/>
      <c r="BX895" s="16"/>
      <c r="BY895" s="16"/>
      <c r="BZ895" s="16"/>
      <c r="CA895" s="16"/>
      <c r="CB895" s="16"/>
      <c r="CC895" s="16"/>
      <c r="CD895" s="16"/>
      <c r="CE895" s="16"/>
      <c r="CF895" s="16"/>
      <c r="CG895" s="16"/>
      <c r="CH895" s="16"/>
      <c r="CI895" s="16"/>
      <c r="CJ895" s="16"/>
      <c r="CK895" s="16"/>
      <c r="CL895" s="16"/>
      <c r="CM895" s="16"/>
      <c r="CN895" s="16"/>
      <c r="CO895" s="16"/>
      <c r="CP895" s="16"/>
      <c r="CQ895" s="16"/>
      <c r="CR895" s="16"/>
      <c r="CS895" s="16"/>
      <c r="CT895" s="16"/>
      <c r="CU895" s="16"/>
      <c r="CV895" s="16"/>
      <c r="CW895" s="16"/>
      <c r="CX895" s="16"/>
      <c r="CY895" s="16"/>
      <c r="CZ895" s="16"/>
      <c r="DA895" s="16"/>
      <c r="DB895" s="16"/>
      <c r="DC895" s="16"/>
      <c r="DD895" s="16"/>
      <c r="DE895" s="16"/>
      <c r="DF895" s="16"/>
      <c r="DG895" s="16"/>
      <c r="DH895" s="16"/>
      <c r="DI895" s="16"/>
      <c r="DJ895" s="16"/>
      <c r="DK895" s="16"/>
      <c r="DL895" s="16"/>
      <c r="DM895" s="16"/>
      <c r="DN895" s="16"/>
      <c r="DO895" s="16"/>
      <c r="DP895" s="16"/>
      <c r="DQ895" s="16"/>
      <c r="DR895" s="16"/>
      <c r="DS895" s="16"/>
      <c r="DT895" s="16"/>
      <c r="DU895" s="16"/>
      <c r="DV895" s="16"/>
      <c r="DW895" s="16"/>
      <c r="DX895" s="16"/>
      <c r="DY895" s="16"/>
      <c r="DZ895" s="16"/>
      <c r="EA895" s="16"/>
      <c r="EB895" s="16"/>
      <c r="EC895" s="16"/>
      <c r="ED895" s="16"/>
      <c r="EE895" s="16"/>
      <c r="EF895" s="16"/>
      <c r="EG895" s="16"/>
      <c r="EH895" s="16"/>
      <c r="EI895" s="16"/>
      <c r="EJ895" s="16"/>
      <c r="EK895" s="16"/>
      <c r="EL895" s="16"/>
      <c r="EM895" s="16"/>
      <c r="EN895" s="16"/>
      <c r="EO895" s="16"/>
      <c r="EP895" s="16"/>
      <c r="EQ895" s="16"/>
      <c r="ER895" s="16"/>
      <c r="ES895" s="16"/>
      <c r="ET895" s="16"/>
      <c r="EU895" s="16"/>
      <c r="EV895" s="16"/>
      <c r="EW895" s="16"/>
      <c r="EX895" s="16"/>
      <c r="EY895" s="16"/>
      <c r="EZ895" s="16"/>
      <c r="FA895" s="16"/>
      <c r="FB895" s="16"/>
      <c r="FC895" s="16"/>
      <c r="FD895" s="16"/>
      <c r="FE895" s="16"/>
      <c r="FF895" s="16"/>
      <c r="FG895" s="16"/>
      <c r="FH895" s="16"/>
      <c r="FI895" s="16"/>
      <c r="FJ895" s="16"/>
      <c r="FK895" s="16"/>
      <c r="FL895" s="16"/>
      <c r="FM895" s="16"/>
      <c r="FN895" s="16"/>
      <c r="FO895" s="16"/>
      <c r="FP895" s="16"/>
      <c r="FQ895" s="16"/>
      <c r="FR895" s="16"/>
      <c r="FS895" s="16"/>
      <c r="FT895" s="16"/>
      <c r="FU895" s="16"/>
      <c r="FV895" s="16"/>
      <c r="FW895" s="16"/>
      <c r="FX895" s="16"/>
      <c r="FY895" s="16"/>
      <c r="FZ895" s="16"/>
      <c r="GA895" s="16"/>
      <c r="GB895" s="16"/>
      <c r="GC895" s="16"/>
      <c r="GD895" s="16"/>
      <c r="GE895" s="16"/>
      <c r="GF895" s="16"/>
      <c r="GG895" s="16"/>
      <c r="GH895" s="16"/>
      <c r="GI895" s="16"/>
      <c r="GJ895" s="16"/>
      <c r="GK895" s="16"/>
      <c r="GL895" s="16"/>
      <c r="GM895" s="16"/>
      <c r="GN895" s="16"/>
      <c r="GO895" s="16"/>
      <c r="GP895" s="16"/>
      <c r="GQ895" s="16"/>
      <c r="GR895" s="16"/>
      <c r="GS895" s="16"/>
      <c r="GT895" s="16"/>
      <c r="GU895" s="16"/>
      <c r="GV895" s="16"/>
      <c r="GW895" s="16"/>
      <c r="GX895" s="16"/>
      <c r="GY895" s="16"/>
      <c r="GZ895" s="16"/>
      <c r="HA895" s="16"/>
      <c r="HB895" s="16"/>
      <c r="HC895" s="16"/>
      <c r="HD895" s="16"/>
      <c r="HE895" s="16"/>
      <c r="HF895" s="16"/>
      <c r="HG895" s="16"/>
      <c r="HH895" s="16"/>
      <c r="HI895" s="16"/>
      <c r="HJ895" s="16"/>
      <c r="HK895" s="16"/>
      <c r="HL895" s="16"/>
      <c r="HM895" s="16"/>
      <c r="HN895" s="16"/>
      <c r="HO895" s="16"/>
      <c r="HP895" s="16"/>
      <c r="HQ895" s="16"/>
      <c r="HR895" s="16"/>
      <c r="HS895" s="16"/>
      <c r="HT895" s="16"/>
      <c r="HU895" s="16"/>
      <c r="HV895" s="16"/>
      <c r="HW895" s="16"/>
      <c r="HX895" s="16"/>
      <c r="HY895" s="16"/>
      <c r="HZ895" s="16"/>
      <c r="IA895" s="16"/>
      <c r="IB895" s="16"/>
      <c r="IC895" s="16"/>
      <c r="ID895" s="16"/>
      <c r="IE895" s="16"/>
      <c r="IF895" s="16"/>
      <c r="IG895" s="16"/>
      <c r="IH895" s="16"/>
      <c r="II895" s="16"/>
      <c r="IJ895" s="16"/>
      <c r="IK895" s="16"/>
      <c r="IL895" s="16"/>
      <c r="IM895" s="16"/>
      <c r="IN895" s="16"/>
      <c r="IO895" s="16"/>
      <c r="IP895" s="16"/>
      <c r="IQ895" s="16"/>
      <c r="IR895" s="16"/>
      <c r="IS895" s="16"/>
      <c r="IT895" s="16"/>
      <c r="IU895" s="16"/>
      <c r="IV895" s="16"/>
      <c r="IW895" s="16"/>
      <c r="IX895" s="16"/>
      <c r="IY895" s="16"/>
      <c r="IZ895" s="16"/>
      <c r="JA895" s="16"/>
      <c r="JB895" s="16"/>
      <c r="JC895" s="16"/>
      <c r="JD895" s="16"/>
      <c r="JE895" s="16"/>
      <c r="JF895" s="16"/>
      <c r="JG895" s="16"/>
      <c r="JH895" s="16"/>
      <c r="JI895" s="16"/>
      <c r="JJ895" s="16"/>
      <c r="JK895" s="16"/>
      <c r="JL895" s="16"/>
      <c r="JM895" s="16"/>
      <c r="JN895" s="16"/>
      <c r="JO895" s="16"/>
      <c r="JP895" s="16"/>
    </row>
    <row r="896" spans="2:276" s="18" customFormat="1" ht="15.75" customHeight="1" x14ac:dyDescent="0.25">
      <c r="B896" s="16"/>
      <c r="C896" s="16"/>
      <c r="D896" s="16"/>
      <c r="E896" s="16"/>
      <c r="F896" s="16"/>
      <c r="G896" s="16"/>
      <c r="H896" s="16"/>
      <c r="I896" s="16"/>
      <c r="J896" s="16"/>
      <c r="K896" s="16"/>
      <c r="L896" s="16"/>
      <c r="M896" s="16"/>
      <c r="N896" s="16"/>
      <c r="O896" s="16"/>
      <c r="P896" s="16"/>
      <c r="Q896" s="16"/>
      <c r="R896" s="16"/>
      <c r="S896" s="16"/>
      <c r="T896" s="16"/>
      <c r="U896" s="16"/>
      <c r="V896" s="16"/>
      <c r="W896" s="16"/>
      <c r="X896" s="16"/>
      <c r="Y896" s="16"/>
      <c r="Z896" s="16"/>
      <c r="AA896" s="16"/>
      <c r="AB896" s="16"/>
      <c r="AC896" s="16"/>
      <c r="AD896" s="16"/>
      <c r="AE896" s="16"/>
      <c r="AF896" s="16"/>
      <c r="AG896" s="16"/>
      <c r="AH896" s="16"/>
      <c r="AI896" s="16"/>
      <c r="AJ896" s="16"/>
      <c r="AK896" s="16"/>
      <c r="AL896" s="16"/>
      <c r="AM896" s="16"/>
      <c r="AN896" s="16"/>
      <c r="AO896" s="16"/>
      <c r="AP896" s="16"/>
      <c r="AQ896" s="16"/>
      <c r="AR896" s="16"/>
      <c r="AS896" s="16"/>
      <c r="AT896" s="16"/>
      <c r="AU896" s="16"/>
      <c r="AV896" s="16"/>
      <c r="AW896" s="16"/>
      <c r="AX896" s="16"/>
      <c r="AY896" s="16"/>
      <c r="AZ896" s="16"/>
      <c r="BA896" s="16"/>
      <c r="BB896" s="16"/>
      <c r="BC896" s="16"/>
      <c r="BD896" s="16"/>
      <c r="BE896" s="16"/>
      <c r="BF896" s="16"/>
      <c r="BG896" s="16"/>
      <c r="BH896" s="16"/>
      <c r="BI896" s="16"/>
      <c r="BJ896" s="16"/>
      <c r="BK896" s="16"/>
      <c r="BL896" s="16"/>
      <c r="BM896" s="16"/>
      <c r="BN896" s="16"/>
      <c r="BO896" s="16"/>
      <c r="BP896" s="16"/>
      <c r="BQ896" s="16"/>
      <c r="BR896" s="16"/>
      <c r="BS896" s="16"/>
      <c r="BT896" s="16"/>
      <c r="BU896" s="16"/>
      <c r="BV896" s="16"/>
      <c r="BW896" s="16"/>
      <c r="BX896" s="16"/>
      <c r="BY896" s="16"/>
      <c r="BZ896" s="16"/>
      <c r="CA896" s="16"/>
      <c r="CB896" s="16"/>
      <c r="CC896" s="16"/>
      <c r="CD896" s="16"/>
      <c r="CE896" s="16"/>
      <c r="CF896" s="16"/>
      <c r="CG896" s="16"/>
      <c r="CH896" s="16"/>
      <c r="CI896" s="16"/>
      <c r="CJ896" s="16"/>
      <c r="CK896" s="16"/>
      <c r="CL896" s="16"/>
      <c r="CM896" s="16"/>
      <c r="CN896" s="16"/>
      <c r="CO896" s="16"/>
      <c r="CP896" s="16"/>
      <c r="CQ896" s="16"/>
      <c r="CR896" s="16"/>
      <c r="CS896" s="16"/>
      <c r="CT896" s="16"/>
      <c r="CU896" s="16"/>
      <c r="CV896" s="16"/>
      <c r="CW896" s="16"/>
      <c r="CX896" s="16"/>
      <c r="CY896" s="16"/>
      <c r="CZ896" s="16"/>
      <c r="DA896" s="16"/>
      <c r="DB896" s="16"/>
      <c r="DC896" s="16"/>
      <c r="DD896" s="16"/>
      <c r="DE896" s="16"/>
      <c r="DF896" s="16"/>
      <c r="DG896" s="16"/>
      <c r="DH896" s="16"/>
      <c r="DI896" s="16"/>
      <c r="DJ896" s="16"/>
      <c r="DK896" s="16"/>
      <c r="DL896" s="16"/>
      <c r="DM896" s="16"/>
      <c r="DN896" s="16"/>
      <c r="DO896" s="16"/>
      <c r="DP896" s="16"/>
      <c r="DQ896" s="16"/>
      <c r="DR896" s="16"/>
      <c r="DS896" s="16"/>
      <c r="DT896" s="16"/>
      <c r="DU896" s="16"/>
      <c r="DV896" s="16"/>
      <c r="DW896" s="16"/>
      <c r="DX896" s="16"/>
      <c r="DY896" s="16"/>
      <c r="DZ896" s="16"/>
      <c r="EA896" s="16"/>
      <c r="EB896" s="16"/>
      <c r="EC896" s="16"/>
      <c r="ED896" s="16"/>
      <c r="EE896" s="16"/>
      <c r="EF896" s="16"/>
      <c r="EG896" s="16"/>
      <c r="EH896" s="16"/>
      <c r="EI896" s="16"/>
      <c r="EJ896" s="16"/>
      <c r="EK896" s="16"/>
      <c r="EL896" s="16"/>
      <c r="EM896" s="16"/>
      <c r="EN896" s="16"/>
      <c r="EO896" s="16"/>
      <c r="EP896" s="16"/>
      <c r="EQ896" s="16"/>
      <c r="ER896" s="16"/>
      <c r="ES896" s="16"/>
      <c r="ET896" s="16"/>
      <c r="EU896" s="16"/>
      <c r="EV896" s="16"/>
      <c r="EW896" s="16"/>
      <c r="EX896" s="16"/>
      <c r="EY896" s="16"/>
      <c r="EZ896" s="16"/>
      <c r="FA896" s="16"/>
      <c r="FB896" s="16"/>
      <c r="FC896" s="16"/>
      <c r="FD896" s="16"/>
      <c r="FE896" s="16"/>
      <c r="FF896" s="16"/>
      <c r="FG896" s="16"/>
      <c r="FH896" s="16"/>
      <c r="FI896" s="16"/>
      <c r="FJ896" s="16"/>
      <c r="FK896" s="16"/>
      <c r="FL896" s="16"/>
      <c r="FM896" s="16"/>
      <c r="FN896" s="16"/>
      <c r="FO896" s="16"/>
      <c r="FP896" s="16"/>
      <c r="FQ896" s="16"/>
      <c r="FR896" s="16"/>
      <c r="FS896" s="16"/>
      <c r="FT896" s="16"/>
      <c r="FU896" s="16"/>
      <c r="FV896" s="16"/>
      <c r="FW896" s="16"/>
      <c r="FX896" s="16"/>
      <c r="FY896" s="16"/>
      <c r="FZ896" s="16"/>
      <c r="GA896" s="16"/>
      <c r="GB896" s="16"/>
      <c r="GC896" s="16"/>
      <c r="GD896" s="16"/>
      <c r="GE896" s="16"/>
      <c r="GF896" s="16"/>
      <c r="GG896" s="16"/>
      <c r="GH896" s="16"/>
      <c r="GI896" s="16"/>
      <c r="GJ896" s="16"/>
      <c r="GK896" s="16"/>
      <c r="GL896" s="16"/>
      <c r="GM896" s="16"/>
      <c r="GN896" s="16"/>
      <c r="GO896" s="16"/>
      <c r="GP896" s="16"/>
      <c r="GQ896" s="16"/>
      <c r="GR896" s="16"/>
      <c r="GS896" s="16"/>
      <c r="GT896" s="16"/>
      <c r="GU896" s="16"/>
      <c r="GV896" s="16"/>
      <c r="GW896" s="16"/>
      <c r="GX896" s="16"/>
      <c r="GY896" s="16"/>
      <c r="GZ896" s="16"/>
      <c r="HA896" s="16"/>
      <c r="HB896" s="16"/>
      <c r="HC896" s="16"/>
      <c r="HD896" s="16"/>
      <c r="HE896" s="16"/>
      <c r="HF896" s="16"/>
      <c r="HG896" s="16"/>
      <c r="HH896" s="16"/>
      <c r="HI896" s="16"/>
      <c r="HJ896" s="16"/>
      <c r="HK896" s="16"/>
      <c r="HL896" s="16"/>
      <c r="HM896" s="16"/>
      <c r="HN896" s="16"/>
      <c r="HO896" s="16"/>
      <c r="HP896" s="16"/>
      <c r="HQ896" s="16"/>
      <c r="HR896" s="16"/>
      <c r="HS896" s="16"/>
      <c r="HT896" s="16"/>
      <c r="HU896" s="16"/>
      <c r="HV896" s="16"/>
      <c r="HW896" s="16"/>
      <c r="HX896" s="16"/>
      <c r="HY896" s="16"/>
      <c r="HZ896" s="16"/>
      <c r="IA896" s="16"/>
      <c r="IB896" s="16"/>
      <c r="IC896" s="16"/>
      <c r="ID896" s="16"/>
      <c r="IE896" s="16"/>
      <c r="IF896" s="16"/>
      <c r="IG896" s="16"/>
      <c r="IH896" s="16"/>
      <c r="II896" s="16"/>
      <c r="IJ896" s="16"/>
      <c r="IK896" s="16"/>
      <c r="IL896" s="16"/>
      <c r="IM896" s="16"/>
      <c r="IN896" s="16"/>
      <c r="IO896" s="16"/>
      <c r="IP896" s="16"/>
      <c r="IQ896" s="16"/>
      <c r="IR896" s="16"/>
      <c r="IS896" s="16"/>
      <c r="IT896" s="16"/>
      <c r="IU896" s="16"/>
      <c r="IV896" s="16"/>
      <c r="IW896" s="16"/>
      <c r="IX896" s="16"/>
      <c r="IY896" s="16"/>
      <c r="IZ896" s="16"/>
      <c r="JA896" s="16"/>
      <c r="JB896" s="16"/>
      <c r="JC896" s="16"/>
      <c r="JD896" s="16"/>
      <c r="JE896" s="16"/>
      <c r="JF896" s="16"/>
      <c r="JG896" s="16"/>
      <c r="JH896" s="16"/>
      <c r="JI896" s="16"/>
      <c r="JJ896" s="16"/>
      <c r="JK896" s="16"/>
      <c r="JL896" s="16"/>
      <c r="JM896" s="16"/>
      <c r="JN896" s="16"/>
      <c r="JO896" s="16"/>
      <c r="JP896" s="16"/>
    </row>
    <row r="897" spans="2:276" s="18" customFormat="1" ht="15.75" customHeight="1" x14ac:dyDescent="0.25">
      <c r="B897" s="16"/>
      <c r="C897" s="16"/>
      <c r="D897" s="16"/>
      <c r="E897" s="16"/>
      <c r="F897" s="16"/>
      <c r="G897" s="16"/>
      <c r="H897" s="16"/>
      <c r="I897" s="16"/>
      <c r="J897" s="16"/>
      <c r="K897" s="16"/>
      <c r="L897" s="16"/>
      <c r="M897" s="16"/>
      <c r="N897" s="16"/>
      <c r="O897" s="16"/>
      <c r="P897" s="16"/>
      <c r="Q897" s="16"/>
      <c r="R897" s="16"/>
      <c r="S897" s="16"/>
      <c r="T897" s="16"/>
      <c r="U897" s="16"/>
      <c r="V897" s="16"/>
      <c r="W897" s="16"/>
      <c r="X897" s="16"/>
      <c r="Y897" s="16"/>
      <c r="Z897" s="16"/>
      <c r="AA897" s="16"/>
      <c r="AB897" s="16"/>
      <c r="AC897" s="16"/>
      <c r="AD897" s="16"/>
      <c r="AE897" s="16"/>
      <c r="AF897" s="16"/>
      <c r="AG897" s="16"/>
      <c r="AH897" s="16"/>
      <c r="AI897" s="16"/>
      <c r="AJ897" s="16"/>
      <c r="AK897" s="16"/>
      <c r="AL897" s="16"/>
      <c r="AM897" s="16"/>
      <c r="AN897" s="16"/>
      <c r="AO897" s="16"/>
      <c r="AP897" s="16"/>
      <c r="AQ897" s="16"/>
      <c r="AR897" s="16"/>
      <c r="AS897" s="16"/>
      <c r="AT897" s="16"/>
      <c r="AU897" s="16"/>
      <c r="AV897" s="16"/>
      <c r="AW897" s="16"/>
      <c r="AX897" s="16"/>
      <c r="AY897" s="16"/>
      <c r="AZ897" s="16"/>
      <c r="BA897" s="16"/>
      <c r="BB897" s="16"/>
      <c r="BC897" s="16"/>
      <c r="BD897" s="16"/>
      <c r="BE897" s="16"/>
      <c r="BF897" s="16"/>
      <c r="BG897" s="16"/>
      <c r="BH897" s="16"/>
      <c r="BI897" s="16"/>
      <c r="BJ897" s="16"/>
      <c r="BK897" s="16"/>
      <c r="BL897" s="16"/>
      <c r="BM897" s="16"/>
      <c r="BN897" s="16"/>
      <c r="BO897" s="16"/>
      <c r="BP897" s="16"/>
      <c r="BQ897" s="16"/>
      <c r="BR897" s="16"/>
      <c r="BS897" s="16"/>
      <c r="BT897" s="16"/>
      <c r="BU897" s="16"/>
      <c r="BV897" s="16"/>
      <c r="BW897" s="16"/>
      <c r="BX897" s="16"/>
      <c r="BY897" s="16"/>
      <c r="BZ897" s="16"/>
      <c r="CA897" s="16"/>
      <c r="CB897" s="16"/>
      <c r="CC897" s="16"/>
      <c r="CD897" s="16"/>
      <c r="CE897" s="16"/>
      <c r="CF897" s="16"/>
      <c r="CG897" s="16"/>
      <c r="CH897" s="16"/>
      <c r="CI897" s="16"/>
      <c r="CJ897" s="16"/>
      <c r="CK897" s="16"/>
      <c r="CL897" s="16"/>
      <c r="CM897" s="16"/>
      <c r="CN897" s="16"/>
      <c r="CO897" s="16"/>
      <c r="CP897" s="16"/>
      <c r="CQ897" s="16"/>
      <c r="CR897" s="16"/>
      <c r="CS897" s="16"/>
      <c r="CT897" s="16"/>
      <c r="CU897" s="16"/>
      <c r="CV897" s="16"/>
      <c r="CW897" s="16"/>
      <c r="CX897" s="16"/>
      <c r="CY897" s="16"/>
      <c r="CZ897" s="16"/>
      <c r="DA897" s="16"/>
      <c r="DB897" s="16"/>
      <c r="DC897" s="16"/>
      <c r="DD897" s="16"/>
      <c r="DE897" s="16"/>
      <c r="DF897" s="16"/>
      <c r="DG897" s="16"/>
      <c r="DH897" s="16"/>
      <c r="DI897" s="16"/>
      <c r="DJ897" s="16"/>
      <c r="DK897" s="16"/>
      <c r="DL897" s="16"/>
      <c r="DM897" s="16"/>
      <c r="DN897" s="16"/>
      <c r="DO897" s="16"/>
      <c r="DP897" s="16"/>
      <c r="DQ897" s="16"/>
      <c r="DR897" s="16"/>
      <c r="DS897" s="16"/>
      <c r="DT897" s="16"/>
      <c r="DU897" s="16"/>
      <c r="DV897" s="16"/>
      <c r="DW897" s="16"/>
      <c r="DX897" s="16"/>
      <c r="DY897" s="16"/>
      <c r="DZ897" s="16"/>
      <c r="EA897" s="16"/>
      <c r="EB897" s="16"/>
      <c r="EC897" s="16"/>
      <c r="ED897" s="16"/>
      <c r="EE897" s="16"/>
      <c r="EF897" s="16"/>
      <c r="EG897" s="16"/>
      <c r="EH897" s="16"/>
      <c r="EI897" s="16"/>
      <c r="EJ897" s="16"/>
      <c r="EK897" s="16"/>
      <c r="EL897" s="16"/>
      <c r="EM897" s="16"/>
      <c r="EN897" s="16"/>
      <c r="EO897" s="16"/>
      <c r="EP897" s="16"/>
      <c r="EQ897" s="16"/>
      <c r="ER897" s="16"/>
      <c r="ES897" s="16"/>
      <c r="ET897" s="16"/>
      <c r="EU897" s="16"/>
      <c r="EV897" s="16"/>
      <c r="EW897" s="16"/>
      <c r="EX897" s="16"/>
      <c r="EY897" s="16"/>
      <c r="EZ897" s="16"/>
      <c r="FA897" s="16"/>
      <c r="FB897" s="16"/>
      <c r="FC897" s="16"/>
      <c r="FD897" s="16"/>
      <c r="FE897" s="16"/>
      <c r="FF897" s="16"/>
      <c r="FG897" s="16"/>
      <c r="FH897" s="16"/>
      <c r="FI897" s="16"/>
      <c r="FJ897" s="16"/>
      <c r="FK897" s="16"/>
      <c r="FL897" s="16"/>
      <c r="FM897" s="16"/>
      <c r="FN897" s="16"/>
      <c r="FO897" s="16"/>
      <c r="FP897" s="16"/>
      <c r="FQ897" s="16"/>
      <c r="FR897" s="16"/>
      <c r="FS897" s="16"/>
      <c r="FT897" s="16"/>
      <c r="FU897" s="16"/>
      <c r="FV897" s="16"/>
      <c r="FW897" s="16"/>
      <c r="FX897" s="16"/>
      <c r="FY897" s="16"/>
      <c r="FZ897" s="16"/>
      <c r="GA897" s="16"/>
      <c r="GB897" s="16"/>
      <c r="GC897" s="16"/>
      <c r="GD897" s="16"/>
      <c r="GE897" s="16"/>
      <c r="GF897" s="16"/>
      <c r="GG897" s="16"/>
      <c r="GH897" s="16"/>
      <c r="GI897" s="16"/>
      <c r="GJ897" s="16"/>
      <c r="GK897" s="16"/>
      <c r="GL897" s="16"/>
      <c r="GM897" s="16"/>
      <c r="GN897" s="16"/>
      <c r="GO897" s="16"/>
      <c r="GP897" s="16"/>
      <c r="GQ897" s="16"/>
      <c r="GR897" s="16"/>
      <c r="GS897" s="16"/>
      <c r="GT897" s="16"/>
      <c r="GU897" s="16"/>
      <c r="GV897" s="16"/>
      <c r="GW897" s="16"/>
      <c r="GX897" s="16"/>
      <c r="GY897" s="16"/>
      <c r="GZ897" s="16"/>
      <c r="HA897" s="16"/>
      <c r="HB897" s="16"/>
      <c r="HC897" s="16"/>
      <c r="HD897" s="16"/>
      <c r="HE897" s="16"/>
      <c r="HF897" s="16"/>
      <c r="HG897" s="16"/>
      <c r="HH897" s="16"/>
      <c r="HI897" s="16"/>
      <c r="HJ897" s="16"/>
      <c r="HK897" s="16"/>
      <c r="HL897" s="16"/>
      <c r="HM897" s="16"/>
      <c r="HN897" s="16"/>
      <c r="HO897" s="16"/>
      <c r="HP897" s="16"/>
      <c r="HQ897" s="16"/>
      <c r="HR897" s="16"/>
      <c r="HS897" s="16"/>
      <c r="HT897" s="16"/>
      <c r="HU897" s="16"/>
      <c r="HV897" s="16"/>
      <c r="HW897" s="16"/>
      <c r="HX897" s="16"/>
      <c r="HY897" s="16"/>
      <c r="HZ897" s="16"/>
      <c r="IA897" s="16"/>
      <c r="IB897" s="16"/>
      <c r="IC897" s="16"/>
      <c r="ID897" s="16"/>
      <c r="IE897" s="16"/>
      <c r="IF897" s="16"/>
      <c r="IG897" s="16"/>
      <c r="IH897" s="16"/>
      <c r="II897" s="16"/>
      <c r="IJ897" s="16"/>
      <c r="IK897" s="16"/>
      <c r="IL897" s="16"/>
      <c r="IM897" s="16"/>
      <c r="IN897" s="16"/>
      <c r="IO897" s="16"/>
      <c r="IP897" s="16"/>
      <c r="IQ897" s="16"/>
      <c r="IR897" s="16"/>
      <c r="IS897" s="16"/>
      <c r="IT897" s="16"/>
      <c r="IU897" s="16"/>
      <c r="IV897" s="16"/>
      <c r="IW897" s="16"/>
      <c r="IX897" s="16"/>
      <c r="IY897" s="16"/>
      <c r="IZ897" s="16"/>
      <c r="JA897" s="16"/>
      <c r="JB897" s="16"/>
      <c r="JC897" s="16"/>
      <c r="JD897" s="16"/>
      <c r="JE897" s="16"/>
      <c r="JF897" s="16"/>
      <c r="JG897" s="16"/>
      <c r="JH897" s="16"/>
      <c r="JI897" s="16"/>
      <c r="JJ897" s="16"/>
      <c r="JK897" s="16"/>
      <c r="JL897" s="16"/>
      <c r="JM897" s="16"/>
      <c r="JN897" s="16"/>
      <c r="JO897" s="16"/>
      <c r="JP897" s="16"/>
    </row>
    <row r="898" spans="2:276" s="18" customFormat="1" ht="15.75" customHeight="1" x14ac:dyDescent="0.25">
      <c r="B898" s="16"/>
      <c r="C898" s="16"/>
      <c r="D898" s="16"/>
      <c r="E898" s="16"/>
      <c r="F898" s="16"/>
      <c r="G898" s="16"/>
      <c r="H898" s="16"/>
      <c r="I898" s="16"/>
      <c r="J898" s="16"/>
      <c r="K898" s="16"/>
      <c r="L898" s="16"/>
      <c r="M898" s="16"/>
      <c r="N898" s="16"/>
      <c r="O898" s="16"/>
      <c r="P898" s="16"/>
      <c r="Q898" s="16"/>
      <c r="R898" s="16"/>
      <c r="S898" s="16"/>
      <c r="T898" s="16"/>
      <c r="U898" s="16"/>
      <c r="V898" s="16"/>
      <c r="W898" s="16"/>
      <c r="X898" s="16"/>
      <c r="Y898" s="16"/>
      <c r="Z898" s="16"/>
      <c r="AA898" s="16"/>
      <c r="AB898" s="16"/>
      <c r="AC898" s="16"/>
      <c r="AD898" s="16"/>
      <c r="AE898" s="16"/>
      <c r="AF898" s="16"/>
      <c r="AG898" s="16"/>
      <c r="AH898" s="16"/>
      <c r="AI898" s="16"/>
      <c r="AJ898" s="16"/>
      <c r="AK898" s="16"/>
      <c r="AL898" s="16"/>
      <c r="AM898" s="16"/>
      <c r="AN898" s="16"/>
      <c r="AO898" s="16"/>
      <c r="AP898" s="16"/>
      <c r="AQ898" s="16"/>
      <c r="AR898" s="16"/>
      <c r="AS898" s="16"/>
      <c r="AT898" s="16"/>
      <c r="AU898" s="16"/>
      <c r="AV898" s="16"/>
      <c r="AW898" s="16"/>
      <c r="AX898" s="16"/>
      <c r="AY898" s="16"/>
      <c r="AZ898" s="16"/>
      <c r="BA898" s="16"/>
      <c r="BB898" s="16"/>
      <c r="BC898" s="16"/>
      <c r="BD898" s="16"/>
      <c r="BE898" s="16"/>
      <c r="BF898" s="16"/>
      <c r="BG898" s="16"/>
      <c r="BH898" s="16"/>
      <c r="BI898" s="16"/>
      <c r="BJ898" s="16"/>
      <c r="BK898" s="16"/>
      <c r="BL898" s="16"/>
      <c r="BM898" s="16"/>
      <c r="BN898" s="16"/>
      <c r="BO898" s="16"/>
      <c r="BP898" s="16"/>
      <c r="BQ898" s="16"/>
      <c r="BR898" s="16"/>
      <c r="BS898" s="16"/>
      <c r="BT898" s="16"/>
      <c r="BU898" s="16"/>
      <c r="BV898" s="16"/>
      <c r="BW898" s="16"/>
      <c r="BX898" s="16"/>
      <c r="BY898" s="16"/>
      <c r="BZ898" s="16"/>
      <c r="CA898" s="16"/>
      <c r="CB898" s="16"/>
      <c r="CC898" s="16"/>
      <c r="CD898" s="16"/>
      <c r="CE898" s="16"/>
      <c r="CF898" s="16"/>
      <c r="CG898" s="16"/>
      <c r="CH898" s="16"/>
      <c r="CI898" s="16"/>
      <c r="CJ898" s="16"/>
      <c r="CK898" s="16"/>
      <c r="CL898" s="16"/>
      <c r="CM898" s="16"/>
      <c r="CN898" s="16"/>
      <c r="CO898" s="16"/>
      <c r="CP898" s="16"/>
      <c r="CQ898" s="16"/>
      <c r="CR898" s="16"/>
      <c r="CS898" s="16"/>
      <c r="CT898" s="16"/>
      <c r="CU898" s="16"/>
      <c r="CV898" s="16"/>
      <c r="CW898" s="16"/>
      <c r="CX898" s="16"/>
      <c r="CY898" s="16"/>
      <c r="CZ898" s="16"/>
      <c r="DA898" s="16"/>
      <c r="DB898" s="16"/>
      <c r="DC898" s="16"/>
      <c r="DD898" s="16"/>
      <c r="DE898" s="16"/>
      <c r="DF898" s="16"/>
      <c r="DG898" s="16"/>
      <c r="DH898" s="16"/>
      <c r="DI898" s="16"/>
      <c r="DJ898" s="16"/>
      <c r="DK898" s="16"/>
      <c r="DL898" s="16"/>
      <c r="DM898" s="16"/>
      <c r="DN898" s="16"/>
      <c r="DO898" s="16"/>
      <c r="DP898" s="16"/>
      <c r="DQ898" s="16"/>
      <c r="DR898" s="16"/>
      <c r="DS898" s="16"/>
      <c r="DT898" s="16"/>
      <c r="DU898" s="16"/>
      <c r="DV898" s="16"/>
      <c r="DW898" s="16"/>
      <c r="DX898" s="16"/>
      <c r="DY898" s="16"/>
      <c r="DZ898" s="16"/>
      <c r="EA898" s="16"/>
      <c r="EB898" s="16"/>
      <c r="EC898" s="16"/>
      <c r="ED898" s="16"/>
      <c r="EE898" s="16"/>
      <c r="EF898" s="16"/>
      <c r="EG898" s="16"/>
      <c r="EH898" s="16"/>
      <c r="EI898" s="16"/>
      <c r="EJ898" s="16"/>
      <c r="EK898" s="16"/>
      <c r="EL898" s="16"/>
      <c r="EM898" s="16"/>
      <c r="EN898" s="16"/>
      <c r="EO898" s="16"/>
      <c r="EP898" s="16"/>
      <c r="EQ898" s="16"/>
      <c r="ER898" s="16"/>
      <c r="ES898" s="16"/>
      <c r="ET898" s="16"/>
      <c r="EU898" s="16"/>
      <c r="EV898" s="16"/>
      <c r="EW898" s="16"/>
      <c r="EX898" s="16"/>
      <c r="EY898" s="16"/>
      <c r="EZ898" s="16"/>
      <c r="FA898" s="16"/>
      <c r="FB898" s="16"/>
      <c r="FC898" s="16"/>
      <c r="FD898" s="16"/>
      <c r="FE898" s="16"/>
      <c r="FF898" s="16"/>
      <c r="FG898" s="16"/>
      <c r="FH898" s="16"/>
      <c r="FI898" s="16"/>
      <c r="FJ898" s="16"/>
      <c r="FK898" s="16"/>
      <c r="FL898" s="16"/>
      <c r="FM898" s="16"/>
      <c r="FN898" s="16"/>
      <c r="FO898" s="16"/>
      <c r="FP898" s="16"/>
      <c r="FQ898" s="16"/>
      <c r="FR898" s="16"/>
      <c r="FS898" s="16"/>
      <c r="FT898" s="16"/>
      <c r="FU898" s="16"/>
      <c r="FV898" s="16"/>
      <c r="FW898" s="16"/>
      <c r="FX898" s="16"/>
      <c r="FY898" s="16"/>
      <c r="FZ898" s="16"/>
      <c r="GA898" s="16"/>
      <c r="GB898" s="16"/>
      <c r="GC898" s="16"/>
      <c r="GD898" s="16"/>
      <c r="GE898" s="16"/>
      <c r="GF898" s="16"/>
      <c r="GG898" s="16"/>
      <c r="GH898" s="16"/>
      <c r="GI898" s="16"/>
      <c r="GJ898" s="16"/>
      <c r="GK898" s="16"/>
      <c r="GL898" s="16"/>
      <c r="GM898" s="16"/>
      <c r="GN898" s="16"/>
      <c r="GO898" s="16"/>
      <c r="GP898" s="16"/>
      <c r="GQ898" s="16"/>
      <c r="GR898" s="16"/>
      <c r="GS898" s="16"/>
      <c r="GT898" s="16"/>
      <c r="GU898" s="16"/>
      <c r="GV898" s="16"/>
      <c r="GW898" s="16"/>
      <c r="GX898" s="16"/>
      <c r="GY898" s="16"/>
      <c r="GZ898" s="16"/>
      <c r="HA898" s="16"/>
      <c r="HB898" s="16"/>
      <c r="HC898" s="16"/>
      <c r="HD898" s="16"/>
      <c r="HE898" s="16"/>
      <c r="HF898" s="16"/>
      <c r="HG898" s="16"/>
      <c r="HH898" s="16"/>
      <c r="HI898" s="16"/>
      <c r="HJ898" s="16"/>
      <c r="HK898" s="16"/>
      <c r="HL898" s="16"/>
      <c r="HM898" s="16"/>
      <c r="HN898" s="16"/>
      <c r="HO898" s="16"/>
      <c r="HP898" s="16"/>
      <c r="HQ898" s="16"/>
      <c r="HR898" s="16"/>
      <c r="HS898" s="16"/>
      <c r="HT898" s="16"/>
      <c r="HU898" s="16"/>
      <c r="HV898" s="16"/>
      <c r="HW898" s="16"/>
      <c r="HX898" s="16"/>
      <c r="HY898" s="16"/>
      <c r="HZ898" s="16"/>
      <c r="IA898" s="16"/>
      <c r="IB898" s="16"/>
      <c r="IC898" s="16"/>
      <c r="ID898" s="16"/>
      <c r="IE898" s="16"/>
      <c r="IF898" s="16"/>
      <c r="IG898" s="16"/>
      <c r="IH898" s="16"/>
      <c r="II898" s="16"/>
      <c r="IJ898" s="16"/>
      <c r="IK898" s="16"/>
      <c r="IL898" s="16"/>
      <c r="IM898" s="16"/>
      <c r="IN898" s="16"/>
      <c r="IO898" s="16"/>
      <c r="IP898" s="16"/>
      <c r="IQ898" s="16"/>
      <c r="IR898" s="16"/>
      <c r="IS898" s="16"/>
      <c r="IT898" s="16"/>
      <c r="IU898" s="16"/>
      <c r="IV898" s="16"/>
      <c r="IW898" s="16"/>
      <c r="IX898" s="16"/>
      <c r="IY898" s="16"/>
      <c r="IZ898" s="16"/>
      <c r="JA898" s="16"/>
      <c r="JB898" s="16"/>
      <c r="JC898" s="16"/>
      <c r="JD898" s="16"/>
      <c r="JE898" s="16"/>
      <c r="JF898" s="16"/>
      <c r="JG898" s="16"/>
      <c r="JH898" s="16"/>
      <c r="JI898" s="16"/>
      <c r="JJ898" s="16"/>
      <c r="JK898" s="16"/>
      <c r="JL898" s="16"/>
      <c r="JM898" s="16"/>
      <c r="JN898" s="16"/>
      <c r="JO898" s="16"/>
      <c r="JP898" s="16"/>
    </row>
    <row r="899" spans="2:276" s="18" customFormat="1" ht="15.75" customHeight="1" x14ac:dyDescent="0.25">
      <c r="B899" s="16"/>
      <c r="C899" s="16"/>
      <c r="D899" s="16"/>
      <c r="E899" s="16"/>
      <c r="F899" s="16"/>
      <c r="G899" s="16"/>
      <c r="H899" s="16"/>
      <c r="I899" s="16"/>
      <c r="J899" s="16"/>
      <c r="K899" s="16"/>
      <c r="L899" s="16"/>
      <c r="M899" s="16"/>
      <c r="N899" s="16"/>
      <c r="O899" s="16"/>
      <c r="P899" s="16"/>
      <c r="Q899" s="16"/>
      <c r="R899" s="16"/>
      <c r="S899" s="16"/>
      <c r="T899" s="16"/>
      <c r="U899" s="16"/>
      <c r="V899" s="16"/>
      <c r="W899" s="16"/>
      <c r="X899" s="16"/>
      <c r="Y899" s="16"/>
      <c r="Z899" s="16"/>
      <c r="AA899" s="16"/>
      <c r="AB899" s="16"/>
      <c r="AC899" s="16"/>
      <c r="AD899" s="16"/>
      <c r="AE899" s="16"/>
      <c r="AF899" s="16"/>
      <c r="AG899" s="16"/>
      <c r="AH899" s="16"/>
      <c r="AI899" s="16"/>
      <c r="AJ899" s="16"/>
      <c r="AK899" s="16"/>
      <c r="AL899" s="16"/>
      <c r="AM899" s="16"/>
      <c r="AN899" s="16"/>
      <c r="AO899" s="16"/>
      <c r="AP899" s="16"/>
      <c r="AQ899" s="16"/>
      <c r="AR899" s="16"/>
      <c r="AS899" s="16"/>
      <c r="AT899" s="16"/>
      <c r="AU899" s="16"/>
      <c r="AV899" s="16"/>
      <c r="AW899" s="16"/>
      <c r="AX899" s="16"/>
      <c r="AY899" s="16"/>
      <c r="AZ899" s="16"/>
      <c r="BA899" s="16"/>
      <c r="BB899" s="16"/>
      <c r="BC899" s="16"/>
      <c r="BD899" s="16"/>
      <c r="BE899" s="16"/>
      <c r="BF899" s="16"/>
      <c r="BG899" s="16"/>
      <c r="BH899" s="16"/>
      <c r="BI899" s="16"/>
      <c r="BJ899" s="16"/>
      <c r="BK899" s="16"/>
      <c r="BL899" s="16"/>
      <c r="BM899" s="16"/>
      <c r="BN899" s="16"/>
      <c r="BO899" s="16"/>
      <c r="BP899" s="16"/>
      <c r="BQ899" s="16"/>
      <c r="BR899" s="16"/>
      <c r="BS899" s="16"/>
      <c r="BT899" s="16"/>
      <c r="BU899" s="16"/>
      <c r="BV899" s="16"/>
      <c r="BW899" s="16"/>
      <c r="BX899" s="16"/>
      <c r="BY899" s="16"/>
      <c r="BZ899" s="16"/>
      <c r="CA899" s="16"/>
      <c r="CB899" s="16"/>
      <c r="CC899" s="16"/>
      <c r="CD899" s="16"/>
      <c r="CE899" s="16"/>
      <c r="CF899" s="16"/>
      <c r="CG899" s="16"/>
      <c r="CH899" s="16"/>
      <c r="CI899" s="16"/>
      <c r="CJ899" s="16"/>
      <c r="CK899" s="16"/>
      <c r="CL899" s="16"/>
      <c r="CM899" s="16"/>
      <c r="CN899" s="16"/>
      <c r="CO899" s="16"/>
      <c r="CP899" s="16"/>
      <c r="CQ899" s="16"/>
      <c r="CR899" s="16"/>
      <c r="CS899" s="16"/>
      <c r="CT899" s="16"/>
      <c r="CU899" s="16"/>
      <c r="CV899" s="16"/>
      <c r="CW899" s="16"/>
      <c r="CX899" s="16"/>
      <c r="CY899" s="16"/>
      <c r="CZ899" s="16"/>
      <c r="DA899" s="16"/>
      <c r="DB899" s="16"/>
      <c r="DC899" s="16"/>
      <c r="DD899" s="16"/>
      <c r="DE899" s="16"/>
      <c r="DF899" s="16"/>
      <c r="DG899" s="16"/>
      <c r="DH899" s="16"/>
      <c r="DI899" s="16"/>
      <c r="DJ899" s="16"/>
      <c r="DK899" s="16"/>
      <c r="DL899" s="16"/>
      <c r="DM899" s="16"/>
      <c r="DN899" s="16"/>
      <c r="DO899" s="16"/>
      <c r="DP899" s="16"/>
      <c r="DQ899" s="16"/>
      <c r="DR899" s="16"/>
      <c r="DS899" s="16"/>
      <c r="DT899" s="16"/>
      <c r="DU899" s="16"/>
      <c r="DV899" s="16"/>
      <c r="DW899" s="16"/>
      <c r="DX899" s="16"/>
      <c r="DY899" s="16"/>
      <c r="DZ899" s="16"/>
      <c r="EA899" s="16"/>
      <c r="EB899" s="16"/>
      <c r="EC899" s="16"/>
      <c r="ED899" s="16"/>
      <c r="EE899" s="16"/>
      <c r="EF899" s="16"/>
      <c r="EG899" s="16"/>
      <c r="EH899" s="16"/>
      <c r="EI899" s="16"/>
      <c r="EJ899" s="16"/>
      <c r="EK899" s="16"/>
      <c r="EL899" s="16"/>
      <c r="EM899" s="16"/>
      <c r="EN899" s="16"/>
      <c r="EO899" s="16"/>
      <c r="EP899" s="16"/>
      <c r="EQ899" s="16"/>
      <c r="ER899" s="16"/>
      <c r="ES899" s="16"/>
      <c r="ET899" s="16"/>
      <c r="EU899" s="16"/>
      <c r="EV899" s="16"/>
      <c r="EW899" s="16"/>
      <c r="EX899" s="16"/>
      <c r="EY899" s="16"/>
      <c r="EZ899" s="16"/>
      <c r="FA899" s="16"/>
      <c r="FB899" s="16"/>
      <c r="FC899" s="16"/>
      <c r="FD899" s="16"/>
      <c r="FE899" s="16"/>
      <c r="FF899" s="16"/>
      <c r="FG899" s="16"/>
      <c r="FH899" s="16"/>
      <c r="FI899" s="16"/>
      <c r="FJ899" s="16"/>
      <c r="FK899" s="16"/>
      <c r="FL899" s="16"/>
      <c r="FM899" s="16"/>
      <c r="FN899" s="16"/>
      <c r="FO899" s="16"/>
      <c r="FP899" s="16"/>
      <c r="FQ899" s="16"/>
      <c r="FR899" s="16"/>
      <c r="FS899" s="16"/>
      <c r="FT899" s="16"/>
      <c r="FU899" s="16"/>
      <c r="FV899" s="16"/>
      <c r="FW899" s="16"/>
      <c r="FX899" s="16"/>
      <c r="FY899" s="16"/>
      <c r="FZ899" s="16"/>
      <c r="GA899" s="16"/>
      <c r="GB899" s="16"/>
      <c r="GC899" s="16"/>
      <c r="GD899" s="16"/>
      <c r="GE899" s="16"/>
      <c r="GF899" s="16"/>
      <c r="GG899" s="16"/>
      <c r="GH899" s="16"/>
      <c r="GI899" s="16"/>
      <c r="GJ899" s="16"/>
      <c r="GK899" s="16"/>
      <c r="GL899" s="16"/>
      <c r="GM899" s="16"/>
      <c r="GN899" s="16"/>
      <c r="GO899" s="16"/>
      <c r="GP899" s="16"/>
      <c r="GQ899" s="16"/>
      <c r="GR899" s="16"/>
      <c r="GS899" s="16"/>
      <c r="GT899" s="16"/>
      <c r="GU899" s="16"/>
      <c r="GV899" s="16"/>
      <c r="GW899" s="16"/>
      <c r="GX899" s="16"/>
      <c r="GY899" s="16"/>
      <c r="GZ899" s="16"/>
      <c r="HA899" s="16"/>
      <c r="HB899" s="16"/>
      <c r="HC899" s="16"/>
      <c r="HD899" s="16"/>
      <c r="HE899" s="16"/>
      <c r="HF899" s="16"/>
      <c r="HG899" s="16"/>
      <c r="HH899" s="16"/>
      <c r="HI899" s="16"/>
      <c r="HJ899" s="16"/>
      <c r="HK899" s="16"/>
      <c r="HL899" s="16"/>
      <c r="HM899" s="16"/>
      <c r="HN899" s="16"/>
      <c r="HO899" s="16"/>
      <c r="HP899" s="16"/>
      <c r="HQ899" s="16"/>
      <c r="HR899" s="16"/>
      <c r="HS899" s="16"/>
      <c r="HT899" s="16"/>
      <c r="HU899" s="16"/>
      <c r="HV899" s="16"/>
      <c r="HW899" s="16"/>
      <c r="HX899" s="16"/>
      <c r="HY899" s="16"/>
      <c r="HZ899" s="16"/>
      <c r="IA899" s="16"/>
      <c r="IB899" s="16"/>
      <c r="IC899" s="16"/>
      <c r="ID899" s="16"/>
      <c r="IE899" s="16"/>
      <c r="IF899" s="16"/>
      <c r="IG899" s="16"/>
      <c r="IH899" s="16"/>
      <c r="II899" s="16"/>
      <c r="IJ899" s="16"/>
      <c r="IK899" s="16"/>
      <c r="IL899" s="16"/>
      <c r="IM899" s="16"/>
      <c r="IN899" s="16"/>
      <c r="IO899" s="16"/>
      <c r="IP899" s="16"/>
      <c r="IQ899" s="16"/>
      <c r="IR899" s="16"/>
      <c r="IS899" s="16"/>
      <c r="IT899" s="16"/>
      <c r="IU899" s="16"/>
      <c r="IV899" s="16"/>
      <c r="IW899" s="16"/>
      <c r="IX899" s="16"/>
      <c r="IY899" s="16"/>
      <c r="IZ899" s="16"/>
      <c r="JA899" s="16"/>
      <c r="JB899" s="16"/>
      <c r="JC899" s="16"/>
      <c r="JD899" s="16"/>
      <c r="JE899" s="16"/>
      <c r="JF899" s="16"/>
      <c r="JG899" s="16"/>
      <c r="JH899" s="16"/>
      <c r="JI899" s="16"/>
      <c r="JJ899" s="16"/>
      <c r="JK899" s="16"/>
      <c r="JL899" s="16"/>
      <c r="JM899" s="16"/>
      <c r="JN899" s="16"/>
      <c r="JO899" s="16"/>
      <c r="JP899" s="16"/>
    </row>
    <row r="900" spans="2:276" s="18" customFormat="1" ht="15.75" customHeight="1" x14ac:dyDescent="0.25">
      <c r="B900" s="16"/>
      <c r="C900" s="16"/>
      <c r="D900" s="16"/>
      <c r="E900" s="16"/>
      <c r="F900" s="16"/>
      <c r="G900" s="16"/>
      <c r="H900" s="16"/>
      <c r="I900" s="16"/>
      <c r="J900" s="16"/>
      <c r="K900" s="16"/>
      <c r="L900" s="16"/>
      <c r="M900" s="16"/>
      <c r="N900" s="16"/>
      <c r="O900" s="16"/>
      <c r="P900" s="16"/>
      <c r="Q900" s="16"/>
      <c r="R900" s="16"/>
      <c r="S900" s="16"/>
      <c r="T900" s="16"/>
      <c r="U900" s="16"/>
      <c r="V900" s="16"/>
      <c r="W900" s="16"/>
      <c r="X900" s="16"/>
      <c r="Y900" s="16"/>
      <c r="Z900" s="16"/>
      <c r="AA900" s="16"/>
      <c r="AB900" s="16"/>
      <c r="AC900" s="16"/>
      <c r="AD900" s="16"/>
      <c r="AE900" s="16"/>
      <c r="AF900" s="16"/>
      <c r="AG900" s="16"/>
      <c r="AH900" s="16"/>
      <c r="AI900" s="16"/>
      <c r="AJ900" s="16"/>
      <c r="AK900" s="16"/>
      <c r="AL900" s="16"/>
      <c r="AM900" s="16"/>
      <c r="AN900" s="16"/>
      <c r="AO900" s="16"/>
      <c r="AP900" s="16"/>
      <c r="AQ900" s="16"/>
      <c r="AR900" s="16"/>
      <c r="AS900" s="16"/>
      <c r="AT900" s="16"/>
      <c r="AU900" s="16"/>
      <c r="AV900" s="16"/>
      <c r="AW900" s="16"/>
      <c r="AX900" s="16"/>
      <c r="AY900" s="16"/>
      <c r="AZ900" s="16"/>
      <c r="BA900" s="16"/>
      <c r="BB900" s="16"/>
      <c r="BC900" s="16"/>
      <c r="BD900" s="16"/>
      <c r="BE900" s="16"/>
      <c r="BF900" s="16"/>
      <c r="BG900" s="16"/>
      <c r="BH900" s="16"/>
      <c r="BI900" s="16"/>
      <c r="BJ900" s="16"/>
      <c r="BK900" s="16"/>
      <c r="BL900" s="16"/>
      <c r="BM900" s="16"/>
      <c r="BN900" s="16"/>
      <c r="BO900" s="16"/>
      <c r="BP900" s="16"/>
      <c r="BQ900" s="16"/>
      <c r="BR900" s="16"/>
      <c r="BS900" s="16"/>
      <c r="BT900" s="16"/>
      <c r="BU900" s="16"/>
      <c r="BV900" s="16"/>
      <c r="BW900" s="16"/>
      <c r="BX900" s="16"/>
      <c r="BY900" s="16"/>
      <c r="BZ900" s="16"/>
      <c r="CA900" s="16"/>
      <c r="CB900" s="16"/>
      <c r="CC900" s="16"/>
      <c r="CD900" s="16"/>
      <c r="CE900" s="16"/>
      <c r="CF900" s="16"/>
      <c r="CG900" s="16"/>
      <c r="CH900" s="16"/>
      <c r="CI900" s="16"/>
      <c r="CJ900" s="16"/>
      <c r="CK900" s="16"/>
      <c r="CL900" s="16"/>
      <c r="CM900" s="16"/>
      <c r="CN900" s="16"/>
      <c r="CO900" s="16"/>
      <c r="CP900" s="16"/>
      <c r="CQ900" s="16"/>
      <c r="CR900" s="16"/>
      <c r="CS900" s="16"/>
      <c r="CT900" s="16"/>
      <c r="CU900" s="16"/>
      <c r="CV900" s="16"/>
      <c r="CW900" s="16"/>
      <c r="CX900" s="16"/>
      <c r="CY900" s="16"/>
      <c r="CZ900" s="16"/>
      <c r="DA900" s="16"/>
      <c r="DB900" s="16"/>
      <c r="DC900" s="16"/>
      <c r="DD900" s="16"/>
      <c r="DE900" s="16"/>
      <c r="DF900" s="16"/>
      <c r="DG900" s="16"/>
      <c r="DH900" s="16"/>
      <c r="DI900" s="16"/>
      <c r="DJ900" s="16"/>
      <c r="DK900" s="16"/>
      <c r="DL900" s="16"/>
      <c r="DM900" s="16"/>
      <c r="DN900" s="16"/>
      <c r="DO900" s="16"/>
      <c r="DP900" s="16"/>
      <c r="DQ900" s="16"/>
      <c r="DR900" s="16"/>
      <c r="DS900" s="16"/>
      <c r="DT900" s="16"/>
      <c r="DU900" s="16"/>
      <c r="DV900" s="16"/>
      <c r="DW900" s="16"/>
      <c r="DX900" s="16"/>
      <c r="DY900" s="16"/>
      <c r="DZ900" s="16"/>
      <c r="EA900" s="16"/>
      <c r="EB900" s="16"/>
      <c r="EC900" s="16"/>
      <c r="ED900" s="16"/>
      <c r="EE900" s="16"/>
      <c r="EF900" s="16"/>
      <c r="EG900" s="16"/>
      <c r="EH900" s="16"/>
      <c r="EI900" s="16"/>
      <c r="EJ900" s="16"/>
      <c r="EK900" s="16"/>
      <c r="EL900" s="16"/>
      <c r="EM900" s="16"/>
      <c r="EN900" s="16"/>
      <c r="EO900" s="16"/>
      <c r="EP900" s="16"/>
      <c r="EQ900" s="16"/>
      <c r="ER900" s="16"/>
      <c r="ES900" s="16"/>
      <c r="ET900" s="16"/>
      <c r="EU900" s="16"/>
      <c r="EV900" s="16"/>
      <c r="EW900" s="16"/>
      <c r="EX900" s="16"/>
      <c r="EY900" s="16"/>
      <c r="EZ900" s="16"/>
      <c r="FA900" s="16"/>
      <c r="FB900" s="16"/>
      <c r="FC900" s="16"/>
      <c r="FD900" s="16"/>
      <c r="FE900" s="16"/>
      <c r="FF900" s="16"/>
      <c r="FG900" s="16"/>
      <c r="FH900" s="16"/>
      <c r="FI900" s="16"/>
      <c r="FJ900" s="16"/>
      <c r="FK900" s="16"/>
      <c r="FL900" s="16"/>
      <c r="FM900" s="16"/>
      <c r="FN900" s="16"/>
      <c r="FO900" s="16"/>
      <c r="FP900" s="16"/>
      <c r="FQ900" s="16"/>
      <c r="FR900" s="16"/>
      <c r="FS900" s="16"/>
      <c r="FT900" s="16"/>
      <c r="FU900" s="16"/>
      <c r="FV900" s="16"/>
      <c r="FW900" s="16"/>
      <c r="FX900" s="16"/>
      <c r="FY900" s="16"/>
      <c r="FZ900" s="16"/>
      <c r="GA900" s="16"/>
      <c r="GB900" s="16"/>
      <c r="GC900" s="16"/>
      <c r="GD900" s="16"/>
      <c r="GE900" s="16"/>
      <c r="GF900" s="16"/>
      <c r="GG900" s="16"/>
      <c r="GH900" s="16"/>
      <c r="GI900" s="16"/>
      <c r="GJ900" s="16"/>
      <c r="GK900" s="16"/>
      <c r="GL900" s="16"/>
      <c r="GM900" s="16"/>
      <c r="GN900" s="16"/>
      <c r="GO900" s="16"/>
      <c r="GP900" s="16"/>
      <c r="GQ900" s="16"/>
      <c r="GR900" s="16"/>
      <c r="GS900" s="16"/>
      <c r="GT900" s="16"/>
      <c r="GU900" s="16"/>
      <c r="GV900" s="16"/>
      <c r="GW900" s="16"/>
      <c r="GX900" s="16"/>
      <c r="GY900" s="16"/>
      <c r="GZ900" s="16"/>
      <c r="HA900" s="16"/>
      <c r="HB900" s="16"/>
      <c r="HC900" s="16"/>
      <c r="HD900" s="16"/>
      <c r="HE900" s="16"/>
      <c r="HF900" s="16"/>
      <c r="HG900" s="16"/>
      <c r="HH900" s="16"/>
      <c r="HI900" s="16"/>
      <c r="HJ900" s="16"/>
      <c r="HK900" s="16"/>
      <c r="HL900" s="16"/>
      <c r="HM900" s="16"/>
      <c r="HN900" s="16"/>
      <c r="HO900" s="16"/>
      <c r="HP900" s="16"/>
      <c r="HQ900" s="16"/>
      <c r="HR900" s="16"/>
      <c r="HS900" s="16"/>
      <c r="HT900" s="16"/>
      <c r="HU900" s="16"/>
      <c r="HV900" s="16"/>
      <c r="HW900" s="16"/>
      <c r="HX900" s="16"/>
      <c r="HY900" s="16"/>
      <c r="HZ900" s="16"/>
      <c r="IA900" s="16"/>
      <c r="IB900" s="16"/>
      <c r="IC900" s="16"/>
      <c r="ID900" s="16"/>
      <c r="IE900" s="16"/>
      <c r="IF900" s="16"/>
      <c r="IG900" s="16"/>
      <c r="IH900" s="16"/>
      <c r="II900" s="16"/>
      <c r="IJ900" s="16"/>
      <c r="IK900" s="16"/>
      <c r="IL900" s="16"/>
      <c r="IM900" s="16"/>
      <c r="IN900" s="16"/>
      <c r="IO900" s="16"/>
      <c r="IP900" s="16"/>
      <c r="IQ900" s="16"/>
      <c r="IR900" s="16"/>
      <c r="IS900" s="16"/>
      <c r="IT900" s="16"/>
      <c r="IU900" s="16"/>
      <c r="IV900" s="16"/>
      <c r="IW900" s="16"/>
      <c r="IX900" s="16"/>
      <c r="IY900" s="16"/>
      <c r="IZ900" s="16"/>
      <c r="JA900" s="16"/>
      <c r="JB900" s="16"/>
      <c r="JC900" s="16"/>
      <c r="JD900" s="16"/>
      <c r="JE900" s="16"/>
      <c r="JF900" s="16"/>
      <c r="JG900" s="16"/>
      <c r="JH900" s="16"/>
      <c r="JI900" s="16"/>
      <c r="JJ900" s="16"/>
      <c r="JK900" s="16"/>
      <c r="JL900" s="16"/>
      <c r="JM900" s="16"/>
      <c r="JN900" s="16"/>
      <c r="JO900" s="16"/>
      <c r="JP900" s="16"/>
    </row>
    <row r="901" spans="2:276" s="18" customFormat="1" ht="15.75" customHeight="1" x14ac:dyDescent="0.25">
      <c r="B901" s="16"/>
      <c r="C901" s="16"/>
      <c r="D901" s="16"/>
      <c r="E901" s="16"/>
      <c r="F901" s="16"/>
      <c r="G901" s="16"/>
      <c r="H901" s="16"/>
      <c r="I901" s="16"/>
      <c r="J901" s="16"/>
      <c r="K901" s="16"/>
      <c r="L901" s="16"/>
      <c r="M901" s="16"/>
      <c r="N901" s="16"/>
      <c r="O901" s="16"/>
      <c r="P901" s="16"/>
      <c r="Q901" s="16"/>
      <c r="R901" s="16"/>
      <c r="S901" s="16"/>
      <c r="T901" s="16"/>
      <c r="U901" s="16"/>
      <c r="V901" s="16"/>
      <c r="W901" s="16"/>
      <c r="X901" s="16"/>
      <c r="Y901" s="16"/>
      <c r="Z901" s="16"/>
      <c r="AA901" s="16"/>
      <c r="AB901" s="16"/>
      <c r="AC901" s="16"/>
      <c r="AD901" s="16"/>
      <c r="AE901" s="16"/>
      <c r="AF901" s="16"/>
      <c r="AG901" s="16"/>
      <c r="AH901" s="16"/>
      <c r="AI901" s="16"/>
      <c r="AJ901" s="16"/>
      <c r="AK901" s="16"/>
      <c r="AL901" s="16"/>
      <c r="AM901" s="16"/>
      <c r="AN901" s="16"/>
      <c r="AO901" s="16"/>
      <c r="AP901" s="16"/>
      <c r="AQ901" s="16"/>
      <c r="AR901" s="16"/>
      <c r="AS901" s="16"/>
      <c r="AT901" s="16"/>
      <c r="AU901" s="16"/>
      <c r="AV901" s="16"/>
      <c r="AW901" s="16"/>
      <c r="AX901" s="16"/>
      <c r="AY901" s="16"/>
      <c r="AZ901" s="16"/>
      <c r="BA901" s="16"/>
      <c r="BB901" s="16"/>
      <c r="BC901" s="16"/>
      <c r="BD901" s="16"/>
      <c r="BE901" s="16"/>
      <c r="BF901" s="16"/>
      <c r="BG901" s="16"/>
      <c r="BH901" s="16"/>
      <c r="BI901" s="16"/>
      <c r="BJ901" s="16"/>
      <c r="BK901" s="16"/>
      <c r="BL901" s="16"/>
      <c r="BM901" s="16"/>
      <c r="BN901" s="16"/>
      <c r="BO901" s="16"/>
      <c r="BP901" s="16"/>
      <c r="BQ901" s="16"/>
      <c r="BR901" s="16"/>
      <c r="BS901" s="16"/>
      <c r="BT901" s="16"/>
      <c r="BU901" s="16"/>
      <c r="BV901" s="16"/>
      <c r="BW901" s="16"/>
      <c r="BX901" s="16"/>
      <c r="BY901" s="16"/>
      <c r="BZ901" s="16"/>
      <c r="CA901" s="16"/>
      <c r="CB901" s="16"/>
      <c r="CC901" s="16"/>
      <c r="CD901" s="16"/>
      <c r="CE901" s="16"/>
      <c r="CF901" s="16"/>
      <c r="CG901" s="16"/>
      <c r="CH901" s="16"/>
      <c r="CI901" s="16"/>
      <c r="CJ901" s="16"/>
      <c r="CK901" s="16"/>
      <c r="CL901" s="16"/>
      <c r="CM901" s="16"/>
      <c r="CN901" s="16"/>
      <c r="CO901" s="16"/>
      <c r="CP901" s="16"/>
      <c r="CQ901" s="16"/>
      <c r="CR901" s="16"/>
      <c r="CS901" s="16"/>
      <c r="CT901" s="16"/>
      <c r="CU901" s="16"/>
      <c r="CV901" s="16"/>
      <c r="CW901" s="16"/>
      <c r="CX901" s="16"/>
      <c r="CY901" s="16"/>
      <c r="CZ901" s="16"/>
      <c r="DA901" s="16"/>
      <c r="DB901" s="16"/>
      <c r="DC901" s="16"/>
      <c r="DD901" s="16"/>
      <c r="DE901" s="16"/>
      <c r="DF901" s="16"/>
      <c r="DG901" s="16"/>
      <c r="DH901" s="16"/>
      <c r="DI901" s="16"/>
      <c r="DJ901" s="16"/>
      <c r="DK901" s="16"/>
      <c r="DL901" s="16"/>
      <c r="DM901" s="16"/>
      <c r="DN901" s="16"/>
      <c r="DO901" s="16"/>
      <c r="DP901" s="16"/>
      <c r="DQ901" s="16"/>
      <c r="DR901" s="16"/>
      <c r="DS901" s="16"/>
      <c r="DT901" s="16"/>
      <c r="DU901" s="16"/>
      <c r="DV901" s="16"/>
      <c r="DW901" s="16"/>
      <c r="DX901" s="16"/>
      <c r="DY901" s="16"/>
      <c r="DZ901" s="16"/>
      <c r="EA901" s="16"/>
      <c r="EB901" s="16"/>
      <c r="EC901" s="16"/>
      <c r="ED901" s="16"/>
      <c r="EE901" s="16"/>
      <c r="EF901" s="16"/>
      <c r="EG901" s="16"/>
      <c r="EH901" s="16"/>
      <c r="EI901" s="16"/>
      <c r="EJ901" s="16"/>
      <c r="EK901" s="16"/>
      <c r="EL901" s="16"/>
      <c r="EM901" s="16"/>
      <c r="EN901" s="16"/>
      <c r="EO901" s="16"/>
      <c r="EP901" s="16"/>
      <c r="EQ901" s="16"/>
      <c r="ER901" s="16"/>
      <c r="ES901" s="16"/>
      <c r="ET901" s="16"/>
      <c r="EU901" s="16"/>
      <c r="EV901" s="16"/>
      <c r="EW901" s="16"/>
      <c r="EX901" s="16"/>
      <c r="EY901" s="16"/>
      <c r="EZ901" s="16"/>
      <c r="FA901" s="16"/>
      <c r="FB901" s="16"/>
      <c r="FC901" s="16"/>
      <c r="FD901" s="16"/>
      <c r="FE901" s="16"/>
      <c r="FF901" s="16"/>
      <c r="FG901" s="16"/>
      <c r="FH901" s="16"/>
      <c r="FI901" s="16"/>
      <c r="FJ901" s="16"/>
      <c r="FK901" s="16"/>
      <c r="FL901" s="16"/>
      <c r="FM901" s="16"/>
      <c r="FN901" s="16"/>
      <c r="FO901" s="16"/>
      <c r="FP901" s="16"/>
      <c r="FQ901" s="16"/>
      <c r="FR901" s="16"/>
      <c r="FS901" s="16"/>
      <c r="FT901" s="16"/>
      <c r="FU901" s="16"/>
      <c r="FV901" s="16"/>
      <c r="FW901" s="16"/>
      <c r="FX901" s="16"/>
      <c r="FY901" s="16"/>
      <c r="FZ901" s="16"/>
      <c r="GA901" s="16"/>
      <c r="GB901" s="16"/>
      <c r="GC901" s="16"/>
      <c r="GD901" s="16"/>
      <c r="GE901" s="16"/>
      <c r="GF901" s="16"/>
      <c r="GG901" s="16"/>
      <c r="GH901" s="16"/>
      <c r="GI901" s="16"/>
      <c r="GJ901" s="16"/>
      <c r="GK901" s="16"/>
      <c r="GL901" s="16"/>
      <c r="GM901" s="16"/>
      <c r="GN901" s="16"/>
      <c r="GO901" s="16"/>
      <c r="GP901" s="16"/>
      <c r="GQ901" s="16"/>
      <c r="GR901" s="16"/>
      <c r="GS901" s="16"/>
      <c r="GT901" s="16"/>
      <c r="GU901" s="16"/>
      <c r="GV901" s="16"/>
      <c r="GW901" s="16"/>
      <c r="GX901" s="16"/>
      <c r="GY901" s="16"/>
      <c r="GZ901" s="16"/>
      <c r="HA901" s="16"/>
      <c r="HB901" s="16"/>
      <c r="HC901" s="16"/>
      <c r="HD901" s="16"/>
      <c r="HE901" s="16"/>
      <c r="HF901" s="16"/>
      <c r="HG901" s="16"/>
      <c r="HH901" s="16"/>
      <c r="HI901" s="16"/>
      <c r="HJ901" s="16"/>
      <c r="HK901" s="16"/>
      <c r="HL901" s="16"/>
      <c r="HM901" s="16"/>
      <c r="HN901" s="16"/>
      <c r="HO901" s="16"/>
      <c r="HP901" s="16"/>
      <c r="HQ901" s="16"/>
      <c r="HR901" s="16"/>
      <c r="HS901" s="16"/>
      <c r="HT901" s="16"/>
      <c r="HU901" s="16"/>
      <c r="HV901" s="16"/>
      <c r="HW901" s="16"/>
      <c r="HX901" s="16"/>
      <c r="HY901" s="16"/>
      <c r="HZ901" s="16"/>
      <c r="IA901" s="16"/>
      <c r="IB901" s="16"/>
      <c r="IC901" s="16"/>
      <c r="ID901" s="16"/>
      <c r="IE901" s="16"/>
      <c r="IF901" s="16"/>
      <c r="IG901" s="16"/>
      <c r="IH901" s="16"/>
      <c r="II901" s="16"/>
      <c r="IJ901" s="16"/>
      <c r="IK901" s="16"/>
      <c r="IL901" s="16"/>
      <c r="IM901" s="16"/>
      <c r="IN901" s="16"/>
      <c r="IO901" s="16"/>
      <c r="IP901" s="16"/>
      <c r="IQ901" s="16"/>
      <c r="IR901" s="16"/>
      <c r="IS901" s="16"/>
      <c r="IT901" s="16"/>
      <c r="IU901" s="16"/>
      <c r="IV901" s="16"/>
      <c r="IW901" s="16"/>
      <c r="IX901" s="16"/>
      <c r="IY901" s="16"/>
      <c r="IZ901" s="16"/>
      <c r="JA901" s="16"/>
      <c r="JB901" s="16"/>
      <c r="JC901" s="16"/>
      <c r="JD901" s="16"/>
      <c r="JE901" s="16"/>
      <c r="JF901" s="16"/>
      <c r="JG901" s="16"/>
      <c r="JH901" s="16"/>
      <c r="JI901" s="16"/>
      <c r="JJ901" s="16"/>
      <c r="JK901" s="16"/>
      <c r="JL901" s="16"/>
      <c r="JM901" s="16"/>
      <c r="JN901" s="16"/>
      <c r="JO901" s="16"/>
      <c r="JP901" s="16"/>
    </row>
    <row r="902" spans="2:276" s="18" customFormat="1" ht="15.75" customHeight="1" x14ac:dyDescent="0.25">
      <c r="B902" s="16"/>
      <c r="C902" s="16"/>
      <c r="D902" s="16"/>
      <c r="E902" s="16"/>
      <c r="F902" s="16"/>
      <c r="G902" s="16"/>
      <c r="H902" s="16"/>
      <c r="I902" s="16"/>
      <c r="J902" s="16"/>
      <c r="K902" s="16"/>
      <c r="L902" s="16"/>
      <c r="M902" s="16"/>
      <c r="N902" s="16"/>
      <c r="O902" s="16"/>
      <c r="P902" s="16"/>
      <c r="Q902" s="16"/>
      <c r="R902" s="16"/>
      <c r="S902" s="16"/>
      <c r="T902" s="16"/>
      <c r="U902" s="16"/>
      <c r="V902" s="16"/>
      <c r="W902" s="16"/>
      <c r="X902" s="16"/>
      <c r="Y902" s="16"/>
      <c r="Z902" s="16"/>
      <c r="AA902" s="16"/>
      <c r="AB902" s="16"/>
      <c r="AC902" s="16"/>
      <c r="AD902" s="16"/>
      <c r="AE902" s="16"/>
      <c r="AF902" s="16"/>
      <c r="AG902" s="16"/>
      <c r="AH902" s="16"/>
      <c r="AI902" s="16"/>
      <c r="AJ902" s="16"/>
      <c r="AK902" s="16"/>
      <c r="AL902" s="16"/>
      <c r="AM902" s="16"/>
      <c r="AN902" s="16"/>
      <c r="AO902" s="16"/>
      <c r="AP902" s="16"/>
      <c r="AQ902" s="16"/>
      <c r="AR902" s="16"/>
      <c r="AS902" s="16"/>
      <c r="AT902" s="16"/>
      <c r="AU902" s="16"/>
      <c r="AV902" s="16"/>
      <c r="AW902" s="16"/>
      <c r="AX902" s="16"/>
      <c r="AY902" s="16"/>
      <c r="AZ902" s="16"/>
      <c r="BA902" s="16"/>
      <c r="BB902" s="16"/>
      <c r="BC902" s="16"/>
      <c r="BD902" s="16"/>
      <c r="BE902" s="16"/>
      <c r="BF902" s="16"/>
      <c r="BG902" s="16"/>
      <c r="BH902" s="16"/>
      <c r="BI902" s="16"/>
      <c r="BJ902" s="16"/>
      <c r="BK902" s="16"/>
      <c r="BL902" s="16"/>
      <c r="BM902" s="16"/>
      <c r="BN902" s="16"/>
      <c r="BO902" s="16"/>
      <c r="BP902" s="16"/>
      <c r="BQ902" s="16"/>
      <c r="BR902" s="16"/>
      <c r="BS902" s="16"/>
      <c r="BT902" s="16"/>
      <c r="BU902" s="16"/>
      <c r="BV902" s="16"/>
      <c r="BW902" s="16"/>
      <c r="BX902" s="16"/>
      <c r="BY902" s="16"/>
      <c r="BZ902" s="16"/>
      <c r="CA902" s="16"/>
      <c r="CB902" s="16"/>
      <c r="CC902" s="16"/>
      <c r="CD902" s="16"/>
      <c r="CE902" s="16"/>
      <c r="CF902" s="16"/>
      <c r="CG902" s="16"/>
      <c r="CH902" s="16"/>
      <c r="CI902" s="16"/>
      <c r="CJ902" s="16"/>
      <c r="CK902" s="16"/>
      <c r="CL902" s="16"/>
      <c r="CM902" s="16"/>
      <c r="CN902" s="16"/>
      <c r="CO902" s="16"/>
      <c r="CP902" s="16"/>
      <c r="CQ902" s="16"/>
      <c r="CR902" s="16"/>
      <c r="CS902" s="16"/>
      <c r="CT902" s="16"/>
      <c r="CU902" s="16"/>
      <c r="CV902" s="16"/>
      <c r="CW902" s="16"/>
      <c r="CX902" s="16"/>
      <c r="CY902" s="16"/>
      <c r="CZ902" s="16"/>
      <c r="DA902" s="16"/>
      <c r="DB902" s="16"/>
      <c r="DC902" s="16"/>
      <c r="DD902" s="16"/>
      <c r="DE902" s="16"/>
      <c r="DF902" s="16"/>
      <c r="DG902" s="16"/>
      <c r="DH902" s="16"/>
      <c r="DI902" s="16"/>
      <c r="DJ902" s="16"/>
      <c r="DK902" s="16"/>
      <c r="DL902" s="16"/>
      <c r="DM902" s="16"/>
      <c r="DN902" s="16"/>
      <c r="DO902" s="16"/>
      <c r="DP902" s="16"/>
      <c r="DQ902" s="16"/>
      <c r="DR902" s="16"/>
      <c r="DS902" s="16"/>
      <c r="DT902" s="16"/>
      <c r="DU902" s="16"/>
      <c r="DV902" s="16"/>
      <c r="DW902" s="16"/>
      <c r="DX902" s="16"/>
      <c r="DY902" s="16"/>
      <c r="DZ902" s="16"/>
      <c r="EA902" s="16"/>
      <c r="EB902" s="16"/>
      <c r="EC902" s="16"/>
      <c r="ED902" s="16"/>
      <c r="EE902" s="16"/>
      <c r="EF902" s="16"/>
      <c r="EG902" s="16"/>
      <c r="EH902" s="16"/>
      <c r="EI902" s="16"/>
      <c r="EJ902" s="16"/>
      <c r="EK902" s="16"/>
      <c r="EL902" s="16"/>
      <c r="EM902" s="16"/>
      <c r="EN902" s="16"/>
      <c r="EO902" s="16"/>
      <c r="EP902" s="16"/>
      <c r="EQ902" s="16"/>
      <c r="ER902" s="16"/>
      <c r="ES902" s="16"/>
      <c r="ET902" s="16"/>
      <c r="EU902" s="16"/>
      <c r="EV902" s="16"/>
      <c r="EW902" s="16"/>
      <c r="EX902" s="16"/>
      <c r="EY902" s="16"/>
      <c r="EZ902" s="16"/>
      <c r="FA902" s="16"/>
      <c r="FB902" s="16"/>
      <c r="FC902" s="16"/>
      <c r="FD902" s="16"/>
      <c r="FE902" s="16"/>
      <c r="FF902" s="16"/>
      <c r="FG902" s="16"/>
      <c r="FH902" s="16"/>
      <c r="FI902" s="16"/>
      <c r="FJ902" s="16"/>
      <c r="FK902" s="16"/>
      <c r="FL902" s="16"/>
      <c r="FM902" s="16"/>
      <c r="FN902" s="16"/>
      <c r="FO902" s="16"/>
      <c r="FP902" s="16"/>
      <c r="FQ902" s="16"/>
      <c r="FR902" s="16"/>
      <c r="FS902" s="16"/>
      <c r="FT902" s="16"/>
      <c r="FU902" s="16"/>
      <c r="FV902" s="16"/>
      <c r="FW902" s="16"/>
      <c r="FX902" s="16"/>
      <c r="FY902" s="16"/>
      <c r="FZ902" s="16"/>
      <c r="GA902" s="16"/>
      <c r="GB902" s="16"/>
      <c r="GC902" s="16"/>
      <c r="GD902" s="16"/>
      <c r="GE902" s="16"/>
      <c r="GF902" s="16"/>
      <c r="GG902" s="16"/>
      <c r="GH902" s="16"/>
      <c r="GI902" s="16"/>
      <c r="GJ902" s="16"/>
      <c r="GK902" s="16"/>
      <c r="GL902" s="16"/>
      <c r="GM902" s="16"/>
      <c r="GN902" s="16"/>
      <c r="GO902" s="16"/>
      <c r="GP902" s="16"/>
      <c r="GQ902" s="16"/>
      <c r="GR902" s="16"/>
      <c r="GS902" s="16"/>
      <c r="GT902" s="16"/>
      <c r="GU902" s="16"/>
      <c r="GV902" s="16"/>
      <c r="GW902" s="16"/>
      <c r="GX902" s="16"/>
      <c r="GY902" s="16"/>
      <c r="GZ902" s="16"/>
      <c r="HA902" s="16"/>
      <c r="HB902" s="16"/>
      <c r="HC902" s="16"/>
      <c r="HD902" s="16"/>
      <c r="HE902" s="16"/>
      <c r="HF902" s="16"/>
      <c r="HG902" s="16"/>
      <c r="HH902" s="16"/>
      <c r="HI902" s="16"/>
      <c r="HJ902" s="16"/>
      <c r="HK902" s="16"/>
      <c r="HL902" s="16"/>
      <c r="HM902" s="16"/>
      <c r="HN902" s="16"/>
      <c r="HO902" s="16"/>
      <c r="HP902" s="16"/>
      <c r="HQ902" s="16"/>
      <c r="HR902" s="16"/>
      <c r="HS902" s="16"/>
      <c r="HT902" s="16"/>
      <c r="HU902" s="16"/>
      <c r="HV902" s="16"/>
      <c r="HW902" s="16"/>
      <c r="HX902" s="16"/>
      <c r="HY902" s="16"/>
      <c r="HZ902" s="16"/>
      <c r="IA902" s="16"/>
      <c r="IB902" s="16"/>
      <c r="IC902" s="16"/>
      <c r="ID902" s="16"/>
      <c r="IE902" s="16"/>
      <c r="IF902" s="16"/>
      <c r="IG902" s="16"/>
      <c r="IH902" s="16"/>
      <c r="II902" s="16"/>
      <c r="IJ902" s="16"/>
      <c r="IK902" s="16"/>
      <c r="IL902" s="16"/>
      <c r="IM902" s="16"/>
      <c r="IN902" s="16"/>
      <c r="IO902" s="16"/>
      <c r="IP902" s="16"/>
      <c r="IQ902" s="16"/>
      <c r="IR902" s="16"/>
      <c r="IS902" s="16"/>
      <c r="IT902" s="16"/>
      <c r="IU902" s="16"/>
      <c r="IV902" s="16"/>
      <c r="IW902" s="16"/>
      <c r="IX902" s="16"/>
      <c r="IY902" s="16"/>
      <c r="IZ902" s="16"/>
      <c r="JA902" s="16"/>
      <c r="JB902" s="16"/>
      <c r="JC902" s="16"/>
      <c r="JD902" s="16"/>
      <c r="JE902" s="16"/>
      <c r="JF902" s="16"/>
      <c r="JG902" s="16"/>
      <c r="JH902" s="16"/>
      <c r="JI902" s="16"/>
      <c r="JJ902" s="16"/>
      <c r="JK902" s="16"/>
      <c r="JL902" s="16"/>
      <c r="JM902" s="16"/>
      <c r="JN902" s="16"/>
      <c r="JO902" s="16"/>
      <c r="JP902" s="16"/>
    </row>
    <row r="903" spans="2:276" s="18" customFormat="1" ht="15.75" customHeight="1" x14ac:dyDescent="0.25">
      <c r="B903" s="16"/>
      <c r="C903" s="16"/>
      <c r="D903" s="16"/>
      <c r="E903" s="16"/>
      <c r="F903" s="16"/>
      <c r="G903" s="16"/>
      <c r="H903" s="16"/>
      <c r="I903" s="16"/>
      <c r="J903" s="16"/>
      <c r="K903" s="16"/>
      <c r="L903" s="16"/>
      <c r="M903" s="16"/>
      <c r="N903" s="16"/>
      <c r="O903" s="16"/>
      <c r="P903" s="16"/>
      <c r="Q903" s="16"/>
      <c r="R903" s="16"/>
      <c r="S903" s="16"/>
      <c r="T903" s="16"/>
      <c r="U903" s="16"/>
      <c r="V903" s="16"/>
      <c r="W903" s="16"/>
      <c r="X903" s="16"/>
      <c r="Y903" s="16"/>
      <c r="Z903" s="16"/>
      <c r="AA903" s="16"/>
      <c r="AB903" s="16"/>
      <c r="AC903" s="16"/>
      <c r="AD903" s="16"/>
      <c r="AE903" s="16"/>
      <c r="AF903" s="16"/>
      <c r="AG903" s="16"/>
      <c r="AH903" s="16"/>
      <c r="AI903" s="16"/>
      <c r="AJ903" s="16"/>
      <c r="AK903" s="16"/>
      <c r="AL903" s="16"/>
      <c r="AM903" s="16"/>
      <c r="AN903" s="16"/>
      <c r="AO903" s="16"/>
      <c r="AP903" s="16"/>
      <c r="AQ903" s="16"/>
      <c r="AR903" s="16"/>
      <c r="AS903" s="16"/>
      <c r="AT903" s="16"/>
      <c r="AU903" s="16"/>
      <c r="AV903" s="16"/>
      <c r="AW903" s="16"/>
      <c r="AX903" s="16"/>
      <c r="AY903" s="16"/>
      <c r="AZ903" s="16"/>
      <c r="BA903" s="16"/>
      <c r="BB903" s="16"/>
      <c r="BC903" s="16"/>
      <c r="BD903" s="16"/>
      <c r="BE903" s="16"/>
      <c r="BF903" s="16"/>
      <c r="BG903" s="16"/>
      <c r="BH903" s="16"/>
      <c r="BI903" s="16"/>
      <c r="BJ903" s="16"/>
      <c r="BK903" s="16"/>
      <c r="BL903" s="16"/>
      <c r="BM903" s="16"/>
      <c r="BN903" s="16"/>
      <c r="BO903" s="16"/>
      <c r="BP903" s="16"/>
      <c r="BQ903" s="16"/>
      <c r="BR903" s="16"/>
      <c r="BS903" s="16"/>
      <c r="BT903" s="16"/>
      <c r="BU903" s="16"/>
      <c r="BV903" s="16"/>
      <c r="BW903" s="16"/>
      <c r="BX903" s="16"/>
      <c r="BY903" s="16"/>
      <c r="BZ903" s="16"/>
      <c r="CA903" s="16"/>
      <c r="CB903" s="16"/>
      <c r="CC903" s="16"/>
      <c r="CD903" s="16"/>
      <c r="CE903" s="16"/>
      <c r="CF903" s="16"/>
      <c r="CG903" s="16"/>
      <c r="CH903" s="16"/>
      <c r="CI903" s="16"/>
      <c r="CJ903" s="16"/>
      <c r="CK903" s="16"/>
      <c r="CL903" s="16"/>
      <c r="CM903" s="16"/>
      <c r="CN903" s="16"/>
      <c r="CO903" s="16"/>
      <c r="CP903" s="16"/>
      <c r="CQ903" s="16"/>
      <c r="CR903" s="16"/>
      <c r="CS903" s="16"/>
      <c r="CT903" s="16"/>
      <c r="CU903" s="16"/>
      <c r="CV903" s="16"/>
      <c r="CW903" s="16"/>
      <c r="CX903" s="16"/>
      <c r="CY903" s="16"/>
      <c r="CZ903" s="16"/>
      <c r="DA903" s="16"/>
      <c r="DB903" s="16"/>
      <c r="DC903" s="16"/>
      <c r="DD903" s="16"/>
      <c r="DE903" s="16"/>
      <c r="DF903" s="16"/>
      <c r="DG903" s="16"/>
      <c r="DH903" s="16"/>
      <c r="DI903" s="16"/>
      <c r="DJ903" s="16"/>
      <c r="DK903" s="16"/>
      <c r="DL903" s="16"/>
      <c r="DM903" s="16"/>
      <c r="DN903" s="16"/>
      <c r="DO903" s="16"/>
      <c r="DP903" s="16"/>
      <c r="DQ903" s="16"/>
      <c r="DR903" s="16"/>
      <c r="DS903" s="16"/>
      <c r="DT903" s="16"/>
      <c r="DU903" s="16"/>
      <c r="DV903" s="16"/>
      <c r="DW903" s="16"/>
      <c r="DX903" s="16"/>
      <c r="DY903" s="16"/>
      <c r="DZ903" s="16"/>
      <c r="EA903" s="16"/>
      <c r="EB903" s="16"/>
      <c r="EC903" s="16"/>
      <c r="ED903" s="16"/>
      <c r="EE903" s="16"/>
      <c r="EF903" s="16"/>
      <c r="EG903" s="16"/>
      <c r="EH903" s="16"/>
      <c r="EI903" s="16"/>
      <c r="EJ903" s="16"/>
      <c r="EK903" s="16"/>
      <c r="EL903" s="16"/>
      <c r="EM903" s="16"/>
      <c r="EN903" s="16"/>
      <c r="EO903" s="16"/>
      <c r="EP903" s="16"/>
      <c r="EQ903" s="16"/>
      <c r="ER903" s="16"/>
      <c r="ES903" s="16"/>
      <c r="ET903" s="16"/>
      <c r="EU903" s="16"/>
      <c r="EV903" s="16"/>
      <c r="EW903" s="16"/>
      <c r="EX903" s="16"/>
      <c r="EY903" s="16"/>
      <c r="EZ903" s="16"/>
      <c r="FA903" s="16"/>
      <c r="FB903" s="16"/>
      <c r="FC903" s="16"/>
      <c r="FD903" s="16"/>
      <c r="FE903" s="16"/>
      <c r="FF903" s="16"/>
      <c r="FG903" s="16"/>
      <c r="FH903" s="16"/>
      <c r="FI903" s="16"/>
      <c r="FJ903" s="16"/>
      <c r="FK903" s="16"/>
      <c r="FL903" s="16"/>
      <c r="FM903" s="16"/>
      <c r="FN903" s="16"/>
      <c r="FO903" s="16"/>
      <c r="FP903" s="16"/>
      <c r="FQ903" s="16"/>
      <c r="FR903" s="16"/>
      <c r="FS903" s="16"/>
      <c r="FT903" s="16"/>
      <c r="FU903" s="16"/>
      <c r="FV903" s="16"/>
      <c r="FW903" s="16"/>
      <c r="FX903" s="16"/>
      <c r="FY903" s="16"/>
      <c r="FZ903" s="16"/>
      <c r="GA903" s="16"/>
      <c r="GB903" s="16"/>
      <c r="GC903" s="16"/>
      <c r="GD903" s="16"/>
      <c r="GE903" s="16"/>
      <c r="GF903" s="16"/>
      <c r="GG903" s="16"/>
      <c r="GH903" s="16"/>
      <c r="GI903" s="16"/>
      <c r="GJ903" s="16"/>
      <c r="GK903" s="16"/>
      <c r="GL903" s="16"/>
      <c r="GM903" s="16"/>
      <c r="GN903" s="16"/>
      <c r="GO903" s="16"/>
      <c r="GP903" s="16"/>
      <c r="GQ903" s="16"/>
      <c r="GR903" s="16"/>
      <c r="GS903" s="16"/>
      <c r="GT903" s="16"/>
      <c r="GU903" s="16"/>
      <c r="GV903" s="16"/>
      <c r="GW903" s="16"/>
      <c r="GX903" s="16"/>
      <c r="GY903" s="16"/>
      <c r="GZ903" s="16"/>
      <c r="HA903" s="16"/>
      <c r="HB903" s="16"/>
      <c r="HC903" s="16"/>
      <c r="HD903" s="16"/>
      <c r="HE903" s="16"/>
      <c r="HF903" s="16"/>
      <c r="HG903" s="16"/>
      <c r="HH903" s="16"/>
      <c r="HI903" s="16"/>
      <c r="HJ903" s="16"/>
      <c r="HK903" s="16"/>
      <c r="HL903" s="16"/>
      <c r="HM903" s="16"/>
      <c r="HN903" s="16"/>
      <c r="HO903" s="16"/>
      <c r="HP903" s="16"/>
      <c r="HQ903" s="16"/>
      <c r="HR903" s="16"/>
      <c r="HS903" s="16"/>
      <c r="HT903" s="16"/>
      <c r="HU903" s="16"/>
      <c r="HV903" s="16"/>
      <c r="HW903" s="16"/>
      <c r="HX903" s="16"/>
      <c r="HY903" s="16"/>
      <c r="HZ903" s="16"/>
      <c r="IA903" s="16"/>
      <c r="IB903" s="16"/>
      <c r="IC903" s="16"/>
      <c r="ID903" s="16"/>
      <c r="IE903" s="16"/>
      <c r="IF903" s="16"/>
      <c r="IG903" s="16"/>
      <c r="IH903" s="16"/>
      <c r="II903" s="16"/>
      <c r="IJ903" s="16"/>
      <c r="IK903" s="16"/>
      <c r="IL903" s="16"/>
      <c r="IM903" s="16"/>
      <c r="IN903" s="16"/>
      <c r="IO903" s="16"/>
      <c r="IP903" s="16"/>
      <c r="IQ903" s="16"/>
      <c r="IR903" s="16"/>
      <c r="IS903" s="16"/>
      <c r="IT903" s="16"/>
      <c r="IU903" s="16"/>
      <c r="IV903" s="16"/>
      <c r="IW903" s="16"/>
      <c r="IX903" s="16"/>
      <c r="IY903" s="16"/>
      <c r="IZ903" s="16"/>
      <c r="JA903" s="16"/>
      <c r="JB903" s="16"/>
      <c r="JC903" s="16"/>
      <c r="JD903" s="16"/>
      <c r="JE903" s="16"/>
      <c r="JF903" s="16"/>
      <c r="JG903" s="16"/>
      <c r="JH903" s="16"/>
      <c r="JI903" s="16"/>
      <c r="JJ903" s="16"/>
      <c r="JK903" s="16"/>
      <c r="JL903" s="16"/>
      <c r="JM903" s="16"/>
      <c r="JN903" s="16"/>
      <c r="JO903" s="16"/>
      <c r="JP903" s="16"/>
    </row>
    <row r="904" spans="2:276" s="18" customFormat="1" ht="15.75" customHeight="1" x14ac:dyDescent="0.25">
      <c r="B904" s="16"/>
      <c r="C904" s="16"/>
      <c r="D904" s="16"/>
      <c r="E904" s="16"/>
      <c r="F904" s="16"/>
      <c r="G904" s="16"/>
      <c r="H904" s="16"/>
      <c r="I904" s="16"/>
      <c r="J904" s="16"/>
      <c r="K904" s="16"/>
      <c r="L904" s="16"/>
      <c r="M904" s="16"/>
      <c r="N904" s="16"/>
      <c r="O904" s="16"/>
      <c r="P904" s="16"/>
      <c r="Q904" s="16"/>
      <c r="R904" s="16"/>
      <c r="S904" s="16"/>
      <c r="T904" s="16"/>
      <c r="U904" s="16"/>
      <c r="V904" s="16"/>
      <c r="W904" s="16"/>
      <c r="X904" s="16"/>
      <c r="Y904" s="16"/>
      <c r="Z904" s="16"/>
      <c r="AA904" s="16"/>
      <c r="AB904" s="16"/>
      <c r="AC904" s="16"/>
      <c r="AD904" s="16"/>
      <c r="AE904" s="16"/>
      <c r="AF904" s="16"/>
      <c r="AG904" s="16"/>
      <c r="AH904" s="16"/>
      <c r="AI904" s="16"/>
      <c r="AJ904" s="16"/>
      <c r="AK904" s="16"/>
      <c r="AL904" s="16"/>
      <c r="AM904" s="16"/>
      <c r="AN904" s="16"/>
      <c r="AO904" s="16"/>
      <c r="AP904" s="16"/>
      <c r="AQ904" s="16"/>
      <c r="AR904" s="16"/>
      <c r="AS904" s="16"/>
      <c r="AT904" s="16"/>
      <c r="AU904" s="16"/>
      <c r="AV904" s="16"/>
      <c r="AW904" s="16"/>
      <c r="AX904" s="16"/>
      <c r="AY904" s="16"/>
      <c r="AZ904" s="16"/>
      <c r="BA904" s="16"/>
      <c r="BB904" s="16"/>
      <c r="BC904" s="16"/>
      <c r="BD904" s="16"/>
      <c r="BE904" s="16"/>
      <c r="BF904" s="16"/>
      <c r="BG904" s="16"/>
      <c r="BH904" s="16"/>
      <c r="BI904" s="16"/>
      <c r="BJ904" s="16"/>
      <c r="BK904" s="16"/>
      <c r="BL904" s="16"/>
      <c r="BM904" s="16"/>
      <c r="BN904" s="16"/>
      <c r="BO904" s="16"/>
      <c r="BP904" s="16"/>
      <c r="BQ904" s="16"/>
      <c r="BR904" s="16"/>
      <c r="BS904" s="16"/>
      <c r="BT904" s="16"/>
      <c r="BU904" s="16"/>
      <c r="BV904" s="16"/>
      <c r="BW904" s="16"/>
      <c r="BX904" s="16"/>
      <c r="BY904" s="16"/>
      <c r="BZ904" s="16"/>
      <c r="CA904" s="16"/>
      <c r="CB904" s="16"/>
      <c r="CC904" s="16"/>
      <c r="CD904" s="16"/>
      <c r="CE904" s="16"/>
      <c r="CF904" s="16"/>
      <c r="CG904" s="16"/>
      <c r="CH904" s="16"/>
      <c r="CI904" s="16"/>
      <c r="CJ904" s="16"/>
      <c r="CK904" s="16"/>
      <c r="CL904" s="16"/>
      <c r="CM904" s="16"/>
      <c r="CN904" s="16"/>
      <c r="CO904" s="16"/>
      <c r="CP904" s="16"/>
      <c r="CQ904" s="16"/>
      <c r="CR904" s="16"/>
      <c r="CS904" s="16"/>
      <c r="CT904" s="16"/>
      <c r="CU904" s="16"/>
      <c r="CV904" s="16"/>
      <c r="CW904" s="16"/>
      <c r="CX904" s="16"/>
      <c r="CY904" s="16"/>
      <c r="CZ904" s="16"/>
      <c r="DA904" s="16"/>
      <c r="DB904" s="16"/>
      <c r="DC904" s="16"/>
      <c r="DD904" s="16"/>
      <c r="DE904" s="16"/>
      <c r="DF904" s="16"/>
      <c r="DG904" s="16"/>
      <c r="DH904" s="16"/>
      <c r="DI904" s="16"/>
      <c r="DJ904" s="16"/>
      <c r="DK904" s="16"/>
      <c r="DL904" s="16"/>
      <c r="DM904" s="16"/>
      <c r="DN904" s="16"/>
      <c r="DO904" s="16"/>
      <c r="DP904" s="16"/>
      <c r="DQ904" s="16"/>
      <c r="DR904" s="16"/>
      <c r="DS904" s="16"/>
      <c r="DT904" s="16"/>
      <c r="DU904" s="16"/>
      <c r="DV904" s="16"/>
      <c r="DW904" s="16"/>
      <c r="DX904" s="16"/>
      <c r="DY904" s="16"/>
      <c r="DZ904" s="16"/>
      <c r="EA904" s="16"/>
      <c r="EB904" s="16"/>
      <c r="EC904" s="16"/>
      <c r="ED904" s="16"/>
      <c r="EE904" s="16"/>
      <c r="EF904" s="16"/>
      <c r="EG904" s="16"/>
      <c r="EH904" s="16"/>
      <c r="EI904" s="16"/>
      <c r="EJ904" s="16"/>
      <c r="EK904" s="16"/>
      <c r="EL904" s="16"/>
      <c r="EM904" s="16"/>
      <c r="EN904" s="16"/>
      <c r="EO904" s="16"/>
      <c r="EP904" s="16"/>
      <c r="EQ904" s="16"/>
      <c r="ER904" s="16"/>
      <c r="ES904" s="16"/>
      <c r="ET904" s="16"/>
      <c r="EU904" s="16"/>
      <c r="EV904" s="16"/>
      <c r="EW904" s="16"/>
      <c r="EX904" s="16"/>
      <c r="EY904" s="16"/>
      <c r="EZ904" s="16"/>
      <c r="FA904" s="16"/>
      <c r="FB904" s="16"/>
      <c r="FC904" s="16"/>
      <c r="FD904" s="16"/>
      <c r="FE904" s="16"/>
      <c r="FF904" s="16"/>
      <c r="FG904" s="16"/>
      <c r="FH904" s="16"/>
      <c r="FI904" s="16"/>
      <c r="FJ904" s="16"/>
      <c r="FK904" s="16"/>
      <c r="FL904" s="16"/>
      <c r="FM904" s="16"/>
      <c r="FN904" s="16"/>
      <c r="FO904" s="16"/>
      <c r="FP904" s="16"/>
      <c r="FQ904" s="16"/>
      <c r="FR904" s="16"/>
      <c r="FS904" s="16"/>
      <c r="FT904" s="16"/>
      <c r="FU904" s="16"/>
      <c r="FV904" s="16"/>
      <c r="FW904" s="16"/>
      <c r="FX904" s="16"/>
      <c r="FY904" s="16"/>
      <c r="FZ904" s="16"/>
      <c r="GA904" s="16"/>
      <c r="GB904" s="16"/>
      <c r="GC904" s="16"/>
      <c r="GD904" s="16"/>
      <c r="GE904" s="16"/>
      <c r="GF904" s="16"/>
      <c r="GG904" s="16"/>
      <c r="GH904" s="16"/>
      <c r="GI904" s="16"/>
      <c r="GJ904" s="16"/>
      <c r="GK904" s="16"/>
      <c r="GL904" s="16"/>
      <c r="GM904" s="16"/>
      <c r="GN904" s="16"/>
      <c r="GO904" s="16"/>
      <c r="GP904" s="16"/>
      <c r="GQ904" s="16"/>
      <c r="GR904" s="16"/>
      <c r="GS904" s="16"/>
      <c r="GT904" s="16"/>
      <c r="GU904" s="16"/>
      <c r="GV904" s="16"/>
      <c r="GW904" s="16"/>
      <c r="GX904" s="16"/>
      <c r="GY904" s="16"/>
      <c r="GZ904" s="16"/>
      <c r="HA904" s="16"/>
      <c r="HB904" s="16"/>
      <c r="HC904" s="16"/>
      <c r="HD904" s="16"/>
      <c r="HE904" s="16"/>
      <c r="HF904" s="16"/>
      <c r="HG904" s="16"/>
      <c r="HH904" s="16"/>
      <c r="HI904" s="16"/>
      <c r="HJ904" s="16"/>
      <c r="HK904" s="16"/>
      <c r="HL904" s="16"/>
      <c r="HM904" s="16"/>
      <c r="HN904" s="16"/>
      <c r="HO904" s="16"/>
      <c r="HP904" s="16"/>
      <c r="HQ904" s="16"/>
      <c r="HR904" s="16"/>
      <c r="HS904" s="16"/>
      <c r="HT904" s="16"/>
      <c r="HU904" s="16"/>
      <c r="HV904" s="16"/>
      <c r="HW904" s="16"/>
      <c r="HX904" s="16"/>
      <c r="HY904" s="16"/>
      <c r="HZ904" s="16"/>
      <c r="IA904" s="16"/>
      <c r="IB904" s="16"/>
      <c r="IC904" s="16"/>
      <c r="ID904" s="16"/>
      <c r="IE904" s="16"/>
      <c r="IF904" s="16"/>
      <c r="IG904" s="16"/>
      <c r="IH904" s="16"/>
      <c r="II904" s="16"/>
      <c r="IJ904" s="16"/>
      <c r="IK904" s="16"/>
      <c r="IL904" s="16"/>
      <c r="IM904" s="16"/>
      <c r="IN904" s="16"/>
      <c r="IO904" s="16"/>
      <c r="IP904" s="16"/>
      <c r="IQ904" s="16"/>
      <c r="IR904" s="16"/>
      <c r="IS904" s="16"/>
      <c r="IT904" s="16"/>
      <c r="IU904" s="16"/>
      <c r="IV904" s="16"/>
      <c r="IW904" s="16"/>
      <c r="IX904" s="16"/>
      <c r="IY904" s="16"/>
      <c r="IZ904" s="16"/>
      <c r="JA904" s="16"/>
      <c r="JB904" s="16"/>
      <c r="JC904" s="16"/>
      <c r="JD904" s="16"/>
      <c r="JE904" s="16"/>
      <c r="JF904" s="16"/>
      <c r="JG904" s="16"/>
      <c r="JH904" s="16"/>
      <c r="JI904" s="16"/>
      <c r="JJ904" s="16"/>
      <c r="JK904" s="16"/>
      <c r="JL904" s="16"/>
      <c r="JM904" s="16"/>
      <c r="JN904" s="16"/>
      <c r="JO904" s="16"/>
      <c r="JP904" s="16"/>
    </row>
    <row r="905" spans="2:276" s="18" customFormat="1" ht="15.75" customHeight="1" x14ac:dyDescent="0.25">
      <c r="B905" s="16"/>
      <c r="C905" s="16"/>
      <c r="D905" s="16"/>
      <c r="E905" s="16"/>
      <c r="F905" s="16"/>
      <c r="G905" s="16"/>
      <c r="H905" s="16"/>
      <c r="I905" s="16"/>
      <c r="J905" s="16"/>
      <c r="K905" s="16"/>
      <c r="L905" s="16"/>
      <c r="M905" s="16"/>
      <c r="N905" s="16"/>
      <c r="O905" s="16"/>
      <c r="P905" s="16"/>
      <c r="Q905" s="16"/>
      <c r="R905" s="16"/>
      <c r="S905" s="16"/>
      <c r="T905" s="16"/>
      <c r="U905" s="16"/>
      <c r="V905" s="16"/>
      <c r="W905" s="16"/>
      <c r="X905" s="16"/>
      <c r="Y905" s="16"/>
      <c r="Z905" s="16"/>
      <c r="AA905" s="16"/>
      <c r="AB905" s="16"/>
      <c r="AC905" s="16"/>
      <c r="AD905" s="16"/>
      <c r="AE905" s="16"/>
      <c r="AF905" s="16"/>
      <c r="AG905" s="16"/>
      <c r="AH905" s="16"/>
      <c r="AI905" s="16"/>
      <c r="AJ905" s="16"/>
      <c r="AK905" s="16"/>
      <c r="AL905" s="16"/>
      <c r="AM905" s="16"/>
      <c r="AN905" s="16"/>
      <c r="AO905" s="16"/>
      <c r="AP905" s="16"/>
      <c r="AQ905" s="16"/>
      <c r="AR905" s="16"/>
      <c r="AS905" s="16"/>
      <c r="AT905" s="16"/>
      <c r="AU905" s="16"/>
      <c r="AV905" s="16"/>
      <c r="AW905" s="16"/>
      <c r="AX905" s="16"/>
      <c r="AY905" s="16"/>
      <c r="AZ905" s="16"/>
      <c r="BA905" s="16"/>
      <c r="BB905" s="16"/>
      <c r="BC905" s="16"/>
      <c r="BD905" s="16"/>
      <c r="BE905" s="16"/>
      <c r="BF905" s="16"/>
      <c r="BG905" s="16"/>
      <c r="BH905" s="16"/>
      <c r="BI905" s="16"/>
      <c r="BJ905" s="16"/>
      <c r="BK905" s="16"/>
      <c r="BL905" s="16"/>
      <c r="BM905" s="16"/>
      <c r="BN905" s="16"/>
      <c r="BO905" s="16"/>
      <c r="BP905" s="16"/>
      <c r="BQ905" s="16"/>
      <c r="BR905" s="16"/>
      <c r="BS905" s="16"/>
      <c r="BT905" s="16"/>
      <c r="BU905" s="16"/>
      <c r="BV905" s="16"/>
      <c r="BW905" s="16"/>
      <c r="BX905" s="16"/>
      <c r="BY905" s="16"/>
      <c r="BZ905" s="16"/>
      <c r="CA905" s="16"/>
      <c r="CB905" s="16"/>
      <c r="CC905" s="16"/>
      <c r="CD905" s="16"/>
      <c r="CE905" s="16"/>
      <c r="CF905" s="16"/>
      <c r="CG905" s="16"/>
      <c r="CH905" s="16"/>
      <c r="CI905" s="16"/>
      <c r="CJ905" s="16"/>
      <c r="CK905" s="16"/>
      <c r="CL905" s="16"/>
      <c r="CM905" s="16"/>
      <c r="CN905" s="16"/>
      <c r="CO905" s="16"/>
      <c r="CP905" s="16"/>
      <c r="CQ905" s="16"/>
      <c r="CR905" s="16"/>
      <c r="CS905" s="16"/>
      <c r="CT905" s="16"/>
      <c r="CU905" s="16"/>
      <c r="CV905" s="16"/>
      <c r="CW905" s="16"/>
      <c r="CX905" s="16"/>
      <c r="CY905" s="16"/>
      <c r="CZ905" s="16"/>
      <c r="DA905" s="16"/>
      <c r="DB905" s="16"/>
      <c r="DC905" s="16"/>
      <c r="DD905" s="16"/>
      <c r="DE905" s="16"/>
      <c r="DF905" s="16"/>
      <c r="DG905" s="16"/>
      <c r="DH905" s="16"/>
      <c r="DI905" s="16"/>
      <c r="DJ905" s="16"/>
      <c r="DK905" s="16"/>
      <c r="DL905" s="16"/>
      <c r="DM905" s="16"/>
      <c r="DN905" s="16"/>
      <c r="DO905" s="16"/>
      <c r="DP905" s="16"/>
      <c r="DQ905" s="16"/>
      <c r="DR905" s="16"/>
      <c r="DS905" s="16"/>
      <c r="DT905" s="16"/>
      <c r="DU905" s="16"/>
      <c r="DV905" s="16"/>
      <c r="DW905" s="16"/>
      <c r="DX905" s="16"/>
      <c r="DY905" s="16"/>
      <c r="DZ905" s="16"/>
      <c r="EA905" s="16"/>
      <c r="EB905" s="16"/>
      <c r="EC905" s="16"/>
      <c r="ED905" s="16"/>
      <c r="EE905" s="16"/>
      <c r="EF905" s="16"/>
      <c r="EG905" s="16"/>
      <c r="EH905" s="16"/>
      <c r="EI905" s="16"/>
      <c r="EJ905" s="16"/>
      <c r="EK905" s="16"/>
      <c r="EL905" s="16"/>
      <c r="EM905" s="16"/>
      <c r="EN905" s="16"/>
      <c r="EO905" s="16"/>
      <c r="EP905" s="16"/>
      <c r="EQ905" s="16"/>
      <c r="ER905" s="16"/>
      <c r="ES905" s="16"/>
      <c r="ET905" s="16"/>
      <c r="EU905" s="16"/>
      <c r="EV905" s="16"/>
      <c r="EW905" s="16"/>
      <c r="EX905" s="16"/>
      <c r="EY905" s="16"/>
      <c r="EZ905" s="16"/>
      <c r="FA905" s="16"/>
      <c r="FB905" s="16"/>
      <c r="FC905" s="16"/>
      <c r="FD905" s="16"/>
      <c r="FE905" s="16"/>
      <c r="FF905" s="16"/>
      <c r="FG905" s="16"/>
      <c r="FH905" s="16"/>
      <c r="FI905" s="16"/>
      <c r="FJ905" s="16"/>
      <c r="FK905" s="16"/>
      <c r="FL905" s="16"/>
      <c r="FM905" s="16"/>
      <c r="FN905" s="16"/>
      <c r="FO905" s="16"/>
      <c r="FP905" s="16"/>
      <c r="FQ905" s="16"/>
      <c r="FR905" s="16"/>
      <c r="FS905" s="16"/>
      <c r="FT905" s="16"/>
      <c r="FU905" s="16"/>
      <c r="FV905" s="16"/>
      <c r="FW905" s="16"/>
      <c r="FX905" s="16"/>
      <c r="FY905" s="16"/>
      <c r="FZ905" s="16"/>
      <c r="GA905" s="16"/>
      <c r="GB905" s="16"/>
      <c r="GC905" s="16"/>
      <c r="GD905" s="16"/>
      <c r="GE905" s="16"/>
      <c r="GF905" s="16"/>
      <c r="GG905" s="16"/>
      <c r="GH905" s="16"/>
      <c r="GI905" s="16"/>
      <c r="GJ905" s="16"/>
      <c r="GK905" s="16"/>
      <c r="GL905" s="16"/>
      <c r="GM905" s="16"/>
      <c r="GN905" s="16"/>
      <c r="GO905" s="16"/>
      <c r="GP905" s="16"/>
      <c r="GQ905" s="16"/>
      <c r="GR905" s="16"/>
      <c r="GS905" s="16"/>
      <c r="GT905" s="16"/>
      <c r="GU905" s="16"/>
      <c r="GV905" s="16"/>
      <c r="GW905" s="16"/>
      <c r="GX905" s="16"/>
      <c r="GY905" s="16"/>
      <c r="GZ905" s="16"/>
      <c r="HA905" s="16"/>
      <c r="HB905" s="16"/>
      <c r="HC905" s="16"/>
      <c r="HD905" s="16"/>
      <c r="HE905" s="16"/>
      <c r="HF905" s="16"/>
      <c r="HG905" s="16"/>
      <c r="HH905" s="16"/>
      <c r="HI905" s="16"/>
      <c r="HJ905" s="16"/>
      <c r="HK905" s="16"/>
      <c r="HL905" s="16"/>
      <c r="HM905" s="16"/>
      <c r="HN905" s="16"/>
      <c r="HO905" s="16"/>
      <c r="HP905" s="16"/>
      <c r="HQ905" s="16"/>
      <c r="HR905" s="16"/>
      <c r="HS905" s="16"/>
      <c r="HT905" s="16"/>
      <c r="HU905" s="16"/>
      <c r="HV905" s="16"/>
      <c r="HW905" s="16"/>
      <c r="HX905" s="16"/>
      <c r="HY905" s="16"/>
      <c r="HZ905" s="16"/>
      <c r="IA905" s="16"/>
      <c r="IB905" s="16"/>
      <c r="IC905" s="16"/>
      <c r="ID905" s="16"/>
      <c r="IE905" s="16"/>
      <c r="IF905" s="16"/>
      <c r="IG905" s="16"/>
      <c r="IH905" s="16"/>
      <c r="II905" s="16"/>
      <c r="IJ905" s="16"/>
      <c r="IK905" s="16"/>
      <c r="IL905" s="16"/>
      <c r="IM905" s="16"/>
      <c r="IN905" s="16"/>
      <c r="IO905" s="16"/>
      <c r="IP905" s="16"/>
      <c r="IQ905" s="16"/>
      <c r="IR905" s="16"/>
      <c r="IS905" s="16"/>
      <c r="IT905" s="16"/>
      <c r="IU905" s="16"/>
      <c r="IV905" s="16"/>
      <c r="IW905" s="16"/>
      <c r="IX905" s="16"/>
      <c r="IY905" s="16"/>
      <c r="IZ905" s="16"/>
      <c r="JA905" s="16"/>
      <c r="JB905" s="16"/>
      <c r="JC905" s="16"/>
      <c r="JD905" s="16"/>
      <c r="JE905" s="16"/>
      <c r="JF905" s="16"/>
      <c r="JG905" s="16"/>
      <c r="JH905" s="16"/>
      <c r="JI905" s="16"/>
      <c r="JJ905" s="16"/>
      <c r="JK905" s="16"/>
      <c r="JL905" s="16"/>
      <c r="JM905" s="16"/>
      <c r="JN905" s="16"/>
      <c r="JO905" s="16"/>
      <c r="JP905" s="16"/>
    </row>
    <row r="906" spans="2:276" s="18" customFormat="1" ht="15.75" customHeight="1" x14ac:dyDescent="0.25">
      <c r="B906" s="16"/>
      <c r="C906" s="16"/>
      <c r="D906" s="16"/>
      <c r="E906" s="16"/>
      <c r="F906" s="16"/>
      <c r="G906" s="16"/>
      <c r="H906" s="16"/>
      <c r="I906" s="16"/>
      <c r="J906" s="16"/>
      <c r="K906" s="16"/>
      <c r="L906" s="16"/>
      <c r="M906" s="16"/>
      <c r="N906" s="16"/>
      <c r="O906" s="16"/>
      <c r="P906" s="16"/>
      <c r="Q906" s="16"/>
      <c r="R906" s="16"/>
      <c r="S906" s="16"/>
      <c r="T906" s="16"/>
      <c r="U906" s="16"/>
      <c r="V906" s="16"/>
      <c r="W906" s="16"/>
      <c r="X906" s="16"/>
      <c r="Y906" s="16"/>
      <c r="Z906" s="16"/>
      <c r="AA906" s="16"/>
      <c r="AB906" s="16"/>
      <c r="AC906" s="16"/>
      <c r="AD906" s="16"/>
      <c r="AE906" s="16"/>
      <c r="AF906" s="16"/>
      <c r="AG906" s="16"/>
      <c r="AH906" s="16"/>
      <c r="AI906" s="16"/>
      <c r="AJ906" s="16"/>
      <c r="AK906" s="16"/>
      <c r="AL906" s="16"/>
      <c r="AM906" s="16"/>
      <c r="AN906" s="16"/>
      <c r="AO906" s="16"/>
      <c r="AP906" s="16"/>
      <c r="AQ906" s="16"/>
      <c r="AR906" s="16"/>
      <c r="AS906" s="16"/>
      <c r="AT906" s="16"/>
      <c r="AU906" s="16"/>
      <c r="AV906" s="16"/>
      <c r="AW906" s="16"/>
      <c r="AX906" s="16"/>
      <c r="AY906" s="16"/>
      <c r="AZ906" s="16"/>
      <c r="BA906" s="16"/>
      <c r="BB906" s="16"/>
      <c r="BC906" s="16"/>
      <c r="BD906" s="16"/>
      <c r="BE906" s="16"/>
      <c r="BF906" s="16"/>
      <c r="BG906" s="16"/>
      <c r="BH906" s="16"/>
      <c r="BI906" s="16"/>
      <c r="BJ906" s="16"/>
      <c r="BK906" s="16"/>
      <c r="BL906" s="16"/>
      <c r="BM906" s="16"/>
      <c r="BN906" s="16"/>
      <c r="BO906" s="16"/>
      <c r="BP906" s="16"/>
      <c r="BQ906" s="16"/>
      <c r="BR906" s="16"/>
      <c r="BS906" s="16"/>
      <c r="BT906" s="16"/>
      <c r="BU906" s="16"/>
      <c r="BV906" s="16"/>
      <c r="BW906" s="16"/>
      <c r="BX906" s="16"/>
      <c r="BY906" s="16"/>
      <c r="BZ906" s="16"/>
      <c r="CA906" s="16"/>
      <c r="CB906" s="16"/>
      <c r="CC906" s="16"/>
      <c r="CD906" s="16"/>
      <c r="CE906" s="16"/>
      <c r="CF906" s="16"/>
      <c r="CG906" s="16"/>
      <c r="CH906" s="16"/>
      <c r="CI906" s="16"/>
      <c r="CJ906" s="16"/>
      <c r="CK906" s="16"/>
      <c r="CL906" s="16"/>
      <c r="CM906" s="16"/>
      <c r="CN906" s="16"/>
      <c r="CO906" s="16"/>
      <c r="CP906" s="16"/>
      <c r="CQ906" s="16"/>
      <c r="CR906" s="16"/>
      <c r="CS906" s="16"/>
      <c r="CT906" s="16"/>
      <c r="CU906" s="16"/>
      <c r="CV906" s="16"/>
      <c r="CW906" s="16"/>
      <c r="CX906" s="16"/>
      <c r="CY906" s="16"/>
      <c r="CZ906" s="16"/>
      <c r="DA906" s="16"/>
      <c r="DB906" s="16"/>
      <c r="DC906" s="16"/>
      <c r="DD906" s="16"/>
      <c r="DE906" s="16"/>
      <c r="DF906" s="16"/>
      <c r="DG906" s="16"/>
      <c r="DH906" s="16"/>
      <c r="DI906" s="16"/>
      <c r="DJ906" s="16"/>
      <c r="DK906" s="16"/>
      <c r="DL906" s="16"/>
      <c r="DM906" s="16"/>
      <c r="DN906" s="16"/>
      <c r="DO906" s="16"/>
      <c r="DP906" s="16"/>
      <c r="DQ906" s="16"/>
      <c r="DR906" s="16"/>
      <c r="DS906" s="16"/>
      <c r="DT906" s="16"/>
      <c r="DU906" s="16"/>
      <c r="DV906" s="16"/>
      <c r="DW906" s="16"/>
      <c r="DX906" s="16"/>
      <c r="DY906" s="16"/>
      <c r="DZ906" s="16"/>
      <c r="EA906" s="16"/>
      <c r="EB906" s="16"/>
      <c r="EC906" s="16"/>
      <c r="ED906" s="16"/>
      <c r="EE906" s="16"/>
      <c r="EF906" s="16"/>
      <c r="EG906" s="16"/>
      <c r="EH906" s="16"/>
      <c r="EI906" s="16"/>
      <c r="EJ906" s="16"/>
      <c r="EK906" s="16"/>
      <c r="EL906" s="16"/>
      <c r="EM906" s="16"/>
      <c r="EN906" s="16"/>
      <c r="EO906" s="16"/>
      <c r="EP906" s="16"/>
      <c r="EQ906" s="16"/>
      <c r="ER906" s="16"/>
      <c r="ES906" s="16"/>
      <c r="ET906" s="16"/>
      <c r="EU906" s="16"/>
      <c r="EV906" s="16"/>
      <c r="EW906" s="16"/>
      <c r="EX906" s="16"/>
      <c r="EY906" s="16"/>
      <c r="EZ906" s="16"/>
      <c r="FA906" s="16"/>
      <c r="FB906" s="16"/>
      <c r="FC906" s="16"/>
      <c r="FD906" s="16"/>
      <c r="FE906" s="16"/>
      <c r="FF906" s="16"/>
      <c r="FG906" s="16"/>
      <c r="FH906" s="16"/>
      <c r="FI906" s="16"/>
      <c r="FJ906" s="16"/>
      <c r="FK906" s="16"/>
      <c r="FL906" s="16"/>
      <c r="FM906" s="16"/>
      <c r="FN906" s="16"/>
      <c r="FO906" s="16"/>
      <c r="FP906" s="16"/>
      <c r="FQ906" s="16"/>
      <c r="FR906" s="16"/>
      <c r="FS906" s="16"/>
      <c r="FT906" s="16"/>
      <c r="FU906" s="16"/>
      <c r="FV906" s="16"/>
      <c r="FW906" s="16"/>
      <c r="FX906" s="16"/>
      <c r="FY906" s="16"/>
      <c r="FZ906" s="16"/>
      <c r="GA906" s="16"/>
      <c r="GB906" s="16"/>
      <c r="GC906" s="16"/>
      <c r="GD906" s="16"/>
      <c r="GE906" s="16"/>
      <c r="GF906" s="16"/>
      <c r="GG906" s="16"/>
      <c r="GH906" s="16"/>
      <c r="GI906" s="16"/>
      <c r="GJ906" s="16"/>
      <c r="GK906" s="16"/>
      <c r="GL906" s="16"/>
      <c r="GM906" s="16"/>
      <c r="GN906" s="16"/>
      <c r="GO906" s="16"/>
      <c r="GP906" s="16"/>
      <c r="GQ906" s="16"/>
      <c r="GR906" s="16"/>
      <c r="GS906" s="16"/>
      <c r="GT906" s="16"/>
      <c r="GU906" s="16"/>
      <c r="GV906" s="16"/>
      <c r="GW906" s="16"/>
      <c r="GX906" s="16"/>
      <c r="GY906" s="16"/>
      <c r="GZ906" s="16"/>
      <c r="HA906" s="16"/>
      <c r="HB906" s="16"/>
      <c r="HC906" s="16"/>
      <c r="HD906" s="16"/>
      <c r="HE906" s="16"/>
      <c r="HF906" s="16"/>
      <c r="HG906" s="16"/>
      <c r="HH906" s="16"/>
      <c r="HI906" s="16"/>
      <c r="HJ906" s="16"/>
      <c r="HK906" s="16"/>
      <c r="HL906" s="16"/>
      <c r="HM906" s="16"/>
      <c r="HN906" s="16"/>
      <c r="HO906" s="16"/>
      <c r="HP906" s="16"/>
      <c r="HQ906" s="16"/>
      <c r="HR906" s="16"/>
      <c r="HS906" s="16"/>
      <c r="HT906" s="16"/>
      <c r="HU906" s="16"/>
      <c r="HV906" s="16"/>
      <c r="HW906" s="16"/>
      <c r="HX906" s="16"/>
      <c r="HY906" s="16"/>
      <c r="HZ906" s="16"/>
      <c r="IA906" s="16"/>
      <c r="IB906" s="16"/>
      <c r="IC906" s="16"/>
      <c r="ID906" s="16"/>
      <c r="IE906" s="16"/>
      <c r="IF906" s="16"/>
      <c r="IG906" s="16"/>
      <c r="IH906" s="16"/>
      <c r="II906" s="16"/>
      <c r="IJ906" s="16"/>
      <c r="IK906" s="16"/>
      <c r="IL906" s="16"/>
      <c r="IM906" s="16"/>
      <c r="IN906" s="16"/>
      <c r="IO906" s="16"/>
      <c r="IP906" s="16"/>
      <c r="IQ906" s="16"/>
      <c r="IR906" s="16"/>
      <c r="IS906" s="16"/>
      <c r="IT906" s="16"/>
      <c r="IU906" s="16"/>
      <c r="IV906" s="16"/>
      <c r="IW906" s="16"/>
      <c r="IX906" s="16"/>
      <c r="IY906" s="16"/>
      <c r="IZ906" s="16"/>
      <c r="JA906" s="16"/>
      <c r="JB906" s="16"/>
      <c r="JC906" s="16"/>
      <c r="JD906" s="16"/>
      <c r="JE906" s="16"/>
      <c r="JF906" s="16"/>
      <c r="JG906" s="16"/>
      <c r="JH906" s="16"/>
      <c r="JI906" s="16"/>
      <c r="JJ906" s="16"/>
      <c r="JK906" s="16"/>
      <c r="JL906" s="16"/>
      <c r="JM906" s="16"/>
      <c r="JN906" s="16"/>
      <c r="JO906" s="16"/>
      <c r="JP906" s="16"/>
    </row>
    <row r="907" spans="2:276" s="18" customFormat="1" ht="15.75" customHeight="1" x14ac:dyDescent="0.25">
      <c r="B907" s="16"/>
      <c r="C907" s="16"/>
      <c r="D907" s="16"/>
      <c r="E907" s="16"/>
      <c r="F907" s="16"/>
      <c r="G907" s="16"/>
      <c r="H907" s="16"/>
      <c r="I907" s="16"/>
      <c r="J907" s="16"/>
      <c r="K907" s="16"/>
      <c r="L907" s="16"/>
      <c r="M907" s="16"/>
      <c r="N907" s="16"/>
      <c r="O907" s="16"/>
      <c r="P907" s="16"/>
      <c r="Q907" s="16"/>
      <c r="R907" s="16"/>
      <c r="S907" s="16"/>
      <c r="T907" s="16"/>
      <c r="U907" s="16"/>
      <c r="V907" s="16"/>
      <c r="W907" s="16"/>
      <c r="X907" s="16"/>
      <c r="Y907" s="16"/>
      <c r="Z907" s="16"/>
      <c r="AA907" s="16"/>
      <c r="AB907" s="16"/>
      <c r="AC907" s="16"/>
      <c r="AD907" s="16"/>
      <c r="AE907" s="16"/>
      <c r="AF907" s="16"/>
      <c r="AG907" s="16"/>
      <c r="AH907" s="16"/>
      <c r="AI907" s="16"/>
      <c r="AJ907" s="16"/>
      <c r="AK907" s="16"/>
      <c r="AL907" s="16"/>
      <c r="AM907" s="16"/>
      <c r="AN907" s="16"/>
      <c r="AO907" s="16"/>
      <c r="AP907" s="16"/>
      <c r="AQ907" s="16"/>
      <c r="AR907" s="16"/>
      <c r="AS907" s="16"/>
      <c r="AT907" s="16"/>
      <c r="AU907" s="16"/>
      <c r="AV907" s="16"/>
      <c r="AW907" s="16"/>
      <c r="AX907" s="16"/>
      <c r="AY907" s="16"/>
      <c r="AZ907" s="16"/>
      <c r="BA907" s="16"/>
      <c r="BB907" s="16"/>
      <c r="BC907" s="16"/>
      <c r="BD907" s="16"/>
      <c r="BE907" s="16"/>
      <c r="BF907" s="16"/>
      <c r="BG907" s="16"/>
      <c r="BH907" s="16"/>
      <c r="BI907" s="16"/>
      <c r="BJ907" s="16"/>
      <c r="BK907" s="16"/>
      <c r="BL907" s="16"/>
      <c r="BM907" s="16"/>
      <c r="BN907" s="16"/>
      <c r="BO907" s="16"/>
      <c r="BP907" s="16"/>
      <c r="BQ907" s="16"/>
      <c r="BR907" s="16"/>
      <c r="BS907" s="16"/>
      <c r="BT907" s="16"/>
      <c r="BU907" s="16"/>
      <c r="BV907" s="16"/>
      <c r="BW907" s="16"/>
      <c r="BX907" s="16"/>
      <c r="BY907" s="16"/>
      <c r="BZ907" s="16"/>
      <c r="CA907" s="16"/>
      <c r="CB907" s="16"/>
      <c r="CC907" s="16"/>
      <c r="CD907" s="16"/>
      <c r="CE907" s="16"/>
      <c r="CF907" s="16"/>
      <c r="CG907" s="16"/>
      <c r="CH907" s="16"/>
      <c r="CI907" s="16"/>
      <c r="CJ907" s="16"/>
      <c r="CK907" s="16"/>
      <c r="CL907" s="16"/>
      <c r="CM907" s="16"/>
      <c r="CN907" s="16"/>
      <c r="CO907" s="16"/>
      <c r="CP907" s="16"/>
      <c r="CQ907" s="16"/>
      <c r="CR907" s="16"/>
      <c r="CS907" s="16"/>
      <c r="CT907" s="16"/>
      <c r="CU907" s="16"/>
      <c r="CV907" s="16"/>
      <c r="CW907" s="16"/>
      <c r="CX907" s="16"/>
      <c r="CY907" s="16"/>
      <c r="CZ907" s="16"/>
      <c r="DA907" s="16"/>
      <c r="DB907" s="16"/>
      <c r="DC907" s="16"/>
      <c r="DD907" s="16"/>
      <c r="DE907" s="16"/>
      <c r="DF907" s="16"/>
      <c r="DG907" s="16"/>
      <c r="DH907" s="16"/>
      <c r="DI907" s="16"/>
      <c r="DJ907" s="16"/>
      <c r="DK907" s="16"/>
      <c r="DL907" s="16"/>
      <c r="DM907" s="16"/>
      <c r="DN907" s="16"/>
      <c r="DO907" s="16"/>
      <c r="DP907" s="16"/>
      <c r="DQ907" s="16"/>
      <c r="DR907" s="16"/>
      <c r="DS907" s="16"/>
      <c r="DT907" s="16"/>
      <c r="DU907" s="16"/>
      <c r="DV907" s="16"/>
      <c r="DW907" s="16"/>
      <c r="DX907" s="16"/>
      <c r="DY907" s="16"/>
      <c r="DZ907" s="16"/>
      <c r="EA907" s="16"/>
      <c r="EB907" s="16"/>
      <c r="EC907" s="16"/>
      <c r="ED907" s="16"/>
      <c r="EE907" s="16"/>
      <c r="EF907" s="16"/>
      <c r="EG907" s="16"/>
      <c r="EH907" s="16"/>
      <c r="EI907" s="16"/>
      <c r="EJ907" s="16"/>
      <c r="EK907" s="16"/>
      <c r="EL907" s="16"/>
      <c r="EM907" s="16"/>
      <c r="EN907" s="16"/>
      <c r="EO907" s="16"/>
      <c r="EP907" s="16"/>
      <c r="EQ907" s="16"/>
      <c r="ER907" s="16"/>
      <c r="ES907" s="16"/>
      <c r="ET907" s="16"/>
      <c r="EU907" s="16"/>
      <c r="EV907" s="16"/>
      <c r="EW907" s="16"/>
      <c r="EX907" s="16"/>
      <c r="EY907" s="16"/>
      <c r="EZ907" s="16"/>
      <c r="FA907" s="16"/>
      <c r="FB907" s="16"/>
      <c r="FC907" s="16"/>
      <c r="FD907" s="16"/>
      <c r="FE907" s="16"/>
      <c r="FF907" s="16"/>
      <c r="FG907" s="16"/>
      <c r="FH907" s="16"/>
      <c r="FI907" s="16"/>
      <c r="FJ907" s="16"/>
      <c r="FK907" s="16"/>
      <c r="FL907" s="16"/>
      <c r="FM907" s="16"/>
      <c r="FN907" s="16"/>
      <c r="FO907" s="16"/>
      <c r="FP907" s="16"/>
      <c r="FQ907" s="16"/>
      <c r="FR907" s="16"/>
      <c r="FS907" s="16"/>
      <c r="FT907" s="16"/>
      <c r="FU907" s="16"/>
      <c r="FV907" s="16"/>
      <c r="FW907" s="16"/>
      <c r="FX907" s="16"/>
      <c r="FY907" s="16"/>
      <c r="FZ907" s="16"/>
      <c r="GA907" s="16"/>
      <c r="GB907" s="16"/>
      <c r="GC907" s="16"/>
      <c r="GD907" s="16"/>
      <c r="GE907" s="16"/>
      <c r="GF907" s="16"/>
      <c r="GG907" s="16"/>
      <c r="GH907" s="16"/>
      <c r="GI907" s="16"/>
      <c r="GJ907" s="16"/>
      <c r="GK907" s="16"/>
      <c r="GL907" s="16"/>
      <c r="GM907" s="16"/>
      <c r="GN907" s="16"/>
      <c r="GO907" s="16"/>
      <c r="GP907" s="16"/>
      <c r="GQ907" s="16"/>
      <c r="GR907" s="16"/>
      <c r="GS907" s="16"/>
      <c r="GT907" s="16"/>
      <c r="GU907" s="16"/>
      <c r="GV907" s="16"/>
      <c r="GW907" s="16"/>
      <c r="GX907" s="16"/>
      <c r="GY907" s="16"/>
      <c r="GZ907" s="16"/>
      <c r="HA907" s="16"/>
      <c r="HB907" s="16"/>
      <c r="HC907" s="16"/>
      <c r="HD907" s="16"/>
      <c r="HE907" s="16"/>
      <c r="HF907" s="16"/>
      <c r="HG907" s="16"/>
      <c r="HH907" s="16"/>
      <c r="HI907" s="16"/>
      <c r="HJ907" s="16"/>
      <c r="HK907" s="16"/>
      <c r="HL907" s="16"/>
      <c r="HM907" s="16"/>
      <c r="HN907" s="16"/>
      <c r="HO907" s="16"/>
      <c r="HP907" s="16"/>
      <c r="HQ907" s="16"/>
      <c r="HR907" s="16"/>
      <c r="HS907" s="16"/>
      <c r="HT907" s="16"/>
      <c r="HU907" s="16"/>
      <c r="HV907" s="16"/>
      <c r="HW907" s="16"/>
      <c r="HX907" s="16"/>
      <c r="HY907" s="16"/>
      <c r="HZ907" s="16"/>
      <c r="IA907" s="16"/>
      <c r="IB907" s="16"/>
      <c r="IC907" s="16"/>
      <c r="ID907" s="16"/>
      <c r="IE907" s="16"/>
      <c r="IF907" s="16"/>
      <c r="IG907" s="16"/>
      <c r="IH907" s="16"/>
      <c r="II907" s="16"/>
      <c r="IJ907" s="16"/>
      <c r="IK907" s="16"/>
      <c r="IL907" s="16"/>
      <c r="IM907" s="16"/>
      <c r="IN907" s="16"/>
      <c r="IO907" s="16"/>
      <c r="IP907" s="16"/>
      <c r="IQ907" s="16"/>
      <c r="IR907" s="16"/>
      <c r="IS907" s="16"/>
      <c r="IT907" s="16"/>
      <c r="IU907" s="16"/>
      <c r="IV907" s="16"/>
      <c r="IW907" s="16"/>
      <c r="IX907" s="16"/>
      <c r="IY907" s="16"/>
      <c r="IZ907" s="16"/>
      <c r="JA907" s="16"/>
      <c r="JB907" s="16"/>
      <c r="JC907" s="16"/>
      <c r="JD907" s="16"/>
      <c r="JE907" s="16"/>
      <c r="JF907" s="16"/>
      <c r="JG907" s="16"/>
      <c r="JH907" s="16"/>
      <c r="JI907" s="16"/>
      <c r="JJ907" s="16"/>
      <c r="JK907" s="16"/>
      <c r="JL907" s="16"/>
      <c r="JM907" s="16"/>
      <c r="JN907" s="16"/>
      <c r="JO907" s="16"/>
      <c r="JP907" s="16"/>
    </row>
    <row r="908" spans="2:276" s="18" customFormat="1" ht="15.75" customHeight="1" x14ac:dyDescent="0.25">
      <c r="B908" s="16"/>
      <c r="C908" s="16"/>
      <c r="D908" s="16"/>
      <c r="E908" s="16"/>
      <c r="F908" s="16"/>
      <c r="G908" s="16"/>
      <c r="H908" s="16"/>
      <c r="I908" s="16"/>
      <c r="J908" s="16"/>
      <c r="K908" s="16"/>
      <c r="L908" s="16"/>
      <c r="M908" s="16"/>
      <c r="N908" s="16"/>
      <c r="O908" s="16"/>
      <c r="P908" s="16"/>
      <c r="Q908" s="16"/>
      <c r="R908" s="16"/>
      <c r="S908" s="16"/>
      <c r="T908" s="16"/>
      <c r="U908" s="16"/>
      <c r="V908" s="16"/>
      <c r="W908" s="16"/>
      <c r="X908" s="16"/>
      <c r="Y908" s="16"/>
      <c r="Z908" s="16"/>
      <c r="AA908" s="16"/>
      <c r="AB908" s="16"/>
      <c r="AC908" s="16"/>
      <c r="AD908" s="16"/>
      <c r="AE908" s="16"/>
      <c r="AF908" s="16"/>
      <c r="AG908" s="16"/>
      <c r="AH908" s="16"/>
      <c r="AI908" s="16"/>
      <c r="AJ908" s="16"/>
      <c r="AK908" s="16"/>
      <c r="AL908" s="16"/>
      <c r="AM908" s="16"/>
      <c r="AN908" s="16"/>
      <c r="AO908" s="16"/>
      <c r="AP908" s="16"/>
      <c r="AQ908" s="16"/>
      <c r="AR908" s="16"/>
      <c r="AS908" s="16"/>
      <c r="AT908" s="16"/>
      <c r="AU908" s="16"/>
      <c r="AV908" s="16"/>
      <c r="AW908" s="16"/>
      <c r="AX908" s="16"/>
      <c r="AY908" s="16"/>
      <c r="AZ908" s="16"/>
      <c r="BA908" s="16"/>
      <c r="BB908" s="16"/>
      <c r="BC908" s="16"/>
      <c r="BD908" s="16"/>
      <c r="BE908" s="16"/>
      <c r="BF908" s="16"/>
      <c r="BG908" s="16"/>
      <c r="BH908" s="16"/>
      <c r="BI908" s="16"/>
      <c r="BJ908" s="16"/>
      <c r="BK908" s="16"/>
      <c r="BL908" s="16"/>
      <c r="BM908" s="16"/>
      <c r="BN908" s="16"/>
      <c r="BO908" s="16"/>
      <c r="BP908" s="16"/>
      <c r="BQ908" s="16"/>
      <c r="BR908" s="16"/>
      <c r="BS908" s="16"/>
      <c r="BT908" s="16"/>
      <c r="BU908" s="16"/>
      <c r="BV908" s="16"/>
      <c r="BW908" s="16"/>
      <c r="BX908" s="16"/>
      <c r="BY908" s="16"/>
      <c r="BZ908" s="16"/>
      <c r="CA908" s="16"/>
      <c r="CB908" s="16"/>
      <c r="CC908" s="16"/>
      <c r="CD908" s="16"/>
      <c r="CE908" s="16"/>
      <c r="CF908" s="16"/>
      <c r="CG908" s="16"/>
      <c r="CH908" s="16"/>
      <c r="CI908" s="16"/>
      <c r="CJ908" s="16"/>
      <c r="CK908" s="16"/>
      <c r="CL908" s="16"/>
      <c r="CM908" s="16"/>
      <c r="CN908" s="16"/>
      <c r="CO908" s="16"/>
      <c r="CP908" s="16"/>
      <c r="CQ908" s="16"/>
      <c r="CR908" s="16"/>
      <c r="CS908" s="16"/>
      <c r="CT908" s="16"/>
      <c r="CU908" s="16"/>
      <c r="CV908" s="16"/>
      <c r="CW908" s="16"/>
      <c r="CX908" s="16"/>
      <c r="CY908" s="16"/>
      <c r="CZ908" s="16"/>
      <c r="DA908" s="16"/>
      <c r="DB908" s="16"/>
      <c r="DC908" s="16"/>
      <c r="DD908" s="16"/>
      <c r="DE908" s="16"/>
      <c r="DF908" s="16"/>
      <c r="DG908" s="16"/>
      <c r="DH908" s="16"/>
      <c r="DI908" s="16"/>
      <c r="DJ908" s="16"/>
      <c r="DK908" s="16"/>
      <c r="DL908" s="16"/>
      <c r="DM908" s="16"/>
      <c r="DN908" s="16"/>
      <c r="DO908" s="16"/>
      <c r="DP908" s="16"/>
      <c r="DQ908" s="16"/>
      <c r="DR908" s="16"/>
      <c r="DS908" s="16"/>
      <c r="DT908" s="16"/>
      <c r="DU908" s="16"/>
      <c r="DV908" s="16"/>
      <c r="DW908" s="16"/>
      <c r="DX908" s="16"/>
      <c r="DY908" s="16"/>
      <c r="DZ908" s="16"/>
      <c r="EA908" s="16"/>
      <c r="EB908" s="16"/>
      <c r="EC908" s="16"/>
      <c r="ED908" s="16"/>
      <c r="EE908" s="16"/>
      <c r="EF908" s="16"/>
      <c r="EG908" s="16"/>
      <c r="EH908" s="16"/>
      <c r="EI908" s="16"/>
      <c r="EJ908" s="16"/>
      <c r="EK908" s="16"/>
      <c r="EL908" s="16"/>
      <c r="EM908" s="16"/>
      <c r="EN908" s="16"/>
      <c r="EO908" s="16"/>
      <c r="EP908" s="16"/>
      <c r="EQ908" s="16"/>
      <c r="ER908" s="16"/>
      <c r="ES908" s="16"/>
      <c r="ET908" s="16"/>
      <c r="EU908" s="16"/>
      <c r="EV908" s="16"/>
      <c r="EW908" s="16"/>
      <c r="EX908" s="16"/>
      <c r="EY908" s="16"/>
      <c r="EZ908" s="16"/>
      <c r="FA908" s="16"/>
      <c r="FB908" s="16"/>
      <c r="FC908" s="16"/>
      <c r="FD908" s="16"/>
      <c r="FE908" s="16"/>
      <c r="FF908" s="16"/>
      <c r="FG908" s="16"/>
      <c r="FH908" s="16"/>
      <c r="FI908" s="16"/>
      <c r="FJ908" s="16"/>
      <c r="FK908" s="16"/>
      <c r="FL908" s="16"/>
      <c r="FM908" s="16"/>
      <c r="FN908" s="16"/>
      <c r="FO908" s="16"/>
      <c r="FP908" s="16"/>
      <c r="FQ908" s="16"/>
      <c r="FR908" s="16"/>
      <c r="FS908" s="16"/>
      <c r="FT908" s="16"/>
      <c r="FU908" s="16"/>
      <c r="FV908" s="16"/>
      <c r="FW908" s="16"/>
      <c r="FX908" s="16"/>
      <c r="FY908" s="16"/>
      <c r="FZ908" s="16"/>
      <c r="GA908" s="16"/>
      <c r="GB908" s="16"/>
      <c r="GC908" s="16"/>
      <c r="GD908" s="16"/>
      <c r="GE908" s="16"/>
      <c r="GF908" s="16"/>
      <c r="GG908" s="16"/>
      <c r="GH908" s="16"/>
      <c r="GI908" s="16"/>
      <c r="GJ908" s="16"/>
      <c r="GK908" s="16"/>
      <c r="GL908" s="16"/>
      <c r="GM908" s="16"/>
      <c r="GN908" s="16"/>
      <c r="GO908" s="16"/>
      <c r="GP908" s="16"/>
      <c r="GQ908" s="16"/>
      <c r="GR908" s="16"/>
      <c r="GS908" s="16"/>
      <c r="GT908" s="16"/>
      <c r="GU908" s="16"/>
      <c r="GV908" s="16"/>
      <c r="GW908" s="16"/>
      <c r="GX908" s="16"/>
      <c r="GY908" s="16"/>
      <c r="GZ908" s="16"/>
      <c r="HA908" s="16"/>
      <c r="HB908" s="16"/>
      <c r="HC908" s="16"/>
      <c r="HD908" s="16"/>
      <c r="HE908" s="16"/>
      <c r="HF908" s="16"/>
      <c r="HG908" s="16"/>
      <c r="HH908" s="16"/>
      <c r="HI908" s="16"/>
      <c r="HJ908" s="16"/>
      <c r="HK908" s="16"/>
      <c r="HL908" s="16"/>
      <c r="HM908" s="16"/>
      <c r="HN908" s="16"/>
      <c r="HO908" s="16"/>
      <c r="HP908" s="16"/>
      <c r="HQ908" s="16"/>
      <c r="HR908" s="16"/>
      <c r="HS908" s="16"/>
      <c r="HT908" s="16"/>
      <c r="HU908" s="16"/>
      <c r="HV908" s="16"/>
      <c r="HW908" s="16"/>
      <c r="HX908" s="16"/>
      <c r="HY908" s="16"/>
      <c r="HZ908" s="16"/>
      <c r="IA908" s="16"/>
      <c r="IB908" s="16"/>
      <c r="IC908" s="16"/>
      <c r="ID908" s="16"/>
      <c r="IE908" s="16"/>
      <c r="IF908" s="16"/>
      <c r="IG908" s="16"/>
      <c r="IH908" s="16"/>
      <c r="II908" s="16"/>
      <c r="IJ908" s="16"/>
      <c r="IK908" s="16"/>
      <c r="IL908" s="16"/>
      <c r="IM908" s="16"/>
      <c r="IN908" s="16"/>
      <c r="IO908" s="16"/>
      <c r="IP908" s="16"/>
      <c r="IQ908" s="16"/>
      <c r="IR908" s="16"/>
      <c r="IS908" s="16"/>
      <c r="IT908" s="16"/>
      <c r="IU908" s="16"/>
      <c r="IV908" s="16"/>
      <c r="IW908" s="16"/>
      <c r="IX908" s="16"/>
      <c r="IY908" s="16"/>
      <c r="IZ908" s="16"/>
      <c r="JA908" s="16"/>
      <c r="JB908" s="16"/>
      <c r="JC908" s="16"/>
      <c r="JD908" s="16"/>
      <c r="JE908" s="16"/>
      <c r="JF908" s="16"/>
      <c r="JG908" s="16"/>
      <c r="JH908" s="16"/>
      <c r="JI908" s="16"/>
      <c r="JJ908" s="16"/>
      <c r="JK908" s="16"/>
      <c r="JL908" s="16"/>
      <c r="JM908" s="16"/>
      <c r="JN908" s="16"/>
      <c r="JO908" s="16"/>
      <c r="JP908" s="16"/>
    </row>
    <row r="909" spans="2:276" s="18" customFormat="1" ht="15.75" customHeight="1" x14ac:dyDescent="0.25">
      <c r="B909" s="16"/>
      <c r="C909" s="16"/>
      <c r="D909" s="16"/>
      <c r="E909" s="16"/>
      <c r="F909" s="16"/>
      <c r="G909" s="16"/>
      <c r="H909" s="16"/>
      <c r="I909" s="16"/>
      <c r="J909" s="16"/>
      <c r="K909" s="16"/>
      <c r="L909" s="16"/>
      <c r="M909" s="16"/>
      <c r="N909" s="16"/>
      <c r="O909" s="16"/>
      <c r="P909" s="16"/>
      <c r="Q909" s="16"/>
      <c r="R909" s="16"/>
      <c r="S909" s="16"/>
      <c r="T909" s="16"/>
      <c r="U909" s="16"/>
      <c r="V909" s="16"/>
      <c r="W909" s="16"/>
      <c r="X909" s="16"/>
      <c r="Y909" s="16"/>
      <c r="Z909" s="16"/>
      <c r="AA909" s="16"/>
      <c r="AB909" s="16"/>
      <c r="AC909" s="16"/>
      <c r="AD909" s="16"/>
      <c r="AE909" s="16"/>
      <c r="AF909" s="16"/>
      <c r="AG909" s="16"/>
      <c r="AH909" s="16"/>
      <c r="AI909" s="16"/>
      <c r="AJ909" s="16"/>
      <c r="AK909" s="16"/>
      <c r="AL909" s="16"/>
      <c r="AM909" s="16"/>
      <c r="AN909" s="16"/>
      <c r="AO909" s="16"/>
      <c r="AP909" s="16"/>
      <c r="AQ909" s="16"/>
      <c r="AR909" s="16"/>
      <c r="AS909" s="16"/>
      <c r="AT909" s="16"/>
      <c r="AU909" s="16"/>
      <c r="AV909" s="16"/>
      <c r="AW909" s="16"/>
      <c r="AX909" s="16"/>
      <c r="AY909" s="16"/>
      <c r="AZ909" s="16"/>
      <c r="BA909" s="16"/>
      <c r="BB909" s="16"/>
      <c r="BC909" s="16"/>
      <c r="BD909" s="16"/>
      <c r="BE909" s="16"/>
      <c r="BF909" s="16"/>
      <c r="BG909" s="16"/>
      <c r="BH909" s="16"/>
      <c r="BI909" s="16"/>
      <c r="BJ909" s="16"/>
      <c r="BK909" s="16"/>
      <c r="BL909" s="16"/>
      <c r="BM909" s="16"/>
      <c r="BN909" s="16"/>
      <c r="BO909" s="16"/>
      <c r="BP909" s="16"/>
      <c r="BQ909" s="16"/>
      <c r="BR909" s="16"/>
      <c r="BS909" s="16"/>
      <c r="BT909" s="16"/>
      <c r="BU909" s="16"/>
      <c r="BV909" s="16"/>
      <c r="BW909" s="16"/>
      <c r="BX909" s="16"/>
      <c r="BY909" s="16"/>
      <c r="BZ909" s="16"/>
      <c r="CA909" s="16"/>
      <c r="CB909" s="16"/>
      <c r="CC909" s="16"/>
      <c r="CD909" s="16"/>
      <c r="CE909" s="16"/>
      <c r="CF909" s="16"/>
      <c r="CG909" s="16"/>
      <c r="CH909" s="16"/>
      <c r="CI909" s="16"/>
      <c r="CJ909" s="16"/>
      <c r="CK909" s="16"/>
      <c r="CL909" s="16"/>
      <c r="CM909" s="16"/>
      <c r="CN909" s="16"/>
      <c r="CO909" s="16"/>
      <c r="CP909" s="16"/>
      <c r="CQ909" s="16"/>
      <c r="CR909" s="16"/>
      <c r="CS909" s="16"/>
      <c r="CT909" s="16"/>
      <c r="CU909" s="16"/>
      <c r="CV909" s="16"/>
      <c r="CW909" s="16"/>
      <c r="CX909" s="16"/>
      <c r="CY909" s="16"/>
      <c r="CZ909" s="16"/>
      <c r="DA909" s="16"/>
      <c r="DB909" s="16"/>
      <c r="DC909" s="16"/>
      <c r="DD909" s="16"/>
      <c r="DE909" s="16"/>
      <c r="DF909" s="16"/>
      <c r="DG909" s="16"/>
      <c r="DH909" s="16"/>
      <c r="DI909" s="16"/>
      <c r="DJ909" s="16"/>
      <c r="DK909" s="16"/>
      <c r="DL909" s="16"/>
      <c r="DM909" s="16"/>
      <c r="DN909" s="16"/>
      <c r="DO909" s="16"/>
      <c r="DP909" s="16"/>
      <c r="DQ909" s="16"/>
      <c r="DR909" s="16"/>
      <c r="DS909" s="16"/>
      <c r="DT909" s="16"/>
      <c r="DU909" s="16"/>
      <c r="DV909" s="16"/>
      <c r="DW909" s="16"/>
      <c r="DX909" s="16"/>
      <c r="DY909" s="16"/>
      <c r="DZ909" s="16"/>
      <c r="EA909" s="16"/>
      <c r="EB909" s="16"/>
      <c r="EC909" s="16"/>
      <c r="ED909" s="16"/>
      <c r="EE909" s="16"/>
      <c r="EF909" s="16"/>
      <c r="EG909" s="16"/>
      <c r="EH909" s="16"/>
      <c r="EI909" s="16"/>
      <c r="EJ909" s="16"/>
      <c r="EK909" s="16"/>
      <c r="EL909" s="16"/>
      <c r="EM909" s="16"/>
      <c r="EN909" s="16"/>
      <c r="EO909" s="16"/>
      <c r="EP909" s="16"/>
      <c r="EQ909" s="16"/>
      <c r="ER909" s="16"/>
      <c r="ES909" s="16"/>
      <c r="ET909" s="16"/>
      <c r="EU909" s="16"/>
      <c r="EV909" s="16"/>
      <c r="EW909" s="16"/>
      <c r="EX909" s="16"/>
      <c r="EY909" s="16"/>
      <c r="EZ909" s="16"/>
      <c r="FA909" s="16"/>
      <c r="FB909" s="16"/>
      <c r="FC909" s="16"/>
      <c r="FD909" s="16"/>
      <c r="FE909" s="16"/>
      <c r="FF909" s="16"/>
      <c r="FG909" s="16"/>
      <c r="FH909" s="16"/>
      <c r="FI909" s="16"/>
      <c r="FJ909" s="16"/>
      <c r="FK909" s="16"/>
      <c r="FL909" s="16"/>
      <c r="FM909" s="16"/>
      <c r="FN909" s="16"/>
      <c r="FO909" s="16"/>
      <c r="FP909" s="16"/>
      <c r="FQ909" s="16"/>
      <c r="FR909" s="16"/>
      <c r="FS909" s="16"/>
      <c r="FT909" s="16"/>
      <c r="FU909" s="16"/>
      <c r="FV909" s="16"/>
      <c r="FW909" s="16"/>
      <c r="FX909" s="16"/>
      <c r="FY909" s="16"/>
      <c r="FZ909" s="16"/>
      <c r="GA909" s="16"/>
      <c r="GB909" s="16"/>
      <c r="GC909" s="16"/>
      <c r="GD909" s="16"/>
      <c r="GE909" s="16"/>
      <c r="GF909" s="16"/>
      <c r="GG909" s="16"/>
      <c r="GH909" s="16"/>
      <c r="GI909" s="16"/>
      <c r="GJ909" s="16"/>
      <c r="GK909" s="16"/>
      <c r="GL909" s="16"/>
      <c r="GM909" s="16"/>
      <c r="GN909" s="16"/>
      <c r="GO909" s="16"/>
      <c r="GP909" s="16"/>
      <c r="GQ909" s="16"/>
      <c r="GR909" s="16"/>
      <c r="GS909" s="16"/>
      <c r="GT909" s="16"/>
      <c r="GU909" s="16"/>
      <c r="GV909" s="16"/>
      <c r="GW909" s="16"/>
      <c r="GX909" s="16"/>
      <c r="GY909" s="16"/>
      <c r="GZ909" s="16"/>
      <c r="HA909" s="16"/>
      <c r="HB909" s="16"/>
      <c r="HC909" s="16"/>
      <c r="HD909" s="16"/>
      <c r="HE909" s="16"/>
      <c r="HF909" s="16"/>
      <c r="HG909" s="16"/>
      <c r="HH909" s="16"/>
      <c r="HI909" s="16"/>
      <c r="HJ909" s="16"/>
      <c r="HK909" s="16"/>
      <c r="HL909" s="16"/>
      <c r="HM909" s="16"/>
      <c r="HN909" s="16"/>
      <c r="HO909" s="16"/>
      <c r="HP909" s="16"/>
      <c r="HQ909" s="16"/>
      <c r="HR909" s="16"/>
      <c r="HS909" s="16"/>
      <c r="HT909" s="16"/>
      <c r="HU909" s="16"/>
      <c r="HV909" s="16"/>
      <c r="HW909" s="16"/>
      <c r="HX909" s="16"/>
      <c r="HY909" s="16"/>
      <c r="HZ909" s="16"/>
      <c r="IA909" s="16"/>
      <c r="IB909" s="16"/>
      <c r="IC909" s="16"/>
      <c r="ID909" s="16"/>
      <c r="IE909" s="16"/>
      <c r="IF909" s="16"/>
      <c r="IG909" s="16"/>
      <c r="IH909" s="16"/>
      <c r="II909" s="16"/>
      <c r="IJ909" s="16"/>
      <c r="IK909" s="16"/>
      <c r="IL909" s="16"/>
      <c r="IM909" s="16"/>
      <c r="IN909" s="16"/>
      <c r="IO909" s="16"/>
      <c r="IP909" s="16"/>
      <c r="IQ909" s="16"/>
      <c r="IR909" s="16"/>
      <c r="IS909" s="16"/>
      <c r="IT909" s="16"/>
      <c r="IU909" s="16"/>
      <c r="IV909" s="16"/>
      <c r="IW909" s="16"/>
      <c r="IX909" s="16"/>
      <c r="IY909" s="16"/>
      <c r="IZ909" s="16"/>
      <c r="JA909" s="16"/>
      <c r="JB909" s="16"/>
      <c r="JC909" s="16"/>
      <c r="JD909" s="16"/>
      <c r="JE909" s="16"/>
      <c r="JF909" s="16"/>
      <c r="JG909" s="16"/>
      <c r="JH909" s="16"/>
      <c r="JI909" s="16"/>
      <c r="JJ909" s="16"/>
      <c r="JK909" s="16"/>
      <c r="JL909" s="16"/>
      <c r="JM909" s="16"/>
      <c r="JN909" s="16"/>
      <c r="JO909" s="16"/>
      <c r="JP909" s="16"/>
    </row>
    <row r="910" spans="2:276" s="18" customFormat="1" ht="15.75" customHeight="1" x14ac:dyDescent="0.25">
      <c r="B910" s="16"/>
      <c r="C910" s="16"/>
      <c r="D910" s="16"/>
      <c r="E910" s="16"/>
      <c r="F910" s="16"/>
      <c r="G910" s="16"/>
      <c r="H910" s="16"/>
      <c r="I910" s="16"/>
      <c r="J910" s="16"/>
      <c r="K910" s="16"/>
      <c r="L910" s="16"/>
      <c r="M910" s="16"/>
      <c r="N910" s="16"/>
      <c r="O910" s="16"/>
      <c r="P910" s="16"/>
      <c r="Q910" s="16"/>
      <c r="R910" s="16"/>
      <c r="S910" s="16"/>
      <c r="T910" s="16"/>
      <c r="U910" s="16"/>
      <c r="V910" s="16"/>
      <c r="W910" s="16"/>
      <c r="X910" s="16"/>
      <c r="Y910" s="16"/>
      <c r="Z910" s="16"/>
      <c r="AA910" s="16"/>
      <c r="AB910" s="16"/>
      <c r="AC910" s="16"/>
      <c r="AD910" s="16"/>
      <c r="AE910" s="16"/>
      <c r="AF910" s="16"/>
      <c r="AG910" s="16"/>
      <c r="AH910" s="16"/>
      <c r="AI910" s="16"/>
      <c r="AJ910" s="16"/>
      <c r="AK910" s="16"/>
      <c r="AL910" s="16"/>
      <c r="AM910" s="16"/>
      <c r="AN910" s="16"/>
      <c r="AO910" s="16"/>
      <c r="AP910" s="16"/>
      <c r="AQ910" s="16"/>
      <c r="AR910" s="16"/>
      <c r="AS910" s="16"/>
      <c r="AT910" s="16"/>
      <c r="AU910" s="16"/>
      <c r="AV910" s="16"/>
      <c r="AW910" s="16"/>
      <c r="AX910" s="16"/>
      <c r="AY910" s="16"/>
      <c r="AZ910" s="16"/>
      <c r="BA910" s="16"/>
      <c r="BB910" s="16"/>
      <c r="BC910" s="16"/>
      <c r="BD910" s="16"/>
      <c r="BE910" s="16"/>
      <c r="BF910" s="16"/>
      <c r="BG910" s="16"/>
      <c r="BH910" s="16"/>
      <c r="BI910" s="16"/>
      <c r="BJ910" s="16"/>
      <c r="BK910" s="16"/>
      <c r="BL910" s="16"/>
      <c r="BM910" s="16"/>
      <c r="BN910" s="16"/>
      <c r="BO910" s="16"/>
      <c r="BP910" s="16"/>
      <c r="BQ910" s="16"/>
      <c r="BR910" s="16"/>
      <c r="BS910" s="16"/>
      <c r="BT910" s="16"/>
      <c r="BU910" s="16"/>
      <c r="BV910" s="16"/>
      <c r="BW910" s="16"/>
      <c r="BX910" s="16"/>
      <c r="BY910" s="16"/>
      <c r="BZ910" s="16"/>
      <c r="CA910" s="16"/>
      <c r="CB910" s="16"/>
      <c r="CC910" s="16"/>
      <c r="CD910" s="16"/>
      <c r="CE910" s="16"/>
      <c r="CF910" s="16"/>
      <c r="CG910" s="16"/>
      <c r="CH910" s="16"/>
      <c r="CI910" s="16"/>
      <c r="CJ910" s="16"/>
      <c r="CK910" s="16"/>
      <c r="CL910" s="16"/>
      <c r="CM910" s="16"/>
      <c r="CN910" s="16"/>
      <c r="CO910" s="16"/>
      <c r="CP910" s="16"/>
      <c r="CQ910" s="16"/>
      <c r="CR910" s="16"/>
      <c r="CS910" s="16"/>
      <c r="CT910" s="16"/>
      <c r="CU910" s="16"/>
      <c r="CV910" s="16"/>
      <c r="CW910" s="16"/>
      <c r="CX910" s="16"/>
      <c r="CY910" s="16"/>
      <c r="CZ910" s="16"/>
      <c r="DA910" s="16"/>
      <c r="DB910" s="16"/>
      <c r="DC910" s="16"/>
      <c r="DD910" s="16"/>
      <c r="DE910" s="16"/>
      <c r="DF910" s="16"/>
      <c r="DG910" s="16"/>
      <c r="DH910" s="16"/>
      <c r="DI910" s="16"/>
      <c r="DJ910" s="16"/>
      <c r="DK910" s="16"/>
      <c r="DL910" s="16"/>
      <c r="DM910" s="16"/>
      <c r="DN910" s="16"/>
      <c r="DO910" s="16"/>
      <c r="DP910" s="16"/>
      <c r="DQ910" s="16"/>
      <c r="DR910" s="16"/>
      <c r="DS910" s="16"/>
      <c r="DT910" s="16"/>
      <c r="DU910" s="16"/>
      <c r="DV910" s="16"/>
      <c r="DW910" s="16"/>
      <c r="DX910" s="16"/>
      <c r="DY910" s="16"/>
      <c r="DZ910" s="16"/>
      <c r="EA910" s="16"/>
      <c r="EB910" s="16"/>
      <c r="EC910" s="16"/>
      <c r="ED910" s="16"/>
      <c r="EE910" s="16"/>
      <c r="EF910" s="16"/>
      <c r="EG910" s="16"/>
      <c r="EH910" s="16"/>
      <c r="EI910" s="16"/>
      <c r="EJ910" s="16"/>
      <c r="EK910" s="16"/>
      <c r="EL910" s="16"/>
      <c r="EM910" s="16"/>
      <c r="EN910" s="16"/>
      <c r="EO910" s="16"/>
      <c r="EP910" s="16"/>
      <c r="EQ910" s="16"/>
      <c r="ER910" s="16"/>
      <c r="ES910" s="16"/>
      <c r="ET910" s="16"/>
      <c r="EU910" s="16"/>
      <c r="EV910" s="16"/>
      <c r="EW910" s="16"/>
      <c r="EX910" s="16"/>
      <c r="EY910" s="16"/>
      <c r="EZ910" s="16"/>
      <c r="FA910" s="16"/>
      <c r="FB910" s="16"/>
      <c r="FC910" s="16"/>
      <c r="FD910" s="16"/>
      <c r="FE910" s="16"/>
      <c r="FF910" s="16"/>
      <c r="FG910" s="16"/>
      <c r="FH910" s="16"/>
      <c r="FI910" s="16"/>
      <c r="FJ910" s="16"/>
      <c r="FK910" s="16"/>
      <c r="FL910" s="16"/>
      <c r="FM910" s="16"/>
      <c r="FN910" s="16"/>
      <c r="FO910" s="16"/>
      <c r="FP910" s="16"/>
      <c r="FQ910" s="16"/>
      <c r="FR910" s="16"/>
      <c r="FS910" s="16"/>
      <c r="FT910" s="16"/>
      <c r="FU910" s="16"/>
      <c r="FV910" s="16"/>
      <c r="FW910" s="16"/>
      <c r="FX910" s="16"/>
      <c r="FY910" s="16"/>
      <c r="FZ910" s="16"/>
      <c r="GA910" s="16"/>
      <c r="GB910" s="16"/>
      <c r="GC910" s="16"/>
      <c r="GD910" s="16"/>
      <c r="GE910" s="16"/>
      <c r="GF910" s="16"/>
      <c r="GG910" s="16"/>
      <c r="GH910" s="16"/>
      <c r="GI910" s="16"/>
      <c r="GJ910" s="16"/>
      <c r="GK910" s="16"/>
      <c r="GL910" s="16"/>
      <c r="GM910" s="16"/>
      <c r="GN910" s="16"/>
      <c r="GO910" s="16"/>
      <c r="GP910" s="16"/>
      <c r="GQ910" s="16"/>
      <c r="GR910" s="16"/>
      <c r="GS910" s="16"/>
      <c r="GT910" s="16"/>
      <c r="GU910" s="16"/>
      <c r="GV910" s="16"/>
      <c r="GW910" s="16"/>
      <c r="GX910" s="16"/>
      <c r="GY910" s="16"/>
      <c r="GZ910" s="16"/>
      <c r="HA910" s="16"/>
      <c r="HB910" s="16"/>
      <c r="HC910" s="16"/>
      <c r="HD910" s="16"/>
      <c r="HE910" s="16"/>
      <c r="HF910" s="16"/>
      <c r="HG910" s="16"/>
      <c r="HH910" s="16"/>
      <c r="HI910" s="16"/>
      <c r="HJ910" s="16"/>
      <c r="HK910" s="16"/>
      <c r="HL910" s="16"/>
      <c r="HM910" s="16"/>
      <c r="HN910" s="16"/>
      <c r="HO910" s="16"/>
      <c r="HP910" s="16"/>
      <c r="HQ910" s="16"/>
      <c r="HR910" s="16"/>
      <c r="HS910" s="16"/>
      <c r="HT910" s="16"/>
      <c r="HU910" s="16"/>
      <c r="HV910" s="16"/>
      <c r="HW910" s="16"/>
      <c r="HX910" s="16"/>
      <c r="HY910" s="16"/>
      <c r="HZ910" s="16"/>
      <c r="IA910" s="16"/>
      <c r="IB910" s="16"/>
      <c r="IC910" s="16"/>
      <c r="ID910" s="16"/>
      <c r="IE910" s="16"/>
      <c r="IF910" s="16"/>
      <c r="IG910" s="16"/>
      <c r="IH910" s="16"/>
      <c r="II910" s="16"/>
      <c r="IJ910" s="16"/>
      <c r="IK910" s="16"/>
      <c r="IL910" s="16"/>
      <c r="IM910" s="16"/>
      <c r="IN910" s="16"/>
      <c r="IO910" s="16"/>
      <c r="IP910" s="16"/>
      <c r="IQ910" s="16"/>
      <c r="IR910" s="16"/>
      <c r="IS910" s="16"/>
      <c r="IT910" s="16"/>
      <c r="IU910" s="16"/>
      <c r="IV910" s="16"/>
      <c r="IW910" s="16"/>
      <c r="IX910" s="16"/>
      <c r="IY910" s="16"/>
      <c r="IZ910" s="16"/>
      <c r="JA910" s="16"/>
      <c r="JB910" s="16"/>
      <c r="JC910" s="16"/>
      <c r="JD910" s="16"/>
      <c r="JE910" s="16"/>
      <c r="JF910" s="16"/>
      <c r="JG910" s="16"/>
      <c r="JH910" s="16"/>
      <c r="JI910" s="16"/>
      <c r="JJ910" s="16"/>
      <c r="JK910" s="16"/>
      <c r="JL910" s="16"/>
      <c r="JM910" s="16"/>
      <c r="JN910" s="16"/>
      <c r="JO910" s="16"/>
      <c r="JP910" s="16"/>
    </row>
    <row r="911" spans="2:276" s="18" customFormat="1" ht="15.75" customHeight="1" x14ac:dyDescent="0.25">
      <c r="B911" s="16"/>
      <c r="C911" s="16"/>
      <c r="D911" s="16"/>
      <c r="E911" s="16"/>
      <c r="F911" s="16"/>
      <c r="G911" s="16"/>
      <c r="H911" s="16"/>
      <c r="I911" s="16"/>
      <c r="J911" s="16"/>
      <c r="K911" s="16"/>
      <c r="L911" s="16"/>
      <c r="M911" s="16"/>
      <c r="N911" s="16"/>
      <c r="O911" s="16"/>
      <c r="P911" s="16"/>
      <c r="Q911" s="16"/>
      <c r="R911" s="16"/>
      <c r="S911" s="16"/>
      <c r="T911" s="16"/>
      <c r="U911" s="16"/>
      <c r="V911" s="16"/>
      <c r="W911" s="16"/>
      <c r="X911" s="16"/>
      <c r="Y911" s="16"/>
      <c r="Z911" s="16"/>
      <c r="AA911" s="16"/>
      <c r="AB911" s="16"/>
      <c r="AC911" s="16"/>
      <c r="AD911" s="16"/>
      <c r="AE911" s="16"/>
      <c r="AF911" s="16"/>
      <c r="AG911" s="16"/>
      <c r="AH911" s="16"/>
      <c r="AI911" s="16"/>
      <c r="AJ911" s="16"/>
      <c r="AK911" s="16"/>
      <c r="AL911" s="16"/>
      <c r="AM911" s="16"/>
      <c r="AN911" s="16"/>
      <c r="AO911" s="16"/>
      <c r="AP911" s="16"/>
      <c r="AQ911" s="16"/>
      <c r="AR911" s="16"/>
      <c r="AS911" s="16"/>
      <c r="AT911" s="16"/>
      <c r="AU911" s="16"/>
      <c r="AV911" s="16"/>
      <c r="AW911" s="16"/>
      <c r="AX911" s="16"/>
      <c r="AY911" s="16"/>
      <c r="AZ911" s="16"/>
      <c r="BA911" s="16"/>
      <c r="BB911" s="16"/>
      <c r="BC911" s="16"/>
      <c r="BD911" s="16"/>
      <c r="BE911" s="16"/>
      <c r="BF911" s="16"/>
      <c r="BG911" s="16"/>
      <c r="BH911" s="16"/>
      <c r="BI911" s="16"/>
      <c r="BJ911" s="16"/>
      <c r="BK911" s="16"/>
      <c r="BL911" s="16"/>
      <c r="BM911" s="16"/>
      <c r="BN911" s="16"/>
      <c r="BO911" s="16"/>
      <c r="BP911" s="16"/>
      <c r="BQ911" s="16"/>
      <c r="BR911" s="16"/>
      <c r="BS911" s="16"/>
      <c r="BT911" s="16"/>
      <c r="BU911" s="16"/>
      <c r="BV911" s="16"/>
      <c r="BW911" s="16"/>
      <c r="BX911" s="16"/>
      <c r="BY911" s="16"/>
      <c r="BZ911" s="16"/>
      <c r="CA911" s="16"/>
      <c r="CB911" s="16"/>
      <c r="CC911" s="16"/>
      <c r="CD911" s="16"/>
      <c r="CE911" s="16"/>
      <c r="CF911" s="16"/>
      <c r="CG911" s="16"/>
      <c r="CH911" s="16"/>
      <c r="CI911" s="16"/>
      <c r="CJ911" s="16"/>
      <c r="CK911" s="16"/>
      <c r="CL911" s="16"/>
      <c r="CM911" s="16"/>
      <c r="CN911" s="16"/>
      <c r="CO911" s="16"/>
      <c r="CP911" s="16"/>
      <c r="CQ911" s="16"/>
      <c r="CR911" s="16"/>
      <c r="CS911" s="16"/>
      <c r="CT911" s="16"/>
      <c r="CU911" s="16"/>
      <c r="CV911" s="16"/>
      <c r="CW911" s="16"/>
      <c r="CX911" s="16"/>
      <c r="CY911" s="16"/>
      <c r="CZ911" s="16"/>
      <c r="DA911" s="16"/>
      <c r="DB911" s="16"/>
      <c r="DC911" s="16"/>
      <c r="DD911" s="16"/>
      <c r="DE911" s="16"/>
      <c r="DF911" s="16"/>
      <c r="DG911" s="16"/>
      <c r="DH911" s="16"/>
      <c r="DI911" s="16"/>
      <c r="DJ911" s="16"/>
      <c r="DK911" s="16"/>
      <c r="DL911" s="16"/>
      <c r="DM911" s="16"/>
      <c r="DN911" s="16"/>
      <c r="DO911" s="16"/>
      <c r="DP911" s="16"/>
      <c r="DQ911" s="16"/>
      <c r="DR911" s="16"/>
      <c r="DS911" s="16"/>
      <c r="DT911" s="16"/>
      <c r="DU911" s="16"/>
      <c r="DV911" s="16"/>
      <c r="DW911" s="16"/>
      <c r="DX911" s="16"/>
      <c r="DY911" s="16"/>
      <c r="DZ911" s="16"/>
      <c r="EA911" s="16"/>
      <c r="EB911" s="16"/>
      <c r="EC911" s="16"/>
      <c r="ED911" s="16"/>
      <c r="EE911" s="16"/>
      <c r="EF911" s="16"/>
      <c r="EG911" s="16"/>
      <c r="EH911" s="16"/>
      <c r="EI911" s="16"/>
      <c r="EJ911" s="16"/>
      <c r="EK911" s="16"/>
      <c r="EL911" s="16"/>
      <c r="EM911" s="16"/>
      <c r="EN911" s="16"/>
      <c r="EO911" s="16"/>
      <c r="EP911" s="16"/>
      <c r="EQ911" s="16"/>
      <c r="ER911" s="16"/>
      <c r="ES911" s="16"/>
      <c r="ET911" s="16"/>
      <c r="EU911" s="16"/>
      <c r="EV911" s="16"/>
      <c r="EW911" s="16"/>
      <c r="EX911" s="16"/>
      <c r="EY911" s="16"/>
      <c r="EZ911" s="16"/>
      <c r="FA911" s="16"/>
      <c r="FB911" s="16"/>
      <c r="FC911" s="16"/>
      <c r="FD911" s="16"/>
      <c r="FE911" s="16"/>
      <c r="FF911" s="16"/>
      <c r="FG911" s="16"/>
      <c r="FH911" s="16"/>
      <c r="FI911" s="16"/>
      <c r="FJ911" s="16"/>
      <c r="FK911" s="16"/>
      <c r="FL911" s="16"/>
      <c r="FM911" s="16"/>
      <c r="FN911" s="16"/>
      <c r="FO911" s="16"/>
      <c r="FP911" s="16"/>
      <c r="FQ911" s="16"/>
      <c r="FR911" s="16"/>
      <c r="FS911" s="16"/>
      <c r="FT911" s="16"/>
      <c r="FU911" s="16"/>
      <c r="FV911" s="16"/>
      <c r="FW911" s="16"/>
      <c r="FX911" s="16"/>
      <c r="FY911" s="16"/>
      <c r="FZ911" s="16"/>
      <c r="GA911" s="16"/>
      <c r="GB911" s="16"/>
      <c r="GC911" s="16"/>
      <c r="GD911" s="16"/>
      <c r="GE911" s="16"/>
      <c r="GF911" s="16"/>
      <c r="GG911" s="16"/>
      <c r="GH911" s="16"/>
      <c r="GI911" s="16"/>
      <c r="GJ911" s="16"/>
      <c r="GK911" s="16"/>
      <c r="GL911" s="16"/>
      <c r="GM911" s="16"/>
      <c r="GN911" s="16"/>
      <c r="GO911" s="16"/>
      <c r="GP911" s="16"/>
      <c r="GQ911" s="16"/>
      <c r="GR911" s="16"/>
      <c r="GS911" s="16"/>
      <c r="GT911" s="16"/>
      <c r="GU911" s="16"/>
      <c r="GV911" s="16"/>
      <c r="GW911" s="16"/>
      <c r="GX911" s="16"/>
      <c r="GY911" s="16"/>
      <c r="GZ911" s="16"/>
      <c r="HA911" s="16"/>
      <c r="HB911" s="16"/>
      <c r="HC911" s="16"/>
      <c r="HD911" s="16"/>
      <c r="HE911" s="16"/>
      <c r="HF911" s="16"/>
      <c r="HG911" s="16"/>
      <c r="HH911" s="16"/>
      <c r="HI911" s="16"/>
      <c r="HJ911" s="16"/>
      <c r="HK911" s="16"/>
      <c r="HL911" s="16"/>
      <c r="HM911" s="16"/>
      <c r="HN911" s="16"/>
      <c r="HO911" s="16"/>
      <c r="HP911" s="16"/>
      <c r="HQ911" s="16"/>
      <c r="HR911" s="16"/>
      <c r="HS911" s="16"/>
      <c r="HT911" s="16"/>
      <c r="HU911" s="16"/>
      <c r="HV911" s="16"/>
      <c r="HW911" s="16"/>
      <c r="HX911" s="16"/>
      <c r="HY911" s="16"/>
      <c r="HZ911" s="16"/>
      <c r="IA911" s="16"/>
      <c r="IB911" s="16"/>
      <c r="IC911" s="16"/>
      <c r="ID911" s="16"/>
      <c r="IE911" s="16"/>
      <c r="IF911" s="16"/>
      <c r="IG911" s="16"/>
      <c r="IH911" s="16"/>
      <c r="II911" s="16"/>
      <c r="IJ911" s="16"/>
      <c r="IK911" s="16"/>
      <c r="IL911" s="16"/>
      <c r="IM911" s="16"/>
      <c r="IN911" s="16"/>
      <c r="IO911" s="16"/>
      <c r="IP911" s="16"/>
      <c r="IQ911" s="16"/>
      <c r="IR911" s="16"/>
      <c r="IS911" s="16"/>
      <c r="IT911" s="16"/>
      <c r="IU911" s="16"/>
      <c r="IV911" s="16"/>
      <c r="IW911" s="16"/>
      <c r="IX911" s="16"/>
      <c r="IY911" s="16"/>
      <c r="IZ911" s="16"/>
      <c r="JA911" s="16"/>
      <c r="JB911" s="16"/>
      <c r="JC911" s="16"/>
      <c r="JD911" s="16"/>
      <c r="JE911" s="16"/>
      <c r="JF911" s="16"/>
      <c r="JG911" s="16"/>
      <c r="JH911" s="16"/>
      <c r="JI911" s="16"/>
      <c r="JJ911" s="16"/>
      <c r="JK911" s="16"/>
      <c r="JL911" s="16"/>
      <c r="JM911" s="16"/>
      <c r="JN911" s="16"/>
      <c r="JO911" s="16"/>
      <c r="JP911" s="16"/>
    </row>
    <row r="912" spans="2:276" s="18" customFormat="1" ht="15.75" customHeight="1" x14ac:dyDescent="0.25">
      <c r="B912" s="16"/>
      <c r="C912" s="16"/>
      <c r="D912" s="16"/>
      <c r="E912" s="16"/>
      <c r="F912" s="16"/>
      <c r="G912" s="16"/>
      <c r="H912" s="16"/>
      <c r="I912" s="16"/>
      <c r="J912" s="16"/>
      <c r="K912" s="16"/>
      <c r="L912" s="16"/>
      <c r="M912" s="16"/>
      <c r="N912" s="16"/>
      <c r="O912" s="16"/>
      <c r="P912" s="16"/>
      <c r="Q912" s="16"/>
      <c r="R912" s="16"/>
      <c r="S912" s="16"/>
      <c r="T912" s="16"/>
      <c r="U912" s="16"/>
      <c r="V912" s="16"/>
      <c r="W912" s="16"/>
      <c r="X912" s="16"/>
      <c r="Y912" s="16"/>
      <c r="Z912" s="16"/>
      <c r="AA912" s="16"/>
      <c r="AB912" s="16"/>
      <c r="AC912" s="16"/>
      <c r="AD912" s="16"/>
      <c r="AE912" s="16"/>
      <c r="AF912" s="16"/>
      <c r="AG912" s="16"/>
      <c r="AH912" s="16"/>
      <c r="AI912" s="16"/>
      <c r="AJ912" s="16"/>
      <c r="AK912" s="16"/>
      <c r="AL912" s="16"/>
      <c r="AM912" s="16"/>
      <c r="AN912" s="16"/>
      <c r="AO912" s="16"/>
      <c r="AP912" s="16"/>
      <c r="AQ912" s="16"/>
      <c r="AR912" s="16"/>
      <c r="AS912" s="16"/>
      <c r="AT912" s="16"/>
      <c r="AU912" s="16"/>
      <c r="AV912" s="16"/>
      <c r="AW912" s="16"/>
      <c r="AX912" s="16"/>
      <c r="AY912" s="16"/>
      <c r="AZ912" s="16"/>
      <c r="BA912" s="16"/>
      <c r="BB912" s="16"/>
      <c r="BC912" s="16"/>
      <c r="BD912" s="16"/>
      <c r="BE912" s="16"/>
      <c r="BF912" s="16"/>
      <c r="BG912" s="16"/>
      <c r="BH912" s="16"/>
      <c r="BI912" s="16"/>
      <c r="BJ912" s="16"/>
      <c r="BK912" s="16"/>
      <c r="BL912" s="16"/>
      <c r="BM912" s="16"/>
      <c r="BN912" s="16"/>
      <c r="BO912" s="16"/>
      <c r="BP912" s="16"/>
      <c r="BQ912" s="16"/>
      <c r="BR912" s="16"/>
      <c r="BS912" s="16"/>
      <c r="BT912" s="16"/>
      <c r="BU912" s="16"/>
      <c r="BV912" s="16"/>
      <c r="BW912" s="16"/>
      <c r="BX912" s="16"/>
      <c r="BY912" s="16"/>
      <c r="BZ912" s="16"/>
      <c r="CA912" s="16"/>
      <c r="CB912" s="16"/>
      <c r="CC912" s="16"/>
      <c r="CD912" s="16"/>
      <c r="CE912" s="16"/>
      <c r="CF912" s="16"/>
      <c r="CG912" s="16"/>
      <c r="CH912" s="16"/>
      <c r="CI912" s="16"/>
      <c r="CJ912" s="16"/>
      <c r="CK912" s="16"/>
      <c r="CL912" s="16"/>
      <c r="CM912" s="16"/>
      <c r="CN912" s="16"/>
      <c r="CO912" s="16"/>
      <c r="CP912" s="16"/>
      <c r="CQ912" s="16"/>
      <c r="CR912" s="16"/>
      <c r="CS912" s="16"/>
      <c r="CT912" s="16"/>
      <c r="CU912" s="16"/>
      <c r="CV912" s="16"/>
      <c r="CW912" s="16"/>
      <c r="CX912" s="16"/>
      <c r="CY912" s="16"/>
      <c r="CZ912" s="16"/>
      <c r="DA912" s="16"/>
      <c r="DB912" s="16"/>
      <c r="DC912" s="16"/>
      <c r="DD912" s="16"/>
      <c r="DE912" s="16"/>
      <c r="DF912" s="16"/>
      <c r="DG912" s="16"/>
      <c r="DH912" s="16"/>
      <c r="DI912" s="16"/>
      <c r="DJ912" s="16"/>
      <c r="DK912" s="16"/>
      <c r="DL912" s="16"/>
      <c r="DM912" s="16"/>
      <c r="DN912" s="16"/>
      <c r="DO912" s="16"/>
      <c r="DP912" s="16"/>
      <c r="DQ912" s="16"/>
      <c r="DR912" s="16"/>
      <c r="DS912" s="16"/>
      <c r="DT912" s="16"/>
      <c r="DU912" s="16"/>
      <c r="DV912" s="16"/>
      <c r="DW912" s="16"/>
      <c r="DX912" s="16"/>
      <c r="DY912" s="16"/>
      <c r="DZ912" s="16"/>
      <c r="EA912" s="16"/>
      <c r="EB912" s="16"/>
      <c r="EC912" s="16"/>
      <c r="ED912" s="16"/>
      <c r="EE912" s="16"/>
      <c r="EF912" s="16"/>
      <c r="EG912" s="16"/>
      <c r="EH912" s="16"/>
      <c r="EI912" s="16"/>
      <c r="EJ912" s="16"/>
      <c r="EK912" s="16"/>
      <c r="EL912" s="16"/>
      <c r="EM912" s="16"/>
      <c r="EN912" s="16"/>
      <c r="EO912" s="16"/>
      <c r="EP912" s="16"/>
      <c r="EQ912" s="16"/>
      <c r="ER912" s="16"/>
      <c r="ES912" s="16"/>
      <c r="ET912" s="16"/>
      <c r="EU912" s="16"/>
      <c r="EV912" s="16"/>
      <c r="EW912" s="16"/>
      <c r="EX912" s="16"/>
      <c r="EY912" s="16"/>
      <c r="EZ912" s="16"/>
      <c r="FA912" s="16"/>
      <c r="FB912" s="16"/>
      <c r="FC912" s="16"/>
      <c r="FD912" s="16"/>
      <c r="FE912" s="16"/>
      <c r="FF912" s="16"/>
      <c r="FG912" s="16"/>
      <c r="FH912" s="16"/>
      <c r="FI912" s="16"/>
      <c r="FJ912" s="16"/>
      <c r="FK912" s="16"/>
      <c r="FL912" s="16"/>
      <c r="FM912" s="16"/>
      <c r="FN912" s="16"/>
      <c r="FO912" s="16"/>
      <c r="FP912" s="16"/>
      <c r="FQ912" s="16"/>
      <c r="FR912" s="16"/>
      <c r="FS912" s="16"/>
      <c r="FT912" s="16"/>
      <c r="FU912" s="16"/>
      <c r="FV912" s="16"/>
      <c r="FW912" s="16"/>
      <c r="FX912" s="16"/>
      <c r="FY912" s="16"/>
      <c r="FZ912" s="16"/>
      <c r="GA912" s="16"/>
      <c r="GB912" s="16"/>
      <c r="GC912" s="16"/>
      <c r="GD912" s="16"/>
      <c r="GE912" s="16"/>
      <c r="GF912" s="16"/>
      <c r="GG912" s="16"/>
      <c r="GH912" s="16"/>
      <c r="GI912" s="16"/>
      <c r="GJ912" s="16"/>
      <c r="GK912" s="16"/>
      <c r="GL912" s="16"/>
      <c r="GM912" s="16"/>
      <c r="GN912" s="16"/>
      <c r="GO912" s="16"/>
      <c r="GP912" s="16"/>
      <c r="GQ912" s="16"/>
      <c r="GR912" s="16"/>
      <c r="GS912" s="16"/>
      <c r="GT912" s="16"/>
      <c r="GU912" s="16"/>
      <c r="GV912" s="16"/>
      <c r="GW912" s="16"/>
      <c r="GX912" s="16"/>
      <c r="GY912" s="16"/>
      <c r="GZ912" s="16"/>
      <c r="HA912" s="16"/>
      <c r="HB912" s="16"/>
      <c r="HC912" s="16"/>
      <c r="HD912" s="16"/>
      <c r="HE912" s="16"/>
      <c r="HF912" s="16"/>
      <c r="HG912" s="16"/>
      <c r="HH912" s="16"/>
      <c r="HI912" s="16"/>
      <c r="HJ912" s="16"/>
      <c r="HK912" s="16"/>
      <c r="HL912" s="16"/>
      <c r="HM912" s="16"/>
      <c r="HN912" s="16"/>
      <c r="HO912" s="16"/>
      <c r="HP912" s="16"/>
      <c r="HQ912" s="16"/>
      <c r="HR912" s="16"/>
      <c r="HS912" s="16"/>
      <c r="HT912" s="16"/>
      <c r="HU912" s="16"/>
      <c r="HV912" s="16"/>
      <c r="HW912" s="16"/>
      <c r="HX912" s="16"/>
      <c r="HY912" s="16"/>
      <c r="HZ912" s="16"/>
      <c r="IA912" s="16"/>
      <c r="IB912" s="16"/>
      <c r="IC912" s="16"/>
      <c r="ID912" s="16"/>
      <c r="IE912" s="16"/>
      <c r="IF912" s="16"/>
      <c r="IG912" s="16"/>
      <c r="IH912" s="16"/>
      <c r="II912" s="16"/>
      <c r="IJ912" s="16"/>
      <c r="IK912" s="16"/>
      <c r="IL912" s="16"/>
      <c r="IM912" s="16"/>
      <c r="IN912" s="16"/>
      <c r="IO912" s="16"/>
      <c r="IP912" s="16"/>
      <c r="IQ912" s="16"/>
      <c r="IR912" s="16"/>
      <c r="IS912" s="16"/>
      <c r="IT912" s="16"/>
      <c r="IU912" s="16"/>
      <c r="IV912" s="16"/>
      <c r="IW912" s="16"/>
      <c r="IX912" s="16"/>
      <c r="IY912" s="16"/>
      <c r="IZ912" s="16"/>
      <c r="JA912" s="16"/>
      <c r="JB912" s="16"/>
      <c r="JC912" s="16"/>
      <c r="JD912" s="16"/>
      <c r="JE912" s="16"/>
      <c r="JF912" s="16"/>
      <c r="JG912" s="16"/>
      <c r="JH912" s="16"/>
      <c r="JI912" s="16"/>
      <c r="JJ912" s="16"/>
      <c r="JK912" s="16"/>
      <c r="JL912" s="16"/>
      <c r="JM912" s="16"/>
      <c r="JN912" s="16"/>
      <c r="JO912" s="16"/>
      <c r="JP912" s="16"/>
    </row>
    <row r="913" spans="2:276" s="18" customFormat="1" ht="15.75" customHeight="1" x14ac:dyDescent="0.25">
      <c r="B913" s="16"/>
      <c r="C913" s="16"/>
      <c r="D913" s="16"/>
      <c r="E913" s="16"/>
      <c r="F913" s="16"/>
      <c r="G913" s="16"/>
      <c r="H913" s="16"/>
      <c r="I913" s="16"/>
      <c r="J913" s="16"/>
      <c r="K913" s="16"/>
      <c r="L913" s="16"/>
      <c r="M913" s="16"/>
      <c r="N913" s="16"/>
      <c r="O913" s="16"/>
      <c r="P913" s="16"/>
      <c r="Q913" s="16"/>
      <c r="R913" s="16"/>
      <c r="S913" s="16"/>
      <c r="T913" s="16"/>
      <c r="U913" s="16"/>
      <c r="V913" s="16"/>
      <c r="W913" s="16"/>
      <c r="X913" s="16"/>
      <c r="Y913" s="16"/>
      <c r="Z913" s="16"/>
      <c r="AA913" s="16"/>
      <c r="AB913" s="16"/>
      <c r="AC913" s="16"/>
      <c r="AD913" s="16"/>
      <c r="AE913" s="16"/>
      <c r="AF913" s="16"/>
      <c r="AG913" s="16"/>
      <c r="AH913" s="16"/>
      <c r="AI913" s="16"/>
      <c r="AJ913" s="16"/>
      <c r="AK913" s="16"/>
      <c r="AL913" s="16"/>
      <c r="AM913" s="16"/>
      <c r="AN913" s="16"/>
      <c r="AO913" s="16"/>
      <c r="AP913" s="16"/>
      <c r="AQ913" s="16"/>
      <c r="AR913" s="16"/>
      <c r="AS913" s="16"/>
      <c r="AT913" s="16"/>
      <c r="AU913" s="16"/>
      <c r="AV913" s="16"/>
      <c r="AW913" s="16"/>
      <c r="AX913" s="16"/>
      <c r="AY913" s="16"/>
      <c r="AZ913" s="16"/>
      <c r="BA913" s="16"/>
      <c r="BB913" s="16"/>
      <c r="BC913" s="16"/>
      <c r="BD913" s="16"/>
      <c r="BE913" s="16"/>
      <c r="BF913" s="16"/>
      <c r="BG913" s="16"/>
      <c r="BH913" s="16"/>
      <c r="BI913" s="16"/>
      <c r="BJ913" s="16"/>
      <c r="BK913" s="16"/>
      <c r="BL913" s="16"/>
      <c r="BM913" s="16"/>
      <c r="BN913" s="16"/>
      <c r="BO913" s="16"/>
      <c r="BP913" s="16"/>
      <c r="BQ913" s="16"/>
      <c r="BR913" s="16"/>
      <c r="BS913" s="16"/>
      <c r="BT913" s="16"/>
      <c r="BU913" s="16"/>
      <c r="BV913" s="16"/>
      <c r="BW913" s="16"/>
      <c r="BX913" s="16"/>
      <c r="BY913" s="16"/>
      <c r="BZ913" s="16"/>
      <c r="CA913" s="16"/>
      <c r="CB913" s="16"/>
      <c r="CC913" s="16"/>
      <c r="CD913" s="16"/>
      <c r="CE913" s="16"/>
      <c r="CF913" s="16"/>
      <c r="CG913" s="16"/>
      <c r="CH913" s="16"/>
      <c r="CI913" s="16"/>
      <c r="CJ913" s="16"/>
      <c r="CK913" s="16"/>
      <c r="CL913" s="16"/>
      <c r="CM913" s="16"/>
      <c r="CN913" s="16"/>
      <c r="CO913" s="16"/>
      <c r="CP913" s="16"/>
      <c r="CQ913" s="16"/>
      <c r="CR913" s="16"/>
      <c r="CS913" s="16"/>
      <c r="CT913" s="16"/>
      <c r="CU913" s="16"/>
      <c r="CV913" s="16"/>
      <c r="CW913" s="16"/>
      <c r="CX913" s="16"/>
      <c r="CY913" s="16"/>
      <c r="CZ913" s="16"/>
      <c r="DA913" s="16"/>
      <c r="DB913" s="16"/>
      <c r="DC913" s="16"/>
      <c r="DD913" s="16"/>
      <c r="DE913" s="16"/>
      <c r="DF913" s="16"/>
      <c r="DG913" s="16"/>
      <c r="DH913" s="16"/>
      <c r="DI913" s="16"/>
      <c r="DJ913" s="16"/>
      <c r="DK913" s="16"/>
      <c r="DL913" s="16"/>
      <c r="DM913" s="16"/>
      <c r="DN913" s="16"/>
      <c r="DO913" s="16"/>
      <c r="DP913" s="16"/>
      <c r="DQ913" s="16"/>
      <c r="DR913" s="16"/>
      <c r="DS913" s="16"/>
      <c r="DT913" s="16"/>
      <c r="DU913" s="16"/>
      <c r="DV913" s="16"/>
      <c r="DW913" s="16"/>
      <c r="DX913" s="16"/>
      <c r="DY913" s="16"/>
      <c r="DZ913" s="16"/>
      <c r="EA913" s="16"/>
      <c r="EB913" s="16"/>
      <c r="EC913" s="16"/>
      <c r="ED913" s="16"/>
      <c r="EE913" s="16"/>
      <c r="EF913" s="16"/>
      <c r="EG913" s="16"/>
      <c r="EH913" s="16"/>
      <c r="EI913" s="16"/>
      <c r="EJ913" s="16"/>
      <c r="EK913" s="16"/>
      <c r="EL913" s="16"/>
      <c r="EM913" s="16"/>
      <c r="EN913" s="16"/>
      <c r="EO913" s="16"/>
      <c r="EP913" s="16"/>
      <c r="EQ913" s="16"/>
      <c r="ER913" s="16"/>
      <c r="ES913" s="16"/>
      <c r="ET913" s="16"/>
      <c r="EU913" s="16"/>
      <c r="EV913" s="16"/>
      <c r="EW913" s="16"/>
      <c r="EX913" s="16"/>
      <c r="EY913" s="16"/>
      <c r="EZ913" s="16"/>
      <c r="FA913" s="16"/>
      <c r="FB913" s="16"/>
      <c r="FC913" s="16"/>
      <c r="FD913" s="16"/>
      <c r="FE913" s="16"/>
      <c r="FF913" s="16"/>
      <c r="FG913" s="16"/>
      <c r="FH913" s="16"/>
      <c r="FI913" s="16"/>
      <c r="FJ913" s="16"/>
      <c r="FK913" s="16"/>
      <c r="FL913" s="16"/>
      <c r="FM913" s="16"/>
      <c r="FN913" s="16"/>
      <c r="FO913" s="16"/>
      <c r="FP913" s="16"/>
      <c r="FQ913" s="16"/>
      <c r="FR913" s="16"/>
      <c r="FS913" s="16"/>
      <c r="FT913" s="16"/>
      <c r="FU913" s="16"/>
      <c r="FV913" s="16"/>
      <c r="FW913" s="16"/>
      <c r="FX913" s="16"/>
      <c r="FY913" s="16"/>
      <c r="FZ913" s="16"/>
      <c r="GA913" s="16"/>
      <c r="GB913" s="16"/>
      <c r="GC913" s="16"/>
      <c r="GD913" s="16"/>
      <c r="GE913" s="16"/>
      <c r="GF913" s="16"/>
      <c r="GG913" s="16"/>
      <c r="GH913" s="16"/>
      <c r="GI913" s="16"/>
      <c r="GJ913" s="16"/>
      <c r="GK913" s="16"/>
      <c r="GL913" s="16"/>
      <c r="GM913" s="16"/>
      <c r="GN913" s="16"/>
      <c r="GO913" s="16"/>
      <c r="GP913" s="16"/>
      <c r="GQ913" s="16"/>
      <c r="GR913" s="16"/>
      <c r="GS913" s="16"/>
      <c r="GT913" s="16"/>
      <c r="GU913" s="16"/>
      <c r="GV913" s="16"/>
      <c r="GW913" s="16"/>
      <c r="GX913" s="16"/>
      <c r="GY913" s="16"/>
      <c r="GZ913" s="16"/>
      <c r="HA913" s="16"/>
      <c r="HB913" s="16"/>
      <c r="HC913" s="16"/>
      <c r="HD913" s="16"/>
      <c r="HE913" s="16"/>
      <c r="HF913" s="16"/>
      <c r="HG913" s="16"/>
      <c r="HH913" s="16"/>
      <c r="HI913" s="16"/>
      <c r="HJ913" s="16"/>
      <c r="HK913" s="16"/>
      <c r="HL913" s="16"/>
      <c r="HM913" s="16"/>
      <c r="HN913" s="16"/>
      <c r="HO913" s="16"/>
      <c r="HP913" s="16"/>
      <c r="HQ913" s="16"/>
      <c r="HR913" s="16"/>
      <c r="HS913" s="16"/>
      <c r="HT913" s="16"/>
      <c r="HU913" s="16"/>
      <c r="HV913" s="16"/>
      <c r="HW913" s="16"/>
      <c r="HX913" s="16"/>
      <c r="HY913" s="16"/>
      <c r="HZ913" s="16"/>
      <c r="IA913" s="16"/>
      <c r="IB913" s="16"/>
      <c r="IC913" s="16"/>
      <c r="ID913" s="16"/>
      <c r="IE913" s="16"/>
      <c r="IF913" s="16"/>
      <c r="IG913" s="16"/>
      <c r="IH913" s="16"/>
      <c r="II913" s="16"/>
      <c r="IJ913" s="16"/>
      <c r="IK913" s="16"/>
      <c r="IL913" s="16"/>
      <c r="IM913" s="16"/>
      <c r="IN913" s="16"/>
      <c r="IO913" s="16"/>
      <c r="IP913" s="16"/>
      <c r="IQ913" s="16"/>
      <c r="IR913" s="16"/>
      <c r="IS913" s="16"/>
      <c r="IT913" s="16"/>
      <c r="IU913" s="16"/>
      <c r="IV913" s="16"/>
      <c r="IW913" s="16"/>
      <c r="IX913" s="16"/>
      <c r="IY913" s="16"/>
      <c r="IZ913" s="16"/>
      <c r="JA913" s="16"/>
      <c r="JB913" s="16"/>
      <c r="JC913" s="16"/>
      <c r="JD913" s="16"/>
      <c r="JE913" s="16"/>
      <c r="JF913" s="16"/>
      <c r="JG913" s="16"/>
      <c r="JH913" s="16"/>
      <c r="JI913" s="16"/>
      <c r="JJ913" s="16"/>
      <c r="JK913" s="16"/>
      <c r="JL913" s="16"/>
      <c r="JM913" s="16"/>
      <c r="JN913" s="16"/>
      <c r="JO913" s="16"/>
      <c r="JP913" s="16"/>
    </row>
    <row r="914" spans="2:276" s="18" customFormat="1" ht="15.75" customHeight="1" x14ac:dyDescent="0.25">
      <c r="B914" s="16"/>
      <c r="C914" s="16"/>
      <c r="D914" s="16"/>
      <c r="E914" s="16"/>
      <c r="F914" s="16"/>
      <c r="G914" s="16"/>
      <c r="H914" s="16"/>
      <c r="I914" s="16"/>
      <c r="J914" s="16"/>
      <c r="K914" s="16"/>
      <c r="L914" s="16"/>
      <c r="M914" s="16"/>
      <c r="N914" s="16"/>
      <c r="O914" s="16"/>
      <c r="P914" s="16"/>
      <c r="Q914" s="16"/>
      <c r="R914" s="16"/>
      <c r="S914" s="16"/>
      <c r="T914" s="16"/>
      <c r="U914" s="16"/>
      <c r="V914" s="16"/>
      <c r="W914" s="16"/>
      <c r="X914" s="16"/>
      <c r="Y914" s="16"/>
      <c r="Z914" s="16"/>
      <c r="AA914" s="16"/>
      <c r="AB914" s="16"/>
      <c r="AC914" s="16"/>
      <c r="AD914" s="16"/>
      <c r="AE914" s="16"/>
      <c r="AF914" s="16"/>
      <c r="AG914" s="16"/>
      <c r="AH914" s="16"/>
      <c r="AI914" s="16"/>
      <c r="AJ914" s="16"/>
      <c r="AK914" s="16"/>
      <c r="AL914" s="16"/>
      <c r="AM914" s="16"/>
      <c r="AN914" s="16"/>
      <c r="AO914" s="16"/>
      <c r="AP914" s="16"/>
      <c r="AQ914" s="16"/>
      <c r="AR914" s="16"/>
      <c r="AS914" s="16"/>
      <c r="AT914" s="16"/>
      <c r="AU914" s="16"/>
      <c r="AV914" s="16"/>
      <c r="AW914" s="16"/>
      <c r="AX914" s="16"/>
      <c r="AY914" s="16"/>
      <c r="AZ914" s="16"/>
      <c r="BA914" s="16"/>
      <c r="BB914" s="16"/>
      <c r="BC914" s="16"/>
      <c r="BD914" s="16"/>
      <c r="BE914" s="16"/>
      <c r="BF914" s="16"/>
      <c r="BG914" s="16"/>
      <c r="BH914" s="16"/>
      <c r="BI914" s="16"/>
      <c r="BJ914" s="16"/>
      <c r="BK914" s="16"/>
      <c r="BL914" s="16"/>
      <c r="BM914" s="16"/>
      <c r="BN914" s="16"/>
      <c r="BO914" s="16"/>
      <c r="BP914" s="16"/>
      <c r="BQ914" s="16"/>
      <c r="BR914" s="16"/>
      <c r="BS914" s="16"/>
      <c r="BT914" s="16"/>
      <c r="BU914" s="16"/>
      <c r="BV914" s="16"/>
      <c r="BW914" s="16"/>
      <c r="BX914" s="16"/>
      <c r="BY914" s="16"/>
      <c r="BZ914" s="16"/>
      <c r="CA914" s="16"/>
      <c r="CB914" s="16"/>
      <c r="CC914" s="16"/>
      <c r="CD914" s="16"/>
      <c r="CE914" s="16"/>
      <c r="CF914" s="16"/>
      <c r="CG914" s="16"/>
      <c r="CH914" s="16"/>
      <c r="CI914" s="16"/>
      <c r="CJ914" s="16"/>
      <c r="CK914" s="16"/>
      <c r="CL914" s="16"/>
      <c r="CM914" s="16"/>
      <c r="CN914" s="16"/>
      <c r="CO914" s="16"/>
      <c r="CP914" s="16"/>
      <c r="CQ914" s="16"/>
      <c r="CR914" s="16"/>
      <c r="CS914" s="16"/>
      <c r="CT914" s="16"/>
      <c r="CU914" s="16"/>
      <c r="CV914" s="16"/>
      <c r="CW914" s="16"/>
      <c r="CX914" s="16"/>
      <c r="CY914" s="16"/>
      <c r="CZ914" s="16"/>
      <c r="DA914" s="16"/>
      <c r="DB914" s="16"/>
      <c r="DC914" s="16"/>
      <c r="DD914" s="16"/>
      <c r="DE914" s="16"/>
      <c r="DF914" s="16"/>
      <c r="DG914" s="16"/>
      <c r="DH914" s="16"/>
      <c r="DI914" s="16"/>
      <c r="DJ914" s="16"/>
      <c r="DK914" s="16"/>
      <c r="DL914" s="16"/>
      <c r="DM914" s="16"/>
      <c r="DN914" s="16"/>
      <c r="DO914" s="16"/>
      <c r="DP914" s="16"/>
      <c r="DQ914" s="16"/>
      <c r="DR914" s="16"/>
      <c r="DS914" s="16"/>
      <c r="DT914" s="16"/>
      <c r="DU914" s="16"/>
      <c r="DV914" s="16"/>
      <c r="DW914" s="16"/>
      <c r="DX914" s="16"/>
      <c r="DY914" s="16"/>
      <c r="DZ914" s="16"/>
      <c r="EA914" s="16"/>
      <c r="EB914" s="16"/>
      <c r="EC914" s="16"/>
      <c r="ED914" s="16"/>
      <c r="EE914" s="16"/>
      <c r="EF914" s="16"/>
      <c r="EG914" s="16"/>
      <c r="EH914" s="16"/>
      <c r="EI914" s="16"/>
      <c r="EJ914" s="16"/>
      <c r="EK914" s="16"/>
      <c r="EL914" s="16"/>
      <c r="EM914" s="16"/>
      <c r="EN914" s="16"/>
      <c r="EO914" s="16"/>
      <c r="EP914" s="16"/>
      <c r="EQ914" s="16"/>
      <c r="ER914" s="16"/>
      <c r="ES914" s="16"/>
      <c r="ET914" s="16"/>
      <c r="EU914" s="16"/>
      <c r="EV914" s="16"/>
      <c r="EW914" s="16"/>
      <c r="EX914" s="16"/>
      <c r="EY914" s="16"/>
      <c r="EZ914" s="16"/>
      <c r="FA914" s="16"/>
      <c r="FB914" s="16"/>
      <c r="FC914" s="16"/>
      <c r="FD914" s="16"/>
      <c r="FE914" s="16"/>
      <c r="FF914" s="16"/>
      <c r="FG914" s="16"/>
      <c r="FH914" s="16"/>
      <c r="FI914" s="16"/>
      <c r="FJ914" s="16"/>
      <c r="FK914" s="16"/>
      <c r="FL914" s="16"/>
      <c r="FM914" s="16"/>
      <c r="FN914" s="16"/>
      <c r="FO914" s="16"/>
      <c r="FP914" s="16"/>
      <c r="FQ914" s="16"/>
      <c r="FR914" s="16"/>
      <c r="FS914" s="16"/>
      <c r="FT914" s="16"/>
      <c r="FU914" s="16"/>
      <c r="FV914" s="16"/>
      <c r="FW914" s="16"/>
      <c r="FX914" s="16"/>
      <c r="FY914" s="16"/>
      <c r="FZ914" s="16"/>
      <c r="GA914" s="16"/>
      <c r="GB914" s="16"/>
      <c r="GC914" s="16"/>
      <c r="GD914" s="16"/>
      <c r="GE914" s="16"/>
      <c r="GF914" s="16"/>
      <c r="GG914" s="16"/>
      <c r="GH914" s="16"/>
      <c r="GI914" s="16"/>
      <c r="GJ914" s="16"/>
      <c r="GK914" s="16"/>
      <c r="GL914" s="16"/>
      <c r="GM914" s="16"/>
      <c r="GN914" s="16"/>
      <c r="GO914" s="16"/>
      <c r="GP914" s="16"/>
      <c r="GQ914" s="16"/>
      <c r="GR914" s="16"/>
      <c r="GS914" s="16"/>
      <c r="GT914" s="16"/>
      <c r="GU914" s="16"/>
      <c r="GV914" s="16"/>
      <c r="GW914" s="16"/>
      <c r="GX914" s="16"/>
      <c r="GY914" s="16"/>
      <c r="GZ914" s="16"/>
      <c r="HA914" s="16"/>
      <c r="HB914" s="16"/>
      <c r="HC914" s="16"/>
      <c r="HD914" s="16"/>
      <c r="HE914" s="16"/>
      <c r="HF914" s="16"/>
      <c r="HG914" s="16"/>
      <c r="HH914" s="16"/>
      <c r="HI914" s="16"/>
      <c r="HJ914" s="16"/>
      <c r="HK914" s="16"/>
      <c r="HL914" s="16"/>
      <c r="HM914" s="16"/>
      <c r="HN914" s="16"/>
      <c r="HO914" s="16"/>
      <c r="HP914" s="16"/>
      <c r="HQ914" s="16"/>
      <c r="HR914" s="16"/>
      <c r="HS914" s="16"/>
      <c r="HT914" s="16"/>
      <c r="HU914" s="16"/>
      <c r="HV914" s="16"/>
      <c r="HW914" s="16"/>
      <c r="HX914" s="16"/>
      <c r="HY914" s="16"/>
      <c r="HZ914" s="16"/>
      <c r="IA914" s="16"/>
      <c r="IB914" s="16"/>
      <c r="IC914" s="16"/>
      <c r="ID914" s="16"/>
      <c r="IE914" s="16"/>
      <c r="IF914" s="16"/>
      <c r="IG914" s="16"/>
      <c r="IH914" s="16"/>
      <c r="II914" s="16"/>
      <c r="IJ914" s="16"/>
      <c r="IK914" s="16"/>
      <c r="IL914" s="16"/>
      <c r="IM914" s="16"/>
      <c r="IN914" s="16"/>
      <c r="IO914" s="16"/>
      <c r="IP914" s="16"/>
      <c r="IQ914" s="16"/>
      <c r="IR914" s="16"/>
      <c r="IS914" s="16"/>
      <c r="IT914" s="16"/>
      <c r="IU914" s="16"/>
      <c r="IV914" s="16"/>
      <c r="IW914" s="16"/>
      <c r="IX914" s="16"/>
      <c r="IY914" s="16"/>
      <c r="IZ914" s="16"/>
      <c r="JA914" s="16"/>
      <c r="JB914" s="16"/>
      <c r="JC914" s="16"/>
      <c r="JD914" s="16"/>
      <c r="JE914" s="16"/>
      <c r="JF914" s="16"/>
      <c r="JG914" s="16"/>
      <c r="JH914" s="16"/>
      <c r="JI914" s="16"/>
      <c r="JJ914" s="16"/>
      <c r="JK914" s="16"/>
      <c r="JL914" s="16"/>
      <c r="JM914" s="16"/>
      <c r="JN914" s="16"/>
      <c r="JO914" s="16"/>
      <c r="JP914" s="16"/>
    </row>
    <row r="915" spans="2:276" s="18" customFormat="1" ht="15.75" customHeight="1" x14ac:dyDescent="0.25">
      <c r="B915" s="16"/>
      <c r="C915" s="16"/>
      <c r="D915" s="16"/>
      <c r="E915" s="16"/>
      <c r="F915" s="16"/>
      <c r="G915" s="16"/>
      <c r="H915" s="16"/>
      <c r="I915" s="16"/>
      <c r="J915" s="16"/>
      <c r="K915" s="16"/>
      <c r="L915" s="16"/>
      <c r="M915" s="16"/>
      <c r="N915" s="16"/>
      <c r="O915" s="16"/>
      <c r="P915" s="16"/>
      <c r="Q915" s="16"/>
      <c r="R915" s="16"/>
      <c r="S915" s="16"/>
      <c r="T915" s="16"/>
      <c r="U915" s="16"/>
      <c r="V915" s="16"/>
      <c r="W915" s="16"/>
      <c r="X915" s="16"/>
      <c r="Y915" s="16"/>
      <c r="Z915" s="16"/>
      <c r="AA915" s="16"/>
      <c r="AB915" s="16"/>
      <c r="AC915" s="16"/>
      <c r="AD915" s="16"/>
      <c r="AE915" s="16"/>
      <c r="AF915" s="16"/>
      <c r="AG915" s="16"/>
      <c r="AH915" s="16"/>
      <c r="AI915" s="16"/>
      <c r="AJ915" s="16"/>
      <c r="AK915" s="16"/>
      <c r="AL915" s="16"/>
      <c r="AM915" s="16"/>
      <c r="AN915" s="16"/>
      <c r="AO915" s="16"/>
      <c r="AP915" s="16"/>
      <c r="AQ915" s="16"/>
      <c r="AR915" s="16"/>
      <c r="AS915" s="16"/>
      <c r="AT915" s="16"/>
      <c r="AU915" s="16"/>
      <c r="AV915" s="16"/>
      <c r="AW915" s="16"/>
      <c r="AX915" s="16"/>
      <c r="AY915" s="16"/>
      <c r="AZ915" s="16"/>
      <c r="BA915" s="16"/>
      <c r="BB915" s="16"/>
      <c r="BC915" s="16"/>
      <c r="BD915" s="16"/>
      <c r="BE915" s="16"/>
      <c r="BF915" s="16"/>
      <c r="BG915" s="16"/>
      <c r="BH915" s="16"/>
      <c r="BI915" s="16"/>
      <c r="BJ915" s="16"/>
      <c r="BK915" s="16"/>
      <c r="BL915" s="16"/>
      <c r="BM915" s="16"/>
      <c r="BN915" s="16"/>
      <c r="BO915" s="16"/>
      <c r="BP915" s="16"/>
      <c r="BQ915" s="16"/>
      <c r="BR915" s="16"/>
      <c r="BS915" s="16"/>
      <c r="BT915" s="16"/>
      <c r="BU915" s="16"/>
      <c r="BV915" s="16"/>
      <c r="BW915" s="16"/>
      <c r="BX915" s="16"/>
      <c r="BY915" s="16"/>
      <c r="BZ915" s="16"/>
      <c r="CA915" s="16"/>
      <c r="CB915" s="16"/>
      <c r="CC915" s="16"/>
      <c r="CD915" s="16"/>
      <c r="CE915" s="16"/>
      <c r="CF915" s="16"/>
      <c r="CG915" s="16"/>
      <c r="CH915" s="16"/>
      <c r="CI915" s="16"/>
      <c r="CJ915" s="16"/>
      <c r="CK915" s="16"/>
      <c r="CL915" s="16"/>
      <c r="CM915" s="16"/>
      <c r="CN915" s="16"/>
      <c r="CO915" s="16"/>
      <c r="CP915" s="16"/>
      <c r="CQ915" s="16"/>
      <c r="CR915" s="16"/>
      <c r="CS915" s="16"/>
      <c r="CT915" s="16"/>
      <c r="CU915" s="16"/>
      <c r="CV915" s="16"/>
      <c r="CW915" s="16"/>
      <c r="CX915" s="16"/>
      <c r="CY915" s="16"/>
      <c r="CZ915" s="16"/>
      <c r="DA915" s="16"/>
      <c r="DB915" s="16"/>
      <c r="DC915" s="16"/>
      <c r="DD915" s="16"/>
      <c r="DE915" s="16"/>
      <c r="DF915" s="16"/>
      <c r="DG915" s="16"/>
      <c r="DH915" s="16"/>
      <c r="DI915" s="16"/>
      <c r="DJ915" s="16"/>
      <c r="DK915" s="16"/>
      <c r="DL915" s="16"/>
      <c r="DM915" s="16"/>
      <c r="DN915" s="16"/>
      <c r="DO915" s="16"/>
      <c r="DP915" s="16"/>
      <c r="DQ915" s="16"/>
      <c r="DR915" s="16"/>
      <c r="DS915" s="16"/>
      <c r="DT915" s="16"/>
      <c r="DU915" s="16"/>
      <c r="DV915" s="16"/>
      <c r="DW915" s="16"/>
      <c r="DX915" s="16"/>
      <c r="DY915" s="16"/>
      <c r="DZ915" s="16"/>
      <c r="EA915" s="16"/>
      <c r="EB915" s="16"/>
      <c r="EC915" s="16"/>
      <c r="ED915" s="16"/>
      <c r="EE915" s="16"/>
      <c r="EF915" s="16"/>
      <c r="EG915" s="16"/>
      <c r="EH915" s="16"/>
      <c r="EI915" s="16"/>
      <c r="EJ915" s="16"/>
      <c r="EK915" s="16"/>
      <c r="EL915" s="16"/>
      <c r="EM915" s="16"/>
      <c r="EN915" s="16"/>
      <c r="EO915" s="16"/>
      <c r="EP915" s="16"/>
      <c r="EQ915" s="16"/>
      <c r="ER915" s="16"/>
      <c r="ES915" s="16"/>
      <c r="ET915" s="16"/>
      <c r="EU915" s="16"/>
      <c r="EV915" s="16"/>
      <c r="EW915" s="16"/>
      <c r="EX915" s="16"/>
      <c r="EY915" s="16"/>
      <c r="EZ915" s="16"/>
      <c r="FA915" s="16"/>
      <c r="FB915" s="16"/>
      <c r="FC915" s="16"/>
      <c r="FD915" s="16"/>
      <c r="FE915" s="16"/>
      <c r="FF915" s="16"/>
      <c r="FG915" s="16"/>
      <c r="FH915" s="16"/>
      <c r="FI915" s="16"/>
      <c r="FJ915" s="16"/>
      <c r="FK915" s="16"/>
      <c r="FL915" s="16"/>
      <c r="FM915" s="16"/>
      <c r="FN915" s="16"/>
      <c r="FO915" s="16"/>
      <c r="FP915" s="16"/>
      <c r="FQ915" s="16"/>
      <c r="FR915" s="16"/>
      <c r="FS915" s="16"/>
      <c r="FT915" s="16"/>
      <c r="FU915" s="16"/>
      <c r="FV915" s="16"/>
      <c r="FW915" s="16"/>
      <c r="FX915" s="16"/>
      <c r="FY915" s="16"/>
      <c r="FZ915" s="16"/>
      <c r="GA915" s="16"/>
      <c r="GB915" s="16"/>
      <c r="GC915" s="16"/>
      <c r="GD915" s="16"/>
      <c r="GE915" s="16"/>
      <c r="GF915" s="16"/>
      <c r="GG915" s="16"/>
      <c r="GH915" s="16"/>
      <c r="GI915" s="16"/>
      <c r="GJ915" s="16"/>
      <c r="GK915" s="16"/>
      <c r="GL915" s="16"/>
      <c r="GM915" s="16"/>
      <c r="GN915" s="16"/>
      <c r="GO915" s="16"/>
      <c r="GP915" s="16"/>
      <c r="GQ915" s="16"/>
      <c r="GR915" s="16"/>
      <c r="GS915" s="16"/>
      <c r="GT915" s="16"/>
      <c r="GU915" s="16"/>
      <c r="GV915" s="16"/>
      <c r="GW915" s="16"/>
      <c r="GX915" s="16"/>
      <c r="GY915" s="16"/>
      <c r="GZ915" s="16"/>
      <c r="HA915" s="16"/>
      <c r="HB915" s="16"/>
      <c r="HC915" s="16"/>
      <c r="HD915" s="16"/>
      <c r="HE915" s="16"/>
      <c r="HF915" s="16"/>
      <c r="HG915" s="16"/>
      <c r="HH915" s="16"/>
      <c r="HI915" s="16"/>
      <c r="HJ915" s="16"/>
      <c r="HK915" s="16"/>
      <c r="HL915" s="16"/>
      <c r="HM915" s="16"/>
      <c r="HN915" s="16"/>
      <c r="HO915" s="16"/>
      <c r="HP915" s="16"/>
      <c r="HQ915" s="16"/>
      <c r="HR915" s="16"/>
      <c r="HS915" s="16"/>
      <c r="HT915" s="16"/>
      <c r="HU915" s="16"/>
      <c r="HV915" s="16"/>
      <c r="HW915" s="16"/>
      <c r="HX915" s="16"/>
      <c r="HY915" s="16"/>
      <c r="HZ915" s="16"/>
      <c r="IA915" s="16"/>
      <c r="IB915" s="16"/>
      <c r="IC915" s="16"/>
      <c r="ID915" s="16"/>
      <c r="IE915" s="16"/>
      <c r="IF915" s="16"/>
      <c r="IG915" s="16"/>
      <c r="IH915" s="16"/>
      <c r="II915" s="16"/>
      <c r="IJ915" s="16"/>
      <c r="IK915" s="16"/>
      <c r="IL915" s="16"/>
      <c r="IM915" s="16"/>
      <c r="IN915" s="16"/>
      <c r="IO915" s="16"/>
      <c r="IP915" s="16"/>
      <c r="IQ915" s="16"/>
      <c r="IR915" s="16"/>
      <c r="IS915" s="16"/>
      <c r="IT915" s="16"/>
      <c r="IU915" s="16"/>
      <c r="IV915" s="16"/>
      <c r="IW915" s="16"/>
      <c r="IX915" s="16"/>
      <c r="IY915" s="16"/>
      <c r="IZ915" s="16"/>
      <c r="JA915" s="16"/>
      <c r="JB915" s="16"/>
      <c r="JC915" s="16"/>
      <c r="JD915" s="16"/>
      <c r="JE915" s="16"/>
      <c r="JF915" s="16"/>
      <c r="JG915" s="16"/>
      <c r="JH915" s="16"/>
      <c r="JI915" s="16"/>
      <c r="JJ915" s="16"/>
      <c r="JK915" s="16"/>
      <c r="JL915" s="16"/>
      <c r="JM915" s="16"/>
      <c r="JN915" s="16"/>
      <c r="JO915" s="16"/>
      <c r="JP915" s="16"/>
    </row>
    <row r="916" spans="2:276" s="18" customFormat="1" ht="15.75" customHeight="1" x14ac:dyDescent="0.25">
      <c r="B916" s="16"/>
      <c r="C916" s="16"/>
      <c r="D916" s="16"/>
      <c r="E916" s="16"/>
      <c r="F916" s="16"/>
      <c r="G916" s="16"/>
      <c r="H916" s="16"/>
      <c r="I916" s="16"/>
      <c r="J916" s="16"/>
      <c r="K916" s="16"/>
      <c r="L916" s="16"/>
      <c r="M916" s="16"/>
      <c r="N916" s="16"/>
      <c r="O916" s="16"/>
      <c r="P916" s="16"/>
      <c r="Q916" s="16"/>
      <c r="R916" s="16"/>
      <c r="S916" s="16"/>
      <c r="T916" s="16"/>
      <c r="U916" s="16"/>
      <c r="V916" s="16"/>
      <c r="W916" s="16"/>
      <c r="X916" s="16"/>
      <c r="Y916" s="16"/>
      <c r="Z916" s="16"/>
      <c r="AA916" s="16"/>
      <c r="AB916" s="16"/>
      <c r="AC916" s="16"/>
      <c r="AD916" s="16"/>
      <c r="AE916" s="16"/>
      <c r="AF916" s="16"/>
      <c r="AG916" s="16"/>
      <c r="AH916" s="16"/>
      <c r="AI916" s="16"/>
      <c r="AJ916" s="16"/>
      <c r="AK916" s="16"/>
      <c r="AL916" s="16"/>
      <c r="AM916" s="16"/>
      <c r="AN916" s="16"/>
      <c r="AO916" s="16"/>
      <c r="AP916" s="16"/>
      <c r="AQ916" s="16"/>
      <c r="AR916" s="16"/>
      <c r="AS916" s="16"/>
      <c r="AT916" s="16"/>
      <c r="AU916" s="16"/>
      <c r="AV916" s="16"/>
      <c r="AW916" s="16"/>
      <c r="AX916" s="16"/>
      <c r="AY916" s="16"/>
      <c r="AZ916" s="16"/>
      <c r="BA916" s="16"/>
      <c r="BB916" s="16"/>
      <c r="BC916" s="16"/>
      <c r="BD916" s="16"/>
      <c r="BE916" s="16"/>
      <c r="BF916" s="16"/>
      <c r="BG916" s="16"/>
      <c r="BH916" s="16"/>
      <c r="BI916" s="16"/>
      <c r="BJ916" s="16"/>
      <c r="BK916" s="16"/>
      <c r="BL916" s="16"/>
      <c r="BM916" s="16"/>
      <c r="BN916" s="16"/>
      <c r="BO916" s="16"/>
      <c r="BP916" s="16"/>
      <c r="BQ916" s="16"/>
      <c r="BR916" s="16"/>
      <c r="BS916" s="16"/>
      <c r="BT916" s="16"/>
      <c r="BU916" s="16"/>
      <c r="BV916" s="16"/>
      <c r="BW916" s="16"/>
      <c r="BX916" s="16"/>
      <c r="BY916" s="16"/>
      <c r="BZ916" s="16"/>
      <c r="CA916" s="16"/>
      <c r="CB916" s="16"/>
      <c r="CC916" s="16"/>
      <c r="CD916" s="16"/>
      <c r="CE916" s="16"/>
      <c r="CF916" s="16"/>
      <c r="CG916" s="16"/>
      <c r="CH916" s="16"/>
      <c r="CI916" s="16"/>
      <c r="CJ916" s="16"/>
      <c r="CK916" s="16"/>
      <c r="CL916" s="16"/>
      <c r="CM916" s="16"/>
      <c r="CN916" s="16"/>
      <c r="CO916" s="16"/>
      <c r="CP916" s="16"/>
      <c r="CQ916" s="16"/>
      <c r="CR916" s="16"/>
      <c r="CS916" s="16"/>
      <c r="CT916" s="16"/>
      <c r="CU916" s="16"/>
      <c r="CV916" s="16"/>
      <c r="CW916" s="16"/>
      <c r="CX916" s="16"/>
      <c r="CY916" s="16"/>
      <c r="CZ916" s="16"/>
      <c r="DA916" s="16"/>
      <c r="DB916" s="16"/>
      <c r="DC916" s="16"/>
      <c r="DD916" s="16"/>
      <c r="DE916" s="16"/>
      <c r="DF916" s="16"/>
      <c r="DG916" s="16"/>
      <c r="DH916" s="16"/>
      <c r="DI916" s="16"/>
      <c r="DJ916" s="16"/>
      <c r="DK916" s="16"/>
      <c r="DL916" s="16"/>
      <c r="DM916" s="16"/>
      <c r="DN916" s="16"/>
      <c r="DO916" s="16"/>
      <c r="DP916" s="16"/>
      <c r="DQ916" s="16"/>
      <c r="DR916" s="16"/>
      <c r="DS916" s="16"/>
      <c r="DT916" s="16"/>
      <c r="DU916" s="16"/>
      <c r="DV916" s="16"/>
      <c r="DW916" s="16"/>
      <c r="DX916" s="16"/>
      <c r="DY916" s="16"/>
      <c r="DZ916" s="16"/>
      <c r="EA916" s="16"/>
      <c r="EB916" s="16"/>
      <c r="EC916" s="16"/>
      <c r="ED916" s="16"/>
      <c r="EE916" s="16"/>
      <c r="EF916" s="16"/>
      <c r="EG916" s="16"/>
      <c r="EH916" s="16"/>
      <c r="EI916" s="16"/>
      <c r="EJ916" s="16"/>
      <c r="EK916" s="16"/>
      <c r="EL916" s="16"/>
      <c r="EM916" s="16"/>
      <c r="EN916" s="16"/>
      <c r="EO916" s="16"/>
      <c r="EP916" s="16"/>
      <c r="EQ916" s="16"/>
      <c r="ER916" s="16"/>
      <c r="ES916" s="16"/>
      <c r="ET916" s="16"/>
      <c r="EU916" s="16"/>
      <c r="EV916" s="16"/>
      <c r="EW916" s="16"/>
      <c r="EX916" s="16"/>
      <c r="EY916" s="16"/>
      <c r="EZ916" s="16"/>
      <c r="FA916" s="16"/>
      <c r="FB916" s="16"/>
      <c r="FC916" s="16"/>
      <c r="FD916" s="16"/>
      <c r="FE916" s="16"/>
      <c r="FF916" s="16"/>
      <c r="FG916" s="16"/>
      <c r="FH916" s="16"/>
      <c r="FI916" s="16"/>
      <c r="FJ916" s="16"/>
      <c r="FK916" s="16"/>
      <c r="FL916" s="16"/>
      <c r="FM916" s="16"/>
      <c r="FN916" s="16"/>
      <c r="FO916" s="16"/>
      <c r="FP916" s="16"/>
      <c r="FQ916" s="16"/>
      <c r="FR916" s="16"/>
      <c r="FS916" s="16"/>
      <c r="FT916" s="16"/>
      <c r="FU916" s="16"/>
      <c r="FV916" s="16"/>
      <c r="FW916" s="16"/>
      <c r="FX916" s="16"/>
      <c r="FY916" s="16"/>
      <c r="FZ916" s="16"/>
      <c r="GA916" s="16"/>
      <c r="GB916" s="16"/>
      <c r="GC916" s="16"/>
      <c r="GD916" s="16"/>
      <c r="GE916" s="16"/>
      <c r="GF916" s="16"/>
      <c r="GG916" s="16"/>
      <c r="GH916" s="16"/>
      <c r="GI916" s="16"/>
      <c r="GJ916" s="16"/>
      <c r="GK916" s="16"/>
      <c r="GL916" s="16"/>
      <c r="GM916" s="16"/>
      <c r="GN916" s="16"/>
      <c r="GO916" s="16"/>
      <c r="GP916" s="16"/>
      <c r="GQ916" s="16"/>
      <c r="GR916" s="16"/>
      <c r="GS916" s="16"/>
      <c r="GT916" s="16"/>
      <c r="GU916" s="16"/>
      <c r="GV916" s="16"/>
      <c r="GW916" s="16"/>
      <c r="GX916" s="16"/>
      <c r="GY916" s="16"/>
      <c r="GZ916" s="16"/>
      <c r="HA916" s="16"/>
      <c r="HB916" s="16"/>
      <c r="HC916" s="16"/>
      <c r="HD916" s="16"/>
      <c r="HE916" s="16"/>
      <c r="HF916" s="16"/>
      <c r="HG916" s="16"/>
      <c r="HH916" s="16"/>
      <c r="HI916" s="16"/>
      <c r="HJ916" s="16"/>
      <c r="HK916" s="16"/>
      <c r="HL916" s="16"/>
      <c r="HM916" s="16"/>
      <c r="HN916" s="16"/>
      <c r="HO916" s="16"/>
      <c r="HP916" s="16"/>
      <c r="HQ916" s="16"/>
      <c r="HR916" s="16"/>
      <c r="HS916" s="16"/>
      <c r="HT916" s="16"/>
      <c r="HU916" s="16"/>
      <c r="HV916" s="16"/>
      <c r="HW916" s="16"/>
      <c r="HX916" s="16"/>
      <c r="HY916" s="16"/>
      <c r="HZ916" s="16"/>
      <c r="IA916" s="16"/>
      <c r="IB916" s="16"/>
      <c r="IC916" s="16"/>
      <c r="ID916" s="16"/>
      <c r="IE916" s="16"/>
      <c r="IF916" s="16"/>
      <c r="IG916" s="16"/>
      <c r="IH916" s="16"/>
      <c r="II916" s="16"/>
      <c r="IJ916" s="16"/>
      <c r="IK916" s="16"/>
      <c r="IL916" s="16"/>
      <c r="IM916" s="16"/>
      <c r="IN916" s="16"/>
      <c r="IO916" s="16"/>
      <c r="IP916" s="16"/>
      <c r="IQ916" s="16"/>
      <c r="IR916" s="16"/>
      <c r="IS916" s="16"/>
      <c r="IT916" s="16"/>
      <c r="IU916" s="16"/>
      <c r="IV916" s="16"/>
      <c r="IW916" s="16"/>
      <c r="IX916" s="16"/>
      <c r="IY916" s="16"/>
      <c r="IZ916" s="16"/>
      <c r="JA916" s="16"/>
      <c r="JB916" s="16"/>
      <c r="JC916" s="16"/>
      <c r="JD916" s="16"/>
      <c r="JE916" s="16"/>
      <c r="JF916" s="16"/>
      <c r="JG916" s="16"/>
      <c r="JH916" s="16"/>
      <c r="JI916" s="16"/>
      <c r="JJ916" s="16"/>
      <c r="JK916" s="16"/>
      <c r="JL916" s="16"/>
      <c r="JM916" s="16"/>
      <c r="JN916" s="16"/>
      <c r="JO916" s="16"/>
      <c r="JP916" s="16"/>
    </row>
    <row r="917" spans="2:276" s="18" customFormat="1" ht="15.75" customHeight="1" x14ac:dyDescent="0.25">
      <c r="B917" s="16"/>
      <c r="C917" s="16"/>
      <c r="D917" s="16"/>
      <c r="E917" s="16"/>
      <c r="F917" s="16"/>
      <c r="G917" s="16"/>
      <c r="H917" s="16"/>
      <c r="I917" s="16"/>
      <c r="J917" s="16"/>
      <c r="K917" s="16"/>
      <c r="L917" s="16"/>
      <c r="M917" s="16"/>
      <c r="N917" s="16"/>
      <c r="O917" s="16"/>
      <c r="P917" s="16"/>
      <c r="Q917" s="16"/>
      <c r="R917" s="16"/>
      <c r="S917" s="16"/>
      <c r="T917" s="16"/>
      <c r="U917" s="16"/>
      <c r="V917" s="16"/>
      <c r="W917" s="16"/>
      <c r="X917" s="16"/>
      <c r="Y917" s="16"/>
      <c r="Z917" s="16"/>
      <c r="AA917" s="16"/>
      <c r="AB917" s="16"/>
      <c r="AC917" s="16"/>
      <c r="AD917" s="16"/>
      <c r="AE917" s="16"/>
      <c r="AF917" s="16"/>
      <c r="AG917" s="16"/>
      <c r="AH917" s="16"/>
      <c r="AI917" s="16"/>
      <c r="AJ917" s="16"/>
      <c r="AK917" s="16"/>
      <c r="AL917" s="16"/>
      <c r="AM917" s="16"/>
      <c r="AN917" s="16"/>
      <c r="AO917" s="16"/>
      <c r="AP917" s="16"/>
      <c r="AQ917" s="16"/>
      <c r="AR917" s="16"/>
      <c r="AS917" s="16"/>
      <c r="AT917" s="16"/>
      <c r="AU917" s="16"/>
      <c r="AV917" s="16"/>
      <c r="AW917" s="16"/>
      <c r="AX917" s="16"/>
      <c r="AY917" s="16"/>
      <c r="AZ917" s="16"/>
      <c r="BA917" s="16"/>
      <c r="BB917" s="16"/>
      <c r="BC917" s="16"/>
      <c r="BD917" s="16"/>
      <c r="BE917" s="16"/>
      <c r="BF917" s="16"/>
      <c r="BG917" s="16"/>
      <c r="BH917" s="16"/>
      <c r="BI917" s="16"/>
      <c r="BJ917" s="16"/>
      <c r="BK917" s="16"/>
      <c r="BL917" s="16"/>
      <c r="BM917" s="16"/>
      <c r="BN917" s="16"/>
      <c r="BO917" s="16"/>
      <c r="BP917" s="16"/>
      <c r="BQ917" s="16"/>
      <c r="BR917" s="16"/>
      <c r="BS917" s="16"/>
      <c r="BT917" s="16"/>
      <c r="BU917" s="16"/>
      <c r="BV917" s="16"/>
      <c r="BW917" s="16"/>
      <c r="BX917" s="16"/>
      <c r="BY917" s="16"/>
      <c r="BZ917" s="16"/>
      <c r="CA917" s="16"/>
      <c r="CB917" s="16"/>
      <c r="CC917" s="16"/>
      <c r="CD917" s="16"/>
      <c r="CE917" s="16"/>
      <c r="CF917" s="16"/>
      <c r="CG917" s="16"/>
      <c r="CH917" s="16"/>
      <c r="CI917" s="16"/>
      <c r="CJ917" s="16"/>
      <c r="CK917" s="16"/>
      <c r="CL917" s="16"/>
      <c r="CM917" s="16"/>
      <c r="CN917" s="16"/>
      <c r="CO917" s="16"/>
      <c r="CP917" s="16"/>
      <c r="CQ917" s="16"/>
      <c r="CR917" s="16"/>
      <c r="CS917" s="16"/>
      <c r="CT917" s="16"/>
      <c r="CU917" s="16"/>
      <c r="CV917" s="16"/>
      <c r="CW917" s="16"/>
      <c r="CX917" s="16"/>
      <c r="CY917" s="16"/>
      <c r="CZ917" s="16"/>
      <c r="DA917" s="16"/>
      <c r="DB917" s="16"/>
      <c r="DC917" s="16"/>
      <c r="DD917" s="16"/>
      <c r="DE917" s="16"/>
      <c r="DF917" s="16"/>
      <c r="DG917" s="16"/>
      <c r="DH917" s="16"/>
      <c r="DI917" s="16"/>
      <c r="DJ917" s="16"/>
      <c r="DK917" s="16"/>
      <c r="DL917" s="16"/>
      <c r="DM917" s="16"/>
      <c r="DN917" s="16"/>
      <c r="DO917" s="16"/>
      <c r="DP917" s="16"/>
      <c r="DQ917" s="16"/>
      <c r="DR917" s="16"/>
      <c r="DS917" s="16"/>
      <c r="DT917" s="16"/>
      <c r="DU917" s="16"/>
      <c r="DV917" s="16"/>
      <c r="DW917" s="16"/>
      <c r="DX917" s="16"/>
      <c r="DY917" s="16"/>
      <c r="DZ917" s="16"/>
      <c r="EA917" s="16"/>
      <c r="EB917" s="16"/>
      <c r="EC917" s="16"/>
      <c r="ED917" s="16"/>
      <c r="EE917" s="16"/>
      <c r="EF917" s="16"/>
      <c r="EG917" s="16"/>
      <c r="EH917" s="16"/>
      <c r="EI917" s="16"/>
      <c r="EJ917" s="16"/>
      <c r="EK917" s="16"/>
      <c r="EL917" s="16"/>
      <c r="EM917" s="16"/>
      <c r="EN917" s="16"/>
      <c r="EO917" s="16"/>
      <c r="EP917" s="16"/>
      <c r="EQ917" s="16"/>
      <c r="ER917" s="16"/>
      <c r="ES917" s="16"/>
      <c r="ET917" s="16"/>
      <c r="EU917" s="16"/>
      <c r="EV917" s="16"/>
      <c r="EW917" s="16"/>
      <c r="EX917" s="16"/>
      <c r="EY917" s="16"/>
      <c r="EZ917" s="16"/>
      <c r="FA917" s="16"/>
      <c r="FB917" s="16"/>
      <c r="FC917" s="16"/>
      <c r="FD917" s="16"/>
      <c r="FE917" s="16"/>
      <c r="FF917" s="16"/>
      <c r="FG917" s="16"/>
      <c r="FH917" s="16"/>
      <c r="FI917" s="16"/>
      <c r="FJ917" s="16"/>
      <c r="FK917" s="16"/>
      <c r="FL917" s="16"/>
      <c r="FM917" s="16"/>
      <c r="FN917" s="16"/>
      <c r="FO917" s="16"/>
      <c r="FP917" s="16"/>
      <c r="FQ917" s="16"/>
      <c r="FR917" s="16"/>
      <c r="FS917" s="16"/>
      <c r="FT917" s="16"/>
      <c r="FU917" s="16"/>
      <c r="FV917" s="16"/>
      <c r="FW917" s="16"/>
      <c r="FX917" s="16"/>
      <c r="FY917" s="16"/>
      <c r="FZ917" s="16"/>
      <c r="GA917" s="16"/>
      <c r="GB917" s="16"/>
      <c r="GC917" s="16"/>
      <c r="GD917" s="16"/>
      <c r="GE917" s="16"/>
      <c r="GF917" s="16"/>
      <c r="GG917" s="16"/>
      <c r="GH917" s="16"/>
      <c r="GI917" s="16"/>
      <c r="GJ917" s="16"/>
      <c r="GK917" s="16"/>
      <c r="GL917" s="16"/>
      <c r="GM917" s="16"/>
      <c r="GN917" s="16"/>
      <c r="GO917" s="16"/>
      <c r="GP917" s="16"/>
      <c r="GQ917" s="16"/>
      <c r="GR917" s="16"/>
      <c r="GS917" s="16"/>
      <c r="GT917" s="16"/>
      <c r="GU917" s="16"/>
      <c r="GV917" s="16"/>
      <c r="GW917" s="16"/>
      <c r="GX917" s="16"/>
      <c r="GY917" s="16"/>
      <c r="GZ917" s="16"/>
      <c r="HA917" s="16"/>
      <c r="HB917" s="16"/>
      <c r="HC917" s="16"/>
      <c r="HD917" s="16"/>
      <c r="HE917" s="16"/>
      <c r="HF917" s="16"/>
      <c r="HG917" s="16"/>
      <c r="HH917" s="16"/>
      <c r="HI917" s="16"/>
      <c r="HJ917" s="16"/>
      <c r="HK917" s="16"/>
      <c r="HL917" s="16"/>
      <c r="HM917" s="16"/>
      <c r="HN917" s="16"/>
      <c r="HO917" s="16"/>
      <c r="HP917" s="16"/>
      <c r="HQ917" s="16"/>
      <c r="HR917" s="16"/>
      <c r="HS917" s="16"/>
      <c r="HT917" s="16"/>
      <c r="HU917" s="16"/>
      <c r="HV917" s="16"/>
      <c r="HW917" s="16"/>
      <c r="HX917" s="16"/>
      <c r="HY917" s="16"/>
      <c r="HZ917" s="16"/>
      <c r="IA917" s="16"/>
      <c r="IB917" s="16"/>
      <c r="IC917" s="16"/>
      <c r="ID917" s="16"/>
      <c r="IE917" s="16"/>
      <c r="IF917" s="16"/>
      <c r="IG917" s="16"/>
      <c r="IH917" s="16"/>
      <c r="II917" s="16"/>
      <c r="IJ917" s="16"/>
      <c r="IK917" s="16"/>
      <c r="IL917" s="16"/>
      <c r="IM917" s="16"/>
      <c r="IN917" s="16"/>
      <c r="IO917" s="16"/>
      <c r="IP917" s="16"/>
      <c r="IQ917" s="16"/>
      <c r="IR917" s="16"/>
      <c r="IS917" s="16"/>
      <c r="IT917" s="16"/>
      <c r="IU917" s="16"/>
      <c r="IV917" s="16"/>
      <c r="IW917" s="16"/>
      <c r="IX917" s="16"/>
      <c r="IY917" s="16"/>
      <c r="IZ917" s="16"/>
      <c r="JA917" s="16"/>
      <c r="JB917" s="16"/>
      <c r="JC917" s="16"/>
      <c r="JD917" s="16"/>
      <c r="JE917" s="16"/>
      <c r="JF917" s="16"/>
      <c r="JG917" s="16"/>
      <c r="JH917" s="16"/>
      <c r="JI917" s="16"/>
      <c r="JJ917" s="16"/>
      <c r="JK917" s="16"/>
      <c r="JL917" s="16"/>
      <c r="JM917" s="16"/>
      <c r="JN917" s="16"/>
      <c r="JO917" s="16"/>
      <c r="JP917" s="16"/>
    </row>
    <row r="918" spans="2:276" s="18" customFormat="1" ht="15.75" customHeight="1" x14ac:dyDescent="0.25">
      <c r="B918" s="16"/>
      <c r="C918" s="16"/>
      <c r="D918" s="16"/>
      <c r="E918" s="16"/>
      <c r="F918" s="16"/>
      <c r="G918" s="16"/>
      <c r="H918" s="16"/>
      <c r="I918" s="16"/>
      <c r="J918" s="16"/>
      <c r="K918" s="16"/>
      <c r="L918" s="16"/>
      <c r="M918" s="16"/>
      <c r="N918" s="16"/>
      <c r="O918" s="16"/>
      <c r="P918" s="16"/>
      <c r="Q918" s="16"/>
      <c r="R918" s="16"/>
      <c r="S918" s="16"/>
      <c r="T918" s="16"/>
      <c r="U918" s="16"/>
      <c r="V918" s="16"/>
      <c r="W918" s="16"/>
      <c r="X918" s="16"/>
      <c r="Y918" s="16"/>
      <c r="Z918" s="16"/>
      <c r="AA918" s="16"/>
      <c r="AB918" s="16"/>
      <c r="AC918" s="16"/>
      <c r="AD918" s="16"/>
      <c r="AE918" s="16"/>
      <c r="AF918" s="16"/>
      <c r="AG918" s="16"/>
      <c r="AH918" s="16"/>
      <c r="AI918" s="16"/>
      <c r="AJ918" s="16"/>
      <c r="AK918" s="16"/>
      <c r="AL918" s="16"/>
      <c r="AM918" s="16"/>
      <c r="AN918" s="16"/>
      <c r="AO918" s="16"/>
      <c r="AP918" s="16"/>
      <c r="AQ918" s="16"/>
      <c r="AR918" s="16"/>
      <c r="AS918" s="16"/>
      <c r="AT918" s="16"/>
      <c r="AU918" s="16"/>
      <c r="AV918" s="16"/>
      <c r="AW918" s="16"/>
      <c r="AX918" s="16"/>
      <c r="AY918" s="16"/>
      <c r="AZ918" s="16"/>
      <c r="BA918" s="16"/>
      <c r="BB918" s="16"/>
      <c r="BC918" s="16"/>
      <c r="BD918" s="16"/>
      <c r="BE918" s="16"/>
      <c r="BF918" s="16"/>
      <c r="BG918" s="16"/>
      <c r="BH918" s="16"/>
      <c r="BI918" s="16"/>
      <c r="BJ918" s="16"/>
      <c r="BK918" s="16"/>
      <c r="BL918" s="16"/>
      <c r="BM918" s="16"/>
      <c r="BN918" s="16"/>
      <c r="BO918" s="16"/>
      <c r="BP918" s="16"/>
      <c r="BQ918" s="16"/>
      <c r="BR918" s="16"/>
      <c r="BS918" s="16"/>
      <c r="BT918" s="16"/>
      <c r="BU918" s="16"/>
      <c r="BV918" s="16"/>
      <c r="BW918" s="16"/>
      <c r="BX918" s="16"/>
      <c r="BY918" s="16"/>
      <c r="BZ918" s="16"/>
      <c r="CA918" s="16"/>
      <c r="CB918" s="16"/>
      <c r="CC918" s="16"/>
      <c r="CD918" s="16"/>
      <c r="CE918" s="16"/>
      <c r="CF918" s="16"/>
      <c r="CG918" s="16"/>
      <c r="CH918" s="16"/>
      <c r="CI918" s="16"/>
      <c r="CJ918" s="16"/>
      <c r="CK918" s="16"/>
      <c r="CL918" s="16"/>
      <c r="CM918" s="16"/>
      <c r="CN918" s="16"/>
      <c r="CO918" s="16"/>
      <c r="CP918" s="16"/>
      <c r="CQ918" s="16"/>
      <c r="CR918" s="16"/>
      <c r="CS918" s="16"/>
      <c r="CT918" s="16"/>
      <c r="CU918" s="16"/>
      <c r="CV918" s="16"/>
      <c r="CW918" s="16"/>
      <c r="CX918" s="16"/>
      <c r="CY918" s="16"/>
      <c r="CZ918" s="16"/>
      <c r="DA918" s="16"/>
      <c r="DB918" s="16"/>
      <c r="DC918" s="16"/>
      <c r="DD918" s="16"/>
      <c r="DE918" s="16"/>
      <c r="DF918" s="16"/>
      <c r="DG918" s="16"/>
      <c r="DH918" s="16"/>
      <c r="DI918" s="16"/>
      <c r="DJ918" s="16"/>
      <c r="DK918" s="16"/>
      <c r="DL918" s="16"/>
      <c r="DM918" s="16"/>
      <c r="DN918" s="16"/>
      <c r="DO918" s="16"/>
      <c r="DP918" s="16"/>
      <c r="DQ918" s="16"/>
      <c r="DR918" s="16"/>
      <c r="DS918" s="16"/>
      <c r="DT918" s="16"/>
      <c r="DU918" s="16"/>
      <c r="DV918" s="16"/>
      <c r="DW918" s="16"/>
      <c r="DX918" s="16"/>
      <c r="DY918" s="16"/>
      <c r="DZ918" s="16"/>
      <c r="EA918" s="16"/>
      <c r="EB918" s="16"/>
      <c r="EC918" s="16"/>
      <c r="ED918" s="16"/>
      <c r="EE918" s="16"/>
      <c r="EF918" s="16"/>
      <c r="EG918" s="16"/>
      <c r="EH918" s="16"/>
      <c r="EI918" s="16"/>
      <c r="EJ918" s="16"/>
      <c r="EK918" s="16"/>
      <c r="EL918" s="16"/>
      <c r="EM918" s="16"/>
      <c r="EN918" s="16"/>
      <c r="EO918" s="16"/>
      <c r="EP918" s="16"/>
      <c r="EQ918" s="16"/>
      <c r="ER918" s="16"/>
      <c r="ES918" s="16"/>
      <c r="ET918" s="16"/>
      <c r="EU918" s="16"/>
      <c r="EV918" s="16"/>
      <c r="EW918" s="16"/>
      <c r="EX918" s="16"/>
      <c r="EY918" s="16"/>
      <c r="EZ918" s="16"/>
      <c r="FA918" s="16"/>
      <c r="FB918" s="16"/>
      <c r="FC918" s="16"/>
      <c r="FD918" s="16"/>
      <c r="FE918" s="16"/>
      <c r="FF918" s="16"/>
      <c r="FG918" s="16"/>
      <c r="FH918" s="16"/>
      <c r="FI918" s="16"/>
      <c r="FJ918" s="16"/>
      <c r="FK918" s="16"/>
      <c r="FL918" s="16"/>
      <c r="FM918" s="16"/>
      <c r="FN918" s="16"/>
      <c r="FO918" s="16"/>
      <c r="FP918" s="16"/>
      <c r="FQ918" s="16"/>
      <c r="FR918" s="16"/>
      <c r="FS918" s="16"/>
      <c r="FT918" s="16"/>
      <c r="FU918" s="16"/>
      <c r="FV918" s="16"/>
      <c r="FW918" s="16"/>
      <c r="FX918" s="16"/>
      <c r="FY918" s="16"/>
      <c r="FZ918" s="16"/>
      <c r="GA918" s="16"/>
      <c r="GB918" s="16"/>
      <c r="GC918" s="16"/>
      <c r="GD918" s="16"/>
      <c r="GE918" s="16"/>
      <c r="GF918" s="16"/>
      <c r="GG918" s="16"/>
      <c r="GH918" s="16"/>
      <c r="GI918" s="16"/>
      <c r="GJ918" s="16"/>
      <c r="GK918" s="16"/>
      <c r="GL918" s="16"/>
      <c r="GM918" s="16"/>
      <c r="GN918" s="16"/>
      <c r="GO918" s="16"/>
      <c r="GP918" s="16"/>
      <c r="GQ918" s="16"/>
      <c r="GR918" s="16"/>
      <c r="GS918" s="16"/>
      <c r="GT918" s="16"/>
      <c r="GU918" s="16"/>
      <c r="GV918" s="16"/>
      <c r="GW918" s="16"/>
      <c r="GX918" s="16"/>
      <c r="GY918" s="16"/>
      <c r="GZ918" s="16"/>
      <c r="HA918" s="16"/>
      <c r="HB918" s="16"/>
      <c r="HC918" s="16"/>
      <c r="HD918" s="16"/>
      <c r="HE918" s="16"/>
      <c r="HF918" s="16"/>
      <c r="HG918" s="16"/>
      <c r="HH918" s="16"/>
      <c r="HI918" s="16"/>
      <c r="HJ918" s="16"/>
      <c r="HK918" s="16"/>
      <c r="HL918" s="16"/>
      <c r="HM918" s="16"/>
      <c r="HN918" s="16"/>
      <c r="HO918" s="16"/>
      <c r="HP918" s="16"/>
      <c r="HQ918" s="16"/>
      <c r="HR918" s="16"/>
      <c r="HS918" s="16"/>
      <c r="HT918" s="16"/>
      <c r="HU918" s="16"/>
      <c r="HV918" s="16"/>
      <c r="HW918" s="16"/>
      <c r="HX918" s="16"/>
      <c r="HY918" s="16"/>
      <c r="HZ918" s="16"/>
      <c r="IA918" s="16"/>
      <c r="IB918" s="16"/>
      <c r="IC918" s="16"/>
      <c r="ID918" s="16"/>
      <c r="IE918" s="16"/>
      <c r="IF918" s="16"/>
      <c r="IG918" s="16"/>
      <c r="IH918" s="16"/>
      <c r="II918" s="16"/>
      <c r="IJ918" s="16"/>
      <c r="IK918" s="16"/>
      <c r="IL918" s="16"/>
      <c r="IM918" s="16"/>
      <c r="IN918" s="16"/>
      <c r="IO918" s="16"/>
      <c r="IP918" s="16"/>
      <c r="IQ918" s="16"/>
      <c r="IR918" s="16"/>
      <c r="IS918" s="16"/>
      <c r="IT918" s="16"/>
      <c r="IU918" s="16"/>
      <c r="IV918" s="16"/>
      <c r="IW918" s="16"/>
      <c r="IX918" s="16"/>
      <c r="IY918" s="16"/>
      <c r="IZ918" s="16"/>
      <c r="JA918" s="16"/>
      <c r="JB918" s="16"/>
      <c r="JC918" s="16"/>
      <c r="JD918" s="16"/>
      <c r="JE918" s="16"/>
      <c r="JF918" s="16"/>
      <c r="JG918" s="16"/>
      <c r="JH918" s="16"/>
      <c r="JI918" s="16"/>
      <c r="JJ918" s="16"/>
      <c r="JK918" s="16"/>
      <c r="JL918" s="16"/>
      <c r="JM918" s="16"/>
      <c r="JN918" s="16"/>
      <c r="JO918" s="16"/>
      <c r="JP918" s="16"/>
    </row>
    <row r="919" spans="2:276" s="18" customFormat="1" ht="15.75" customHeight="1" x14ac:dyDescent="0.25">
      <c r="B919" s="16"/>
      <c r="C919" s="16"/>
      <c r="D919" s="16"/>
      <c r="E919" s="16"/>
      <c r="F919" s="16"/>
      <c r="G919" s="16"/>
      <c r="H919" s="16"/>
      <c r="I919" s="16"/>
      <c r="J919" s="16"/>
      <c r="K919" s="16"/>
      <c r="L919" s="16"/>
      <c r="M919" s="16"/>
      <c r="N919" s="16"/>
      <c r="O919" s="16"/>
      <c r="P919" s="16"/>
      <c r="Q919" s="16"/>
      <c r="R919" s="16"/>
      <c r="S919" s="16"/>
      <c r="T919" s="16"/>
      <c r="U919" s="16"/>
      <c r="V919" s="16"/>
      <c r="W919" s="16"/>
      <c r="X919" s="16"/>
      <c r="Y919" s="16"/>
      <c r="Z919" s="16"/>
      <c r="AA919" s="16"/>
      <c r="AB919" s="16"/>
      <c r="AC919" s="16"/>
      <c r="AD919" s="16"/>
      <c r="AE919" s="16"/>
      <c r="AF919" s="16"/>
      <c r="AG919" s="16"/>
      <c r="AH919" s="16"/>
      <c r="AI919" s="16"/>
      <c r="AJ919" s="16"/>
      <c r="AK919" s="16"/>
      <c r="AL919" s="16"/>
      <c r="AM919" s="16"/>
      <c r="AN919" s="16"/>
      <c r="AO919" s="16"/>
      <c r="AP919" s="16"/>
      <c r="AQ919" s="16"/>
      <c r="AR919" s="16"/>
      <c r="AS919" s="16"/>
      <c r="AT919" s="16"/>
      <c r="AU919" s="16"/>
      <c r="AV919" s="16"/>
      <c r="AW919" s="16"/>
      <c r="AX919" s="16"/>
      <c r="AY919" s="16"/>
      <c r="AZ919" s="16"/>
      <c r="BA919" s="16"/>
      <c r="BB919" s="16"/>
      <c r="BC919" s="16"/>
      <c r="BD919" s="16"/>
      <c r="BE919" s="16"/>
      <c r="BF919" s="16"/>
      <c r="BG919" s="16"/>
      <c r="BH919" s="16"/>
      <c r="BI919" s="16"/>
      <c r="BJ919" s="16"/>
      <c r="BK919" s="16"/>
      <c r="BL919" s="16"/>
      <c r="BM919" s="16"/>
      <c r="BN919" s="16"/>
      <c r="BO919" s="16"/>
      <c r="BP919" s="16"/>
      <c r="BQ919" s="16"/>
      <c r="BR919" s="16"/>
      <c r="BS919" s="16"/>
      <c r="BT919" s="16"/>
      <c r="BU919" s="16"/>
      <c r="BV919" s="16"/>
      <c r="BW919" s="16"/>
      <c r="BX919" s="16"/>
      <c r="BY919" s="16"/>
      <c r="BZ919" s="16"/>
      <c r="CA919" s="16"/>
      <c r="CB919" s="16"/>
      <c r="CC919" s="16"/>
      <c r="CD919" s="16"/>
      <c r="CE919" s="16"/>
      <c r="CF919" s="16"/>
      <c r="CG919" s="16"/>
      <c r="CH919" s="16"/>
      <c r="CI919" s="16"/>
      <c r="CJ919" s="16"/>
      <c r="CK919" s="16"/>
      <c r="CL919" s="16"/>
      <c r="CM919" s="16"/>
      <c r="CN919" s="16"/>
      <c r="CO919" s="16"/>
      <c r="CP919" s="16"/>
      <c r="CQ919" s="16"/>
      <c r="CR919" s="16"/>
      <c r="CS919" s="16"/>
      <c r="CT919" s="16"/>
      <c r="CU919" s="16"/>
      <c r="CV919" s="16"/>
      <c r="CW919" s="16"/>
      <c r="CX919" s="16"/>
      <c r="CY919" s="16"/>
      <c r="CZ919" s="16"/>
      <c r="DA919" s="16"/>
      <c r="DB919" s="16"/>
      <c r="DC919" s="16"/>
      <c r="DD919" s="16"/>
      <c r="DE919" s="16"/>
      <c r="DF919" s="16"/>
      <c r="DG919" s="16"/>
      <c r="DH919" s="16"/>
      <c r="DI919" s="16"/>
      <c r="DJ919" s="16"/>
      <c r="DK919" s="16"/>
      <c r="DL919" s="16"/>
      <c r="DM919" s="16"/>
      <c r="DN919" s="16"/>
      <c r="DO919" s="16"/>
      <c r="DP919" s="16"/>
      <c r="DQ919" s="16"/>
      <c r="DR919" s="16"/>
      <c r="DS919" s="16"/>
      <c r="DT919" s="16"/>
      <c r="DU919" s="16"/>
      <c r="DV919" s="16"/>
      <c r="DW919" s="16"/>
      <c r="DX919" s="16"/>
      <c r="DY919" s="16"/>
      <c r="DZ919" s="16"/>
      <c r="EA919" s="16"/>
      <c r="EB919" s="16"/>
      <c r="EC919" s="16"/>
      <c r="ED919" s="16"/>
      <c r="EE919" s="16"/>
      <c r="EF919" s="16"/>
      <c r="EG919" s="16"/>
      <c r="EH919" s="16"/>
      <c r="EI919" s="16"/>
      <c r="EJ919" s="16"/>
      <c r="EK919" s="16"/>
      <c r="EL919" s="16"/>
      <c r="EM919" s="16"/>
      <c r="EN919" s="16"/>
      <c r="EO919" s="16"/>
      <c r="EP919" s="16"/>
      <c r="EQ919" s="16"/>
      <c r="ER919" s="16"/>
      <c r="ES919" s="16"/>
      <c r="ET919" s="16"/>
      <c r="EU919" s="16"/>
      <c r="EV919" s="16"/>
      <c r="EW919" s="16"/>
      <c r="EX919" s="16"/>
      <c r="EY919" s="16"/>
      <c r="EZ919" s="16"/>
      <c r="FA919" s="16"/>
      <c r="FB919" s="16"/>
      <c r="FC919" s="16"/>
      <c r="FD919" s="16"/>
      <c r="FE919" s="16"/>
      <c r="FF919" s="16"/>
      <c r="FG919" s="16"/>
      <c r="FH919" s="16"/>
      <c r="FI919" s="16"/>
      <c r="FJ919" s="16"/>
      <c r="FK919" s="16"/>
      <c r="FL919" s="16"/>
      <c r="FM919" s="16"/>
      <c r="FN919" s="16"/>
      <c r="FO919" s="16"/>
      <c r="FP919" s="16"/>
      <c r="FQ919" s="16"/>
      <c r="FR919" s="16"/>
      <c r="FS919" s="16"/>
      <c r="FT919" s="16"/>
      <c r="FU919" s="16"/>
      <c r="FV919" s="16"/>
      <c r="FW919" s="16"/>
      <c r="FX919" s="16"/>
      <c r="FY919" s="16"/>
      <c r="FZ919" s="16"/>
      <c r="GA919" s="16"/>
      <c r="GB919" s="16"/>
      <c r="GC919" s="16"/>
      <c r="GD919" s="16"/>
      <c r="GE919" s="16"/>
      <c r="GF919" s="16"/>
      <c r="GG919" s="16"/>
      <c r="GH919" s="16"/>
      <c r="GI919" s="16"/>
      <c r="GJ919" s="16"/>
      <c r="GK919" s="16"/>
      <c r="GL919" s="16"/>
      <c r="GM919" s="16"/>
      <c r="GN919" s="16"/>
      <c r="GO919" s="16"/>
      <c r="GP919" s="16"/>
      <c r="GQ919" s="16"/>
      <c r="GR919" s="16"/>
      <c r="GS919" s="16"/>
      <c r="GT919" s="16"/>
      <c r="GU919" s="16"/>
      <c r="GV919" s="16"/>
      <c r="GW919" s="16"/>
      <c r="GX919" s="16"/>
      <c r="GY919" s="16"/>
      <c r="GZ919" s="16"/>
      <c r="HA919" s="16"/>
      <c r="HB919" s="16"/>
      <c r="HC919" s="16"/>
      <c r="HD919" s="16"/>
      <c r="HE919" s="16"/>
      <c r="HF919" s="16"/>
      <c r="HG919" s="16"/>
      <c r="HH919" s="16"/>
      <c r="HI919" s="16"/>
      <c r="HJ919" s="16"/>
      <c r="HK919" s="16"/>
      <c r="HL919" s="16"/>
      <c r="HM919" s="16"/>
      <c r="HN919" s="16"/>
      <c r="HO919" s="16"/>
      <c r="HP919" s="16"/>
      <c r="HQ919" s="16"/>
      <c r="HR919" s="16"/>
      <c r="HS919" s="16"/>
      <c r="HT919" s="16"/>
      <c r="HU919" s="16"/>
      <c r="HV919" s="16"/>
      <c r="HW919" s="16"/>
      <c r="HX919" s="16"/>
      <c r="HY919" s="16"/>
      <c r="HZ919" s="16"/>
      <c r="IA919" s="16"/>
      <c r="IB919" s="16"/>
      <c r="IC919" s="16"/>
      <c r="ID919" s="16"/>
      <c r="IE919" s="16"/>
      <c r="IF919" s="16"/>
      <c r="IG919" s="16"/>
      <c r="IH919" s="16"/>
      <c r="II919" s="16"/>
      <c r="IJ919" s="16"/>
      <c r="IK919" s="16"/>
      <c r="IL919" s="16"/>
      <c r="IM919" s="16"/>
      <c r="IN919" s="16"/>
      <c r="IO919" s="16"/>
      <c r="IP919" s="16"/>
      <c r="IQ919" s="16"/>
      <c r="IR919" s="16"/>
      <c r="IS919" s="16"/>
      <c r="IT919" s="16"/>
      <c r="IU919" s="16"/>
      <c r="IV919" s="16"/>
      <c r="IW919" s="16"/>
      <c r="IX919" s="16"/>
      <c r="IY919" s="16"/>
      <c r="IZ919" s="16"/>
      <c r="JA919" s="16"/>
      <c r="JB919" s="16"/>
      <c r="JC919" s="16"/>
      <c r="JD919" s="16"/>
      <c r="JE919" s="16"/>
      <c r="JF919" s="16"/>
      <c r="JG919" s="16"/>
      <c r="JH919" s="16"/>
      <c r="JI919" s="16"/>
      <c r="JJ919" s="16"/>
      <c r="JK919" s="16"/>
      <c r="JL919" s="16"/>
      <c r="JM919" s="16"/>
      <c r="JN919" s="16"/>
      <c r="JO919" s="16"/>
      <c r="JP919" s="16"/>
    </row>
    <row r="920" spans="2:276" s="18" customFormat="1" ht="15.75" customHeight="1" x14ac:dyDescent="0.25">
      <c r="B920" s="16"/>
      <c r="C920" s="16"/>
      <c r="D920" s="16"/>
      <c r="E920" s="16"/>
      <c r="F920" s="16"/>
      <c r="G920" s="16"/>
      <c r="H920" s="16"/>
      <c r="I920" s="16"/>
      <c r="J920" s="16"/>
      <c r="K920" s="16"/>
      <c r="L920" s="16"/>
      <c r="M920" s="16"/>
      <c r="N920" s="16"/>
      <c r="O920" s="16"/>
      <c r="P920" s="16"/>
      <c r="Q920" s="16"/>
      <c r="R920" s="16"/>
      <c r="S920" s="16"/>
      <c r="T920" s="16"/>
      <c r="U920" s="16"/>
      <c r="V920" s="16"/>
      <c r="W920" s="16"/>
      <c r="X920" s="16"/>
      <c r="Y920" s="16"/>
      <c r="Z920" s="16"/>
      <c r="AA920" s="16"/>
      <c r="AB920" s="16"/>
      <c r="AC920" s="16"/>
      <c r="AD920" s="16"/>
      <c r="AE920" s="16"/>
      <c r="AF920" s="16"/>
      <c r="AG920" s="16"/>
      <c r="AH920" s="16"/>
      <c r="AI920" s="16"/>
      <c r="AJ920" s="16"/>
      <c r="AK920" s="16"/>
      <c r="AL920" s="16"/>
      <c r="AM920" s="16"/>
      <c r="AN920" s="16"/>
      <c r="AO920" s="16"/>
      <c r="AP920" s="16"/>
      <c r="AQ920" s="16"/>
      <c r="AR920" s="16"/>
      <c r="AS920" s="16"/>
      <c r="AT920" s="16"/>
      <c r="AU920" s="16"/>
      <c r="AV920" s="16"/>
      <c r="AW920" s="16"/>
      <c r="AX920" s="16"/>
      <c r="AY920" s="16"/>
      <c r="AZ920" s="16"/>
      <c r="BA920" s="16"/>
      <c r="BB920" s="16"/>
      <c r="BC920" s="16"/>
      <c r="BD920" s="16"/>
      <c r="BE920" s="16"/>
      <c r="BF920" s="16"/>
      <c r="BG920" s="16"/>
      <c r="BH920" s="16"/>
      <c r="BI920" s="16"/>
      <c r="BJ920" s="16"/>
      <c r="BK920" s="16"/>
      <c r="BL920" s="16"/>
      <c r="BM920" s="16"/>
      <c r="BN920" s="16"/>
      <c r="BO920" s="16"/>
      <c r="BP920" s="16"/>
      <c r="BQ920" s="16"/>
      <c r="BR920" s="16"/>
      <c r="BS920" s="16"/>
      <c r="BT920" s="16"/>
      <c r="BU920" s="16"/>
      <c r="BV920" s="16"/>
      <c r="BW920" s="16"/>
      <c r="BX920" s="16"/>
      <c r="BY920" s="16"/>
      <c r="BZ920" s="16"/>
      <c r="CA920" s="16"/>
      <c r="CB920" s="16"/>
      <c r="CC920" s="16"/>
      <c r="CD920" s="16"/>
      <c r="CE920" s="16"/>
      <c r="CF920" s="16"/>
      <c r="CG920" s="16"/>
      <c r="CH920" s="16"/>
      <c r="CI920" s="16"/>
      <c r="CJ920" s="16"/>
      <c r="CK920" s="16"/>
      <c r="CL920" s="16"/>
      <c r="CM920" s="16"/>
      <c r="CN920" s="16"/>
      <c r="CO920" s="16"/>
      <c r="CP920" s="16"/>
      <c r="CQ920" s="16"/>
      <c r="CR920" s="16"/>
      <c r="CS920" s="16"/>
      <c r="CT920" s="16"/>
      <c r="CU920" s="16"/>
      <c r="CV920" s="16"/>
      <c r="CW920" s="16"/>
      <c r="CX920" s="16"/>
      <c r="CY920" s="16"/>
      <c r="CZ920" s="16"/>
      <c r="DA920" s="16"/>
      <c r="DB920" s="16"/>
      <c r="DC920" s="16"/>
      <c r="DD920" s="16"/>
      <c r="DE920" s="16"/>
      <c r="DF920" s="16"/>
      <c r="DG920" s="16"/>
      <c r="DH920" s="16"/>
      <c r="DI920" s="16"/>
      <c r="DJ920" s="16"/>
      <c r="DK920" s="16"/>
      <c r="DL920" s="16"/>
      <c r="DM920" s="16"/>
      <c r="DN920" s="16"/>
      <c r="DO920" s="16"/>
      <c r="DP920" s="16"/>
      <c r="DQ920" s="16"/>
      <c r="DR920" s="16"/>
      <c r="DS920" s="16"/>
      <c r="DT920" s="16"/>
      <c r="DU920" s="16"/>
      <c r="DV920" s="16"/>
      <c r="DW920" s="16"/>
      <c r="DX920" s="16"/>
      <c r="DY920" s="16"/>
      <c r="DZ920" s="16"/>
      <c r="EA920" s="16"/>
      <c r="EB920" s="16"/>
      <c r="EC920" s="16"/>
      <c r="ED920" s="16"/>
      <c r="EE920" s="16"/>
      <c r="EF920" s="16"/>
      <c r="EG920" s="16"/>
      <c r="EH920" s="16"/>
      <c r="EI920" s="16"/>
      <c r="EJ920" s="16"/>
      <c r="EK920" s="16"/>
      <c r="EL920" s="16"/>
      <c r="EM920" s="16"/>
      <c r="EN920" s="16"/>
      <c r="EO920" s="16"/>
      <c r="EP920" s="16"/>
      <c r="EQ920" s="16"/>
      <c r="ER920" s="16"/>
      <c r="ES920" s="16"/>
      <c r="ET920" s="16"/>
      <c r="EU920" s="16"/>
      <c r="EV920" s="16"/>
      <c r="EW920" s="16"/>
      <c r="EX920" s="16"/>
      <c r="EY920" s="16"/>
      <c r="EZ920" s="16"/>
      <c r="FA920" s="16"/>
      <c r="FB920" s="16"/>
      <c r="FC920" s="16"/>
      <c r="FD920" s="16"/>
      <c r="FE920" s="16"/>
      <c r="FF920" s="16"/>
      <c r="FG920" s="16"/>
      <c r="FH920" s="16"/>
      <c r="FI920" s="16"/>
      <c r="FJ920" s="16"/>
      <c r="FK920" s="16"/>
      <c r="FL920" s="16"/>
      <c r="FM920" s="16"/>
      <c r="FN920" s="16"/>
      <c r="FO920" s="16"/>
      <c r="FP920" s="16"/>
      <c r="FQ920" s="16"/>
      <c r="FR920" s="16"/>
      <c r="FS920" s="16"/>
      <c r="FT920" s="16"/>
      <c r="FU920" s="16"/>
      <c r="FV920" s="16"/>
      <c r="FW920" s="16"/>
      <c r="FX920" s="16"/>
      <c r="FY920" s="16"/>
      <c r="FZ920" s="16"/>
      <c r="GA920" s="16"/>
      <c r="GB920" s="16"/>
      <c r="GC920" s="16"/>
      <c r="GD920" s="16"/>
      <c r="GE920" s="16"/>
      <c r="GF920" s="16"/>
      <c r="GG920" s="16"/>
      <c r="GH920" s="16"/>
      <c r="GI920" s="16"/>
      <c r="GJ920" s="16"/>
      <c r="GK920" s="16"/>
      <c r="GL920" s="16"/>
      <c r="GM920" s="16"/>
      <c r="GN920" s="16"/>
      <c r="GO920" s="16"/>
      <c r="GP920" s="16"/>
      <c r="GQ920" s="16"/>
      <c r="GR920" s="16"/>
      <c r="GS920" s="16"/>
      <c r="GT920" s="16"/>
      <c r="GU920" s="16"/>
      <c r="GV920" s="16"/>
      <c r="GW920" s="16"/>
      <c r="GX920" s="16"/>
      <c r="GY920" s="16"/>
      <c r="GZ920" s="16"/>
      <c r="HA920" s="16"/>
      <c r="HB920" s="16"/>
      <c r="HC920" s="16"/>
      <c r="HD920" s="16"/>
      <c r="HE920" s="16"/>
      <c r="HF920" s="16"/>
      <c r="HG920" s="16"/>
      <c r="HH920" s="16"/>
      <c r="HI920" s="16"/>
      <c r="HJ920" s="16"/>
      <c r="HK920" s="16"/>
      <c r="HL920" s="16"/>
      <c r="HM920" s="16"/>
      <c r="HN920" s="16"/>
      <c r="HO920" s="16"/>
      <c r="HP920" s="16"/>
      <c r="HQ920" s="16"/>
      <c r="HR920" s="16"/>
      <c r="HS920" s="16"/>
      <c r="HT920" s="16"/>
      <c r="HU920" s="16"/>
      <c r="HV920" s="16"/>
      <c r="HW920" s="16"/>
      <c r="HX920" s="16"/>
      <c r="HY920" s="16"/>
      <c r="HZ920" s="16"/>
      <c r="IA920" s="16"/>
      <c r="IB920" s="16"/>
      <c r="IC920" s="16"/>
      <c r="ID920" s="16"/>
      <c r="IE920" s="16"/>
      <c r="IF920" s="16"/>
      <c r="IG920" s="16"/>
      <c r="IH920" s="16"/>
      <c r="II920" s="16"/>
      <c r="IJ920" s="16"/>
      <c r="IK920" s="16"/>
      <c r="IL920" s="16"/>
      <c r="IM920" s="16"/>
      <c r="IN920" s="16"/>
      <c r="IO920" s="16"/>
      <c r="IP920" s="16"/>
      <c r="IQ920" s="16"/>
      <c r="IR920" s="16"/>
      <c r="IS920" s="16"/>
      <c r="IT920" s="16"/>
      <c r="IU920" s="16"/>
      <c r="IV920" s="16"/>
      <c r="IW920" s="16"/>
      <c r="IX920" s="16"/>
      <c r="IY920" s="16"/>
      <c r="IZ920" s="16"/>
      <c r="JA920" s="16"/>
      <c r="JB920" s="16"/>
      <c r="JC920" s="16"/>
      <c r="JD920" s="16"/>
      <c r="JE920" s="16"/>
      <c r="JF920" s="16"/>
      <c r="JG920" s="16"/>
      <c r="JH920" s="16"/>
      <c r="JI920" s="16"/>
      <c r="JJ920" s="16"/>
      <c r="JK920" s="16"/>
      <c r="JL920" s="16"/>
      <c r="JM920" s="16"/>
      <c r="JN920" s="16"/>
      <c r="JO920" s="16"/>
      <c r="JP920" s="16"/>
    </row>
    <row r="921" spans="2:276" s="18" customFormat="1" ht="15.75" customHeight="1" x14ac:dyDescent="0.25">
      <c r="B921" s="16"/>
      <c r="C921" s="16"/>
      <c r="D921" s="16"/>
      <c r="E921" s="16"/>
      <c r="F921" s="16"/>
      <c r="G921" s="16"/>
      <c r="H921" s="16"/>
      <c r="I921" s="16"/>
      <c r="J921" s="16"/>
      <c r="K921" s="16"/>
      <c r="L921" s="16"/>
      <c r="M921" s="16"/>
      <c r="N921" s="16"/>
      <c r="O921" s="16"/>
      <c r="P921" s="16"/>
      <c r="Q921" s="16"/>
      <c r="R921" s="16"/>
      <c r="S921" s="16"/>
      <c r="T921" s="16"/>
      <c r="U921" s="16"/>
      <c r="V921" s="16"/>
      <c r="W921" s="16"/>
      <c r="X921" s="16"/>
      <c r="Y921" s="16"/>
      <c r="Z921" s="16"/>
      <c r="AA921" s="16"/>
      <c r="AB921" s="16"/>
      <c r="AC921" s="16"/>
      <c r="AD921" s="16"/>
      <c r="AE921" s="16"/>
      <c r="AF921" s="16"/>
      <c r="AG921" s="16"/>
      <c r="AH921" s="16"/>
      <c r="AI921" s="16"/>
      <c r="AJ921" s="16"/>
      <c r="AK921" s="16"/>
      <c r="AL921" s="16"/>
      <c r="AM921" s="16"/>
      <c r="AN921" s="16"/>
      <c r="AO921" s="16"/>
      <c r="AP921" s="16"/>
      <c r="AQ921" s="16"/>
      <c r="AR921" s="16"/>
      <c r="AS921" s="16"/>
      <c r="AT921" s="16"/>
      <c r="AU921" s="16"/>
      <c r="AV921" s="16"/>
      <c r="AW921" s="16"/>
      <c r="AX921" s="16"/>
      <c r="AY921" s="16"/>
      <c r="AZ921" s="16"/>
      <c r="BA921" s="16"/>
      <c r="BB921" s="16"/>
      <c r="BC921" s="16"/>
      <c r="BD921" s="16"/>
      <c r="BE921" s="16"/>
      <c r="BF921" s="16"/>
      <c r="BG921" s="16"/>
      <c r="BH921" s="16"/>
      <c r="BI921" s="16"/>
      <c r="BJ921" s="16"/>
      <c r="BK921" s="16"/>
      <c r="BL921" s="16"/>
      <c r="BM921" s="16"/>
      <c r="BN921" s="16"/>
      <c r="BO921" s="16"/>
      <c r="BP921" s="16"/>
      <c r="BQ921" s="16"/>
      <c r="BR921" s="16"/>
      <c r="BS921" s="16"/>
      <c r="BT921" s="16"/>
      <c r="BU921" s="16"/>
      <c r="BV921" s="16"/>
      <c r="BW921" s="16"/>
      <c r="BX921" s="16"/>
      <c r="BY921" s="16"/>
      <c r="BZ921" s="16"/>
      <c r="CA921" s="16"/>
      <c r="CB921" s="16"/>
      <c r="CC921" s="16"/>
      <c r="CD921" s="16"/>
      <c r="CE921" s="16"/>
      <c r="CF921" s="16"/>
      <c r="CG921" s="16"/>
      <c r="CH921" s="16"/>
      <c r="CI921" s="16"/>
      <c r="CJ921" s="16"/>
      <c r="CK921" s="16"/>
      <c r="CL921" s="16"/>
      <c r="CM921" s="16"/>
      <c r="CN921" s="16"/>
      <c r="CO921" s="16"/>
      <c r="CP921" s="16"/>
      <c r="CQ921" s="16"/>
      <c r="CR921" s="16"/>
      <c r="CS921" s="16"/>
      <c r="CT921" s="16"/>
      <c r="CU921" s="16"/>
      <c r="CV921" s="16"/>
      <c r="CW921" s="16"/>
      <c r="CX921" s="16"/>
      <c r="CY921" s="16"/>
      <c r="CZ921" s="16"/>
      <c r="DA921" s="16"/>
      <c r="DB921" s="16"/>
      <c r="DC921" s="16"/>
      <c r="DD921" s="16"/>
      <c r="DE921" s="16"/>
      <c r="DF921" s="16"/>
      <c r="DG921" s="16"/>
      <c r="DH921" s="16"/>
      <c r="DI921" s="16"/>
      <c r="DJ921" s="16"/>
      <c r="DK921" s="16"/>
      <c r="DL921" s="16"/>
      <c r="DM921" s="16"/>
      <c r="DN921" s="16"/>
      <c r="DO921" s="16"/>
      <c r="DP921" s="16"/>
      <c r="DQ921" s="16"/>
      <c r="DR921" s="16"/>
      <c r="DS921" s="16"/>
      <c r="DT921" s="16"/>
      <c r="DU921" s="16"/>
      <c r="DV921" s="16"/>
      <c r="DW921" s="16"/>
      <c r="DX921" s="16"/>
      <c r="DY921" s="16"/>
      <c r="DZ921" s="16"/>
      <c r="EA921" s="16"/>
      <c r="EB921" s="16"/>
      <c r="EC921" s="16"/>
      <c r="ED921" s="16"/>
      <c r="EE921" s="16"/>
      <c r="EF921" s="16"/>
      <c r="EG921" s="16"/>
      <c r="EH921" s="16"/>
      <c r="EI921" s="16"/>
      <c r="EJ921" s="16"/>
      <c r="EK921" s="16"/>
      <c r="EL921" s="16"/>
      <c r="EM921" s="16"/>
      <c r="EN921" s="16"/>
      <c r="EO921" s="16"/>
      <c r="EP921" s="16"/>
      <c r="EQ921" s="16"/>
      <c r="ER921" s="16"/>
      <c r="ES921" s="16"/>
      <c r="ET921" s="16"/>
      <c r="EU921" s="16"/>
      <c r="EV921" s="16"/>
      <c r="EW921" s="16"/>
      <c r="EX921" s="16"/>
      <c r="EY921" s="16"/>
      <c r="EZ921" s="16"/>
      <c r="FA921" s="16"/>
      <c r="FB921" s="16"/>
      <c r="FC921" s="16"/>
      <c r="FD921" s="16"/>
      <c r="FE921" s="16"/>
      <c r="FF921" s="16"/>
      <c r="FG921" s="16"/>
      <c r="FH921" s="16"/>
      <c r="FI921" s="16"/>
      <c r="FJ921" s="16"/>
      <c r="FK921" s="16"/>
      <c r="FL921" s="16"/>
      <c r="FM921" s="16"/>
      <c r="FN921" s="16"/>
      <c r="FO921" s="16"/>
      <c r="FP921" s="16"/>
      <c r="FQ921" s="16"/>
      <c r="FR921" s="16"/>
      <c r="FS921" s="16"/>
      <c r="FT921" s="16"/>
      <c r="FU921" s="16"/>
      <c r="FV921" s="16"/>
      <c r="FW921" s="16"/>
      <c r="FX921" s="16"/>
      <c r="FY921" s="16"/>
      <c r="FZ921" s="16"/>
      <c r="GA921" s="16"/>
      <c r="GB921" s="16"/>
      <c r="GC921" s="16"/>
      <c r="GD921" s="16"/>
      <c r="GE921" s="16"/>
      <c r="GF921" s="16"/>
      <c r="GG921" s="16"/>
      <c r="GH921" s="16"/>
      <c r="GI921" s="16"/>
      <c r="GJ921" s="16"/>
      <c r="GK921" s="16"/>
      <c r="GL921" s="16"/>
      <c r="GM921" s="16"/>
      <c r="GN921" s="16"/>
      <c r="GO921" s="16"/>
      <c r="GP921" s="16"/>
      <c r="GQ921" s="16"/>
      <c r="GR921" s="16"/>
      <c r="GS921" s="16"/>
      <c r="GT921" s="16"/>
      <c r="GU921" s="16"/>
      <c r="GV921" s="16"/>
      <c r="GW921" s="16"/>
      <c r="GX921" s="16"/>
      <c r="GY921" s="16"/>
      <c r="GZ921" s="16"/>
      <c r="HA921" s="16"/>
      <c r="HB921" s="16"/>
      <c r="HC921" s="16"/>
      <c r="HD921" s="16"/>
      <c r="HE921" s="16"/>
      <c r="HF921" s="16"/>
      <c r="HG921" s="16"/>
      <c r="HH921" s="16"/>
      <c r="HI921" s="16"/>
      <c r="HJ921" s="16"/>
      <c r="HK921" s="16"/>
      <c r="HL921" s="16"/>
      <c r="HM921" s="16"/>
      <c r="HN921" s="16"/>
      <c r="HO921" s="16"/>
      <c r="HP921" s="16"/>
      <c r="HQ921" s="16"/>
      <c r="HR921" s="16"/>
      <c r="HS921" s="16"/>
      <c r="HT921" s="16"/>
      <c r="HU921" s="16"/>
      <c r="HV921" s="16"/>
      <c r="HW921" s="16"/>
      <c r="HX921" s="16"/>
      <c r="HY921" s="16"/>
      <c r="HZ921" s="16"/>
      <c r="IA921" s="16"/>
      <c r="IB921" s="16"/>
      <c r="IC921" s="16"/>
      <c r="ID921" s="16"/>
      <c r="IE921" s="16"/>
      <c r="IF921" s="16"/>
      <c r="IG921" s="16"/>
      <c r="IH921" s="16"/>
      <c r="II921" s="16"/>
      <c r="IJ921" s="16"/>
      <c r="IK921" s="16"/>
      <c r="IL921" s="16"/>
      <c r="IM921" s="16"/>
      <c r="IN921" s="16"/>
      <c r="IO921" s="16"/>
      <c r="IP921" s="16"/>
      <c r="IQ921" s="16"/>
      <c r="IR921" s="16"/>
      <c r="IS921" s="16"/>
      <c r="IT921" s="16"/>
      <c r="IU921" s="16"/>
      <c r="IV921" s="16"/>
      <c r="IW921" s="16"/>
      <c r="IX921" s="16"/>
      <c r="IY921" s="16"/>
      <c r="IZ921" s="16"/>
      <c r="JA921" s="16"/>
      <c r="JB921" s="16"/>
      <c r="JC921" s="16"/>
      <c r="JD921" s="16"/>
      <c r="JE921" s="16"/>
      <c r="JF921" s="16"/>
      <c r="JG921" s="16"/>
      <c r="JH921" s="16"/>
      <c r="JI921" s="16"/>
      <c r="JJ921" s="16"/>
      <c r="JK921" s="16"/>
      <c r="JL921" s="16"/>
      <c r="JM921" s="16"/>
      <c r="JN921" s="16"/>
      <c r="JO921" s="16"/>
      <c r="JP921" s="16"/>
    </row>
    <row r="922" spans="2:276" s="18" customFormat="1" ht="15.75" customHeight="1" x14ac:dyDescent="0.25">
      <c r="B922" s="16"/>
      <c r="C922" s="16"/>
      <c r="D922" s="16"/>
      <c r="E922" s="16"/>
      <c r="F922" s="16"/>
      <c r="G922" s="16"/>
      <c r="H922" s="16"/>
      <c r="I922" s="16"/>
      <c r="J922" s="16"/>
      <c r="K922" s="16"/>
      <c r="L922" s="16"/>
      <c r="M922" s="16"/>
      <c r="N922" s="16"/>
      <c r="O922" s="16"/>
      <c r="P922" s="16"/>
      <c r="Q922" s="16"/>
      <c r="R922" s="16"/>
      <c r="S922" s="16"/>
      <c r="T922" s="16"/>
      <c r="U922" s="16"/>
      <c r="V922" s="16"/>
      <c r="W922" s="16"/>
      <c r="X922" s="16"/>
      <c r="Y922" s="16"/>
      <c r="Z922" s="16"/>
      <c r="AA922" s="16"/>
      <c r="AB922" s="16"/>
      <c r="AC922" s="16"/>
      <c r="AD922" s="16"/>
      <c r="AE922" s="16"/>
      <c r="AF922" s="16"/>
      <c r="AG922" s="16"/>
      <c r="AH922" s="16"/>
      <c r="AI922" s="16"/>
      <c r="AJ922" s="16"/>
      <c r="AK922" s="16"/>
      <c r="AL922" s="16"/>
      <c r="AM922" s="16"/>
      <c r="AN922" s="16"/>
      <c r="AO922" s="16"/>
      <c r="AP922" s="16"/>
      <c r="AQ922" s="16"/>
      <c r="AR922" s="16"/>
      <c r="AS922" s="16"/>
      <c r="AT922" s="16"/>
      <c r="AU922" s="16"/>
      <c r="AV922" s="16"/>
      <c r="AW922" s="16"/>
      <c r="AX922" s="16"/>
      <c r="AY922" s="16"/>
      <c r="AZ922" s="16"/>
      <c r="BA922" s="16"/>
      <c r="BB922" s="16"/>
      <c r="BC922" s="16"/>
      <c r="BD922" s="16"/>
      <c r="BE922" s="16"/>
      <c r="BF922" s="16"/>
      <c r="BG922" s="16"/>
      <c r="BH922" s="16"/>
      <c r="BI922" s="16"/>
      <c r="BJ922" s="16"/>
      <c r="BK922" s="16"/>
      <c r="BL922" s="16"/>
      <c r="BM922" s="16"/>
      <c r="BN922" s="16"/>
      <c r="BO922" s="16"/>
      <c r="BP922" s="16"/>
      <c r="BQ922" s="16"/>
      <c r="BR922" s="16"/>
      <c r="BS922" s="16"/>
      <c r="BT922" s="16"/>
      <c r="BU922" s="16"/>
      <c r="BV922" s="16"/>
      <c r="BW922" s="16"/>
      <c r="BX922" s="16"/>
      <c r="BY922" s="16"/>
      <c r="BZ922" s="16"/>
      <c r="CA922" s="16"/>
      <c r="CB922" s="16"/>
      <c r="CC922" s="16"/>
      <c r="CD922" s="16"/>
      <c r="CE922" s="16"/>
      <c r="CF922" s="16"/>
      <c r="CG922" s="16"/>
      <c r="CH922" s="16"/>
      <c r="CI922" s="16"/>
      <c r="CJ922" s="16"/>
      <c r="CK922" s="16"/>
      <c r="CL922" s="16"/>
      <c r="CM922" s="16"/>
      <c r="CN922" s="16"/>
      <c r="CO922" s="16"/>
      <c r="CP922" s="16"/>
      <c r="CQ922" s="16"/>
      <c r="CR922" s="16"/>
      <c r="CS922" s="16"/>
      <c r="CT922" s="16"/>
      <c r="CU922" s="16"/>
      <c r="CV922" s="16"/>
      <c r="CW922" s="16"/>
      <c r="CX922" s="16"/>
      <c r="CY922" s="16"/>
      <c r="CZ922" s="16"/>
      <c r="DA922" s="16"/>
      <c r="DB922" s="16"/>
      <c r="DC922" s="16"/>
      <c r="DD922" s="16"/>
      <c r="DE922" s="16"/>
      <c r="DF922" s="16"/>
      <c r="DG922" s="16"/>
      <c r="DH922" s="16"/>
      <c r="DI922" s="16"/>
      <c r="DJ922" s="16"/>
      <c r="DK922" s="16"/>
      <c r="DL922" s="16"/>
      <c r="DM922" s="16"/>
      <c r="DN922" s="16"/>
      <c r="DO922" s="16"/>
      <c r="DP922" s="16"/>
      <c r="DQ922" s="16"/>
      <c r="DR922" s="16"/>
      <c r="DS922" s="16"/>
      <c r="DT922" s="16"/>
      <c r="DU922" s="16"/>
      <c r="DV922" s="16"/>
      <c r="DW922" s="16"/>
      <c r="DX922" s="16"/>
      <c r="DY922" s="16"/>
      <c r="DZ922" s="16"/>
      <c r="EA922" s="16"/>
      <c r="EB922" s="16"/>
      <c r="EC922" s="16"/>
      <c r="ED922" s="16"/>
      <c r="EE922" s="16"/>
      <c r="EF922" s="16"/>
      <c r="EG922" s="16"/>
      <c r="EH922" s="16"/>
      <c r="EI922" s="16"/>
      <c r="EJ922" s="16"/>
      <c r="EK922" s="16"/>
      <c r="EL922" s="16"/>
      <c r="EM922" s="16"/>
      <c r="EN922" s="16"/>
      <c r="EO922" s="16"/>
      <c r="EP922" s="16"/>
      <c r="EQ922" s="16"/>
      <c r="ER922" s="16"/>
      <c r="ES922" s="16"/>
      <c r="ET922" s="16"/>
      <c r="EU922" s="16"/>
      <c r="EV922" s="16"/>
      <c r="EW922" s="16"/>
      <c r="EX922" s="16"/>
      <c r="EY922" s="16"/>
      <c r="EZ922" s="16"/>
      <c r="FA922" s="16"/>
      <c r="FB922" s="16"/>
      <c r="FC922" s="16"/>
      <c r="FD922" s="16"/>
      <c r="FE922" s="16"/>
      <c r="FF922" s="16"/>
      <c r="FG922" s="16"/>
      <c r="FH922" s="16"/>
      <c r="FI922" s="16"/>
      <c r="FJ922" s="16"/>
      <c r="FK922" s="16"/>
      <c r="FL922" s="16"/>
      <c r="FM922" s="16"/>
      <c r="FN922" s="16"/>
      <c r="FO922" s="16"/>
      <c r="FP922" s="16"/>
      <c r="FQ922" s="16"/>
      <c r="FR922" s="16"/>
      <c r="FS922" s="16"/>
      <c r="FT922" s="16"/>
      <c r="FU922" s="16"/>
      <c r="FV922" s="16"/>
      <c r="FW922" s="16"/>
      <c r="FX922" s="16"/>
      <c r="FY922" s="16"/>
      <c r="FZ922" s="16"/>
      <c r="GA922" s="16"/>
      <c r="GB922" s="16"/>
      <c r="GC922" s="16"/>
      <c r="GD922" s="16"/>
      <c r="GE922" s="16"/>
      <c r="GF922" s="16"/>
      <c r="GG922" s="16"/>
      <c r="GH922" s="16"/>
      <c r="GI922" s="16"/>
      <c r="GJ922" s="16"/>
      <c r="GK922" s="16"/>
      <c r="GL922" s="16"/>
      <c r="GM922" s="16"/>
      <c r="GN922" s="16"/>
      <c r="GO922" s="16"/>
      <c r="GP922" s="16"/>
      <c r="GQ922" s="16"/>
      <c r="GR922" s="16"/>
      <c r="GS922" s="16"/>
      <c r="GT922" s="16"/>
      <c r="GU922" s="16"/>
      <c r="GV922" s="16"/>
      <c r="GW922" s="16"/>
      <c r="GX922" s="16"/>
      <c r="GY922" s="16"/>
      <c r="GZ922" s="16"/>
      <c r="HA922" s="16"/>
      <c r="HB922" s="16"/>
      <c r="HC922" s="16"/>
      <c r="HD922" s="16"/>
      <c r="HE922" s="16"/>
      <c r="HF922" s="16"/>
      <c r="HG922" s="16"/>
      <c r="HH922" s="16"/>
      <c r="HI922" s="16"/>
      <c r="HJ922" s="16"/>
      <c r="HK922" s="16"/>
      <c r="HL922" s="16"/>
      <c r="HM922" s="16"/>
      <c r="HN922" s="16"/>
      <c r="HO922" s="16"/>
      <c r="HP922" s="16"/>
      <c r="HQ922" s="16"/>
      <c r="HR922" s="16"/>
      <c r="HS922" s="16"/>
      <c r="HT922" s="16"/>
      <c r="HU922" s="16"/>
      <c r="HV922" s="16"/>
      <c r="HW922" s="16"/>
      <c r="HX922" s="16"/>
      <c r="HY922" s="16"/>
      <c r="HZ922" s="16"/>
      <c r="IA922" s="16"/>
      <c r="IB922" s="16"/>
      <c r="IC922" s="16"/>
      <c r="ID922" s="16"/>
      <c r="IE922" s="16"/>
      <c r="IF922" s="16"/>
      <c r="IG922" s="16"/>
      <c r="IH922" s="16"/>
      <c r="II922" s="16"/>
      <c r="IJ922" s="16"/>
      <c r="IK922" s="16"/>
      <c r="IL922" s="16"/>
      <c r="IM922" s="16"/>
      <c r="IN922" s="16"/>
      <c r="IO922" s="16"/>
      <c r="IP922" s="16"/>
      <c r="IQ922" s="16"/>
      <c r="IR922" s="16"/>
      <c r="IS922" s="16"/>
      <c r="IT922" s="16"/>
      <c r="IU922" s="16"/>
      <c r="IV922" s="16"/>
      <c r="IW922" s="16"/>
      <c r="IX922" s="16"/>
      <c r="IY922" s="16"/>
      <c r="IZ922" s="16"/>
      <c r="JA922" s="16"/>
      <c r="JB922" s="16"/>
      <c r="JC922" s="16"/>
      <c r="JD922" s="16"/>
      <c r="JE922" s="16"/>
      <c r="JF922" s="16"/>
      <c r="JG922" s="16"/>
      <c r="JH922" s="16"/>
      <c r="JI922" s="16"/>
      <c r="JJ922" s="16"/>
      <c r="JK922" s="16"/>
      <c r="JL922" s="16"/>
      <c r="JM922" s="16"/>
      <c r="JN922" s="16"/>
      <c r="JO922" s="16"/>
      <c r="JP922" s="16"/>
    </row>
    <row r="923" spans="2:276" s="18" customFormat="1" ht="15.75" customHeight="1" x14ac:dyDescent="0.25">
      <c r="B923" s="16"/>
      <c r="C923" s="16"/>
      <c r="D923" s="16"/>
      <c r="E923" s="16"/>
      <c r="F923" s="16"/>
      <c r="G923" s="16"/>
      <c r="H923" s="16"/>
      <c r="I923" s="16"/>
      <c r="J923" s="16"/>
      <c r="K923" s="16"/>
      <c r="L923" s="16"/>
      <c r="M923" s="16"/>
      <c r="N923" s="16"/>
      <c r="O923" s="16"/>
      <c r="P923" s="16"/>
      <c r="Q923" s="16"/>
      <c r="R923" s="16"/>
      <c r="S923" s="16"/>
      <c r="T923" s="16"/>
      <c r="U923" s="16"/>
      <c r="V923" s="16"/>
      <c r="W923" s="16"/>
      <c r="X923" s="16"/>
      <c r="Y923" s="16"/>
      <c r="Z923" s="16"/>
      <c r="AA923" s="16"/>
      <c r="AB923" s="16"/>
      <c r="AC923" s="16"/>
      <c r="AD923" s="16"/>
      <c r="AE923" s="16"/>
      <c r="AF923" s="16"/>
      <c r="AG923" s="16"/>
      <c r="AH923" s="16"/>
      <c r="AI923" s="16"/>
      <c r="AJ923" s="16"/>
      <c r="AK923" s="16"/>
      <c r="AL923" s="16"/>
      <c r="AM923" s="16"/>
      <c r="AN923" s="16"/>
      <c r="AO923" s="16"/>
      <c r="AP923" s="16"/>
      <c r="AQ923" s="16"/>
      <c r="AR923" s="16"/>
      <c r="AS923" s="16"/>
      <c r="AT923" s="16"/>
      <c r="AU923" s="16"/>
      <c r="AV923" s="16"/>
      <c r="AW923" s="16"/>
      <c r="AX923" s="16"/>
      <c r="AY923" s="16"/>
      <c r="AZ923" s="16"/>
      <c r="BA923" s="16"/>
      <c r="BB923" s="16"/>
      <c r="BC923" s="16"/>
      <c r="BD923" s="16"/>
      <c r="BE923" s="16"/>
      <c r="BF923" s="16"/>
      <c r="BG923" s="16"/>
      <c r="BH923" s="16"/>
      <c r="BI923" s="16"/>
      <c r="BJ923" s="16"/>
      <c r="BK923" s="16"/>
      <c r="BL923" s="16"/>
      <c r="BM923" s="16"/>
      <c r="BN923" s="16"/>
      <c r="BO923" s="16"/>
      <c r="BP923" s="16"/>
      <c r="BQ923" s="16"/>
      <c r="BR923" s="16"/>
      <c r="BS923" s="16"/>
      <c r="BT923" s="16"/>
      <c r="BU923" s="16"/>
      <c r="BV923" s="16"/>
      <c r="BW923" s="16"/>
      <c r="BX923" s="16"/>
      <c r="BY923" s="16"/>
      <c r="BZ923" s="16"/>
      <c r="CA923" s="16"/>
      <c r="CB923" s="16"/>
      <c r="CC923" s="16"/>
      <c r="CD923" s="16"/>
      <c r="CE923" s="16"/>
      <c r="CF923" s="16"/>
      <c r="CG923" s="16"/>
      <c r="CH923" s="16"/>
      <c r="CI923" s="16"/>
      <c r="CJ923" s="16"/>
      <c r="CK923" s="16"/>
      <c r="CL923" s="16"/>
      <c r="CM923" s="16"/>
      <c r="CN923" s="16"/>
      <c r="CO923" s="16"/>
      <c r="CP923" s="16"/>
      <c r="CQ923" s="16"/>
      <c r="CR923" s="16"/>
      <c r="CS923" s="16"/>
      <c r="CT923" s="16"/>
      <c r="CU923" s="16"/>
      <c r="CV923" s="16"/>
      <c r="CW923" s="16"/>
      <c r="CX923" s="16"/>
      <c r="CY923" s="16"/>
      <c r="CZ923" s="16"/>
      <c r="DA923" s="16"/>
      <c r="DB923" s="16"/>
      <c r="DC923" s="16"/>
      <c r="DD923" s="16"/>
      <c r="DE923" s="16"/>
      <c r="DF923" s="16"/>
      <c r="DG923" s="16"/>
      <c r="DH923" s="16"/>
      <c r="DI923" s="16"/>
      <c r="DJ923" s="16"/>
      <c r="DK923" s="16"/>
      <c r="DL923" s="16"/>
      <c r="DM923" s="16"/>
      <c r="DN923" s="16"/>
      <c r="DO923" s="16"/>
      <c r="DP923" s="16"/>
      <c r="DQ923" s="16"/>
      <c r="DR923" s="16"/>
      <c r="DS923" s="16"/>
      <c r="DT923" s="16"/>
      <c r="DU923" s="16"/>
      <c r="DV923" s="16"/>
      <c r="DW923" s="16"/>
      <c r="DX923" s="16"/>
      <c r="DY923" s="16"/>
      <c r="DZ923" s="16"/>
      <c r="EA923" s="16"/>
      <c r="EB923" s="16"/>
      <c r="EC923" s="16"/>
      <c r="ED923" s="16"/>
      <c r="EE923" s="16"/>
      <c r="EF923" s="16"/>
      <c r="EG923" s="16"/>
      <c r="EH923" s="16"/>
      <c r="EI923" s="16"/>
      <c r="EJ923" s="16"/>
      <c r="EK923" s="16"/>
      <c r="EL923" s="16"/>
      <c r="EM923" s="16"/>
      <c r="EN923" s="16"/>
      <c r="EO923" s="16"/>
      <c r="EP923" s="16"/>
      <c r="EQ923" s="16"/>
      <c r="ER923" s="16"/>
      <c r="ES923" s="16"/>
      <c r="ET923" s="16"/>
      <c r="EU923" s="16"/>
      <c r="EV923" s="16"/>
      <c r="EW923" s="16"/>
      <c r="EX923" s="16"/>
      <c r="EY923" s="16"/>
      <c r="EZ923" s="16"/>
      <c r="FA923" s="16"/>
      <c r="FB923" s="16"/>
      <c r="FC923" s="16"/>
      <c r="FD923" s="16"/>
      <c r="FE923" s="16"/>
      <c r="FF923" s="16"/>
      <c r="FG923" s="16"/>
      <c r="FH923" s="16"/>
      <c r="FI923" s="16"/>
      <c r="FJ923" s="16"/>
      <c r="FK923" s="16"/>
      <c r="FL923" s="16"/>
      <c r="FM923" s="16"/>
      <c r="FN923" s="16"/>
      <c r="FO923" s="16"/>
      <c r="FP923" s="16"/>
      <c r="FQ923" s="16"/>
      <c r="FR923" s="16"/>
      <c r="FS923" s="16"/>
      <c r="FT923" s="16"/>
      <c r="FU923" s="16"/>
      <c r="FV923" s="16"/>
      <c r="FW923" s="16"/>
      <c r="FX923" s="16"/>
      <c r="FY923" s="16"/>
      <c r="FZ923" s="16"/>
      <c r="GA923" s="16"/>
      <c r="GB923" s="16"/>
      <c r="GC923" s="16"/>
      <c r="GD923" s="16"/>
      <c r="GE923" s="16"/>
      <c r="GF923" s="16"/>
      <c r="GG923" s="16"/>
      <c r="GH923" s="16"/>
      <c r="GI923" s="16"/>
      <c r="GJ923" s="16"/>
      <c r="GK923" s="16"/>
      <c r="GL923" s="16"/>
      <c r="GM923" s="16"/>
      <c r="GN923" s="16"/>
      <c r="GO923" s="16"/>
      <c r="GP923" s="16"/>
      <c r="GQ923" s="16"/>
      <c r="GR923" s="16"/>
      <c r="GS923" s="16"/>
      <c r="GT923" s="16"/>
      <c r="GU923" s="16"/>
      <c r="GV923" s="16"/>
      <c r="GW923" s="16"/>
      <c r="GX923" s="16"/>
      <c r="GY923" s="16"/>
      <c r="GZ923" s="16"/>
      <c r="HA923" s="16"/>
      <c r="HB923" s="16"/>
      <c r="HC923" s="16"/>
      <c r="HD923" s="16"/>
      <c r="HE923" s="16"/>
      <c r="HF923" s="16"/>
      <c r="HG923" s="16"/>
      <c r="HH923" s="16"/>
      <c r="HI923" s="16"/>
      <c r="HJ923" s="16"/>
      <c r="HK923" s="16"/>
      <c r="HL923" s="16"/>
      <c r="HM923" s="16"/>
      <c r="HN923" s="16"/>
      <c r="HO923" s="16"/>
      <c r="HP923" s="16"/>
      <c r="HQ923" s="16"/>
      <c r="HR923" s="16"/>
      <c r="HS923" s="16"/>
      <c r="HT923" s="16"/>
      <c r="HU923" s="16"/>
      <c r="HV923" s="16"/>
      <c r="HW923" s="16"/>
      <c r="HX923" s="16"/>
      <c r="HY923" s="16"/>
      <c r="HZ923" s="16"/>
      <c r="IA923" s="16"/>
      <c r="IB923" s="16"/>
      <c r="IC923" s="16"/>
      <c r="ID923" s="16"/>
      <c r="IE923" s="16"/>
      <c r="IF923" s="16"/>
      <c r="IG923" s="16"/>
      <c r="IH923" s="16"/>
      <c r="II923" s="16"/>
      <c r="IJ923" s="16"/>
      <c r="IK923" s="16"/>
      <c r="IL923" s="16"/>
      <c r="IM923" s="16"/>
      <c r="IN923" s="16"/>
      <c r="IO923" s="16"/>
      <c r="IP923" s="16"/>
      <c r="IQ923" s="16"/>
      <c r="IR923" s="16"/>
      <c r="IS923" s="16"/>
      <c r="IT923" s="16"/>
      <c r="IU923" s="16"/>
      <c r="IV923" s="16"/>
      <c r="IW923" s="16"/>
      <c r="IX923" s="16"/>
      <c r="IY923" s="16"/>
      <c r="IZ923" s="16"/>
      <c r="JA923" s="16"/>
      <c r="JB923" s="16"/>
      <c r="JC923" s="16"/>
      <c r="JD923" s="16"/>
      <c r="JE923" s="16"/>
      <c r="JF923" s="16"/>
      <c r="JG923" s="16"/>
      <c r="JH923" s="16"/>
      <c r="JI923" s="16"/>
      <c r="JJ923" s="16"/>
      <c r="JK923" s="16"/>
      <c r="JL923" s="16"/>
      <c r="JM923" s="16"/>
      <c r="JN923" s="16"/>
      <c r="JO923" s="16"/>
      <c r="JP923" s="16"/>
    </row>
    <row r="924" spans="2:276" s="18" customFormat="1" ht="15.75" customHeight="1" x14ac:dyDescent="0.25">
      <c r="B924" s="16"/>
      <c r="C924" s="16"/>
      <c r="D924" s="16"/>
      <c r="E924" s="16"/>
      <c r="F924" s="16"/>
      <c r="G924" s="16"/>
      <c r="H924" s="16"/>
      <c r="I924" s="16"/>
      <c r="J924" s="16"/>
      <c r="K924" s="16"/>
      <c r="L924" s="16"/>
      <c r="M924" s="16"/>
      <c r="N924" s="16"/>
      <c r="O924" s="16"/>
      <c r="P924" s="16"/>
      <c r="Q924" s="16"/>
      <c r="R924" s="16"/>
      <c r="S924" s="16"/>
      <c r="T924" s="16"/>
      <c r="U924" s="16"/>
      <c r="V924" s="16"/>
      <c r="W924" s="16"/>
      <c r="X924" s="16"/>
      <c r="Y924" s="16"/>
      <c r="Z924" s="16"/>
      <c r="AA924" s="16"/>
      <c r="AB924" s="16"/>
      <c r="AC924" s="16"/>
      <c r="AD924" s="16"/>
      <c r="AE924" s="16"/>
      <c r="AF924" s="16"/>
      <c r="AG924" s="16"/>
      <c r="AH924" s="16"/>
      <c r="AI924" s="16"/>
      <c r="AJ924" s="16"/>
      <c r="AK924" s="16"/>
      <c r="AL924" s="16"/>
      <c r="AM924" s="16"/>
      <c r="AN924" s="16"/>
      <c r="AO924" s="16"/>
      <c r="AP924" s="16"/>
      <c r="AQ924" s="16"/>
      <c r="AR924" s="16"/>
      <c r="AS924" s="16"/>
      <c r="AT924" s="16"/>
      <c r="AU924" s="16"/>
      <c r="AV924" s="16"/>
      <c r="AW924" s="16"/>
      <c r="AX924" s="16"/>
      <c r="AY924" s="16"/>
      <c r="AZ924" s="16"/>
      <c r="BA924" s="16"/>
      <c r="BB924" s="16"/>
      <c r="BC924" s="16"/>
      <c r="BD924" s="16"/>
      <c r="BE924" s="16"/>
      <c r="BF924" s="16"/>
      <c r="BG924" s="16"/>
      <c r="BH924" s="16"/>
      <c r="BI924" s="16"/>
      <c r="BJ924" s="16"/>
      <c r="BK924" s="16"/>
      <c r="BL924" s="16"/>
      <c r="BM924" s="16"/>
      <c r="BN924" s="16"/>
      <c r="BO924" s="16"/>
      <c r="BP924" s="16"/>
      <c r="BQ924" s="16"/>
      <c r="BR924" s="16"/>
      <c r="BS924" s="16"/>
      <c r="BT924" s="16"/>
      <c r="BU924" s="16"/>
      <c r="BV924" s="16"/>
      <c r="BW924" s="16"/>
      <c r="BX924" s="16"/>
      <c r="BY924" s="16"/>
      <c r="BZ924" s="16"/>
      <c r="CA924" s="16"/>
      <c r="CB924" s="16"/>
      <c r="CC924" s="16"/>
      <c r="CD924" s="16"/>
      <c r="CE924" s="16"/>
      <c r="CF924" s="16"/>
      <c r="CG924" s="16"/>
      <c r="CH924" s="16"/>
      <c r="CI924" s="16"/>
      <c r="CJ924" s="16"/>
      <c r="CK924" s="16"/>
      <c r="CL924" s="16"/>
      <c r="CM924" s="16"/>
      <c r="CN924" s="16"/>
      <c r="CO924" s="16"/>
      <c r="CP924" s="16"/>
      <c r="CQ924" s="16"/>
      <c r="CR924" s="16"/>
      <c r="CS924" s="16"/>
      <c r="CT924" s="16"/>
      <c r="CU924" s="16"/>
      <c r="CV924" s="16"/>
      <c r="CW924" s="16"/>
      <c r="CX924" s="16"/>
      <c r="CY924" s="16"/>
      <c r="CZ924" s="16"/>
      <c r="DA924" s="16"/>
      <c r="DB924" s="16"/>
      <c r="DC924" s="16"/>
      <c r="DD924" s="16"/>
      <c r="DE924" s="16"/>
      <c r="DF924" s="16"/>
      <c r="DG924" s="16"/>
      <c r="DH924" s="16"/>
      <c r="DI924" s="16"/>
      <c r="DJ924" s="16"/>
      <c r="DK924" s="16"/>
      <c r="DL924" s="16"/>
      <c r="DM924" s="16"/>
      <c r="DN924" s="16"/>
      <c r="DO924" s="16"/>
      <c r="DP924" s="16"/>
      <c r="DQ924" s="16"/>
      <c r="DR924" s="16"/>
      <c r="DS924" s="16"/>
      <c r="DT924" s="16"/>
      <c r="DU924" s="16"/>
      <c r="DV924" s="16"/>
      <c r="DW924" s="16"/>
      <c r="DX924" s="16"/>
      <c r="DY924" s="16"/>
      <c r="DZ924" s="16"/>
      <c r="EA924" s="16"/>
      <c r="EB924" s="16"/>
      <c r="EC924" s="16"/>
      <c r="ED924" s="16"/>
      <c r="EE924" s="16"/>
      <c r="EF924" s="16"/>
      <c r="EG924" s="16"/>
      <c r="EH924" s="16"/>
      <c r="EI924" s="16"/>
      <c r="EJ924" s="16"/>
      <c r="EK924" s="16"/>
      <c r="EL924" s="16"/>
      <c r="EM924" s="16"/>
      <c r="EN924" s="16"/>
      <c r="EO924" s="16"/>
      <c r="EP924" s="16"/>
      <c r="EQ924" s="16"/>
      <c r="ER924" s="16"/>
      <c r="ES924" s="16"/>
      <c r="ET924" s="16"/>
      <c r="EU924" s="16"/>
      <c r="EV924" s="16"/>
      <c r="EW924" s="16"/>
      <c r="EX924" s="16"/>
      <c r="EY924" s="16"/>
      <c r="EZ924" s="16"/>
      <c r="FA924" s="16"/>
      <c r="FB924" s="16"/>
      <c r="FC924" s="16"/>
      <c r="FD924" s="16"/>
      <c r="FE924" s="16"/>
      <c r="FF924" s="16"/>
      <c r="FG924" s="16"/>
      <c r="FH924" s="16"/>
      <c r="FI924" s="16"/>
      <c r="FJ924" s="16"/>
      <c r="FK924" s="16"/>
      <c r="FL924" s="16"/>
      <c r="FM924" s="16"/>
      <c r="FN924" s="16"/>
      <c r="FO924" s="16"/>
      <c r="FP924" s="16"/>
      <c r="FQ924" s="16"/>
      <c r="FR924" s="16"/>
      <c r="FS924" s="16"/>
      <c r="FT924" s="16"/>
      <c r="FU924" s="16"/>
      <c r="FV924" s="16"/>
      <c r="FW924" s="16"/>
      <c r="FX924" s="16"/>
      <c r="FY924" s="16"/>
      <c r="FZ924" s="16"/>
      <c r="GA924" s="16"/>
      <c r="GB924" s="16"/>
      <c r="GC924" s="16"/>
      <c r="GD924" s="16"/>
      <c r="GE924" s="16"/>
      <c r="GF924" s="16"/>
      <c r="GG924" s="16"/>
      <c r="GH924" s="16"/>
      <c r="GI924" s="16"/>
      <c r="GJ924" s="16"/>
      <c r="GK924" s="16"/>
      <c r="GL924" s="16"/>
      <c r="GM924" s="16"/>
      <c r="GN924" s="16"/>
      <c r="GO924" s="16"/>
      <c r="GP924" s="16"/>
      <c r="GQ924" s="16"/>
      <c r="GR924" s="16"/>
      <c r="GS924" s="16"/>
      <c r="GT924" s="16"/>
      <c r="GU924" s="16"/>
      <c r="GV924" s="16"/>
      <c r="GW924" s="16"/>
      <c r="GX924" s="16"/>
      <c r="GY924" s="16"/>
      <c r="GZ924" s="16"/>
      <c r="HA924" s="16"/>
      <c r="HB924" s="16"/>
      <c r="HC924" s="16"/>
      <c r="HD924" s="16"/>
      <c r="HE924" s="16"/>
      <c r="HF924" s="16"/>
      <c r="HG924" s="16"/>
      <c r="HH924" s="16"/>
      <c r="HI924" s="16"/>
      <c r="HJ924" s="16"/>
      <c r="HK924" s="16"/>
      <c r="HL924" s="16"/>
      <c r="HM924" s="16"/>
      <c r="HN924" s="16"/>
      <c r="HO924" s="16"/>
      <c r="HP924" s="16"/>
      <c r="HQ924" s="16"/>
      <c r="HR924" s="16"/>
      <c r="HS924" s="16"/>
      <c r="HT924" s="16"/>
      <c r="HU924" s="16"/>
      <c r="HV924" s="16"/>
      <c r="HW924" s="16"/>
      <c r="HX924" s="16"/>
      <c r="HY924" s="16"/>
      <c r="HZ924" s="16"/>
      <c r="IA924" s="16"/>
      <c r="IB924" s="16"/>
      <c r="IC924" s="16"/>
      <c r="ID924" s="16"/>
      <c r="IE924" s="16"/>
      <c r="IF924" s="16"/>
      <c r="IG924" s="16"/>
      <c r="IH924" s="16"/>
      <c r="II924" s="16"/>
      <c r="IJ924" s="16"/>
      <c r="IK924" s="16"/>
      <c r="IL924" s="16"/>
      <c r="IM924" s="16"/>
      <c r="IN924" s="16"/>
      <c r="IO924" s="16"/>
      <c r="IP924" s="16"/>
      <c r="IQ924" s="16"/>
      <c r="IR924" s="16"/>
      <c r="IS924" s="16"/>
      <c r="IT924" s="16"/>
      <c r="IU924" s="16"/>
      <c r="IV924" s="16"/>
      <c r="IW924" s="16"/>
      <c r="IX924" s="16"/>
      <c r="IY924" s="16"/>
      <c r="IZ924" s="16"/>
      <c r="JA924" s="16"/>
      <c r="JB924" s="16"/>
      <c r="JC924" s="16"/>
      <c r="JD924" s="16"/>
      <c r="JE924" s="16"/>
      <c r="JF924" s="16"/>
      <c r="JG924" s="16"/>
      <c r="JH924" s="16"/>
      <c r="JI924" s="16"/>
      <c r="JJ924" s="16"/>
      <c r="JK924" s="16"/>
      <c r="JL924" s="16"/>
      <c r="JM924" s="16"/>
      <c r="JN924" s="16"/>
      <c r="JO924" s="16"/>
      <c r="JP924" s="16"/>
    </row>
    <row r="925" spans="2:276" s="18" customFormat="1" ht="15.75" customHeight="1" x14ac:dyDescent="0.25">
      <c r="B925" s="16"/>
      <c r="C925" s="16"/>
      <c r="D925" s="16"/>
      <c r="E925" s="16"/>
      <c r="F925" s="16"/>
      <c r="G925" s="16"/>
      <c r="H925" s="16"/>
      <c r="I925" s="16"/>
      <c r="J925" s="16"/>
      <c r="K925" s="16"/>
      <c r="L925" s="16"/>
      <c r="M925" s="16"/>
      <c r="N925" s="16"/>
      <c r="O925" s="16"/>
      <c r="P925" s="16"/>
      <c r="Q925" s="16"/>
      <c r="R925" s="16"/>
      <c r="S925" s="16"/>
      <c r="T925" s="16"/>
      <c r="U925" s="16"/>
      <c r="V925" s="16"/>
      <c r="W925" s="16"/>
      <c r="X925" s="16"/>
      <c r="Y925" s="16"/>
      <c r="Z925" s="16"/>
      <c r="AA925" s="16"/>
      <c r="AB925" s="16"/>
      <c r="AC925" s="16"/>
      <c r="AD925" s="16"/>
      <c r="AE925" s="16"/>
      <c r="AF925" s="16"/>
      <c r="AG925" s="16"/>
      <c r="AH925" s="16"/>
      <c r="AI925" s="16"/>
      <c r="AJ925" s="16"/>
      <c r="AK925" s="16"/>
      <c r="AL925" s="16"/>
      <c r="AM925" s="16"/>
      <c r="AN925" s="16"/>
      <c r="AO925" s="16"/>
      <c r="AP925" s="16"/>
      <c r="AQ925" s="16"/>
      <c r="AR925" s="16"/>
      <c r="AS925" s="16"/>
      <c r="AT925" s="16"/>
      <c r="AU925" s="16"/>
      <c r="AV925" s="16"/>
      <c r="AW925" s="16"/>
      <c r="AX925" s="16"/>
      <c r="AY925" s="16"/>
      <c r="AZ925" s="16"/>
      <c r="BA925" s="16"/>
      <c r="BB925" s="16"/>
      <c r="BC925" s="16"/>
      <c r="BD925" s="16"/>
      <c r="BE925" s="16"/>
      <c r="BF925" s="16"/>
      <c r="BG925" s="16"/>
      <c r="BH925" s="16"/>
      <c r="BI925" s="16"/>
      <c r="BJ925" s="16"/>
      <c r="BK925" s="16"/>
      <c r="BL925" s="16"/>
      <c r="BM925" s="16"/>
      <c r="BN925" s="16"/>
      <c r="BO925" s="16"/>
      <c r="BP925" s="16"/>
      <c r="BQ925" s="16"/>
      <c r="BR925" s="16"/>
      <c r="BS925" s="16"/>
      <c r="BT925" s="16"/>
      <c r="BU925" s="16"/>
      <c r="BV925" s="16"/>
      <c r="BW925" s="16"/>
      <c r="BX925" s="16"/>
      <c r="BY925" s="16"/>
      <c r="BZ925" s="16"/>
      <c r="CA925" s="16"/>
      <c r="CB925" s="16"/>
      <c r="CC925" s="16"/>
      <c r="CD925" s="16"/>
      <c r="CE925" s="16"/>
      <c r="CF925" s="16"/>
      <c r="CG925" s="16"/>
      <c r="CH925" s="16"/>
      <c r="CI925" s="16"/>
      <c r="CJ925" s="16"/>
      <c r="CK925" s="16"/>
      <c r="CL925" s="16"/>
      <c r="CM925" s="16"/>
      <c r="CN925" s="16"/>
      <c r="CO925" s="16"/>
      <c r="CP925" s="16"/>
      <c r="CQ925" s="16"/>
      <c r="CR925" s="16"/>
      <c r="CS925" s="16"/>
      <c r="CT925" s="16"/>
      <c r="CU925" s="16"/>
      <c r="CV925" s="16"/>
      <c r="CW925" s="16"/>
      <c r="CX925" s="16"/>
      <c r="CY925" s="16"/>
      <c r="CZ925" s="16"/>
      <c r="DA925" s="16"/>
      <c r="DB925" s="16"/>
      <c r="DC925" s="16"/>
      <c r="DD925" s="16"/>
      <c r="DE925" s="16"/>
      <c r="DF925" s="16"/>
      <c r="DG925" s="16"/>
      <c r="DH925" s="16"/>
      <c r="DI925" s="16"/>
      <c r="DJ925" s="16"/>
      <c r="DK925" s="16"/>
      <c r="DL925" s="16"/>
      <c r="DM925" s="16"/>
      <c r="DN925" s="16"/>
      <c r="DO925" s="16"/>
      <c r="DP925" s="16"/>
      <c r="DQ925" s="16"/>
      <c r="DR925" s="16"/>
      <c r="DS925" s="16"/>
      <c r="DT925" s="16"/>
      <c r="DU925" s="16"/>
      <c r="DV925" s="16"/>
      <c r="DW925" s="16"/>
      <c r="DX925" s="16"/>
      <c r="DY925" s="16"/>
      <c r="DZ925" s="16"/>
      <c r="EA925" s="16"/>
      <c r="EB925" s="16"/>
      <c r="EC925" s="16"/>
      <c r="ED925" s="16"/>
      <c r="EE925" s="16"/>
      <c r="EF925" s="16"/>
      <c r="EG925" s="16"/>
      <c r="EH925" s="16"/>
      <c r="EI925" s="16"/>
      <c r="EJ925" s="16"/>
      <c r="EK925" s="16"/>
      <c r="EL925" s="16"/>
      <c r="EM925" s="16"/>
      <c r="EN925" s="16"/>
      <c r="EO925" s="16"/>
      <c r="EP925" s="16"/>
      <c r="EQ925" s="16"/>
      <c r="ER925" s="16"/>
      <c r="ES925" s="16"/>
      <c r="ET925" s="16"/>
      <c r="EU925" s="16"/>
      <c r="EV925" s="16"/>
      <c r="EW925" s="16"/>
      <c r="EX925" s="16"/>
      <c r="EY925" s="16"/>
      <c r="EZ925" s="16"/>
      <c r="FA925" s="16"/>
      <c r="FB925" s="16"/>
      <c r="FC925" s="16"/>
      <c r="FD925" s="16"/>
      <c r="FE925" s="16"/>
      <c r="FF925" s="16"/>
      <c r="FG925" s="16"/>
      <c r="FH925" s="16"/>
      <c r="FI925" s="16"/>
      <c r="FJ925" s="16"/>
      <c r="FK925" s="16"/>
      <c r="FL925" s="16"/>
      <c r="FM925" s="16"/>
      <c r="FN925" s="16"/>
      <c r="FO925" s="16"/>
      <c r="FP925" s="16"/>
      <c r="FQ925" s="16"/>
      <c r="FR925" s="16"/>
      <c r="FS925" s="16"/>
      <c r="FT925" s="16"/>
      <c r="FU925" s="16"/>
      <c r="FV925" s="16"/>
      <c r="FW925" s="16"/>
      <c r="FX925" s="16"/>
      <c r="FY925" s="16"/>
      <c r="FZ925" s="16"/>
      <c r="GA925" s="16"/>
      <c r="GB925" s="16"/>
      <c r="GC925" s="16"/>
      <c r="GD925" s="16"/>
      <c r="GE925" s="16"/>
      <c r="GF925" s="16"/>
      <c r="GG925" s="16"/>
      <c r="GH925" s="16"/>
      <c r="GI925" s="16"/>
      <c r="GJ925" s="16"/>
      <c r="GK925" s="16"/>
      <c r="GL925" s="16"/>
      <c r="GM925" s="16"/>
      <c r="GN925" s="16"/>
      <c r="GO925" s="16"/>
      <c r="GP925" s="16"/>
      <c r="GQ925" s="16"/>
      <c r="GR925" s="16"/>
      <c r="GS925" s="16"/>
      <c r="GT925" s="16"/>
      <c r="GU925" s="16"/>
      <c r="GV925" s="16"/>
      <c r="GW925" s="16"/>
      <c r="GX925" s="16"/>
      <c r="GY925" s="16"/>
      <c r="GZ925" s="16"/>
      <c r="HA925" s="16"/>
      <c r="HB925" s="16"/>
      <c r="HC925" s="16"/>
      <c r="HD925" s="16"/>
      <c r="HE925" s="16"/>
      <c r="HF925" s="16"/>
      <c r="HG925" s="16"/>
      <c r="HH925" s="16"/>
      <c r="HI925" s="16"/>
      <c r="HJ925" s="16"/>
      <c r="HK925" s="16"/>
      <c r="HL925" s="16"/>
      <c r="HM925" s="16"/>
      <c r="HN925" s="16"/>
      <c r="HO925" s="16"/>
      <c r="HP925" s="16"/>
      <c r="HQ925" s="16"/>
      <c r="HR925" s="16"/>
      <c r="HS925" s="16"/>
      <c r="HT925" s="16"/>
      <c r="HU925" s="16"/>
      <c r="HV925" s="16"/>
      <c r="HW925" s="16"/>
      <c r="HX925" s="16"/>
      <c r="HY925" s="16"/>
      <c r="HZ925" s="16"/>
      <c r="IA925" s="16"/>
      <c r="IB925" s="16"/>
      <c r="IC925" s="16"/>
      <c r="ID925" s="16"/>
      <c r="IE925" s="16"/>
      <c r="IF925" s="16"/>
      <c r="IG925" s="16"/>
      <c r="IH925" s="16"/>
      <c r="II925" s="16"/>
      <c r="IJ925" s="16"/>
      <c r="IK925" s="16"/>
      <c r="IL925" s="16"/>
      <c r="IM925" s="16"/>
      <c r="IN925" s="16"/>
      <c r="IO925" s="16"/>
      <c r="IP925" s="16"/>
      <c r="IQ925" s="16"/>
      <c r="IR925" s="16"/>
      <c r="IS925" s="16"/>
      <c r="IT925" s="16"/>
      <c r="IU925" s="16"/>
      <c r="IV925" s="16"/>
      <c r="IW925" s="16"/>
      <c r="IX925" s="16"/>
      <c r="IY925" s="16"/>
      <c r="IZ925" s="16"/>
      <c r="JA925" s="16"/>
      <c r="JB925" s="16"/>
      <c r="JC925" s="16"/>
      <c r="JD925" s="16"/>
      <c r="JE925" s="16"/>
      <c r="JF925" s="16"/>
      <c r="JG925" s="16"/>
      <c r="JH925" s="16"/>
      <c r="JI925" s="16"/>
      <c r="JJ925" s="16"/>
      <c r="JK925" s="16"/>
      <c r="JL925" s="16"/>
      <c r="JM925" s="16"/>
      <c r="JN925" s="16"/>
      <c r="JO925" s="16"/>
      <c r="JP925" s="16"/>
    </row>
    <row r="926" spans="2:276" s="18" customFormat="1" ht="15.75" customHeight="1" x14ac:dyDescent="0.25">
      <c r="B926" s="16"/>
      <c r="C926" s="16"/>
      <c r="D926" s="16"/>
      <c r="E926" s="16"/>
      <c r="F926" s="16"/>
      <c r="G926" s="16"/>
      <c r="H926" s="16"/>
      <c r="I926" s="16"/>
      <c r="J926" s="16"/>
      <c r="K926" s="16"/>
      <c r="L926" s="16"/>
      <c r="M926" s="16"/>
      <c r="N926" s="16"/>
      <c r="O926" s="16"/>
      <c r="P926" s="16"/>
      <c r="Q926" s="16"/>
      <c r="R926" s="16"/>
      <c r="S926" s="16"/>
      <c r="T926" s="16"/>
      <c r="U926" s="16"/>
      <c r="V926" s="16"/>
      <c r="W926" s="16"/>
      <c r="X926" s="16"/>
      <c r="Y926" s="16"/>
      <c r="Z926" s="16"/>
      <c r="AA926" s="16"/>
      <c r="AB926" s="16"/>
      <c r="AC926" s="16"/>
      <c r="AD926" s="16"/>
      <c r="AE926" s="16"/>
      <c r="AF926" s="16"/>
      <c r="AG926" s="16"/>
      <c r="AH926" s="16"/>
      <c r="AI926" s="16"/>
      <c r="AJ926" s="16"/>
      <c r="AK926" s="16"/>
      <c r="AL926" s="16"/>
      <c r="AM926" s="16"/>
      <c r="AN926" s="16"/>
      <c r="AO926" s="16"/>
      <c r="AP926" s="16"/>
      <c r="AQ926" s="16"/>
      <c r="AR926" s="16"/>
      <c r="AS926" s="16"/>
      <c r="AT926" s="16"/>
      <c r="AU926" s="16"/>
      <c r="AV926" s="16"/>
      <c r="AW926" s="16"/>
      <c r="AX926" s="16"/>
      <c r="AY926" s="16"/>
      <c r="AZ926" s="16"/>
      <c r="BA926" s="16"/>
      <c r="BB926" s="16"/>
      <c r="BC926" s="16"/>
      <c r="BD926" s="16"/>
      <c r="BE926" s="16"/>
      <c r="BF926" s="16"/>
      <c r="BG926" s="16"/>
      <c r="BH926" s="16"/>
      <c r="BI926" s="16"/>
      <c r="BJ926" s="16"/>
      <c r="BK926" s="16"/>
      <c r="BL926" s="16"/>
      <c r="BM926" s="16"/>
      <c r="BN926" s="16"/>
      <c r="BO926" s="16"/>
      <c r="BP926" s="16"/>
      <c r="BQ926" s="16"/>
      <c r="BR926" s="16"/>
      <c r="BS926" s="16"/>
      <c r="BT926" s="16"/>
      <c r="BU926" s="16"/>
      <c r="BV926" s="16"/>
      <c r="BW926" s="16"/>
      <c r="BX926" s="16"/>
      <c r="BY926" s="16"/>
      <c r="BZ926" s="16"/>
      <c r="CA926" s="16"/>
      <c r="CB926" s="16"/>
      <c r="CC926" s="16"/>
      <c r="CD926" s="16"/>
      <c r="CE926" s="16"/>
      <c r="CF926" s="16"/>
      <c r="CG926" s="16"/>
      <c r="CH926" s="16"/>
      <c r="CI926" s="16"/>
      <c r="CJ926" s="16"/>
      <c r="CK926" s="16"/>
      <c r="CL926" s="16"/>
      <c r="CM926" s="16"/>
      <c r="CN926" s="16"/>
      <c r="CO926" s="16"/>
      <c r="CP926" s="16"/>
      <c r="CQ926" s="16"/>
      <c r="CR926" s="16"/>
      <c r="CS926" s="16"/>
      <c r="CT926" s="16"/>
      <c r="CU926" s="16"/>
      <c r="CV926" s="16"/>
      <c r="CW926" s="16"/>
      <c r="CX926" s="16"/>
      <c r="CY926" s="16"/>
      <c r="CZ926" s="16"/>
      <c r="DA926" s="16"/>
      <c r="DB926" s="16"/>
      <c r="DC926" s="16"/>
      <c r="DD926" s="16"/>
      <c r="DE926" s="16"/>
      <c r="DF926" s="16"/>
      <c r="DG926" s="16"/>
      <c r="DH926" s="16"/>
      <c r="DI926" s="16"/>
      <c r="DJ926" s="16"/>
      <c r="DK926" s="16"/>
      <c r="DL926" s="16"/>
      <c r="DM926" s="16"/>
      <c r="DN926" s="16"/>
      <c r="DO926" s="16"/>
      <c r="DP926" s="16"/>
      <c r="DQ926" s="16"/>
      <c r="DR926" s="16"/>
      <c r="DS926" s="16"/>
      <c r="DT926" s="16"/>
      <c r="DU926" s="16"/>
      <c r="DV926" s="16"/>
      <c r="DW926" s="16"/>
      <c r="DX926" s="16"/>
      <c r="DY926" s="16"/>
      <c r="DZ926" s="16"/>
      <c r="EA926" s="16"/>
      <c r="EB926" s="16"/>
      <c r="EC926" s="16"/>
      <c r="ED926" s="16"/>
      <c r="EE926" s="16"/>
      <c r="EF926" s="16"/>
      <c r="EG926" s="16"/>
      <c r="EH926" s="16"/>
      <c r="EI926" s="16"/>
      <c r="EJ926" s="16"/>
      <c r="EK926" s="16"/>
      <c r="EL926" s="16"/>
      <c r="EM926" s="16"/>
      <c r="EN926" s="16"/>
      <c r="EO926" s="16"/>
      <c r="EP926" s="16"/>
      <c r="EQ926" s="16"/>
      <c r="ER926" s="16"/>
      <c r="ES926" s="16"/>
      <c r="ET926" s="16"/>
      <c r="EU926" s="16"/>
      <c r="EV926" s="16"/>
      <c r="EW926" s="16"/>
      <c r="EX926" s="16"/>
      <c r="EY926" s="16"/>
      <c r="EZ926" s="16"/>
      <c r="FA926" s="16"/>
      <c r="FB926" s="16"/>
      <c r="FC926" s="16"/>
      <c r="FD926" s="16"/>
      <c r="FE926" s="16"/>
      <c r="FF926" s="16"/>
      <c r="FG926" s="16"/>
      <c r="FH926" s="16"/>
      <c r="FI926" s="16"/>
      <c r="FJ926" s="16"/>
      <c r="FK926" s="16"/>
      <c r="FL926" s="16"/>
      <c r="FM926" s="16"/>
      <c r="FN926" s="16"/>
      <c r="FO926" s="16"/>
      <c r="FP926" s="16"/>
      <c r="FQ926" s="16"/>
      <c r="FR926" s="16"/>
      <c r="FS926" s="16"/>
      <c r="FT926" s="16"/>
      <c r="FU926" s="16"/>
      <c r="FV926" s="16"/>
      <c r="FW926" s="16"/>
      <c r="FX926" s="16"/>
      <c r="FY926" s="16"/>
      <c r="FZ926" s="16"/>
      <c r="GA926" s="16"/>
      <c r="GB926" s="16"/>
      <c r="GC926" s="16"/>
      <c r="GD926" s="16"/>
      <c r="GE926" s="16"/>
      <c r="GF926" s="16"/>
      <c r="GG926" s="16"/>
      <c r="GH926" s="16"/>
      <c r="GI926" s="16"/>
      <c r="GJ926" s="16"/>
      <c r="GK926" s="16"/>
      <c r="GL926" s="16"/>
      <c r="GM926" s="16"/>
      <c r="GN926" s="16"/>
      <c r="GO926" s="16"/>
      <c r="GP926" s="16"/>
      <c r="GQ926" s="16"/>
      <c r="GR926" s="16"/>
      <c r="GS926" s="16"/>
      <c r="GT926" s="16"/>
      <c r="GU926" s="16"/>
      <c r="GV926" s="16"/>
      <c r="GW926" s="16"/>
      <c r="GX926" s="16"/>
      <c r="GY926" s="16"/>
      <c r="GZ926" s="16"/>
      <c r="HA926" s="16"/>
      <c r="HB926" s="16"/>
      <c r="HC926" s="16"/>
      <c r="HD926" s="16"/>
      <c r="HE926" s="16"/>
      <c r="HF926" s="16"/>
      <c r="HG926" s="16"/>
      <c r="HH926" s="16"/>
      <c r="HI926" s="16"/>
      <c r="HJ926" s="16"/>
      <c r="HK926" s="16"/>
      <c r="HL926" s="16"/>
      <c r="HM926" s="16"/>
      <c r="HN926" s="16"/>
      <c r="HO926" s="16"/>
      <c r="HP926" s="16"/>
      <c r="HQ926" s="16"/>
      <c r="HR926" s="16"/>
      <c r="HS926" s="16"/>
      <c r="HT926" s="16"/>
      <c r="HU926" s="16"/>
      <c r="HV926" s="16"/>
      <c r="HW926" s="16"/>
      <c r="HX926" s="16"/>
      <c r="HY926" s="16"/>
      <c r="HZ926" s="16"/>
      <c r="IA926" s="16"/>
      <c r="IB926" s="16"/>
      <c r="IC926" s="16"/>
      <c r="ID926" s="16"/>
      <c r="IE926" s="16"/>
      <c r="IF926" s="16"/>
      <c r="IG926" s="16"/>
      <c r="IH926" s="16"/>
      <c r="II926" s="16"/>
      <c r="IJ926" s="16"/>
      <c r="IK926" s="16"/>
      <c r="IL926" s="16"/>
      <c r="IM926" s="16"/>
      <c r="IN926" s="16"/>
      <c r="IO926" s="16"/>
      <c r="IP926" s="16"/>
      <c r="IQ926" s="16"/>
      <c r="IR926" s="16"/>
      <c r="IS926" s="16"/>
      <c r="IT926" s="16"/>
      <c r="IU926" s="16"/>
      <c r="IV926" s="16"/>
      <c r="IW926" s="16"/>
      <c r="IX926" s="16"/>
      <c r="IY926" s="16"/>
      <c r="IZ926" s="16"/>
      <c r="JA926" s="16"/>
      <c r="JB926" s="16"/>
      <c r="JC926" s="16"/>
      <c r="JD926" s="16"/>
      <c r="JE926" s="16"/>
      <c r="JF926" s="16"/>
      <c r="JG926" s="16"/>
      <c r="JH926" s="16"/>
      <c r="JI926" s="16"/>
      <c r="JJ926" s="16"/>
      <c r="JK926" s="16"/>
      <c r="JL926" s="16"/>
      <c r="JM926" s="16"/>
      <c r="JN926" s="16"/>
      <c r="JO926" s="16"/>
      <c r="JP926" s="16"/>
    </row>
    <row r="927" spans="2:276" s="18" customFormat="1" ht="15.75" customHeight="1" x14ac:dyDescent="0.25">
      <c r="B927" s="16"/>
      <c r="C927" s="16"/>
      <c r="D927" s="16"/>
      <c r="E927" s="16"/>
      <c r="F927" s="16"/>
      <c r="G927" s="16"/>
      <c r="H927" s="16"/>
      <c r="I927" s="16"/>
      <c r="J927" s="16"/>
      <c r="K927" s="16"/>
      <c r="L927" s="16"/>
      <c r="M927" s="16"/>
      <c r="N927" s="16"/>
      <c r="O927" s="16"/>
      <c r="P927" s="16"/>
      <c r="Q927" s="16"/>
      <c r="R927" s="16"/>
      <c r="S927" s="16"/>
      <c r="T927" s="16"/>
      <c r="U927" s="16"/>
      <c r="V927" s="16"/>
      <c r="W927" s="16"/>
      <c r="X927" s="16"/>
      <c r="Y927" s="16"/>
      <c r="Z927" s="16"/>
      <c r="AA927" s="16"/>
      <c r="AB927" s="16"/>
      <c r="AC927" s="16"/>
      <c r="AD927" s="16"/>
      <c r="AE927" s="16"/>
      <c r="AF927" s="16"/>
      <c r="AG927" s="16"/>
      <c r="AH927" s="16"/>
      <c r="AI927" s="16"/>
      <c r="AJ927" s="16"/>
      <c r="AK927" s="16"/>
      <c r="AL927" s="16"/>
      <c r="AM927" s="16"/>
      <c r="AN927" s="16"/>
      <c r="AO927" s="16"/>
      <c r="AP927" s="16"/>
      <c r="AQ927" s="16"/>
      <c r="AR927" s="16"/>
      <c r="AS927" s="16"/>
      <c r="AT927" s="16"/>
      <c r="AU927" s="16"/>
      <c r="AV927" s="16"/>
      <c r="AW927" s="16"/>
      <c r="AX927" s="16"/>
      <c r="AY927" s="16"/>
      <c r="AZ927" s="16"/>
      <c r="BA927" s="16"/>
      <c r="BB927" s="16"/>
      <c r="BC927" s="16"/>
      <c r="BD927" s="16"/>
      <c r="BE927" s="16"/>
      <c r="BF927" s="16"/>
      <c r="BG927" s="16"/>
      <c r="BH927" s="16"/>
      <c r="BI927" s="16"/>
      <c r="BJ927" s="16"/>
      <c r="BK927" s="16"/>
      <c r="BL927" s="16"/>
      <c r="BM927" s="16"/>
      <c r="BN927" s="16"/>
      <c r="BO927" s="16"/>
      <c r="BP927" s="16"/>
      <c r="BQ927" s="16"/>
      <c r="BR927" s="16"/>
      <c r="BS927" s="16"/>
      <c r="BT927" s="16"/>
      <c r="BU927" s="16"/>
      <c r="BV927" s="16"/>
      <c r="BW927" s="16"/>
      <c r="BX927" s="16"/>
      <c r="BY927" s="16"/>
      <c r="BZ927" s="16"/>
      <c r="CA927" s="16"/>
      <c r="CB927" s="16"/>
      <c r="CC927" s="16"/>
      <c r="CD927" s="16"/>
      <c r="CE927" s="16"/>
      <c r="CF927" s="16"/>
      <c r="CG927" s="16"/>
      <c r="CH927" s="16"/>
      <c r="CI927" s="16"/>
      <c r="CJ927" s="16"/>
      <c r="CK927" s="16"/>
      <c r="CL927" s="16"/>
      <c r="CM927" s="16"/>
      <c r="CN927" s="16"/>
      <c r="CO927" s="16"/>
      <c r="CP927" s="16"/>
      <c r="CQ927" s="16"/>
      <c r="CR927" s="16"/>
      <c r="CS927" s="16"/>
      <c r="CT927" s="16"/>
      <c r="CU927" s="16"/>
      <c r="CV927" s="16"/>
      <c r="CW927" s="16"/>
      <c r="CX927" s="16"/>
      <c r="CY927" s="16"/>
      <c r="CZ927" s="16"/>
      <c r="DA927" s="16"/>
      <c r="DB927" s="16"/>
      <c r="DC927" s="16"/>
      <c r="DD927" s="16"/>
      <c r="DE927" s="16"/>
      <c r="DF927" s="16"/>
      <c r="DG927" s="16"/>
      <c r="DH927" s="16"/>
      <c r="DI927" s="16"/>
      <c r="DJ927" s="16"/>
      <c r="DK927" s="16"/>
      <c r="DL927" s="16"/>
      <c r="DM927" s="16"/>
      <c r="DN927" s="16"/>
      <c r="DO927" s="16"/>
      <c r="DP927" s="16"/>
      <c r="DQ927" s="16"/>
      <c r="DR927" s="16"/>
      <c r="DS927" s="16"/>
      <c r="DT927" s="16"/>
      <c r="DU927" s="16"/>
      <c r="DV927" s="16"/>
      <c r="DW927" s="16"/>
      <c r="DX927" s="16"/>
      <c r="DY927" s="16"/>
      <c r="DZ927" s="16"/>
      <c r="EA927" s="16"/>
      <c r="EB927" s="16"/>
      <c r="EC927" s="16"/>
      <c r="ED927" s="16"/>
      <c r="EE927" s="16"/>
      <c r="EF927" s="16"/>
      <c r="EG927" s="16"/>
      <c r="EH927" s="16"/>
      <c r="EI927" s="16"/>
      <c r="EJ927" s="16"/>
      <c r="EK927" s="16"/>
      <c r="EL927" s="16"/>
      <c r="EM927" s="16"/>
      <c r="EN927" s="16"/>
      <c r="EO927" s="16"/>
      <c r="EP927" s="16"/>
      <c r="EQ927" s="16"/>
      <c r="ER927" s="16"/>
      <c r="ES927" s="16"/>
      <c r="ET927" s="16"/>
      <c r="EU927" s="16"/>
      <c r="EV927" s="16"/>
      <c r="EW927" s="16"/>
      <c r="EX927" s="16"/>
      <c r="EY927" s="16"/>
      <c r="EZ927" s="16"/>
      <c r="FA927" s="16"/>
      <c r="FB927" s="16"/>
      <c r="FC927" s="16"/>
      <c r="FD927" s="16"/>
      <c r="FE927" s="16"/>
      <c r="FF927" s="16"/>
      <c r="FG927" s="16"/>
      <c r="FH927" s="16"/>
      <c r="FI927" s="16"/>
      <c r="FJ927" s="16"/>
      <c r="FK927" s="16"/>
      <c r="FL927" s="16"/>
      <c r="FM927" s="16"/>
      <c r="FN927" s="16"/>
      <c r="FO927" s="16"/>
      <c r="FP927" s="16"/>
      <c r="FQ927" s="16"/>
      <c r="FR927" s="16"/>
      <c r="FS927" s="16"/>
      <c r="FT927" s="16"/>
      <c r="FU927" s="16"/>
      <c r="FV927" s="16"/>
      <c r="FW927" s="16"/>
      <c r="FX927" s="16"/>
      <c r="FY927" s="16"/>
      <c r="FZ927" s="16"/>
      <c r="GA927" s="16"/>
      <c r="GB927" s="16"/>
      <c r="GC927" s="16"/>
      <c r="GD927" s="16"/>
      <c r="GE927" s="16"/>
      <c r="GF927" s="16"/>
      <c r="GG927" s="16"/>
      <c r="GH927" s="16"/>
      <c r="GI927" s="16"/>
      <c r="GJ927" s="16"/>
      <c r="GK927" s="16"/>
      <c r="GL927" s="16"/>
      <c r="GM927" s="16"/>
      <c r="GN927" s="16"/>
      <c r="GO927" s="16"/>
      <c r="GP927" s="16"/>
      <c r="GQ927" s="16"/>
      <c r="GR927" s="16"/>
      <c r="GS927" s="16"/>
      <c r="GT927" s="16"/>
      <c r="GU927" s="16"/>
      <c r="GV927" s="16"/>
      <c r="GW927" s="16"/>
      <c r="GX927" s="16"/>
      <c r="GY927" s="16"/>
      <c r="GZ927" s="16"/>
      <c r="HA927" s="16"/>
      <c r="HB927" s="16"/>
      <c r="HC927" s="16"/>
      <c r="HD927" s="16"/>
      <c r="HE927" s="16"/>
      <c r="HF927" s="16"/>
      <c r="HG927" s="16"/>
      <c r="HH927" s="16"/>
      <c r="HI927" s="16"/>
      <c r="HJ927" s="16"/>
      <c r="HK927" s="16"/>
      <c r="HL927" s="16"/>
      <c r="HM927" s="16"/>
      <c r="HN927" s="16"/>
      <c r="HO927" s="16"/>
      <c r="HP927" s="16"/>
      <c r="HQ927" s="16"/>
      <c r="HR927" s="16"/>
      <c r="HS927" s="16"/>
      <c r="HT927" s="16"/>
      <c r="HU927" s="16"/>
      <c r="HV927" s="16"/>
      <c r="HW927" s="16"/>
      <c r="HX927" s="16"/>
      <c r="HY927" s="16"/>
      <c r="HZ927" s="16"/>
      <c r="IA927" s="16"/>
      <c r="IB927" s="16"/>
      <c r="IC927" s="16"/>
      <c r="ID927" s="16"/>
      <c r="IE927" s="16"/>
      <c r="IF927" s="16"/>
      <c r="IG927" s="16"/>
      <c r="IH927" s="16"/>
      <c r="II927" s="16"/>
      <c r="IJ927" s="16"/>
      <c r="IK927" s="16"/>
      <c r="IL927" s="16"/>
      <c r="IM927" s="16"/>
      <c r="IN927" s="16"/>
      <c r="IO927" s="16"/>
      <c r="IP927" s="16"/>
      <c r="IQ927" s="16"/>
      <c r="IR927" s="16"/>
      <c r="IS927" s="16"/>
      <c r="IT927" s="16"/>
      <c r="IU927" s="16"/>
      <c r="IV927" s="16"/>
      <c r="IW927" s="16"/>
      <c r="IX927" s="16"/>
      <c r="IY927" s="16"/>
      <c r="IZ927" s="16"/>
      <c r="JA927" s="16"/>
      <c r="JB927" s="16"/>
      <c r="JC927" s="16"/>
      <c r="JD927" s="16"/>
      <c r="JE927" s="16"/>
      <c r="JF927" s="16"/>
      <c r="JG927" s="16"/>
      <c r="JH927" s="16"/>
      <c r="JI927" s="16"/>
      <c r="JJ927" s="16"/>
      <c r="JK927" s="16"/>
      <c r="JL927" s="16"/>
      <c r="JM927" s="16"/>
      <c r="JN927" s="16"/>
      <c r="JO927" s="16"/>
      <c r="JP927" s="16"/>
    </row>
    <row r="928" spans="2:276" s="18" customFormat="1" ht="15.75" customHeight="1" x14ac:dyDescent="0.25">
      <c r="B928" s="16"/>
      <c r="C928" s="16"/>
      <c r="D928" s="16"/>
      <c r="E928" s="16"/>
      <c r="F928" s="16"/>
      <c r="G928" s="16"/>
      <c r="H928" s="16"/>
      <c r="I928" s="16"/>
      <c r="J928" s="16"/>
      <c r="K928" s="16"/>
      <c r="L928" s="16"/>
      <c r="M928" s="16"/>
      <c r="N928" s="16"/>
      <c r="O928" s="16"/>
      <c r="P928" s="16"/>
      <c r="Q928" s="16"/>
      <c r="R928" s="16"/>
      <c r="S928" s="16"/>
      <c r="T928" s="16"/>
      <c r="U928" s="16"/>
      <c r="V928" s="16"/>
      <c r="W928" s="16"/>
      <c r="X928" s="16"/>
      <c r="Y928" s="16"/>
      <c r="Z928" s="16"/>
      <c r="AA928" s="16"/>
      <c r="AB928" s="16"/>
      <c r="AC928" s="16"/>
      <c r="AD928" s="16"/>
      <c r="AE928" s="16"/>
      <c r="AF928" s="16"/>
      <c r="AG928" s="16"/>
      <c r="AH928" s="16"/>
      <c r="AI928" s="16"/>
      <c r="AJ928" s="16"/>
      <c r="AK928" s="16"/>
      <c r="AL928" s="16"/>
      <c r="AM928" s="16"/>
      <c r="AN928" s="16"/>
      <c r="AO928" s="16"/>
      <c r="AP928" s="16"/>
      <c r="AQ928" s="16"/>
      <c r="AR928" s="16"/>
      <c r="AS928" s="16"/>
      <c r="AT928" s="16"/>
      <c r="AU928" s="16"/>
      <c r="AV928" s="16"/>
      <c r="AW928" s="16"/>
      <c r="AX928" s="16"/>
      <c r="AY928" s="16"/>
      <c r="AZ928" s="16"/>
      <c r="BA928" s="16"/>
      <c r="BB928" s="16"/>
      <c r="BC928" s="16"/>
      <c r="BD928" s="16"/>
      <c r="BE928" s="16"/>
      <c r="BF928" s="16"/>
      <c r="BG928" s="16"/>
      <c r="BH928" s="16"/>
      <c r="BI928" s="16"/>
      <c r="BJ928" s="16"/>
      <c r="BK928" s="16"/>
      <c r="BL928" s="16"/>
      <c r="BM928" s="16"/>
      <c r="BN928" s="16"/>
      <c r="BO928" s="16"/>
      <c r="BP928" s="16"/>
      <c r="BQ928" s="16"/>
      <c r="BR928" s="16"/>
      <c r="BS928" s="16"/>
      <c r="BT928" s="16"/>
      <c r="BU928" s="16"/>
      <c r="BV928" s="16"/>
      <c r="BW928" s="16"/>
      <c r="BX928" s="16"/>
      <c r="BY928" s="16"/>
      <c r="BZ928" s="16"/>
      <c r="CA928" s="16"/>
      <c r="CB928" s="16"/>
      <c r="CC928" s="16"/>
      <c r="CD928" s="16"/>
      <c r="CE928" s="16"/>
      <c r="CF928" s="16"/>
      <c r="CG928" s="16"/>
      <c r="CH928" s="16"/>
      <c r="CI928" s="16"/>
      <c r="CJ928" s="16"/>
      <c r="CK928" s="16"/>
      <c r="CL928" s="16"/>
      <c r="CM928" s="16"/>
      <c r="CN928" s="16"/>
      <c r="CO928" s="16"/>
      <c r="CP928" s="16"/>
      <c r="CQ928" s="16"/>
      <c r="CR928" s="16"/>
      <c r="CS928" s="16"/>
      <c r="CT928" s="16"/>
      <c r="CU928" s="16"/>
      <c r="CV928" s="16"/>
      <c r="CW928" s="16"/>
      <c r="CX928" s="16"/>
      <c r="CY928" s="16"/>
      <c r="CZ928" s="16"/>
      <c r="DA928" s="16"/>
      <c r="DB928" s="16"/>
      <c r="DC928" s="16"/>
      <c r="DD928" s="16"/>
      <c r="DE928" s="16"/>
      <c r="DF928" s="16"/>
      <c r="DG928" s="16"/>
      <c r="DH928" s="16"/>
      <c r="DI928" s="16"/>
      <c r="DJ928" s="16"/>
      <c r="DK928" s="16"/>
      <c r="DL928" s="16"/>
      <c r="DM928" s="16"/>
      <c r="DN928" s="16"/>
      <c r="DO928" s="16"/>
      <c r="DP928" s="16"/>
      <c r="DQ928" s="16"/>
      <c r="DR928" s="16"/>
      <c r="DS928" s="16"/>
      <c r="DT928" s="16"/>
      <c r="DU928" s="16"/>
      <c r="DV928" s="16"/>
      <c r="DW928" s="16"/>
      <c r="DX928" s="16"/>
      <c r="DY928" s="16"/>
      <c r="DZ928" s="16"/>
      <c r="EA928" s="16"/>
      <c r="EB928" s="16"/>
      <c r="EC928" s="16"/>
      <c r="ED928" s="16"/>
      <c r="EE928" s="16"/>
      <c r="EF928" s="16"/>
      <c r="EG928" s="16"/>
      <c r="EH928" s="16"/>
      <c r="EI928" s="16"/>
      <c r="EJ928" s="16"/>
      <c r="EK928" s="16"/>
      <c r="EL928" s="16"/>
      <c r="EM928" s="16"/>
      <c r="EN928" s="16"/>
      <c r="EO928" s="16"/>
      <c r="EP928" s="16"/>
      <c r="EQ928" s="16"/>
      <c r="ER928" s="16"/>
      <c r="ES928" s="16"/>
      <c r="ET928" s="16"/>
      <c r="EU928" s="16"/>
      <c r="EV928" s="16"/>
      <c r="EW928" s="16"/>
      <c r="EX928" s="16"/>
      <c r="EY928" s="16"/>
      <c r="EZ928" s="16"/>
      <c r="FA928" s="16"/>
      <c r="FB928" s="16"/>
      <c r="FC928" s="16"/>
      <c r="FD928" s="16"/>
      <c r="FE928" s="16"/>
      <c r="FF928" s="16"/>
      <c r="FG928" s="16"/>
      <c r="FH928" s="16"/>
      <c r="FI928" s="16"/>
      <c r="FJ928" s="16"/>
      <c r="FK928" s="16"/>
      <c r="FL928" s="16"/>
      <c r="FM928" s="16"/>
      <c r="FN928" s="16"/>
      <c r="FO928" s="16"/>
      <c r="FP928" s="16"/>
      <c r="FQ928" s="16"/>
      <c r="FR928" s="16"/>
      <c r="FS928" s="16"/>
      <c r="FT928" s="16"/>
      <c r="FU928" s="16"/>
      <c r="FV928" s="16"/>
      <c r="FW928" s="16"/>
      <c r="FX928" s="16"/>
      <c r="FY928" s="16"/>
      <c r="FZ928" s="16"/>
      <c r="GA928" s="16"/>
      <c r="GB928" s="16"/>
      <c r="GC928" s="16"/>
      <c r="GD928" s="16"/>
      <c r="GE928" s="16"/>
      <c r="GF928" s="16"/>
      <c r="GG928" s="16"/>
      <c r="GH928" s="16"/>
      <c r="GI928" s="16"/>
      <c r="GJ928" s="16"/>
      <c r="GK928" s="16"/>
      <c r="GL928" s="16"/>
      <c r="GM928" s="16"/>
      <c r="GN928" s="16"/>
      <c r="GO928" s="16"/>
      <c r="GP928" s="16"/>
      <c r="GQ928" s="16"/>
      <c r="GR928" s="16"/>
      <c r="GS928" s="16"/>
      <c r="GT928" s="16"/>
      <c r="GU928" s="16"/>
      <c r="GV928" s="16"/>
      <c r="GW928" s="16"/>
      <c r="GX928" s="16"/>
      <c r="GY928" s="16"/>
      <c r="GZ928" s="16"/>
      <c r="HA928" s="16"/>
      <c r="HB928" s="16"/>
      <c r="HC928" s="16"/>
      <c r="HD928" s="16"/>
      <c r="HE928" s="16"/>
      <c r="HF928" s="16"/>
      <c r="HG928" s="16"/>
      <c r="HH928" s="16"/>
      <c r="HI928" s="16"/>
      <c r="HJ928" s="16"/>
      <c r="HK928" s="16"/>
      <c r="HL928" s="16"/>
      <c r="HM928" s="16"/>
      <c r="HN928" s="16"/>
      <c r="HO928" s="16"/>
      <c r="HP928" s="16"/>
      <c r="HQ928" s="16"/>
      <c r="HR928" s="16"/>
      <c r="HS928" s="16"/>
      <c r="HT928" s="16"/>
      <c r="HU928" s="16"/>
      <c r="HV928" s="16"/>
      <c r="HW928" s="16"/>
      <c r="HX928" s="16"/>
      <c r="HY928" s="16"/>
      <c r="HZ928" s="16"/>
      <c r="IA928" s="16"/>
      <c r="IB928" s="16"/>
      <c r="IC928" s="16"/>
      <c r="ID928" s="16"/>
      <c r="IE928" s="16"/>
      <c r="IF928" s="16"/>
      <c r="IG928" s="16"/>
      <c r="IH928" s="16"/>
      <c r="II928" s="16"/>
      <c r="IJ928" s="16"/>
      <c r="IK928" s="16"/>
      <c r="IL928" s="16"/>
      <c r="IM928" s="16"/>
      <c r="IN928" s="16"/>
      <c r="IO928" s="16"/>
      <c r="IP928" s="16"/>
      <c r="IQ928" s="16"/>
      <c r="IR928" s="16"/>
      <c r="IS928" s="16"/>
      <c r="IT928" s="16"/>
      <c r="IU928" s="16"/>
      <c r="IV928" s="16"/>
      <c r="IW928" s="16"/>
      <c r="IX928" s="16"/>
      <c r="IY928" s="16"/>
      <c r="IZ928" s="16"/>
      <c r="JA928" s="16"/>
      <c r="JB928" s="16"/>
      <c r="JC928" s="16"/>
      <c r="JD928" s="16"/>
      <c r="JE928" s="16"/>
      <c r="JF928" s="16"/>
      <c r="JG928" s="16"/>
      <c r="JH928" s="16"/>
      <c r="JI928" s="16"/>
      <c r="JJ928" s="16"/>
      <c r="JK928" s="16"/>
      <c r="JL928" s="16"/>
      <c r="JM928" s="16"/>
      <c r="JN928" s="16"/>
      <c r="JO928" s="16"/>
      <c r="JP928" s="16"/>
    </row>
    <row r="929" spans="2:276" s="18" customFormat="1" ht="15.75" customHeight="1" x14ac:dyDescent="0.25">
      <c r="B929" s="16"/>
      <c r="C929" s="16"/>
      <c r="D929" s="16"/>
      <c r="E929" s="16"/>
      <c r="F929" s="16"/>
      <c r="G929" s="16"/>
      <c r="H929" s="16"/>
      <c r="I929" s="16"/>
      <c r="J929" s="16"/>
      <c r="K929" s="16"/>
      <c r="L929" s="16"/>
      <c r="M929" s="16"/>
      <c r="N929" s="16"/>
      <c r="O929" s="16"/>
      <c r="P929" s="16"/>
      <c r="Q929" s="16"/>
      <c r="R929" s="16"/>
      <c r="S929" s="16"/>
      <c r="T929" s="16"/>
      <c r="U929" s="16"/>
      <c r="V929" s="16"/>
      <c r="W929" s="16"/>
      <c r="X929" s="16"/>
      <c r="Y929" s="16"/>
      <c r="Z929" s="16"/>
      <c r="AA929" s="16"/>
      <c r="AB929" s="16"/>
      <c r="AC929" s="16"/>
      <c r="AD929" s="16"/>
      <c r="AE929" s="16"/>
      <c r="AF929" s="16"/>
      <c r="AG929" s="16"/>
      <c r="AH929" s="16"/>
      <c r="AI929" s="16"/>
      <c r="AJ929" s="16"/>
      <c r="AK929" s="16"/>
      <c r="AL929" s="16"/>
      <c r="AM929" s="16"/>
      <c r="AN929" s="16"/>
      <c r="AO929" s="16"/>
      <c r="AP929" s="16"/>
      <c r="AQ929" s="16"/>
      <c r="AR929" s="16"/>
      <c r="AS929" s="16"/>
      <c r="AT929" s="16"/>
      <c r="AU929" s="16"/>
      <c r="AV929" s="16"/>
      <c r="AW929" s="16"/>
      <c r="AX929" s="16"/>
      <c r="AY929" s="16"/>
      <c r="AZ929" s="16"/>
      <c r="BA929" s="16"/>
      <c r="BB929" s="16"/>
      <c r="BC929" s="16"/>
      <c r="BD929" s="16"/>
      <c r="BE929" s="16"/>
      <c r="BF929" s="16"/>
      <c r="BG929" s="16"/>
      <c r="BH929" s="16"/>
      <c r="BI929" s="16"/>
      <c r="BJ929" s="16"/>
      <c r="BK929" s="16"/>
      <c r="BL929" s="16"/>
      <c r="BM929" s="16"/>
      <c r="BN929" s="16"/>
      <c r="BO929" s="16"/>
      <c r="BP929" s="16"/>
      <c r="BQ929" s="16"/>
      <c r="BR929" s="16"/>
      <c r="BS929" s="16"/>
      <c r="BT929" s="16"/>
      <c r="BU929" s="16"/>
      <c r="BV929" s="16"/>
      <c r="BW929" s="16"/>
      <c r="BX929" s="16"/>
      <c r="BY929" s="16"/>
      <c r="BZ929" s="16"/>
      <c r="CA929" s="16"/>
      <c r="CB929" s="16"/>
      <c r="CC929" s="16"/>
      <c r="CD929" s="16"/>
      <c r="CE929" s="16"/>
      <c r="CF929" s="16"/>
      <c r="CG929" s="16"/>
      <c r="CH929" s="16"/>
      <c r="CI929" s="16"/>
      <c r="CJ929" s="16"/>
      <c r="CK929" s="16"/>
      <c r="CL929" s="16"/>
      <c r="CM929" s="16"/>
      <c r="CN929" s="16"/>
      <c r="CO929" s="16"/>
      <c r="CP929" s="16"/>
      <c r="CQ929" s="16"/>
      <c r="CR929" s="16"/>
      <c r="CS929" s="16"/>
      <c r="CT929" s="16"/>
      <c r="CU929" s="16"/>
      <c r="CV929" s="16"/>
      <c r="CW929" s="16"/>
      <c r="CX929" s="16"/>
      <c r="CY929" s="16"/>
      <c r="CZ929" s="16"/>
      <c r="DA929" s="16"/>
      <c r="DB929" s="16"/>
      <c r="DC929" s="16"/>
      <c r="DD929" s="16"/>
      <c r="DE929" s="16"/>
      <c r="DF929" s="16"/>
      <c r="DG929" s="16"/>
      <c r="DH929" s="16"/>
      <c r="DI929" s="16"/>
      <c r="DJ929" s="16"/>
      <c r="DK929" s="16"/>
      <c r="DL929" s="16"/>
      <c r="DM929" s="16"/>
      <c r="DN929" s="16"/>
      <c r="DO929" s="16"/>
      <c r="DP929" s="16"/>
      <c r="DQ929" s="16"/>
      <c r="DR929" s="16"/>
      <c r="DS929" s="16"/>
      <c r="DT929" s="16"/>
      <c r="DU929" s="16"/>
      <c r="DV929" s="16"/>
      <c r="DW929" s="16"/>
      <c r="DX929" s="16"/>
      <c r="DY929" s="16"/>
      <c r="DZ929" s="16"/>
      <c r="EA929" s="16"/>
      <c r="EB929" s="16"/>
      <c r="EC929" s="16"/>
      <c r="ED929" s="16"/>
      <c r="EE929" s="16"/>
      <c r="EF929" s="16"/>
      <c r="EG929" s="16"/>
      <c r="EH929" s="16"/>
      <c r="EI929" s="16"/>
      <c r="EJ929" s="16"/>
      <c r="EK929" s="16"/>
      <c r="EL929" s="16"/>
      <c r="EM929" s="16"/>
      <c r="EN929" s="16"/>
      <c r="EO929" s="16"/>
      <c r="EP929" s="16"/>
      <c r="EQ929" s="16"/>
      <c r="ER929" s="16"/>
      <c r="ES929" s="16"/>
      <c r="ET929" s="16"/>
      <c r="EU929" s="16"/>
      <c r="EV929" s="16"/>
      <c r="EW929" s="16"/>
      <c r="EX929" s="16"/>
      <c r="EY929" s="16"/>
      <c r="EZ929" s="16"/>
      <c r="FA929" s="16"/>
      <c r="FB929" s="16"/>
      <c r="FC929" s="16"/>
      <c r="FD929" s="16"/>
      <c r="FE929" s="16"/>
      <c r="FF929" s="16"/>
      <c r="FG929" s="16"/>
      <c r="FH929" s="16"/>
      <c r="FI929" s="16"/>
      <c r="FJ929" s="16"/>
      <c r="FK929" s="16"/>
      <c r="FL929" s="16"/>
      <c r="FM929" s="16"/>
      <c r="FN929" s="16"/>
      <c r="FO929" s="16"/>
      <c r="FP929" s="16"/>
      <c r="FQ929" s="16"/>
      <c r="FR929" s="16"/>
      <c r="FS929" s="16"/>
      <c r="FT929" s="16"/>
      <c r="FU929" s="16"/>
      <c r="FV929" s="16"/>
      <c r="FW929" s="16"/>
      <c r="FX929" s="16"/>
      <c r="FY929" s="16"/>
      <c r="FZ929" s="16"/>
      <c r="GA929" s="16"/>
      <c r="GB929" s="16"/>
      <c r="GC929" s="16"/>
      <c r="GD929" s="16"/>
      <c r="GE929" s="16"/>
      <c r="GF929" s="16"/>
      <c r="GG929" s="16"/>
      <c r="GH929" s="16"/>
      <c r="GI929" s="16"/>
      <c r="GJ929" s="16"/>
      <c r="GK929" s="16"/>
      <c r="GL929" s="16"/>
      <c r="GM929" s="16"/>
      <c r="GN929" s="16"/>
      <c r="GO929" s="16"/>
      <c r="GP929" s="16"/>
      <c r="GQ929" s="16"/>
      <c r="GR929" s="16"/>
      <c r="GS929" s="16"/>
      <c r="GT929" s="16"/>
      <c r="GU929" s="16"/>
      <c r="GV929" s="16"/>
      <c r="GW929" s="16"/>
      <c r="GX929" s="16"/>
      <c r="GY929" s="16"/>
      <c r="GZ929" s="16"/>
      <c r="HA929" s="16"/>
      <c r="HB929" s="16"/>
      <c r="HC929" s="16"/>
      <c r="HD929" s="16"/>
      <c r="HE929" s="16"/>
      <c r="HF929" s="16"/>
      <c r="HG929" s="16"/>
      <c r="HH929" s="16"/>
      <c r="HI929" s="16"/>
      <c r="HJ929" s="16"/>
      <c r="HK929" s="16"/>
      <c r="HL929" s="16"/>
      <c r="HM929" s="16"/>
      <c r="HN929" s="16"/>
      <c r="HO929" s="16"/>
      <c r="HP929" s="16"/>
      <c r="HQ929" s="16"/>
      <c r="HR929" s="16"/>
      <c r="HS929" s="16"/>
      <c r="HT929" s="16"/>
      <c r="HU929" s="16"/>
      <c r="HV929" s="16"/>
      <c r="HW929" s="16"/>
      <c r="HX929" s="16"/>
      <c r="HY929" s="16"/>
      <c r="HZ929" s="16"/>
      <c r="IA929" s="16"/>
      <c r="IB929" s="16"/>
      <c r="IC929" s="16"/>
      <c r="ID929" s="16"/>
      <c r="IE929" s="16"/>
      <c r="IF929" s="16"/>
      <c r="IG929" s="16"/>
      <c r="IH929" s="16"/>
      <c r="II929" s="16"/>
      <c r="IJ929" s="16"/>
      <c r="IK929" s="16"/>
      <c r="IL929" s="16"/>
      <c r="IM929" s="16"/>
      <c r="IN929" s="16"/>
      <c r="IO929" s="16"/>
      <c r="IP929" s="16"/>
      <c r="IQ929" s="16"/>
      <c r="IR929" s="16"/>
      <c r="IS929" s="16"/>
      <c r="IT929" s="16"/>
      <c r="IU929" s="16"/>
      <c r="IV929" s="16"/>
      <c r="IW929" s="16"/>
      <c r="IX929" s="16"/>
      <c r="IY929" s="16"/>
      <c r="IZ929" s="16"/>
      <c r="JA929" s="16"/>
      <c r="JB929" s="16"/>
      <c r="JC929" s="16"/>
      <c r="JD929" s="16"/>
      <c r="JE929" s="16"/>
      <c r="JF929" s="16"/>
      <c r="JG929" s="16"/>
      <c r="JH929" s="16"/>
      <c r="JI929" s="16"/>
      <c r="JJ929" s="16"/>
      <c r="JK929" s="16"/>
      <c r="JL929" s="16"/>
      <c r="JM929" s="16"/>
      <c r="JN929" s="16"/>
      <c r="JO929" s="16"/>
      <c r="JP929" s="16"/>
    </row>
    <row r="930" spans="2:276" s="18" customFormat="1" ht="15.75" customHeight="1" x14ac:dyDescent="0.25">
      <c r="B930" s="16"/>
      <c r="C930" s="16"/>
      <c r="D930" s="16"/>
      <c r="E930" s="16"/>
      <c r="F930" s="16"/>
      <c r="G930" s="16"/>
      <c r="H930" s="16"/>
      <c r="I930" s="16"/>
      <c r="J930" s="16"/>
      <c r="K930" s="16"/>
      <c r="L930" s="16"/>
      <c r="M930" s="16"/>
      <c r="N930" s="16"/>
      <c r="O930" s="16"/>
      <c r="P930" s="16"/>
      <c r="Q930" s="16"/>
      <c r="R930" s="16"/>
      <c r="S930" s="16"/>
      <c r="T930" s="16"/>
      <c r="U930" s="16"/>
      <c r="V930" s="16"/>
      <c r="W930" s="16"/>
      <c r="X930" s="16"/>
      <c r="Y930" s="16"/>
      <c r="Z930" s="16"/>
      <c r="AA930" s="16"/>
      <c r="AB930" s="16"/>
      <c r="AC930" s="16"/>
      <c r="AD930" s="16"/>
      <c r="AE930" s="16"/>
      <c r="AF930" s="16"/>
      <c r="AG930" s="16"/>
      <c r="AH930" s="16"/>
      <c r="AI930" s="16"/>
      <c r="AJ930" s="16"/>
      <c r="AK930" s="16"/>
      <c r="AL930" s="16"/>
      <c r="AM930" s="16"/>
      <c r="AN930" s="16"/>
      <c r="AO930" s="16"/>
      <c r="AP930" s="16"/>
      <c r="AQ930" s="16"/>
      <c r="AR930" s="16"/>
      <c r="AS930" s="16"/>
      <c r="AT930" s="16"/>
      <c r="AU930" s="16"/>
      <c r="AV930" s="16"/>
      <c r="AW930" s="16"/>
      <c r="AX930" s="16"/>
      <c r="AY930" s="16"/>
      <c r="AZ930" s="16"/>
      <c r="BA930" s="16"/>
      <c r="BB930" s="16"/>
      <c r="BC930" s="16"/>
      <c r="BD930" s="16"/>
      <c r="BE930" s="16"/>
      <c r="BF930" s="16"/>
      <c r="BG930" s="16"/>
      <c r="BH930" s="16"/>
      <c r="BI930" s="16"/>
      <c r="BJ930" s="16"/>
      <c r="BK930" s="16"/>
      <c r="BL930" s="16"/>
      <c r="BM930" s="16"/>
      <c r="BN930" s="16"/>
      <c r="BO930" s="16"/>
      <c r="BP930" s="16"/>
      <c r="BQ930" s="16"/>
      <c r="BR930" s="16"/>
      <c r="BS930" s="16"/>
      <c r="BT930" s="16"/>
      <c r="BU930" s="16"/>
      <c r="BV930" s="16"/>
      <c r="BW930" s="16"/>
      <c r="BX930" s="16"/>
      <c r="BY930" s="16"/>
      <c r="BZ930" s="16"/>
      <c r="CA930" s="16"/>
      <c r="CB930" s="16"/>
      <c r="CC930" s="16"/>
      <c r="CD930" s="16"/>
      <c r="CE930" s="16"/>
      <c r="CF930" s="16"/>
      <c r="CG930" s="16"/>
      <c r="CH930" s="16"/>
      <c r="CI930" s="16"/>
      <c r="CJ930" s="16"/>
      <c r="CK930" s="16"/>
      <c r="CL930" s="16"/>
      <c r="CM930" s="16"/>
      <c r="CN930" s="16"/>
      <c r="CO930" s="16"/>
      <c r="CP930" s="16"/>
      <c r="CQ930" s="16"/>
      <c r="CR930" s="16"/>
      <c r="CS930" s="16"/>
      <c r="CT930" s="16"/>
      <c r="CU930" s="16"/>
      <c r="CV930" s="16"/>
      <c r="CW930" s="16"/>
      <c r="CX930" s="16"/>
      <c r="CY930" s="16"/>
      <c r="CZ930" s="16"/>
      <c r="DA930" s="16"/>
      <c r="DB930" s="16"/>
      <c r="DC930" s="16"/>
      <c r="DD930" s="16"/>
      <c r="DE930" s="16"/>
      <c r="DF930" s="16"/>
      <c r="DG930" s="16"/>
      <c r="DH930" s="16"/>
      <c r="DI930" s="16"/>
      <c r="DJ930" s="16"/>
      <c r="DK930" s="16"/>
      <c r="DL930" s="16"/>
      <c r="DM930" s="16"/>
      <c r="DN930" s="16"/>
      <c r="DO930" s="16"/>
      <c r="DP930" s="16"/>
      <c r="DQ930" s="16"/>
      <c r="DR930" s="16"/>
      <c r="DS930" s="16"/>
      <c r="DT930" s="16"/>
      <c r="DU930" s="16"/>
      <c r="DV930" s="16"/>
      <c r="DW930" s="16"/>
      <c r="DX930" s="16"/>
      <c r="DY930" s="16"/>
      <c r="DZ930" s="16"/>
      <c r="EA930" s="16"/>
      <c r="EB930" s="16"/>
      <c r="EC930" s="16"/>
      <c r="ED930" s="16"/>
      <c r="EE930" s="16"/>
      <c r="EF930" s="16"/>
      <c r="EG930" s="16"/>
      <c r="EH930" s="16"/>
      <c r="EI930" s="16"/>
      <c r="EJ930" s="16"/>
      <c r="EK930" s="16"/>
      <c r="EL930" s="16"/>
      <c r="EM930" s="16"/>
      <c r="EN930" s="16"/>
      <c r="EO930" s="16"/>
      <c r="EP930" s="16"/>
      <c r="EQ930" s="16"/>
      <c r="ER930" s="16"/>
      <c r="ES930" s="16"/>
      <c r="ET930" s="16"/>
      <c r="EU930" s="16"/>
      <c r="EV930" s="16"/>
      <c r="EW930" s="16"/>
      <c r="EX930" s="16"/>
      <c r="EY930" s="16"/>
      <c r="EZ930" s="16"/>
      <c r="FA930" s="16"/>
      <c r="FB930" s="16"/>
      <c r="FC930" s="16"/>
      <c r="FD930" s="16"/>
      <c r="FE930" s="16"/>
      <c r="FF930" s="16"/>
      <c r="FG930" s="16"/>
      <c r="FH930" s="16"/>
      <c r="FI930" s="16"/>
      <c r="FJ930" s="16"/>
      <c r="FK930" s="16"/>
      <c r="FL930" s="16"/>
      <c r="FM930" s="16"/>
      <c r="FN930" s="16"/>
      <c r="FO930" s="16"/>
      <c r="FP930" s="16"/>
      <c r="FQ930" s="16"/>
      <c r="FR930" s="16"/>
      <c r="FS930" s="16"/>
      <c r="FT930" s="16"/>
      <c r="FU930" s="16"/>
      <c r="FV930" s="16"/>
      <c r="FW930" s="16"/>
      <c r="FX930" s="16"/>
      <c r="FY930" s="16"/>
      <c r="FZ930" s="16"/>
      <c r="GA930" s="16"/>
      <c r="GB930" s="16"/>
      <c r="GC930" s="16"/>
      <c r="GD930" s="16"/>
      <c r="GE930" s="16"/>
      <c r="GF930" s="16"/>
      <c r="GG930" s="16"/>
      <c r="GH930" s="16"/>
      <c r="GI930" s="16"/>
      <c r="GJ930" s="16"/>
      <c r="GK930" s="16"/>
      <c r="GL930" s="16"/>
      <c r="GM930" s="16"/>
      <c r="GN930" s="16"/>
      <c r="GO930" s="16"/>
      <c r="GP930" s="16"/>
      <c r="GQ930" s="16"/>
      <c r="GR930" s="16"/>
      <c r="GS930" s="16"/>
      <c r="GT930" s="16"/>
      <c r="GU930" s="16"/>
      <c r="GV930" s="16"/>
      <c r="GW930" s="16"/>
      <c r="GX930" s="16"/>
      <c r="GY930" s="16"/>
      <c r="GZ930" s="16"/>
      <c r="HA930" s="16"/>
      <c r="HB930" s="16"/>
      <c r="HC930" s="16"/>
      <c r="HD930" s="16"/>
      <c r="HE930" s="16"/>
      <c r="HF930" s="16"/>
      <c r="HG930" s="16"/>
      <c r="HH930" s="16"/>
      <c r="HI930" s="16"/>
      <c r="HJ930" s="16"/>
      <c r="HK930" s="16"/>
      <c r="HL930" s="16"/>
      <c r="HM930" s="16"/>
      <c r="HN930" s="16"/>
      <c r="HO930" s="16"/>
      <c r="HP930" s="16"/>
      <c r="HQ930" s="16"/>
      <c r="HR930" s="16"/>
      <c r="HS930" s="16"/>
      <c r="HT930" s="16"/>
      <c r="HU930" s="16"/>
      <c r="HV930" s="16"/>
      <c r="HW930" s="16"/>
      <c r="HX930" s="16"/>
      <c r="HY930" s="16"/>
      <c r="HZ930" s="16"/>
      <c r="IA930" s="16"/>
      <c r="IB930" s="16"/>
      <c r="IC930" s="16"/>
      <c r="ID930" s="16"/>
      <c r="IE930" s="16"/>
      <c r="IF930" s="16"/>
      <c r="IG930" s="16"/>
      <c r="IH930" s="16"/>
      <c r="II930" s="16"/>
      <c r="IJ930" s="16"/>
      <c r="IK930" s="16"/>
      <c r="IL930" s="16"/>
      <c r="IM930" s="16"/>
      <c r="IN930" s="16"/>
      <c r="IO930" s="16"/>
      <c r="IP930" s="16"/>
      <c r="IQ930" s="16"/>
      <c r="IR930" s="16"/>
      <c r="IS930" s="16"/>
      <c r="IT930" s="16"/>
      <c r="IU930" s="16"/>
      <c r="IV930" s="16"/>
      <c r="IW930" s="16"/>
      <c r="IX930" s="16"/>
      <c r="IY930" s="16"/>
      <c r="IZ930" s="16"/>
      <c r="JA930" s="16"/>
      <c r="JB930" s="16"/>
      <c r="JC930" s="16"/>
      <c r="JD930" s="16"/>
      <c r="JE930" s="16"/>
      <c r="JF930" s="16"/>
      <c r="JG930" s="16"/>
      <c r="JH930" s="16"/>
      <c r="JI930" s="16"/>
      <c r="JJ930" s="16"/>
      <c r="JK930" s="16"/>
      <c r="JL930" s="16"/>
      <c r="JM930" s="16"/>
      <c r="JN930" s="16"/>
      <c r="JO930" s="16"/>
      <c r="JP930" s="16"/>
    </row>
    <row r="931" spans="2:276" s="18" customFormat="1" ht="15.75" customHeight="1" x14ac:dyDescent="0.25">
      <c r="B931" s="16"/>
      <c r="C931" s="16"/>
      <c r="D931" s="16"/>
      <c r="E931" s="16"/>
      <c r="F931" s="16"/>
      <c r="G931" s="16"/>
      <c r="H931" s="16"/>
      <c r="I931" s="16"/>
      <c r="J931" s="16"/>
      <c r="K931" s="16"/>
      <c r="L931" s="16"/>
      <c r="M931" s="16"/>
      <c r="N931" s="16"/>
      <c r="O931" s="16"/>
      <c r="P931" s="16"/>
      <c r="Q931" s="16"/>
      <c r="R931" s="16"/>
      <c r="S931" s="16"/>
      <c r="T931" s="16"/>
      <c r="U931" s="16"/>
      <c r="V931" s="16"/>
      <c r="W931" s="16"/>
      <c r="X931" s="16"/>
      <c r="Y931" s="16"/>
      <c r="Z931" s="16"/>
      <c r="AA931" s="16"/>
      <c r="AB931" s="16"/>
      <c r="AC931" s="16"/>
      <c r="AD931" s="16"/>
      <c r="AE931" s="16"/>
      <c r="AF931" s="16"/>
      <c r="AG931" s="16"/>
      <c r="AH931" s="16"/>
      <c r="AI931" s="16"/>
      <c r="AJ931" s="16"/>
      <c r="AK931" s="16"/>
      <c r="AL931" s="16"/>
      <c r="AM931" s="16"/>
      <c r="AN931" s="16"/>
      <c r="AO931" s="16"/>
      <c r="AP931" s="16"/>
      <c r="AQ931" s="16"/>
      <c r="AR931" s="16"/>
      <c r="AS931" s="16"/>
      <c r="AT931" s="16"/>
      <c r="AU931" s="16"/>
      <c r="AV931" s="16"/>
      <c r="AW931" s="16"/>
      <c r="AX931" s="16"/>
      <c r="AY931" s="16"/>
      <c r="AZ931" s="16"/>
      <c r="BA931" s="16"/>
      <c r="BB931" s="16"/>
      <c r="BC931" s="16"/>
      <c r="BD931" s="16"/>
      <c r="BE931" s="16"/>
      <c r="BF931" s="16"/>
      <c r="BG931" s="16"/>
      <c r="BH931" s="16"/>
      <c r="BI931" s="16"/>
      <c r="BJ931" s="16"/>
      <c r="BK931" s="16"/>
      <c r="BL931" s="16"/>
      <c r="BM931" s="16"/>
      <c r="BN931" s="16"/>
      <c r="BO931" s="16"/>
      <c r="BP931" s="16"/>
      <c r="BQ931" s="16"/>
      <c r="BR931" s="16"/>
      <c r="BS931" s="16"/>
      <c r="BT931" s="16"/>
      <c r="BU931" s="16"/>
      <c r="BV931" s="16"/>
      <c r="BW931" s="16"/>
      <c r="BX931" s="16"/>
      <c r="BY931" s="16"/>
      <c r="BZ931" s="16"/>
      <c r="CA931" s="16"/>
      <c r="CB931" s="16"/>
      <c r="CC931" s="16"/>
      <c r="CD931" s="16"/>
      <c r="CE931" s="16"/>
      <c r="CF931" s="16"/>
      <c r="CG931" s="16"/>
      <c r="CH931" s="16"/>
      <c r="CI931" s="16"/>
      <c r="CJ931" s="16"/>
      <c r="CK931" s="16"/>
      <c r="CL931" s="16"/>
      <c r="CM931" s="16"/>
      <c r="CN931" s="16"/>
      <c r="CO931" s="16"/>
      <c r="CP931" s="16"/>
      <c r="CQ931" s="16"/>
      <c r="CR931" s="16"/>
      <c r="CS931" s="16"/>
      <c r="CT931" s="16"/>
      <c r="CU931" s="16"/>
      <c r="CV931" s="16"/>
      <c r="CW931" s="16"/>
      <c r="CX931" s="16"/>
      <c r="CY931" s="16"/>
      <c r="CZ931" s="16"/>
      <c r="DA931" s="16"/>
      <c r="DB931" s="16"/>
      <c r="DC931" s="16"/>
      <c r="DD931" s="16"/>
      <c r="DE931" s="16"/>
      <c r="DF931" s="16"/>
      <c r="DG931" s="16"/>
      <c r="DH931" s="16"/>
      <c r="DI931" s="16"/>
      <c r="DJ931" s="16"/>
      <c r="DK931" s="16"/>
      <c r="DL931" s="16"/>
      <c r="DM931" s="16"/>
      <c r="DN931" s="16"/>
      <c r="DO931" s="16"/>
      <c r="DP931" s="16"/>
      <c r="DQ931" s="16"/>
      <c r="DR931" s="16"/>
      <c r="DS931" s="16"/>
      <c r="DT931" s="16"/>
      <c r="DU931" s="16"/>
      <c r="DV931" s="16"/>
      <c r="DW931" s="16"/>
      <c r="DX931" s="16"/>
      <c r="DY931" s="16"/>
      <c r="DZ931" s="16"/>
      <c r="EA931" s="16"/>
      <c r="EB931" s="16"/>
      <c r="EC931" s="16"/>
      <c r="ED931" s="16"/>
      <c r="EE931" s="16"/>
      <c r="EF931" s="16"/>
      <c r="EG931" s="16"/>
      <c r="EH931" s="16"/>
      <c r="EI931" s="16"/>
      <c r="EJ931" s="16"/>
      <c r="EK931" s="16"/>
      <c r="EL931" s="16"/>
      <c r="EM931" s="16"/>
      <c r="EN931" s="16"/>
      <c r="EO931" s="16"/>
      <c r="EP931" s="16"/>
      <c r="EQ931" s="16"/>
      <c r="ER931" s="16"/>
      <c r="ES931" s="16"/>
      <c r="ET931" s="16"/>
      <c r="EU931" s="16"/>
      <c r="EV931" s="16"/>
      <c r="EW931" s="16"/>
      <c r="EX931" s="16"/>
      <c r="EY931" s="16"/>
      <c r="EZ931" s="16"/>
      <c r="FA931" s="16"/>
      <c r="FB931" s="16"/>
      <c r="FC931" s="16"/>
      <c r="FD931" s="16"/>
      <c r="FE931" s="16"/>
      <c r="FF931" s="16"/>
      <c r="FG931" s="16"/>
      <c r="FH931" s="16"/>
      <c r="FI931" s="16"/>
      <c r="FJ931" s="16"/>
      <c r="FK931" s="16"/>
      <c r="FL931" s="16"/>
      <c r="FM931" s="16"/>
      <c r="FN931" s="16"/>
      <c r="FO931" s="16"/>
      <c r="FP931" s="16"/>
      <c r="FQ931" s="16"/>
      <c r="FR931" s="16"/>
      <c r="FS931" s="16"/>
      <c r="FT931" s="16"/>
      <c r="FU931" s="16"/>
      <c r="FV931" s="16"/>
      <c r="FW931" s="16"/>
      <c r="FX931" s="16"/>
      <c r="FY931" s="16"/>
      <c r="FZ931" s="16"/>
      <c r="GA931" s="16"/>
      <c r="GB931" s="16"/>
      <c r="GC931" s="16"/>
      <c r="GD931" s="16"/>
      <c r="GE931" s="16"/>
      <c r="GF931" s="16"/>
      <c r="GG931" s="16"/>
      <c r="GH931" s="16"/>
      <c r="GI931" s="16"/>
      <c r="GJ931" s="16"/>
      <c r="GK931" s="16"/>
      <c r="GL931" s="16"/>
      <c r="GM931" s="16"/>
      <c r="GN931" s="16"/>
      <c r="GO931" s="16"/>
      <c r="GP931" s="16"/>
      <c r="GQ931" s="16"/>
      <c r="GR931" s="16"/>
      <c r="GS931" s="16"/>
      <c r="GT931" s="16"/>
      <c r="GU931" s="16"/>
      <c r="GV931" s="16"/>
      <c r="GW931" s="16"/>
      <c r="GX931" s="16"/>
      <c r="GY931" s="16"/>
      <c r="GZ931" s="16"/>
      <c r="HA931" s="16"/>
      <c r="HB931" s="16"/>
      <c r="HC931" s="16"/>
      <c r="HD931" s="16"/>
      <c r="HE931" s="16"/>
      <c r="HF931" s="16"/>
      <c r="HG931" s="16"/>
      <c r="HH931" s="16"/>
      <c r="HI931" s="16"/>
      <c r="HJ931" s="16"/>
      <c r="HK931" s="16"/>
      <c r="HL931" s="16"/>
      <c r="HM931" s="16"/>
      <c r="HN931" s="16"/>
      <c r="HO931" s="16"/>
      <c r="HP931" s="16"/>
      <c r="HQ931" s="16"/>
      <c r="HR931" s="16"/>
      <c r="HS931" s="16"/>
      <c r="HT931" s="16"/>
      <c r="HU931" s="16"/>
      <c r="HV931" s="16"/>
      <c r="HW931" s="16"/>
      <c r="HX931" s="16"/>
      <c r="HY931" s="16"/>
      <c r="HZ931" s="16"/>
      <c r="IA931" s="16"/>
      <c r="IB931" s="16"/>
      <c r="IC931" s="16"/>
      <c r="ID931" s="16"/>
      <c r="IE931" s="16"/>
      <c r="IF931" s="16"/>
      <c r="IG931" s="16"/>
      <c r="IH931" s="16"/>
      <c r="II931" s="16"/>
      <c r="IJ931" s="16"/>
      <c r="IK931" s="16"/>
      <c r="IL931" s="16"/>
      <c r="IM931" s="16"/>
      <c r="IN931" s="16"/>
      <c r="IO931" s="16"/>
      <c r="IP931" s="16"/>
      <c r="IQ931" s="16"/>
      <c r="IR931" s="16"/>
      <c r="IS931" s="16"/>
      <c r="IT931" s="16"/>
      <c r="IU931" s="16"/>
      <c r="IV931" s="16"/>
      <c r="IW931" s="16"/>
      <c r="IX931" s="16"/>
      <c r="IY931" s="16"/>
      <c r="IZ931" s="16"/>
      <c r="JA931" s="16"/>
      <c r="JB931" s="16"/>
      <c r="JC931" s="16"/>
      <c r="JD931" s="16"/>
      <c r="JE931" s="16"/>
      <c r="JF931" s="16"/>
      <c r="JG931" s="16"/>
      <c r="JH931" s="16"/>
      <c r="JI931" s="16"/>
      <c r="JJ931" s="16"/>
      <c r="JK931" s="16"/>
      <c r="JL931" s="16"/>
      <c r="JM931" s="16"/>
      <c r="JN931" s="16"/>
      <c r="JO931" s="16"/>
      <c r="JP931" s="16"/>
    </row>
    <row r="932" spans="2:276" s="18" customFormat="1" ht="15.75" customHeight="1" x14ac:dyDescent="0.25">
      <c r="B932" s="16"/>
      <c r="C932" s="16"/>
      <c r="D932" s="16"/>
      <c r="E932" s="16"/>
      <c r="F932" s="16"/>
      <c r="G932" s="16"/>
      <c r="H932" s="16"/>
      <c r="I932" s="16"/>
      <c r="J932" s="16"/>
      <c r="K932" s="16"/>
      <c r="L932" s="16"/>
      <c r="M932" s="16"/>
      <c r="N932" s="16"/>
      <c r="O932" s="16"/>
      <c r="P932" s="16"/>
      <c r="Q932" s="16"/>
      <c r="R932" s="16"/>
      <c r="S932" s="16"/>
      <c r="T932" s="16"/>
      <c r="U932" s="16"/>
      <c r="V932" s="16"/>
      <c r="W932" s="16"/>
      <c r="X932" s="16"/>
      <c r="Y932" s="16"/>
      <c r="Z932" s="16"/>
      <c r="AA932" s="16"/>
      <c r="AB932" s="16"/>
      <c r="AC932" s="16"/>
      <c r="AD932" s="16"/>
      <c r="AE932" s="16"/>
      <c r="AF932" s="16"/>
      <c r="AG932" s="16"/>
      <c r="AH932" s="16"/>
      <c r="AI932" s="16"/>
      <c r="AJ932" s="16"/>
      <c r="AK932" s="16"/>
      <c r="AL932" s="16"/>
      <c r="AM932" s="16"/>
      <c r="AN932" s="16"/>
      <c r="AO932" s="16"/>
      <c r="AP932" s="16"/>
      <c r="AQ932" s="16"/>
      <c r="AR932" s="16"/>
      <c r="AS932" s="16"/>
      <c r="AT932" s="16"/>
      <c r="AU932" s="16"/>
      <c r="AV932" s="16"/>
      <c r="AW932" s="16"/>
      <c r="AX932" s="16"/>
      <c r="AY932" s="16"/>
      <c r="AZ932" s="16"/>
      <c r="BA932" s="16"/>
      <c r="BB932" s="16"/>
      <c r="BC932" s="16"/>
      <c r="BD932" s="16"/>
      <c r="BE932" s="16"/>
      <c r="BF932" s="16"/>
      <c r="BG932" s="16"/>
      <c r="BH932" s="16"/>
      <c r="BI932" s="16"/>
      <c r="BJ932" s="16"/>
      <c r="BK932" s="16"/>
      <c r="BL932" s="16"/>
      <c r="BM932" s="16"/>
      <c r="BN932" s="16"/>
      <c r="BO932" s="16"/>
      <c r="BP932" s="16"/>
      <c r="BQ932" s="16"/>
      <c r="BR932" s="16"/>
      <c r="BS932" s="16"/>
      <c r="BT932" s="16"/>
      <c r="BU932" s="16"/>
      <c r="BV932" s="16"/>
      <c r="BW932" s="16"/>
      <c r="BX932" s="16"/>
      <c r="BY932" s="16"/>
      <c r="BZ932" s="16"/>
      <c r="CA932" s="16"/>
      <c r="CB932" s="16"/>
      <c r="CC932" s="16"/>
      <c r="CD932" s="16"/>
      <c r="CE932" s="16"/>
      <c r="CF932" s="16"/>
      <c r="CG932" s="16"/>
      <c r="CH932" s="16"/>
      <c r="CI932" s="16"/>
      <c r="CJ932" s="16"/>
      <c r="CK932" s="16"/>
      <c r="CL932" s="16"/>
      <c r="CM932" s="16"/>
      <c r="CN932" s="16"/>
      <c r="CO932" s="16"/>
      <c r="CP932" s="16"/>
      <c r="CQ932" s="16"/>
      <c r="CR932" s="16"/>
      <c r="CS932" s="16"/>
      <c r="CT932" s="16"/>
      <c r="CU932" s="16"/>
      <c r="CV932" s="16"/>
      <c r="CW932" s="16"/>
      <c r="CX932" s="16"/>
      <c r="CY932" s="16"/>
      <c r="CZ932" s="16"/>
      <c r="DA932" s="16"/>
      <c r="DB932" s="16"/>
      <c r="DC932" s="16"/>
      <c r="DD932" s="16"/>
      <c r="DE932" s="16"/>
      <c r="DF932" s="16"/>
      <c r="DG932" s="16"/>
      <c r="DH932" s="16"/>
      <c r="DI932" s="16"/>
      <c r="DJ932" s="16"/>
      <c r="DK932" s="16"/>
      <c r="DL932" s="16"/>
      <c r="DM932" s="16"/>
      <c r="DN932" s="16"/>
      <c r="DO932" s="16"/>
      <c r="DP932" s="16"/>
      <c r="DQ932" s="16"/>
      <c r="DR932" s="16"/>
      <c r="DS932" s="16"/>
      <c r="DT932" s="16"/>
      <c r="DU932" s="16"/>
      <c r="DV932" s="16"/>
      <c r="DW932" s="16"/>
      <c r="DX932" s="16"/>
      <c r="DY932" s="16"/>
      <c r="DZ932" s="16"/>
      <c r="EA932" s="16"/>
      <c r="EB932" s="16"/>
      <c r="EC932" s="16"/>
      <c r="ED932" s="16"/>
      <c r="EE932" s="16"/>
      <c r="EF932" s="16"/>
      <c r="EG932" s="16"/>
      <c r="EH932" s="16"/>
      <c r="EI932" s="16"/>
      <c r="EJ932" s="16"/>
      <c r="EK932" s="16"/>
      <c r="EL932" s="16"/>
      <c r="EM932" s="16"/>
      <c r="EN932" s="16"/>
      <c r="EO932" s="16"/>
      <c r="EP932" s="16"/>
      <c r="EQ932" s="16"/>
      <c r="ER932" s="16"/>
      <c r="ES932" s="16"/>
      <c r="ET932" s="16"/>
      <c r="EU932" s="16"/>
      <c r="EV932" s="16"/>
      <c r="EW932" s="16"/>
      <c r="EX932" s="16"/>
      <c r="EY932" s="16"/>
      <c r="EZ932" s="16"/>
      <c r="FA932" s="16"/>
      <c r="FB932" s="16"/>
      <c r="FC932" s="16"/>
      <c r="FD932" s="16"/>
      <c r="FE932" s="16"/>
      <c r="FF932" s="16"/>
      <c r="FG932" s="16"/>
      <c r="FH932" s="16"/>
      <c r="FI932" s="16"/>
      <c r="FJ932" s="16"/>
      <c r="FK932" s="16"/>
      <c r="FL932" s="16"/>
      <c r="FM932" s="16"/>
      <c r="FN932" s="16"/>
      <c r="FO932" s="16"/>
      <c r="FP932" s="16"/>
      <c r="FQ932" s="16"/>
      <c r="FR932" s="16"/>
      <c r="FS932" s="16"/>
      <c r="FT932" s="16"/>
      <c r="FU932" s="16"/>
      <c r="FV932" s="16"/>
      <c r="FW932" s="16"/>
      <c r="FX932" s="16"/>
      <c r="FY932" s="16"/>
      <c r="FZ932" s="16"/>
      <c r="GA932" s="16"/>
      <c r="GB932" s="16"/>
      <c r="GC932" s="16"/>
      <c r="GD932" s="16"/>
      <c r="GE932" s="16"/>
      <c r="GF932" s="16"/>
      <c r="GG932" s="16"/>
      <c r="GH932" s="16"/>
      <c r="GI932" s="16"/>
      <c r="GJ932" s="16"/>
      <c r="GK932" s="16"/>
      <c r="GL932" s="16"/>
      <c r="GM932" s="16"/>
      <c r="GN932" s="16"/>
      <c r="GO932" s="16"/>
      <c r="GP932" s="16"/>
      <c r="GQ932" s="16"/>
      <c r="GR932" s="16"/>
      <c r="GS932" s="16"/>
      <c r="GT932" s="16"/>
      <c r="GU932" s="16"/>
      <c r="GV932" s="16"/>
      <c r="GW932" s="16"/>
      <c r="GX932" s="16"/>
      <c r="GY932" s="16"/>
      <c r="GZ932" s="16"/>
      <c r="HA932" s="16"/>
      <c r="HB932" s="16"/>
      <c r="HC932" s="16"/>
      <c r="HD932" s="16"/>
      <c r="HE932" s="16"/>
      <c r="HF932" s="16"/>
      <c r="HG932" s="16"/>
      <c r="HH932" s="16"/>
      <c r="HI932" s="16"/>
      <c r="HJ932" s="16"/>
      <c r="HK932" s="16"/>
      <c r="HL932" s="16"/>
      <c r="HM932" s="16"/>
      <c r="HN932" s="16"/>
      <c r="HO932" s="16"/>
      <c r="HP932" s="16"/>
      <c r="HQ932" s="16"/>
      <c r="HR932" s="16"/>
      <c r="HS932" s="16"/>
      <c r="HT932" s="16"/>
      <c r="HU932" s="16"/>
      <c r="HV932" s="16"/>
      <c r="HW932" s="16"/>
      <c r="HX932" s="16"/>
      <c r="HY932" s="16"/>
      <c r="HZ932" s="16"/>
      <c r="IA932" s="16"/>
      <c r="IB932" s="16"/>
      <c r="IC932" s="16"/>
      <c r="ID932" s="16"/>
      <c r="IE932" s="16"/>
      <c r="IF932" s="16"/>
      <c r="IG932" s="16"/>
      <c r="IH932" s="16"/>
      <c r="II932" s="16"/>
      <c r="IJ932" s="16"/>
      <c r="IK932" s="16"/>
      <c r="IL932" s="16"/>
      <c r="IM932" s="16"/>
      <c r="IN932" s="16"/>
      <c r="IO932" s="16"/>
      <c r="IP932" s="16"/>
      <c r="IQ932" s="16"/>
      <c r="IR932" s="16"/>
      <c r="IS932" s="16"/>
      <c r="IT932" s="16"/>
      <c r="IU932" s="16"/>
      <c r="IV932" s="16"/>
      <c r="IW932" s="16"/>
      <c r="IX932" s="16"/>
      <c r="IY932" s="16"/>
      <c r="IZ932" s="16"/>
      <c r="JA932" s="16"/>
      <c r="JB932" s="16"/>
      <c r="JC932" s="16"/>
      <c r="JD932" s="16"/>
      <c r="JE932" s="16"/>
      <c r="JF932" s="16"/>
      <c r="JG932" s="16"/>
      <c r="JH932" s="16"/>
      <c r="JI932" s="16"/>
      <c r="JJ932" s="16"/>
      <c r="JK932" s="16"/>
      <c r="JL932" s="16"/>
      <c r="JM932" s="16"/>
      <c r="JN932" s="16"/>
      <c r="JO932" s="16"/>
      <c r="JP932" s="16"/>
    </row>
    <row r="933" spans="2:276" s="18" customFormat="1" ht="15.75" customHeight="1" x14ac:dyDescent="0.25">
      <c r="B933" s="16"/>
      <c r="C933" s="16"/>
      <c r="D933" s="16"/>
      <c r="E933" s="16"/>
      <c r="F933" s="16"/>
      <c r="G933" s="16"/>
      <c r="H933" s="16"/>
      <c r="I933" s="16"/>
      <c r="J933" s="16"/>
      <c r="K933" s="16"/>
      <c r="L933" s="16"/>
      <c r="M933" s="16"/>
      <c r="N933" s="16"/>
      <c r="O933" s="16"/>
      <c r="P933" s="16"/>
      <c r="Q933" s="16"/>
      <c r="R933" s="16"/>
      <c r="S933" s="16"/>
      <c r="T933" s="16"/>
      <c r="U933" s="16"/>
      <c r="V933" s="16"/>
      <c r="W933" s="16"/>
      <c r="X933" s="16"/>
      <c r="Y933" s="16"/>
      <c r="Z933" s="16"/>
      <c r="AA933" s="16"/>
      <c r="AB933" s="16"/>
      <c r="AC933" s="16"/>
      <c r="AD933" s="16"/>
      <c r="AE933" s="16"/>
      <c r="AF933" s="16"/>
      <c r="AG933" s="16"/>
      <c r="AH933" s="16"/>
      <c r="AI933" s="16"/>
      <c r="AJ933" s="16"/>
      <c r="AK933" s="16"/>
      <c r="AL933" s="16"/>
      <c r="AM933" s="16"/>
      <c r="AN933" s="16"/>
      <c r="AO933" s="16"/>
      <c r="AP933" s="16"/>
      <c r="AQ933" s="16"/>
      <c r="AR933" s="16"/>
      <c r="AS933" s="16"/>
      <c r="AT933" s="16"/>
      <c r="AU933" s="16"/>
      <c r="AV933" s="16"/>
      <c r="AW933" s="16"/>
      <c r="AX933" s="16"/>
      <c r="AY933" s="16"/>
      <c r="AZ933" s="16"/>
      <c r="BA933" s="16"/>
      <c r="BB933" s="16"/>
      <c r="BC933" s="16"/>
      <c r="BD933" s="16"/>
      <c r="BE933" s="16"/>
      <c r="BF933" s="16"/>
      <c r="BG933" s="16"/>
      <c r="BH933" s="16"/>
      <c r="BI933" s="16"/>
      <c r="BJ933" s="16"/>
      <c r="BK933" s="16"/>
      <c r="BL933" s="16"/>
      <c r="BM933" s="16"/>
      <c r="BN933" s="16"/>
      <c r="BO933" s="16"/>
      <c r="BP933" s="16"/>
      <c r="BQ933" s="16"/>
      <c r="BR933" s="16"/>
      <c r="BS933" s="16"/>
      <c r="BT933" s="16"/>
      <c r="BU933" s="16"/>
      <c r="BV933" s="16"/>
      <c r="BW933" s="16"/>
      <c r="BX933" s="16"/>
      <c r="BY933" s="16"/>
      <c r="BZ933" s="16"/>
      <c r="CA933" s="16"/>
      <c r="CB933" s="16"/>
      <c r="CC933" s="16"/>
      <c r="CD933" s="16"/>
      <c r="CE933" s="16"/>
      <c r="CF933" s="16"/>
      <c r="CG933" s="16"/>
      <c r="CH933" s="16"/>
      <c r="CI933" s="16"/>
      <c r="CJ933" s="16"/>
      <c r="CK933" s="16"/>
      <c r="CL933" s="16"/>
      <c r="CM933" s="16"/>
      <c r="CN933" s="16"/>
      <c r="CO933" s="16"/>
      <c r="CP933" s="16"/>
      <c r="CQ933" s="16"/>
      <c r="CR933" s="16"/>
      <c r="CS933" s="16"/>
      <c r="CT933" s="16"/>
      <c r="CU933" s="16"/>
      <c r="CV933" s="16"/>
      <c r="CW933" s="16"/>
      <c r="CX933" s="16"/>
      <c r="CY933" s="16"/>
      <c r="CZ933" s="16"/>
      <c r="DA933" s="16"/>
      <c r="DB933" s="16"/>
      <c r="DC933" s="16"/>
      <c r="DD933" s="16"/>
      <c r="DE933" s="16"/>
      <c r="DF933" s="16"/>
      <c r="DG933" s="16"/>
      <c r="DH933" s="16"/>
      <c r="DI933" s="16"/>
      <c r="DJ933" s="16"/>
      <c r="DK933" s="16"/>
      <c r="DL933" s="16"/>
      <c r="DM933" s="16"/>
      <c r="DN933" s="16"/>
      <c r="DO933" s="16"/>
      <c r="DP933" s="16"/>
      <c r="DQ933" s="16"/>
      <c r="DR933" s="16"/>
      <c r="DS933" s="16"/>
      <c r="DT933" s="16"/>
      <c r="DU933" s="16"/>
      <c r="DV933" s="16"/>
      <c r="DW933" s="16"/>
      <c r="DX933" s="16"/>
      <c r="DY933" s="16"/>
      <c r="DZ933" s="16"/>
      <c r="EA933" s="16"/>
      <c r="EB933" s="16"/>
      <c r="EC933" s="16"/>
      <c r="ED933" s="16"/>
      <c r="EE933" s="16"/>
      <c r="EF933" s="16"/>
      <c r="EG933" s="16"/>
      <c r="EH933" s="16"/>
      <c r="EI933" s="16"/>
      <c r="EJ933" s="16"/>
      <c r="EK933" s="16"/>
      <c r="EL933" s="16"/>
      <c r="EM933" s="16"/>
      <c r="EN933" s="16"/>
      <c r="EO933" s="16"/>
      <c r="EP933" s="16"/>
      <c r="EQ933" s="16"/>
      <c r="ER933" s="16"/>
      <c r="ES933" s="16"/>
      <c r="ET933" s="16"/>
      <c r="EU933" s="16"/>
      <c r="EV933" s="16"/>
      <c r="EW933" s="16"/>
      <c r="EX933" s="16"/>
      <c r="EY933" s="16"/>
      <c r="EZ933" s="16"/>
      <c r="FA933" s="16"/>
      <c r="FB933" s="16"/>
      <c r="FC933" s="16"/>
      <c r="FD933" s="16"/>
      <c r="FE933" s="16"/>
      <c r="FF933" s="16"/>
      <c r="FG933" s="16"/>
      <c r="FH933" s="16"/>
      <c r="FI933" s="16"/>
      <c r="FJ933" s="16"/>
      <c r="FK933" s="16"/>
      <c r="FL933" s="16"/>
      <c r="FM933" s="16"/>
      <c r="FN933" s="16"/>
      <c r="FO933" s="16"/>
      <c r="FP933" s="16"/>
      <c r="FQ933" s="16"/>
      <c r="FR933" s="16"/>
      <c r="FS933" s="16"/>
      <c r="FT933" s="16"/>
      <c r="FU933" s="16"/>
      <c r="FV933" s="16"/>
      <c r="FW933" s="16"/>
      <c r="FX933" s="16"/>
      <c r="FY933" s="16"/>
      <c r="FZ933" s="16"/>
      <c r="GA933" s="16"/>
      <c r="GB933" s="16"/>
      <c r="GC933" s="16"/>
      <c r="GD933" s="16"/>
      <c r="GE933" s="16"/>
      <c r="GF933" s="16"/>
      <c r="GG933" s="16"/>
      <c r="GH933" s="16"/>
      <c r="GI933" s="16"/>
      <c r="GJ933" s="16"/>
      <c r="GK933" s="16"/>
      <c r="GL933" s="16"/>
      <c r="GM933" s="16"/>
      <c r="GN933" s="16"/>
      <c r="GO933" s="16"/>
      <c r="GP933" s="16"/>
      <c r="GQ933" s="16"/>
      <c r="GR933" s="16"/>
      <c r="GS933" s="16"/>
      <c r="GT933" s="16"/>
      <c r="GU933" s="16"/>
      <c r="GV933" s="16"/>
      <c r="GW933" s="16"/>
      <c r="GX933" s="16"/>
      <c r="GY933" s="16"/>
      <c r="GZ933" s="16"/>
      <c r="HA933" s="16"/>
      <c r="HB933" s="16"/>
      <c r="HC933" s="16"/>
      <c r="HD933" s="16"/>
      <c r="HE933" s="16"/>
      <c r="HF933" s="16"/>
      <c r="HG933" s="16"/>
      <c r="HH933" s="16"/>
      <c r="HI933" s="16"/>
      <c r="HJ933" s="16"/>
      <c r="HK933" s="16"/>
      <c r="HL933" s="16"/>
      <c r="HM933" s="16"/>
      <c r="HN933" s="16"/>
      <c r="HO933" s="16"/>
      <c r="HP933" s="16"/>
      <c r="HQ933" s="16"/>
      <c r="HR933" s="16"/>
      <c r="HS933" s="16"/>
      <c r="HT933" s="16"/>
      <c r="HU933" s="16"/>
      <c r="HV933" s="16"/>
      <c r="HW933" s="16"/>
      <c r="HX933" s="16"/>
      <c r="HY933" s="16"/>
      <c r="HZ933" s="16"/>
      <c r="IA933" s="16"/>
      <c r="IB933" s="16"/>
      <c r="IC933" s="16"/>
      <c r="ID933" s="16"/>
      <c r="IE933" s="16"/>
      <c r="IF933" s="16"/>
      <c r="IG933" s="16"/>
      <c r="IH933" s="16"/>
      <c r="II933" s="16"/>
      <c r="IJ933" s="16"/>
      <c r="IK933" s="16"/>
      <c r="IL933" s="16"/>
      <c r="IM933" s="16"/>
      <c r="IN933" s="16"/>
      <c r="IO933" s="16"/>
      <c r="IP933" s="16"/>
      <c r="IQ933" s="16"/>
      <c r="IR933" s="16"/>
      <c r="IS933" s="16"/>
      <c r="IT933" s="16"/>
      <c r="IU933" s="16"/>
      <c r="IV933" s="16"/>
      <c r="IW933" s="16"/>
      <c r="IX933" s="16"/>
      <c r="IY933" s="16"/>
      <c r="IZ933" s="16"/>
      <c r="JA933" s="16"/>
      <c r="JB933" s="16"/>
      <c r="JC933" s="16"/>
      <c r="JD933" s="16"/>
      <c r="JE933" s="16"/>
      <c r="JF933" s="16"/>
      <c r="JG933" s="16"/>
      <c r="JH933" s="16"/>
      <c r="JI933" s="16"/>
      <c r="JJ933" s="16"/>
      <c r="JK933" s="16"/>
      <c r="JL933" s="16"/>
      <c r="JM933" s="16"/>
      <c r="JN933" s="16"/>
      <c r="JO933" s="16"/>
      <c r="JP933" s="16"/>
    </row>
    <row r="934" spans="2:276" s="18" customFormat="1" ht="15.75" customHeight="1" x14ac:dyDescent="0.25">
      <c r="B934" s="16"/>
      <c r="C934" s="16"/>
      <c r="D934" s="16"/>
      <c r="E934" s="16"/>
      <c r="F934" s="16"/>
      <c r="G934" s="16"/>
      <c r="H934" s="16"/>
      <c r="I934" s="16"/>
      <c r="J934" s="16"/>
      <c r="K934" s="16"/>
      <c r="L934" s="16"/>
      <c r="M934" s="16"/>
      <c r="N934" s="16"/>
      <c r="O934" s="16"/>
      <c r="P934" s="16"/>
      <c r="Q934" s="16"/>
      <c r="R934" s="16"/>
      <c r="S934" s="16"/>
      <c r="T934" s="16"/>
      <c r="U934" s="16"/>
      <c r="V934" s="16"/>
      <c r="W934" s="16"/>
      <c r="X934" s="16"/>
      <c r="Y934" s="16"/>
      <c r="Z934" s="16"/>
      <c r="AA934" s="16"/>
      <c r="AB934" s="16"/>
      <c r="AC934" s="16"/>
      <c r="AD934" s="16"/>
      <c r="AE934" s="16"/>
      <c r="AF934" s="16"/>
      <c r="AG934" s="16"/>
      <c r="AH934" s="16"/>
      <c r="AI934" s="16"/>
      <c r="AJ934" s="16"/>
      <c r="AK934" s="16"/>
      <c r="AL934" s="16"/>
      <c r="AM934" s="16"/>
      <c r="AN934" s="16"/>
      <c r="AO934" s="16"/>
      <c r="AP934" s="16"/>
      <c r="AQ934" s="16"/>
      <c r="AR934" s="16"/>
      <c r="AS934" s="16"/>
      <c r="AT934" s="16"/>
      <c r="AU934" s="16"/>
      <c r="AV934" s="16"/>
      <c r="AW934" s="16"/>
      <c r="AX934" s="16"/>
      <c r="AY934" s="16"/>
      <c r="AZ934" s="16"/>
      <c r="BA934" s="16"/>
      <c r="BB934" s="16"/>
      <c r="BC934" s="16"/>
      <c r="BD934" s="16"/>
      <c r="BE934" s="16"/>
      <c r="BF934" s="16"/>
      <c r="BG934" s="16"/>
      <c r="BH934" s="16"/>
      <c r="BI934" s="16"/>
      <c r="BJ934" s="16"/>
      <c r="BK934" s="16"/>
      <c r="BL934" s="16"/>
      <c r="BM934" s="16"/>
      <c r="BN934" s="16"/>
      <c r="BO934" s="16"/>
      <c r="BP934" s="16"/>
      <c r="BQ934" s="16"/>
      <c r="BR934" s="16"/>
      <c r="BS934" s="16"/>
      <c r="BT934" s="16"/>
      <c r="BU934" s="16"/>
      <c r="BV934" s="16"/>
      <c r="BW934" s="16"/>
      <c r="BX934" s="16"/>
      <c r="BY934" s="16"/>
      <c r="BZ934" s="16"/>
      <c r="CA934" s="16"/>
      <c r="CB934" s="16"/>
      <c r="CC934" s="16"/>
      <c r="CD934" s="16"/>
      <c r="CE934" s="16"/>
      <c r="CF934" s="16"/>
      <c r="CG934" s="16"/>
      <c r="CH934" s="16"/>
      <c r="CI934" s="16"/>
      <c r="CJ934" s="16"/>
      <c r="CK934" s="16"/>
      <c r="CL934" s="16"/>
      <c r="CM934" s="16"/>
      <c r="CN934" s="16"/>
      <c r="CO934" s="16"/>
      <c r="CP934" s="16"/>
      <c r="CQ934" s="16"/>
      <c r="CR934" s="16"/>
      <c r="CS934" s="16"/>
      <c r="CT934" s="16"/>
      <c r="CU934" s="16"/>
      <c r="CV934" s="16"/>
      <c r="CW934" s="16"/>
      <c r="CX934" s="16"/>
      <c r="CY934" s="16"/>
      <c r="CZ934" s="16"/>
      <c r="DA934" s="16"/>
      <c r="DB934" s="16"/>
      <c r="DC934" s="16"/>
      <c r="DD934" s="16"/>
      <c r="DE934" s="16"/>
      <c r="DF934" s="16"/>
      <c r="DG934" s="16"/>
      <c r="DH934" s="16"/>
      <c r="DI934" s="16"/>
      <c r="DJ934" s="16"/>
      <c r="DK934" s="16"/>
      <c r="DL934" s="16"/>
      <c r="DM934" s="16"/>
      <c r="DN934" s="16"/>
      <c r="DO934" s="16"/>
      <c r="DP934" s="16"/>
      <c r="DQ934" s="16"/>
      <c r="DR934" s="16"/>
      <c r="DS934" s="16"/>
      <c r="DT934" s="16"/>
      <c r="DU934" s="16"/>
      <c r="DV934" s="16"/>
      <c r="DW934" s="16"/>
      <c r="DX934" s="16"/>
      <c r="DY934" s="16"/>
      <c r="DZ934" s="16"/>
      <c r="EA934" s="16"/>
      <c r="EB934" s="16"/>
      <c r="EC934" s="16"/>
      <c r="ED934" s="16"/>
      <c r="EE934" s="16"/>
      <c r="EF934" s="16"/>
      <c r="EG934" s="16"/>
      <c r="EH934" s="16"/>
      <c r="EI934" s="16"/>
      <c r="EJ934" s="16"/>
      <c r="EK934" s="16"/>
      <c r="EL934" s="16"/>
      <c r="EM934" s="16"/>
      <c r="EN934" s="16"/>
      <c r="EO934" s="16"/>
      <c r="EP934" s="16"/>
      <c r="EQ934" s="16"/>
      <c r="ER934" s="16"/>
      <c r="ES934" s="16"/>
      <c r="ET934" s="16"/>
      <c r="EU934" s="16"/>
      <c r="EV934" s="16"/>
      <c r="EW934" s="16"/>
      <c r="EX934" s="16"/>
      <c r="EY934" s="16"/>
      <c r="EZ934" s="16"/>
      <c r="FA934" s="16"/>
      <c r="FB934" s="16"/>
      <c r="FC934" s="16"/>
      <c r="FD934" s="16"/>
      <c r="FE934" s="16"/>
      <c r="FF934" s="16"/>
      <c r="FG934" s="16"/>
      <c r="FH934" s="16"/>
      <c r="FI934" s="16"/>
      <c r="FJ934" s="16"/>
      <c r="FK934" s="16"/>
      <c r="FL934" s="16"/>
      <c r="FM934" s="16"/>
      <c r="FN934" s="16"/>
      <c r="FO934" s="16"/>
      <c r="FP934" s="16"/>
      <c r="FQ934" s="16"/>
      <c r="FR934" s="16"/>
      <c r="FS934" s="16"/>
      <c r="FT934" s="16"/>
      <c r="FU934" s="16"/>
      <c r="FV934" s="16"/>
      <c r="FW934" s="16"/>
      <c r="FX934" s="16"/>
      <c r="FY934" s="16"/>
      <c r="FZ934" s="16"/>
      <c r="GA934" s="16"/>
      <c r="GB934" s="16"/>
      <c r="GC934" s="16"/>
      <c r="GD934" s="16"/>
      <c r="GE934" s="16"/>
      <c r="GF934" s="16"/>
      <c r="GG934" s="16"/>
      <c r="GH934" s="16"/>
      <c r="GI934" s="16"/>
      <c r="GJ934" s="16"/>
      <c r="GK934" s="16"/>
      <c r="GL934" s="16"/>
      <c r="GM934" s="16"/>
      <c r="GN934" s="16"/>
      <c r="GO934" s="16"/>
      <c r="GP934" s="16"/>
      <c r="GQ934" s="16"/>
      <c r="GR934" s="16"/>
      <c r="GS934" s="16"/>
      <c r="GT934" s="16"/>
      <c r="GU934" s="16"/>
      <c r="GV934" s="16"/>
      <c r="GW934" s="16"/>
      <c r="GX934" s="16"/>
      <c r="GY934" s="16"/>
      <c r="GZ934" s="16"/>
      <c r="HA934" s="16"/>
      <c r="HB934" s="16"/>
      <c r="HC934" s="16"/>
      <c r="HD934" s="16"/>
      <c r="HE934" s="16"/>
      <c r="HF934" s="16"/>
      <c r="HG934" s="16"/>
      <c r="HH934" s="16"/>
      <c r="HI934" s="16"/>
      <c r="HJ934" s="16"/>
      <c r="HK934" s="16"/>
      <c r="HL934" s="16"/>
      <c r="HM934" s="16"/>
      <c r="HN934" s="16"/>
      <c r="HO934" s="16"/>
      <c r="HP934" s="16"/>
      <c r="HQ934" s="16"/>
      <c r="HR934" s="16"/>
      <c r="HS934" s="16"/>
      <c r="HT934" s="16"/>
      <c r="HU934" s="16"/>
      <c r="HV934" s="16"/>
      <c r="HW934" s="16"/>
      <c r="HX934" s="16"/>
      <c r="HY934" s="16"/>
      <c r="HZ934" s="16"/>
      <c r="IA934" s="16"/>
      <c r="IB934" s="16"/>
      <c r="IC934" s="16"/>
      <c r="ID934" s="16"/>
      <c r="IE934" s="16"/>
      <c r="IF934" s="16"/>
      <c r="IG934" s="16"/>
      <c r="IH934" s="16"/>
      <c r="II934" s="16"/>
      <c r="IJ934" s="16"/>
      <c r="IK934" s="16"/>
      <c r="IL934" s="16"/>
      <c r="IM934" s="16"/>
      <c r="IN934" s="16"/>
      <c r="IO934" s="16"/>
      <c r="IP934" s="16"/>
      <c r="IQ934" s="16"/>
      <c r="IR934" s="16"/>
      <c r="IS934" s="16"/>
      <c r="IT934" s="16"/>
      <c r="IU934" s="16"/>
      <c r="IV934" s="16"/>
      <c r="IW934" s="16"/>
      <c r="IX934" s="16"/>
      <c r="IY934" s="16"/>
      <c r="IZ934" s="16"/>
      <c r="JA934" s="16"/>
      <c r="JB934" s="16"/>
      <c r="JC934" s="16"/>
      <c r="JD934" s="16"/>
      <c r="JE934" s="16"/>
      <c r="JF934" s="16"/>
      <c r="JG934" s="16"/>
      <c r="JH934" s="16"/>
      <c r="JI934" s="16"/>
      <c r="JJ934" s="16"/>
      <c r="JK934" s="16"/>
      <c r="JL934" s="16"/>
      <c r="JM934" s="16"/>
      <c r="JN934" s="16"/>
      <c r="JO934" s="16"/>
      <c r="JP934" s="16"/>
    </row>
    <row r="935" spans="2:276" s="18" customFormat="1" ht="15.75" customHeight="1" x14ac:dyDescent="0.25">
      <c r="B935" s="16"/>
      <c r="C935" s="16"/>
      <c r="D935" s="16"/>
      <c r="E935" s="16"/>
      <c r="F935" s="16"/>
      <c r="G935" s="16"/>
      <c r="H935" s="16"/>
      <c r="I935" s="16"/>
      <c r="J935" s="16"/>
      <c r="K935" s="16"/>
      <c r="L935" s="16"/>
      <c r="M935" s="16"/>
      <c r="N935" s="16"/>
      <c r="O935" s="16"/>
      <c r="P935" s="16"/>
      <c r="Q935" s="16"/>
      <c r="R935" s="16"/>
      <c r="S935" s="16"/>
      <c r="T935" s="16"/>
      <c r="U935" s="16"/>
      <c r="V935" s="16"/>
      <c r="W935" s="16"/>
      <c r="X935" s="16"/>
      <c r="Y935" s="16"/>
      <c r="Z935" s="16"/>
      <c r="AA935" s="16"/>
      <c r="AB935" s="16"/>
      <c r="AC935" s="16"/>
      <c r="AD935" s="16"/>
      <c r="AE935" s="16"/>
      <c r="AF935" s="16"/>
      <c r="AG935" s="16"/>
      <c r="AH935" s="16"/>
      <c r="AI935" s="16"/>
      <c r="AJ935" s="16"/>
      <c r="AK935" s="16"/>
      <c r="AL935" s="16"/>
      <c r="AM935" s="16"/>
      <c r="AN935" s="16"/>
      <c r="AO935" s="16"/>
      <c r="AP935" s="16"/>
      <c r="AQ935" s="16"/>
      <c r="AR935" s="16"/>
      <c r="AS935" s="16"/>
      <c r="AT935" s="16"/>
      <c r="AU935" s="16"/>
      <c r="AV935" s="16"/>
      <c r="AW935" s="16"/>
      <c r="AX935" s="16"/>
      <c r="AY935" s="16"/>
      <c r="AZ935" s="16"/>
      <c r="BA935" s="16"/>
      <c r="BB935" s="16"/>
      <c r="BC935" s="16"/>
      <c r="BD935" s="16"/>
      <c r="BE935" s="16"/>
      <c r="BF935" s="16"/>
      <c r="BG935" s="16"/>
      <c r="BH935" s="16"/>
      <c r="BI935" s="16"/>
      <c r="BJ935" s="16"/>
      <c r="BK935" s="16"/>
      <c r="BL935" s="16"/>
      <c r="BM935" s="16"/>
      <c r="BN935" s="16"/>
      <c r="BO935" s="16"/>
      <c r="BP935" s="16"/>
      <c r="BQ935" s="16"/>
      <c r="BR935" s="16"/>
      <c r="BS935" s="16"/>
      <c r="BT935" s="16"/>
      <c r="BU935" s="16"/>
      <c r="BV935" s="16"/>
      <c r="BW935" s="16"/>
      <c r="BX935" s="16"/>
      <c r="BY935" s="16"/>
      <c r="BZ935" s="16"/>
      <c r="CA935" s="16"/>
      <c r="CB935" s="16"/>
      <c r="CC935" s="16"/>
      <c r="CD935" s="16"/>
      <c r="CE935" s="16"/>
      <c r="CF935" s="16"/>
      <c r="CG935" s="16"/>
      <c r="CH935" s="16"/>
      <c r="CI935" s="16"/>
      <c r="CJ935" s="16"/>
      <c r="CK935" s="16"/>
      <c r="CL935" s="16"/>
      <c r="CM935" s="16"/>
      <c r="CN935" s="16"/>
      <c r="CO935" s="16"/>
      <c r="CP935" s="16"/>
      <c r="CQ935" s="16"/>
      <c r="CR935" s="16"/>
      <c r="CS935" s="16"/>
      <c r="CT935" s="16"/>
      <c r="CU935" s="16"/>
      <c r="CV935" s="16"/>
      <c r="CW935" s="16"/>
      <c r="CX935" s="16"/>
      <c r="CY935" s="16"/>
      <c r="CZ935" s="16"/>
      <c r="DA935" s="16"/>
      <c r="DB935" s="16"/>
      <c r="DC935" s="16"/>
      <c r="DD935" s="16"/>
      <c r="DE935" s="16"/>
      <c r="DF935" s="16"/>
      <c r="DG935" s="16"/>
      <c r="DH935" s="16"/>
      <c r="DI935" s="16"/>
      <c r="DJ935" s="16"/>
      <c r="DK935" s="16"/>
      <c r="DL935" s="16"/>
      <c r="DM935" s="16"/>
      <c r="DN935" s="16"/>
      <c r="DO935" s="16"/>
      <c r="DP935" s="16"/>
      <c r="DQ935" s="16"/>
      <c r="DR935" s="16"/>
      <c r="DS935" s="16"/>
      <c r="DT935" s="16"/>
      <c r="DU935" s="16"/>
      <c r="DV935" s="16"/>
      <c r="DW935" s="16"/>
      <c r="DX935" s="16"/>
      <c r="DY935" s="16"/>
      <c r="DZ935" s="16"/>
      <c r="EA935" s="16"/>
      <c r="EB935" s="16"/>
      <c r="EC935" s="16"/>
      <c r="ED935" s="16"/>
      <c r="EE935" s="16"/>
      <c r="EF935" s="16"/>
      <c r="EG935" s="16"/>
      <c r="EH935" s="16"/>
      <c r="EI935" s="16"/>
      <c r="EJ935" s="16"/>
      <c r="EK935" s="16"/>
      <c r="EL935" s="16"/>
      <c r="EM935" s="16"/>
      <c r="EN935" s="16"/>
      <c r="EO935" s="16"/>
      <c r="EP935" s="16"/>
      <c r="EQ935" s="16"/>
      <c r="ER935" s="16"/>
      <c r="ES935" s="16"/>
      <c r="ET935" s="16"/>
      <c r="EU935" s="16"/>
      <c r="EV935" s="16"/>
      <c r="EW935" s="16"/>
      <c r="EX935" s="16"/>
      <c r="EY935" s="16"/>
      <c r="EZ935" s="16"/>
      <c r="FA935" s="16"/>
      <c r="FB935" s="16"/>
      <c r="FC935" s="16"/>
      <c r="FD935" s="16"/>
      <c r="FE935" s="16"/>
      <c r="FF935" s="16"/>
      <c r="FG935" s="16"/>
      <c r="FH935" s="16"/>
      <c r="FI935" s="16"/>
      <c r="FJ935" s="16"/>
      <c r="FK935" s="16"/>
      <c r="FL935" s="16"/>
      <c r="FM935" s="16"/>
      <c r="FN935" s="16"/>
      <c r="FO935" s="16"/>
      <c r="FP935" s="16"/>
      <c r="FQ935" s="16"/>
      <c r="FR935" s="16"/>
      <c r="FS935" s="16"/>
      <c r="FT935" s="16"/>
      <c r="FU935" s="16"/>
      <c r="FV935" s="16"/>
      <c r="FW935" s="16"/>
      <c r="FX935" s="16"/>
      <c r="FY935" s="16"/>
      <c r="FZ935" s="16"/>
      <c r="GA935" s="16"/>
      <c r="GB935" s="16"/>
      <c r="GC935" s="16"/>
      <c r="GD935" s="16"/>
      <c r="GE935" s="16"/>
      <c r="GF935" s="16"/>
      <c r="GG935" s="16"/>
      <c r="GH935" s="16"/>
      <c r="GI935" s="16"/>
      <c r="GJ935" s="16"/>
      <c r="GK935" s="16"/>
      <c r="GL935" s="16"/>
      <c r="GM935" s="16"/>
      <c r="GN935" s="16"/>
      <c r="GO935" s="16"/>
      <c r="GP935" s="16"/>
      <c r="GQ935" s="16"/>
      <c r="GR935" s="16"/>
      <c r="GS935" s="16"/>
      <c r="GT935" s="16"/>
      <c r="GU935" s="16"/>
      <c r="GV935" s="16"/>
      <c r="GW935" s="16"/>
      <c r="GX935" s="16"/>
      <c r="GY935" s="16"/>
      <c r="GZ935" s="16"/>
      <c r="HA935" s="16"/>
      <c r="HB935" s="16"/>
      <c r="HC935" s="16"/>
      <c r="HD935" s="16"/>
      <c r="HE935" s="16"/>
      <c r="HF935" s="16"/>
      <c r="HG935" s="16"/>
      <c r="HH935" s="16"/>
      <c r="HI935" s="16"/>
      <c r="HJ935" s="16"/>
      <c r="HK935" s="16"/>
      <c r="HL935" s="16"/>
      <c r="HM935" s="16"/>
      <c r="HN935" s="16"/>
      <c r="HO935" s="16"/>
      <c r="HP935" s="16"/>
      <c r="HQ935" s="16"/>
      <c r="HR935" s="16"/>
      <c r="HS935" s="16"/>
      <c r="HT935" s="16"/>
      <c r="HU935" s="16"/>
      <c r="HV935" s="16"/>
      <c r="HW935" s="16"/>
      <c r="HX935" s="16"/>
      <c r="HY935" s="16"/>
      <c r="HZ935" s="16"/>
      <c r="IA935" s="16"/>
      <c r="IB935" s="16"/>
      <c r="IC935" s="16"/>
      <c r="ID935" s="16"/>
      <c r="IE935" s="16"/>
      <c r="IF935" s="16"/>
      <c r="IG935" s="16"/>
      <c r="IH935" s="16"/>
      <c r="II935" s="16"/>
      <c r="IJ935" s="16"/>
      <c r="IK935" s="16"/>
      <c r="IL935" s="16"/>
      <c r="IM935" s="16"/>
      <c r="IN935" s="16"/>
      <c r="IO935" s="16"/>
      <c r="IP935" s="16"/>
      <c r="IQ935" s="16"/>
      <c r="IR935" s="16"/>
      <c r="IS935" s="16"/>
      <c r="IT935" s="16"/>
      <c r="IU935" s="16"/>
      <c r="IV935" s="16"/>
      <c r="IW935" s="16"/>
      <c r="IX935" s="16"/>
      <c r="IY935" s="16"/>
      <c r="IZ935" s="16"/>
      <c r="JA935" s="16"/>
      <c r="JB935" s="16"/>
      <c r="JC935" s="16"/>
      <c r="JD935" s="16"/>
      <c r="JE935" s="16"/>
      <c r="JF935" s="16"/>
      <c r="JG935" s="16"/>
      <c r="JH935" s="16"/>
      <c r="JI935" s="16"/>
      <c r="JJ935" s="16"/>
      <c r="JK935" s="16"/>
      <c r="JL935" s="16"/>
      <c r="JM935" s="16"/>
      <c r="JN935" s="16"/>
      <c r="JO935" s="16"/>
      <c r="JP935" s="16"/>
    </row>
    <row r="936" spans="2:276" s="18" customFormat="1" ht="15.75" customHeight="1" x14ac:dyDescent="0.25">
      <c r="B936" s="16"/>
      <c r="C936" s="16"/>
      <c r="D936" s="16"/>
      <c r="E936" s="16"/>
      <c r="F936" s="16"/>
      <c r="G936" s="16"/>
      <c r="H936" s="16"/>
      <c r="I936" s="16"/>
      <c r="J936" s="16"/>
      <c r="K936" s="16"/>
      <c r="L936" s="16"/>
      <c r="M936" s="16"/>
      <c r="N936" s="16"/>
      <c r="O936" s="16"/>
      <c r="P936" s="16"/>
      <c r="Q936" s="16"/>
      <c r="R936" s="16"/>
      <c r="S936" s="16"/>
      <c r="T936" s="16"/>
      <c r="U936" s="16"/>
      <c r="V936" s="16"/>
      <c r="W936" s="16"/>
      <c r="X936" s="16"/>
      <c r="Y936" s="16"/>
      <c r="Z936" s="16"/>
      <c r="AA936" s="16"/>
      <c r="AB936" s="16"/>
      <c r="AC936" s="16"/>
      <c r="AD936" s="16"/>
      <c r="AE936" s="16"/>
      <c r="AF936" s="16"/>
      <c r="AG936" s="16"/>
      <c r="AH936" s="16"/>
      <c r="AI936" s="16"/>
      <c r="AJ936" s="16"/>
      <c r="AK936" s="16"/>
      <c r="AL936" s="16"/>
      <c r="AM936" s="16"/>
      <c r="AN936" s="16"/>
      <c r="AO936" s="16"/>
      <c r="AP936" s="16"/>
      <c r="AQ936" s="16"/>
      <c r="AR936" s="16"/>
      <c r="AS936" s="16"/>
      <c r="AT936" s="16"/>
      <c r="AU936" s="16"/>
      <c r="AV936" s="16"/>
      <c r="AW936" s="16"/>
      <c r="AX936" s="16"/>
      <c r="AY936" s="16"/>
      <c r="AZ936" s="16"/>
      <c r="BA936" s="16"/>
      <c r="BB936" s="16"/>
      <c r="BC936" s="16"/>
      <c r="BD936" s="16"/>
      <c r="BE936" s="16"/>
      <c r="BF936" s="16"/>
      <c r="BG936" s="16"/>
      <c r="BH936" s="16"/>
      <c r="BI936" s="16"/>
      <c r="BJ936" s="16"/>
      <c r="BK936" s="16"/>
      <c r="BL936" s="16"/>
      <c r="BM936" s="16"/>
      <c r="BN936" s="16"/>
      <c r="BO936" s="16"/>
      <c r="BP936" s="16"/>
      <c r="BQ936" s="16"/>
      <c r="BR936" s="16"/>
      <c r="BS936" s="16"/>
      <c r="BT936" s="16"/>
      <c r="BU936" s="16"/>
      <c r="BV936" s="16"/>
      <c r="BW936" s="16"/>
      <c r="BX936" s="16"/>
      <c r="BY936" s="16"/>
      <c r="BZ936" s="16"/>
      <c r="CA936" s="16"/>
      <c r="CB936" s="16"/>
      <c r="CC936" s="16"/>
      <c r="CD936" s="16"/>
      <c r="CE936" s="16"/>
      <c r="CF936" s="16"/>
      <c r="CG936" s="16"/>
      <c r="CH936" s="16"/>
      <c r="CI936" s="16"/>
      <c r="CJ936" s="16"/>
      <c r="CK936" s="16"/>
      <c r="CL936" s="16"/>
      <c r="CM936" s="16"/>
      <c r="CN936" s="16"/>
      <c r="CO936" s="16"/>
      <c r="CP936" s="16"/>
      <c r="CQ936" s="16"/>
      <c r="CR936" s="16"/>
      <c r="CS936" s="16"/>
      <c r="CT936" s="16"/>
      <c r="CU936" s="16"/>
      <c r="CV936" s="16"/>
      <c r="CW936" s="16"/>
      <c r="CX936" s="16"/>
      <c r="CY936" s="16"/>
      <c r="CZ936" s="16"/>
      <c r="DA936" s="16"/>
      <c r="DB936" s="16"/>
      <c r="DC936" s="16"/>
      <c r="DD936" s="16"/>
      <c r="DE936" s="16"/>
      <c r="DF936" s="16"/>
      <c r="DG936" s="16"/>
      <c r="DH936" s="16"/>
      <c r="DI936" s="16"/>
      <c r="DJ936" s="16"/>
      <c r="DK936" s="16"/>
      <c r="DL936" s="16"/>
      <c r="DM936" s="16"/>
      <c r="DN936" s="16"/>
      <c r="DO936" s="16"/>
      <c r="DP936" s="16"/>
      <c r="DQ936" s="16"/>
      <c r="DR936" s="16"/>
      <c r="DS936" s="16"/>
      <c r="DT936" s="16"/>
      <c r="DU936" s="16"/>
      <c r="DV936" s="16"/>
      <c r="DW936" s="16"/>
      <c r="DX936" s="16"/>
      <c r="DY936" s="16"/>
      <c r="DZ936" s="16"/>
      <c r="EA936" s="16"/>
      <c r="EB936" s="16"/>
      <c r="EC936" s="16"/>
      <c r="ED936" s="16"/>
      <c r="EE936" s="16"/>
      <c r="EF936" s="16"/>
      <c r="EG936" s="16"/>
      <c r="EH936" s="16"/>
      <c r="EI936" s="16"/>
      <c r="EJ936" s="16"/>
      <c r="EK936" s="16"/>
      <c r="EL936" s="16"/>
      <c r="EM936" s="16"/>
      <c r="EN936" s="16"/>
      <c r="EO936" s="16"/>
      <c r="EP936" s="16"/>
      <c r="EQ936" s="16"/>
      <c r="ER936" s="16"/>
      <c r="ES936" s="16"/>
      <c r="ET936" s="16"/>
      <c r="EU936" s="16"/>
      <c r="EV936" s="16"/>
      <c r="EW936" s="16"/>
      <c r="EX936" s="16"/>
      <c r="EY936" s="16"/>
      <c r="EZ936" s="16"/>
      <c r="FA936" s="16"/>
      <c r="FB936" s="16"/>
      <c r="FC936" s="16"/>
      <c r="FD936" s="16"/>
      <c r="FE936" s="16"/>
      <c r="FF936" s="16"/>
      <c r="FG936" s="16"/>
      <c r="FH936" s="16"/>
      <c r="FI936" s="16"/>
      <c r="FJ936" s="16"/>
      <c r="FK936" s="16"/>
      <c r="FL936" s="16"/>
      <c r="FM936" s="16"/>
      <c r="FN936" s="16"/>
      <c r="FO936" s="16"/>
      <c r="FP936" s="16"/>
      <c r="FQ936" s="16"/>
      <c r="FR936" s="16"/>
      <c r="FS936" s="16"/>
      <c r="FT936" s="16"/>
      <c r="FU936" s="16"/>
      <c r="FV936" s="16"/>
      <c r="FW936" s="16"/>
      <c r="FX936" s="16"/>
      <c r="FY936" s="16"/>
      <c r="FZ936" s="16"/>
      <c r="GA936" s="16"/>
      <c r="GB936" s="16"/>
      <c r="GC936" s="16"/>
      <c r="GD936" s="16"/>
      <c r="GE936" s="16"/>
      <c r="GF936" s="16"/>
      <c r="GG936" s="16"/>
      <c r="GH936" s="16"/>
      <c r="GI936" s="16"/>
      <c r="GJ936" s="16"/>
      <c r="GK936" s="16"/>
      <c r="GL936" s="16"/>
      <c r="GM936" s="16"/>
      <c r="GN936" s="16"/>
      <c r="GO936" s="16"/>
      <c r="GP936" s="16"/>
      <c r="GQ936" s="16"/>
      <c r="GR936" s="16"/>
      <c r="GS936" s="16"/>
      <c r="GT936" s="16"/>
      <c r="GU936" s="16"/>
      <c r="GV936" s="16"/>
      <c r="GW936" s="16"/>
      <c r="GX936" s="16"/>
      <c r="GY936" s="16"/>
      <c r="GZ936" s="16"/>
      <c r="HA936" s="16"/>
      <c r="HB936" s="16"/>
      <c r="HC936" s="16"/>
      <c r="HD936" s="16"/>
      <c r="HE936" s="16"/>
      <c r="HF936" s="16"/>
      <c r="HG936" s="16"/>
      <c r="HH936" s="16"/>
      <c r="HI936" s="16"/>
      <c r="HJ936" s="16"/>
      <c r="HK936" s="16"/>
      <c r="HL936" s="16"/>
      <c r="HM936" s="16"/>
      <c r="HN936" s="16"/>
      <c r="HO936" s="16"/>
      <c r="HP936" s="16"/>
      <c r="HQ936" s="16"/>
      <c r="HR936" s="16"/>
      <c r="HS936" s="16"/>
      <c r="HT936" s="16"/>
      <c r="HU936" s="16"/>
      <c r="HV936" s="16"/>
      <c r="HW936" s="16"/>
      <c r="HX936" s="16"/>
      <c r="HY936" s="16"/>
      <c r="HZ936" s="16"/>
      <c r="IA936" s="16"/>
      <c r="IB936" s="16"/>
      <c r="IC936" s="16"/>
      <c r="ID936" s="16"/>
      <c r="IE936" s="16"/>
      <c r="IF936" s="16"/>
      <c r="IG936" s="16"/>
      <c r="IH936" s="16"/>
      <c r="II936" s="16"/>
      <c r="IJ936" s="16"/>
      <c r="IK936" s="16"/>
      <c r="IL936" s="16"/>
      <c r="IM936" s="16"/>
      <c r="IN936" s="16"/>
      <c r="IO936" s="16"/>
      <c r="IP936" s="16"/>
      <c r="IQ936" s="16"/>
      <c r="IR936" s="16"/>
      <c r="IS936" s="16"/>
      <c r="IT936" s="16"/>
      <c r="IU936" s="16"/>
      <c r="IV936" s="16"/>
      <c r="IW936" s="16"/>
      <c r="IX936" s="16"/>
      <c r="IY936" s="16"/>
      <c r="IZ936" s="16"/>
      <c r="JA936" s="16"/>
      <c r="JB936" s="16"/>
      <c r="JC936" s="16"/>
      <c r="JD936" s="16"/>
      <c r="JE936" s="16"/>
      <c r="JF936" s="16"/>
      <c r="JG936" s="16"/>
      <c r="JH936" s="16"/>
      <c r="JI936" s="16"/>
      <c r="JJ936" s="16"/>
      <c r="JK936" s="16"/>
      <c r="JL936" s="16"/>
      <c r="JM936" s="16"/>
      <c r="JN936" s="16"/>
      <c r="JO936" s="16"/>
      <c r="JP936" s="16"/>
    </row>
    <row r="937" spans="2:276" s="18" customFormat="1" ht="15.75" customHeight="1" x14ac:dyDescent="0.25">
      <c r="B937" s="16"/>
      <c r="C937" s="16"/>
      <c r="D937" s="16"/>
      <c r="E937" s="16"/>
      <c r="F937" s="16"/>
      <c r="G937" s="16"/>
      <c r="H937" s="16"/>
      <c r="I937" s="16"/>
      <c r="J937" s="16"/>
      <c r="K937" s="16"/>
      <c r="L937" s="16"/>
      <c r="M937" s="16"/>
      <c r="N937" s="16"/>
      <c r="O937" s="16"/>
      <c r="P937" s="16"/>
      <c r="Q937" s="16"/>
      <c r="R937" s="16"/>
      <c r="S937" s="16"/>
      <c r="T937" s="16"/>
      <c r="U937" s="16"/>
      <c r="V937" s="16"/>
      <c r="W937" s="16"/>
      <c r="X937" s="16"/>
      <c r="Y937" s="16"/>
      <c r="Z937" s="16"/>
      <c r="AA937" s="16"/>
      <c r="AB937" s="16"/>
      <c r="AC937" s="16"/>
      <c r="AD937" s="16"/>
      <c r="AE937" s="16"/>
      <c r="AF937" s="16"/>
      <c r="AG937" s="16"/>
      <c r="AH937" s="16"/>
      <c r="AI937" s="16"/>
      <c r="AJ937" s="16"/>
      <c r="AK937" s="16"/>
      <c r="AL937" s="16"/>
      <c r="AM937" s="16"/>
      <c r="AN937" s="16"/>
      <c r="AO937" s="16"/>
      <c r="AP937" s="16"/>
      <c r="AQ937" s="16"/>
      <c r="AR937" s="16"/>
      <c r="AS937" s="16"/>
      <c r="AT937" s="16"/>
      <c r="AU937" s="16"/>
      <c r="AV937" s="16"/>
      <c r="AW937" s="16"/>
      <c r="AX937" s="16"/>
      <c r="AY937" s="16"/>
      <c r="AZ937" s="16"/>
      <c r="BA937" s="16"/>
      <c r="BB937" s="16"/>
      <c r="BC937" s="16"/>
      <c r="BD937" s="16"/>
      <c r="BE937" s="16"/>
      <c r="BF937" s="16"/>
      <c r="BG937" s="16"/>
      <c r="BH937" s="16"/>
      <c r="BI937" s="16"/>
      <c r="BJ937" s="16"/>
      <c r="BK937" s="16"/>
      <c r="BL937" s="16"/>
      <c r="BM937" s="16"/>
      <c r="BN937" s="16"/>
      <c r="BO937" s="16"/>
      <c r="BP937" s="16"/>
      <c r="BQ937" s="16"/>
      <c r="BR937" s="16"/>
      <c r="BS937" s="16"/>
      <c r="BT937" s="16"/>
      <c r="BU937" s="16"/>
      <c r="BV937" s="16"/>
      <c r="BW937" s="16"/>
      <c r="BX937" s="16"/>
      <c r="BY937" s="16"/>
      <c r="BZ937" s="16"/>
      <c r="CA937" s="16"/>
      <c r="CB937" s="16"/>
      <c r="CC937" s="16"/>
      <c r="CD937" s="16"/>
      <c r="CE937" s="16"/>
      <c r="CF937" s="16"/>
      <c r="CG937" s="16"/>
      <c r="CH937" s="16"/>
      <c r="CI937" s="16"/>
      <c r="CJ937" s="16"/>
      <c r="CK937" s="16"/>
      <c r="CL937" s="16"/>
      <c r="CM937" s="16"/>
      <c r="CN937" s="16"/>
      <c r="CO937" s="16"/>
      <c r="CP937" s="16"/>
      <c r="CQ937" s="16"/>
      <c r="CR937" s="16"/>
      <c r="CS937" s="16"/>
      <c r="CT937" s="16"/>
      <c r="CU937" s="16"/>
      <c r="CV937" s="16"/>
      <c r="CW937" s="16"/>
      <c r="CX937" s="16"/>
      <c r="CY937" s="16"/>
      <c r="CZ937" s="16"/>
      <c r="DA937" s="16"/>
      <c r="DB937" s="16"/>
      <c r="DC937" s="16"/>
      <c r="DD937" s="16"/>
      <c r="DE937" s="16"/>
      <c r="DF937" s="16"/>
      <c r="DG937" s="16"/>
      <c r="DH937" s="16"/>
      <c r="DI937" s="16"/>
      <c r="DJ937" s="16"/>
      <c r="DK937" s="16"/>
      <c r="DL937" s="16"/>
      <c r="DM937" s="16"/>
      <c r="DN937" s="16"/>
      <c r="DO937" s="16"/>
      <c r="DP937" s="16"/>
      <c r="DQ937" s="16"/>
      <c r="DR937" s="16"/>
      <c r="DS937" s="16"/>
      <c r="DT937" s="16"/>
      <c r="DU937" s="16"/>
      <c r="DV937" s="16"/>
      <c r="DW937" s="16"/>
      <c r="DX937" s="16"/>
      <c r="DY937" s="16"/>
      <c r="DZ937" s="16"/>
      <c r="EA937" s="16"/>
      <c r="EB937" s="16"/>
      <c r="EC937" s="16"/>
      <c r="ED937" s="16"/>
      <c r="EE937" s="16"/>
      <c r="EF937" s="16"/>
      <c r="EG937" s="16"/>
      <c r="EH937" s="16"/>
      <c r="EI937" s="16"/>
      <c r="EJ937" s="16"/>
      <c r="EK937" s="16"/>
      <c r="EL937" s="16"/>
      <c r="EM937" s="16"/>
      <c r="EN937" s="16"/>
      <c r="EO937" s="16"/>
      <c r="EP937" s="16"/>
      <c r="EQ937" s="16"/>
      <c r="ER937" s="16"/>
      <c r="ES937" s="16"/>
      <c r="ET937" s="16"/>
      <c r="EU937" s="16"/>
      <c r="EV937" s="16"/>
      <c r="EW937" s="16"/>
      <c r="EX937" s="16"/>
      <c r="EY937" s="16"/>
      <c r="EZ937" s="16"/>
      <c r="FA937" s="16"/>
      <c r="FB937" s="16"/>
      <c r="FC937" s="16"/>
      <c r="FD937" s="16"/>
      <c r="FE937" s="16"/>
      <c r="FF937" s="16"/>
      <c r="FG937" s="16"/>
      <c r="FH937" s="16"/>
      <c r="FI937" s="16"/>
      <c r="FJ937" s="16"/>
      <c r="FK937" s="16"/>
      <c r="FL937" s="16"/>
      <c r="FM937" s="16"/>
      <c r="FN937" s="16"/>
      <c r="FO937" s="16"/>
      <c r="FP937" s="16"/>
      <c r="FQ937" s="16"/>
      <c r="FR937" s="16"/>
      <c r="FS937" s="16"/>
      <c r="FT937" s="16"/>
      <c r="FU937" s="16"/>
      <c r="FV937" s="16"/>
      <c r="FW937" s="16"/>
      <c r="FX937" s="16"/>
      <c r="FY937" s="16"/>
      <c r="FZ937" s="16"/>
      <c r="GA937" s="16"/>
      <c r="GB937" s="16"/>
      <c r="GC937" s="16"/>
      <c r="GD937" s="16"/>
      <c r="GE937" s="16"/>
      <c r="GF937" s="16"/>
      <c r="GG937" s="16"/>
      <c r="GH937" s="16"/>
      <c r="GI937" s="16"/>
      <c r="GJ937" s="16"/>
      <c r="GK937" s="16"/>
      <c r="GL937" s="16"/>
      <c r="GM937" s="16"/>
      <c r="GN937" s="16"/>
      <c r="GO937" s="16"/>
      <c r="GP937" s="16"/>
      <c r="GQ937" s="16"/>
      <c r="GR937" s="16"/>
      <c r="GS937" s="16"/>
      <c r="GT937" s="16"/>
      <c r="GU937" s="16"/>
      <c r="GV937" s="16"/>
      <c r="GW937" s="16"/>
      <c r="GX937" s="16"/>
      <c r="GY937" s="16"/>
      <c r="GZ937" s="16"/>
      <c r="HA937" s="16"/>
      <c r="HB937" s="16"/>
      <c r="HC937" s="16"/>
      <c r="HD937" s="16"/>
      <c r="HE937" s="16"/>
      <c r="HF937" s="16"/>
      <c r="HG937" s="16"/>
      <c r="HH937" s="16"/>
      <c r="HI937" s="16"/>
      <c r="HJ937" s="16"/>
      <c r="HK937" s="16"/>
      <c r="HL937" s="16"/>
      <c r="HM937" s="16"/>
      <c r="HN937" s="16"/>
      <c r="HO937" s="16"/>
      <c r="HP937" s="16"/>
      <c r="HQ937" s="16"/>
      <c r="HR937" s="16"/>
      <c r="HS937" s="16"/>
      <c r="HT937" s="16"/>
      <c r="HU937" s="16"/>
      <c r="HV937" s="16"/>
      <c r="HW937" s="16"/>
      <c r="HX937" s="16"/>
      <c r="HY937" s="16"/>
      <c r="HZ937" s="16"/>
      <c r="IA937" s="16"/>
      <c r="IB937" s="16"/>
      <c r="IC937" s="16"/>
      <c r="ID937" s="16"/>
      <c r="IE937" s="16"/>
      <c r="IF937" s="16"/>
      <c r="IG937" s="16"/>
      <c r="IH937" s="16"/>
      <c r="II937" s="16"/>
      <c r="IJ937" s="16"/>
      <c r="IK937" s="16"/>
      <c r="IL937" s="16"/>
      <c r="IM937" s="16"/>
      <c r="IN937" s="16"/>
      <c r="IO937" s="16"/>
      <c r="IP937" s="16"/>
      <c r="IQ937" s="16"/>
      <c r="IR937" s="16"/>
      <c r="IS937" s="16"/>
      <c r="IT937" s="16"/>
      <c r="IU937" s="16"/>
      <c r="IV937" s="16"/>
      <c r="IW937" s="16"/>
      <c r="IX937" s="16"/>
      <c r="IY937" s="16"/>
      <c r="IZ937" s="16"/>
      <c r="JA937" s="16"/>
      <c r="JB937" s="16"/>
      <c r="JC937" s="16"/>
      <c r="JD937" s="16"/>
      <c r="JE937" s="16"/>
      <c r="JF937" s="16"/>
      <c r="JG937" s="16"/>
      <c r="JH937" s="16"/>
      <c r="JI937" s="16"/>
      <c r="JJ937" s="16"/>
      <c r="JK937" s="16"/>
      <c r="JL937" s="16"/>
      <c r="JM937" s="16"/>
      <c r="JN937" s="16"/>
      <c r="JO937" s="16"/>
      <c r="JP937" s="16"/>
    </row>
    <row r="938" spans="2:276" s="18" customFormat="1" ht="15.75" customHeight="1" x14ac:dyDescent="0.25">
      <c r="B938" s="16"/>
      <c r="C938" s="16"/>
      <c r="D938" s="16"/>
      <c r="E938" s="16"/>
      <c r="F938" s="16"/>
      <c r="G938" s="16"/>
      <c r="H938" s="16"/>
      <c r="I938" s="16"/>
      <c r="J938" s="16"/>
      <c r="K938" s="16"/>
      <c r="L938" s="16"/>
      <c r="M938" s="16"/>
      <c r="N938" s="16"/>
      <c r="O938" s="16"/>
      <c r="P938" s="16"/>
      <c r="Q938" s="16"/>
      <c r="R938" s="16"/>
      <c r="S938" s="16"/>
      <c r="T938" s="16"/>
      <c r="U938" s="16"/>
      <c r="V938" s="16"/>
      <c r="W938" s="16"/>
      <c r="X938" s="16"/>
      <c r="Y938" s="16"/>
      <c r="Z938" s="16"/>
      <c r="AA938" s="16"/>
      <c r="AB938" s="16"/>
      <c r="AC938" s="16"/>
      <c r="AD938" s="16"/>
      <c r="AE938" s="16"/>
      <c r="AF938" s="16"/>
      <c r="AG938" s="16"/>
      <c r="AH938" s="16"/>
      <c r="AI938" s="16"/>
      <c r="AJ938" s="16"/>
      <c r="AK938" s="16"/>
      <c r="AL938" s="16"/>
      <c r="AM938" s="16"/>
      <c r="AN938" s="16"/>
      <c r="AO938" s="16"/>
      <c r="AP938" s="16"/>
      <c r="AQ938" s="16"/>
      <c r="AR938" s="16"/>
      <c r="AS938" s="16"/>
      <c r="AT938" s="16"/>
      <c r="AU938" s="16"/>
      <c r="AV938" s="16"/>
      <c r="AW938" s="16"/>
      <c r="AX938" s="16"/>
      <c r="AY938" s="16"/>
      <c r="AZ938" s="16"/>
      <c r="BA938" s="16"/>
      <c r="BB938" s="16"/>
      <c r="BC938" s="16"/>
      <c r="BD938" s="16"/>
      <c r="BE938" s="16"/>
      <c r="BF938" s="16"/>
      <c r="BG938" s="16"/>
      <c r="BH938" s="16"/>
      <c r="BI938" s="16"/>
      <c r="BJ938" s="16"/>
      <c r="BK938" s="16"/>
      <c r="BL938" s="16"/>
      <c r="BM938" s="16"/>
      <c r="BN938" s="16"/>
      <c r="BO938" s="16"/>
      <c r="BP938" s="16"/>
      <c r="BQ938" s="16"/>
      <c r="BR938" s="16"/>
      <c r="BS938" s="16"/>
      <c r="BT938" s="16"/>
      <c r="BU938" s="16"/>
      <c r="BV938" s="16"/>
      <c r="BW938" s="16"/>
      <c r="BX938" s="16"/>
      <c r="BY938" s="16"/>
      <c r="BZ938" s="16"/>
      <c r="CA938" s="16"/>
      <c r="CB938" s="16"/>
      <c r="CC938" s="16"/>
      <c r="CD938" s="16"/>
      <c r="CE938" s="16"/>
      <c r="CF938" s="16"/>
      <c r="CG938" s="16"/>
      <c r="CH938" s="16"/>
      <c r="CI938" s="16"/>
      <c r="CJ938" s="16"/>
      <c r="CK938" s="16"/>
      <c r="CL938" s="16"/>
      <c r="CM938" s="16"/>
      <c r="CN938" s="16"/>
      <c r="CO938" s="16"/>
      <c r="CP938" s="16"/>
      <c r="CQ938" s="16"/>
      <c r="CR938" s="16"/>
      <c r="CS938" s="16"/>
      <c r="CT938" s="16"/>
      <c r="CU938" s="16"/>
      <c r="CV938" s="16"/>
      <c r="CW938" s="16"/>
      <c r="CX938" s="16"/>
      <c r="CY938" s="16"/>
      <c r="CZ938" s="16"/>
      <c r="DA938" s="16"/>
      <c r="DB938" s="16"/>
      <c r="DC938" s="16"/>
      <c r="DD938" s="16"/>
      <c r="DE938" s="16"/>
      <c r="DF938" s="16"/>
      <c r="DG938" s="16"/>
      <c r="DH938" s="16"/>
      <c r="DI938" s="16"/>
      <c r="DJ938" s="16"/>
      <c r="DK938" s="16"/>
      <c r="DL938" s="16"/>
      <c r="DM938" s="16"/>
      <c r="DN938" s="16"/>
      <c r="DO938" s="16"/>
      <c r="DP938" s="16"/>
      <c r="DQ938" s="16"/>
      <c r="DR938" s="16"/>
      <c r="DS938" s="16"/>
      <c r="DT938" s="16"/>
      <c r="DU938" s="16"/>
      <c r="DV938" s="16"/>
      <c r="DW938" s="16"/>
      <c r="DX938" s="16"/>
      <c r="DY938" s="16"/>
      <c r="DZ938" s="16"/>
      <c r="EA938" s="16"/>
      <c r="EB938" s="16"/>
      <c r="EC938" s="16"/>
      <c r="ED938" s="16"/>
      <c r="EE938" s="16"/>
      <c r="EF938" s="16"/>
      <c r="EG938" s="16"/>
      <c r="EH938" s="16"/>
      <c r="EI938" s="16"/>
      <c r="EJ938" s="16"/>
      <c r="EK938" s="16"/>
      <c r="EL938" s="16"/>
      <c r="EM938" s="16"/>
      <c r="EN938" s="16"/>
      <c r="EO938" s="16"/>
      <c r="EP938" s="16"/>
      <c r="EQ938" s="16"/>
      <c r="ER938" s="16"/>
      <c r="ES938" s="16"/>
      <c r="ET938" s="16"/>
      <c r="EU938" s="16"/>
      <c r="EV938" s="16"/>
      <c r="EW938" s="16"/>
      <c r="EX938" s="16"/>
      <c r="EY938" s="16"/>
      <c r="EZ938" s="16"/>
      <c r="FA938" s="16"/>
      <c r="FB938" s="16"/>
      <c r="FC938" s="16"/>
      <c r="FD938" s="16"/>
      <c r="FE938" s="16"/>
      <c r="FF938" s="16"/>
      <c r="FG938" s="16"/>
      <c r="FH938" s="16"/>
      <c r="FI938" s="16"/>
      <c r="FJ938" s="16"/>
      <c r="FK938" s="16"/>
      <c r="FL938" s="16"/>
      <c r="FM938" s="16"/>
      <c r="FN938" s="16"/>
      <c r="FO938" s="16"/>
      <c r="FP938" s="16"/>
      <c r="FQ938" s="16"/>
      <c r="FR938" s="16"/>
      <c r="FS938" s="16"/>
      <c r="FT938" s="16"/>
      <c r="FU938" s="16"/>
      <c r="FV938" s="16"/>
      <c r="FW938" s="16"/>
      <c r="FX938" s="16"/>
      <c r="FY938" s="16"/>
      <c r="FZ938" s="16"/>
      <c r="GA938" s="16"/>
      <c r="GB938" s="16"/>
      <c r="GC938" s="16"/>
      <c r="GD938" s="16"/>
      <c r="GE938" s="16"/>
      <c r="GF938" s="16"/>
      <c r="GG938" s="16"/>
      <c r="GH938" s="16"/>
      <c r="GI938" s="16"/>
      <c r="GJ938" s="16"/>
      <c r="GK938" s="16"/>
      <c r="GL938" s="16"/>
      <c r="GM938" s="16"/>
      <c r="GN938" s="16"/>
      <c r="GO938" s="16"/>
      <c r="GP938" s="16"/>
      <c r="GQ938" s="16"/>
      <c r="GR938" s="16"/>
      <c r="GS938" s="16"/>
      <c r="GT938" s="16"/>
      <c r="GU938" s="16"/>
      <c r="GV938" s="16"/>
      <c r="GW938" s="16"/>
      <c r="GX938" s="16"/>
      <c r="GY938" s="16"/>
      <c r="GZ938" s="16"/>
      <c r="HA938" s="16"/>
      <c r="HB938" s="16"/>
      <c r="HC938" s="16"/>
      <c r="HD938" s="16"/>
      <c r="HE938" s="16"/>
      <c r="HF938" s="16"/>
      <c r="HG938" s="16"/>
      <c r="HH938" s="16"/>
      <c r="HI938" s="16"/>
      <c r="HJ938" s="16"/>
      <c r="HK938" s="16"/>
      <c r="HL938" s="16"/>
      <c r="HM938" s="16"/>
      <c r="HN938" s="16"/>
      <c r="HO938" s="16"/>
      <c r="HP938" s="16"/>
      <c r="HQ938" s="16"/>
      <c r="HR938" s="16"/>
      <c r="HS938" s="16"/>
      <c r="HT938" s="16"/>
      <c r="HU938" s="16"/>
      <c r="HV938" s="16"/>
      <c r="HW938" s="16"/>
      <c r="HX938" s="16"/>
      <c r="HY938" s="16"/>
      <c r="HZ938" s="16"/>
      <c r="IA938" s="16"/>
      <c r="IB938" s="16"/>
      <c r="IC938" s="16"/>
      <c r="ID938" s="16"/>
      <c r="IE938" s="16"/>
      <c r="IF938" s="16"/>
      <c r="IG938" s="16"/>
      <c r="IH938" s="16"/>
      <c r="II938" s="16"/>
      <c r="IJ938" s="16"/>
      <c r="IK938" s="16"/>
      <c r="IL938" s="16"/>
      <c r="IM938" s="16"/>
      <c r="IN938" s="16"/>
      <c r="IO938" s="16"/>
      <c r="IP938" s="16"/>
      <c r="IQ938" s="16"/>
      <c r="IR938" s="16"/>
      <c r="IS938" s="16"/>
      <c r="IT938" s="16"/>
      <c r="IU938" s="16"/>
      <c r="IV938" s="16"/>
      <c r="IW938" s="16"/>
      <c r="IX938" s="16"/>
      <c r="IY938" s="16"/>
      <c r="IZ938" s="16"/>
      <c r="JA938" s="16"/>
      <c r="JB938" s="16"/>
      <c r="JC938" s="16"/>
      <c r="JD938" s="16"/>
      <c r="JE938" s="16"/>
      <c r="JF938" s="16"/>
      <c r="JG938" s="16"/>
      <c r="JH938" s="16"/>
      <c r="JI938" s="16"/>
      <c r="JJ938" s="16"/>
      <c r="JK938" s="16"/>
      <c r="JL938" s="16"/>
      <c r="JM938" s="16"/>
      <c r="JN938" s="16"/>
      <c r="JO938" s="16"/>
      <c r="JP938" s="16"/>
    </row>
    <row r="939" spans="2:276" s="18" customFormat="1" ht="15.75" customHeight="1" x14ac:dyDescent="0.25">
      <c r="B939" s="16"/>
      <c r="C939" s="16"/>
      <c r="D939" s="16"/>
      <c r="E939" s="16"/>
      <c r="F939" s="16"/>
      <c r="G939" s="16"/>
      <c r="H939" s="16"/>
      <c r="I939" s="16"/>
      <c r="J939" s="16"/>
      <c r="K939" s="16"/>
      <c r="L939" s="16"/>
      <c r="M939" s="16"/>
      <c r="N939" s="16"/>
      <c r="O939" s="16"/>
      <c r="P939" s="16"/>
      <c r="Q939" s="16"/>
      <c r="R939" s="16"/>
      <c r="S939" s="16"/>
      <c r="T939" s="16"/>
      <c r="U939" s="16"/>
      <c r="V939" s="16"/>
      <c r="W939" s="16"/>
      <c r="X939" s="16"/>
      <c r="Y939" s="16"/>
      <c r="Z939" s="16"/>
      <c r="AA939" s="16"/>
      <c r="AB939" s="16"/>
      <c r="AC939" s="16"/>
      <c r="AD939" s="16"/>
      <c r="AE939" s="16"/>
      <c r="AF939" s="16"/>
      <c r="AG939" s="16"/>
      <c r="AH939" s="16"/>
      <c r="AI939" s="16"/>
      <c r="AJ939" s="16"/>
      <c r="AK939" s="16"/>
      <c r="AL939" s="16"/>
      <c r="AM939" s="16"/>
      <c r="AN939" s="16"/>
      <c r="AO939" s="16"/>
      <c r="AP939" s="16"/>
      <c r="AQ939" s="16"/>
      <c r="AR939" s="16"/>
      <c r="AS939" s="16"/>
      <c r="AT939" s="16"/>
      <c r="AU939" s="16"/>
      <c r="AV939" s="16"/>
      <c r="AW939" s="16"/>
      <c r="AX939" s="16"/>
      <c r="AY939" s="16"/>
      <c r="AZ939" s="16"/>
      <c r="BA939" s="16"/>
      <c r="BB939" s="16"/>
      <c r="BC939" s="16"/>
      <c r="BD939" s="16"/>
      <c r="BE939" s="16"/>
      <c r="BF939" s="16"/>
      <c r="BG939" s="16"/>
      <c r="BH939" s="16"/>
      <c r="BI939" s="16"/>
      <c r="BJ939" s="16"/>
      <c r="BK939" s="16"/>
      <c r="BL939" s="16"/>
      <c r="BM939" s="16"/>
      <c r="BN939" s="16"/>
      <c r="BO939" s="16"/>
      <c r="BP939" s="16"/>
      <c r="BQ939" s="16"/>
      <c r="BR939" s="16"/>
      <c r="BS939" s="16"/>
      <c r="BT939" s="16"/>
      <c r="BU939" s="16"/>
      <c r="BV939" s="16"/>
      <c r="BW939" s="16"/>
      <c r="BX939" s="16"/>
      <c r="BY939" s="16"/>
      <c r="BZ939" s="16"/>
      <c r="CA939" s="16"/>
      <c r="CB939" s="16"/>
      <c r="CC939" s="16"/>
      <c r="CD939" s="16"/>
      <c r="CE939" s="16"/>
      <c r="CF939" s="16"/>
      <c r="CG939" s="16"/>
      <c r="CH939" s="16"/>
      <c r="CI939" s="16"/>
      <c r="CJ939" s="16"/>
      <c r="CK939" s="16"/>
      <c r="CL939" s="16"/>
      <c r="CM939" s="16"/>
      <c r="CN939" s="16"/>
      <c r="CO939" s="16"/>
      <c r="CP939" s="16"/>
      <c r="CQ939" s="16"/>
      <c r="CR939" s="16"/>
      <c r="CS939" s="16"/>
      <c r="CT939" s="16"/>
      <c r="CU939" s="16"/>
      <c r="CV939" s="16"/>
      <c r="CW939" s="16"/>
      <c r="CX939" s="16"/>
      <c r="CY939" s="16"/>
      <c r="CZ939" s="16"/>
      <c r="DA939" s="16"/>
      <c r="DB939" s="16"/>
      <c r="DC939" s="16"/>
      <c r="DD939" s="16"/>
      <c r="DE939" s="16"/>
      <c r="DF939" s="16"/>
      <c r="DG939" s="16"/>
      <c r="DH939" s="16"/>
      <c r="DI939" s="16"/>
      <c r="DJ939" s="16"/>
      <c r="DK939" s="16"/>
      <c r="DL939" s="16"/>
      <c r="DM939" s="16"/>
      <c r="DN939" s="16"/>
      <c r="DO939" s="16"/>
      <c r="DP939" s="16"/>
      <c r="DQ939" s="16"/>
      <c r="DR939" s="16"/>
      <c r="DS939" s="16"/>
      <c r="DT939" s="16"/>
      <c r="DU939" s="16"/>
      <c r="DV939" s="16"/>
      <c r="DW939" s="16"/>
      <c r="DX939" s="16"/>
      <c r="DY939" s="16"/>
      <c r="DZ939" s="16"/>
      <c r="EA939" s="16"/>
      <c r="EB939" s="16"/>
      <c r="EC939" s="16"/>
      <c r="ED939" s="16"/>
      <c r="EE939" s="16"/>
      <c r="EF939" s="16"/>
      <c r="EG939" s="16"/>
      <c r="EH939" s="16"/>
      <c r="EI939" s="16"/>
      <c r="EJ939" s="16"/>
      <c r="EK939" s="16"/>
      <c r="EL939" s="16"/>
      <c r="EM939" s="16"/>
      <c r="EN939" s="16"/>
      <c r="EO939" s="16"/>
      <c r="EP939" s="16"/>
      <c r="EQ939" s="16"/>
      <c r="ER939" s="16"/>
      <c r="ES939" s="16"/>
      <c r="ET939" s="16"/>
      <c r="EU939" s="16"/>
      <c r="EV939" s="16"/>
      <c r="EW939" s="16"/>
      <c r="EX939" s="16"/>
      <c r="EY939" s="16"/>
      <c r="EZ939" s="16"/>
      <c r="FA939" s="16"/>
      <c r="FB939" s="16"/>
      <c r="FC939" s="16"/>
      <c r="FD939" s="16"/>
      <c r="FE939" s="16"/>
      <c r="FF939" s="16"/>
      <c r="FG939" s="16"/>
      <c r="FH939" s="16"/>
      <c r="FI939" s="16"/>
      <c r="FJ939" s="16"/>
      <c r="FK939" s="16"/>
      <c r="FL939" s="16"/>
      <c r="FM939" s="16"/>
      <c r="FN939" s="16"/>
      <c r="FO939" s="16"/>
      <c r="FP939" s="16"/>
      <c r="FQ939" s="16"/>
      <c r="FR939" s="16"/>
      <c r="FS939" s="16"/>
      <c r="FT939" s="16"/>
      <c r="FU939" s="16"/>
      <c r="FV939" s="16"/>
      <c r="FW939" s="16"/>
      <c r="FX939" s="16"/>
      <c r="FY939" s="16"/>
      <c r="FZ939" s="16"/>
      <c r="GA939" s="16"/>
      <c r="GB939" s="16"/>
      <c r="GC939" s="16"/>
      <c r="GD939" s="16"/>
      <c r="GE939" s="16"/>
      <c r="GF939" s="16"/>
      <c r="GG939" s="16"/>
      <c r="GH939" s="16"/>
      <c r="GI939" s="16"/>
      <c r="GJ939" s="16"/>
      <c r="GK939" s="16"/>
      <c r="GL939" s="16"/>
      <c r="GM939" s="16"/>
      <c r="GN939" s="16"/>
      <c r="GO939" s="16"/>
      <c r="GP939" s="16"/>
      <c r="GQ939" s="16"/>
      <c r="GR939" s="16"/>
      <c r="GS939" s="16"/>
      <c r="GT939" s="16"/>
      <c r="GU939" s="16"/>
      <c r="GV939" s="16"/>
      <c r="GW939" s="16"/>
      <c r="GX939" s="16"/>
      <c r="GY939" s="16"/>
      <c r="GZ939" s="16"/>
      <c r="HA939" s="16"/>
      <c r="HB939" s="16"/>
      <c r="HC939" s="16"/>
      <c r="HD939" s="16"/>
      <c r="HE939" s="16"/>
      <c r="HF939" s="16"/>
      <c r="HG939" s="16"/>
      <c r="HH939" s="16"/>
      <c r="HI939" s="16"/>
      <c r="HJ939" s="16"/>
      <c r="HK939" s="16"/>
      <c r="HL939" s="16"/>
      <c r="HM939" s="16"/>
      <c r="HN939" s="16"/>
      <c r="HO939" s="16"/>
      <c r="HP939" s="16"/>
      <c r="HQ939" s="16"/>
      <c r="HR939" s="16"/>
      <c r="HS939" s="16"/>
      <c r="HT939" s="16"/>
      <c r="HU939" s="16"/>
      <c r="HV939" s="16"/>
      <c r="HW939" s="16"/>
      <c r="HX939" s="16"/>
      <c r="HY939" s="16"/>
      <c r="HZ939" s="16"/>
      <c r="IA939" s="16"/>
      <c r="IB939" s="16"/>
      <c r="IC939" s="16"/>
      <c r="ID939" s="16"/>
      <c r="IE939" s="16"/>
      <c r="IF939" s="16"/>
      <c r="IG939" s="16"/>
      <c r="IH939" s="16"/>
      <c r="II939" s="16"/>
      <c r="IJ939" s="16"/>
      <c r="IK939" s="16"/>
      <c r="IL939" s="16"/>
      <c r="IM939" s="16"/>
      <c r="IN939" s="16"/>
      <c r="IO939" s="16"/>
      <c r="IP939" s="16"/>
      <c r="IQ939" s="16"/>
      <c r="IR939" s="16"/>
      <c r="IS939" s="16"/>
      <c r="IT939" s="16"/>
      <c r="IU939" s="16"/>
      <c r="IV939" s="16"/>
      <c r="IW939" s="16"/>
      <c r="IX939" s="16"/>
      <c r="IY939" s="16"/>
      <c r="IZ939" s="16"/>
      <c r="JA939" s="16"/>
      <c r="JB939" s="16"/>
      <c r="JC939" s="16"/>
      <c r="JD939" s="16"/>
      <c r="JE939" s="16"/>
      <c r="JF939" s="16"/>
      <c r="JG939" s="16"/>
      <c r="JH939" s="16"/>
      <c r="JI939" s="16"/>
      <c r="JJ939" s="16"/>
      <c r="JK939" s="16"/>
      <c r="JL939" s="16"/>
      <c r="JM939" s="16"/>
      <c r="JN939" s="16"/>
      <c r="JO939" s="16"/>
      <c r="JP939" s="16"/>
    </row>
    <row r="940" spans="2:276" s="18" customFormat="1" ht="15.75" customHeight="1" x14ac:dyDescent="0.25">
      <c r="B940" s="16"/>
      <c r="C940" s="16"/>
      <c r="D940" s="16"/>
      <c r="E940" s="16"/>
      <c r="F940" s="16"/>
      <c r="G940" s="16"/>
      <c r="H940" s="16"/>
      <c r="I940" s="16"/>
      <c r="J940" s="16"/>
      <c r="K940" s="16"/>
      <c r="L940" s="16"/>
      <c r="M940" s="16"/>
      <c r="N940" s="16"/>
      <c r="O940" s="16"/>
      <c r="P940" s="16"/>
      <c r="Q940" s="16"/>
      <c r="R940" s="16"/>
      <c r="S940" s="16"/>
      <c r="T940" s="16"/>
      <c r="U940" s="16"/>
      <c r="V940" s="16"/>
      <c r="W940" s="16"/>
      <c r="X940" s="16"/>
      <c r="Y940" s="16"/>
      <c r="Z940" s="16"/>
      <c r="AA940" s="16"/>
      <c r="AB940" s="16"/>
      <c r="AC940" s="16"/>
      <c r="AD940" s="16"/>
      <c r="AE940" s="16"/>
      <c r="AF940" s="16"/>
      <c r="AG940" s="16"/>
      <c r="AH940" s="16"/>
      <c r="AI940" s="16"/>
      <c r="AJ940" s="16"/>
      <c r="AK940" s="16"/>
      <c r="AL940" s="16"/>
      <c r="AM940" s="16"/>
      <c r="AN940" s="16"/>
      <c r="AO940" s="16"/>
      <c r="AP940" s="16"/>
      <c r="AQ940" s="16"/>
      <c r="AR940" s="16"/>
      <c r="AS940" s="16"/>
      <c r="AT940" s="16"/>
      <c r="AU940" s="16"/>
      <c r="AV940" s="16"/>
      <c r="AW940" s="16"/>
      <c r="AX940" s="16"/>
      <c r="AY940" s="16"/>
      <c r="AZ940" s="16"/>
      <c r="BA940" s="16"/>
      <c r="BB940" s="16"/>
      <c r="BC940" s="16"/>
      <c r="BD940" s="16"/>
      <c r="BE940" s="16"/>
      <c r="BF940" s="16"/>
      <c r="BG940" s="16"/>
      <c r="BH940" s="16"/>
      <c r="BI940" s="16"/>
      <c r="BJ940" s="16"/>
      <c r="BK940" s="16"/>
      <c r="BL940" s="16"/>
      <c r="BM940" s="16"/>
      <c r="BN940" s="16"/>
      <c r="BO940" s="16"/>
      <c r="BP940" s="16"/>
      <c r="BQ940" s="16"/>
      <c r="BR940" s="16"/>
      <c r="BS940" s="16"/>
      <c r="BT940" s="16"/>
      <c r="BU940" s="16"/>
      <c r="BV940" s="16"/>
      <c r="BW940" s="16"/>
      <c r="BX940" s="16"/>
      <c r="BY940" s="16"/>
      <c r="BZ940" s="16"/>
      <c r="CA940" s="16"/>
      <c r="CB940" s="16"/>
      <c r="CC940" s="16"/>
      <c r="CD940" s="16"/>
      <c r="CE940" s="16"/>
      <c r="CF940" s="16"/>
      <c r="CG940" s="16"/>
      <c r="CH940" s="16"/>
      <c r="CI940" s="16"/>
      <c r="CJ940" s="16"/>
      <c r="CK940" s="16"/>
      <c r="CL940" s="16"/>
      <c r="CM940" s="16"/>
      <c r="CN940" s="16"/>
      <c r="CO940" s="16"/>
      <c r="CP940" s="16"/>
      <c r="CQ940" s="16"/>
      <c r="CR940" s="16"/>
      <c r="CS940" s="16"/>
      <c r="CT940" s="16"/>
      <c r="CU940" s="16"/>
      <c r="CV940" s="16"/>
      <c r="CW940" s="16"/>
      <c r="CX940" s="16"/>
      <c r="CY940" s="16"/>
      <c r="CZ940" s="16"/>
      <c r="DA940" s="16"/>
      <c r="DB940" s="16"/>
      <c r="DC940" s="16"/>
      <c r="DD940" s="16"/>
      <c r="DE940" s="16"/>
      <c r="DF940" s="16"/>
      <c r="DG940" s="16"/>
      <c r="DH940" s="16"/>
      <c r="DI940" s="16"/>
      <c r="DJ940" s="16"/>
      <c r="DK940" s="16"/>
      <c r="DL940" s="16"/>
      <c r="DM940" s="16"/>
      <c r="DN940" s="16"/>
      <c r="DO940" s="16"/>
      <c r="DP940" s="16"/>
      <c r="DQ940" s="16"/>
      <c r="DR940" s="16"/>
      <c r="DS940" s="16"/>
      <c r="DT940" s="16"/>
      <c r="DU940" s="16"/>
      <c r="DV940" s="16"/>
      <c r="DW940" s="16"/>
      <c r="DX940" s="16"/>
      <c r="DY940" s="16"/>
      <c r="DZ940" s="16"/>
      <c r="EA940" s="16"/>
      <c r="EB940" s="16"/>
      <c r="EC940" s="16"/>
      <c r="ED940" s="16"/>
      <c r="EE940" s="16"/>
      <c r="EF940" s="16"/>
      <c r="EG940" s="16"/>
      <c r="EH940" s="16"/>
      <c r="EI940" s="16"/>
      <c r="EJ940" s="16"/>
      <c r="EK940" s="16"/>
      <c r="EL940" s="16"/>
      <c r="EM940" s="16"/>
      <c r="EN940" s="16"/>
      <c r="EO940" s="16"/>
      <c r="EP940" s="16"/>
      <c r="EQ940" s="16"/>
      <c r="ER940" s="16"/>
      <c r="ES940" s="16"/>
      <c r="ET940" s="16"/>
      <c r="EU940" s="16"/>
      <c r="EV940" s="16"/>
      <c r="EW940" s="16"/>
      <c r="EX940" s="16"/>
      <c r="EY940" s="16"/>
      <c r="EZ940" s="16"/>
      <c r="FA940" s="16"/>
      <c r="FB940" s="16"/>
      <c r="FC940" s="16"/>
      <c r="FD940" s="16"/>
      <c r="FE940" s="16"/>
      <c r="FF940" s="16"/>
      <c r="FG940" s="16"/>
      <c r="FH940" s="16"/>
      <c r="FI940" s="16"/>
      <c r="FJ940" s="16"/>
      <c r="FK940" s="16"/>
      <c r="FL940" s="16"/>
      <c r="FM940" s="16"/>
      <c r="FN940" s="16"/>
      <c r="FO940" s="16"/>
      <c r="FP940" s="16"/>
      <c r="FQ940" s="16"/>
      <c r="FR940" s="16"/>
      <c r="FS940" s="16"/>
      <c r="FT940" s="16"/>
      <c r="FU940" s="16"/>
      <c r="FV940" s="16"/>
      <c r="FW940" s="16"/>
      <c r="FX940" s="16"/>
      <c r="FY940" s="16"/>
      <c r="FZ940" s="16"/>
      <c r="GA940" s="16"/>
      <c r="GB940" s="16"/>
      <c r="GC940" s="16"/>
      <c r="GD940" s="16"/>
      <c r="GE940" s="16"/>
      <c r="GF940" s="16"/>
      <c r="GG940" s="16"/>
      <c r="GH940" s="16"/>
      <c r="GI940" s="16"/>
      <c r="GJ940" s="16"/>
      <c r="GK940" s="16"/>
      <c r="GL940" s="16"/>
      <c r="GM940" s="16"/>
      <c r="GN940" s="16"/>
      <c r="GO940" s="16"/>
      <c r="GP940" s="16"/>
      <c r="GQ940" s="16"/>
      <c r="GR940" s="16"/>
      <c r="GS940" s="16"/>
      <c r="GT940" s="16"/>
      <c r="GU940" s="16"/>
      <c r="GV940" s="16"/>
      <c r="GW940" s="16"/>
      <c r="GX940" s="16"/>
      <c r="GY940" s="16"/>
      <c r="GZ940" s="16"/>
      <c r="HA940" s="16"/>
      <c r="HB940" s="16"/>
      <c r="HC940" s="16"/>
      <c r="HD940" s="16"/>
      <c r="HE940" s="16"/>
      <c r="HF940" s="16"/>
      <c r="HG940" s="16"/>
      <c r="HH940" s="16"/>
      <c r="HI940" s="16"/>
      <c r="HJ940" s="16"/>
      <c r="HK940" s="16"/>
      <c r="HL940" s="16"/>
      <c r="HM940" s="16"/>
      <c r="HN940" s="16"/>
      <c r="HO940" s="16"/>
      <c r="HP940" s="16"/>
      <c r="HQ940" s="16"/>
      <c r="HR940" s="16"/>
      <c r="HS940" s="16"/>
      <c r="HT940" s="16"/>
      <c r="HU940" s="16"/>
      <c r="HV940" s="16"/>
      <c r="HW940" s="16"/>
      <c r="HX940" s="16"/>
      <c r="HY940" s="16"/>
      <c r="HZ940" s="16"/>
      <c r="IA940" s="16"/>
      <c r="IB940" s="16"/>
      <c r="IC940" s="16"/>
      <c r="ID940" s="16"/>
      <c r="IE940" s="16"/>
      <c r="IF940" s="16"/>
      <c r="IG940" s="16"/>
      <c r="IH940" s="16"/>
      <c r="II940" s="16"/>
      <c r="IJ940" s="16"/>
      <c r="IK940" s="16"/>
      <c r="IL940" s="16"/>
      <c r="IM940" s="16"/>
      <c r="IN940" s="16"/>
      <c r="IO940" s="16"/>
      <c r="IP940" s="16"/>
      <c r="IQ940" s="16"/>
      <c r="IR940" s="16"/>
      <c r="IS940" s="16"/>
      <c r="IT940" s="16"/>
      <c r="IU940" s="16"/>
      <c r="IV940" s="16"/>
      <c r="IW940" s="16"/>
      <c r="IX940" s="16"/>
      <c r="IY940" s="16"/>
      <c r="IZ940" s="16"/>
      <c r="JA940" s="16"/>
      <c r="JB940" s="16"/>
      <c r="JC940" s="16"/>
      <c r="JD940" s="16"/>
      <c r="JE940" s="16"/>
      <c r="JF940" s="16"/>
      <c r="JG940" s="16"/>
      <c r="JH940" s="16"/>
      <c r="JI940" s="16"/>
      <c r="JJ940" s="16"/>
      <c r="JK940" s="16"/>
      <c r="JL940" s="16"/>
      <c r="JM940" s="16"/>
      <c r="JN940" s="16"/>
      <c r="JO940" s="16"/>
      <c r="JP940" s="16"/>
    </row>
    <row r="941" spans="2:276" s="18" customFormat="1" ht="15.75" customHeight="1" x14ac:dyDescent="0.25">
      <c r="B941" s="16"/>
      <c r="C941" s="16"/>
      <c r="D941" s="16"/>
      <c r="E941" s="16"/>
      <c r="F941" s="16"/>
      <c r="G941" s="16"/>
      <c r="H941" s="16"/>
      <c r="I941" s="16"/>
      <c r="J941" s="16"/>
      <c r="K941" s="16"/>
      <c r="L941" s="16"/>
      <c r="M941" s="16"/>
      <c r="N941" s="16"/>
      <c r="O941" s="16"/>
      <c r="P941" s="16"/>
      <c r="Q941" s="16"/>
      <c r="R941" s="16"/>
      <c r="S941" s="16"/>
      <c r="T941" s="16"/>
      <c r="U941" s="16"/>
      <c r="V941" s="16"/>
      <c r="W941" s="16"/>
      <c r="X941" s="16"/>
      <c r="Y941" s="16"/>
      <c r="Z941" s="16"/>
      <c r="AA941" s="16"/>
      <c r="AB941" s="16"/>
      <c r="AC941" s="16"/>
      <c r="AD941" s="16"/>
      <c r="AE941" s="16"/>
      <c r="AF941" s="16"/>
      <c r="AG941" s="16"/>
      <c r="AH941" s="16"/>
      <c r="AI941" s="16"/>
      <c r="AJ941" s="16"/>
      <c r="AK941" s="16"/>
      <c r="AL941" s="16"/>
      <c r="AM941" s="16"/>
      <c r="AN941" s="16"/>
      <c r="AO941" s="16"/>
      <c r="AP941" s="16"/>
      <c r="AQ941" s="16"/>
      <c r="AR941" s="16"/>
      <c r="AS941" s="16"/>
      <c r="AT941" s="16"/>
      <c r="AU941" s="16"/>
      <c r="AV941" s="16"/>
      <c r="AW941" s="16"/>
      <c r="AX941" s="16"/>
      <c r="AY941" s="16"/>
      <c r="AZ941" s="16"/>
      <c r="BA941" s="16"/>
      <c r="BB941" s="16"/>
      <c r="BC941" s="16"/>
      <c r="BD941" s="16"/>
      <c r="BE941" s="16"/>
      <c r="BF941" s="16"/>
      <c r="BG941" s="16"/>
      <c r="BH941" s="16"/>
      <c r="BI941" s="16"/>
      <c r="BJ941" s="16"/>
      <c r="BK941" s="16"/>
      <c r="BL941" s="16"/>
      <c r="BM941" s="16"/>
      <c r="BN941" s="16"/>
      <c r="BO941" s="16"/>
      <c r="BP941" s="16"/>
      <c r="BQ941" s="16"/>
      <c r="BR941" s="16"/>
      <c r="BS941" s="16"/>
      <c r="BT941" s="16"/>
      <c r="BU941" s="16"/>
      <c r="BV941" s="16"/>
      <c r="BW941" s="16"/>
      <c r="BX941" s="16"/>
      <c r="BY941" s="16"/>
      <c r="BZ941" s="16"/>
      <c r="CA941" s="16"/>
      <c r="CB941" s="16"/>
      <c r="CC941" s="16"/>
      <c r="CD941" s="16"/>
      <c r="CE941" s="16"/>
      <c r="CF941" s="16"/>
      <c r="CG941" s="16"/>
      <c r="CH941" s="16"/>
      <c r="CI941" s="16"/>
      <c r="CJ941" s="16"/>
      <c r="CK941" s="16"/>
      <c r="CL941" s="16"/>
      <c r="CM941" s="16"/>
      <c r="CN941" s="16"/>
      <c r="CO941" s="16"/>
      <c r="CP941" s="16"/>
      <c r="CQ941" s="16"/>
      <c r="CR941" s="16"/>
      <c r="CS941" s="16"/>
      <c r="CT941" s="16"/>
      <c r="CU941" s="16"/>
      <c r="CV941" s="16"/>
      <c r="CW941" s="16"/>
      <c r="CX941" s="16"/>
      <c r="CY941" s="16"/>
      <c r="CZ941" s="16"/>
      <c r="DA941" s="16"/>
      <c r="DB941" s="16"/>
      <c r="DC941" s="16"/>
      <c r="DD941" s="16"/>
      <c r="DE941" s="16"/>
      <c r="DF941" s="16"/>
      <c r="DG941" s="16"/>
      <c r="DH941" s="16"/>
      <c r="DI941" s="16"/>
      <c r="DJ941" s="16"/>
      <c r="DK941" s="16"/>
      <c r="DL941" s="16"/>
      <c r="DM941" s="16"/>
      <c r="DN941" s="16"/>
      <c r="DO941" s="16"/>
      <c r="DP941" s="16"/>
      <c r="DQ941" s="16"/>
      <c r="DR941" s="16"/>
      <c r="DS941" s="16"/>
      <c r="DT941" s="16"/>
      <c r="DU941" s="16"/>
      <c r="DV941" s="16"/>
      <c r="DW941" s="16"/>
      <c r="DX941" s="16"/>
      <c r="DY941" s="16"/>
      <c r="DZ941" s="16"/>
      <c r="EA941" s="16"/>
      <c r="EB941" s="16"/>
      <c r="EC941" s="16"/>
      <c r="ED941" s="16"/>
      <c r="EE941" s="16"/>
      <c r="EF941" s="16"/>
      <c r="EG941" s="16"/>
      <c r="EH941" s="16"/>
      <c r="EI941" s="16"/>
      <c r="EJ941" s="16"/>
      <c r="EK941" s="16"/>
      <c r="EL941" s="16"/>
      <c r="EM941" s="16"/>
      <c r="EN941" s="16"/>
      <c r="EO941" s="16"/>
      <c r="EP941" s="16"/>
      <c r="EQ941" s="16"/>
      <c r="ER941" s="16"/>
      <c r="ES941" s="16"/>
      <c r="ET941" s="16"/>
      <c r="EU941" s="16"/>
      <c r="EV941" s="16"/>
      <c r="EW941" s="16"/>
      <c r="EX941" s="16"/>
      <c r="EY941" s="16"/>
      <c r="EZ941" s="16"/>
      <c r="FA941" s="16"/>
      <c r="FB941" s="16"/>
      <c r="FC941" s="16"/>
      <c r="FD941" s="16"/>
      <c r="FE941" s="16"/>
      <c r="FF941" s="16"/>
      <c r="FG941" s="16"/>
      <c r="FH941" s="16"/>
      <c r="FI941" s="16"/>
      <c r="FJ941" s="16"/>
      <c r="FK941" s="16"/>
      <c r="FL941" s="16"/>
      <c r="FM941" s="16"/>
      <c r="FN941" s="16"/>
      <c r="FO941" s="16"/>
      <c r="FP941" s="16"/>
      <c r="FQ941" s="16"/>
      <c r="FR941" s="16"/>
      <c r="FS941" s="16"/>
      <c r="FT941" s="16"/>
      <c r="FU941" s="16"/>
      <c r="FV941" s="16"/>
      <c r="FW941" s="16"/>
      <c r="FX941" s="16"/>
      <c r="FY941" s="16"/>
      <c r="FZ941" s="16"/>
      <c r="GA941" s="16"/>
      <c r="GB941" s="16"/>
      <c r="GC941" s="16"/>
      <c r="GD941" s="16"/>
      <c r="GE941" s="16"/>
      <c r="GF941" s="16"/>
      <c r="GG941" s="16"/>
      <c r="GH941" s="16"/>
      <c r="GI941" s="16"/>
      <c r="GJ941" s="16"/>
      <c r="GK941" s="16"/>
      <c r="GL941" s="16"/>
      <c r="GM941" s="16"/>
      <c r="GN941" s="16"/>
      <c r="GO941" s="16"/>
      <c r="GP941" s="16"/>
      <c r="GQ941" s="16"/>
      <c r="GR941" s="16"/>
      <c r="GS941" s="16"/>
      <c r="GT941" s="16"/>
      <c r="GU941" s="16"/>
      <c r="GV941" s="16"/>
      <c r="GW941" s="16"/>
      <c r="GX941" s="16"/>
      <c r="GY941" s="16"/>
      <c r="GZ941" s="16"/>
      <c r="HA941" s="16"/>
      <c r="HB941" s="16"/>
      <c r="HC941" s="16"/>
      <c r="HD941" s="16"/>
      <c r="HE941" s="16"/>
      <c r="HF941" s="16"/>
      <c r="HG941" s="16"/>
      <c r="HH941" s="16"/>
      <c r="HI941" s="16"/>
      <c r="HJ941" s="16"/>
      <c r="HK941" s="16"/>
      <c r="HL941" s="16"/>
      <c r="HM941" s="16"/>
      <c r="HN941" s="16"/>
      <c r="HO941" s="16"/>
      <c r="HP941" s="16"/>
      <c r="HQ941" s="16"/>
      <c r="HR941" s="16"/>
      <c r="HS941" s="16"/>
      <c r="HT941" s="16"/>
      <c r="HU941" s="16"/>
      <c r="HV941" s="16"/>
      <c r="HW941" s="16"/>
      <c r="HX941" s="16"/>
      <c r="HY941" s="16"/>
      <c r="HZ941" s="16"/>
      <c r="IA941" s="16"/>
      <c r="IB941" s="16"/>
      <c r="IC941" s="16"/>
      <c r="ID941" s="16"/>
      <c r="IE941" s="16"/>
      <c r="IF941" s="16"/>
      <c r="IG941" s="16"/>
      <c r="IH941" s="16"/>
      <c r="II941" s="16"/>
      <c r="IJ941" s="16"/>
      <c r="IK941" s="16"/>
      <c r="IL941" s="16"/>
      <c r="IM941" s="16"/>
      <c r="IN941" s="16"/>
      <c r="IO941" s="16"/>
      <c r="IP941" s="16"/>
      <c r="IQ941" s="16"/>
      <c r="IR941" s="16"/>
      <c r="IS941" s="16"/>
      <c r="IT941" s="16"/>
      <c r="IU941" s="16"/>
      <c r="IV941" s="16"/>
      <c r="IW941" s="16"/>
      <c r="IX941" s="16"/>
      <c r="IY941" s="16"/>
      <c r="IZ941" s="16"/>
      <c r="JA941" s="16"/>
      <c r="JB941" s="16"/>
      <c r="JC941" s="16"/>
      <c r="JD941" s="16"/>
      <c r="JE941" s="16"/>
      <c r="JF941" s="16"/>
      <c r="JG941" s="16"/>
      <c r="JH941" s="16"/>
      <c r="JI941" s="16"/>
      <c r="JJ941" s="16"/>
      <c r="JK941" s="16"/>
      <c r="JL941" s="16"/>
      <c r="JM941" s="16"/>
      <c r="JN941" s="16"/>
      <c r="JO941" s="16"/>
      <c r="JP941" s="16"/>
    </row>
    <row r="942" spans="2:276" s="18" customFormat="1" ht="15.75" customHeight="1" x14ac:dyDescent="0.25">
      <c r="B942" s="16"/>
      <c r="C942" s="16"/>
      <c r="D942" s="16"/>
      <c r="E942" s="16"/>
      <c r="F942" s="16"/>
      <c r="G942" s="16"/>
      <c r="H942" s="16"/>
      <c r="I942" s="16"/>
      <c r="J942" s="16"/>
      <c r="K942" s="16"/>
      <c r="L942" s="16"/>
      <c r="M942" s="16"/>
      <c r="N942" s="16"/>
      <c r="O942" s="16"/>
      <c r="P942" s="16"/>
      <c r="Q942" s="16"/>
      <c r="R942" s="16"/>
      <c r="S942" s="16"/>
      <c r="T942" s="16"/>
      <c r="U942" s="16"/>
      <c r="V942" s="16"/>
      <c r="W942" s="16"/>
      <c r="X942" s="16"/>
      <c r="Y942" s="16"/>
      <c r="Z942" s="16"/>
      <c r="AA942" s="16"/>
      <c r="AB942" s="16"/>
      <c r="AC942" s="16"/>
      <c r="AD942" s="16"/>
      <c r="AE942" s="16"/>
      <c r="AF942" s="16"/>
      <c r="AG942" s="16"/>
      <c r="AH942" s="16"/>
      <c r="AI942" s="16"/>
      <c r="AJ942" s="16"/>
      <c r="AK942" s="16"/>
      <c r="AL942" s="16"/>
      <c r="AM942" s="16"/>
      <c r="AN942" s="16"/>
      <c r="AO942" s="16"/>
      <c r="AP942" s="16"/>
      <c r="AQ942" s="16"/>
      <c r="AR942" s="16"/>
      <c r="AS942" s="16"/>
      <c r="AT942" s="16"/>
      <c r="AU942" s="16"/>
      <c r="AV942" s="16"/>
      <c r="AW942" s="16"/>
      <c r="AX942" s="16"/>
      <c r="AY942" s="16"/>
      <c r="AZ942" s="16"/>
      <c r="BA942" s="16"/>
      <c r="BB942" s="16"/>
      <c r="BC942" s="16"/>
      <c r="BD942" s="16"/>
      <c r="BE942" s="16"/>
      <c r="BF942" s="16"/>
      <c r="BG942" s="16"/>
      <c r="BH942" s="16"/>
      <c r="BI942" s="16"/>
      <c r="BJ942" s="16"/>
      <c r="BK942" s="16"/>
      <c r="BL942" s="16"/>
      <c r="BM942" s="16"/>
      <c r="BN942" s="16"/>
      <c r="BO942" s="16"/>
      <c r="BP942" s="16"/>
      <c r="BQ942" s="16"/>
      <c r="BR942" s="16"/>
      <c r="BS942" s="16"/>
      <c r="BT942" s="16"/>
      <c r="BU942" s="16"/>
      <c r="BV942" s="16"/>
      <c r="BW942" s="16"/>
      <c r="BX942" s="16"/>
      <c r="BY942" s="16"/>
      <c r="BZ942" s="16"/>
      <c r="CA942" s="16"/>
      <c r="CB942" s="16"/>
      <c r="CC942" s="16"/>
      <c r="CD942" s="16"/>
      <c r="CE942" s="16"/>
      <c r="CF942" s="16"/>
      <c r="CG942" s="16"/>
      <c r="CH942" s="16"/>
      <c r="CI942" s="16"/>
      <c r="CJ942" s="16"/>
      <c r="CK942" s="16"/>
      <c r="CL942" s="16"/>
      <c r="CM942" s="16"/>
      <c r="CN942" s="16"/>
      <c r="CO942" s="16"/>
      <c r="CP942" s="16"/>
      <c r="CQ942" s="16"/>
      <c r="CR942" s="16"/>
      <c r="CS942" s="16"/>
      <c r="CT942" s="16"/>
      <c r="CU942" s="16"/>
      <c r="CV942" s="16"/>
      <c r="CW942" s="16"/>
      <c r="CX942" s="16"/>
      <c r="CY942" s="16"/>
      <c r="CZ942" s="16"/>
      <c r="DA942" s="16"/>
      <c r="DB942" s="16"/>
      <c r="DC942" s="16"/>
      <c r="DD942" s="16"/>
      <c r="DE942" s="16"/>
      <c r="DF942" s="16"/>
      <c r="DG942" s="16"/>
      <c r="DH942" s="16"/>
      <c r="DI942" s="16"/>
      <c r="DJ942" s="16"/>
      <c r="DK942" s="16"/>
      <c r="DL942" s="16"/>
      <c r="DM942" s="16"/>
      <c r="DN942" s="16"/>
      <c r="DO942" s="16"/>
      <c r="DP942" s="16"/>
      <c r="DQ942" s="16"/>
      <c r="DR942" s="16"/>
      <c r="DS942" s="16"/>
      <c r="DT942" s="16"/>
      <c r="DU942" s="16"/>
      <c r="DV942" s="16"/>
      <c r="DW942" s="16"/>
      <c r="DX942" s="16"/>
      <c r="DY942" s="16"/>
      <c r="DZ942" s="16"/>
      <c r="EA942" s="16"/>
      <c r="EB942" s="16"/>
      <c r="EC942" s="16"/>
      <c r="ED942" s="16"/>
      <c r="EE942" s="16"/>
      <c r="EF942" s="16"/>
      <c r="EG942" s="16"/>
      <c r="EH942" s="16"/>
      <c r="EI942" s="16"/>
      <c r="EJ942" s="16"/>
      <c r="EK942" s="16"/>
      <c r="EL942" s="16"/>
      <c r="EM942" s="16"/>
      <c r="EN942" s="16"/>
      <c r="EO942" s="16"/>
      <c r="EP942" s="16"/>
      <c r="EQ942" s="16"/>
      <c r="ER942" s="16"/>
      <c r="ES942" s="16"/>
      <c r="ET942" s="16"/>
      <c r="EU942" s="16"/>
      <c r="EV942" s="16"/>
      <c r="EW942" s="16"/>
      <c r="EX942" s="16"/>
      <c r="EY942" s="16"/>
      <c r="EZ942" s="16"/>
      <c r="FA942" s="16"/>
      <c r="FB942" s="16"/>
      <c r="FC942" s="16"/>
      <c r="FD942" s="16"/>
      <c r="FE942" s="16"/>
      <c r="FF942" s="16"/>
      <c r="FG942" s="16"/>
      <c r="FH942" s="16"/>
      <c r="FI942" s="16"/>
      <c r="FJ942" s="16"/>
      <c r="FK942" s="16"/>
      <c r="FL942" s="16"/>
      <c r="FM942" s="16"/>
      <c r="FN942" s="16"/>
      <c r="FO942" s="16"/>
      <c r="FP942" s="16"/>
      <c r="FQ942" s="16"/>
      <c r="FR942" s="16"/>
      <c r="FS942" s="16"/>
      <c r="FT942" s="16"/>
      <c r="FU942" s="16"/>
      <c r="FV942" s="16"/>
      <c r="FW942" s="16"/>
      <c r="FX942" s="16"/>
      <c r="FY942" s="16"/>
      <c r="FZ942" s="16"/>
      <c r="GA942" s="16"/>
      <c r="GB942" s="16"/>
      <c r="GC942" s="16"/>
      <c r="GD942" s="16"/>
      <c r="GE942" s="16"/>
      <c r="GF942" s="16"/>
      <c r="GG942" s="16"/>
      <c r="GH942" s="16"/>
      <c r="GI942" s="16"/>
      <c r="GJ942" s="16"/>
      <c r="GK942" s="16"/>
      <c r="GL942" s="16"/>
      <c r="GM942" s="16"/>
      <c r="GN942" s="16"/>
      <c r="GO942" s="16"/>
      <c r="GP942" s="16"/>
      <c r="GQ942" s="16"/>
      <c r="GR942" s="16"/>
      <c r="GS942" s="16"/>
      <c r="GT942" s="16"/>
      <c r="GU942" s="16"/>
      <c r="GV942" s="16"/>
      <c r="GW942" s="16"/>
      <c r="GX942" s="16"/>
      <c r="GY942" s="16"/>
      <c r="GZ942" s="16"/>
      <c r="HA942" s="16"/>
      <c r="HB942" s="16"/>
      <c r="HC942" s="16"/>
      <c r="HD942" s="16"/>
      <c r="HE942" s="16"/>
      <c r="HF942" s="16"/>
      <c r="HG942" s="16"/>
      <c r="HH942" s="16"/>
      <c r="HI942" s="16"/>
      <c r="HJ942" s="16"/>
      <c r="HK942" s="16"/>
      <c r="HL942" s="16"/>
      <c r="HM942" s="16"/>
      <c r="HN942" s="16"/>
      <c r="HO942" s="16"/>
      <c r="HP942" s="16"/>
      <c r="HQ942" s="16"/>
      <c r="HR942" s="16"/>
      <c r="HS942" s="16"/>
      <c r="HT942" s="16"/>
      <c r="HU942" s="16"/>
      <c r="HV942" s="16"/>
      <c r="HW942" s="16"/>
      <c r="HX942" s="16"/>
      <c r="HY942" s="16"/>
      <c r="HZ942" s="16"/>
      <c r="IA942" s="16"/>
      <c r="IB942" s="16"/>
      <c r="IC942" s="16"/>
      <c r="ID942" s="16"/>
      <c r="IE942" s="16"/>
      <c r="IF942" s="16"/>
      <c r="IG942" s="16"/>
      <c r="IH942" s="16"/>
      <c r="II942" s="16"/>
      <c r="IJ942" s="16"/>
      <c r="IK942" s="16"/>
      <c r="IL942" s="16"/>
      <c r="IM942" s="16"/>
      <c r="IN942" s="16"/>
      <c r="IO942" s="16"/>
      <c r="IP942" s="16"/>
      <c r="IQ942" s="16"/>
      <c r="IR942" s="16"/>
      <c r="IS942" s="16"/>
      <c r="IT942" s="16"/>
      <c r="IU942" s="16"/>
      <c r="IV942" s="16"/>
      <c r="IW942" s="16"/>
      <c r="IX942" s="16"/>
      <c r="IY942" s="16"/>
      <c r="IZ942" s="16"/>
      <c r="JA942" s="16"/>
      <c r="JB942" s="16"/>
      <c r="JC942" s="16"/>
      <c r="JD942" s="16"/>
      <c r="JE942" s="16"/>
      <c r="JF942" s="16"/>
      <c r="JG942" s="16"/>
      <c r="JH942" s="16"/>
      <c r="JI942" s="16"/>
      <c r="JJ942" s="16"/>
      <c r="JK942" s="16"/>
      <c r="JL942" s="16"/>
      <c r="JM942" s="16"/>
      <c r="JN942" s="16"/>
      <c r="JO942" s="16"/>
      <c r="JP942" s="16"/>
    </row>
    <row r="943" spans="2:276" s="18" customFormat="1" ht="15.75" customHeight="1" x14ac:dyDescent="0.25">
      <c r="B943" s="16"/>
      <c r="C943" s="16"/>
      <c r="D943" s="16"/>
      <c r="E943" s="16"/>
      <c r="F943" s="16"/>
      <c r="G943" s="16"/>
      <c r="H943" s="16"/>
      <c r="I943" s="16"/>
      <c r="J943" s="16"/>
      <c r="K943" s="16"/>
      <c r="L943" s="16"/>
      <c r="M943" s="16"/>
      <c r="N943" s="16"/>
      <c r="O943" s="16"/>
      <c r="P943" s="16"/>
      <c r="Q943" s="16"/>
      <c r="R943" s="16"/>
      <c r="S943" s="16"/>
      <c r="T943" s="16"/>
      <c r="U943" s="16"/>
      <c r="V943" s="16"/>
      <c r="W943" s="16"/>
      <c r="X943" s="16"/>
      <c r="Y943" s="16"/>
      <c r="Z943" s="16"/>
      <c r="AA943" s="16"/>
      <c r="AB943" s="16"/>
      <c r="AC943" s="16"/>
      <c r="AD943" s="16"/>
      <c r="AE943" s="16"/>
      <c r="AF943" s="16"/>
      <c r="AG943" s="16"/>
      <c r="AH943" s="16"/>
      <c r="AI943" s="16"/>
      <c r="AJ943" s="16"/>
      <c r="AK943" s="16"/>
      <c r="AL943" s="16"/>
      <c r="AM943" s="16"/>
      <c r="AN943" s="16"/>
      <c r="AO943" s="16"/>
      <c r="AP943" s="16"/>
      <c r="AQ943" s="16"/>
      <c r="AR943" s="16"/>
      <c r="AS943" s="16"/>
      <c r="AT943" s="16"/>
      <c r="AU943" s="16"/>
      <c r="AV943" s="16"/>
      <c r="AW943" s="16"/>
      <c r="AX943" s="16"/>
      <c r="AY943" s="16"/>
      <c r="AZ943" s="16"/>
      <c r="BA943" s="16"/>
      <c r="BB943" s="16"/>
      <c r="BC943" s="16"/>
      <c r="BD943" s="16"/>
      <c r="BE943" s="16"/>
      <c r="BF943" s="16"/>
      <c r="BG943" s="16"/>
      <c r="BH943" s="16"/>
      <c r="BI943" s="16"/>
      <c r="BJ943" s="16"/>
      <c r="BK943" s="16"/>
      <c r="BL943" s="16"/>
      <c r="BM943" s="16"/>
      <c r="BN943" s="16"/>
      <c r="BO943" s="16"/>
      <c r="BP943" s="16"/>
      <c r="BQ943" s="16"/>
      <c r="BR943" s="16"/>
      <c r="BS943" s="16"/>
      <c r="BT943" s="16"/>
      <c r="BU943" s="16"/>
      <c r="BV943" s="16"/>
      <c r="BW943" s="16"/>
      <c r="BX943" s="16"/>
      <c r="BY943" s="16"/>
      <c r="BZ943" s="16"/>
      <c r="CA943" s="16"/>
      <c r="CB943" s="16"/>
      <c r="CC943" s="16"/>
      <c r="CD943" s="16"/>
      <c r="CE943" s="16"/>
      <c r="CF943" s="16"/>
      <c r="CG943" s="16"/>
      <c r="CH943" s="16"/>
      <c r="CI943" s="16"/>
      <c r="CJ943" s="16"/>
      <c r="CK943" s="16"/>
      <c r="CL943" s="16"/>
      <c r="CM943" s="16"/>
      <c r="CN943" s="16"/>
      <c r="CO943" s="16"/>
      <c r="CP943" s="16"/>
      <c r="CQ943" s="16"/>
      <c r="CR943" s="16"/>
      <c r="CS943" s="16"/>
      <c r="CT943" s="16"/>
      <c r="CU943" s="16"/>
      <c r="CV943" s="16"/>
      <c r="CW943" s="16"/>
      <c r="CX943" s="16"/>
      <c r="CY943" s="16"/>
      <c r="CZ943" s="16"/>
      <c r="DA943" s="16"/>
      <c r="DB943" s="16"/>
      <c r="DC943" s="16"/>
      <c r="DD943" s="16"/>
      <c r="DE943" s="16"/>
      <c r="DF943" s="16"/>
      <c r="DG943" s="16"/>
      <c r="DH943" s="16"/>
      <c r="DI943" s="16"/>
      <c r="DJ943" s="16"/>
      <c r="DK943" s="16"/>
      <c r="DL943" s="16"/>
      <c r="DM943" s="16"/>
      <c r="DN943" s="16"/>
      <c r="DO943" s="16"/>
      <c r="DP943" s="16"/>
      <c r="DQ943" s="16"/>
      <c r="DR943" s="16"/>
      <c r="DS943" s="16"/>
      <c r="DT943" s="16"/>
      <c r="DU943" s="16"/>
      <c r="DV943" s="16"/>
      <c r="DW943" s="16"/>
      <c r="DX943" s="16"/>
      <c r="DY943" s="16"/>
      <c r="DZ943" s="16"/>
      <c r="EA943" s="16"/>
      <c r="EB943" s="16"/>
      <c r="EC943" s="16"/>
      <c r="ED943" s="16"/>
      <c r="EE943" s="16"/>
      <c r="EF943" s="16"/>
      <c r="EG943" s="16"/>
      <c r="EH943" s="16"/>
      <c r="EI943" s="16"/>
      <c r="EJ943" s="16"/>
      <c r="EK943" s="16"/>
      <c r="EL943" s="16"/>
      <c r="EM943" s="16"/>
      <c r="EN943" s="16"/>
      <c r="EO943" s="16"/>
      <c r="EP943" s="16"/>
      <c r="EQ943" s="16"/>
      <c r="ER943" s="16"/>
      <c r="ES943" s="16"/>
      <c r="ET943" s="16"/>
      <c r="EU943" s="16"/>
      <c r="EV943" s="16"/>
      <c r="EW943" s="16"/>
      <c r="EX943" s="16"/>
      <c r="EY943" s="16"/>
      <c r="EZ943" s="16"/>
      <c r="FA943" s="16"/>
      <c r="FB943" s="16"/>
      <c r="FC943" s="16"/>
      <c r="FD943" s="16"/>
      <c r="FE943" s="16"/>
      <c r="FF943" s="16"/>
      <c r="FG943" s="16"/>
      <c r="FH943" s="16"/>
      <c r="FI943" s="16"/>
      <c r="FJ943" s="16"/>
      <c r="FK943" s="16"/>
      <c r="FL943" s="16"/>
      <c r="FM943" s="16"/>
      <c r="FN943" s="16"/>
      <c r="FO943" s="16"/>
      <c r="FP943" s="16"/>
      <c r="FQ943" s="16"/>
      <c r="FR943" s="16"/>
      <c r="FS943" s="16"/>
      <c r="FT943" s="16"/>
      <c r="FU943" s="16"/>
      <c r="FV943" s="16"/>
      <c r="FW943" s="16"/>
      <c r="FX943" s="16"/>
      <c r="FY943" s="16"/>
      <c r="FZ943" s="16"/>
      <c r="GA943" s="16"/>
      <c r="GB943" s="16"/>
      <c r="GC943" s="16"/>
      <c r="GD943" s="16"/>
      <c r="GE943" s="16"/>
      <c r="GF943" s="16"/>
      <c r="GG943" s="16"/>
      <c r="GH943" s="16"/>
      <c r="GI943" s="16"/>
      <c r="GJ943" s="16"/>
      <c r="GK943" s="16"/>
      <c r="GL943" s="16"/>
      <c r="GM943" s="16"/>
      <c r="GN943" s="16"/>
      <c r="GO943" s="16"/>
      <c r="GP943" s="16"/>
      <c r="GQ943" s="16"/>
      <c r="GR943" s="16"/>
      <c r="GS943" s="16"/>
      <c r="GT943" s="16"/>
      <c r="GU943" s="16"/>
      <c r="GV943" s="16"/>
      <c r="GW943" s="16"/>
      <c r="GX943" s="16"/>
      <c r="GY943" s="16"/>
      <c r="GZ943" s="16"/>
      <c r="HA943" s="16"/>
      <c r="HB943" s="16"/>
      <c r="HC943" s="16"/>
      <c r="HD943" s="16"/>
      <c r="HE943" s="16"/>
      <c r="HF943" s="16"/>
      <c r="HG943" s="16"/>
      <c r="HH943" s="16"/>
      <c r="HI943" s="16"/>
      <c r="HJ943" s="16"/>
      <c r="HK943" s="16"/>
      <c r="HL943" s="16"/>
      <c r="HM943" s="16"/>
      <c r="HN943" s="16"/>
      <c r="HO943" s="16"/>
      <c r="HP943" s="16"/>
      <c r="HQ943" s="16"/>
      <c r="HR943" s="16"/>
      <c r="HS943" s="16"/>
      <c r="HT943" s="16"/>
      <c r="HU943" s="16"/>
      <c r="HV943" s="16"/>
      <c r="HW943" s="16"/>
      <c r="HX943" s="16"/>
      <c r="HY943" s="16"/>
      <c r="HZ943" s="16"/>
      <c r="IA943" s="16"/>
      <c r="IB943" s="16"/>
      <c r="IC943" s="16"/>
      <c r="ID943" s="16"/>
      <c r="IE943" s="16"/>
      <c r="IF943" s="16"/>
      <c r="IG943" s="16"/>
      <c r="IH943" s="16"/>
      <c r="II943" s="16"/>
      <c r="IJ943" s="16"/>
      <c r="IK943" s="16"/>
      <c r="IL943" s="16"/>
      <c r="IM943" s="16"/>
      <c r="IN943" s="16"/>
      <c r="IO943" s="16"/>
      <c r="IP943" s="16"/>
      <c r="IQ943" s="16"/>
      <c r="IR943" s="16"/>
      <c r="IS943" s="16"/>
      <c r="IT943" s="16"/>
      <c r="IU943" s="16"/>
      <c r="IV943" s="16"/>
      <c r="IW943" s="16"/>
      <c r="IX943" s="16"/>
      <c r="IY943" s="16"/>
      <c r="IZ943" s="16"/>
      <c r="JA943" s="16"/>
      <c r="JB943" s="16"/>
      <c r="JC943" s="16"/>
      <c r="JD943" s="16"/>
      <c r="JE943" s="16"/>
      <c r="JF943" s="16"/>
      <c r="JG943" s="16"/>
      <c r="JH943" s="16"/>
      <c r="JI943" s="16"/>
      <c r="JJ943" s="16"/>
      <c r="JK943" s="16"/>
      <c r="JL943" s="16"/>
      <c r="JM943" s="16"/>
      <c r="JN943" s="16"/>
      <c r="JO943" s="16"/>
      <c r="JP943" s="16"/>
    </row>
    <row r="944" spans="2:276" s="18" customFormat="1" ht="15.75" customHeight="1" x14ac:dyDescent="0.25">
      <c r="B944" s="16"/>
      <c r="C944" s="16"/>
      <c r="D944" s="16"/>
      <c r="E944" s="16"/>
      <c r="F944" s="16"/>
      <c r="G944" s="16"/>
      <c r="H944" s="16"/>
      <c r="I944" s="16"/>
      <c r="J944" s="16"/>
      <c r="K944" s="16"/>
      <c r="L944" s="16"/>
      <c r="M944" s="16"/>
      <c r="N944" s="16"/>
      <c r="O944" s="16"/>
      <c r="P944" s="16"/>
      <c r="Q944" s="16"/>
      <c r="R944" s="16"/>
      <c r="S944" s="16"/>
      <c r="T944" s="16"/>
      <c r="U944" s="16"/>
      <c r="V944" s="16"/>
      <c r="W944" s="16"/>
      <c r="X944" s="16"/>
      <c r="Y944" s="16"/>
      <c r="Z944" s="16"/>
      <c r="AA944" s="16"/>
      <c r="AB944" s="16"/>
      <c r="AC944" s="16"/>
      <c r="AD944" s="16"/>
      <c r="AE944" s="16"/>
      <c r="AF944" s="16"/>
      <c r="AG944" s="16"/>
      <c r="AH944" s="16"/>
      <c r="AI944" s="16"/>
      <c r="AJ944" s="16"/>
      <c r="AK944" s="16"/>
      <c r="AL944" s="16"/>
      <c r="AM944" s="16"/>
      <c r="AN944" s="16"/>
      <c r="AO944" s="16"/>
      <c r="AP944" s="16"/>
      <c r="AQ944" s="16"/>
      <c r="AR944" s="16"/>
      <c r="AS944" s="16"/>
      <c r="AT944" s="16"/>
      <c r="AU944" s="16"/>
      <c r="AV944" s="16"/>
      <c r="AW944" s="16"/>
      <c r="AX944" s="16"/>
      <c r="AY944" s="16"/>
      <c r="AZ944" s="16"/>
      <c r="BA944" s="16"/>
      <c r="BB944" s="16"/>
      <c r="BC944" s="16"/>
      <c r="BD944" s="16"/>
      <c r="BE944" s="16"/>
      <c r="BF944" s="16"/>
      <c r="BG944" s="16"/>
      <c r="BH944" s="16"/>
      <c r="BI944" s="16"/>
      <c r="BJ944" s="16"/>
      <c r="BK944" s="16"/>
      <c r="BL944" s="16"/>
      <c r="BM944" s="16"/>
      <c r="BN944" s="16"/>
      <c r="BO944" s="16"/>
      <c r="BP944" s="16"/>
      <c r="BQ944" s="16"/>
      <c r="BR944" s="16"/>
      <c r="BS944" s="16"/>
      <c r="BT944" s="16"/>
      <c r="BU944" s="16"/>
      <c r="BV944" s="16"/>
      <c r="BW944" s="16"/>
      <c r="BX944" s="16"/>
      <c r="BY944" s="16"/>
      <c r="BZ944" s="16"/>
      <c r="CA944" s="16"/>
      <c r="CB944" s="16"/>
      <c r="CC944" s="16"/>
      <c r="CD944" s="16"/>
      <c r="CE944" s="16"/>
      <c r="CF944" s="16"/>
      <c r="CG944" s="16"/>
      <c r="CH944" s="16"/>
      <c r="CI944" s="16"/>
      <c r="CJ944" s="16"/>
      <c r="CK944" s="16"/>
      <c r="CL944" s="16"/>
      <c r="CM944" s="16"/>
      <c r="CN944" s="16"/>
      <c r="CO944" s="16"/>
      <c r="CP944" s="16"/>
      <c r="CQ944" s="16"/>
      <c r="CR944" s="16"/>
      <c r="CS944" s="16"/>
      <c r="CT944" s="16"/>
      <c r="CU944" s="16"/>
      <c r="CV944" s="16"/>
      <c r="CW944" s="16"/>
      <c r="CX944" s="16"/>
      <c r="CY944" s="16"/>
      <c r="CZ944" s="16"/>
      <c r="DA944" s="16"/>
      <c r="DB944" s="16"/>
      <c r="DC944" s="16"/>
      <c r="DD944" s="16"/>
      <c r="DE944" s="16"/>
      <c r="DF944" s="16"/>
      <c r="DG944" s="16"/>
      <c r="DH944" s="16"/>
      <c r="DI944" s="16"/>
      <c r="DJ944" s="16"/>
      <c r="DK944" s="16"/>
      <c r="DL944" s="16"/>
      <c r="DM944" s="16"/>
      <c r="DN944" s="16"/>
      <c r="DO944" s="16"/>
      <c r="DP944" s="16"/>
      <c r="DQ944" s="16"/>
      <c r="DR944" s="16"/>
      <c r="DS944" s="16"/>
      <c r="DT944" s="16"/>
      <c r="DU944" s="16"/>
      <c r="DV944" s="16"/>
      <c r="DW944" s="16"/>
      <c r="DX944" s="16"/>
      <c r="DY944" s="16"/>
      <c r="DZ944" s="16"/>
      <c r="EA944" s="16"/>
      <c r="EB944" s="16"/>
      <c r="EC944" s="16"/>
      <c r="ED944" s="16"/>
      <c r="EE944" s="16"/>
      <c r="EF944" s="16"/>
      <c r="EG944" s="16"/>
      <c r="EH944" s="16"/>
      <c r="EI944" s="16"/>
      <c r="EJ944" s="16"/>
      <c r="EK944" s="16"/>
      <c r="EL944" s="16"/>
      <c r="EM944" s="16"/>
      <c r="EN944" s="16"/>
      <c r="EO944" s="16"/>
      <c r="EP944" s="16"/>
      <c r="EQ944" s="16"/>
      <c r="ER944" s="16"/>
      <c r="ES944" s="16"/>
      <c r="ET944" s="16"/>
      <c r="EU944" s="16"/>
      <c r="EV944" s="16"/>
      <c r="EW944" s="16"/>
      <c r="EX944" s="16"/>
      <c r="EY944" s="16"/>
      <c r="EZ944" s="16"/>
      <c r="FA944" s="16"/>
      <c r="FB944" s="16"/>
      <c r="FC944" s="16"/>
      <c r="FD944" s="16"/>
      <c r="FE944" s="16"/>
      <c r="FF944" s="16"/>
      <c r="FG944" s="16"/>
      <c r="FH944" s="16"/>
      <c r="FI944" s="16"/>
      <c r="FJ944" s="16"/>
      <c r="FK944" s="16"/>
      <c r="FL944" s="16"/>
      <c r="FM944" s="16"/>
      <c r="FN944" s="16"/>
      <c r="FO944" s="16"/>
      <c r="FP944" s="16"/>
      <c r="FQ944" s="16"/>
      <c r="FR944" s="16"/>
      <c r="FS944" s="16"/>
      <c r="FT944" s="16"/>
      <c r="FU944" s="16"/>
      <c r="FV944" s="16"/>
      <c r="FW944" s="16"/>
      <c r="FX944" s="16"/>
      <c r="FY944" s="16"/>
      <c r="FZ944" s="16"/>
      <c r="GA944" s="16"/>
      <c r="GB944" s="16"/>
      <c r="GC944" s="16"/>
      <c r="GD944" s="16"/>
      <c r="GE944" s="16"/>
      <c r="GF944" s="16"/>
      <c r="GG944" s="16"/>
      <c r="GH944" s="16"/>
      <c r="GI944" s="16"/>
      <c r="GJ944" s="16"/>
      <c r="GK944" s="16"/>
      <c r="GL944" s="16"/>
      <c r="GM944" s="16"/>
      <c r="GN944" s="16"/>
      <c r="GO944" s="16"/>
      <c r="GP944" s="16"/>
      <c r="GQ944" s="16"/>
      <c r="GR944" s="16"/>
      <c r="GS944" s="16"/>
      <c r="GT944" s="16"/>
      <c r="GU944" s="16"/>
      <c r="GV944" s="16"/>
      <c r="GW944" s="16"/>
      <c r="GX944" s="16"/>
      <c r="GY944" s="16"/>
      <c r="GZ944" s="16"/>
      <c r="HA944" s="16"/>
      <c r="HB944" s="16"/>
      <c r="HC944" s="16"/>
      <c r="HD944" s="16"/>
      <c r="HE944" s="16"/>
      <c r="HF944" s="16"/>
      <c r="HG944" s="16"/>
      <c r="HH944" s="16"/>
      <c r="HI944" s="16"/>
      <c r="HJ944" s="16"/>
      <c r="HK944" s="16"/>
      <c r="HL944" s="16"/>
      <c r="HM944" s="16"/>
      <c r="HN944" s="16"/>
      <c r="HO944" s="16"/>
      <c r="HP944" s="16"/>
      <c r="HQ944" s="16"/>
      <c r="HR944" s="16"/>
      <c r="HS944" s="16"/>
      <c r="HT944" s="16"/>
      <c r="HU944" s="16"/>
      <c r="HV944" s="16"/>
      <c r="HW944" s="16"/>
      <c r="HX944" s="16"/>
      <c r="HY944" s="16"/>
      <c r="HZ944" s="16"/>
      <c r="IA944" s="16"/>
      <c r="IB944" s="16"/>
      <c r="IC944" s="16"/>
      <c r="ID944" s="16"/>
      <c r="IE944" s="16"/>
      <c r="IF944" s="16"/>
      <c r="IG944" s="16"/>
      <c r="IH944" s="16"/>
      <c r="II944" s="16"/>
      <c r="IJ944" s="16"/>
      <c r="IK944" s="16"/>
      <c r="IL944" s="16"/>
      <c r="IM944" s="16"/>
      <c r="IN944" s="16"/>
      <c r="IO944" s="16"/>
      <c r="IP944" s="16"/>
      <c r="IQ944" s="16"/>
      <c r="IR944" s="16"/>
      <c r="IS944" s="16"/>
      <c r="IT944" s="16"/>
      <c r="IU944" s="16"/>
      <c r="IV944" s="16"/>
      <c r="IW944" s="16"/>
      <c r="IX944" s="16"/>
      <c r="IY944" s="16"/>
      <c r="IZ944" s="16"/>
      <c r="JA944" s="16"/>
      <c r="JB944" s="16"/>
      <c r="JC944" s="16"/>
      <c r="JD944" s="16"/>
      <c r="JE944" s="16"/>
      <c r="JF944" s="16"/>
      <c r="JG944" s="16"/>
      <c r="JH944" s="16"/>
      <c r="JI944" s="16"/>
      <c r="JJ944" s="16"/>
      <c r="JK944" s="16"/>
      <c r="JL944" s="16"/>
      <c r="JM944" s="16"/>
      <c r="JN944" s="16"/>
      <c r="JO944" s="16"/>
      <c r="JP944" s="16"/>
    </row>
    <row r="945" spans="2:276" s="18" customFormat="1" ht="15.75" customHeight="1" x14ac:dyDescent="0.25">
      <c r="B945" s="16"/>
      <c r="C945" s="16"/>
      <c r="D945" s="16"/>
      <c r="E945" s="16"/>
      <c r="F945" s="16"/>
      <c r="G945" s="16"/>
      <c r="H945" s="16"/>
      <c r="I945" s="16"/>
      <c r="J945" s="16"/>
      <c r="K945" s="16"/>
      <c r="L945" s="16"/>
      <c r="M945" s="16"/>
      <c r="N945" s="16"/>
      <c r="O945" s="16"/>
      <c r="P945" s="16"/>
      <c r="Q945" s="16"/>
      <c r="R945" s="16"/>
      <c r="S945" s="16"/>
      <c r="T945" s="16"/>
      <c r="U945" s="16"/>
      <c r="V945" s="16"/>
      <c r="W945" s="16"/>
      <c r="X945" s="16"/>
      <c r="Y945" s="16"/>
      <c r="Z945" s="16"/>
      <c r="AA945" s="16"/>
      <c r="AB945" s="16"/>
      <c r="AC945" s="16"/>
      <c r="AD945" s="16"/>
      <c r="AE945" s="16"/>
      <c r="AF945" s="16"/>
      <c r="AG945" s="16"/>
      <c r="AH945" s="16"/>
      <c r="AI945" s="16"/>
      <c r="AJ945" s="16"/>
      <c r="AK945" s="16"/>
      <c r="AL945" s="16"/>
      <c r="AM945" s="16"/>
      <c r="AN945" s="16"/>
      <c r="AO945" s="16"/>
      <c r="AP945" s="16"/>
      <c r="AQ945" s="16"/>
      <c r="AR945" s="16"/>
      <c r="AS945" s="16"/>
      <c r="AT945" s="16"/>
      <c r="AU945" s="16"/>
      <c r="AV945" s="16"/>
      <c r="AW945" s="16"/>
      <c r="AX945" s="16"/>
      <c r="AY945" s="16"/>
      <c r="AZ945" s="16"/>
      <c r="BA945" s="16"/>
      <c r="BB945" s="16"/>
      <c r="BC945" s="16"/>
      <c r="BD945" s="16"/>
      <c r="BE945" s="16"/>
      <c r="BF945" s="16"/>
      <c r="BG945" s="16"/>
      <c r="BH945" s="16"/>
      <c r="BI945" s="16"/>
      <c r="BJ945" s="16"/>
      <c r="BK945" s="16"/>
      <c r="BL945" s="16"/>
      <c r="BM945" s="16"/>
      <c r="BN945" s="16"/>
      <c r="BO945" s="16"/>
      <c r="BP945" s="16"/>
      <c r="BQ945" s="16"/>
      <c r="BR945" s="16"/>
      <c r="BS945" s="16"/>
      <c r="BT945" s="16"/>
      <c r="BU945" s="16"/>
      <c r="BV945" s="16"/>
      <c r="BW945" s="16"/>
      <c r="BX945" s="16"/>
      <c r="BY945" s="16"/>
      <c r="BZ945" s="16"/>
      <c r="CA945" s="16"/>
      <c r="CB945" s="16"/>
      <c r="CC945" s="16"/>
      <c r="CD945" s="16"/>
      <c r="CE945" s="16"/>
      <c r="CF945" s="16"/>
      <c r="CG945" s="16"/>
      <c r="CH945" s="16"/>
      <c r="CI945" s="16"/>
      <c r="CJ945" s="16"/>
      <c r="CK945" s="16"/>
      <c r="CL945" s="16"/>
      <c r="CM945" s="16"/>
      <c r="CN945" s="16"/>
      <c r="CO945" s="16"/>
      <c r="CP945" s="16"/>
      <c r="CQ945" s="16"/>
      <c r="CR945" s="16"/>
      <c r="CS945" s="16"/>
      <c r="CT945" s="16"/>
      <c r="CU945" s="16"/>
      <c r="CV945" s="16"/>
      <c r="CW945" s="16"/>
      <c r="CX945" s="16"/>
      <c r="CY945" s="16"/>
      <c r="CZ945" s="16"/>
      <c r="DA945" s="16"/>
      <c r="DB945" s="16"/>
      <c r="DC945" s="16"/>
      <c r="DD945" s="16"/>
      <c r="DE945" s="16"/>
      <c r="DF945" s="16"/>
      <c r="DG945" s="16"/>
      <c r="DH945" s="16"/>
      <c r="DI945" s="16"/>
      <c r="DJ945" s="16"/>
      <c r="DK945" s="16"/>
      <c r="DL945" s="16"/>
      <c r="DM945" s="16"/>
      <c r="DN945" s="16"/>
      <c r="DO945" s="16"/>
      <c r="DP945" s="16"/>
      <c r="DQ945" s="16"/>
      <c r="DR945" s="16"/>
      <c r="DS945" s="16"/>
      <c r="DT945" s="16"/>
      <c r="DU945" s="16"/>
      <c r="DV945" s="16"/>
      <c r="DW945" s="16"/>
      <c r="DX945" s="16"/>
      <c r="DY945" s="16"/>
      <c r="DZ945" s="16"/>
      <c r="EA945" s="16"/>
      <c r="EB945" s="16"/>
      <c r="EC945" s="16"/>
      <c r="ED945" s="16"/>
      <c r="EE945" s="16"/>
      <c r="EF945" s="16"/>
      <c r="EG945" s="16"/>
      <c r="EH945" s="16"/>
      <c r="EI945" s="16"/>
      <c r="EJ945" s="16"/>
      <c r="EK945" s="16"/>
      <c r="EL945" s="16"/>
      <c r="EM945" s="16"/>
      <c r="EN945" s="16"/>
      <c r="EO945" s="16"/>
      <c r="EP945" s="16"/>
      <c r="EQ945" s="16"/>
      <c r="ER945" s="16"/>
      <c r="ES945" s="16"/>
      <c r="ET945" s="16"/>
      <c r="EU945" s="16"/>
      <c r="EV945" s="16"/>
      <c r="EW945" s="16"/>
      <c r="EX945" s="16"/>
      <c r="EY945" s="16"/>
      <c r="EZ945" s="16"/>
      <c r="FA945" s="16"/>
      <c r="FB945" s="16"/>
      <c r="FC945" s="16"/>
      <c r="FD945" s="16"/>
      <c r="FE945" s="16"/>
      <c r="FF945" s="16"/>
      <c r="FG945" s="16"/>
      <c r="FH945" s="16"/>
      <c r="FI945" s="16"/>
      <c r="FJ945" s="16"/>
      <c r="FK945" s="16"/>
      <c r="FL945" s="16"/>
      <c r="FM945" s="16"/>
      <c r="FN945" s="16"/>
      <c r="FO945" s="16"/>
      <c r="FP945" s="16"/>
      <c r="FQ945" s="16"/>
      <c r="FR945" s="16"/>
      <c r="FS945" s="16"/>
      <c r="FT945" s="16"/>
      <c r="FU945" s="16"/>
      <c r="FV945" s="16"/>
      <c r="FW945" s="16"/>
      <c r="FX945" s="16"/>
      <c r="FY945" s="16"/>
      <c r="FZ945" s="16"/>
      <c r="GA945" s="16"/>
      <c r="GB945" s="16"/>
      <c r="GC945" s="16"/>
      <c r="GD945" s="16"/>
      <c r="GE945" s="16"/>
      <c r="GF945" s="16"/>
      <c r="GG945" s="16"/>
      <c r="GH945" s="16"/>
      <c r="GI945" s="16"/>
      <c r="GJ945" s="16"/>
      <c r="GK945" s="16"/>
      <c r="GL945" s="16"/>
      <c r="GM945" s="16"/>
      <c r="GN945" s="16"/>
      <c r="GO945" s="16"/>
      <c r="GP945" s="16"/>
      <c r="GQ945" s="16"/>
      <c r="GR945" s="16"/>
      <c r="GS945" s="16"/>
      <c r="GT945" s="16"/>
      <c r="GU945" s="16"/>
      <c r="GV945" s="16"/>
      <c r="GW945" s="16"/>
      <c r="GX945" s="16"/>
      <c r="GY945" s="16"/>
      <c r="GZ945" s="16"/>
      <c r="HA945" s="16"/>
      <c r="HB945" s="16"/>
      <c r="HC945" s="16"/>
      <c r="HD945" s="16"/>
      <c r="HE945" s="16"/>
      <c r="HF945" s="16"/>
      <c r="HG945" s="16"/>
      <c r="HH945" s="16"/>
      <c r="HI945" s="16"/>
      <c r="HJ945" s="16"/>
      <c r="HK945" s="16"/>
      <c r="HL945" s="16"/>
      <c r="HM945" s="16"/>
      <c r="HN945" s="16"/>
      <c r="HO945" s="16"/>
      <c r="HP945" s="16"/>
      <c r="HQ945" s="16"/>
      <c r="HR945" s="16"/>
      <c r="HS945" s="16"/>
      <c r="HT945" s="16"/>
      <c r="HU945" s="16"/>
      <c r="HV945" s="16"/>
      <c r="HW945" s="16"/>
      <c r="HX945" s="16"/>
      <c r="HY945" s="16"/>
      <c r="HZ945" s="16"/>
      <c r="IA945" s="16"/>
      <c r="IB945" s="16"/>
      <c r="IC945" s="16"/>
      <c r="ID945" s="16"/>
      <c r="IE945" s="16"/>
      <c r="IF945" s="16"/>
      <c r="IG945" s="16"/>
      <c r="IH945" s="16"/>
      <c r="II945" s="16"/>
      <c r="IJ945" s="16"/>
      <c r="IK945" s="16"/>
      <c r="IL945" s="16"/>
      <c r="IM945" s="16"/>
      <c r="IN945" s="16"/>
      <c r="IO945" s="16"/>
      <c r="IP945" s="16"/>
      <c r="IQ945" s="16"/>
      <c r="IR945" s="16"/>
      <c r="IS945" s="16"/>
      <c r="IT945" s="16"/>
      <c r="IU945" s="16"/>
      <c r="IV945" s="16"/>
      <c r="IW945" s="16"/>
      <c r="IX945" s="16"/>
      <c r="IY945" s="16"/>
      <c r="IZ945" s="16"/>
      <c r="JA945" s="16"/>
      <c r="JB945" s="16"/>
      <c r="JC945" s="16"/>
      <c r="JD945" s="16"/>
      <c r="JE945" s="16"/>
      <c r="JF945" s="16"/>
      <c r="JG945" s="16"/>
      <c r="JH945" s="16"/>
      <c r="JI945" s="16"/>
      <c r="JJ945" s="16"/>
      <c r="JK945" s="16"/>
      <c r="JL945" s="16"/>
      <c r="JM945" s="16"/>
      <c r="JN945" s="16"/>
      <c r="JO945" s="16"/>
      <c r="JP945" s="16"/>
    </row>
    <row r="946" spans="2:276" s="18" customFormat="1" ht="15.75" customHeight="1" x14ac:dyDescent="0.25">
      <c r="B946" s="16"/>
      <c r="C946" s="16"/>
      <c r="D946" s="16"/>
      <c r="E946" s="16"/>
      <c r="F946" s="16"/>
      <c r="G946" s="16"/>
      <c r="H946" s="16"/>
      <c r="I946" s="16"/>
      <c r="J946" s="16"/>
      <c r="K946" s="16"/>
      <c r="L946" s="16"/>
      <c r="M946" s="16"/>
      <c r="N946" s="16"/>
      <c r="O946" s="16"/>
      <c r="P946" s="16"/>
      <c r="Q946" s="16"/>
      <c r="R946" s="16"/>
      <c r="S946" s="16"/>
      <c r="T946" s="16"/>
      <c r="U946" s="16"/>
      <c r="V946" s="16"/>
      <c r="W946" s="16"/>
      <c r="X946" s="16"/>
      <c r="Y946" s="16"/>
      <c r="Z946" s="16"/>
      <c r="AA946" s="16"/>
      <c r="AB946" s="16"/>
      <c r="AC946" s="16"/>
      <c r="AD946" s="16"/>
      <c r="AE946" s="16"/>
      <c r="AF946" s="16"/>
      <c r="AG946" s="16"/>
      <c r="AH946" s="16"/>
      <c r="AI946" s="16"/>
      <c r="AJ946" s="16"/>
      <c r="AK946" s="16"/>
      <c r="AL946" s="16"/>
      <c r="AM946" s="16"/>
      <c r="AN946" s="16"/>
      <c r="AO946" s="16"/>
      <c r="AP946" s="16"/>
      <c r="AQ946" s="16"/>
      <c r="AR946" s="16"/>
      <c r="AS946" s="16"/>
      <c r="AT946" s="16"/>
      <c r="AU946" s="16"/>
      <c r="AV946" s="16"/>
      <c r="AW946" s="16"/>
      <c r="AX946" s="16"/>
      <c r="AY946" s="16"/>
      <c r="AZ946" s="16"/>
      <c r="BA946" s="16"/>
      <c r="BB946" s="16"/>
      <c r="BC946" s="16"/>
      <c r="BD946" s="16"/>
      <c r="BE946" s="16"/>
      <c r="BF946" s="16"/>
      <c r="BG946" s="16"/>
      <c r="BH946" s="16"/>
      <c r="BI946" s="16"/>
      <c r="BJ946" s="16"/>
      <c r="BK946" s="16"/>
      <c r="BL946" s="16"/>
      <c r="BM946" s="16"/>
      <c r="BN946" s="16"/>
      <c r="BO946" s="16"/>
      <c r="BP946" s="16"/>
      <c r="BQ946" s="16"/>
      <c r="BR946" s="16"/>
      <c r="BS946" s="16"/>
      <c r="BT946" s="16"/>
      <c r="BU946" s="16"/>
      <c r="BV946" s="16"/>
      <c r="BW946" s="16"/>
      <c r="BX946" s="16"/>
      <c r="BY946" s="16"/>
      <c r="BZ946" s="16"/>
      <c r="CA946" s="16"/>
      <c r="CB946" s="16"/>
      <c r="CC946" s="16"/>
      <c r="CD946" s="16"/>
      <c r="CE946" s="16"/>
      <c r="CF946" s="16"/>
      <c r="CG946" s="16"/>
      <c r="CH946" s="16"/>
      <c r="CI946" s="16"/>
      <c r="CJ946" s="16"/>
      <c r="CK946" s="16"/>
      <c r="CL946" s="16"/>
      <c r="CM946" s="16"/>
      <c r="CN946" s="16"/>
      <c r="CO946" s="16"/>
      <c r="CP946" s="16"/>
      <c r="CQ946" s="16"/>
      <c r="CR946" s="16"/>
      <c r="CS946" s="16"/>
      <c r="CT946" s="16"/>
      <c r="CU946" s="16"/>
      <c r="CV946" s="16"/>
      <c r="CW946" s="16"/>
      <c r="CX946" s="16"/>
      <c r="CY946" s="16"/>
      <c r="CZ946" s="16"/>
      <c r="DA946" s="16"/>
      <c r="DB946" s="16"/>
      <c r="DC946" s="16"/>
      <c r="DD946" s="16"/>
      <c r="DE946" s="16"/>
      <c r="DF946" s="16"/>
      <c r="DG946" s="16"/>
      <c r="DH946" s="16"/>
      <c r="DI946" s="16"/>
      <c r="DJ946" s="16"/>
      <c r="DK946" s="16"/>
      <c r="DL946" s="16"/>
      <c r="DM946" s="16"/>
      <c r="DN946" s="16"/>
      <c r="DO946" s="16"/>
      <c r="DP946" s="16"/>
      <c r="DQ946" s="16"/>
      <c r="DR946" s="16"/>
      <c r="DS946" s="16"/>
      <c r="DT946" s="16"/>
      <c r="DU946" s="16"/>
      <c r="DV946" s="16"/>
      <c r="DW946" s="16"/>
      <c r="DX946" s="16"/>
      <c r="DY946" s="16"/>
      <c r="DZ946" s="16"/>
      <c r="EA946" s="16"/>
      <c r="EB946" s="16"/>
      <c r="EC946" s="16"/>
      <c r="ED946" s="16"/>
      <c r="EE946" s="16"/>
      <c r="EF946" s="16"/>
      <c r="EG946" s="16"/>
      <c r="EH946" s="16"/>
      <c r="EI946" s="16"/>
      <c r="EJ946" s="16"/>
      <c r="EK946" s="16"/>
      <c r="EL946" s="16"/>
      <c r="EM946" s="16"/>
      <c r="EN946" s="16"/>
      <c r="EO946" s="16"/>
      <c r="EP946" s="16"/>
      <c r="EQ946" s="16"/>
      <c r="ER946" s="16"/>
      <c r="ES946" s="16"/>
      <c r="ET946" s="16"/>
      <c r="EU946" s="16"/>
      <c r="EV946" s="16"/>
      <c r="EW946" s="16"/>
      <c r="EX946" s="16"/>
      <c r="EY946" s="16"/>
      <c r="EZ946" s="16"/>
      <c r="FA946" s="16"/>
      <c r="FB946" s="16"/>
      <c r="FC946" s="16"/>
      <c r="FD946" s="16"/>
      <c r="FE946" s="16"/>
      <c r="FF946" s="16"/>
      <c r="FG946" s="16"/>
      <c r="FH946" s="16"/>
      <c r="FI946" s="16"/>
      <c r="FJ946" s="16"/>
      <c r="FK946" s="16"/>
      <c r="FL946" s="16"/>
      <c r="FM946" s="16"/>
      <c r="FN946" s="16"/>
      <c r="FO946" s="16"/>
      <c r="FP946" s="16"/>
      <c r="FQ946" s="16"/>
      <c r="FR946" s="16"/>
      <c r="FS946" s="16"/>
      <c r="FT946" s="16"/>
      <c r="FU946" s="16"/>
      <c r="FV946" s="16"/>
      <c r="FW946" s="16"/>
      <c r="FX946" s="16"/>
      <c r="FY946" s="16"/>
      <c r="FZ946" s="16"/>
      <c r="GA946" s="16"/>
      <c r="GB946" s="16"/>
      <c r="GC946" s="16"/>
      <c r="GD946" s="16"/>
      <c r="GE946" s="16"/>
      <c r="GF946" s="16"/>
      <c r="GG946" s="16"/>
      <c r="GH946" s="16"/>
      <c r="GI946" s="16"/>
      <c r="GJ946" s="16"/>
      <c r="GK946" s="16"/>
      <c r="GL946" s="16"/>
      <c r="GM946" s="16"/>
      <c r="GN946" s="16"/>
      <c r="GO946" s="16"/>
      <c r="GP946" s="16"/>
      <c r="GQ946" s="16"/>
      <c r="GR946" s="16"/>
      <c r="GS946" s="16"/>
      <c r="GT946" s="16"/>
      <c r="GU946" s="16"/>
      <c r="GV946" s="16"/>
      <c r="GW946" s="16"/>
      <c r="GX946" s="16"/>
      <c r="GY946" s="16"/>
      <c r="GZ946" s="16"/>
      <c r="HA946" s="16"/>
      <c r="HB946" s="16"/>
      <c r="HC946" s="16"/>
      <c r="HD946" s="16"/>
      <c r="HE946" s="16"/>
      <c r="HF946" s="16"/>
      <c r="HG946" s="16"/>
      <c r="HH946" s="16"/>
      <c r="HI946" s="16"/>
      <c r="HJ946" s="16"/>
      <c r="HK946" s="16"/>
      <c r="HL946" s="16"/>
      <c r="HM946" s="16"/>
      <c r="HN946" s="16"/>
      <c r="HO946" s="16"/>
      <c r="HP946" s="16"/>
      <c r="HQ946" s="16"/>
      <c r="HR946" s="16"/>
      <c r="HS946" s="16"/>
      <c r="HT946" s="16"/>
      <c r="HU946" s="16"/>
      <c r="HV946" s="16"/>
      <c r="HW946" s="16"/>
      <c r="HX946" s="16"/>
      <c r="HY946" s="16"/>
      <c r="HZ946" s="16"/>
      <c r="IA946" s="16"/>
      <c r="IB946" s="16"/>
      <c r="IC946" s="16"/>
      <c r="ID946" s="16"/>
      <c r="IE946" s="16"/>
      <c r="IF946" s="16"/>
      <c r="IG946" s="16"/>
      <c r="IH946" s="16"/>
      <c r="II946" s="16"/>
      <c r="IJ946" s="16"/>
      <c r="IK946" s="16"/>
      <c r="IL946" s="16"/>
      <c r="IM946" s="16"/>
      <c r="IN946" s="16"/>
      <c r="IO946" s="16"/>
      <c r="IP946" s="16"/>
      <c r="IQ946" s="16"/>
      <c r="IR946" s="16"/>
      <c r="IS946" s="16"/>
      <c r="IT946" s="16"/>
      <c r="IU946" s="16"/>
      <c r="IV946" s="16"/>
      <c r="IW946" s="16"/>
      <c r="IX946" s="16"/>
      <c r="IY946" s="16"/>
      <c r="IZ946" s="16"/>
      <c r="JA946" s="16"/>
      <c r="JB946" s="16"/>
      <c r="JC946" s="16"/>
      <c r="JD946" s="16"/>
      <c r="JE946" s="16"/>
      <c r="JF946" s="16"/>
      <c r="JG946" s="16"/>
      <c r="JH946" s="16"/>
      <c r="JI946" s="16"/>
      <c r="JJ946" s="16"/>
      <c r="JK946" s="16"/>
      <c r="JL946" s="16"/>
      <c r="JM946" s="16"/>
      <c r="JN946" s="16"/>
      <c r="JO946" s="16"/>
      <c r="JP946" s="16"/>
    </row>
    <row r="947" spans="2:276" s="18" customFormat="1" ht="15.75" customHeight="1" x14ac:dyDescent="0.25">
      <c r="B947" s="16"/>
      <c r="C947" s="16"/>
      <c r="D947" s="16"/>
      <c r="E947" s="16"/>
      <c r="F947" s="16"/>
      <c r="G947" s="16"/>
      <c r="H947" s="16"/>
      <c r="I947" s="16"/>
      <c r="J947" s="16"/>
      <c r="K947" s="16"/>
      <c r="L947" s="16"/>
      <c r="M947" s="16"/>
      <c r="N947" s="16"/>
      <c r="O947" s="16"/>
      <c r="P947" s="16"/>
      <c r="Q947" s="16"/>
      <c r="R947" s="16"/>
      <c r="S947" s="16"/>
      <c r="T947" s="16"/>
      <c r="U947" s="16"/>
      <c r="V947" s="16"/>
      <c r="W947" s="16"/>
      <c r="X947" s="16"/>
      <c r="Y947" s="16"/>
      <c r="Z947" s="16"/>
      <c r="AA947" s="16"/>
      <c r="AB947" s="16"/>
      <c r="AC947" s="16"/>
      <c r="AD947" s="16"/>
      <c r="AE947" s="16"/>
      <c r="AF947" s="16"/>
      <c r="AG947" s="16"/>
      <c r="AH947" s="16"/>
      <c r="AI947" s="16"/>
      <c r="AJ947" s="16"/>
      <c r="AK947" s="16"/>
      <c r="AL947" s="16"/>
      <c r="AM947" s="16"/>
      <c r="AN947" s="16"/>
      <c r="AO947" s="16"/>
      <c r="AP947" s="16"/>
      <c r="AQ947" s="16"/>
      <c r="AR947" s="16"/>
      <c r="AS947" s="16"/>
      <c r="AT947" s="16"/>
      <c r="AU947" s="16"/>
      <c r="AV947" s="16"/>
      <c r="AW947" s="16"/>
      <c r="AX947" s="16"/>
      <c r="AY947" s="16"/>
      <c r="AZ947" s="16"/>
      <c r="BA947" s="16"/>
      <c r="BB947" s="16"/>
      <c r="BC947" s="16"/>
      <c r="BD947" s="16"/>
      <c r="BE947" s="16"/>
      <c r="BF947" s="16"/>
      <c r="BG947" s="16"/>
      <c r="BH947" s="16"/>
      <c r="BI947" s="16"/>
      <c r="BJ947" s="16"/>
      <c r="BK947" s="16"/>
      <c r="BL947" s="16"/>
      <c r="BM947" s="16"/>
      <c r="BN947" s="16"/>
      <c r="BO947" s="16"/>
      <c r="BP947" s="16"/>
      <c r="BQ947" s="16"/>
      <c r="BR947" s="16"/>
      <c r="BS947" s="16"/>
      <c r="BT947" s="16"/>
      <c r="BU947" s="16"/>
      <c r="BV947" s="16"/>
      <c r="BW947" s="16"/>
      <c r="BX947" s="16"/>
      <c r="BY947" s="16"/>
      <c r="BZ947" s="16"/>
      <c r="CA947" s="16"/>
      <c r="CB947" s="16"/>
      <c r="CC947" s="16"/>
      <c r="CD947" s="16"/>
      <c r="CE947" s="16"/>
      <c r="CF947" s="16"/>
      <c r="CG947" s="16"/>
      <c r="CH947" s="16"/>
      <c r="CI947" s="16"/>
      <c r="CJ947" s="16"/>
      <c r="CK947" s="16"/>
      <c r="CL947" s="16"/>
      <c r="CM947" s="16"/>
      <c r="CN947" s="16"/>
      <c r="CO947" s="16"/>
      <c r="CP947" s="16"/>
      <c r="CQ947" s="16"/>
      <c r="CR947" s="16"/>
      <c r="CS947" s="16"/>
      <c r="CT947" s="16"/>
      <c r="CU947" s="16"/>
      <c r="CV947" s="16"/>
      <c r="CW947" s="16"/>
      <c r="CX947" s="16"/>
      <c r="CY947" s="16"/>
      <c r="CZ947" s="16"/>
      <c r="DA947" s="16"/>
      <c r="DB947" s="16"/>
      <c r="DC947" s="16"/>
      <c r="DD947" s="16"/>
      <c r="DE947" s="16"/>
      <c r="DF947" s="16"/>
      <c r="DG947" s="16"/>
      <c r="DH947" s="16"/>
      <c r="DI947" s="16"/>
      <c r="DJ947" s="16"/>
      <c r="DK947" s="16"/>
      <c r="DL947" s="16"/>
      <c r="DM947" s="16"/>
      <c r="DN947" s="16"/>
      <c r="DO947" s="16"/>
      <c r="DP947" s="16"/>
      <c r="DQ947" s="16"/>
      <c r="DR947" s="16"/>
      <c r="DS947" s="16"/>
      <c r="DT947" s="16"/>
      <c r="DU947" s="16"/>
      <c r="DV947" s="16"/>
      <c r="DW947" s="16"/>
      <c r="DX947" s="16"/>
      <c r="DY947" s="16"/>
      <c r="DZ947" s="16"/>
      <c r="EA947" s="16"/>
      <c r="EB947" s="16"/>
      <c r="EC947" s="16"/>
      <c r="ED947" s="16"/>
      <c r="EE947" s="16"/>
      <c r="EF947" s="16"/>
      <c r="EG947" s="16"/>
      <c r="EH947" s="16"/>
      <c r="EI947" s="16"/>
      <c r="EJ947" s="16"/>
      <c r="EK947" s="16"/>
      <c r="EL947" s="16"/>
      <c r="EM947" s="16"/>
      <c r="EN947" s="16"/>
      <c r="EO947" s="16"/>
      <c r="EP947" s="16"/>
      <c r="EQ947" s="16"/>
      <c r="ER947" s="16"/>
      <c r="ES947" s="16"/>
      <c r="ET947" s="16"/>
      <c r="EU947" s="16"/>
      <c r="EV947" s="16"/>
      <c r="EW947" s="16"/>
      <c r="EX947" s="16"/>
      <c r="EY947" s="16"/>
      <c r="EZ947" s="16"/>
      <c r="FA947" s="16"/>
      <c r="FB947" s="16"/>
      <c r="FC947" s="16"/>
      <c r="FD947" s="16"/>
      <c r="FE947" s="16"/>
      <c r="FF947" s="16"/>
      <c r="FG947" s="16"/>
      <c r="FH947" s="16"/>
      <c r="FI947" s="16"/>
      <c r="FJ947" s="16"/>
      <c r="FK947" s="16"/>
      <c r="FL947" s="16"/>
      <c r="FM947" s="16"/>
      <c r="FN947" s="16"/>
      <c r="FO947" s="16"/>
      <c r="FP947" s="16"/>
      <c r="FQ947" s="16"/>
      <c r="FR947" s="16"/>
      <c r="FS947" s="16"/>
      <c r="FT947" s="16"/>
      <c r="FU947" s="16"/>
      <c r="FV947" s="16"/>
      <c r="FW947" s="16"/>
      <c r="FX947" s="16"/>
      <c r="FY947" s="16"/>
      <c r="FZ947" s="16"/>
      <c r="GA947" s="16"/>
      <c r="GB947" s="16"/>
      <c r="GC947" s="16"/>
      <c r="GD947" s="16"/>
      <c r="GE947" s="16"/>
      <c r="GF947" s="16"/>
      <c r="GG947" s="16"/>
      <c r="GH947" s="16"/>
      <c r="GI947" s="16"/>
      <c r="GJ947" s="16"/>
      <c r="GK947" s="16"/>
      <c r="GL947" s="16"/>
      <c r="GM947" s="16"/>
      <c r="GN947" s="16"/>
      <c r="GO947" s="16"/>
      <c r="GP947" s="16"/>
      <c r="GQ947" s="16"/>
      <c r="GR947" s="16"/>
      <c r="GS947" s="16"/>
      <c r="GT947" s="16"/>
      <c r="GU947" s="16"/>
      <c r="GV947" s="16"/>
      <c r="GW947" s="16"/>
      <c r="GX947" s="16"/>
      <c r="GY947" s="16"/>
      <c r="GZ947" s="16"/>
      <c r="HA947" s="16"/>
      <c r="HB947" s="16"/>
      <c r="HC947" s="16"/>
      <c r="HD947" s="16"/>
      <c r="HE947" s="16"/>
      <c r="HF947" s="16"/>
      <c r="HG947" s="16"/>
      <c r="HH947" s="16"/>
      <c r="HI947" s="16"/>
      <c r="HJ947" s="16"/>
      <c r="HK947" s="16"/>
      <c r="HL947" s="16"/>
      <c r="HM947" s="16"/>
      <c r="HN947" s="16"/>
      <c r="HO947" s="16"/>
      <c r="HP947" s="16"/>
      <c r="HQ947" s="16"/>
      <c r="HR947" s="16"/>
      <c r="HS947" s="16"/>
      <c r="HT947" s="16"/>
      <c r="HU947" s="16"/>
      <c r="HV947" s="16"/>
      <c r="HW947" s="16"/>
      <c r="HX947" s="16"/>
      <c r="HY947" s="16"/>
      <c r="HZ947" s="16"/>
      <c r="IA947" s="16"/>
      <c r="IB947" s="16"/>
      <c r="IC947" s="16"/>
      <c r="ID947" s="16"/>
      <c r="IE947" s="16"/>
      <c r="IF947" s="16"/>
      <c r="IG947" s="16"/>
      <c r="IH947" s="16"/>
      <c r="II947" s="16"/>
      <c r="IJ947" s="16"/>
      <c r="IK947" s="16"/>
      <c r="IL947" s="16"/>
      <c r="IM947" s="16"/>
      <c r="IN947" s="16"/>
      <c r="IO947" s="16"/>
      <c r="IP947" s="16"/>
      <c r="IQ947" s="16"/>
      <c r="IR947" s="16"/>
      <c r="IS947" s="16"/>
      <c r="IT947" s="16"/>
      <c r="IU947" s="16"/>
      <c r="IV947" s="16"/>
      <c r="IW947" s="16"/>
      <c r="IX947" s="16"/>
      <c r="IY947" s="16"/>
      <c r="IZ947" s="16"/>
      <c r="JA947" s="16"/>
      <c r="JB947" s="16"/>
      <c r="JC947" s="16"/>
      <c r="JD947" s="16"/>
      <c r="JE947" s="16"/>
      <c r="JF947" s="16"/>
      <c r="JG947" s="16"/>
      <c r="JH947" s="16"/>
      <c r="JI947" s="16"/>
      <c r="JJ947" s="16"/>
      <c r="JK947" s="16"/>
      <c r="JL947" s="16"/>
      <c r="JM947" s="16"/>
      <c r="JN947" s="16"/>
      <c r="JO947" s="16"/>
      <c r="JP947" s="16"/>
    </row>
    <row r="948" spans="2:276" s="18" customFormat="1" ht="15.75" customHeight="1" x14ac:dyDescent="0.25">
      <c r="B948" s="16"/>
      <c r="C948" s="16"/>
      <c r="D948" s="16"/>
      <c r="E948" s="16"/>
      <c r="F948" s="16"/>
      <c r="G948" s="16"/>
      <c r="H948" s="16"/>
      <c r="I948" s="16"/>
      <c r="J948" s="16"/>
      <c r="K948" s="16"/>
      <c r="L948" s="16"/>
      <c r="M948" s="16"/>
      <c r="N948" s="16"/>
      <c r="O948" s="16"/>
      <c r="P948" s="16"/>
      <c r="Q948" s="16"/>
      <c r="R948" s="16"/>
      <c r="S948" s="16"/>
      <c r="T948" s="16"/>
      <c r="U948" s="16"/>
      <c r="V948" s="16"/>
      <c r="W948" s="16"/>
      <c r="X948" s="16"/>
      <c r="Y948" s="16"/>
      <c r="Z948" s="16"/>
      <c r="AA948" s="16"/>
      <c r="AB948" s="16"/>
      <c r="AC948" s="16"/>
      <c r="AD948" s="16"/>
      <c r="AE948" s="16"/>
      <c r="AF948" s="16"/>
      <c r="AG948" s="16"/>
      <c r="AH948" s="16"/>
      <c r="AI948" s="16"/>
      <c r="AJ948" s="16"/>
      <c r="AK948" s="16"/>
      <c r="AL948" s="16"/>
      <c r="AM948" s="16"/>
      <c r="AN948" s="16"/>
      <c r="AO948" s="16"/>
      <c r="AP948" s="16"/>
      <c r="AQ948" s="16"/>
      <c r="AR948" s="16"/>
      <c r="AS948" s="16"/>
      <c r="AT948" s="16"/>
      <c r="AU948" s="16"/>
      <c r="AV948" s="16"/>
      <c r="AW948" s="16"/>
      <c r="AX948" s="16"/>
      <c r="AY948" s="16"/>
      <c r="AZ948" s="16"/>
      <c r="BA948" s="16"/>
      <c r="BB948" s="16"/>
      <c r="BC948" s="16"/>
      <c r="BD948" s="16"/>
      <c r="BE948" s="16"/>
      <c r="BF948" s="16"/>
      <c r="BG948" s="16"/>
      <c r="BH948" s="16"/>
      <c r="BI948" s="16"/>
      <c r="BJ948" s="16"/>
      <c r="BK948" s="16"/>
      <c r="BL948" s="16"/>
      <c r="BM948" s="16"/>
      <c r="BN948" s="16"/>
      <c r="BO948" s="16"/>
      <c r="BP948" s="16"/>
      <c r="BQ948" s="16"/>
      <c r="BR948" s="16"/>
      <c r="BS948" s="16"/>
      <c r="BT948" s="16"/>
      <c r="BU948" s="16"/>
      <c r="BV948" s="16"/>
      <c r="BW948" s="16"/>
      <c r="BX948" s="16"/>
      <c r="BY948" s="16"/>
      <c r="BZ948" s="16"/>
      <c r="CA948" s="16"/>
      <c r="CB948" s="16"/>
      <c r="CC948" s="16"/>
      <c r="CD948" s="16"/>
      <c r="CE948" s="16"/>
      <c r="CF948" s="16"/>
      <c r="CG948" s="16"/>
      <c r="CH948" s="16"/>
      <c r="CI948" s="16"/>
      <c r="CJ948" s="16"/>
      <c r="CK948" s="16"/>
      <c r="CL948" s="16"/>
      <c r="CM948" s="16"/>
      <c r="CN948" s="16"/>
      <c r="CO948" s="16"/>
      <c r="CP948" s="16"/>
      <c r="CQ948" s="16"/>
      <c r="CR948" s="16"/>
      <c r="CS948" s="16"/>
      <c r="CT948" s="16"/>
      <c r="CU948" s="16"/>
      <c r="CV948" s="16"/>
      <c r="CW948" s="16"/>
      <c r="CX948" s="16"/>
      <c r="CY948" s="16"/>
      <c r="CZ948" s="16"/>
      <c r="DA948" s="16"/>
      <c r="DB948" s="16"/>
      <c r="DC948" s="16"/>
      <c r="DD948" s="16"/>
      <c r="DE948" s="16"/>
      <c r="DF948" s="16"/>
      <c r="DG948" s="16"/>
      <c r="DH948" s="16"/>
      <c r="DI948" s="16"/>
      <c r="DJ948" s="16"/>
      <c r="DK948" s="16"/>
      <c r="DL948" s="16"/>
      <c r="DM948" s="16"/>
      <c r="DN948" s="16"/>
      <c r="DO948" s="16"/>
      <c r="DP948" s="16"/>
      <c r="DQ948" s="16"/>
      <c r="DR948" s="16"/>
      <c r="DS948" s="16"/>
      <c r="DT948" s="16"/>
      <c r="DU948" s="16"/>
      <c r="DV948" s="16"/>
      <c r="DW948" s="16"/>
      <c r="DX948" s="16"/>
      <c r="DY948" s="16"/>
      <c r="DZ948" s="16"/>
      <c r="EA948" s="16"/>
      <c r="EB948" s="16"/>
      <c r="EC948" s="16"/>
      <c r="ED948" s="16"/>
      <c r="EE948" s="16"/>
      <c r="EF948" s="16"/>
      <c r="EG948" s="16"/>
      <c r="EH948" s="16"/>
      <c r="EI948" s="16"/>
      <c r="EJ948" s="16"/>
      <c r="EK948" s="16"/>
      <c r="EL948" s="16"/>
      <c r="EM948" s="16"/>
      <c r="EN948" s="16"/>
      <c r="EO948" s="16"/>
      <c r="EP948" s="16"/>
      <c r="EQ948" s="16"/>
      <c r="ER948" s="16"/>
      <c r="ES948" s="16"/>
      <c r="ET948" s="16"/>
      <c r="EU948" s="16"/>
      <c r="EV948" s="16"/>
      <c r="EW948" s="16"/>
      <c r="EX948" s="16"/>
      <c r="EY948" s="16"/>
      <c r="EZ948" s="16"/>
      <c r="FA948" s="16"/>
      <c r="FB948" s="16"/>
      <c r="FC948" s="16"/>
      <c r="FD948" s="16"/>
      <c r="FE948" s="16"/>
      <c r="FF948" s="16"/>
      <c r="FG948" s="16"/>
      <c r="FH948" s="16"/>
      <c r="FI948" s="16"/>
      <c r="FJ948" s="16"/>
      <c r="FK948" s="16"/>
      <c r="FL948" s="16"/>
      <c r="FM948" s="16"/>
      <c r="FN948" s="16"/>
      <c r="FO948" s="16"/>
      <c r="FP948" s="16"/>
      <c r="FQ948" s="16"/>
      <c r="FR948" s="16"/>
      <c r="FS948" s="16"/>
      <c r="FT948" s="16"/>
      <c r="FU948" s="16"/>
      <c r="FV948" s="16"/>
      <c r="FW948" s="16"/>
      <c r="FX948" s="16"/>
      <c r="FY948" s="16"/>
      <c r="FZ948" s="16"/>
      <c r="GA948" s="16"/>
      <c r="GB948" s="16"/>
      <c r="GC948" s="16"/>
      <c r="GD948" s="16"/>
      <c r="GE948" s="16"/>
      <c r="GF948" s="16"/>
      <c r="GG948" s="16"/>
      <c r="GH948" s="16"/>
      <c r="GI948" s="16"/>
      <c r="GJ948" s="16"/>
      <c r="GK948" s="16"/>
      <c r="GL948" s="16"/>
      <c r="GM948" s="16"/>
      <c r="GN948" s="16"/>
      <c r="GO948" s="16"/>
      <c r="GP948" s="16"/>
      <c r="GQ948" s="16"/>
      <c r="GR948" s="16"/>
      <c r="GS948" s="16"/>
      <c r="GT948" s="16"/>
      <c r="GU948" s="16"/>
      <c r="GV948" s="16"/>
      <c r="GW948" s="16"/>
      <c r="GX948" s="16"/>
      <c r="GY948" s="16"/>
      <c r="GZ948" s="16"/>
      <c r="HA948" s="16"/>
      <c r="HB948" s="16"/>
      <c r="HC948" s="16"/>
      <c r="HD948" s="16"/>
      <c r="HE948" s="16"/>
      <c r="HF948" s="16"/>
      <c r="HG948" s="16"/>
      <c r="HH948" s="16"/>
      <c r="HI948" s="16"/>
      <c r="HJ948" s="16"/>
      <c r="HK948" s="16"/>
      <c r="HL948" s="16"/>
      <c r="HM948" s="16"/>
      <c r="HN948" s="16"/>
      <c r="HO948" s="16"/>
      <c r="HP948" s="16"/>
      <c r="HQ948" s="16"/>
      <c r="HR948" s="16"/>
      <c r="HS948" s="16"/>
      <c r="HT948" s="16"/>
      <c r="HU948" s="16"/>
      <c r="HV948" s="16"/>
      <c r="HW948" s="16"/>
      <c r="HX948" s="16"/>
      <c r="HY948" s="16"/>
      <c r="HZ948" s="16"/>
      <c r="IA948" s="16"/>
      <c r="IB948" s="16"/>
      <c r="IC948" s="16"/>
      <c r="ID948" s="16"/>
      <c r="IE948" s="16"/>
      <c r="IF948" s="16"/>
      <c r="IG948" s="16"/>
      <c r="IH948" s="16"/>
      <c r="II948" s="16"/>
      <c r="IJ948" s="16"/>
      <c r="IK948" s="16"/>
      <c r="IL948" s="16"/>
      <c r="IM948" s="16"/>
      <c r="IN948" s="16"/>
      <c r="IO948" s="16"/>
      <c r="IP948" s="16"/>
      <c r="IQ948" s="16"/>
      <c r="IR948" s="16"/>
      <c r="IS948" s="16"/>
      <c r="IT948" s="16"/>
      <c r="IU948" s="16"/>
      <c r="IV948" s="16"/>
      <c r="IW948" s="16"/>
      <c r="IX948" s="16"/>
      <c r="IY948" s="16"/>
      <c r="IZ948" s="16"/>
      <c r="JA948" s="16"/>
      <c r="JB948" s="16"/>
      <c r="JC948" s="16"/>
      <c r="JD948" s="16"/>
      <c r="JE948" s="16"/>
      <c r="JF948" s="16"/>
      <c r="JG948" s="16"/>
      <c r="JH948" s="16"/>
      <c r="JI948" s="16"/>
      <c r="JJ948" s="16"/>
      <c r="JK948" s="16"/>
      <c r="JL948" s="16"/>
      <c r="JM948" s="16"/>
      <c r="JN948" s="16"/>
      <c r="JO948" s="16"/>
      <c r="JP948" s="16"/>
    </row>
    <row r="949" spans="2:276" s="18" customFormat="1" ht="15.75" customHeight="1" x14ac:dyDescent="0.25">
      <c r="B949" s="16"/>
      <c r="C949" s="16"/>
      <c r="D949" s="16"/>
      <c r="E949" s="16"/>
      <c r="F949" s="16"/>
      <c r="G949" s="16"/>
      <c r="H949" s="16"/>
      <c r="I949" s="16"/>
      <c r="J949" s="16"/>
      <c r="K949" s="16"/>
      <c r="L949" s="16"/>
      <c r="M949" s="16"/>
      <c r="N949" s="16"/>
      <c r="O949" s="16"/>
      <c r="P949" s="16"/>
      <c r="Q949" s="16"/>
      <c r="R949" s="16"/>
      <c r="S949" s="16"/>
      <c r="T949" s="16"/>
      <c r="U949" s="16"/>
      <c r="V949" s="16"/>
      <c r="W949" s="16"/>
      <c r="X949" s="16"/>
      <c r="Y949" s="16"/>
      <c r="Z949" s="16"/>
      <c r="AA949" s="16"/>
      <c r="AB949" s="16"/>
      <c r="AC949" s="16"/>
      <c r="AD949" s="16"/>
      <c r="AE949" s="16"/>
      <c r="AF949" s="16"/>
      <c r="AG949" s="16"/>
      <c r="AH949" s="16"/>
      <c r="AI949" s="16"/>
      <c r="AJ949" s="16"/>
      <c r="AK949" s="16"/>
      <c r="AL949" s="16"/>
      <c r="AM949" s="16"/>
      <c r="AN949" s="16"/>
      <c r="AO949" s="16"/>
      <c r="AP949" s="16"/>
      <c r="AQ949" s="16"/>
      <c r="AR949" s="16"/>
      <c r="AS949" s="16"/>
      <c r="AT949" s="16"/>
      <c r="AU949" s="16"/>
      <c r="AV949" s="16"/>
      <c r="AW949" s="16"/>
      <c r="AX949" s="16"/>
      <c r="AY949" s="16"/>
      <c r="AZ949" s="16"/>
      <c r="BA949" s="16"/>
      <c r="BB949" s="16"/>
      <c r="BC949" s="16"/>
      <c r="BD949" s="16"/>
      <c r="BE949" s="16"/>
      <c r="BF949" s="16"/>
      <c r="BG949" s="16"/>
      <c r="BH949" s="16"/>
      <c r="BI949" s="16"/>
      <c r="BJ949" s="16"/>
      <c r="BK949" s="16"/>
      <c r="BL949" s="16"/>
      <c r="BM949" s="16"/>
      <c r="BN949" s="16"/>
      <c r="BO949" s="16"/>
      <c r="BP949" s="16"/>
      <c r="BQ949" s="16"/>
      <c r="BR949" s="16"/>
      <c r="BS949" s="16"/>
      <c r="BT949" s="16"/>
      <c r="BU949" s="16"/>
      <c r="BV949" s="16"/>
      <c r="BW949" s="16"/>
      <c r="BX949" s="16"/>
      <c r="BY949" s="16"/>
      <c r="BZ949" s="16"/>
      <c r="CA949" s="16"/>
      <c r="CB949" s="16"/>
      <c r="CC949" s="16"/>
      <c r="CD949" s="16"/>
      <c r="CE949" s="16"/>
      <c r="CF949" s="16"/>
      <c r="CG949" s="16"/>
      <c r="CH949" s="16"/>
      <c r="CI949" s="16"/>
      <c r="CJ949" s="16"/>
      <c r="CK949" s="16"/>
      <c r="CL949" s="16"/>
      <c r="CM949" s="16"/>
      <c r="CN949" s="16"/>
      <c r="CO949" s="16"/>
      <c r="CP949" s="16"/>
      <c r="CQ949" s="16"/>
      <c r="CR949" s="16"/>
      <c r="CS949" s="16"/>
      <c r="CT949" s="16"/>
      <c r="CU949" s="16"/>
      <c r="CV949" s="16"/>
      <c r="CW949" s="16"/>
      <c r="CX949" s="16"/>
      <c r="CY949" s="16"/>
      <c r="CZ949" s="16"/>
      <c r="DA949" s="16"/>
      <c r="DB949" s="16"/>
      <c r="DC949" s="16"/>
      <c r="DD949" s="16"/>
      <c r="DE949" s="16"/>
      <c r="DF949" s="16"/>
      <c r="DG949" s="16"/>
      <c r="DH949" s="16"/>
      <c r="DI949" s="16"/>
      <c r="DJ949" s="16"/>
      <c r="DK949" s="16"/>
      <c r="DL949" s="16"/>
      <c r="DM949" s="16"/>
      <c r="DN949" s="16"/>
      <c r="DO949" s="16"/>
      <c r="DP949" s="16"/>
      <c r="DQ949" s="16"/>
      <c r="DR949" s="16"/>
      <c r="DS949" s="16"/>
      <c r="DT949" s="16"/>
      <c r="DU949" s="16"/>
      <c r="DV949" s="16"/>
      <c r="DW949" s="16"/>
      <c r="DX949" s="16"/>
      <c r="DY949" s="16"/>
      <c r="DZ949" s="16"/>
      <c r="EA949" s="16"/>
      <c r="EB949" s="16"/>
      <c r="EC949" s="16"/>
      <c r="ED949" s="16"/>
      <c r="EE949" s="16"/>
      <c r="EF949" s="16"/>
      <c r="EG949" s="16"/>
      <c r="EH949" s="16"/>
      <c r="EI949" s="16"/>
      <c r="EJ949" s="16"/>
      <c r="EK949" s="16"/>
      <c r="EL949" s="16"/>
      <c r="EM949" s="16"/>
      <c r="EN949" s="16"/>
      <c r="EO949" s="16"/>
      <c r="EP949" s="16"/>
      <c r="EQ949" s="16"/>
      <c r="ER949" s="16"/>
      <c r="ES949" s="16"/>
      <c r="ET949" s="16"/>
      <c r="EU949" s="16"/>
      <c r="EV949" s="16"/>
      <c r="EW949" s="16"/>
      <c r="EX949" s="16"/>
      <c r="EY949" s="16"/>
      <c r="EZ949" s="16"/>
      <c r="FA949" s="16"/>
      <c r="FB949" s="16"/>
      <c r="FC949" s="16"/>
      <c r="FD949" s="16"/>
      <c r="FE949" s="16"/>
      <c r="FF949" s="16"/>
      <c r="FG949" s="16"/>
      <c r="FH949" s="16"/>
      <c r="FI949" s="16"/>
      <c r="FJ949" s="16"/>
      <c r="FK949" s="16"/>
      <c r="FL949" s="16"/>
      <c r="FM949" s="16"/>
      <c r="FN949" s="16"/>
      <c r="FO949" s="16"/>
      <c r="FP949" s="16"/>
      <c r="FQ949" s="16"/>
      <c r="FR949" s="16"/>
      <c r="FS949" s="16"/>
      <c r="FT949" s="16"/>
      <c r="FU949" s="16"/>
      <c r="FV949" s="16"/>
      <c r="FW949" s="16"/>
      <c r="FX949" s="16"/>
      <c r="FY949" s="16"/>
      <c r="FZ949" s="16"/>
      <c r="GA949" s="16"/>
      <c r="GB949" s="16"/>
      <c r="GC949" s="16"/>
      <c r="GD949" s="16"/>
      <c r="GE949" s="16"/>
      <c r="GF949" s="16"/>
      <c r="GG949" s="16"/>
      <c r="GH949" s="16"/>
      <c r="GI949" s="16"/>
      <c r="GJ949" s="16"/>
      <c r="GK949" s="16"/>
      <c r="GL949" s="16"/>
      <c r="GM949" s="16"/>
      <c r="GN949" s="16"/>
      <c r="GO949" s="16"/>
      <c r="GP949" s="16"/>
      <c r="GQ949" s="16"/>
      <c r="GR949" s="16"/>
      <c r="GS949" s="16"/>
      <c r="GT949" s="16"/>
      <c r="GU949" s="16"/>
      <c r="GV949" s="16"/>
      <c r="GW949" s="16"/>
      <c r="GX949" s="16"/>
      <c r="GY949" s="16"/>
      <c r="GZ949" s="16"/>
      <c r="HA949" s="16"/>
      <c r="HB949" s="16"/>
      <c r="HC949" s="16"/>
      <c r="HD949" s="16"/>
      <c r="HE949" s="16"/>
      <c r="HF949" s="16"/>
      <c r="HG949" s="16"/>
      <c r="HH949" s="16"/>
      <c r="HI949" s="16"/>
      <c r="HJ949" s="16"/>
      <c r="HK949" s="16"/>
      <c r="HL949" s="16"/>
      <c r="HM949" s="16"/>
      <c r="HN949" s="16"/>
      <c r="HO949" s="16"/>
      <c r="HP949" s="16"/>
      <c r="HQ949" s="16"/>
      <c r="HR949" s="16"/>
      <c r="HS949" s="16"/>
      <c r="HT949" s="16"/>
      <c r="HU949" s="16"/>
      <c r="HV949" s="16"/>
      <c r="HW949" s="16"/>
      <c r="HX949" s="16"/>
      <c r="HY949" s="16"/>
      <c r="HZ949" s="16"/>
      <c r="IA949" s="16"/>
      <c r="IB949" s="16"/>
      <c r="IC949" s="16"/>
      <c r="ID949" s="16"/>
      <c r="IE949" s="16"/>
      <c r="IF949" s="16"/>
      <c r="IG949" s="16"/>
      <c r="IH949" s="16"/>
      <c r="II949" s="16"/>
      <c r="IJ949" s="16"/>
      <c r="IK949" s="16"/>
      <c r="IL949" s="16"/>
      <c r="IM949" s="16"/>
      <c r="IN949" s="16"/>
      <c r="IO949" s="16"/>
      <c r="IP949" s="16"/>
      <c r="IQ949" s="16"/>
      <c r="IR949" s="16"/>
      <c r="IS949" s="16"/>
      <c r="IT949" s="16"/>
      <c r="IU949" s="16"/>
      <c r="IV949" s="16"/>
      <c r="IW949" s="16"/>
      <c r="IX949" s="16"/>
      <c r="IY949" s="16"/>
      <c r="IZ949" s="16"/>
      <c r="JA949" s="16"/>
      <c r="JB949" s="16"/>
      <c r="JC949" s="16"/>
      <c r="JD949" s="16"/>
      <c r="JE949" s="16"/>
      <c r="JF949" s="16"/>
      <c r="JG949" s="16"/>
      <c r="JH949" s="16"/>
      <c r="JI949" s="16"/>
      <c r="JJ949" s="16"/>
      <c r="JK949" s="16"/>
      <c r="JL949" s="16"/>
      <c r="JM949" s="16"/>
      <c r="JN949" s="16"/>
      <c r="JO949" s="16"/>
      <c r="JP949" s="16"/>
    </row>
    <row r="950" spans="2:276" s="18" customFormat="1" ht="15.75" customHeight="1" x14ac:dyDescent="0.25">
      <c r="B950" s="16"/>
      <c r="C950" s="16"/>
      <c r="D950" s="16"/>
      <c r="E950" s="16"/>
      <c r="F950" s="16"/>
      <c r="G950" s="16"/>
      <c r="H950" s="16"/>
      <c r="I950" s="16"/>
      <c r="J950" s="16"/>
      <c r="K950" s="16"/>
      <c r="L950" s="16"/>
      <c r="M950" s="16"/>
      <c r="N950" s="16"/>
      <c r="O950" s="16"/>
      <c r="P950" s="16"/>
      <c r="Q950" s="16"/>
      <c r="R950" s="16"/>
      <c r="S950" s="16"/>
      <c r="T950" s="16"/>
      <c r="U950" s="16"/>
      <c r="V950" s="16"/>
      <c r="W950" s="16"/>
      <c r="X950" s="16"/>
      <c r="Y950" s="16"/>
      <c r="Z950" s="16"/>
      <c r="AA950" s="16"/>
      <c r="AB950" s="16"/>
      <c r="AC950" s="16"/>
      <c r="AD950" s="16"/>
      <c r="AE950" s="16"/>
      <c r="AF950" s="16"/>
      <c r="AG950" s="16"/>
      <c r="AH950" s="16"/>
      <c r="AI950" s="16"/>
      <c r="AJ950" s="16"/>
      <c r="AK950" s="16"/>
      <c r="AL950" s="16"/>
      <c r="AM950" s="16"/>
      <c r="AN950" s="16"/>
      <c r="AO950" s="16"/>
      <c r="AP950" s="16"/>
      <c r="AQ950" s="16"/>
      <c r="AR950" s="16"/>
      <c r="AS950" s="16"/>
      <c r="AT950" s="16"/>
      <c r="AU950" s="16"/>
      <c r="AV950" s="16"/>
      <c r="AW950" s="16"/>
      <c r="AX950" s="16"/>
      <c r="AY950" s="16"/>
      <c r="AZ950" s="16"/>
      <c r="BA950" s="16"/>
      <c r="BB950" s="16"/>
      <c r="BC950" s="16"/>
      <c r="BD950" s="16"/>
      <c r="BE950" s="16"/>
      <c r="BF950" s="16"/>
      <c r="BG950" s="16"/>
      <c r="BH950" s="16"/>
      <c r="BI950" s="16"/>
      <c r="BJ950" s="16"/>
      <c r="BK950" s="16"/>
      <c r="BL950" s="16"/>
      <c r="BM950" s="16"/>
      <c r="BN950" s="16"/>
      <c r="BO950" s="16"/>
      <c r="BP950" s="16"/>
      <c r="BQ950" s="16"/>
      <c r="BR950" s="16"/>
      <c r="BS950" s="16"/>
      <c r="BT950" s="16"/>
      <c r="BU950" s="16"/>
      <c r="BV950" s="16"/>
      <c r="BW950" s="16"/>
      <c r="BX950" s="16"/>
      <c r="BY950" s="16"/>
      <c r="BZ950" s="16"/>
      <c r="CA950" s="16"/>
      <c r="CB950" s="16"/>
      <c r="CC950" s="16"/>
      <c r="CD950" s="16"/>
      <c r="CE950" s="16"/>
      <c r="CF950" s="16"/>
      <c r="CG950" s="16"/>
      <c r="CH950" s="16"/>
      <c r="CI950" s="16"/>
      <c r="CJ950" s="16"/>
      <c r="CK950" s="16"/>
      <c r="CL950" s="16"/>
      <c r="CM950" s="16"/>
      <c r="CN950" s="16"/>
      <c r="CO950" s="16"/>
      <c r="CP950" s="16"/>
      <c r="CQ950" s="16"/>
      <c r="CR950" s="16"/>
      <c r="CS950" s="16"/>
      <c r="CT950" s="16"/>
      <c r="CU950" s="16"/>
      <c r="CV950" s="16"/>
      <c r="CW950" s="16"/>
      <c r="CX950" s="16"/>
      <c r="CY950" s="16"/>
      <c r="CZ950" s="16"/>
      <c r="DA950" s="16"/>
      <c r="DB950" s="16"/>
      <c r="DC950" s="16"/>
      <c r="DD950" s="16"/>
      <c r="DE950" s="16"/>
      <c r="DF950" s="16"/>
      <c r="DG950" s="16"/>
      <c r="DH950" s="16"/>
      <c r="DI950" s="16"/>
      <c r="DJ950" s="16"/>
      <c r="DK950" s="16"/>
      <c r="DL950" s="16"/>
      <c r="DM950" s="16"/>
      <c r="DN950" s="16"/>
      <c r="DO950" s="16"/>
      <c r="DP950" s="16"/>
      <c r="DQ950" s="16"/>
      <c r="DR950" s="16"/>
      <c r="DS950" s="16"/>
      <c r="DT950" s="16"/>
      <c r="DU950" s="16"/>
      <c r="DV950" s="16"/>
      <c r="DW950" s="16"/>
      <c r="DX950" s="16"/>
      <c r="DY950" s="16"/>
      <c r="DZ950" s="16"/>
      <c r="EA950" s="16"/>
      <c r="EB950" s="16"/>
      <c r="EC950" s="16"/>
      <c r="ED950" s="16"/>
      <c r="EE950" s="16"/>
      <c r="EF950" s="16"/>
      <c r="EG950" s="16"/>
      <c r="EH950" s="16"/>
      <c r="EI950" s="16"/>
      <c r="EJ950" s="16"/>
      <c r="EK950" s="16"/>
      <c r="EL950" s="16"/>
      <c r="EM950" s="16"/>
      <c r="EN950" s="16"/>
      <c r="EO950" s="16"/>
      <c r="EP950" s="16"/>
      <c r="EQ950" s="16"/>
      <c r="ER950" s="16"/>
      <c r="ES950" s="16"/>
      <c r="ET950" s="16"/>
      <c r="EU950" s="16"/>
      <c r="EV950" s="16"/>
      <c r="EW950" s="16"/>
      <c r="EX950" s="16"/>
      <c r="EY950" s="16"/>
      <c r="EZ950" s="16"/>
      <c r="FA950" s="16"/>
      <c r="FB950" s="16"/>
      <c r="FC950" s="16"/>
      <c r="FD950" s="16"/>
      <c r="FE950" s="16"/>
      <c r="FF950" s="16"/>
      <c r="FG950" s="16"/>
      <c r="FH950" s="16"/>
      <c r="FI950" s="16"/>
      <c r="FJ950" s="16"/>
      <c r="FK950" s="16"/>
      <c r="FL950" s="16"/>
      <c r="FM950" s="16"/>
      <c r="FN950" s="16"/>
      <c r="FO950" s="16"/>
      <c r="FP950" s="16"/>
      <c r="FQ950" s="16"/>
      <c r="FR950" s="16"/>
      <c r="FS950" s="16"/>
      <c r="FT950" s="16"/>
      <c r="FU950" s="16"/>
      <c r="FV950" s="16"/>
      <c r="FW950" s="16"/>
      <c r="FX950" s="16"/>
      <c r="FY950" s="16"/>
      <c r="FZ950" s="16"/>
      <c r="GA950" s="16"/>
      <c r="GB950" s="16"/>
      <c r="GC950" s="16"/>
      <c r="GD950" s="16"/>
      <c r="GE950" s="16"/>
      <c r="GF950" s="16"/>
      <c r="GG950" s="16"/>
      <c r="GH950" s="16"/>
      <c r="GI950" s="16"/>
      <c r="GJ950" s="16"/>
      <c r="GK950" s="16"/>
      <c r="GL950" s="16"/>
      <c r="GM950" s="16"/>
      <c r="GN950" s="16"/>
      <c r="GO950" s="16"/>
      <c r="GP950" s="16"/>
      <c r="GQ950" s="16"/>
      <c r="GR950" s="16"/>
      <c r="GS950" s="16"/>
      <c r="GT950" s="16"/>
      <c r="GU950" s="16"/>
      <c r="GV950" s="16"/>
      <c r="GW950" s="16"/>
      <c r="GX950" s="16"/>
      <c r="GY950" s="16"/>
      <c r="GZ950" s="16"/>
      <c r="HA950" s="16"/>
      <c r="HB950" s="16"/>
      <c r="HC950" s="16"/>
      <c r="HD950" s="16"/>
      <c r="HE950" s="16"/>
      <c r="HF950" s="16"/>
      <c r="HG950" s="16"/>
      <c r="HH950" s="16"/>
      <c r="HI950" s="16"/>
      <c r="HJ950" s="16"/>
      <c r="HK950" s="16"/>
      <c r="HL950" s="16"/>
      <c r="HM950" s="16"/>
      <c r="HN950" s="16"/>
      <c r="HO950" s="16"/>
      <c r="HP950" s="16"/>
      <c r="HQ950" s="16"/>
      <c r="HR950" s="16"/>
      <c r="HS950" s="16"/>
      <c r="HT950" s="16"/>
      <c r="HU950" s="16"/>
      <c r="HV950" s="16"/>
      <c r="HW950" s="16"/>
      <c r="HX950" s="16"/>
      <c r="HY950" s="16"/>
      <c r="HZ950" s="16"/>
      <c r="IA950" s="16"/>
      <c r="IB950" s="16"/>
      <c r="IC950" s="16"/>
      <c r="ID950" s="16"/>
      <c r="IE950" s="16"/>
      <c r="IF950" s="16"/>
      <c r="IG950" s="16"/>
      <c r="IH950" s="16"/>
      <c r="II950" s="16"/>
      <c r="IJ950" s="16"/>
      <c r="IK950" s="16"/>
      <c r="IL950" s="16"/>
      <c r="IM950" s="16"/>
      <c r="IN950" s="16"/>
      <c r="IO950" s="16"/>
      <c r="IP950" s="16"/>
      <c r="IQ950" s="16"/>
      <c r="IR950" s="16"/>
      <c r="IS950" s="16"/>
      <c r="IT950" s="16"/>
      <c r="IU950" s="16"/>
      <c r="IV950" s="16"/>
      <c r="IW950" s="16"/>
      <c r="IX950" s="16"/>
      <c r="IY950" s="16"/>
      <c r="IZ950" s="16"/>
      <c r="JA950" s="16"/>
      <c r="JB950" s="16"/>
      <c r="JC950" s="16"/>
      <c r="JD950" s="16"/>
      <c r="JE950" s="16"/>
      <c r="JF950" s="16"/>
      <c r="JG950" s="16"/>
      <c r="JH950" s="16"/>
      <c r="JI950" s="16"/>
      <c r="JJ950" s="16"/>
      <c r="JK950" s="16"/>
      <c r="JL950" s="16"/>
      <c r="JM950" s="16"/>
      <c r="JN950" s="16"/>
      <c r="JO950" s="16"/>
      <c r="JP950" s="16"/>
    </row>
    <row r="951" spans="2:276" s="18" customFormat="1" ht="15.75" customHeight="1" x14ac:dyDescent="0.25">
      <c r="B951" s="16"/>
      <c r="C951" s="16"/>
      <c r="D951" s="16"/>
      <c r="E951" s="16"/>
      <c r="F951" s="16"/>
      <c r="G951" s="16"/>
      <c r="H951" s="16"/>
      <c r="I951" s="16"/>
      <c r="J951" s="16"/>
      <c r="K951" s="16"/>
      <c r="L951" s="16"/>
      <c r="M951" s="16"/>
      <c r="N951" s="16"/>
      <c r="O951" s="16"/>
      <c r="P951" s="16"/>
      <c r="Q951" s="16"/>
      <c r="R951" s="16"/>
      <c r="S951" s="16"/>
      <c r="T951" s="16"/>
      <c r="U951" s="16"/>
      <c r="V951" s="16"/>
      <c r="W951" s="16"/>
      <c r="X951" s="16"/>
      <c r="Y951" s="16"/>
      <c r="Z951" s="16"/>
      <c r="AA951" s="16"/>
      <c r="AB951" s="16"/>
      <c r="AC951" s="16"/>
      <c r="AD951" s="16"/>
      <c r="AE951" s="16"/>
      <c r="AF951" s="16"/>
      <c r="AG951" s="16"/>
      <c r="AH951" s="16"/>
      <c r="AI951" s="16"/>
      <c r="AJ951" s="16"/>
      <c r="AK951" s="16"/>
      <c r="AL951" s="16"/>
      <c r="AM951" s="16"/>
      <c r="AN951" s="16"/>
      <c r="AO951" s="16"/>
      <c r="AP951" s="16"/>
      <c r="AQ951" s="16"/>
      <c r="AR951" s="16"/>
      <c r="AS951" s="16"/>
      <c r="AT951" s="16"/>
      <c r="AU951" s="16"/>
      <c r="AV951" s="16"/>
      <c r="AW951" s="16"/>
      <c r="AX951" s="16"/>
      <c r="AY951" s="16"/>
      <c r="AZ951" s="16"/>
      <c r="BA951" s="16"/>
      <c r="BB951" s="16"/>
      <c r="BC951" s="16"/>
      <c r="BD951" s="16"/>
      <c r="BE951" s="16"/>
      <c r="BF951" s="16"/>
      <c r="BG951" s="16"/>
      <c r="BH951" s="16"/>
      <c r="BI951" s="16"/>
      <c r="BJ951" s="16"/>
      <c r="BK951" s="16"/>
      <c r="BL951" s="16"/>
      <c r="BM951" s="16"/>
      <c r="BN951" s="16"/>
      <c r="BO951" s="16"/>
      <c r="BP951" s="16"/>
      <c r="BQ951" s="16"/>
      <c r="BR951" s="16"/>
      <c r="BS951" s="16"/>
      <c r="BT951" s="16"/>
      <c r="BU951" s="16"/>
      <c r="BV951" s="16"/>
      <c r="BW951" s="16"/>
      <c r="BX951" s="16"/>
      <c r="BY951" s="16"/>
      <c r="BZ951" s="16"/>
      <c r="CA951" s="16"/>
      <c r="CB951" s="16"/>
      <c r="CC951" s="16"/>
      <c r="CD951" s="16"/>
      <c r="CE951" s="16"/>
      <c r="CF951" s="16"/>
      <c r="CG951" s="16"/>
      <c r="CH951" s="16"/>
      <c r="CI951" s="16"/>
      <c r="CJ951" s="16"/>
      <c r="CK951" s="16"/>
      <c r="CL951" s="16"/>
      <c r="CM951" s="16"/>
      <c r="CN951" s="16"/>
      <c r="CO951" s="16"/>
      <c r="CP951" s="16"/>
      <c r="CQ951" s="16"/>
      <c r="CR951" s="16"/>
      <c r="CS951" s="16"/>
      <c r="CT951" s="16"/>
      <c r="CU951" s="16"/>
      <c r="CV951" s="16"/>
      <c r="CW951" s="16"/>
      <c r="CX951" s="16"/>
      <c r="CY951" s="16"/>
      <c r="CZ951" s="16"/>
      <c r="DA951" s="16"/>
      <c r="DB951" s="16"/>
      <c r="DC951" s="16"/>
      <c r="DD951" s="16"/>
      <c r="DE951" s="16"/>
      <c r="DF951" s="16"/>
      <c r="DG951" s="16"/>
      <c r="DH951" s="16"/>
      <c r="DI951" s="16"/>
      <c r="DJ951" s="16"/>
      <c r="DK951" s="16"/>
      <c r="DL951" s="16"/>
      <c r="DM951" s="16"/>
      <c r="DN951" s="16"/>
      <c r="DO951" s="16"/>
      <c r="DP951" s="16"/>
      <c r="DQ951" s="16"/>
      <c r="DR951" s="16"/>
      <c r="DS951" s="16"/>
      <c r="DT951" s="16"/>
      <c r="DU951" s="16"/>
      <c r="DV951" s="16"/>
      <c r="DW951" s="16"/>
      <c r="DX951" s="16"/>
      <c r="DY951" s="16"/>
      <c r="DZ951" s="16"/>
      <c r="EA951" s="16"/>
      <c r="EB951" s="16"/>
      <c r="EC951" s="16"/>
      <c r="ED951" s="16"/>
      <c r="EE951" s="16"/>
      <c r="EF951" s="16"/>
      <c r="EG951" s="16"/>
      <c r="EH951" s="16"/>
      <c r="EI951" s="16"/>
      <c r="EJ951" s="16"/>
      <c r="EK951" s="16"/>
      <c r="EL951" s="16"/>
      <c r="EM951" s="16"/>
      <c r="EN951" s="16"/>
      <c r="EO951" s="16"/>
      <c r="EP951" s="16"/>
      <c r="EQ951" s="16"/>
      <c r="ER951" s="16"/>
      <c r="ES951" s="16"/>
      <c r="ET951" s="16"/>
      <c r="EU951" s="16"/>
      <c r="EV951" s="16"/>
      <c r="EW951" s="16"/>
      <c r="EX951" s="16"/>
      <c r="EY951" s="16"/>
      <c r="EZ951" s="16"/>
      <c r="FA951" s="16"/>
      <c r="FB951" s="16"/>
      <c r="FC951" s="16"/>
      <c r="FD951" s="16"/>
      <c r="FE951" s="16"/>
      <c r="FF951" s="16"/>
      <c r="FG951" s="16"/>
      <c r="FH951" s="16"/>
      <c r="FI951" s="16"/>
      <c r="FJ951" s="16"/>
      <c r="FK951" s="16"/>
      <c r="FL951" s="16"/>
      <c r="FM951" s="16"/>
      <c r="FN951" s="16"/>
      <c r="FO951" s="16"/>
      <c r="FP951" s="16"/>
      <c r="FQ951" s="16"/>
      <c r="FR951" s="16"/>
      <c r="FS951" s="16"/>
      <c r="FT951" s="16"/>
      <c r="FU951" s="16"/>
      <c r="FV951" s="16"/>
      <c r="FW951" s="16"/>
      <c r="FX951" s="16"/>
      <c r="FY951" s="16"/>
      <c r="FZ951" s="16"/>
      <c r="GA951" s="16"/>
      <c r="GB951" s="16"/>
      <c r="GC951" s="16"/>
      <c r="GD951" s="16"/>
      <c r="GE951" s="16"/>
      <c r="GF951" s="16"/>
      <c r="GG951" s="16"/>
      <c r="GH951" s="16"/>
      <c r="GI951" s="16"/>
      <c r="GJ951" s="16"/>
      <c r="GK951" s="16"/>
      <c r="GL951" s="16"/>
      <c r="GM951" s="16"/>
      <c r="GN951" s="16"/>
      <c r="GO951" s="16"/>
      <c r="GP951" s="16"/>
      <c r="GQ951" s="16"/>
      <c r="GR951" s="16"/>
      <c r="GS951" s="16"/>
      <c r="GT951" s="16"/>
      <c r="GU951" s="16"/>
      <c r="GV951" s="16"/>
      <c r="GW951" s="16"/>
      <c r="GX951" s="16"/>
      <c r="GY951" s="16"/>
      <c r="GZ951" s="16"/>
      <c r="HA951" s="16"/>
      <c r="HB951" s="16"/>
      <c r="HC951" s="16"/>
      <c r="HD951" s="16"/>
      <c r="HE951" s="16"/>
      <c r="HF951" s="16"/>
      <c r="HG951" s="16"/>
      <c r="HH951" s="16"/>
      <c r="HI951" s="16"/>
      <c r="HJ951" s="16"/>
      <c r="HK951" s="16"/>
      <c r="HL951" s="16"/>
      <c r="HM951" s="16"/>
      <c r="HN951" s="16"/>
      <c r="HO951" s="16"/>
      <c r="HP951" s="16"/>
      <c r="HQ951" s="16"/>
      <c r="HR951" s="16"/>
      <c r="HS951" s="16"/>
      <c r="HT951" s="16"/>
      <c r="HU951" s="16"/>
      <c r="HV951" s="16"/>
      <c r="HW951" s="16"/>
      <c r="HX951" s="16"/>
      <c r="HY951" s="16"/>
      <c r="HZ951" s="16"/>
      <c r="IA951" s="16"/>
      <c r="IB951" s="16"/>
      <c r="IC951" s="16"/>
      <c r="ID951" s="16"/>
      <c r="IE951" s="16"/>
      <c r="IF951" s="16"/>
      <c r="IG951" s="16"/>
      <c r="IH951" s="16"/>
      <c r="II951" s="16"/>
      <c r="IJ951" s="16"/>
      <c r="IK951" s="16"/>
      <c r="IL951" s="16"/>
      <c r="IM951" s="16"/>
      <c r="IN951" s="16"/>
      <c r="IO951" s="16"/>
      <c r="IP951" s="16"/>
      <c r="IQ951" s="16"/>
      <c r="IR951" s="16"/>
      <c r="IS951" s="16"/>
      <c r="IT951" s="16"/>
      <c r="IU951" s="16"/>
      <c r="IV951" s="16"/>
      <c r="IW951" s="16"/>
      <c r="IX951" s="16"/>
      <c r="IY951" s="16"/>
      <c r="IZ951" s="16"/>
      <c r="JA951" s="16"/>
      <c r="JB951" s="16"/>
      <c r="JC951" s="16"/>
      <c r="JD951" s="16"/>
      <c r="JE951" s="16"/>
      <c r="JF951" s="16"/>
      <c r="JG951" s="16"/>
      <c r="JH951" s="16"/>
      <c r="JI951" s="16"/>
      <c r="JJ951" s="16"/>
      <c r="JK951" s="16"/>
      <c r="JL951" s="16"/>
      <c r="JM951" s="16"/>
      <c r="JN951" s="16"/>
      <c r="JO951" s="16"/>
      <c r="JP951" s="16"/>
    </row>
    <row r="952" spans="2:276" s="18" customFormat="1" ht="15.75" customHeight="1" x14ac:dyDescent="0.25">
      <c r="B952" s="16"/>
      <c r="C952" s="16"/>
      <c r="D952" s="16"/>
      <c r="E952" s="16"/>
      <c r="F952" s="16"/>
      <c r="G952" s="16"/>
      <c r="H952" s="16"/>
      <c r="I952" s="16"/>
      <c r="J952" s="16"/>
      <c r="K952" s="16"/>
      <c r="L952" s="16"/>
      <c r="M952" s="16"/>
      <c r="N952" s="16"/>
      <c r="O952" s="16"/>
      <c r="P952" s="16"/>
      <c r="Q952" s="16"/>
      <c r="R952" s="16"/>
      <c r="S952" s="16"/>
      <c r="T952" s="16"/>
      <c r="U952" s="16"/>
      <c r="V952" s="16"/>
      <c r="W952" s="16"/>
      <c r="X952" s="16"/>
      <c r="Y952" s="16"/>
      <c r="Z952" s="16"/>
      <c r="AA952" s="16"/>
      <c r="AB952" s="16"/>
      <c r="AC952" s="16"/>
      <c r="AD952" s="16"/>
      <c r="AE952" s="16"/>
      <c r="AF952" s="16"/>
      <c r="AG952" s="16"/>
      <c r="AH952" s="16"/>
      <c r="AI952" s="16"/>
      <c r="AJ952" s="16"/>
      <c r="AK952" s="16"/>
      <c r="AL952" s="16"/>
      <c r="AM952" s="16"/>
      <c r="AN952" s="16"/>
      <c r="AO952" s="16"/>
      <c r="AP952" s="16"/>
      <c r="AQ952" s="16"/>
      <c r="AR952" s="16"/>
      <c r="AS952" s="16"/>
      <c r="AT952" s="16"/>
      <c r="AU952" s="16"/>
      <c r="AV952" s="16"/>
      <c r="AW952" s="16"/>
      <c r="AX952" s="16"/>
      <c r="AY952" s="16"/>
      <c r="AZ952" s="16"/>
      <c r="BA952" s="16"/>
      <c r="BB952" s="16"/>
      <c r="BC952" s="16"/>
      <c r="BD952" s="16"/>
      <c r="BE952" s="16"/>
      <c r="BF952" s="16"/>
      <c r="BG952" s="16"/>
      <c r="BH952" s="16"/>
      <c r="BI952" s="16"/>
      <c r="BJ952" s="16"/>
      <c r="BK952" s="16"/>
      <c r="BL952" s="16"/>
      <c r="BM952" s="16"/>
      <c r="BN952" s="16"/>
      <c r="BO952" s="16"/>
      <c r="BP952" s="16"/>
      <c r="BQ952" s="16"/>
      <c r="BR952" s="16"/>
      <c r="BS952" s="16"/>
      <c r="BT952" s="16"/>
      <c r="BU952" s="16"/>
      <c r="BV952" s="16"/>
      <c r="BW952" s="16"/>
      <c r="BX952" s="16"/>
      <c r="BY952" s="16"/>
      <c r="BZ952" s="16"/>
      <c r="CA952" s="16"/>
      <c r="CB952" s="16"/>
      <c r="CC952" s="16"/>
      <c r="CD952" s="16"/>
      <c r="CE952" s="16"/>
      <c r="CF952" s="16"/>
      <c r="CG952" s="16"/>
      <c r="CH952" s="16"/>
      <c r="CI952" s="16"/>
      <c r="CJ952" s="16"/>
      <c r="CK952" s="16"/>
      <c r="CL952" s="16"/>
      <c r="CM952" s="16"/>
      <c r="CN952" s="16"/>
      <c r="CO952" s="16"/>
      <c r="CP952" s="16"/>
      <c r="CQ952" s="16"/>
      <c r="CR952" s="16"/>
      <c r="CS952" s="16"/>
      <c r="CT952" s="16"/>
      <c r="CU952" s="16"/>
      <c r="CV952" s="16"/>
      <c r="CW952" s="16"/>
      <c r="CX952" s="16"/>
      <c r="CY952" s="16"/>
      <c r="CZ952" s="16"/>
      <c r="DA952" s="16"/>
      <c r="DB952" s="16"/>
      <c r="DC952" s="16"/>
      <c r="DD952" s="16"/>
      <c r="DE952" s="16"/>
      <c r="DF952" s="16"/>
      <c r="DG952" s="16"/>
      <c r="DH952" s="16"/>
      <c r="DI952" s="16"/>
      <c r="DJ952" s="16"/>
      <c r="DK952" s="16"/>
      <c r="DL952" s="16"/>
      <c r="DM952" s="16"/>
      <c r="DN952" s="16"/>
      <c r="DO952" s="16"/>
      <c r="DP952" s="16"/>
      <c r="DQ952" s="16"/>
      <c r="DR952" s="16"/>
      <c r="DS952" s="16"/>
      <c r="DT952" s="16"/>
      <c r="DU952" s="16"/>
      <c r="DV952" s="16"/>
      <c r="DW952" s="16"/>
      <c r="DX952" s="16"/>
      <c r="DY952" s="16"/>
      <c r="DZ952" s="16"/>
      <c r="EA952" s="16"/>
      <c r="EB952" s="16"/>
      <c r="EC952" s="16"/>
      <c r="ED952" s="16"/>
      <c r="EE952" s="16"/>
      <c r="EF952" s="16"/>
      <c r="EG952" s="16"/>
      <c r="EH952" s="16"/>
      <c r="EI952" s="16"/>
      <c r="EJ952" s="16"/>
      <c r="EK952" s="16"/>
      <c r="EL952" s="16"/>
      <c r="EM952" s="16"/>
      <c r="EN952" s="16"/>
      <c r="EO952" s="16"/>
      <c r="EP952" s="16"/>
      <c r="EQ952" s="16"/>
      <c r="ER952" s="16"/>
      <c r="ES952" s="16"/>
      <c r="ET952" s="16"/>
      <c r="EU952" s="16"/>
      <c r="EV952" s="16"/>
      <c r="EW952" s="16"/>
      <c r="EX952" s="16"/>
      <c r="EY952" s="16"/>
      <c r="EZ952" s="16"/>
      <c r="FA952" s="16"/>
      <c r="FB952" s="16"/>
      <c r="FC952" s="16"/>
      <c r="FD952" s="16"/>
      <c r="FE952" s="16"/>
      <c r="FF952" s="16"/>
      <c r="FG952" s="16"/>
      <c r="FH952" s="16"/>
      <c r="FI952" s="16"/>
      <c r="FJ952" s="16"/>
      <c r="FK952" s="16"/>
      <c r="FL952" s="16"/>
      <c r="FM952" s="16"/>
      <c r="FN952" s="16"/>
      <c r="FO952" s="16"/>
      <c r="FP952" s="16"/>
      <c r="FQ952" s="16"/>
      <c r="FR952" s="16"/>
      <c r="FS952" s="16"/>
      <c r="FT952" s="16"/>
      <c r="FU952" s="16"/>
      <c r="FV952" s="16"/>
      <c r="FW952" s="16"/>
      <c r="FX952" s="16"/>
      <c r="FY952" s="16"/>
      <c r="FZ952" s="16"/>
      <c r="GA952" s="16"/>
      <c r="GB952" s="16"/>
      <c r="GC952" s="16"/>
      <c r="GD952" s="16"/>
      <c r="GE952" s="16"/>
      <c r="GF952" s="16"/>
      <c r="GG952" s="16"/>
      <c r="GH952" s="16"/>
      <c r="GI952" s="16"/>
      <c r="GJ952" s="16"/>
      <c r="GK952" s="16"/>
      <c r="GL952" s="16"/>
      <c r="GM952" s="16"/>
      <c r="GN952" s="16"/>
      <c r="GO952" s="16"/>
      <c r="GP952" s="16"/>
      <c r="GQ952" s="16"/>
      <c r="GR952" s="16"/>
      <c r="GS952" s="16"/>
      <c r="GT952" s="16"/>
      <c r="GU952" s="16"/>
      <c r="GV952" s="16"/>
      <c r="GW952" s="16"/>
      <c r="GX952" s="16"/>
      <c r="GY952" s="16"/>
      <c r="GZ952" s="16"/>
      <c r="HA952" s="16"/>
      <c r="HB952" s="16"/>
      <c r="HC952" s="16"/>
      <c r="HD952" s="16"/>
      <c r="HE952" s="16"/>
      <c r="HF952" s="16"/>
      <c r="HG952" s="16"/>
      <c r="HH952" s="16"/>
      <c r="HI952" s="16"/>
      <c r="HJ952" s="16"/>
      <c r="HK952" s="16"/>
      <c r="HL952" s="16"/>
      <c r="HM952" s="16"/>
      <c r="HN952" s="16"/>
      <c r="HO952" s="16"/>
      <c r="HP952" s="16"/>
      <c r="HQ952" s="16"/>
      <c r="HR952" s="16"/>
      <c r="HS952" s="16"/>
      <c r="HT952" s="16"/>
      <c r="HU952" s="16"/>
      <c r="HV952" s="16"/>
      <c r="HW952" s="16"/>
      <c r="HX952" s="16"/>
      <c r="HY952" s="16"/>
      <c r="HZ952" s="16"/>
      <c r="IA952" s="16"/>
      <c r="IB952" s="16"/>
      <c r="IC952" s="16"/>
      <c r="ID952" s="16"/>
      <c r="IE952" s="16"/>
      <c r="IF952" s="16"/>
      <c r="IG952" s="16"/>
      <c r="IH952" s="16"/>
      <c r="II952" s="16"/>
      <c r="IJ952" s="16"/>
      <c r="IK952" s="16"/>
      <c r="IL952" s="16"/>
      <c r="IM952" s="16"/>
      <c r="IN952" s="16"/>
      <c r="IO952" s="16"/>
      <c r="IP952" s="16"/>
      <c r="IQ952" s="16"/>
      <c r="IR952" s="16"/>
      <c r="IS952" s="16"/>
      <c r="IT952" s="16"/>
      <c r="IU952" s="16"/>
      <c r="IV952" s="16"/>
      <c r="IW952" s="16"/>
      <c r="IX952" s="16"/>
      <c r="IY952" s="16"/>
      <c r="IZ952" s="16"/>
      <c r="JA952" s="16"/>
      <c r="JB952" s="16"/>
      <c r="JC952" s="16"/>
      <c r="JD952" s="16"/>
      <c r="JE952" s="16"/>
      <c r="JF952" s="16"/>
      <c r="JG952" s="16"/>
      <c r="JH952" s="16"/>
      <c r="JI952" s="16"/>
      <c r="JJ952" s="16"/>
      <c r="JK952" s="16"/>
      <c r="JL952" s="16"/>
      <c r="JM952" s="16"/>
      <c r="JN952" s="16"/>
      <c r="JO952" s="16"/>
      <c r="JP952" s="16"/>
    </row>
    <row r="953" spans="2:276" s="18" customFormat="1" ht="15.75" customHeight="1" x14ac:dyDescent="0.25">
      <c r="B953" s="16"/>
      <c r="C953" s="16"/>
      <c r="D953" s="16"/>
      <c r="E953" s="16"/>
      <c r="F953" s="16"/>
      <c r="G953" s="16"/>
      <c r="H953" s="16"/>
      <c r="I953" s="16"/>
      <c r="J953" s="16"/>
      <c r="K953" s="16"/>
      <c r="L953" s="16"/>
      <c r="M953" s="16"/>
      <c r="N953" s="16"/>
      <c r="O953" s="16"/>
      <c r="P953" s="16"/>
      <c r="Q953" s="16"/>
      <c r="R953" s="16"/>
      <c r="S953" s="16"/>
      <c r="T953" s="16"/>
      <c r="U953" s="16"/>
      <c r="V953" s="16"/>
      <c r="W953" s="16"/>
      <c r="X953" s="16"/>
      <c r="Y953" s="16"/>
      <c r="Z953" s="16"/>
      <c r="AA953" s="16"/>
      <c r="AB953" s="16"/>
      <c r="AC953" s="16"/>
      <c r="AD953" s="16"/>
      <c r="AE953" s="16"/>
      <c r="AF953" s="16"/>
      <c r="AG953" s="16"/>
      <c r="AH953" s="16"/>
      <c r="AI953" s="16"/>
      <c r="AJ953" s="16"/>
      <c r="AK953" s="16"/>
      <c r="AL953" s="16"/>
      <c r="AM953" s="16"/>
      <c r="AN953" s="16"/>
      <c r="AO953" s="16"/>
      <c r="AP953" s="16"/>
      <c r="AQ953" s="16"/>
      <c r="AR953" s="16"/>
      <c r="AS953" s="16"/>
      <c r="AT953" s="16"/>
      <c r="AU953" s="16"/>
      <c r="AV953" s="16"/>
      <c r="AW953" s="16"/>
      <c r="AX953" s="16"/>
      <c r="AY953" s="16"/>
      <c r="AZ953" s="16"/>
      <c r="BA953" s="16"/>
      <c r="BB953" s="16"/>
      <c r="BC953" s="16"/>
      <c r="BD953" s="16"/>
      <c r="BE953" s="16"/>
      <c r="BF953" s="16"/>
      <c r="BG953" s="16"/>
      <c r="BH953" s="16"/>
      <c r="BI953" s="16"/>
      <c r="BJ953" s="16"/>
      <c r="BK953" s="16"/>
      <c r="BL953" s="16"/>
      <c r="BM953" s="16"/>
      <c r="BN953" s="16"/>
      <c r="BO953" s="16"/>
      <c r="BP953" s="16"/>
      <c r="BQ953" s="16"/>
      <c r="BR953" s="16"/>
      <c r="BS953" s="16"/>
      <c r="BT953" s="16"/>
      <c r="BU953" s="16"/>
      <c r="BV953" s="16"/>
      <c r="BW953" s="16"/>
      <c r="BX953" s="16"/>
      <c r="BY953" s="16"/>
      <c r="BZ953" s="16"/>
      <c r="CA953" s="16"/>
      <c r="CB953" s="16"/>
      <c r="CC953" s="16"/>
      <c r="CD953" s="16"/>
      <c r="CE953" s="16"/>
      <c r="CF953" s="16"/>
      <c r="CG953" s="16"/>
      <c r="CH953" s="16"/>
      <c r="CI953" s="16"/>
      <c r="CJ953" s="16"/>
      <c r="CK953" s="16"/>
      <c r="CL953" s="16"/>
      <c r="CM953" s="16"/>
      <c r="CN953" s="16"/>
      <c r="CO953" s="16"/>
      <c r="CP953" s="16"/>
      <c r="CQ953" s="16"/>
      <c r="CR953" s="16"/>
      <c r="CS953" s="16"/>
      <c r="CT953" s="16"/>
      <c r="CU953" s="16"/>
      <c r="CV953" s="16"/>
      <c r="CW953" s="16"/>
      <c r="CX953" s="16"/>
      <c r="CY953" s="16"/>
      <c r="CZ953" s="16"/>
      <c r="DA953" s="16"/>
      <c r="DB953" s="16"/>
      <c r="DC953" s="16"/>
      <c r="DD953" s="16"/>
      <c r="DE953" s="16"/>
      <c r="DF953" s="16"/>
      <c r="DG953" s="16"/>
      <c r="DH953" s="16"/>
      <c r="DI953" s="16"/>
      <c r="DJ953" s="16"/>
      <c r="DK953" s="16"/>
      <c r="DL953" s="16"/>
      <c r="DM953" s="16"/>
      <c r="DN953" s="16"/>
      <c r="DO953" s="16"/>
      <c r="DP953" s="16"/>
      <c r="DQ953" s="16"/>
      <c r="DR953" s="16"/>
      <c r="DS953" s="16"/>
      <c r="DT953" s="16"/>
      <c r="DU953" s="16"/>
      <c r="DV953" s="16"/>
      <c r="DW953" s="16"/>
      <c r="DX953" s="16"/>
      <c r="DY953" s="16"/>
      <c r="DZ953" s="16"/>
      <c r="EA953" s="16"/>
      <c r="EB953" s="16"/>
      <c r="EC953" s="16"/>
      <c r="ED953" s="16"/>
      <c r="EE953" s="16"/>
      <c r="EF953" s="16"/>
      <c r="EG953" s="16"/>
      <c r="EH953" s="16"/>
      <c r="EI953" s="16"/>
      <c r="EJ953" s="16"/>
      <c r="EK953" s="16"/>
      <c r="EL953" s="16"/>
      <c r="EM953" s="16"/>
      <c r="EN953" s="16"/>
      <c r="EO953" s="16"/>
      <c r="EP953" s="16"/>
      <c r="EQ953" s="16"/>
      <c r="ER953" s="16"/>
      <c r="ES953" s="16"/>
      <c r="ET953" s="16"/>
      <c r="EU953" s="16"/>
      <c r="EV953" s="16"/>
      <c r="EW953" s="16"/>
      <c r="EX953" s="16"/>
      <c r="EY953" s="16"/>
      <c r="EZ953" s="16"/>
      <c r="FA953" s="16"/>
      <c r="FB953" s="16"/>
      <c r="FC953" s="16"/>
      <c r="FD953" s="16"/>
      <c r="FE953" s="16"/>
      <c r="FF953" s="16"/>
      <c r="FG953" s="16"/>
      <c r="FH953" s="16"/>
      <c r="FI953" s="16"/>
      <c r="FJ953" s="16"/>
      <c r="FK953" s="16"/>
      <c r="FL953" s="16"/>
      <c r="FM953" s="16"/>
      <c r="FN953" s="16"/>
      <c r="FO953" s="16"/>
      <c r="FP953" s="16"/>
      <c r="FQ953" s="16"/>
      <c r="FR953" s="16"/>
      <c r="FS953" s="16"/>
      <c r="FT953" s="16"/>
      <c r="FU953" s="16"/>
      <c r="FV953" s="16"/>
      <c r="FW953" s="16"/>
      <c r="FX953" s="16"/>
      <c r="FY953" s="16"/>
      <c r="FZ953" s="16"/>
      <c r="GA953" s="16"/>
      <c r="GB953" s="16"/>
      <c r="GC953" s="16"/>
      <c r="GD953" s="16"/>
      <c r="GE953" s="16"/>
      <c r="GF953" s="16"/>
      <c r="GG953" s="16"/>
      <c r="GH953" s="16"/>
      <c r="GI953" s="16"/>
      <c r="GJ953" s="16"/>
      <c r="GK953" s="16"/>
      <c r="GL953" s="16"/>
      <c r="GM953" s="16"/>
      <c r="GN953" s="16"/>
      <c r="GO953" s="16"/>
      <c r="GP953" s="16"/>
      <c r="GQ953" s="16"/>
      <c r="GR953" s="16"/>
      <c r="GS953" s="16"/>
      <c r="GT953" s="16"/>
      <c r="GU953" s="16"/>
      <c r="GV953" s="16"/>
      <c r="GW953" s="16"/>
      <c r="GX953" s="16"/>
      <c r="GY953" s="16"/>
      <c r="GZ953" s="16"/>
      <c r="HA953" s="16"/>
      <c r="HB953" s="16"/>
      <c r="HC953" s="16"/>
      <c r="HD953" s="16"/>
      <c r="HE953" s="16"/>
      <c r="HF953" s="16"/>
      <c r="HG953" s="16"/>
      <c r="HH953" s="16"/>
      <c r="HI953" s="16"/>
      <c r="HJ953" s="16"/>
      <c r="HK953" s="16"/>
      <c r="HL953" s="16"/>
      <c r="HM953" s="16"/>
      <c r="HN953" s="16"/>
      <c r="HO953" s="16"/>
      <c r="HP953" s="16"/>
      <c r="HQ953" s="16"/>
      <c r="HR953" s="16"/>
      <c r="HS953" s="16"/>
      <c r="HT953" s="16"/>
      <c r="HU953" s="16"/>
      <c r="HV953" s="16"/>
      <c r="HW953" s="16"/>
      <c r="HX953" s="16"/>
      <c r="HY953" s="16"/>
      <c r="HZ953" s="16"/>
      <c r="IA953" s="16"/>
      <c r="IB953" s="16"/>
      <c r="IC953" s="16"/>
      <c r="ID953" s="16"/>
      <c r="IE953" s="16"/>
      <c r="IF953" s="16"/>
      <c r="IG953" s="16"/>
      <c r="IH953" s="16"/>
      <c r="II953" s="16"/>
      <c r="IJ953" s="16"/>
      <c r="IK953" s="16"/>
      <c r="IL953" s="16"/>
      <c r="IM953" s="16"/>
      <c r="IN953" s="16"/>
      <c r="IO953" s="16"/>
      <c r="IP953" s="16"/>
      <c r="IQ953" s="16"/>
      <c r="IR953" s="16"/>
      <c r="IS953" s="16"/>
      <c r="IT953" s="16"/>
      <c r="IU953" s="16"/>
      <c r="IV953" s="16"/>
      <c r="IW953" s="16"/>
      <c r="IX953" s="16"/>
      <c r="IY953" s="16"/>
      <c r="IZ953" s="16"/>
      <c r="JA953" s="16"/>
      <c r="JB953" s="16"/>
      <c r="JC953" s="16"/>
      <c r="JD953" s="16"/>
      <c r="JE953" s="16"/>
      <c r="JF953" s="16"/>
      <c r="JG953" s="16"/>
      <c r="JH953" s="16"/>
      <c r="JI953" s="16"/>
      <c r="JJ953" s="16"/>
      <c r="JK953" s="16"/>
      <c r="JL953" s="16"/>
      <c r="JM953" s="16"/>
      <c r="JN953" s="16"/>
      <c r="JO953" s="16"/>
      <c r="JP953" s="16"/>
    </row>
    <row r="954" spans="2:276" s="18" customFormat="1" ht="15.75" customHeight="1" x14ac:dyDescent="0.25">
      <c r="B954" s="16"/>
      <c r="C954" s="16"/>
      <c r="D954" s="16"/>
      <c r="E954" s="16"/>
      <c r="F954" s="16"/>
      <c r="G954" s="16"/>
      <c r="H954" s="16"/>
      <c r="I954" s="16"/>
      <c r="J954" s="16"/>
      <c r="K954" s="16"/>
      <c r="L954" s="16"/>
      <c r="M954" s="16"/>
      <c r="N954" s="16"/>
      <c r="O954" s="16"/>
      <c r="P954" s="16"/>
      <c r="Q954" s="16"/>
      <c r="R954" s="16"/>
      <c r="S954" s="16"/>
      <c r="T954" s="16"/>
      <c r="U954" s="16"/>
      <c r="V954" s="16"/>
      <c r="W954" s="16"/>
      <c r="X954" s="16"/>
      <c r="Y954" s="16"/>
      <c r="Z954" s="16"/>
      <c r="AA954" s="16"/>
      <c r="AB954" s="16"/>
      <c r="AC954" s="16"/>
      <c r="AD954" s="16"/>
      <c r="AE954" s="16"/>
      <c r="AF954" s="16"/>
      <c r="AG954" s="16"/>
      <c r="AH954" s="16"/>
      <c r="AI954" s="16"/>
      <c r="AJ954" s="16"/>
      <c r="AK954" s="16"/>
      <c r="AL954" s="16"/>
      <c r="AM954" s="16"/>
      <c r="AN954" s="16"/>
      <c r="AO954" s="16"/>
      <c r="AP954" s="16"/>
      <c r="AQ954" s="16"/>
      <c r="AR954" s="16"/>
      <c r="AS954" s="16"/>
      <c r="AT954" s="16"/>
      <c r="AU954" s="16"/>
      <c r="AV954" s="16"/>
      <c r="AW954" s="16"/>
      <c r="AX954" s="16"/>
      <c r="AY954" s="16"/>
      <c r="AZ954" s="16"/>
      <c r="BA954" s="16"/>
      <c r="BB954" s="16"/>
      <c r="BC954" s="16"/>
      <c r="BD954" s="16"/>
      <c r="BE954" s="16"/>
      <c r="BF954" s="16"/>
      <c r="BG954" s="16"/>
      <c r="BH954" s="16"/>
      <c r="BI954" s="16"/>
      <c r="BJ954" s="16"/>
      <c r="BK954" s="16"/>
      <c r="BL954" s="16"/>
      <c r="BM954" s="16"/>
      <c r="BN954" s="16"/>
      <c r="BO954" s="16"/>
      <c r="BP954" s="16"/>
      <c r="BQ954" s="16"/>
      <c r="BR954" s="16"/>
      <c r="BS954" s="16"/>
      <c r="BT954" s="16"/>
      <c r="BU954" s="16"/>
      <c r="BV954" s="16"/>
      <c r="BW954" s="16"/>
      <c r="BX954" s="16"/>
      <c r="BY954" s="16"/>
      <c r="BZ954" s="16"/>
      <c r="CA954" s="16"/>
      <c r="CB954" s="16"/>
      <c r="CC954" s="16"/>
      <c r="CD954" s="16"/>
      <c r="CE954" s="16"/>
      <c r="CF954" s="16"/>
      <c r="CG954" s="16"/>
      <c r="CH954" s="16"/>
      <c r="CI954" s="16"/>
      <c r="CJ954" s="16"/>
      <c r="CK954" s="16"/>
      <c r="CL954" s="16"/>
      <c r="CM954" s="16"/>
      <c r="CN954" s="16"/>
      <c r="CO954" s="16"/>
      <c r="CP954" s="16"/>
      <c r="CQ954" s="16"/>
      <c r="CR954" s="16"/>
      <c r="CS954" s="16"/>
      <c r="CT954" s="16"/>
      <c r="CU954" s="16"/>
      <c r="CV954" s="16"/>
      <c r="CW954" s="16"/>
      <c r="CX954" s="16"/>
      <c r="CY954" s="16"/>
      <c r="CZ954" s="16"/>
      <c r="DA954" s="16"/>
      <c r="DB954" s="16"/>
      <c r="DC954" s="16"/>
      <c r="DD954" s="16"/>
      <c r="DE954" s="16"/>
      <c r="DF954" s="16"/>
      <c r="DG954" s="16"/>
      <c r="DH954" s="16"/>
      <c r="DI954" s="16"/>
      <c r="DJ954" s="16"/>
      <c r="DK954" s="16"/>
      <c r="DL954" s="16"/>
      <c r="DM954" s="16"/>
      <c r="DN954" s="16"/>
      <c r="DO954" s="16"/>
      <c r="DP954" s="16"/>
      <c r="DQ954" s="16"/>
      <c r="DR954" s="16"/>
      <c r="DS954" s="16"/>
      <c r="DT954" s="16"/>
      <c r="DU954" s="16"/>
      <c r="DV954" s="16"/>
      <c r="DW954" s="16"/>
      <c r="DX954" s="16"/>
      <c r="DY954" s="16"/>
      <c r="DZ954" s="16"/>
      <c r="EA954" s="16"/>
      <c r="EB954" s="16"/>
      <c r="EC954" s="16"/>
      <c r="ED954" s="16"/>
      <c r="EE954" s="16"/>
      <c r="EF954" s="16"/>
      <c r="EG954" s="16"/>
      <c r="EH954" s="16"/>
      <c r="EI954" s="16"/>
      <c r="EJ954" s="16"/>
      <c r="EK954" s="16"/>
      <c r="EL954" s="16"/>
      <c r="EM954" s="16"/>
      <c r="EN954" s="16"/>
      <c r="EO954" s="16"/>
      <c r="EP954" s="16"/>
      <c r="EQ954" s="16"/>
      <c r="ER954" s="16"/>
      <c r="ES954" s="16"/>
      <c r="ET954" s="16"/>
      <c r="EU954" s="16"/>
      <c r="EV954" s="16"/>
      <c r="EW954" s="16"/>
      <c r="EX954" s="16"/>
      <c r="EY954" s="16"/>
      <c r="EZ954" s="16"/>
      <c r="FA954" s="16"/>
      <c r="FB954" s="16"/>
      <c r="FC954" s="16"/>
      <c r="FD954" s="16"/>
      <c r="FE954" s="16"/>
      <c r="FF954" s="16"/>
      <c r="FG954" s="16"/>
      <c r="FH954" s="16"/>
      <c r="FI954" s="16"/>
      <c r="FJ954" s="16"/>
      <c r="FK954" s="16"/>
      <c r="FL954" s="16"/>
      <c r="FM954" s="16"/>
      <c r="FN954" s="16"/>
      <c r="FO954" s="16"/>
      <c r="FP954" s="16"/>
      <c r="FQ954" s="16"/>
      <c r="FR954" s="16"/>
      <c r="FS954" s="16"/>
      <c r="FT954" s="16"/>
      <c r="FU954" s="16"/>
      <c r="FV954" s="16"/>
      <c r="FW954" s="16"/>
      <c r="FX954" s="16"/>
      <c r="FY954" s="16"/>
      <c r="FZ954" s="16"/>
      <c r="GA954" s="16"/>
      <c r="GB954" s="16"/>
      <c r="GC954" s="16"/>
      <c r="GD954" s="16"/>
      <c r="GE954" s="16"/>
      <c r="GF954" s="16"/>
      <c r="GG954" s="16"/>
      <c r="GH954" s="16"/>
      <c r="GI954" s="16"/>
      <c r="GJ954" s="16"/>
      <c r="GK954" s="16"/>
      <c r="GL954" s="16"/>
      <c r="GM954" s="16"/>
      <c r="GN954" s="16"/>
      <c r="GO954" s="16"/>
      <c r="GP954" s="16"/>
      <c r="GQ954" s="16"/>
      <c r="GR954" s="16"/>
      <c r="GS954" s="16"/>
      <c r="GT954" s="16"/>
      <c r="GU954" s="16"/>
      <c r="GV954" s="16"/>
      <c r="GW954" s="16"/>
      <c r="GX954" s="16"/>
      <c r="GY954" s="16"/>
      <c r="GZ954" s="16"/>
      <c r="HA954" s="16"/>
      <c r="HB954" s="16"/>
      <c r="HC954" s="16"/>
      <c r="HD954" s="16"/>
      <c r="HE954" s="16"/>
      <c r="HF954" s="16"/>
      <c r="HG954" s="16"/>
      <c r="HH954" s="16"/>
      <c r="HI954" s="16"/>
      <c r="HJ954" s="16"/>
      <c r="HK954" s="16"/>
      <c r="HL954" s="16"/>
      <c r="HM954" s="16"/>
      <c r="HN954" s="16"/>
      <c r="HO954" s="16"/>
      <c r="HP954" s="16"/>
      <c r="HQ954" s="16"/>
      <c r="HR954" s="16"/>
      <c r="HS954" s="16"/>
      <c r="HT954" s="16"/>
      <c r="HU954" s="16"/>
      <c r="HV954" s="16"/>
      <c r="HW954" s="16"/>
      <c r="HX954" s="16"/>
      <c r="HY954" s="16"/>
      <c r="HZ954" s="16"/>
      <c r="IA954" s="16"/>
      <c r="IB954" s="16"/>
      <c r="IC954" s="16"/>
      <c r="ID954" s="16"/>
      <c r="IE954" s="16"/>
      <c r="IF954" s="16"/>
      <c r="IG954" s="16"/>
      <c r="IH954" s="16"/>
      <c r="II954" s="16"/>
      <c r="IJ954" s="16"/>
      <c r="IK954" s="16"/>
      <c r="IL954" s="16"/>
      <c r="IM954" s="16"/>
      <c r="IN954" s="16"/>
      <c r="IO954" s="16"/>
      <c r="IP954" s="16"/>
      <c r="IQ954" s="16"/>
      <c r="IR954" s="16"/>
      <c r="IS954" s="16"/>
      <c r="IT954" s="16"/>
      <c r="IU954" s="16"/>
      <c r="IV954" s="16"/>
      <c r="IW954" s="16"/>
      <c r="IX954" s="16"/>
      <c r="IY954" s="16"/>
      <c r="IZ954" s="16"/>
      <c r="JA954" s="16"/>
      <c r="JB954" s="16"/>
      <c r="JC954" s="16"/>
      <c r="JD954" s="16"/>
      <c r="JE954" s="16"/>
      <c r="JF954" s="16"/>
      <c r="JG954" s="16"/>
      <c r="JH954" s="16"/>
      <c r="JI954" s="16"/>
      <c r="JJ954" s="16"/>
      <c r="JK954" s="16"/>
      <c r="JL954" s="16"/>
      <c r="JM954" s="16"/>
      <c r="JN954" s="16"/>
      <c r="JO954" s="16"/>
      <c r="JP954" s="16"/>
    </row>
    <row r="955" spans="2:276" s="18" customFormat="1" ht="15.75" customHeight="1" x14ac:dyDescent="0.25">
      <c r="B955" s="16"/>
      <c r="C955" s="16"/>
      <c r="D955" s="16"/>
      <c r="E955" s="16"/>
      <c r="F955" s="16"/>
      <c r="G955" s="16"/>
      <c r="H955" s="16"/>
      <c r="I955" s="16"/>
      <c r="J955" s="16"/>
      <c r="K955" s="16"/>
      <c r="L955" s="16"/>
      <c r="M955" s="16"/>
      <c r="N955" s="16"/>
      <c r="O955" s="16"/>
      <c r="P955" s="16"/>
      <c r="Q955" s="16"/>
      <c r="R955" s="16"/>
      <c r="S955" s="16"/>
      <c r="T955" s="16"/>
      <c r="U955" s="16"/>
      <c r="V955" s="16"/>
      <c r="W955" s="16"/>
      <c r="X955" s="16"/>
      <c r="Y955" s="16"/>
      <c r="Z955" s="16"/>
      <c r="AA955" s="16"/>
      <c r="AB955" s="16"/>
      <c r="AC955" s="16"/>
      <c r="AD955" s="16"/>
      <c r="AE955" s="16"/>
      <c r="AF955" s="16"/>
      <c r="AG955" s="16"/>
      <c r="AH955" s="16"/>
      <c r="AI955" s="16"/>
      <c r="AJ955" s="16"/>
      <c r="AK955" s="16"/>
      <c r="AL955" s="16"/>
      <c r="AM955" s="16"/>
      <c r="AN955" s="16"/>
      <c r="AO955" s="16"/>
      <c r="AP955" s="16"/>
      <c r="AQ955" s="16"/>
      <c r="AR955" s="16"/>
      <c r="AS955" s="16"/>
      <c r="AT955" s="16"/>
      <c r="AU955" s="16"/>
      <c r="AV955" s="16"/>
      <c r="AW955" s="16"/>
      <c r="AX955" s="16"/>
      <c r="AY955" s="16"/>
      <c r="AZ955" s="16"/>
      <c r="BA955" s="16"/>
      <c r="BB955" s="16"/>
      <c r="BC955" s="16"/>
      <c r="BD955" s="16"/>
      <c r="BE955" s="16"/>
      <c r="BF955" s="16"/>
      <c r="BG955" s="16"/>
      <c r="BH955" s="16"/>
      <c r="BI955" s="16"/>
      <c r="BJ955" s="16"/>
      <c r="BK955" s="16"/>
      <c r="BL955" s="16"/>
      <c r="BM955" s="16"/>
      <c r="BN955" s="16"/>
      <c r="BO955" s="16"/>
      <c r="BP955" s="16"/>
      <c r="BQ955" s="16"/>
      <c r="BR955" s="16"/>
      <c r="BS955" s="16"/>
      <c r="BT955" s="16"/>
      <c r="BU955" s="16"/>
      <c r="BV955" s="16"/>
      <c r="BW955" s="16"/>
      <c r="BX955" s="16"/>
      <c r="BY955" s="16"/>
      <c r="BZ955" s="16"/>
      <c r="CA955" s="16"/>
      <c r="CB955" s="16"/>
      <c r="CC955" s="16"/>
      <c r="CD955" s="16"/>
      <c r="CE955" s="16"/>
      <c r="CF955" s="16"/>
      <c r="CG955" s="16"/>
      <c r="CH955" s="16"/>
      <c r="CI955" s="16"/>
      <c r="CJ955" s="16"/>
      <c r="CK955" s="16"/>
      <c r="CL955" s="16"/>
      <c r="CM955" s="16"/>
      <c r="CN955" s="16"/>
      <c r="CO955" s="16"/>
      <c r="CP955" s="16"/>
      <c r="CQ955" s="16"/>
      <c r="CR955" s="16"/>
      <c r="CS955" s="16"/>
      <c r="CT955" s="16"/>
      <c r="CU955" s="16"/>
      <c r="CV955" s="16"/>
      <c r="CW955" s="16"/>
      <c r="CX955" s="16"/>
      <c r="CY955" s="16"/>
      <c r="CZ955" s="16"/>
      <c r="DA955" s="16"/>
      <c r="DB955" s="16"/>
      <c r="DC955" s="16"/>
      <c r="DD955" s="16"/>
      <c r="DE955" s="16"/>
      <c r="DF955" s="16"/>
      <c r="DG955" s="16"/>
      <c r="DH955" s="16"/>
      <c r="DI955" s="16"/>
      <c r="DJ955" s="16"/>
      <c r="DK955" s="16"/>
      <c r="DL955" s="16"/>
      <c r="DM955" s="16"/>
      <c r="DN955" s="16"/>
      <c r="DO955" s="16"/>
      <c r="DP955" s="16"/>
      <c r="DQ955" s="16"/>
      <c r="DR955" s="16"/>
      <c r="DS955" s="16"/>
      <c r="DT955" s="16"/>
      <c r="DU955" s="16"/>
      <c r="DV955" s="16"/>
      <c r="DW955" s="16"/>
      <c r="DX955" s="16"/>
      <c r="DY955" s="16"/>
      <c r="DZ955" s="16"/>
      <c r="EA955" s="16"/>
      <c r="EB955" s="16"/>
      <c r="EC955" s="16"/>
      <c r="ED955" s="16"/>
      <c r="EE955" s="16"/>
      <c r="EF955" s="16"/>
      <c r="EG955" s="16"/>
      <c r="EH955" s="16"/>
      <c r="EI955" s="16"/>
      <c r="EJ955" s="16"/>
      <c r="EK955" s="16"/>
      <c r="EL955" s="16"/>
      <c r="EM955" s="16"/>
      <c r="EN955" s="16"/>
      <c r="EO955" s="16"/>
      <c r="EP955" s="16"/>
      <c r="EQ955" s="16"/>
      <c r="ER955" s="16"/>
      <c r="ES955" s="16"/>
      <c r="ET955" s="16"/>
      <c r="EU955" s="16"/>
      <c r="EV955" s="16"/>
      <c r="EW955" s="16"/>
      <c r="EX955" s="16"/>
      <c r="EY955" s="16"/>
      <c r="EZ955" s="16"/>
      <c r="FA955" s="16"/>
      <c r="FB955" s="16"/>
      <c r="FC955" s="16"/>
      <c r="FD955" s="16"/>
      <c r="FE955" s="16"/>
      <c r="FF955" s="16"/>
      <c r="FG955" s="16"/>
      <c r="FH955" s="16"/>
      <c r="FI955" s="16"/>
      <c r="FJ955" s="16"/>
      <c r="FK955" s="16"/>
      <c r="FL955" s="16"/>
      <c r="FM955" s="16"/>
      <c r="FN955" s="16"/>
      <c r="FO955" s="16"/>
      <c r="FP955" s="16"/>
      <c r="FQ955" s="16"/>
      <c r="FR955" s="16"/>
      <c r="FS955" s="16"/>
      <c r="FT955" s="16"/>
      <c r="FU955" s="16"/>
      <c r="FV955" s="16"/>
      <c r="FW955" s="16"/>
      <c r="FX955" s="16"/>
      <c r="FY955" s="16"/>
      <c r="FZ955" s="16"/>
      <c r="GA955" s="16"/>
      <c r="GB955" s="16"/>
      <c r="GC955" s="16"/>
      <c r="GD955" s="16"/>
      <c r="GE955" s="16"/>
      <c r="GF955" s="16"/>
      <c r="GG955" s="16"/>
      <c r="GH955" s="16"/>
      <c r="GI955" s="16"/>
      <c r="GJ955" s="16"/>
      <c r="GK955" s="16"/>
      <c r="GL955" s="16"/>
      <c r="GM955" s="16"/>
      <c r="GN955" s="16"/>
      <c r="GO955" s="16"/>
      <c r="GP955" s="16"/>
      <c r="GQ955" s="16"/>
      <c r="GR955" s="16"/>
      <c r="GS955" s="16"/>
      <c r="GT955" s="16"/>
      <c r="GU955" s="16"/>
      <c r="GV955" s="16"/>
      <c r="GW955" s="16"/>
      <c r="GX955" s="16"/>
      <c r="GY955" s="16"/>
      <c r="GZ955" s="16"/>
      <c r="HA955" s="16"/>
      <c r="HB955" s="16"/>
      <c r="HC955" s="16"/>
      <c r="HD955" s="16"/>
      <c r="HE955" s="16"/>
      <c r="HF955" s="16"/>
      <c r="HG955" s="16"/>
      <c r="HH955" s="16"/>
      <c r="HI955" s="16"/>
      <c r="HJ955" s="16"/>
      <c r="HK955" s="16"/>
      <c r="HL955" s="16"/>
      <c r="HM955" s="16"/>
      <c r="HN955" s="16"/>
      <c r="HO955" s="16"/>
      <c r="HP955" s="16"/>
      <c r="HQ955" s="16"/>
      <c r="HR955" s="16"/>
      <c r="HS955" s="16"/>
      <c r="HT955" s="16"/>
      <c r="HU955" s="16"/>
      <c r="HV955" s="16"/>
      <c r="HW955" s="16"/>
      <c r="HX955" s="16"/>
      <c r="HY955" s="16"/>
      <c r="HZ955" s="16"/>
      <c r="IA955" s="16"/>
      <c r="IB955" s="16"/>
      <c r="IC955" s="16"/>
      <c r="ID955" s="16"/>
      <c r="IE955" s="16"/>
      <c r="IF955" s="16"/>
      <c r="IG955" s="16"/>
      <c r="IH955" s="16"/>
      <c r="II955" s="16"/>
      <c r="IJ955" s="16"/>
      <c r="IK955" s="16"/>
      <c r="IL955" s="16"/>
      <c r="IM955" s="16"/>
      <c r="IN955" s="16"/>
      <c r="IO955" s="16"/>
      <c r="IP955" s="16"/>
      <c r="IQ955" s="16"/>
      <c r="IR955" s="16"/>
      <c r="IS955" s="16"/>
      <c r="IT955" s="16"/>
      <c r="IU955" s="16"/>
      <c r="IV955" s="16"/>
      <c r="IW955" s="16"/>
      <c r="IX955" s="16"/>
      <c r="IY955" s="16"/>
      <c r="IZ955" s="16"/>
      <c r="JA955" s="16"/>
      <c r="JB955" s="16"/>
      <c r="JC955" s="16"/>
      <c r="JD955" s="16"/>
      <c r="JE955" s="16"/>
      <c r="JF955" s="16"/>
      <c r="JG955" s="16"/>
      <c r="JH955" s="16"/>
      <c r="JI955" s="16"/>
      <c r="JJ955" s="16"/>
      <c r="JK955" s="16"/>
      <c r="JL955" s="16"/>
      <c r="JM955" s="16"/>
      <c r="JN955" s="16"/>
      <c r="JO955" s="16"/>
      <c r="JP955" s="16"/>
    </row>
    <row r="956" spans="2:276" s="18" customFormat="1" ht="15.75" customHeight="1" x14ac:dyDescent="0.25">
      <c r="B956" s="16"/>
      <c r="C956" s="16"/>
      <c r="D956" s="16"/>
      <c r="E956" s="16"/>
      <c r="F956" s="16"/>
      <c r="G956" s="16"/>
      <c r="H956" s="16"/>
      <c r="I956" s="16"/>
      <c r="J956" s="16"/>
      <c r="K956" s="16"/>
      <c r="L956" s="16"/>
      <c r="M956" s="16"/>
      <c r="N956" s="16"/>
      <c r="O956" s="16"/>
      <c r="P956" s="16"/>
      <c r="Q956" s="16"/>
      <c r="R956" s="16"/>
      <c r="S956" s="16"/>
      <c r="T956" s="16"/>
      <c r="U956" s="16"/>
      <c r="V956" s="16"/>
      <c r="W956" s="16"/>
      <c r="X956" s="16"/>
      <c r="Y956" s="16"/>
      <c r="Z956" s="16"/>
      <c r="AA956" s="16"/>
      <c r="AB956" s="16"/>
      <c r="AC956" s="16"/>
      <c r="AD956" s="16"/>
      <c r="AE956" s="16"/>
      <c r="AF956" s="16"/>
      <c r="AG956" s="16"/>
      <c r="AH956" s="16"/>
      <c r="AI956" s="16"/>
      <c r="AJ956" s="16"/>
      <c r="AK956" s="16"/>
      <c r="AL956" s="16"/>
      <c r="AM956" s="16"/>
      <c r="AN956" s="16"/>
      <c r="AO956" s="16"/>
      <c r="AP956" s="16"/>
      <c r="AQ956" s="16"/>
      <c r="AR956" s="16"/>
      <c r="AS956" s="16"/>
      <c r="AT956" s="16"/>
      <c r="AU956" s="16"/>
      <c r="AV956" s="16"/>
      <c r="AW956" s="16"/>
      <c r="AX956" s="16"/>
      <c r="AY956" s="16"/>
      <c r="AZ956" s="16"/>
      <c r="BA956" s="16"/>
      <c r="BB956" s="16"/>
      <c r="BC956" s="16"/>
      <c r="BD956" s="16"/>
      <c r="BE956" s="16"/>
      <c r="BF956" s="16"/>
      <c r="BG956" s="16"/>
      <c r="BH956" s="16"/>
      <c r="BI956" s="16"/>
      <c r="BJ956" s="16"/>
      <c r="BK956" s="16"/>
      <c r="BL956" s="16"/>
      <c r="BM956" s="16"/>
      <c r="BN956" s="16"/>
      <c r="BO956" s="16"/>
      <c r="BP956" s="16"/>
      <c r="BQ956" s="16"/>
      <c r="BR956" s="16"/>
      <c r="BS956" s="16"/>
      <c r="BT956" s="16"/>
      <c r="BU956" s="16"/>
      <c r="BV956" s="16"/>
      <c r="BW956" s="16"/>
      <c r="BX956" s="16"/>
      <c r="BY956" s="16"/>
      <c r="BZ956" s="16"/>
      <c r="CA956" s="16"/>
      <c r="CB956" s="16"/>
      <c r="CC956" s="16"/>
      <c r="CD956" s="16"/>
      <c r="CE956" s="16"/>
      <c r="CF956" s="16"/>
      <c r="CG956" s="16"/>
      <c r="CH956" s="16"/>
      <c r="CI956" s="16"/>
      <c r="CJ956" s="16"/>
      <c r="CK956" s="16"/>
      <c r="CL956" s="16"/>
      <c r="CM956" s="16"/>
      <c r="CN956" s="16"/>
      <c r="CO956" s="16"/>
      <c r="CP956" s="16"/>
      <c r="CQ956" s="16"/>
      <c r="CR956" s="16"/>
      <c r="CS956" s="16"/>
      <c r="CT956" s="16"/>
      <c r="CU956" s="16"/>
      <c r="CV956" s="16"/>
      <c r="CW956" s="16"/>
      <c r="CX956" s="16"/>
      <c r="CY956" s="16"/>
      <c r="CZ956" s="16"/>
      <c r="DA956" s="16"/>
      <c r="DB956" s="16"/>
      <c r="DC956" s="16"/>
      <c r="DD956" s="16"/>
      <c r="DE956" s="16"/>
      <c r="DF956" s="16"/>
      <c r="DG956" s="16"/>
      <c r="DH956" s="16"/>
      <c r="DI956" s="16"/>
      <c r="DJ956" s="16"/>
      <c r="DK956" s="16"/>
      <c r="DL956" s="16"/>
      <c r="DM956" s="16"/>
      <c r="DN956" s="16"/>
      <c r="DO956" s="16"/>
      <c r="DP956" s="16"/>
      <c r="DQ956" s="16"/>
      <c r="DR956" s="16"/>
      <c r="DS956" s="16"/>
      <c r="DT956" s="16"/>
      <c r="DU956" s="16"/>
      <c r="DV956" s="16"/>
      <c r="DW956" s="16"/>
      <c r="DX956" s="16"/>
      <c r="DY956" s="16"/>
      <c r="DZ956" s="16"/>
      <c r="EA956" s="16"/>
      <c r="EB956" s="16"/>
      <c r="EC956" s="16"/>
      <c r="ED956" s="16"/>
      <c r="EE956" s="16"/>
      <c r="EF956" s="16"/>
      <c r="EG956" s="16"/>
      <c r="EH956" s="16"/>
      <c r="EI956" s="16"/>
      <c r="EJ956" s="16"/>
      <c r="EK956" s="16"/>
      <c r="EL956" s="16"/>
      <c r="EM956" s="16"/>
      <c r="EN956" s="16"/>
      <c r="EO956" s="16"/>
      <c r="EP956" s="16"/>
      <c r="EQ956" s="16"/>
      <c r="ER956" s="16"/>
      <c r="ES956" s="16"/>
      <c r="ET956" s="16"/>
      <c r="EU956" s="16"/>
      <c r="EV956" s="16"/>
      <c r="EW956" s="16"/>
      <c r="EX956" s="16"/>
      <c r="EY956" s="16"/>
      <c r="EZ956" s="16"/>
      <c r="FA956" s="16"/>
      <c r="FB956" s="16"/>
      <c r="FC956" s="16"/>
      <c r="FD956" s="16"/>
      <c r="FE956" s="16"/>
      <c r="FF956" s="16"/>
      <c r="FG956" s="16"/>
      <c r="FH956" s="16"/>
      <c r="FI956" s="16"/>
      <c r="FJ956" s="16"/>
      <c r="FK956" s="16"/>
      <c r="FL956" s="16"/>
      <c r="FM956" s="16"/>
      <c r="FN956" s="16"/>
      <c r="FO956" s="16"/>
      <c r="FP956" s="16"/>
      <c r="FQ956" s="16"/>
      <c r="FR956" s="16"/>
      <c r="FS956" s="16"/>
      <c r="FT956" s="16"/>
      <c r="FU956" s="16"/>
      <c r="FV956" s="16"/>
      <c r="FW956" s="16"/>
      <c r="FX956" s="16"/>
      <c r="FY956" s="16"/>
      <c r="FZ956" s="16"/>
      <c r="GA956" s="16"/>
      <c r="GB956" s="16"/>
      <c r="GC956" s="16"/>
      <c r="GD956" s="16"/>
      <c r="GE956" s="16"/>
      <c r="GF956" s="16"/>
      <c r="GG956" s="16"/>
      <c r="GH956" s="16"/>
      <c r="GI956" s="16"/>
      <c r="GJ956" s="16"/>
      <c r="GK956" s="16"/>
      <c r="GL956" s="16"/>
      <c r="GM956" s="16"/>
      <c r="GN956" s="16"/>
      <c r="GO956" s="16"/>
      <c r="GP956" s="16"/>
      <c r="GQ956" s="16"/>
      <c r="GR956" s="16"/>
      <c r="GS956" s="16"/>
      <c r="GT956" s="16"/>
      <c r="GU956" s="16"/>
      <c r="GV956" s="16"/>
      <c r="GW956" s="16"/>
      <c r="GX956" s="16"/>
      <c r="GY956" s="16"/>
      <c r="GZ956" s="16"/>
      <c r="HA956" s="16"/>
      <c r="HB956" s="16"/>
      <c r="HC956" s="16"/>
      <c r="HD956" s="16"/>
      <c r="HE956" s="16"/>
      <c r="HF956" s="16"/>
      <c r="HG956" s="16"/>
      <c r="HH956" s="16"/>
      <c r="HI956" s="16"/>
      <c r="HJ956" s="16"/>
      <c r="HK956" s="16"/>
      <c r="HL956" s="16"/>
      <c r="HM956" s="16"/>
      <c r="HN956" s="16"/>
      <c r="HO956" s="16"/>
      <c r="HP956" s="16"/>
      <c r="HQ956" s="16"/>
      <c r="HR956" s="16"/>
      <c r="HS956" s="16"/>
      <c r="HT956" s="16"/>
      <c r="HU956" s="16"/>
      <c r="HV956" s="16"/>
      <c r="HW956" s="16"/>
      <c r="HX956" s="16"/>
      <c r="HY956" s="16"/>
      <c r="HZ956" s="16"/>
      <c r="IA956" s="16"/>
      <c r="IB956" s="16"/>
      <c r="IC956" s="16"/>
      <c r="ID956" s="16"/>
      <c r="IE956" s="16"/>
      <c r="IF956" s="16"/>
      <c r="IG956" s="16"/>
      <c r="IH956" s="16"/>
      <c r="II956" s="16"/>
      <c r="IJ956" s="16"/>
      <c r="IK956" s="16"/>
      <c r="IL956" s="16"/>
      <c r="IM956" s="16"/>
      <c r="IN956" s="16"/>
      <c r="IO956" s="16"/>
      <c r="IP956" s="16"/>
      <c r="IQ956" s="16"/>
      <c r="IR956" s="16"/>
      <c r="IS956" s="16"/>
      <c r="IT956" s="16"/>
      <c r="IU956" s="16"/>
      <c r="IV956" s="16"/>
      <c r="IW956" s="16"/>
      <c r="IX956" s="16"/>
      <c r="IY956" s="16"/>
      <c r="IZ956" s="16"/>
      <c r="JA956" s="16"/>
      <c r="JB956" s="16"/>
      <c r="JC956" s="16"/>
      <c r="JD956" s="16"/>
      <c r="JE956" s="16"/>
      <c r="JF956" s="16"/>
      <c r="JG956" s="16"/>
      <c r="JH956" s="16"/>
      <c r="JI956" s="16"/>
      <c r="JJ956" s="16"/>
      <c r="JK956" s="16"/>
      <c r="JL956" s="16"/>
      <c r="JM956" s="16"/>
      <c r="JN956" s="16"/>
      <c r="JO956" s="16"/>
      <c r="JP956" s="16"/>
    </row>
    <row r="957" spans="2:276" s="18" customFormat="1" ht="15.75" customHeight="1" x14ac:dyDescent="0.25">
      <c r="B957" s="16"/>
      <c r="C957" s="16"/>
      <c r="D957" s="16"/>
      <c r="E957" s="16"/>
      <c r="F957" s="16"/>
      <c r="G957" s="16"/>
      <c r="H957" s="16"/>
      <c r="I957" s="16"/>
      <c r="J957" s="16"/>
      <c r="K957" s="16"/>
      <c r="L957" s="16"/>
      <c r="M957" s="16"/>
      <c r="N957" s="16"/>
      <c r="O957" s="16"/>
      <c r="P957" s="16"/>
      <c r="Q957" s="16"/>
      <c r="R957" s="16"/>
      <c r="S957" s="16"/>
      <c r="T957" s="16"/>
      <c r="U957" s="16"/>
      <c r="V957" s="16"/>
      <c r="W957" s="16"/>
      <c r="X957" s="16"/>
      <c r="Y957" s="16"/>
      <c r="Z957" s="16"/>
      <c r="AA957" s="16"/>
      <c r="AB957" s="16"/>
      <c r="AC957" s="16"/>
      <c r="AD957" s="16"/>
      <c r="AE957" s="16"/>
      <c r="AF957" s="16"/>
      <c r="AG957" s="16"/>
      <c r="AH957" s="16"/>
      <c r="AI957" s="16"/>
      <c r="AJ957" s="16"/>
      <c r="AK957" s="16"/>
      <c r="AL957" s="16"/>
      <c r="AM957" s="16"/>
      <c r="AN957" s="16"/>
      <c r="AO957" s="16"/>
      <c r="AP957" s="16"/>
      <c r="AQ957" s="16"/>
      <c r="AR957" s="16"/>
      <c r="AS957" s="16"/>
      <c r="AT957" s="16"/>
      <c r="AU957" s="16"/>
      <c r="AV957" s="16"/>
      <c r="AW957" s="16"/>
      <c r="AX957" s="16"/>
      <c r="AY957" s="16"/>
      <c r="AZ957" s="16"/>
      <c r="BA957" s="16"/>
      <c r="BB957" s="16"/>
      <c r="BC957" s="16"/>
      <c r="BD957" s="16"/>
      <c r="BE957" s="16"/>
      <c r="BF957" s="16"/>
      <c r="BG957" s="16"/>
      <c r="BH957" s="16"/>
      <c r="BI957" s="16"/>
      <c r="BJ957" s="16"/>
      <c r="BK957" s="16"/>
      <c r="BL957" s="16"/>
      <c r="BM957" s="16"/>
      <c r="BN957" s="16"/>
      <c r="BO957" s="16"/>
      <c r="BP957" s="16"/>
      <c r="BQ957" s="16"/>
      <c r="BR957" s="16"/>
      <c r="BS957" s="16"/>
      <c r="BT957" s="16"/>
      <c r="BU957" s="16"/>
      <c r="BV957" s="16"/>
      <c r="BW957" s="16"/>
      <c r="BX957" s="16"/>
      <c r="BY957" s="16"/>
      <c r="BZ957" s="16"/>
      <c r="CA957" s="16"/>
      <c r="CB957" s="16"/>
      <c r="CC957" s="16"/>
      <c r="CD957" s="16"/>
      <c r="CE957" s="16"/>
      <c r="CF957" s="16"/>
      <c r="CG957" s="16"/>
      <c r="CH957" s="16"/>
      <c r="CI957" s="16"/>
      <c r="CJ957" s="16"/>
      <c r="CK957" s="16"/>
      <c r="CL957" s="16"/>
      <c r="CM957" s="16"/>
      <c r="CN957" s="16"/>
      <c r="CO957" s="16"/>
      <c r="CP957" s="16"/>
      <c r="CQ957" s="16"/>
      <c r="CR957" s="16"/>
      <c r="CS957" s="16"/>
      <c r="CT957" s="16"/>
      <c r="CU957" s="16"/>
      <c r="CV957" s="16"/>
      <c r="CW957" s="16"/>
      <c r="CX957" s="16"/>
      <c r="CY957" s="16"/>
      <c r="CZ957" s="16"/>
      <c r="DA957" s="16"/>
      <c r="DB957" s="16"/>
      <c r="DC957" s="16"/>
      <c r="DD957" s="16"/>
      <c r="DE957" s="16"/>
      <c r="DF957" s="16"/>
      <c r="DG957" s="16"/>
      <c r="DH957" s="16"/>
      <c r="DI957" s="16"/>
      <c r="DJ957" s="16"/>
      <c r="DK957" s="16"/>
      <c r="DL957" s="16"/>
      <c r="DM957" s="16"/>
      <c r="DN957" s="16"/>
      <c r="DO957" s="16"/>
      <c r="DP957" s="16"/>
      <c r="DQ957" s="16"/>
      <c r="DR957" s="16"/>
      <c r="DS957" s="16"/>
      <c r="DT957" s="16"/>
      <c r="DU957" s="16"/>
      <c r="DV957" s="16"/>
      <c r="DW957" s="16"/>
      <c r="DX957" s="16"/>
      <c r="DY957" s="16"/>
      <c r="DZ957" s="16"/>
      <c r="EA957" s="16"/>
      <c r="EB957" s="16"/>
      <c r="EC957" s="16"/>
      <c r="ED957" s="16"/>
      <c r="EE957" s="16"/>
      <c r="EF957" s="16"/>
      <c r="EG957" s="16"/>
      <c r="EH957" s="16"/>
      <c r="EI957" s="16"/>
      <c r="EJ957" s="16"/>
      <c r="EK957" s="16"/>
      <c r="EL957" s="16"/>
      <c r="EM957" s="16"/>
      <c r="EN957" s="16"/>
      <c r="EO957" s="16"/>
      <c r="EP957" s="16"/>
      <c r="EQ957" s="16"/>
      <c r="ER957" s="16"/>
      <c r="ES957" s="16"/>
      <c r="ET957" s="16"/>
      <c r="EU957" s="16"/>
      <c r="EV957" s="16"/>
      <c r="EW957" s="16"/>
      <c r="EX957" s="16"/>
      <c r="EY957" s="16"/>
      <c r="EZ957" s="16"/>
      <c r="FA957" s="16"/>
      <c r="FB957" s="16"/>
      <c r="FC957" s="16"/>
      <c r="FD957" s="16"/>
      <c r="FE957" s="16"/>
      <c r="FF957" s="16"/>
      <c r="FG957" s="16"/>
      <c r="FH957" s="16"/>
      <c r="FI957" s="16"/>
      <c r="FJ957" s="16"/>
      <c r="FK957" s="16"/>
      <c r="FL957" s="16"/>
      <c r="FM957" s="16"/>
      <c r="FN957" s="16"/>
      <c r="FO957" s="16"/>
      <c r="FP957" s="16"/>
      <c r="FQ957" s="16"/>
      <c r="FR957" s="16"/>
      <c r="FS957" s="16"/>
      <c r="FT957" s="16"/>
      <c r="FU957" s="16"/>
      <c r="FV957" s="16"/>
      <c r="FW957" s="16"/>
      <c r="FX957" s="16"/>
      <c r="FY957" s="16"/>
      <c r="FZ957" s="16"/>
      <c r="GA957" s="16"/>
      <c r="GB957" s="16"/>
      <c r="GC957" s="16"/>
      <c r="GD957" s="16"/>
      <c r="GE957" s="16"/>
      <c r="GF957" s="16"/>
      <c r="GG957" s="16"/>
      <c r="GH957" s="16"/>
      <c r="GI957" s="16"/>
      <c r="GJ957" s="16"/>
      <c r="GK957" s="16"/>
      <c r="GL957" s="16"/>
      <c r="GM957" s="16"/>
      <c r="GN957" s="16"/>
      <c r="GO957" s="16"/>
      <c r="GP957" s="16"/>
      <c r="GQ957" s="16"/>
      <c r="GR957" s="16"/>
      <c r="GS957" s="16"/>
      <c r="GT957" s="16"/>
      <c r="GU957" s="16"/>
      <c r="GV957" s="16"/>
      <c r="GW957" s="16"/>
      <c r="GX957" s="16"/>
      <c r="GY957" s="16"/>
      <c r="GZ957" s="16"/>
      <c r="HA957" s="16"/>
      <c r="HB957" s="16"/>
      <c r="HC957" s="16"/>
      <c r="HD957" s="16"/>
      <c r="HE957" s="16"/>
      <c r="HF957" s="16"/>
      <c r="HG957" s="16"/>
      <c r="HH957" s="16"/>
      <c r="HI957" s="16"/>
      <c r="HJ957" s="16"/>
      <c r="HK957" s="16"/>
      <c r="HL957" s="16"/>
      <c r="HM957" s="16"/>
      <c r="HN957" s="16"/>
      <c r="HO957" s="16"/>
      <c r="HP957" s="16"/>
      <c r="HQ957" s="16"/>
      <c r="HR957" s="16"/>
      <c r="HS957" s="16"/>
      <c r="HT957" s="16"/>
      <c r="HU957" s="16"/>
      <c r="HV957" s="16"/>
      <c r="HW957" s="16"/>
      <c r="HX957" s="16"/>
      <c r="HY957" s="16"/>
      <c r="HZ957" s="16"/>
      <c r="IA957" s="16"/>
      <c r="IB957" s="16"/>
      <c r="IC957" s="16"/>
      <c r="ID957" s="16"/>
      <c r="IE957" s="16"/>
      <c r="IF957" s="16"/>
      <c r="IG957" s="16"/>
      <c r="IH957" s="16"/>
      <c r="II957" s="16"/>
      <c r="IJ957" s="16"/>
      <c r="IK957" s="16"/>
      <c r="IL957" s="16"/>
      <c r="IM957" s="16"/>
      <c r="IN957" s="16"/>
      <c r="IO957" s="16"/>
      <c r="IP957" s="16"/>
      <c r="IQ957" s="16"/>
      <c r="IR957" s="16"/>
      <c r="IS957" s="16"/>
      <c r="IT957" s="16"/>
      <c r="IU957" s="16"/>
      <c r="IV957" s="16"/>
      <c r="IW957" s="16"/>
      <c r="IX957" s="16"/>
      <c r="IY957" s="16"/>
      <c r="IZ957" s="16"/>
      <c r="JA957" s="16"/>
      <c r="JB957" s="16"/>
      <c r="JC957" s="16"/>
      <c r="JD957" s="16"/>
      <c r="JE957" s="16"/>
      <c r="JF957" s="16"/>
      <c r="JG957" s="16"/>
      <c r="JH957" s="16"/>
      <c r="JI957" s="16"/>
      <c r="JJ957" s="16"/>
      <c r="JK957" s="16"/>
      <c r="JL957" s="16"/>
      <c r="JM957" s="16"/>
      <c r="JN957" s="16"/>
      <c r="JO957" s="16"/>
      <c r="JP957" s="16"/>
    </row>
    <row r="958" spans="2:276" s="18" customFormat="1" ht="15.75" customHeight="1" x14ac:dyDescent="0.25">
      <c r="B958" s="16"/>
      <c r="C958" s="16"/>
      <c r="D958" s="16"/>
      <c r="E958" s="16"/>
      <c r="F958" s="16"/>
      <c r="G958" s="16"/>
      <c r="H958" s="16"/>
      <c r="I958" s="16"/>
      <c r="J958" s="16"/>
      <c r="K958" s="16"/>
      <c r="L958" s="16"/>
      <c r="M958" s="16"/>
      <c r="N958" s="16"/>
      <c r="O958" s="16"/>
      <c r="P958" s="16"/>
      <c r="Q958" s="16"/>
      <c r="R958" s="16"/>
      <c r="S958" s="16"/>
      <c r="T958" s="16"/>
      <c r="U958" s="16"/>
      <c r="V958" s="16"/>
      <c r="W958" s="16"/>
      <c r="X958" s="16"/>
      <c r="Y958" s="16"/>
      <c r="Z958" s="16"/>
      <c r="AA958" s="16"/>
      <c r="AB958" s="16"/>
      <c r="AC958" s="16"/>
      <c r="AD958" s="16"/>
      <c r="AE958" s="16"/>
      <c r="AF958" s="16"/>
      <c r="AG958" s="16"/>
      <c r="AH958" s="16"/>
      <c r="AI958" s="16"/>
      <c r="AJ958" s="16"/>
      <c r="AK958" s="16"/>
      <c r="AL958" s="16"/>
      <c r="AM958" s="16"/>
      <c r="AN958" s="16"/>
      <c r="AO958" s="16"/>
      <c r="AP958" s="16"/>
      <c r="AQ958" s="16"/>
      <c r="AR958" s="16"/>
      <c r="AS958" s="16"/>
      <c r="AT958" s="16"/>
      <c r="AU958" s="16"/>
      <c r="AV958" s="16"/>
      <c r="AW958" s="16"/>
      <c r="AX958" s="16"/>
      <c r="AY958" s="16"/>
      <c r="AZ958" s="16"/>
      <c r="BA958" s="16"/>
      <c r="BB958" s="16"/>
      <c r="BC958" s="16"/>
      <c r="BD958" s="16"/>
      <c r="BE958" s="16"/>
      <c r="BF958" s="16"/>
      <c r="BG958" s="16"/>
      <c r="BH958" s="16"/>
      <c r="BI958" s="16"/>
      <c r="BJ958" s="16"/>
      <c r="BK958" s="16"/>
      <c r="BL958" s="16"/>
      <c r="BM958" s="16"/>
      <c r="BN958" s="16"/>
      <c r="BO958" s="16"/>
      <c r="BP958" s="16"/>
      <c r="BQ958" s="16"/>
      <c r="BR958" s="16"/>
      <c r="BS958" s="16"/>
      <c r="BT958" s="16"/>
      <c r="BU958" s="16"/>
      <c r="BV958" s="16"/>
      <c r="BW958" s="16"/>
      <c r="BX958" s="16"/>
      <c r="BY958" s="16"/>
      <c r="BZ958" s="16"/>
      <c r="CA958" s="16"/>
      <c r="CB958" s="16"/>
      <c r="CC958" s="16"/>
      <c r="CD958" s="16"/>
      <c r="CE958" s="16"/>
      <c r="CF958" s="16"/>
      <c r="CG958" s="16"/>
      <c r="CH958" s="16"/>
      <c r="CI958" s="16"/>
      <c r="CJ958" s="16"/>
      <c r="CK958" s="16"/>
      <c r="CL958" s="16"/>
      <c r="CM958" s="16"/>
      <c r="CN958" s="16"/>
      <c r="CO958" s="16"/>
      <c r="CP958" s="16"/>
      <c r="CQ958" s="16"/>
      <c r="CR958" s="16"/>
      <c r="CS958" s="16"/>
      <c r="CT958" s="16"/>
      <c r="CU958" s="16"/>
      <c r="CV958" s="16"/>
      <c r="CW958" s="16"/>
      <c r="CX958" s="16"/>
      <c r="CY958" s="16"/>
      <c r="CZ958" s="16"/>
      <c r="DA958" s="16"/>
      <c r="DB958" s="16"/>
      <c r="DC958" s="16"/>
      <c r="DD958" s="16"/>
      <c r="DE958" s="16"/>
      <c r="DF958" s="16"/>
      <c r="DG958" s="16"/>
      <c r="DH958" s="16"/>
      <c r="DI958" s="16"/>
      <c r="DJ958" s="16"/>
      <c r="DK958" s="16"/>
      <c r="DL958" s="16"/>
      <c r="DM958" s="16"/>
      <c r="DN958" s="16"/>
      <c r="DO958" s="16"/>
      <c r="DP958" s="16"/>
      <c r="DQ958" s="16"/>
      <c r="DR958" s="16"/>
      <c r="DS958" s="16"/>
      <c r="DT958" s="16"/>
      <c r="DU958" s="16"/>
      <c r="DV958" s="16"/>
      <c r="DW958" s="16"/>
      <c r="DX958" s="16"/>
      <c r="DY958" s="16"/>
      <c r="DZ958" s="16"/>
      <c r="EA958" s="16"/>
      <c r="EB958" s="16"/>
      <c r="EC958" s="16"/>
      <c r="ED958" s="16"/>
      <c r="EE958" s="16"/>
      <c r="EF958" s="16"/>
      <c r="EG958" s="16"/>
      <c r="EH958" s="16"/>
      <c r="EI958" s="16"/>
      <c r="EJ958" s="16"/>
      <c r="EK958" s="16"/>
      <c r="EL958" s="16"/>
      <c r="EM958" s="16"/>
      <c r="EN958" s="16"/>
      <c r="EO958" s="16"/>
      <c r="EP958" s="16"/>
      <c r="EQ958" s="16"/>
      <c r="ER958" s="16"/>
      <c r="ES958" s="16"/>
      <c r="ET958" s="16"/>
      <c r="EU958" s="16"/>
      <c r="EV958" s="16"/>
      <c r="EW958" s="16"/>
      <c r="EX958" s="16"/>
      <c r="EY958" s="16"/>
      <c r="EZ958" s="16"/>
      <c r="FA958" s="16"/>
      <c r="FB958" s="16"/>
      <c r="FC958" s="16"/>
      <c r="FD958" s="16"/>
      <c r="FE958" s="16"/>
      <c r="FF958" s="16"/>
      <c r="FG958" s="16"/>
      <c r="FH958" s="16"/>
      <c r="FI958" s="16"/>
      <c r="FJ958" s="16"/>
      <c r="FK958" s="16"/>
      <c r="FL958" s="16"/>
      <c r="FM958" s="16"/>
      <c r="FN958" s="16"/>
      <c r="FO958" s="16"/>
      <c r="FP958" s="16"/>
      <c r="FQ958" s="16"/>
      <c r="FR958" s="16"/>
      <c r="FS958" s="16"/>
      <c r="FT958" s="16"/>
      <c r="FU958" s="16"/>
      <c r="FV958" s="16"/>
      <c r="FW958" s="16"/>
      <c r="FX958" s="16"/>
      <c r="FY958" s="16"/>
      <c r="FZ958" s="16"/>
      <c r="GA958" s="16"/>
      <c r="GB958" s="16"/>
      <c r="GC958" s="16"/>
      <c r="GD958" s="16"/>
      <c r="GE958" s="16"/>
      <c r="GF958" s="16"/>
      <c r="GG958" s="16"/>
      <c r="GH958" s="16"/>
      <c r="GI958" s="16"/>
      <c r="GJ958" s="16"/>
      <c r="GK958" s="16"/>
      <c r="GL958" s="16"/>
      <c r="GM958" s="16"/>
      <c r="GN958" s="16"/>
      <c r="GO958" s="16"/>
      <c r="GP958" s="16"/>
      <c r="GQ958" s="16"/>
      <c r="GR958" s="16"/>
      <c r="GS958" s="16"/>
      <c r="GT958" s="16"/>
      <c r="GU958" s="16"/>
      <c r="GV958" s="16"/>
      <c r="GW958" s="16"/>
      <c r="GX958" s="16"/>
      <c r="GY958" s="16"/>
      <c r="GZ958" s="16"/>
      <c r="HA958" s="16"/>
      <c r="HB958" s="16"/>
      <c r="HC958" s="16"/>
      <c r="HD958" s="16"/>
      <c r="HE958" s="16"/>
      <c r="HF958" s="16"/>
      <c r="HG958" s="16"/>
      <c r="HH958" s="16"/>
      <c r="HI958" s="16"/>
      <c r="HJ958" s="16"/>
      <c r="HK958" s="16"/>
      <c r="HL958" s="16"/>
      <c r="HM958" s="16"/>
      <c r="HN958" s="16"/>
      <c r="HO958" s="16"/>
      <c r="HP958" s="16"/>
      <c r="HQ958" s="16"/>
      <c r="HR958" s="16"/>
      <c r="HS958" s="16"/>
      <c r="HT958" s="16"/>
      <c r="HU958" s="16"/>
      <c r="HV958" s="16"/>
      <c r="HW958" s="16"/>
      <c r="HX958" s="16"/>
      <c r="HY958" s="16"/>
      <c r="HZ958" s="16"/>
      <c r="IA958" s="16"/>
      <c r="IB958" s="16"/>
      <c r="IC958" s="16"/>
      <c r="ID958" s="16"/>
      <c r="IE958" s="16"/>
      <c r="IF958" s="16"/>
      <c r="IG958" s="16"/>
      <c r="IH958" s="16"/>
      <c r="II958" s="16"/>
      <c r="IJ958" s="16"/>
      <c r="IK958" s="16"/>
      <c r="IL958" s="16"/>
      <c r="IM958" s="16"/>
      <c r="IN958" s="16"/>
      <c r="IO958" s="16"/>
      <c r="IP958" s="16"/>
      <c r="IQ958" s="16"/>
      <c r="IR958" s="16"/>
      <c r="IS958" s="16"/>
      <c r="IT958" s="16"/>
      <c r="IU958" s="16"/>
      <c r="IV958" s="16"/>
      <c r="IW958" s="16"/>
      <c r="IX958" s="16"/>
      <c r="IY958" s="16"/>
      <c r="IZ958" s="16"/>
      <c r="JA958" s="16"/>
      <c r="JB958" s="16"/>
      <c r="JC958" s="16"/>
      <c r="JD958" s="16"/>
      <c r="JE958" s="16"/>
      <c r="JF958" s="16"/>
      <c r="JG958" s="16"/>
      <c r="JH958" s="16"/>
      <c r="JI958" s="16"/>
      <c r="JJ958" s="16"/>
      <c r="JK958" s="16"/>
      <c r="JL958" s="16"/>
      <c r="JM958" s="16"/>
      <c r="JN958" s="16"/>
      <c r="JO958" s="16"/>
      <c r="JP958" s="16"/>
    </row>
    <row r="959" spans="2:276" s="18" customFormat="1" ht="15.75" customHeight="1" x14ac:dyDescent="0.25">
      <c r="B959" s="16"/>
      <c r="C959" s="16"/>
      <c r="D959" s="16"/>
      <c r="E959" s="16"/>
      <c r="F959" s="16"/>
      <c r="G959" s="16"/>
      <c r="H959" s="16"/>
      <c r="I959" s="16"/>
      <c r="J959" s="16"/>
      <c r="K959" s="16"/>
      <c r="L959" s="16"/>
      <c r="M959" s="16"/>
      <c r="N959" s="16"/>
      <c r="O959" s="16"/>
      <c r="P959" s="16"/>
      <c r="Q959" s="16"/>
      <c r="R959" s="16"/>
      <c r="S959" s="16"/>
      <c r="T959" s="16"/>
      <c r="U959" s="16"/>
      <c r="V959" s="16"/>
      <c r="W959" s="16"/>
      <c r="X959" s="16"/>
      <c r="Y959" s="16"/>
      <c r="Z959" s="16"/>
      <c r="AA959" s="16"/>
      <c r="AB959" s="16"/>
      <c r="AC959" s="16"/>
      <c r="AD959" s="16"/>
      <c r="AE959" s="16"/>
      <c r="AF959" s="16"/>
      <c r="AG959" s="16"/>
      <c r="AH959" s="16"/>
      <c r="AI959" s="16"/>
      <c r="AJ959" s="16"/>
      <c r="AK959" s="16"/>
      <c r="AL959" s="16"/>
      <c r="AM959" s="16"/>
      <c r="AN959" s="16"/>
      <c r="AO959" s="16"/>
      <c r="AP959" s="16"/>
      <c r="AQ959" s="16"/>
      <c r="AR959" s="16"/>
      <c r="AS959" s="16"/>
      <c r="AT959" s="16"/>
      <c r="AU959" s="16"/>
      <c r="AV959" s="16"/>
      <c r="AW959" s="16"/>
      <c r="AX959" s="16"/>
      <c r="AY959" s="16"/>
      <c r="AZ959" s="16"/>
      <c r="BA959" s="16"/>
      <c r="BB959" s="16"/>
      <c r="BC959" s="16"/>
      <c r="BD959" s="16"/>
      <c r="BE959" s="16"/>
      <c r="BF959" s="16"/>
      <c r="BG959" s="16"/>
      <c r="BH959" s="16"/>
      <c r="BI959" s="16"/>
      <c r="BJ959" s="16"/>
      <c r="BK959" s="16"/>
      <c r="BL959" s="16"/>
      <c r="BM959" s="16"/>
      <c r="BN959" s="16"/>
      <c r="BO959" s="16"/>
      <c r="BP959" s="16"/>
      <c r="BQ959" s="16"/>
      <c r="BR959" s="16"/>
      <c r="BS959" s="16"/>
      <c r="BT959" s="16"/>
      <c r="BU959" s="16"/>
      <c r="BV959" s="16"/>
      <c r="BW959" s="16"/>
      <c r="BX959" s="16"/>
      <c r="BY959" s="16"/>
      <c r="BZ959" s="16"/>
      <c r="CA959" s="16"/>
      <c r="CB959" s="16"/>
      <c r="CC959" s="16"/>
      <c r="CD959" s="16"/>
      <c r="CE959" s="16"/>
      <c r="CF959" s="16"/>
      <c r="CG959" s="16"/>
      <c r="CH959" s="16"/>
      <c r="CI959" s="16"/>
      <c r="CJ959" s="16"/>
      <c r="CK959" s="16"/>
      <c r="CL959" s="16"/>
      <c r="CM959" s="16"/>
      <c r="CN959" s="16"/>
      <c r="CO959" s="16"/>
      <c r="CP959" s="16"/>
      <c r="CQ959" s="16"/>
      <c r="CR959" s="16"/>
      <c r="CS959" s="16"/>
      <c r="CT959" s="16"/>
      <c r="CU959" s="16"/>
      <c r="CV959" s="16"/>
      <c r="CW959" s="16"/>
      <c r="CX959" s="16"/>
      <c r="CY959" s="16"/>
      <c r="CZ959" s="16"/>
      <c r="DA959" s="16"/>
      <c r="DB959" s="16"/>
      <c r="DC959" s="16"/>
      <c r="DD959" s="16"/>
      <c r="DE959" s="16"/>
      <c r="DF959" s="16"/>
      <c r="DG959" s="16"/>
      <c r="DH959" s="16"/>
      <c r="DI959" s="16"/>
      <c r="DJ959" s="16"/>
      <c r="DK959" s="16"/>
      <c r="DL959" s="16"/>
      <c r="DM959" s="16"/>
      <c r="DN959" s="16"/>
      <c r="DO959" s="16"/>
      <c r="DP959" s="16"/>
      <c r="DQ959" s="16"/>
      <c r="DR959" s="16"/>
      <c r="DS959" s="16"/>
      <c r="DT959" s="16"/>
      <c r="DU959" s="16"/>
      <c r="DV959" s="16"/>
      <c r="DW959" s="16"/>
      <c r="DX959" s="16"/>
      <c r="DY959" s="16"/>
      <c r="DZ959" s="16"/>
      <c r="EA959" s="16"/>
      <c r="EB959" s="16"/>
      <c r="EC959" s="16"/>
      <c r="ED959" s="16"/>
      <c r="EE959" s="16"/>
      <c r="EF959" s="16"/>
      <c r="EG959" s="16"/>
      <c r="EH959" s="16"/>
      <c r="EI959" s="16"/>
      <c r="EJ959" s="16"/>
      <c r="EK959" s="16"/>
      <c r="EL959" s="16"/>
      <c r="EM959" s="16"/>
      <c r="EN959" s="16"/>
      <c r="EO959" s="16"/>
      <c r="EP959" s="16"/>
      <c r="EQ959" s="16"/>
      <c r="ER959" s="16"/>
      <c r="ES959" s="16"/>
      <c r="ET959" s="16"/>
      <c r="EU959" s="16"/>
      <c r="EV959" s="16"/>
      <c r="EW959" s="16"/>
      <c r="EX959" s="16"/>
      <c r="EY959" s="16"/>
      <c r="EZ959" s="16"/>
      <c r="FA959" s="16"/>
      <c r="FB959" s="16"/>
      <c r="FC959" s="16"/>
      <c r="FD959" s="16"/>
      <c r="FE959" s="16"/>
      <c r="FF959" s="16"/>
      <c r="FG959" s="16"/>
      <c r="FH959" s="16"/>
      <c r="FI959" s="16"/>
      <c r="FJ959" s="16"/>
      <c r="FK959" s="16"/>
      <c r="FL959" s="16"/>
      <c r="FM959" s="16"/>
      <c r="FN959" s="16"/>
      <c r="FO959" s="16"/>
      <c r="FP959" s="16"/>
      <c r="FQ959" s="16"/>
      <c r="FR959" s="16"/>
      <c r="FS959" s="16"/>
      <c r="FT959" s="16"/>
      <c r="FU959" s="16"/>
      <c r="FV959" s="16"/>
      <c r="FW959" s="16"/>
      <c r="FX959" s="16"/>
      <c r="FY959" s="16"/>
      <c r="FZ959" s="16"/>
      <c r="GA959" s="16"/>
      <c r="GB959" s="16"/>
      <c r="GC959" s="16"/>
      <c r="GD959" s="16"/>
      <c r="GE959" s="16"/>
      <c r="GF959" s="16"/>
      <c r="GG959" s="16"/>
      <c r="GH959" s="16"/>
      <c r="GI959" s="16"/>
      <c r="GJ959" s="16"/>
      <c r="GK959" s="16"/>
      <c r="GL959" s="16"/>
      <c r="GM959" s="16"/>
      <c r="GN959" s="16"/>
      <c r="GO959" s="16"/>
      <c r="GP959" s="16"/>
      <c r="GQ959" s="16"/>
      <c r="GR959" s="16"/>
      <c r="GS959" s="16"/>
      <c r="GT959" s="16"/>
      <c r="GU959" s="16"/>
      <c r="GV959" s="16"/>
      <c r="GW959" s="16"/>
      <c r="GX959" s="16"/>
      <c r="GY959" s="16"/>
      <c r="GZ959" s="16"/>
      <c r="HA959" s="16"/>
      <c r="HB959" s="16"/>
      <c r="HC959" s="16"/>
      <c r="HD959" s="16"/>
      <c r="HE959" s="16"/>
      <c r="HF959" s="16"/>
      <c r="HG959" s="16"/>
      <c r="HH959" s="16"/>
      <c r="HI959" s="16"/>
      <c r="HJ959" s="16"/>
      <c r="HK959" s="16"/>
      <c r="HL959" s="16"/>
      <c r="HM959" s="16"/>
      <c r="HN959" s="16"/>
      <c r="HO959" s="16"/>
      <c r="HP959" s="16"/>
      <c r="HQ959" s="16"/>
      <c r="HR959" s="16"/>
      <c r="HS959" s="16"/>
      <c r="HT959" s="16"/>
      <c r="HU959" s="16"/>
      <c r="HV959" s="16"/>
      <c r="HW959" s="16"/>
      <c r="HX959" s="16"/>
      <c r="HY959" s="16"/>
      <c r="HZ959" s="16"/>
      <c r="IA959" s="16"/>
      <c r="IB959" s="16"/>
      <c r="IC959" s="16"/>
      <c r="ID959" s="16"/>
      <c r="IE959" s="16"/>
      <c r="IF959" s="16"/>
      <c r="IG959" s="16"/>
      <c r="IH959" s="16"/>
      <c r="II959" s="16"/>
      <c r="IJ959" s="16"/>
      <c r="IK959" s="16"/>
      <c r="IL959" s="16"/>
      <c r="IM959" s="16"/>
      <c r="IN959" s="16"/>
      <c r="IO959" s="16"/>
      <c r="IP959" s="16"/>
      <c r="IQ959" s="16"/>
      <c r="IR959" s="16"/>
      <c r="IS959" s="16"/>
      <c r="IT959" s="16"/>
      <c r="IU959" s="16"/>
      <c r="IV959" s="16"/>
      <c r="IW959" s="16"/>
      <c r="IX959" s="16"/>
      <c r="IY959" s="16"/>
      <c r="IZ959" s="16"/>
      <c r="JA959" s="16"/>
      <c r="JB959" s="16"/>
      <c r="JC959" s="16"/>
      <c r="JD959" s="16"/>
      <c r="JE959" s="16"/>
      <c r="JF959" s="16"/>
      <c r="JG959" s="16"/>
      <c r="JH959" s="16"/>
      <c r="JI959" s="16"/>
      <c r="JJ959" s="16"/>
      <c r="JK959" s="16"/>
      <c r="JL959" s="16"/>
      <c r="JM959" s="16"/>
      <c r="JN959" s="16"/>
      <c r="JO959" s="16"/>
      <c r="JP959" s="16"/>
    </row>
    <row r="960" spans="2:276" s="18" customFormat="1" ht="15.75" customHeight="1" x14ac:dyDescent="0.25">
      <c r="B960" s="16"/>
      <c r="C960" s="16"/>
      <c r="D960" s="16"/>
      <c r="E960" s="16"/>
      <c r="F960" s="16"/>
      <c r="G960" s="16"/>
      <c r="H960" s="16"/>
      <c r="I960" s="16"/>
      <c r="J960" s="16"/>
      <c r="K960" s="16"/>
      <c r="L960" s="16"/>
      <c r="M960" s="16"/>
      <c r="N960" s="16"/>
      <c r="O960" s="16"/>
      <c r="P960" s="16"/>
      <c r="Q960" s="16"/>
      <c r="R960" s="16"/>
      <c r="S960" s="16"/>
      <c r="T960" s="16"/>
      <c r="U960" s="16"/>
      <c r="V960" s="16"/>
      <c r="W960" s="16"/>
      <c r="X960" s="16"/>
      <c r="Y960" s="16"/>
      <c r="Z960" s="16"/>
      <c r="AA960" s="16"/>
      <c r="AB960" s="16"/>
      <c r="AC960" s="16"/>
      <c r="AD960" s="16"/>
      <c r="AE960" s="16"/>
      <c r="AF960" s="16"/>
      <c r="AG960" s="16"/>
      <c r="AH960" s="16"/>
      <c r="AI960" s="16"/>
      <c r="AJ960" s="16"/>
      <c r="AK960" s="16"/>
      <c r="AL960" s="16"/>
      <c r="AM960" s="16"/>
      <c r="AN960" s="16"/>
      <c r="AO960" s="16"/>
      <c r="AP960" s="16"/>
      <c r="AQ960" s="16"/>
      <c r="AR960" s="16"/>
      <c r="AS960" s="16"/>
      <c r="AT960" s="16"/>
      <c r="AU960" s="16"/>
      <c r="AV960" s="16"/>
      <c r="AW960" s="16"/>
      <c r="AX960" s="16"/>
      <c r="AY960" s="16"/>
      <c r="AZ960" s="16"/>
      <c r="BA960" s="16"/>
      <c r="BB960" s="16"/>
      <c r="BC960" s="16"/>
      <c r="BD960" s="16"/>
      <c r="BE960" s="16"/>
      <c r="BF960" s="16"/>
      <c r="BG960" s="16"/>
      <c r="BH960" s="16"/>
      <c r="BI960" s="16"/>
      <c r="BJ960" s="16"/>
      <c r="BK960" s="16"/>
      <c r="BL960" s="16"/>
      <c r="BM960" s="16"/>
      <c r="BN960" s="16"/>
      <c r="BO960" s="16"/>
      <c r="BP960" s="16"/>
      <c r="BQ960" s="16"/>
      <c r="BR960" s="16"/>
      <c r="BS960" s="16"/>
      <c r="BT960" s="16"/>
      <c r="BU960" s="16"/>
      <c r="BV960" s="16"/>
      <c r="BW960" s="16"/>
      <c r="BX960" s="16"/>
      <c r="BY960" s="16"/>
      <c r="BZ960" s="16"/>
      <c r="CA960" s="16"/>
      <c r="CB960" s="16"/>
      <c r="CC960" s="16"/>
      <c r="CD960" s="16"/>
      <c r="CE960" s="16"/>
      <c r="CF960" s="16"/>
      <c r="CG960" s="16"/>
      <c r="CH960" s="16"/>
      <c r="CI960" s="16"/>
      <c r="CJ960" s="16"/>
      <c r="CK960" s="16"/>
      <c r="CL960" s="16"/>
      <c r="CM960" s="16"/>
      <c r="CN960" s="16"/>
      <c r="CO960" s="16"/>
      <c r="CP960" s="16"/>
      <c r="CQ960" s="16"/>
      <c r="CR960" s="16"/>
      <c r="CS960" s="16"/>
      <c r="CT960" s="16"/>
      <c r="CU960" s="16"/>
      <c r="CV960" s="16"/>
      <c r="CW960" s="16"/>
      <c r="CX960" s="16"/>
      <c r="CY960" s="16"/>
      <c r="CZ960" s="16"/>
      <c r="DA960" s="16"/>
      <c r="DB960" s="16"/>
      <c r="DC960" s="16"/>
      <c r="DD960" s="16"/>
      <c r="DE960" s="16"/>
      <c r="DF960" s="16"/>
      <c r="DG960" s="16"/>
      <c r="DH960" s="16"/>
      <c r="DI960" s="16"/>
      <c r="DJ960" s="16"/>
      <c r="DK960" s="16"/>
      <c r="DL960" s="16"/>
      <c r="DM960" s="16"/>
      <c r="DN960" s="16"/>
      <c r="DO960" s="16"/>
      <c r="DP960" s="16"/>
      <c r="DQ960" s="16"/>
      <c r="DR960" s="16"/>
      <c r="DS960" s="16"/>
      <c r="DT960" s="16"/>
      <c r="DU960" s="16"/>
      <c r="DV960" s="16"/>
      <c r="DW960" s="16"/>
      <c r="DX960" s="16"/>
      <c r="DY960" s="16"/>
      <c r="DZ960" s="16"/>
      <c r="EA960" s="16"/>
      <c r="EB960" s="16"/>
      <c r="EC960" s="16"/>
      <c r="ED960" s="16"/>
      <c r="EE960" s="16"/>
      <c r="EF960" s="16"/>
      <c r="EG960" s="16"/>
      <c r="EH960" s="16"/>
      <c r="EI960" s="16"/>
      <c r="EJ960" s="16"/>
      <c r="EK960" s="16"/>
      <c r="EL960" s="16"/>
      <c r="EM960" s="16"/>
      <c r="EN960" s="16"/>
      <c r="EO960" s="16"/>
      <c r="EP960" s="16"/>
      <c r="EQ960" s="16"/>
      <c r="ER960" s="16"/>
      <c r="ES960" s="16"/>
      <c r="ET960" s="16"/>
      <c r="EU960" s="16"/>
      <c r="EV960" s="16"/>
      <c r="EW960" s="16"/>
      <c r="EX960" s="16"/>
      <c r="EY960" s="16"/>
      <c r="EZ960" s="16"/>
      <c r="FA960" s="16"/>
      <c r="FB960" s="16"/>
      <c r="FC960" s="16"/>
      <c r="FD960" s="16"/>
      <c r="FE960" s="16"/>
      <c r="FF960" s="16"/>
      <c r="FG960" s="16"/>
      <c r="FH960" s="16"/>
      <c r="FI960" s="16"/>
      <c r="FJ960" s="16"/>
      <c r="FK960" s="16"/>
      <c r="FL960" s="16"/>
      <c r="FM960" s="16"/>
      <c r="FN960" s="16"/>
      <c r="FO960" s="16"/>
      <c r="FP960" s="16"/>
      <c r="FQ960" s="16"/>
      <c r="FR960" s="16"/>
      <c r="FS960" s="16"/>
      <c r="FT960" s="16"/>
      <c r="FU960" s="16"/>
      <c r="FV960" s="16"/>
      <c r="FW960" s="16"/>
      <c r="FX960" s="16"/>
      <c r="FY960" s="16"/>
      <c r="FZ960" s="16"/>
      <c r="GA960" s="16"/>
      <c r="GB960" s="16"/>
      <c r="GC960" s="16"/>
      <c r="GD960" s="16"/>
      <c r="GE960" s="16"/>
      <c r="GF960" s="16"/>
      <c r="GG960" s="16"/>
      <c r="GH960" s="16"/>
      <c r="GI960" s="16"/>
      <c r="GJ960" s="16"/>
      <c r="GK960" s="16"/>
      <c r="GL960" s="16"/>
      <c r="GM960" s="16"/>
      <c r="GN960" s="16"/>
      <c r="GO960" s="16"/>
      <c r="GP960" s="16"/>
      <c r="GQ960" s="16"/>
      <c r="GR960" s="16"/>
      <c r="GS960" s="16"/>
      <c r="GT960" s="16"/>
      <c r="GU960" s="16"/>
      <c r="GV960" s="16"/>
      <c r="GW960" s="16"/>
      <c r="GX960" s="16"/>
      <c r="GY960" s="16"/>
      <c r="GZ960" s="16"/>
      <c r="HA960" s="16"/>
      <c r="HB960" s="16"/>
      <c r="HC960" s="16"/>
      <c r="HD960" s="16"/>
      <c r="HE960" s="16"/>
      <c r="HF960" s="16"/>
      <c r="HG960" s="16"/>
      <c r="HH960" s="16"/>
      <c r="HI960" s="16"/>
      <c r="HJ960" s="16"/>
      <c r="HK960" s="16"/>
      <c r="HL960" s="16"/>
      <c r="HM960" s="16"/>
      <c r="HN960" s="16"/>
      <c r="HO960" s="16"/>
      <c r="HP960" s="16"/>
      <c r="HQ960" s="16"/>
      <c r="HR960" s="16"/>
      <c r="HS960" s="16"/>
      <c r="HT960" s="16"/>
      <c r="HU960" s="16"/>
      <c r="HV960" s="16"/>
      <c r="HW960" s="16"/>
      <c r="HX960" s="16"/>
      <c r="HY960" s="16"/>
      <c r="HZ960" s="16"/>
      <c r="IA960" s="16"/>
      <c r="IB960" s="16"/>
      <c r="IC960" s="16"/>
      <c r="ID960" s="16"/>
      <c r="IE960" s="16"/>
      <c r="IF960" s="16"/>
      <c r="IG960" s="16"/>
      <c r="IH960" s="16"/>
      <c r="II960" s="16"/>
      <c r="IJ960" s="16"/>
      <c r="IK960" s="16"/>
      <c r="IL960" s="16"/>
      <c r="IM960" s="16"/>
      <c r="IN960" s="16"/>
      <c r="IO960" s="16"/>
      <c r="IP960" s="16"/>
      <c r="IQ960" s="16"/>
      <c r="IR960" s="16"/>
      <c r="IS960" s="16"/>
      <c r="IT960" s="16"/>
      <c r="IU960" s="16"/>
      <c r="IV960" s="16"/>
      <c r="IW960" s="16"/>
      <c r="IX960" s="16"/>
      <c r="IY960" s="16"/>
      <c r="IZ960" s="16"/>
      <c r="JA960" s="16"/>
      <c r="JB960" s="16"/>
      <c r="JC960" s="16"/>
      <c r="JD960" s="16"/>
      <c r="JE960" s="16"/>
      <c r="JF960" s="16"/>
      <c r="JG960" s="16"/>
      <c r="JH960" s="16"/>
      <c r="JI960" s="16"/>
      <c r="JJ960" s="16"/>
      <c r="JK960" s="16"/>
      <c r="JL960" s="16"/>
      <c r="JM960" s="16"/>
      <c r="JN960" s="16"/>
      <c r="JO960" s="16"/>
      <c r="JP960" s="16"/>
    </row>
    <row r="961" spans="2:276" s="18" customFormat="1" ht="15.75" customHeight="1" x14ac:dyDescent="0.25">
      <c r="B961" s="16"/>
      <c r="C961" s="16"/>
      <c r="D961" s="16"/>
      <c r="E961" s="16"/>
      <c r="F961" s="16"/>
      <c r="G961" s="16"/>
      <c r="H961" s="16"/>
      <c r="I961" s="16"/>
      <c r="J961" s="16"/>
      <c r="K961" s="16"/>
      <c r="L961" s="16"/>
      <c r="M961" s="16"/>
      <c r="N961" s="16"/>
      <c r="O961" s="16"/>
      <c r="P961" s="16"/>
      <c r="Q961" s="16"/>
      <c r="R961" s="16"/>
      <c r="S961" s="16"/>
      <c r="T961" s="16"/>
      <c r="U961" s="16"/>
      <c r="V961" s="16"/>
      <c r="W961" s="16"/>
      <c r="X961" s="16"/>
      <c r="Y961" s="16"/>
      <c r="Z961" s="16"/>
      <c r="AA961" s="16"/>
      <c r="AB961" s="16"/>
      <c r="AC961" s="16"/>
      <c r="AD961" s="16"/>
      <c r="AE961" s="16"/>
      <c r="AF961" s="16"/>
      <c r="AG961" s="16"/>
      <c r="AH961" s="16"/>
      <c r="AI961" s="16"/>
      <c r="AJ961" s="16"/>
      <c r="AK961" s="16"/>
      <c r="AL961" s="16"/>
      <c r="AM961" s="16"/>
      <c r="AN961" s="16"/>
      <c r="AO961" s="16"/>
      <c r="AP961" s="16"/>
      <c r="AQ961" s="16"/>
      <c r="AR961" s="16"/>
      <c r="AS961" s="16"/>
      <c r="AT961" s="16"/>
      <c r="AU961" s="16"/>
      <c r="AV961" s="16"/>
      <c r="AW961" s="16"/>
      <c r="AX961" s="16"/>
      <c r="AY961" s="16"/>
      <c r="AZ961" s="16"/>
      <c r="BA961" s="16"/>
      <c r="BB961" s="16"/>
      <c r="BC961" s="16"/>
      <c r="BD961" s="16"/>
      <c r="BE961" s="16"/>
      <c r="BF961" s="16"/>
      <c r="BG961" s="16"/>
      <c r="BH961" s="16"/>
      <c r="BI961" s="16"/>
      <c r="BJ961" s="16"/>
      <c r="BK961" s="16"/>
      <c r="BL961" s="16"/>
      <c r="BM961" s="16"/>
      <c r="BN961" s="16"/>
      <c r="BO961" s="16"/>
      <c r="BP961" s="16"/>
      <c r="BQ961" s="16"/>
      <c r="BR961" s="16"/>
      <c r="BS961" s="16"/>
      <c r="BT961" s="16"/>
      <c r="BU961" s="16"/>
      <c r="BV961" s="16"/>
      <c r="BW961" s="16"/>
      <c r="BX961" s="16"/>
      <c r="BY961" s="16"/>
      <c r="BZ961" s="16"/>
      <c r="CA961" s="16"/>
      <c r="CB961" s="16"/>
      <c r="CC961" s="16"/>
      <c r="CD961" s="16"/>
      <c r="CE961" s="16"/>
      <c r="CF961" s="16"/>
      <c r="CG961" s="16"/>
      <c r="CH961" s="16"/>
      <c r="CI961" s="16"/>
      <c r="CJ961" s="16"/>
      <c r="CK961" s="16"/>
      <c r="CL961" s="16"/>
      <c r="CM961" s="16"/>
      <c r="CN961" s="16"/>
      <c r="CO961" s="16"/>
      <c r="CP961" s="16"/>
      <c r="CQ961" s="16"/>
      <c r="CR961" s="16"/>
      <c r="CS961" s="16"/>
      <c r="CT961" s="16"/>
      <c r="CU961" s="16"/>
      <c r="CV961" s="16"/>
      <c r="CW961" s="16"/>
      <c r="CX961" s="16"/>
      <c r="CY961" s="16"/>
      <c r="CZ961" s="16"/>
      <c r="DA961" s="16"/>
      <c r="DB961" s="16"/>
      <c r="DC961" s="16"/>
      <c r="DD961" s="16"/>
      <c r="DE961" s="16"/>
      <c r="DF961" s="16"/>
      <c r="DG961" s="16"/>
      <c r="DH961" s="16"/>
      <c r="DI961" s="16"/>
      <c r="DJ961" s="16"/>
      <c r="DK961" s="16"/>
      <c r="DL961" s="16"/>
      <c r="DM961" s="16"/>
      <c r="DN961" s="16"/>
      <c r="DO961" s="16"/>
      <c r="DP961" s="16"/>
      <c r="DQ961" s="16"/>
      <c r="DR961" s="16"/>
      <c r="DS961" s="16"/>
      <c r="DT961" s="16"/>
      <c r="DU961" s="16"/>
      <c r="DV961" s="16"/>
      <c r="DW961" s="16"/>
      <c r="DX961" s="16"/>
      <c r="DY961" s="16"/>
      <c r="DZ961" s="16"/>
      <c r="EA961" s="16"/>
      <c r="EB961" s="16"/>
      <c r="EC961" s="16"/>
      <c r="ED961" s="16"/>
      <c r="EE961" s="16"/>
      <c r="EF961" s="16"/>
      <c r="EG961" s="16"/>
      <c r="EH961" s="16"/>
      <c r="EI961" s="16"/>
      <c r="EJ961" s="16"/>
      <c r="EK961" s="16"/>
      <c r="EL961" s="16"/>
      <c r="EM961" s="16"/>
      <c r="EN961" s="16"/>
      <c r="EO961" s="16"/>
      <c r="EP961" s="16"/>
      <c r="EQ961" s="16"/>
      <c r="ER961" s="16"/>
      <c r="ES961" s="16"/>
      <c r="ET961" s="16"/>
      <c r="EU961" s="16"/>
      <c r="EV961" s="16"/>
      <c r="EW961" s="16"/>
      <c r="EX961" s="16"/>
      <c r="EY961" s="16"/>
      <c r="EZ961" s="16"/>
      <c r="FA961" s="16"/>
      <c r="FB961" s="16"/>
      <c r="FC961" s="16"/>
      <c r="FD961" s="16"/>
      <c r="FE961" s="16"/>
      <c r="FF961" s="16"/>
      <c r="FG961" s="16"/>
      <c r="FH961" s="16"/>
      <c r="FI961" s="16"/>
      <c r="FJ961" s="16"/>
      <c r="FK961" s="16"/>
      <c r="FL961" s="16"/>
      <c r="FM961" s="16"/>
      <c r="FN961" s="16"/>
      <c r="FO961" s="16"/>
      <c r="FP961" s="16"/>
      <c r="FQ961" s="16"/>
      <c r="FR961" s="16"/>
      <c r="FS961" s="16"/>
      <c r="FT961" s="16"/>
      <c r="FU961" s="16"/>
      <c r="FV961" s="16"/>
      <c r="FW961" s="16"/>
      <c r="FX961" s="16"/>
      <c r="FY961" s="16"/>
      <c r="FZ961" s="16"/>
      <c r="GA961" s="16"/>
      <c r="GB961" s="16"/>
      <c r="GC961" s="16"/>
      <c r="GD961" s="16"/>
      <c r="GE961" s="16"/>
      <c r="GF961" s="16"/>
      <c r="GG961" s="16"/>
      <c r="GH961" s="16"/>
      <c r="GI961" s="16"/>
      <c r="GJ961" s="16"/>
      <c r="GK961" s="16"/>
      <c r="GL961" s="16"/>
      <c r="GM961" s="16"/>
      <c r="GN961" s="16"/>
      <c r="GO961" s="16"/>
      <c r="GP961" s="16"/>
      <c r="GQ961" s="16"/>
      <c r="GR961" s="16"/>
      <c r="GS961" s="16"/>
      <c r="GT961" s="16"/>
      <c r="GU961" s="16"/>
      <c r="GV961" s="16"/>
      <c r="GW961" s="16"/>
      <c r="GX961" s="16"/>
      <c r="GY961" s="16"/>
      <c r="GZ961" s="16"/>
      <c r="HA961" s="16"/>
      <c r="HB961" s="16"/>
      <c r="HC961" s="16"/>
      <c r="HD961" s="16"/>
      <c r="HE961" s="16"/>
      <c r="HF961" s="16"/>
      <c r="HG961" s="16"/>
      <c r="HH961" s="16"/>
      <c r="HI961" s="16"/>
      <c r="HJ961" s="16"/>
      <c r="HK961" s="16"/>
      <c r="HL961" s="16"/>
      <c r="HM961" s="16"/>
      <c r="HN961" s="16"/>
      <c r="HO961" s="16"/>
      <c r="HP961" s="16"/>
      <c r="HQ961" s="16"/>
      <c r="HR961" s="16"/>
      <c r="HS961" s="16"/>
      <c r="HT961" s="16"/>
      <c r="HU961" s="16"/>
      <c r="HV961" s="16"/>
      <c r="HW961" s="16"/>
      <c r="HX961" s="16"/>
      <c r="HY961" s="16"/>
      <c r="HZ961" s="16"/>
      <c r="IA961" s="16"/>
      <c r="IB961" s="16"/>
      <c r="IC961" s="16"/>
      <c r="ID961" s="16"/>
      <c r="IE961" s="16"/>
      <c r="IF961" s="16"/>
      <c r="IG961" s="16"/>
      <c r="IH961" s="16"/>
      <c r="II961" s="16"/>
      <c r="IJ961" s="16"/>
      <c r="IK961" s="16"/>
      <c r="IL961" s="16"/>
      <c r="IM961" s="16"/>
      <c r="IN961" s="16"/>
      <c r="IO961" s="16"/>
      <c r="IP961" s="16"/>
      <c r="IQ961" s="16"/>
      <c r="IR961" s="16"/>
      <c r="IS961" s="16"/>
      <c r="IT961" s="16"/>
      <c r="IU961" s="16"/>
      <c r="IV961" s="16"/>
      <c r="IW961" s="16"/>
      <c r="IX961" s="16"/>
      <c r="IY961" s="16"/>
      <c r="IZ961" s="16"/>
      <c r="JA961" s="16"/>
      <c r="JB961" s="16"/>
      <c r="JC961" s="16"/>
      <c r="JD961" s="16"/>
      <c r="JE961" s="16"/>
      <c r="JF961" s="16"/>
      <c r="JG961" s="16"/>
      <c r="JH961" s="16"/>
      <c r="JI961" s="16"/>
      <c r="JJ961" s="16"/>
      <c r="JK961" s="16"/>
      <c r="JL961" s="16"/>
      <c r="JM961" s="16"/>
      <c r="JN961" s="16"/>
      <c r="JO961" s="16"/>
      <c r="JP961" s="16"/>
    </row>
    <row r="962" spans="2:276" s="18" customFormat="1" ht="15.75" customHeight="1" x14ac:dyDescent="0.25">
      <c r="B962" s="16"/>
      <c r="C962" s="16"/>
      <c r="D962" s="16"/>
      <c r="E962" s="16"/>
      <c r="F962" s="16"/>
      <c r="G962" s="16"/>
      <c r="H962" s="16"/>
      <c r="I962" s="16"/>
      <c r="J962" s="16"/>
      <c r="K962" s="16"/>
      <c r="L962" s="16"/>
      <c r="M962" s="16"/>
      <c r="N962" s="16"/>
      <c r="O962" s="16"/>
      <c r="P962" s="16"/>
      <c r="Q962" s="16"/>
      <c r="R962" s="16"/>
      <c r="S962" s="16"/>
      <c r="T962" s="16"/>
      <c r="U962" s="16"/>
      <c r="V962" s="16"/>
      <c r="W962" s="16"/>
      <c r="X962" s="16"/>
      <c r="Y962" s="16"/>
      <c r="Z962" s="16"/>
      <c r="AA962" s="16"/>
      <c r="AB962" s="16"/>
      <c r="AC962" s="16"/>
      <c r="AD962" s="16"/>
      <c r="AE962" s="16"/>
      <c r="AF962" s="16"/>
      <c r="AG962" s="16"/>
      <c r="AH962" s="16"/>
      <c r="AI962" s="16"/>
      <c r="AJ962" s="16"/>
      <c r="AK962" s="16"/>
      <c r="AL962" s="16"/>
      <c r="AM962" s="16"/>
      <c r="AN962" s="16"/>
      <c r="AO962" s="16"/>
      <c r="AP962" s="16"/>
      <c r="AQ962" s="16"/>
      <c r="AR962" s="16"/>
      <c r="AS962" s="16"/>
      <c r="AT962" s="16"/>
      <c r="AU962" s="16"/>
      <c r="AV962" s="16"/>
      <c r="AW962" s="16"/>
      <c r="AX962" s="16"/>
      <c r="AY962" s="16"/>
      <c r="AZ962" s="16"/>
      <c r="BA962" s="16"/>
      <c r="BB962" s="16"/>
      <c r="BC962" s="16"/>
      <c r="BD962" s="16"/>
      <c r="BE962" s="16"/>
      <c r="BF962" s="16"/>
      <c r="BG962" s="16"/>
      <c r="BH962" s="16"/>
      <c r="BI962" s="16"/>
      <c r="BJ962" s="16"/>
      <c r="BK962" s="16"/>
      <c r="BL962" s="16"/>
      <c r="BM962" s="16"/>
      <c r="BN962" s="16"/>
      <c r="BO962" s="16"/>
      <c r="BP962" s="16"/>
      <c r="BQ962" s="16"/>
      <c r="BR962" s="16"/>
      <c r="BS962" s="16"/>
      <c r="BT962" s="16"/>
      <c r="BU962" s="16"/>
      <c r="BV962" s="16"/>
      <c r="BW962" s="16"/>
      <c r="BX962" s="16"/>
      <c r="BY962" s="16"/>
      <c r="BZ962" s="16"/>
      <c r="CA962" s="16"/>
      <c r="CB962" s="16"/>
      <c r="CC962" s="16"/>
      <c r="CD962" s="16"/>
      <c r="CE962" s="16"/>
      <c r="CF962" s="16"/>
      <c r="CG962" s="16"/>
      <c r="CH962" s="16"/>
      <c r="CI962" s="16"/>
      <c r="CJ962" s="16"/>
      <c r="CK962" s="16"/>
      <c r="CL962" s="16"/>
      <c r="CM962" s="16"/>
      <c r="CN962" s="16"/>
      <c r="CO962" s="16"/>
      <c r="CP962" s="16"/>
      <c r="CQ962" s="16"/>
      <c r="CR962" s="16"/>
      <c r="CS962" s="16"/>
      <c r="CT962" s="16"/>
      <c r="CU962" s="16"/>
      <c r="CV962" s="16"/>
      <c r="CW962" s="16"/>
      <c r="CX962" s="16"/>
      <c r="CY962" s="16"/>
      <c r="CZ962" s="16"/>
      <c r="DA962" s="16"/>
      <c r="DB962" s="16"/>
      <c r="DC962" s="16"/>
      <c r="DD962" s="16"/>
      <c r="DE962" s="16"/>
      <c r="DF962" s="16"/>
      <c r="DG962" s="16"/>
      <c r="DH962" s="16"/>
      <c r="DI962" s="16"/>
      <c r="DJ962" s="16"/>
      <c r="DK962" s="16"/>
      <c r="DL962" s="16"/>
      <c r="DM962" s="16"/>
      <c r="DN962" s="16"/>
      <c r="DO962" s="16"/>
      <c r="DP962" s="16"/>
      <c r="DQ962" s="16"/>
      <c r="DR962" s="16"/>
      <c r="DS962" s="16"/>
      <c r="DT962" s="16"/>
      <c r="DU962" s="16"/>
      <c r="DV962" s="16"/>
      <c r="DW962" s="16"/>
      <c r="DX962" s="16"/>
      <c r="DY962" s="16"/>
      <c r="DZ962" s="16"/>
      <c r="EA962" s="16"/>
      <c r="EB962" s="16"/>
      <c r="EC962" s="16"/>
      <c r="ED962" s="16"/>
      <c r="EE962" s="16"/>
      <c r="EF962" s="16"/>
      <c r="EG962" s="16"/>
      <c r="EH962" s="16"/>
      <c r="EI962" s="16"/>
      <c r="EJ962" s="16"/>
      <c r="EK962" s="16"/>
      <c r="EL962" s="16"/>
      <c r="EM962" s="16"/>
      <c r="EN962" s="16"/>
      <c r="EO962" s="16"/>
      <c r="EP962" s="16"/>
      <c r="EQ962" s="16"/>
      <c r="ER962" s="16"/>
      <c r="ES962" s="16"/>
      <c r="ET962" s="16"/>
      <c r="EU962" s="16"/>
      <c r="EV962" s="16"/>
      <c r="EW962" s="16"/>
      <c r="EX962" s="16"/>
      <c r="EY962" s="16"/>
      <c r="EZ962" s="16"/>
      <c r="FA962" s="16"/>
      <c r="FB962" s="16"/>
      <c r="FC962" s="16"/>
      <c r="FD962" s="16"/>
      <c r="FE962" s="16"/>
      <c r="FF962" s="16"/>
      <c r="FG962" s="16"/>
      <c r="FH962" s="16"/>
      <c r="FI962" s="16"/>
      <c r="FJ962" s="16"/>
      <c r="FK962" s="16"/>
      <c r="FL962" s="16"/>
      <c r="FM962" s="16"/>
      <c r="FN962" s="16"/>
      <c r="FO962" s="16"/>
      <c r="FP962" s="16"/>
      <c r="FQ962" s="16"/>
      <c r="FR962" s="16"/>
      <c r="FS962" s="16"/>
      <c r="FT962" s="16"/>
      <c r="FU962" s="16"/>
      <c r="FV962" s="16"/>
      <c r="FW962" s="16"/>
      <c r="FX962" s="16"/>
      <c r="FY962" s="16"/>
      <c r="FZ962" s="16"/>
      <c r="GA962" s="16"/>
      <c r="GB962" s="16"/>
      <c r="GC962" s="16"/>
      <c r="GD962" s="16"/>
      <c r="GE962" s="16"/>
      <c r="GF962" s="16"/>
      <c r="GG962" s="16"/>
      <c r="GH962" s="16"/>
      <c r="GI962" s="16"/>
      <c r="GJ962" s="16"/>
      <c r="GK962" s="16"/>
      <c r="GL962" s="16"/>
      <c r="GM962" s="16"/>
      <c r="GN962" s="16"/>
      <c r="GO962" s="16"/>
      <c r="GP962" s="16"/>
      <c r="GQ962" s="16"/>
      <c r="GR962" s="16"/>
      <c r="GS962" s="16"/>
      <c r="GT962" s="16"/>
      <c r="GU962" s="16"/>
      <c r="GV962" s="16"/>
      <c r="GW962" s="16"/>
      <c r="GX962" s="16"/>
      <c r="GY962" s="16"/>
      <c r="GZ962" s="16"/>
      <c r="HA962" s="16"/>
      <c r="HB962" s="16"/>
      <c r="HC962" s="16"/>
      <c r="HD962" s="16"/>
      <c r="HE962" s="16"/>
      <c r="HF962" s="16"/>
      <c r="HG962" s="16"/>
      <c r="HH962" s="16"/>
      <c r="HI962" s="16"/>
      <c r="HJ962" s="16"/>
      <c r="HK962" s="16"/>
      <c r="HL962" s="16"/>
      <c r="HM962" s="16"/>
      <c r="HN962" s="16"/>
      <c r="HO962" s="16"/>
      <c r="HP962" s="16"/>
      <c r="HQ962" s="16"/>
      <c r="HR962" s="16"/>
      <c r="HS962" s="16"/>
      <c r="HT962" s="16"/>
      <c r="HU962" s="16"/>
      <c r="HV962" s="16"/>
      <c r="HW962" s="16"/>
      <c r="HX962" s="16"/>
      <c r="HY962" s="16"/>
      <c r="HZ962" s="16"/>
      <c r="IA962" s="16"/>
      <c r="IB962" s="16"/>
      <c r="IC962" s="16"/>
      <c r="ID962" s="16"/>
      <c r="IE962" s="16"/>
      <c r="IF962" s="16"/>
      <c r="IG962" s="16"/>
      <c r="IH962" s="16"/>
      <c r="II962" s="16"/>
      <c r="IJ962" s="16"/>
      <c r="IK962" s="16"/>
      <c r="IL962" s="16"/>
      <c r="IM962" s="16"/>
      <c r="IN962" s="16"/>
      <c r="IO962" s="16"/>
      <c r="IP962" s="16"/>
      <c r="IQ962" s="16"/>
      <c r="IR962" s="16"/>
      <c r="IS962" s="16"/>
      <c r="IT962" s="16"/>
      <c r="IU962" s="16"/>
      <c r="IV962" s="16"/>
      <c r="IW962" s="16"/>
      <c r="IX962" s="16"/>
      <c r="IY962" s="16"/>
      <c r="IZ962" s="16"/>
      <c r="JA962" s="16"/>
      <c r="JB962" s="16"/>
      <c r="JC962" s="16"/>
      <c r="JD962" s="16"/>
      <c r="JE962" s="16"/>
      <c r="JF962" s="16"/>
      <c r="JG962" s="16"/>
      <c r="JH962" s="16"/>
      <c r="JI962" s="16"/>
      <c r="JJ962" s="16"/>
      <c r="JK962" s="16"/>
      <c r="JL962" s="16"/>
      <c r="JM962" s="16"/>
      <c r="JN962" s="16"/>
      <c r="JO962" s="16"/>
      <c r="JP962" s="16"/>
    </row>
    <row r="963" spans="2:276" s="18" customFormat="1" ht="15.75" customHeight="1" x14ac:dyDescent="0.25">
      <c r="B963" s="16"/>
      <c r="C963" s="16"/>
      <c r="D963" s="16"/>
      <c r="E963" s="16"/>
      <c r="F963" s="16"/>
      <c r="G963" s="16"/>
      <c r="H963" s="16"/>
      <c r="I963" s="16"/>
      <c r="J963" s="16"/>
      <c r="K963" s="16"/>
      <c r="L963" s="16"/>
      <c r="M963" s="16"/>
      <c r="N963" s="16"/>
      <c r="O963" s="16"/>
      <c r="P963" s="16"/>
      <c r="Q963" s="16"/>
      <c r="R963" s="16"/>
      <c r="S963" s="16"/>
      <c r="T963" s="16"/>
      <c r="U963" s="16"/>
      <c r="V963" s="16"/>
      <c r="W963" s="16"/>
      <c r="X963" s="16"/>
      <c r="Y963" s="16"/>
      <c r="Z963" s="16"/>
      <c r="AA963" s="16"/>
      <c r="AB963" s="16"/>
      <c r="AC963" s="16"/>
      <c r="AD963" s="16"/>
      <c r="AE963" s="16"/>
      <c r="AF963" s="16"/>
      <c r="AG963" s="16"/>
      <c r="AH963" s="16"/>
      <c r="AI963" s="16"/>
      <c r="AJ963" s="16"/>
      <c r="AK963" s="16"/>
      <c r="AL963" s="16"/>
      <c r="AM963" s="16"/>
      <c r="AN963" s="16"/>
      <c r="AO963" s="16"/>
      <c r="AP963" s="16"/>
      <c r="AQ963" s="16"/>
      <c r="AR963" s="16"/>
      <c r="AS963" s="16"/>
      <c r="AT963" s="16"/>
      <c r="AU963" s="16"/>
      <c r="AV963" s="16"/>
      <c r="AW963" s="16"/>
      <c r="AX963" s="16"/>
      <c r="AY963" s="16"/>
      <c r="AZ963" s="16"/>
      <c r="BA963" s="16"/>
      <c r="BB963" s="16"/>
      <c r="BC963" s="16"/>
      <c r="BD963" s="16"/>
      <c r="BE963" s="16"/>
      <c r="BF963" s="16"/>
      <c r="BG963" s="16"/>
      <c r="BH963" s="16"/>
      <c r="BI963" s="16"/>
      <c r="BJ963" s="16"/>
      <c r="BK963" s="16"/>
      <c r="BL963" s="16"/>
      <c r="BM963" s="16"/>
      <c r="BN963" s="16"/>
      <c r="BO963" s="16"/>
      <c r="BP963" s="16"/>
      <c r="BQ963" s="16"/>
      <c r="BR963" s="16"/>
      <c r="BS963" s="16"/>
      <c r="BT963" s="16"/>
      <c r="BU963" s="16"/>
      <c r="BV963" s="16"/>
      <c r="BW963" s="16"/>
      <c r="BX963" s="16"/>
      <c r="BY963" s="16"/>
      <c r="BZ963" s="16"/>
      <c r="CA963" s="16"/>
      <c r="CB963" s="16"/>
      <c r="CC963" s="16"/>
      <c r="CD963" s="16"/>
      <c r="CE963" s="16"/>
      <c r="CF963" s="16"/>
      <c r="CG963" s="16"/>
      <c r="CH963" s="16"/>
      <c r="CI963" s="16"/>
      <c r="CJ963" s="16"/>
      <c r="CK963" s="16"/>
      <c r="CL963" s="16"/>
      <c r="CM963" s="16"/>
      <c r="CN963" s="16"/>
      <c r="CO963" s="16"/>
      <c r="CP963" s="16"/>
      <c r="CQ963" s="16"/>
      <c r="CR963" s="16"/>
      <c r="CS963" s="16"/>
      <c r="CT963" s="16"/>
      <c r="CU963" s="16"/>
      <c r="CV963" s="16"/>
      <c r="CW963" s="16"/>
      <c r="CX963" s="16"/>
      <c r="CY963" s="16"/>
      <c r="CZ963" s="16"/>
      <c r="DA963" s="16"/>
      <c r="DB963" s="16"/>
      <c r="DC963" s="16"/>
      <c r="DD963" s="16"/>
      <c r="DE963" s="16"/>
      <c r="DF963" s="16"/>
      <c r="DG963" s="16"/>
      <c r="DH963" s="16"/>
      <c r="DI963" s="16"/>
      <c r="DJ963" s="16"/>
      <c r="DK963" s="16"/>
      <c r="DL963" s="16"/>
      <c r="DM963" s="16"/>
      <c r="DN963" s="16"/>
      <c r="DO963" s="16"/>
      <c r="DP963" s="16"/>
      <c r="DQ963" s="16"/>
      <c r="DR963" s="16"/>
      <c r="DS963" s="16"/>
      <c r="DT963" s="16"/>
      <c r="DU963" s="16"/>
      <c r="DV963" s="16"/>
      <c r="DW963" s="16"/>
      <c r="DX963" s="16"/>
      <c r="DY963" s="16"/>
      <c r="DZ963" s="16"/>
      <c r="EA963" s="16"/>
      <c r="EB963" s="16"/>
      <c r="EC963" s="16"/>
      <c r="ED963" s="16"/>
      <c r="EE963" s="16"/>
      <c r="EF963" s="16"/>
      <c r="EG963" s="16"/>
      <c r="EH963" s="16"/>
      <c r="EI963" s="16"/>
      <c r="EJ963" s="16"/>
      <c r="EK963" s="16"/>
      <c r="EL963" s="16"/>
      <c r="EM963" s="16"/>
      <c r="EN963" s="16"/>
      <c r="EO963" s="16"/>
      <c r="EP963" s="16"/>
      <c r="EQ963" s="16"/>
      <c r="ER963" s="16"/>
      <c r="ES963" s="16"/>
      <c r="ET963" s="16"/>
      <c r="EU963" s="16"/>
      <c r="EV963" s="16"/>
      <c r="EW963" s="16"/>
      <c r="EX963" s="16"/>
      <c r="EY963" s="16"/>
      <c r="EZ963" s="16"/>
      <c r="FA963" s="16"/>
      <c r="FB963" s="16"/>
      <c r="FC963" s="16"/>
      <c r="FD963" s="16"/>
      <c r="FE963" s="16"/>
      <c r="FF963" s="16"/>
      <c r="FG963" s="16"/>
      <c r="FH963" s="16"/>
      <c r="FI963" s="16"/>
      <c r="FJ963" s="16"/>
      <c r="FK963" s="16"/>
      <c r="FL963" s="16"/>
      <c r="FM963" s="16"/>
      <c r="FN963" s="16"/>
      <c r="FO963" s="16"/>
      <c r="FP963" s="16"/>
      <c r="FQ963" s="16"/>
      <c r="FR963" s="16"/>
      <c r="FS963" s="16"/>
      <c r="FT963" s="16"/>
      <c r="FU963" s="16"/>
      <c r="FV963" s="16"/>
      <c r="FW963" s="16"/>
      <c r="FX963" s="16"/>
      <c r="FY963" s="16"/>
      <c r="FZ963" s="16"/>
      <c r="GA963" s="16"/>
      <c r="GB963" s="16"/>
      <c r="GC963" s="16"/>
      <c r="GD963" s="16"/>
      <c r="GE963" s="16"/>
      <c r="GF963" s="16"/>
      <c r="GG963" s="16"/>
      <c r="GH963" s="16"/>
      <c r="GI963" s="16"/>
      <c r="GJ963" s="16"/>
      <c r="GK963" s="16"/>
      <c r="GL963" s="16"/>
      <c r="GM963" s="16"/>
      <c r="GN963" s="16"/>
      <c r="GO963" s="16"/>
      <c r="GP963" s="16"/>
      <c r="GQ963" s="16"/>
      <c r="GR963" s="16"/>
      <c r="GS963" s="16"/>
      <c r="GT963" s="16"/>
      <c r="GU963" s="16"/>
      <c r="GV963" s="16"/>
      <c r="GW963" s="16"/>
      <c r="GX963" s="16"/>
      <c r="GY963" s="16"/>
      <c r="GZ963" s="16"/>
      <c r="HA963" s="16"/>
      <c r="HB963" s="16"/>
      <c r="HC963" s="16"/>
      <c r="HD963" s="16"/>
      <c r="HE963" s="16"/>
      <c r="HF963" s="16"/>
      <c r="HG963" s="16"/>
      <c r="HH963" s="16"/>
      <c r="HI963" s="16"/>
      <c r="HJ963" s="16"/>
      <c r="HK963" s="16"/>
      <c r="HL963" s="16"/>
      <c r="HM963" s="16"/>
      <c r="HN963" s="16"/>
      <c r="HO963" s="16"/>
      <c r="HP963" s="16"/>
      <c r="HQ963" s="16"/>
      <c r="HR963" s="16"/>
      <c r="HS963" s="16"/>
      <c r="HT963" s="16"/>
      <c r="HU963" s="16"/>
      <c r="HV963" s="16"/>
      <c r="HW963" s="16"/>
      <c r="HX963" s="16"/>
      <c r="HY963" s="16"/>
      <c r="HZ963" s="16"/>
      <c r="IA963" s="16"/>
      <c r="IB963" s="16"/>
      <c r="IC963" s="16"/>
      <c r="ID963" s="16"/>
      <c r="IE963" s="16"/>
      <c r="IF963" s="16"/>
      <c r="IG963" s="16"/>
      <c r="IH963" s="16"/>
      <c r="II963" s="16"/>
      <c r="IJ963" s="16"/>
      <c r="IK963" s="16"/>
      <c r="IL963" s="16"/>
      <c r="IM963" s="16"/>
      <c r="IN963" s="16"/>
      <c r="IO963" s="16"/>
      <c r="IP963" s="16"/>
      <c r="IQ963" s="16"/>
      <c r="IR963" s="16"/>
      <c r="IS963" s="16"/>
      <c r="IT963" s="16"/>
      <c r="IU963" s="16"/>
      <c r="IV963" s="16"/>
      <c r="IW963" s="16"/>
      <c r="IX963" s="16"/>
      <c r="IY963" s="16"/>
      <c r="IZ963" s="16"/>
      <c r="JA963" s="16"/>
      <c r="JB963" s="16"/>
      <c r="JC963" s="16"/>
      <c r="JD963" s="16"/>
      <c r="JE963" s="16"/>
      <c r="JF963" s="16"/>
      <c r="JG963" s="16"/>
      <c r="JH963" s="16"/>
      <c r="JI963" s="16"/>
      <c r="JJ963" s="16"/>
      <c r="JK963" s="16"/>
      <c r="JL963" s="16"/>
      <c r="JM963" s="16"/>
      <c r="JN963" s="16"/>
      <c r="JO963" s="16"/>
      <c r="JP963" s="16"/>
    </row>
    <row r="964" spans="2:276" s="18" customFormat="1" ht="15.75" customHeight="1" x14ac:dyDescent="0.25">
      <c r="B964" s="16"/>
      <c r="C964" s="16"/>
      <c r="D964" s="16"/>
      <c r="E964" s="16"/>
      <c r="F964" s="16"/>
      <c r="G964" s="16"/>
      <c r="H964" s="16"/>
      <c r="I964" s="16"/>
      <c r="J964" s="16"/>
      <c r="K964" s="16"/>
      <c r="L964" s="16"/>
      <c r="M964" s="16"/>
      <c r="N964" s="16"/>
      <c r="O964" s="16"/>
      <c r="P964" s="16"/>
      <c r="Q964" s="16"/>
      <c r="R964" s="16"/>
      <c r="S964" s="16"/>
      <c r="T964" s="16"/>
      <c r="U964" s="16"/>
      <c r="V964" s="16"/>
      <c r="W964" s="16"/>
      <c r="X964" s="16"/>
      <c r="Y964" s="16"/>
      <c r="Z964" s="16"/>
      <c r="AA964" s="16"/>
      <c r="AB964" s="16"/>
      <c r="AC964" s="16"/>
      <c r="AD964" s="16"/>
      <c r="AE964" s="16"/>
      <c r="AF964" s="16"/>
      <c r="AG964" s="16"/>
      <c r="AH964" s="16"/>
      <c r="AI964" s="16"/>
      <c r="AJ964" s="16"/>
      <c r="AK964" s="16"/>
      <c r="AL964" s="16"/>
      <c r="AM964" s="16"/>
      <c r="AN964" s="16"/>
      <c r="AO964" s="16"/>
      <c r="AP964" s="16"/>
      <c r="AQ964" s="16"/>
      <c r="AR964" s="16"/>
      <c r="AS964" s="16"/>
      <c r="AT964" s="16"/>
      <c r="AU964" s="16"/>
      <c r="AV964" s="16"/>
      <c r="AW964" s="16"/>
      <c r="AX964" s="16"/>
      <c r="AY964" s="16"/>
      <c r="AZ964" s="16"/>
      <c r="BA964" s="16"/>
      <c r="BB964" s="16"/>
      <c r="BC964" s="16"/>
      <c r="BD964" s="16"/>
      <c r="BE964" s="16"/>
      <c r="BF964" s="16"/>
      <c r="BG964" s="16"/>
      <c r="BH964" s="16"/>
      <c r="BI964" s="16"/>
      <c r="BJ964" s="16"/>
      <c r="BK964" s="16"/>
      <c r="BL964" s="16"/>
      <c r="BM964" s="16"/>
      <c r="BN964" s="16"/>
      <c r="BO964" s="16"/>
      <c r="BP964" s="16"/>
      <c r="BQ964" s="16"/>
      <c r="BR964" s="16"/>
      <c r="BS964" s="16"/>
      <c r="BT964" s="16"/>
      <c r="BU964" s="16"/>
      <c r="BV964" s="16"/>
      <c r="BW964" s="16"/>
      <c r="BX964" s="16"/>
      <c r="BY964" s="16"/>
      <c r="BZ964" s="16"/>
      <c r="CA964" s="16"/>
      <c r="CB964" s="16"/>
      <c r="CC964" s="16"/>
      <c r="CD964" s="16"/>
      <c r="CE964" s="16"/>
      <c r="CF964" s="16"/>
      <c r="CG964" s="16"/>
      <c r="CH964" s="16"/>
      <c r="CI964" s="16"/>
      <c r="CJ964" s="16"/>
      <c r="CK964" s="16"/>
      <c r="CL964" s="16"/>
      <c r="CM964" s="16"/>
      <c r="CN964" s="16"/>
      <c r="CO964" s="16"/>
      <c r="CP964" s="16"/>
      <c r="CQ964" s="16"/>
      <c r="CR964" s="16"/>
      <c r="CS964" s="16"/>
      <c r="CT964" s="16"/>
      <c r="CU964" s="16"/>
      <c r="CV964" s="16"/>
      <c r="CW964" s="16"/>
      <c r="CX964" s="16"/>
      <c r="CY964" s="16"/>
      <c r="CZ964" s="16"/>
      <c r="DA964" s="16"/>
      <c r="DB964" s="16"/>
      <c r="DC964" s="16"/>
      <c r="DD964" s="16"/>
      <c r="DE964" s="16"/>
      <c r="DF964" s="16"/>
      <c r="DG964" s="16"/>
      <c r="DH964" s="16"/>
      <c r="DI964" s="16"/>
      <c r="DJ964" s="16"/>
      <c r="DK964" s="16"/>
      <c r="DL964" s="16"/>
      <c r="DM964" s="16"/>
      <c r="DN964" s="16"/>
      <c r="DO964" s="16"/>
      <c r="DP964" s="16"/>
      <c r="DQ964" s="16"/>
      <c r="DR964" s="16"/>
      <c r="DS964" s="16"/>
      <c r="DT964" s="16"/>
      <c r="DU964" s="16"/>
      <c r="DV964" s="16"/>
      <c r="DW964" s="16"/>
      <c r="DX964" s="16"/>
      <c r="DY964" s="16"/>
      <c r="DZ964" s="16"/>
      <c r="EA964" s="16"/>
      <c r="EB964" s="16"/>
      <c r="EC964" s="16"/>
      <c r="ED964" s="16"/>
      <c r="EE964" s="16"/>
      <c r="EF964" s="16"/>
      <c r="EG964" s="16"/>
      <c r="EH964" s="16"/>
      <c r="EI964" s="16"/>
      <c r="EJ964" s="16"/>
      <c r="EK964" s="16"/>
      <c r="EL964" s="16"/>
      <c r="EM964" s="16"/>
      <c r="EN964" s="16"/>
      <c r="EO964" s="16"/>
      <c r="EP964" s="16"/>
      <c r="EQ964" s="16"/>
      <c r="ER964" s="16"/>
      <c r="ES964" s="16"/>
      <c r="ET964" s="16"/>
      <c r="EU964" s="16"/>
      <c r="EV964" s="16"/>
      <c r="EW964" s="16"/>
      <c r="EX964" s="16"/>
      <c r="EY964" s="16"/>
      <c r="EZ964" s="16"/>
      <c r="FA964" s="16"/>
      <c r="FB964" s="16"/>
      <c r="FC964" s="16"/>
      <c r="FD964" s="16"/>
      <c r="FE964" s="16"/>
      <c r="FF964" s="16"/>
      <c r="FG964" s="16"/>
      <c r="FH964" s="16"/>
      <c r="FI964" s="16"/>
      <c r="FJ964" s="16"/>
      <c r="FK964" s="16"/>
      <c r="FL964" s="16"/>
      <c r="FM964" s="16"/>
      <c r="FN964" s="16"/>
      <c r="FO964" s="16"/>
      <c r="FP964" s="16"/>
      <c r="FQ964" s="16"/>
      <c r="FR964" s="16"/>
      <c r="FS964" s="16"/>
      <c r="FT964" s="16"/>
      <c r="FU964" s="16"/>
      <c r="FV964" s="16"/>
      <c r="FW964" s="16"/>
      <c r="FX964" s="16"/>
      <c r="FY964" s="16"/>
      <c r="FZ964" s="16"/>
      <c r="GA964" s="16"/>
      <c r="GB964" s="16"/>
      <c r="GC964" s="16"/>
      <c r="GD964" s="16"/>
      <c r="GE964" s="16"/>
      <c r="GF964" s="16"/>
      <c r="GG964" s="16"/>
      <c r="GH964" s="16"/>
      <c r="GI964" s="16"/>
      <c r="GJ964" s="16"/>
      <c r="GK964" s="16"/>
      <c r="GL964" s="16"/>
      <c r="GM964" s="16"/>
      <c r="GN964" s="16"/>
      <c r="GO964" s="16"/>
      <c r="GP964" s="16"/>
      <c r="GQ964" s="16"/>
      <c r="GR964" s="16"/>
      <c r="GS964" s="16"/>
      <c r="GT964" s="16"/>
      <c r="GU964" s="16"/>
      <c r="GV964" s="16"/>
      <c r="GW964" s="16"/>
      <c r="GX964" s="16"/>
      <c r="GY964" s="16"/>
      <c r="GZ964" s="16"/>
      <c r="HA964" s="16"/>
      <c r="HB964" s="16"/>
      <c r="HC964" s="16"/>
      <c r="HD964" s="16"/>
      <c r="HE964" s="16"/>
      <c r="HF964" s="16"/>
      <c r="HG964" s="16"/>
      <c r="HH964" s="16"/>
      <c r="HI964" s="16"/>
      <c r="HJ964" s="16"/>
      <c r="HK964" s="16"/>
      <c r="HL964" s="16"/>
      <c r="HM964" s="16"/>
      <c r="HN964" s="16"/>
      <c r="HO964" s="16"/>
      <c r="HP964" s="16"/>
      <c r="HQ964" s="16"/>
      <c r="HR964" s="16"/>
      <c r="HS964" s="16"/>
      <c r="HT964" s="16"/>
      <c r="HU964" s="16"/>
      <c r="HV964" s="16"/>
      <c r="HW964" s="16"/>
      <c r="HX964" s="16"/>
      <c r="HY964" s="16"/>
      <c r="HZ964" s="16"/>
      <c r="IA964" s="16"/>
      <c r="IB964" s="16"/>
      <c r="IC964" s="16"/>
      <c r="ID964" s="16"/>
      <c r="IE964" s="16"/>
      <c r="IF964" s="16"/>
      <c r="IG964" s="16"/>
      <c r="IH964" s="16"/>
      <c r="II964" s="16"/>
      <c r="IJ964" s="16"/>
      <c r="IK964" s="16"/>
      <c r="IL964" s="16"/>
      <c r="IM964" s="16"/>
      <c r="IN964" s="16"/>
      <c r="IO964" s="16"/>
      <c r="IP964" s="16"/>
      <c r="IQ964" s="16"/>
      <c r="IR964" s="16"/>
      <c r="IS964" s="16"/>
      <c r="IT964" s="16"/>
      <c r="IU964" s="16"/>
      <c r="IV964" s="16"/>
      <c r="IW964" s="16"/>
      <c r="IX964" s="16"/>
      <c r="IY964" s="16"/>
      <c r="IZ964" s="16"/>
      <c r="JA964" s="16"/>
      <c r="JB964" s="16"/>
      <c r="JC964" s="16"/>
      <c r="JD964" s="16"/>
      <c r="JE964" s="16"/>
      <c r="JF964" s="16"/>
      <c r="JG964" s="16"/>
      <c r="JH964" s="16"/>
      <c r="JI964" s="16"/>
      <c r="JJ964" s="16"/>
      <c r="JK964" s="16"/>
      <c r="JL964" s="16"/>
      <c r="JM964" s="16"/>
      <c r="JN964" s="16"/>
      <c r="JO964" s="16"/>
      <c r="JP964" s="16"/>
    </row>
    <row r="965" spans="2:276" s="18" customFormat="1" ht="15.75" customHeight="1" x14ac:dyDescent="0.25">
      <c r="B965" s="16"/>
      <c r="C965" s="16"/>
      <c r="D965" s="16"/>
      <c r="E965" s="16"/>
      <c r="F965" s="16"/>
      <c r="G965" s="16"/>
      <c r="H965" s="16"/>
      <c r="I965" s="16"/>
      <c r="J965" s="16"/>
      <c r="K965" s="16"/>
      <c r="L965" s="16"/>
      <c r="M965" s="16"/>
      <c r="N965" s="16"/>
      <c r="O965" s="16"/>
      <c r="P965" s="16"/>
      <c r="Q965" s="16"/>
      <c r="R965" s="16"/>
      <c r="S965" s="16"/>
      <c r="T965" s="16"/>
      <c r="U965" s="16"/>
      <c r="V965" s="16"/>
      <c r="W965" s="16"/>
      <c r="X965" s="16"/>
      <c r="Y965" s="16"/>
      <c r="Z965" s="16"/>
      <c r="AA965" s="16"/>
      <c r="AB965" s="16"/>
      <c r="AC965" s="16"/>
      <c r="AD965" s="16"/>
      <c r="AE965" s="16"/>
      <c r="AF965" s="16"/>
      <c r="AG965" s="16"/>
      <c r="AH965" s="16"/>
      <c r="AI965" s="16"/>
      <c r="AJ965" s="16"/>
      <c r="AK965" s="16"/>
      <c r="AL965" s="16"/>
      <c r="AM965" s="16"/>
      <c r="AN965" s="16"/>
      <c r="AO965" s="16"/>
      <c r="AP965" s="16"/>
      <c r="AQ965" s="16"/>
      <c r="AR965" s="16"/>
      <c r="AS965" s="16"/>
      <c r="AT965" s="16"/>
      <c r="AU965" s="16"/>
      <c r="AV965" s="16"/>
      <c r="AW965" s="16"/>
      <c r="AX965" s="16"/>
      <c r="AY965" s="16"/>
      <c r="AZ965" s="16"/>
      <c r="BA965" s="16"/>
      <c r="BB965" s="16"/>
      <c r="BC965" s="16"/>
      <c r="BD965" s="16"/>
      <c r="BE965" s="16"/>
      <c r="BF965" s="16"/>
      <c r="BG965" s="16"/>
      <c r="BH965" s="16"/>
      <c r="BI965" s="16"/>
      <c r="BJ965" s="16"/>
      <c r="BK965" s="16"/>
      <c r="BL965" s="16"/>
      <c r="BM965" s="16"/>
      <c r="BN965" s="16"/>
      <c r="BO965" s="16"/>
      <c r="BP965" s="16"/>
      <c r="BQ965" s="16"/>
      <c r="BR965" s="16"/>
      <c r="BS965" s="16"/>
      <c r="BT965" s="16"/>
      <c r="BU965" s="16"/>
      <c r="BV965" s="16"/>
      <c r="BW965" s="16"/>
      <c r="BX965" s="16"/>
      <c r="BY965" s="16"/>
      <c r="BZ965" s="16"/>
      <c r="CA965" s="16"/>
      <c r="CB965" s="16"/>
      <c r="CC965" s="16"/>
      <c r="CD965" s="16"/>
      <c r="CE965" s="16"/>
      <c r="CF965" s="16"/>
      <c r="CG965" s="16"/>
      <c r="CH965" s="16"/>
      <c r="CI965" s="16"/>
      <c r="CJ965" s="16"/>
      <c r="CK965" s="16"/>
      <c r="CL965" s="16"/>
      <c r="CM965" s="16"/>
      <c r="CN965" s="16"/>
      <c r="CO965" s="16"/>
      <c r="CP965" s="16"/>
      <c r="CQ965" s="16"/>
      <c r="CR965" s="16"/>
      <c r="CS965" s="16"/>
      <c r="CT965" s="16"/>
      <c r="CU965" s="16"/>
      <c r="CV965" s="16"/>
      <c r="CW965" s="16"/>
      <c r="CX965" s="16"/>
      <c r="CY965" s="16"/>
      <c r="CZ965" s="16"/>
      <c r="DA965" s="16"/>
      <c r="DB965" s="16"/>
      <c r="DC965" s="16"/>
      <c r="DD965" s="16"/>
      <c r="DE965" s="16"/>
      <c r="DF965" s="16"/>
      <c r="DG965" s="16"/>
      <c r="DH965" s="16"/>
      <c r="DI965" s="16"/>
      <c r="DJ965" s="16"/>
      <c r="DK965" s="16"/>
      <c r="DL965" s="16"/>
      <c r="DM965" s="16"/>
      <c r="DN965" s="16"/>
      <c r="DO965" s="16"/>
      <c r="DP965" s="16"/>
      <c r="DQ965" s="16"/>
      <c r="DR965" s="16"/>
      <c r="DS965" s="16"/>
      <c r="DT965" s="16"/>
      <c r="DU965" s="16"/>
      <c r="DV965" s="16"/>
      <c r="DW965" s="16"/>
      <c r="DX965" s="16"/>
      <c r="DY965" s="16"/>
      <c r="DZ965" s="16"/>
      <c r="EA965" s="16"/>
      <c r="EB965" s="16"/>
      <c r="EC965" s="16"/>
      <c r="ED965" s="16"/>
      <c r="EE965" s="16"/>
      <c r="EF965" s="16"/>
      <c r="EG965" s="16"/>
      <c r="EH965" s="16"/>
      <c r="EI965" s="16"/>
      <c r="EJ965" s="16"/>
      <c r="EK965" s="16"/>
      <c r="EL965" s="16"/>
      <c r="EM965" s="16"/>
      <c r="EN965" s="16"/>
      <c r="EO965" s="16"/>
      <c r="EP965" s="16"/>
      <c r="EQ965" s="16"/>
      <c r="ER965" s="16"/>
      <c r="ES965" s="16"/>
      <c r="ET965" s="16"/>
      <c r="EU965" s="16"/>
      <c r="EV965" s="16"/>
      <c r="EW965" s="16"/>
      <c r="EX965" s="16"/>
      <c r="EY965" s="16"/>
      <c r="EZ965" s="16"/>
      <c r="FA965" s="16"/>
      <c r="FB965" s="16"/>
      <c r="FC965" s="16"/>
      <c r="FD965" s="16"/>
      <c r="FE965" s="16"/>
      <c r="FF965" s="16"/>
      <c r="FG965" s="16"/>
      <c r="FH965" s="16"/>
      <c r="FI965" s="16"/>
      <c r="FJ965" s="16"/>
      <c r="FK965" s="16"/>
      <c r="FL965" s="16"/>
      <c r="FM965" s="16"/>
      <c r="FN965" s="16"/>
      <c r="FO965" s="16"/>
      <c r="FP965" s="16"/>
      <c r="FQ965" s="16"/>
      <c r="FR965" s="16"/>
      <c r="FS965" s="16"/>
      <c r="FT965" s="16"/>
      <c r="FU965" s="16"/>
      <c r="FV965" s="16"/>
      <c r="FW965" s="16"/>
      <c r="FX965" s="16"/>
      <c r="FY965" s="16"/>
      <c r="FZ965" s="16"/>
      <c r="GA965" s="16"/>
      <c r="GB965" s="16"/>
      <c r="GC965" s="16"/>
      <c r="GD965" s="16"/>
      <c r="GE965" s="16"/>
      <c r="GF965" s="16"/>
      <c r="GG965" s="16"/>
      <c r="GH965" s="16"/>
      <c r="GI965" s="16"/>
      <c r="GJ965" s="16"/>
      <c r="GK965" s="16"/>
      <c r="GL965" s="16"/>
      <c r="GM965" s="16"/>
      <c r="GN965" s="16"/>
      <c r="GO965" s="16"/>
      <c r="GP965" s="16"/>
      <c r="GQ965" s="16"/>
      <c r="GR965" s="16"/>
      <c r="GS965" s="16"/>
      <c r="GT965" s="16"/>
      <c r="GU965" s="16"/>
      <c r="GV965" s="16"/>
      <c r="GW965" s="16"/>
      <c r="GX965" s="16"/>
      <c r="GY965" s="16"/>
      <c r="GZ965" s="16"/>
      <c r="HA965" s="16"/>
      <c r="HB965" s="16"/>
      <c r="HC965" s="16"/>
      <c r="HD965" s="16"/>
      <c r="HE965" s="16"/>
      <c r="HF965" s="16"/>
      <c r="HG965" s="16"/>
      <c r="HH965" s="16"/>
      <c r="HI965" s="16"/>
      <c r="HJ965" s="16"/>
      <c r="HK965" s="16"/>
      <c r="HL965" s="16"/>
      <c r="HM965" s="16"/>
      <c r="HN965" s="16"/>
      <c r="HO965" s="16"/>
      <c r="HP965" s="16"/>
      <c r="HQ965" s="16"/>
      <c r="HR965" s="16"/>
      <c r="HS965" s="16"/>
      <c r="HT965" s="16"/>
      <c r="HU965" s="16"/>
      <c r="HV965" s="16"/>
      <c r="HW965" s="16"/>
      <c r="HX965" s="16"/>
      <c r="HY965" s="16"/>
      <c r="HZ965" s="16"/>
      <c r="IA965" s="16"/>
      <c r="IB965" s="16"/>
      <c r="IC965" s="16"/>
      <c r="ID965" s="16"/>
      <c r="IE965" s="16"/>
      <c r="IF965" s="16"/>
      <c r="IG965" s="16"/>
      <c r="IH965" s="16"/>
      <c r="II965" s="16"/>
      <c r="IJ965" s="16"/>
      <c r="IK965" s="16"/>
      <c r="IL965" s="16"/>
      <c r="IM965" s="16"/>
      <c r="IN965" s="16"/>
      <c r="IO965" s="16"/>
      <c r="IP965" s="16"/>
      <c r="IQ965" s="16"/>
      <c r="IR965" s="16"/>
      <c r="IS965" s="16"/>
      <c r="IT965" s="16"/>
      <c r="IU965" s="16"/>
      <c r="IV965" s="16"/>
      <c r="IW965" s="16"/>
      <c r="IX965" s="16"/>
      <c r="IY965" s="16"/>
      <c r="IZ965" s="16"/>
      <c r="JA965" s="16"/>
      <c r="JB965" s="16"/>
      <c r="JC965" s="16"/>
      <c r="JD965" s="16"/>
      <c r="JE965" s="16"/>
      <c r="JF965" s="16"/>
      <c r="JG965" s="16"/>
      <c r="JH965" s="16"/>
      <c r="JI965" s="16"/>
      <c r="JJ965" s="16"/>
      <c r="JK965" s="16"/>
      <c r="JL965" s="16"/>
      <c r="JM965" s="16"/>
      <c r="JN965" s="16"/>
      <c r="JO965" s="16"/>
      <c r="JP965" s="16"/>
    </row>
    <row r="966" spans="2:276" s="18" customFormat="1" ht="15.75" customHeight="1" x14ac:dyDescent="0.25">
      <c r="B966" s="16"/>
      <c r="C966" s="16"/>
      <c r="D966" s="16"/>
      <c r="E966" s="16"/>
      <c r="F966" s="16"/>
      <c r="G966" s="16"/>
      <c r="H966" s="16"/>
      <c r="I966" s="16"/>
      <c r="J966" s="16"/>
      <c r="K966" s="16"/>
      <c r="L966" s="16"/>
      <c r="M966" s="16"/>
      <c r="N966" s="16"/>
      <c r="O966" s="16"/>
      <c r="P966" s="16"/>
      <c r="Q966" s="16"/>
      <c r="R966" s="16"/>
      <c r="S966" s="16"/>
      <c r="T966" s="16"/>
      <c r="U966" s="16"/>
      <c r="V966" s="16"/>
      <c r="W966" s="16"/>
      <c r="X966" s="16"/>
      <c r="Y966" s="16"/>
      <c r="Z966" s="16"/>
      <c r="AA966" s="16"/>
      <c r="AB966" s="16"/>
      <c r="AC966" s="16"/>
      <c r="AD966" s="16"/>
      <c r="AE966" s="16"/>
      <c r="AF966" s="16"/>
      <c r="AG966" s="16"/>
      <c r="AH966" s="16"/>
      <c r="AI966" s="16"/>
      <c r="AJ966" s="16"/>
      <c r="AK966" s="16"/>
      <c r="AL966" s="16"/>
      <c r="AM966" s="16"/>
      <c r="AN966" s="16"/>
      <c r="AO966" s="16"/>
      <c r="AP966" s="16"/>
      <c r="AQ966" s="16"/>
      <c r="AR966" s="16"/>
      <c r="AS966" s="16"/>
      <c r="AT966" s="16"/>
      <c r="AU966" s="16"/>
      <c r="AV966" s="16"/>
      <c r="AW966" s="16"/>
      <c r="AX966" s="16"/>
      <c r="AY966" s="16"/>
      <c r="AZ966" s="16"/>
      <c r="BA966" s="16"/>
      <c r="BB966" s="16"/>
      <c r="BC966" s="16"/>
      <c r="BD966" s="16"/>
      <c r="BE966" s="16"/>
      <c r="BF966" s="16"/>
      <c r="BG966" s="16"/>
      <c r="BH966" s="16"/>
      <c r="BI966" s="16"/>
      <c r="BJ966" s="16"/>
      <c r="BK966" s="16"/>
      <c r="BL966" s="16"/>
      <c r="BM966" s="16"/>
      <c r="BN966" s="16"/>
      <c r="BO966" s="16"/>
      <c r="BP966" s="16"/>
      <c r="BQ966" s="16"/>
      <c r="BR966" s="16"/>
      <c r="BS966" s="16"/>
      <c r="BT966" s="16"/>
      <c r="BU966" s="16"/>
      <c r="BV966" s="16"/>
      <c r="BW966" s="16"/>
      <c r="BX966" s="16"/>
      <c r="BY966" s="16"/>
      <c r="BZ966" s="16"/>
      <c r="CA966" s="16"/>
      <c r="CB966" s="16"/>
      <c r="CC966" s="16"/>
      <c r="CD966" s="16"/>
      <c r="CE966" s="16"/>
      <c r="CF966" s="16"/>
      <c r="CG966" s="16"/>
      <c r="CH966" s="16"/>
      <c r="CI966" s="16"/>
      <c r="CJ966" s="16"/>
      <c r="CK966" s="16"/>
      <c r="CL966" s="16"/>
      <c r="CM966" s="16"/>
      <c r="CN966" s="16"/>
      <c r="CO966" s="16"/>
      <c r="CP966" s="16"/>
      <c r="CQ966" s="16"/>
      <c r="CR966" s="16"/>
      <c r="CS966" s="16"/>
      <c r="CT966" s="16"/>
      <c r="CU966" s="16"/>
      <c r="CV966" s="16"/>
      <c r="CW966" s="16"/>
      <c r="CX966" s="16"/>
      <c r="CY966" s="16"/>
      <c r="CZ966" s="16"/>
      <c r="DA966" s="16"/>
      <c r="DB966" s="16"/>
      <c r="DC966" s="16"/>
      <c r="DD966" s="16"/>
      <c r="DE966" s="16"/>
      <c r="DF966" s="16"/>
      <c r="DG966" s="16"/>
      <c r="DH966" s="16"/>
      <c r="DI966" s="16"/>
      <c r="DJ966" s="16"/>
      <c r="DK966" s="16"/>
      <c r="DL966" s="16"/>
      <c r="DM966" s="16"/>
      <c r="DN966" s="16"/>
      <c r="DO966" s="16"/>
      <c r="DP966" s="16"/>
      <c r="DQ966" s="16"/>
      <c r="DR966" s="16"/>
      <c r="DS966" s="16"/>
      <c r="DT966" s="16"/>
      <c r="DU966" s="16"/>
      <c r="DV966" s="16"/>
      <c r="DW966" s="16"/>
      <c r="DX966" s="16"/>
      <c r="DY966" s="16"/>
      <c r="DZ966" s="16"/>
      <c r="EA966" s="16"/>
      <c r="EB966" s="16"/>
      <c r="EC966" s="16"/>
      <c r="ED966" s="16"/>
      <c r="EE966" s="16"/>
      <c r="EF966" s="16"/>
      <c r="EG966" s="16"/>
      <c r="EH966" s="16"/>
      <c r="EI966" s="16"/>
      <c r="EJ966" s="16"/>
      <c r="EK966" s="16"/>
      <c r="EL966" s="16"/>
      <c r="EM966" s="16"/>
      <c r="EN966" s="16"/>
      <c r="EO966" s="16"/>
      <c r="EP966" s="16"/>
      <c r="EQ966" s="16"/>
      <c r="ER966" s="16"/>
      <c r="ES966" s="16"/>
      <c r="ET966" s="16"/>
      <c r="EU966" s="16"/>
      <c r="EV966" s="16"/>
      <c r="EW966" s="16"/>
      <c r="EX966" s="16"/>
      <c r="EY966" s="16"/>
      <c r="EZ966" s="16"/>
      <c r="FA966" s="16"/>
      <c r="FB966" s="16"/>
      <c r="FC966" s="16"/>
      <c r="FD966" s="16"/>
      <c r="FE966" s="16"/>
      <c r="FF966" s="16"/>
      <c r="FG966" s="16"/>
      <c r="FH966" s="16"/>
      <c r="FI966" s="16"/>
      <c r="FJ966" s="16"/>
      <c r="FK966" s="16"/>
      <c r="FL966" s="16"/>
      <c r="FM966" s="16"/>
      <c r="FN966" s="16"/>
      <c r="FO966" s="16"/>
      <c r="FP966" s="16"/>
      <c r="FQ966" s="16"/>
      <c r="FR966" s="16"/>
      <c r="FS966" s="16"/>
      <c r="FT966" s="16"/>
      <c r="FU966" s="16"/>
      <c r="FV966" s="16"/>
      <c r="FW966" s="16"/>
      <c r="FX966" s="16"/>
      <c r="FY966" s="16"/>
      <c r="FZ966" s="16"/>
      <c r="GA966" s="16"/>
      <c r="GB966" s="16"/>
      <c r="GC966" s="16"/>
      <c r="GD966" s="16"/>
      <c r="GE966" s="16"/>
      <c r="GF966" s="16"/>
      <c r="GG966" s="16"/>
      <c r="GH966" s="16"/>
      <c r="GI966" s="16"/>
      <c r="GJ966" s="16"/>
      <c r="GK966" s="16"/>
      <c r="GL966" s="16"/>
      <c r="GM966" s="16"/>
      <c r="GN966" s="16"/>
      <c r="GO966" s="16"/>
      <c r="GP966" s="16"/>
      <c r="GQ966" s="16"/>
      <c r="GR966" s="16"/>
      <c r="GS966" s="16"/>
      <c r="GT966" s="16"/>
      <c r="GU966" s="16"/>
      <c r="GV966" s="16"/>
      <c r="GW966" s="16"/>
      <c r="GX966" s="16"/>
      <c r="GY966" s="16"/>
      <c r="GZ966" s="16"/>
      <c r="HA966" s="16"/>
      <c r="HB966" s="16"/>
      <c r="HC966" s="16"/>
      <c r="HD966" s="16"/>
      <c r="HE966" s="16"/>
      <c r="HF966" s="16"/>
      <c r="HG966" s="16"/>
      <c r="HH966" s="16"/>
      <c r="HI966" s="16"/>
      <c r="HJ966" s="16"/>
      <c r="HK966" s="16"/>
      <c r="HL966" s="16"/>
      <c r="HM966" s="16"/>
      <c r="HN966" s="16"/>
      <c r="HO966" s="16"/>
      <c r="HP966" s="16"/>
      <c r="HQ966" s="16"/>
      <c r="HR966" s="16"/>
      <c r="HS966" s="16"/>
      <c r="HT966" s="16"/>
      <c r="HU966" s="16"/>
      <c r="HV966" s="16"/>
      <c r="HW966" s="16"/>
      <c r="HX966" s="16"/>
      <c r="HY966" s="16"/>
      <c r="HZ966" s="16"/>
      <c r="IA966" s="16"/>
      <c r="IB966" s="16"/>
      <c r="IC966" s="16"/>
      <c r="ID966" s="16"/>
      <c r="IE966" s="16"/>
      <c r="IF966" s="16"/>
      <c r="IG966" s="16"/>
      <c r="IH966" s="16"/>
      <c r="II966" s="16"/>
      <c r="IJ966" s="16"/>
      <c r="IK966" s="16"/>
      <c r="IL966" s="16"/>
      <c r="IM966" s="16"/>
      <c r="IN966" s="16"/>
      <c r="IO966" s="16"/>
      <c r="IP966" s="16"/>
      <c r="IQ966" s="16"/>
      <c r="IR966" s="16"/>
      <c r="IS966" s="16"/>
      <c r="IT966" s="16"/>
      <c r="IU966" s="16"/>
      <c r="IV966" s="16"/>
      <c r="IW966" s="16"/>
      <c r="IX966" s="16"/>
      <c r="IY966" s="16"/>
      <c r="IZ966" s="16"/>
      <c r="JA966" s="16"/>
      <c r="JB966" s="16"/>
      <c r="JC966" s="16"/>
      <c r="JD966" s="16"/>
      <c r="JE966" s="16"/>
      <c r="JF966" s="16"/>
      <c r="JG966" s="16"/>
      <c r="JH966" s="16"/>
      <c r="JI966" s="16"/>
      <c r="JJ966" s="16"/>
      <c r="JK966" s="16"/>
      <c r="JL966" s="16"/>
      <c r="JM966" s="16"/>
      <c r="JN966" s="16"/>
      <c r="JO966" s="16"/>
      <c r="JP966" s="16"/>
    </row>
    <row r="967" spans="2:276" s="18" customFormat="1" ht="15.75" customHeight="1" x14ac:dyDescent="0.25">
      <c r="B967" s="16"/>
      <c r="C967" s="16"/>
      <c r="D967" s="16"/>
      <c r="E967" s="16"/>
      <c r="F967" s="16"/>
      <c r="G967" s="16"/>
      <c r="H967" s="16"/>
      <c r="I967" s="16"/>
      <c r="J967" s="16"/>
      <c r="K967" s="16"/>
      <c r="L967" s="16"/>
      <c r="M967" s="16"/>
      <c r="N967" s="16"/>
      <c r="O967" s="16"/>
      <c r="P967" s="16"/>
      <c r="Q967" s="16"/>
      <c r="R967" s="16"/>
      <c r="S967" s="16"/>
      <c r="T967" s="16"/>
      <c r="U967" s="16"/>
      <c r="V967" s="16"/>
      <c r="W967" s="16"/>
      <c r="X967" s="16"/>
      <c r="Y967" s="16"/>
      <c r="Z967" s="16"/>
      <c r="AA967" s="16"/>
      <c r="AB967" s="16"/>
      <c r="AC967" s="16"/>
      <c r="AD967" s="16"/>
      <c r="AE967" s="16"/>
      <c r="AF967" s="16"/>
      <c r="AG967" s="16"/>
      <c r="AH967" s="16"/>
      <c r="AI967" s="16"/>
      <c r="AJ967" s="16"/>
      <c r="AK967" s="16"/>
      <c r="AL967" s="16"/>
      <c r="AM967" s="16"/>
      <c r="AN967" s="16"/>
      <c r="AO967" s="16"/>
      <c r="AP967" s="16"/>
      <c r="AQ967" s="16"/>
      <c r="AR967" s="16"/>
      <c r="AS967" s="16"/>
      <c r="AT967" s="16"/>
      <c r="AU967" s="16"/>
      <c r="AV967" s="16"/>
      <c r="AW967" s="16"/>
      <c r="AX967" s="16"/>
      <c r="AY967" s="16"/>
      <c r="AZ967" s="16"/>
      <c r="BA967" s="16"/>
      <c r="BB967" s="16"/>
      <c r="BC967" s="16"/>
      <c r="BD967" s="16"/>
      <c r="BE967" s="16"/>
      <c r="BF967" s="16"/>
      <c r="BG967" s="16"/>
      <c r="BH967" s="16"/>
      <c r="BI967" s="16"/>
      <c r="BJ967" s="16"/>
      <c r="BK967" s="16"/>
      <c r="BL967" s="16"/>
      <c r="BM967" s="16"/>
      <c r="BN967" s="16"/>
      <c r="BO967" s="16"/>
      <c r="BP967" s="16"/>
      <c r="BQ967" s="16"/>
      <c r="BR967" s="16"/>
      <c r="BS967" s="16"/>
      <c r="BT967" s="16"/>
      <c r="BU967" s="16"/>
      <c r="BV967" s="16"/>
      <c r="BW967" s="16"/>
      <c r="BX967" s="16"/>
      <c r="BY967" s="16"/>
      <c r="BZ967" s="16"/>
      <c r="CA967" s="16"/>
      <c r="CB967" s="16"/>
      <c r="CC967" s="16"/>
      <c r="CD967" s="16"/>
      <c r="CE967" s="16"/>
      <c r="CF967" s="16"/>
      <c r="CG967" s="16"/>
      <c r="CH967" s="16"/>
      <c r="CI967" s="16"/>
      <c r="CJ967" s="16"/>
      <c r="CK967" s="16"/>
      <c r="CL967" s="16"/>
      <c r="CM967" s="16"/>
      <c r="CN967" s="16"/>
      <c r="CO967" s="16"/>
      <c r="CP967" s="16"/>
      <c r="CQ967" s="16"/>
      <c r="CR967" s="16"/>
      <c r="CS967" s="16"/>
      <c r="CT967" s="16"/>
      <c r="CU967" s="16"/>
      <c r="CV967" s="16"/>
      <c r="CW967" s="16"/>
      <c r="CX967" s="16"/>
      <c r="CY967" s="16"/>
      <c r="CZ967" s="16"/>
      <c r="DA967" s="16"/>
      <c r="DB967" s="16"/>
      <c r="DC967" s="16"/>
      <c r="DD967" s="16"/>
      <c r="DE967" s="16"/>
      <c r="DF967" s="16"/>
      <c r="DG967" s="16"/>
      <c r="DH967" s="16"/>
      <c r="DI967" s="16"/>
      <c r="DJ967" s="16"/>
      <c r="DK967" s="16"/>
      <c r="DL967" s="16"/>
      <c r="DM967" s="16"/>
      <c r="DN967" s="16"/>
      <c r="DO967" s="16"/>
      <c r="DP967" s="16"/>
      <c r="DQ967" s="16"/>
      <c r="DR967" s="16"/>
      <c r="DS967" s="16"/>
      <c r="DT967" s="16"/>
      <c r="DU967" s="16"/>
      <c r="DV967" s="16"/>
      <c r="DW967" s="16"/>
      <c r="DX967" s="16"/>
      <c r="DY967" s="16"/>
      <c r="DZ967" s="16"/>
      <c r="EA967" s="16"/>
      <c r="EB967" s="16"/>
      <c r="EC967" s="16"/>
      <c r="ED967" s="16"/>
      <c r="EE967" s="16"/>
      <c r="EF967" s="16"/>
      <c r="EG967" s="16"/>
      <c r="EH967" s="16"/>
      <c r="EI967" s="16"/>
      <c r="EJ967" s="16"/>
      <c r="EK967" s="16"/>
      <c r="EL967" s="16"/>
      <c r="EM967" s="16"/>
      <c r="EN967" s="16"/>
      <c r="EO967" s="16"/>
      <c r="EP967" s="16"/>
      <c r="EQ967" s="16"/>
      <c r="ER967" s="16"/>
      <c r="ES967" s="16"/>
      <c r="ET967" s="16"/>
      <c r="EU967" s="16"/>
      <c r="EV967" s="16"/>
      <c r="EW967" s="16"/>
      <c r="EX967" s="16"/>
      <c r="EY967" s="16"/>
      <c r="EZ967" s="16"/>
      <c r="FA967" s="16"/>
      <c r="FB967" s="16"/>
      <c r="FC967" s="16"/>
      <c r="FD967" s="16"/>
      <c r="FE967" s="16"/>
      <c r="FF967" s="16"/>
      <c r="FG967" s="16"/>
      <c r="FH967" s="16"/>
      <c r="FI967" s="16"/>
      <c r="FJ967" s="16"/>
      <c r="FK967" s="16"/>
      <c r="FL967" s="16"/>
      <c r="FM967" s="16"/>
      <c r="FN967" s="16"/>
      <c r="FO967" s="16"/>
      <c r="FP967" s="16"/>
      <c r="FQ967" s="16"/>
      <c r="FR967" s="16"/>
      <c r="FS967" s="16"/>
      <c r="FT967" s="16"/>
      <c r="FU967" s="16"/>
      <c r="FV967" s="16"/>
      <c r="FW967" s="16"/>
      <c r="FX967" s="16"/>
      <c r="FY967" s="16"/>
      <c r="FZ967" s="16"/>
      <c r="GA967" s="16"/>
      <c r="GB967" s="16"/>
      <c r="GC967" s="16"/>
      <c r="GD967" s="16"/>
      <c r="GE967" s="16"/>
      <c r="GF967" s="16"/>
      <c r="GG967" s="16"/>
      <c r="GH967" s="16"/>
      <c r="GI967" s="16"/>
      <c r="GJ967" s="16"/>
      <c r="GK967" s="16"/>
      <c r="GL967" s="16"/>
      <c r="GM967" s="16"/>
      <c r="GN967" s="16"/>
      <c r="GO967" s="16"/>
      <c r="GP967" s="16"/>
      <c r="GQ967" s="16"/>
      <c r="GR967" s="16"/>
      <c r="GS967" s="16"/>
      <c r="GT967" s="16"/>
      <c r="GU967" s="16"/>
      <c r="GV967" s="16"/>
      <c r="GW967" s="16"/>
      <c r="GX967" s="16"/>
      <c r="GY967" s="16"/>
      <c r="GZ967" s="16"/>
      <c r="HA967" s="16"/>
      <c r="HB967" s="16"/>
      <c r="HC967" s="16"/>
      <c r="HD967" s="16"/>
      <c r="HE967" s="16"/>
      <c r="HF967" s="16"/>
      <c r="HG967" s="16"/>
      <c r="HH967" s="16"/>
      <c r="HI967" s="16"/>
      <c r="HJ967" s="16"/>
      <c r="HK967" s="16"/>
      <c r="HL967" s="16"/>
      <c r="HM967" s="16"/>
      <c r="HN967" s="16"/>
      <c r="HO967" s="16"/>
      <c r="HP967" s="16"/>
      <c r="HQ967" s="16"/>
      <c r="HR967" s="16"/>
      <c r="HS967" s="16"/>
      <c r="HT967" s="16"/>
      <c r="HU967" s="16"/>
      <c r="HV967" s="16"/>
      <c r="HW967" s="16"/>
      <c r="HX967" s="16"/>
      <c r="HY967" s="16"/>
      <c r="HZ967" s="16"/>
      <c r="IA967" s="16"/>
      <c r="IB967" s="16"/>
      <c r="IC967" s="16"/>
      <c r="ID967" s="16"/>
      <c r="IE967" s="16"/>
      <c r="IF967" s="16"/>
      <c r="IG967" s="16"/>
      <c r="IH967" s="16"/>
      <c r="II967" s="16"/>
      <c r="IJ967" s="16"/>
      <c r="IK967" s="16"/>
      <c r="IL967" s="16"/>
      <c r="IM967" s="16"/>
      <c r="IN967" s="16"/>
      <c r="IO967" s="16"/>
      <c r="IP967" s="16"/>
      <c r="IQ967" s="16"/>
      <c r="IR967" s="16"/>
      <c r="IS967" s="16"/>
      <c r="IT967" s="16"/>
      <c r="IU967" s="16"/>
      <c r="IV967" s="16"/>
      <c r="IW967" s="16"/>
      <c r="IX967" s="16"/>
      <c r="IY967" s="16"/>
      <c r="IZ967" s="16"/>
      <c r="JA967" s="16"/>
      <c r="JB967" s="16"/>
      <c r="JC967" s="16"/>
      <c r="JD967" s="16"/>
      <c r="JE967" s="16"/>
      <c r="JF967" s="16"/>
      <c r="JG967" s="16"/>
      <c r="JH967" s="16"/>
      <c r="JI967" s="16"/>
      <c r="JJ967" s="16"/>
      <c r="JK967" s="16"/>
      <c r="JL967" s="16"/>
      <c r="JM967" s="16"/>
      <c r="JN967" s="16"/>
      <c r="JO967" s="16"/>
      <c r="JP967" s="16"/>
    </row>
    <row r="968" spans="2:276" s="18" customFormat="1" ht="15.75" customHeight="1" x14ac:dyDescent="0.25">
      <c r="B968" s="16"/>
      <c r="C968" s="16"/>
      <c r="D968" s="16"/>
      <c r="E968" s="16"/>
      <c r="F968" s="16"/>
      <c r="G968" s="16"/>
      <c r="H968" s="16"/>
      <c r="I968" s="16"/>
      <c r="J968" s="16"/>
      <c r="K968" s="16"/>
      <c r="L968" s="16"/>
      <c r="M968" s="16"/>
      <c r="N968" s="16"/>
      <c r="O968" s="16"/>
      <c r="P968" s="16"/>
      <c r="Q968" s="16"/>
      <c r="R968" s="16"/>
      <c r="S968" s="16"/>
      <c r="T968" s="16"/>
      <c r="U968" s="16"/>
      <c r="V968" s="16"/>
      <c r="W968" s="16"/>
      <c r="X968" s="16"/>
      <c r="Y968" s="16"/>
      <c r="Z968" s="16"/>
      <c r="AA968" s="16"/>
      <c r="AB968" s="16"/>
      <c r="AC968" s="16"/>
      <c r="AD968" s="16"/>
      <c r="AE968" s="16"/>
      <c r="AF968" s="16"/>
      <c r="AG968" s="16"/>
      <c r="AH968" s="16"/>
      <c r="AI968" s="16"/>
      <c r="AJ968" s="16"/>
      <c r="AK968" s="16"/>
      <c r="AL968" s="16"/>
      <c r="AM968" s="16"/>
      <c r="AN968" s="16"/>
      <c r="AO968" s="16"/>
      <c r="AP968" s="16"/>
      <c r="AQ968" s="16"/>
      <c r="AR968" s="16"/>
      <c r="AS968" s="16"/>
      <c r="AT968" s="16"/>
      <c r="AU968" s="16"/>
      <c r="AV968" s="16"/>
      <c r="AW968" s="16"/>
      <c r="AX968" s="16"/>
      <c r="AY968" s="16"/>
      <c r="AZ968" s="16"/>
      <c r="BA968" s="16"/>
      <c r="BB968" s="16"/>
      <c r="BC968" s="16"/>
      <c r="BD968" s="16"/>
      <c r="BE968" s="16"/>
      <c r="BF968" s="16"/>
      <c r="BG968" s="16"/>
      <c r="BH968" s="16"/>
      <c r="BI968" s="16"/>
      <c r="BJ968" s="16"/>
      <c r="BK968" s="16"/>
      <c r="BL968" s="16"/>
      <c r="BM968" s="16"/>
      <c r="BN968" s="16"/>
      <c r="BO968" s="16"/>
      <c r="BP968" s="16"/>
      <c r="BQ968" s="16"/>
      <c r="BR968" s="16"/>
      <c r="BS968" s="16"/>
      <c r="BT968" s="16"/>
      <c r="BU968" s="16"/>
      <c r="BV968" s="16"/>
      <c r="BW968" s="16"/>
      <c r="BX968" s="16"/>
      <c r="BY968" s="16"/>
      <c r="BZ968" s="16"/>
      <c r="CA968" s="16"/>
      <c r="CB968" s="16"/>
      <c r="CC968" s="16"/>
      <c r="CD968" s="16"/>
      <c r="CE968" s="16"/>
      <c r="CF968" s="16"/>
      <c r="CG968" s="16"/>
      <c r="CH968" s="16"/>
      <c r="CI968" s="16"/>
      <c r="CJ968" s="16"/>
      <c r="CK968" s="16"/>
      <c r="CL968" s="16"/>
      <c r="CM968" s="16"/>
      <c r="CN968" s="16"/>
      <c r="CO968" s="16"/>
      <c r="CP968" s="16"/>
      <c r="CQ968" s="16"/>
      <c r="CR968" s="16"/>
      <c r="CS968" s="16"/>
      <c r="CT968" s="16"/>
      <c r="CU968" s="16"/>
      <c r="CV968" s="16"/>
      <c r="CW968" s="16"/>
      <c r="CX968" s="16"/>
      <c r="CY968" s="16"/>
      <c r="CZ968" s="16"/>
      <c r="DA968" s="16"/>
      <c r="DB968" s="16"/>
      <c r="DC968" s="16"/>
      <c r="DD968" s="16"/>
      <c r="DE968" s="16"/>
      <c r="DF968" s="16"/>
      <c r="DG968" s="16"/>
      <c r="DH968" s="16"/>
      <c r="DI968" s="16"/>
      <c r="DJ968" s="16"/>
      <c r="DK968" s="16"/>
      <c r="DL968" s="16"/>
      <c r="DM968" s="16"/>
      <c r="DN968" s="16"/>
      <c r="DO968" s="16"/>
      <c r="DP968" s="16"/>
      <c r="DQ968" s="16"/>
      <c r="DR968" s="16"/>
      <c r="DS968" s="16"/>
      <c r="DT968" s="16"/>
      <c r="DU968" s="16"/>
      <c r="DV968" s="16"/>
      <c r="DW968" s="16"/>
      <c r="DX968" s="16"/>
      <c r="DY968" s="16"/>
      <c r="DZ968" s="16"/>
      <c r="EA968" s="16"/>
      <c r="EB968" s="16"/>
      <c r="EC968" s="16"/>
      <c r="ED968" s="16"/>
      <c r="EE968" s="16"/>
      <c r="EF968" s="16"/>
      <c r="EG968" s="16"/>
      <c r="EH968" s="16"/>
      <c r="EI968" s="16"/>
      <c r="EJ968" s="16"/>
      <c r="EK968" s="16"/>
      <c r="EL968" s="16"/>
      <c r="EM968" s="16"/>
      <c r="EN968" s="16"/>
      <c r="EO968" s="16"/>
      <c r="EP968" s="16"/>
      <c r="EQ968" s="16"/>
      <c r="ER968" s="16"/>
      <c r="ES968" s="16"/>
      <c r="ET968" s="16"/>
      <c r="EU968" s="16"/>
      <c r="EV968" s="16"/>
      <c r="EW968" s="16"/>
      <c r="EX968" s="16"/>
      <c r="EY968" s="16"/>
      <c r="EZ968" s="16"/>
      <c r="FA968" s="16"/>
      <c r="FB968" s="16"/>
      <c r="FC968" s="16"/>
      <c r="FD968" s="16"/>
      <c r="FE968" s="16"/>
      <c r="FF968" s="16"/>
      <c r="FG968" s="16"/>
      <c r="FH968" s="16"/>
      <c r="FI968" s="16"/>
      <c r="FJ968" s="16"/>
      <c r="FK968" s="16"/>
      <c r="FL968" s="16"/>
      <c r="FM968" s="16"/>
      <c r="FN968" s="16"/>
      <c r="FO968" s="16"/>
      <c r="FP968" s="16"/>
      <c r="FQ968" s="16"/>
      <c r="FR968" s="16"/>
      <c r="FS968" s="16"/>
      <c r="FT968" s="16"/>
      <c r="FU968" s="16"/>
      <c r="FV968" s="16"/>
      <c r="FW968" s="16"/>
      <c r="FX968" s="16"/>
      <c r="FY968" s="16"/>
      <c r="FZ968" s="16"/>
      <c r="GA968" s="16"/>
      <c r="GB968" s="16"/>
      <c r="GC968" s="16"/>
      <c r="GD968" s="16"/>
      <c r="GE968" s="16"/>
      <c r="GF968" s="16"/>
      <c r="GG968" s="16"/>
      <c r="GH968" s="16"/>
      <c r="GI968" s="16"/>
      <c r="GJ968" s="16"/>
      <c r="GK968" s="16"/>
      <c r="GL968" s="16"/>
      <c r="GM968" s="16"/>
      <c r="GN968" s="16"/>
      <c r="GO968" s="16"/>
      <c r="GP968" s="16"/>
      <c r="GQ968" s="16"/>
      <c r="GR968" s="16"/>
      <c r="GS968" s="16"/>
      <c r="GT968" s="16"/>
      <c r="GU968" s="16"/>
      <c r="GV968" s="16"/>
      <c r="GW968" s="16"/>
      <c r="GX968" s="16"/>
      <c r="GY968" s="16"/>
      <c r="GZ968" s="16"/>
      <c r="HA968" s="16"/>
      <c r="HB968" s="16"/>
      <c r="HC968" s="16"/>
      <c r="HD968" s="16"/>
      <c r="HE968" s="16"/>
      <c r="HF968" s="16"/>
      <c r="HG968" s="16"/>
      <c r="HH968" s="16"/>
      <c r="HI968" s="16"/>
      <c r="HJ968" s="16"/>
      <c r="HK968" s="16"/>
      <c r="HL968" s="16"/>
      <c r="HM968" s="16"/>
      <c r="HN968" s="16"/>
      <c r="HO968" s="16"/>
      <c r="HP968" s="16"/>
      <c r="HQ968" s="16"/>
      <c r="HR968" s="16"/>
      <c r="HS968" s="16"/>
      <c r="HT968" s="16"/>
      <c r="HU968" s="16"/>
      <c r="HV968" s="16"/>
      <c r="HW968" s="16"/>
      <c r="HX968" s="16"/>
      <c r="HY968" s="16"/>
      <c r="HZ968" s="16"/>
      <c r="IA968" s="16"/>
      <c r="IB968" s="16"/>
      <c r="IC968" s="16"/>
      <c r="ID968" s="16"/>
      <c r="IE968" s="16"/>
      <c r="IF968" s="16"/>
      <c r="IG968" s="16"/>
      <c r="IH968" s="16"/>
      <c r="II968" s="16"/>
      <c r="IJ968" s="16"/>
      <c r="IK968" s="16"/>
      <c r="IL968" s="16"/>
      <c r="IM968" s="16"/>
      <c r="IN968" s="16"/>
      <c r="IO968" s="16"/>
      <c r="IP968" s="16"/>
      <c r="IQ968" s="16"/>
      <c r="IR968" s="16"/>
      <c r="IS968" s="16"/>
      <c r="IT968" s="16"/>
      <c r="IU968" s="16"/>
      <c r="IV968" s="16"/>
      <c r="IW968" s="16"/>
      <c r="IX968" s="16"/>
      <c r="IY968" s="16"/>
      <c r="IZ968" s="16"/>
      <c r="JA968" s="16"/>
      <c r="JB968" s="16"/>
      <c r="JC968" s="16"/>
      <c r="JD968" s="16"/>
      <c r="JE968" s="16"/>
      <c r="JF968" s="16"/>
      <c r="JG968" s="16"/>
      <c r="JH968" s="16"/>
      <c r="JI968" s="16"/>
      <c r="JJ968" s="16"/>
      <c r="JK968" s="16"/>
      <c r="JL968" s="16"/>
      <c r="JM968" s="16"/>
      <c r="JN968" s="16"/>
      <c r="JO968" s="16"/>
      <c r="JP968" s="16"/>
    </row>
    <row r="969" spans="2:276" s="18" customFormat="1" ht="15.75" customHeight="1" x14ac:dyDescent="0.25">
      <c r="B969" s="16"/>
      <c r="C969" s="16"/>
      <c r="D969" s="16"/>
      <c r="E969" s="16"/>
      <c r="F969" s="16"/>
      <c r="G969" s="16"/>
      <c r="H969" s="16"/>
      <c r="I969" s="16"/>
      <c r="J969" s="16"/>
      <c r="K969" s="16"/>
      <c r="L969" s="16"/>
      <c r="M969" s="16"/>
      <c r="N969" s="16"/>
      <c r="O969" s="16"/>
      <c r="P969" s="16"/>
      <c r="Q969" s="16"/>
      <c r="R969" s="16"/>
      <c r="S969" s="16"/>
      <c r="T969" s="16"/>
      <c r="U969" s="16"/>
      <c r="V969" s="16"/>
      <c r="W969" s="16"/>
      <c r="X969" s="16"/>
      <c r="Y969" s="16"/>
      <c r="Z969" s="16"/>
      <c r="AA969" s="16"/>
      <c r="AB969" s="16"/>
      <c r="AC969" s="16"/>
      <c r="AD969" s="16"/>
      <c r="AE969" s="16"/>
      <c r="AF969" s="16"/>
      <c r="AG969" s="16"/>
      <c r="AH969" s="16"/>
      <c r="AI969" s="16"/>
      <c r="AJ969" s="16"/>
      <c r="AK969" s="16"/>
      <c r="AL969" s="16"/>
      <c r="AM969" s="16"/>
      <c r="AN969" s="16"/>
      <c r="AO969" s="16"/>
      <c r="AP969" s="16"/>
      <c r="AQ969" s="16"/>
      <c r="AR969" s="16"/>
      <c r="AS969" s="16"/>
      <c r="AT969" s="16"/>
      <c r="AU969" s="16"/>
      <c r="AV969" s="16"/>
      <c r="AW969" s="16"/>
      <c r="AX969" s="16"/>
      <c r="AY969" s="16"/>
      <c r="AZ969" s="16"/>
      <c r="BA969" s="16"/>
      <c r="BB969" s="16"/>
      <c r="BC969" s="16"/>
      <c r="BD969" s="16"/>
      <c r="BE969" s="16"/>
      <c r="BF969" s="16"/>
      <c r="BG969" s="16"/>
      <c r="BH969" s="16"/>
      <c r="BI969" s="16"/>
      <c r="BJ969" s="16"/>
      <c r="BK969" s="16"/>
      <c r="BL969" s="16"/>
      <c r="BM969" s="16"/>
      <c r="BN969" s="16"/>
      <c r="BO969" s="16"/>
      <c r="BP969" s="16"/>
      <c r="BQ969" s="16"/>
      <c r="BR969" s="16"/>
      <c r="BS969" s="16"/>
      <c r="BT969" s="16"/>
      <c r="BU969" s="16"/>
      <c r="BV969" s="16"/>
      <c r="BW969" s="16"/>
      <c r="BX969" s="16"/>
      <c r="BY969" s="16"/>
      <c r="BZ969" s="16"/>
      <c r="CA969" s="16"/>
      <c r="CB969" s="16"/>
      <c r="CC969" s="16"/>
      <c r="CD969" s="16"/>
      <c r="CE969" s="16"/>
      <c r="CF969" s="16"/>
      <c r="CG969" s="16"/>
      <c r="CH969" s="16"/>
      <c r="CI969" s="16"/>
      <c r="CJ969" s="16"/>
      <c r="CK969" s="16"/>
      <c r="CL969" s="16"/>
      <c r="CM969" s="16"/>
      <c r="CN969" s="16"/>
      <c r="CO969" s="16"/>
      <c r="CP969" s="16"/>
      <c r="CQ969" s="16"/>
      <c r="CR969" s="16"/>
      <c r="CS969" s="16"/>
      <c r="CT969" s="16"/>
      <c r="CU969" s="16"/>
      <c r="CV969" s="16"/>
      <c r="CW969" s="16"/>
      <c r="CX969" s="16"/>
      <c r="CY969" s="16"/>
      <c r="CZ969" s="16"/>
      <c r="DA969" s="16"/>
      <c r="DB969" s="16"/>
      <c r="DC969" s="16"/>
      <c r="DD969" s="16"/>
      <c r="DE969" s="16"/>
      <c r="DF969" s="16"/>
      <c r="DG969" s="16"/>
      <c r="DH969" s="16"/>
      <c r="DI969" s="16"/>
      <c r="DJ969" s="16"/>
      <c r="DK969" s="16"/>
      <c r="DL969" s="16"/>
      <c r="DM969" s="16"/>
      <c r="DN969" s="16"/>
      <c r="DO969" s="16"/>
      <c r="DP969" s="16"/>
      <c r="DQ969" s="16"/>
      <c r="DR969" s="16"/>
      <c r="DS969" s="16"/>
      <c r="DT969" s="16"/>
      <c r="DU969" s="16"/>
      <c r="DV969" s="16"/>
      <c r="DW969" s="16"/>
      <c r="DX969" s="16"/>
      <c r="DY969" s="16"/>
      <c r="DZ969" s="16"/>
      <c r="EA969" s="16"/>
      <c r="EB969" s="16"/>
      <c r="EC969" s="16"/>
      <c r="ED969" s="16"/>
      <c r="EE969" s="16"/>
      <c r="EF969" s="16"/>
      <c r="EG969" s="16"/>
      <c r="EH969" s="16"/>
      <c r="EI969" s="16"/>
      <c r="EJ969" s="16"/>
      <c r="EK969" s="16"/>
      <c r="EL969" s="16"/>
      <c r="EM969" s="16"/>
      <c r="EN969" s="16"/>
      <c r="EO969" s="16"/>
      <c r="EP969" s="16"/>
      <c r="EQ969" s="16"/>
      <c r="ER969" s="16"/>
      <c r="ES969" s="16"/>
      <c r="ET969" s="16"/>
      <c r="EU969" s="16"/>
      <c r="EV969" s="16"/>
      <c r="EW969" s="16"/>
      <c r="EX969" s="16"/>
      <c r="EY969" s="16"/>
      <c r="EZ969" s="16"/>
      <c r="FA969" s="16"/>
      <c r="FB969" s="16"/>
      <c r="FC969" s="16"/>
      <c r="FD969" s="16"/>
      <c r="FE969" s="16"/>
      <c r="FF969" s="16"/>
      <c r="FG969" s="16"/>
      <c r="FH969" s="16"/>
      <c r="FI969" s="16"/>
      <c r="FJ969" s="16"/>
      <c r="FK969" s="16"/>
      <c r="FL969" s="16"/>
      <c r="FM969" s="16"/>
      <c r="FN969" s="16"/>
      <c r="FO969" s="16"/>
      <c r="FP969" s="16"/>
      <c r="FQ969" s="16"/>
      <c r="FR969" s="16"/>
      <c r="FS969" s="16"/>
      <c r="FT969" s="16"/>
      <c r="FU969" s="16"/>
      <c r="FV969" s="16"/>
      <c r="FW969" s="16"/>
      <c r="FX969" s="16"/>
      <c r="FY969" s="16"/>
      <c r="FZ969" s="16"/>
      <c r="GA969" s="16"/>
      <c r="GB969" s="16"/>
      <c r="GC969" s="16"/>
      <c r="GD969" s="16"/>
      <c r="GE969" s="16"/>
      <c r="GF969" s="16"/>
      <c r="GG969" s="16"/>
      <c r="GH969" s="16"/>
      <c r="GI969" s="16"/>
      <c r="GJ969" s="16"/>
      <c r="GK969" s="16"/>
      <c r="GL969" s="16"/>
      <c r="GM969" s="16"/>
      <c r="GN969" s="16"/>
      <c r="GO969" s="16"/>
      <c r="GP969" s="16"/>
      <c r="GQ969" s="16"/>
      <c r="GR969" s="16"/>
      <c r="GS969" s="16"/>
      <c r="GT969" s="16"/>
      <c r="GU969" s="16"/>
      <c r="GV969" s="16"/>
      <c r="GW969" s="16"/>
      <c r="GX969" s="16"/>
      <c r="GY969" s="16"/>
      <c r="GZ969" s="16"/>
      <c r="HA969" s="16"/>
      <c r="HB969" s="16"/>
      <c r="HC969" s="16"/>
      <c r="HD969" s="16"/>
      <c r="HE969" s="16"/>
      <c r="HF969" s="16"/>
      <c r="HG969" s="16"/>
      <c r="HH969" s="16"/>
      <c r="HI969" s="16"/>
      <c r="HJ969" s="16"/>
      <c r="HK969" s="16"/>
      <c r="HL969" s="16"/>
      <c r="HM969" s="16"/>
      <c r="HN969" s="16"/>
      <c r="HO969" s="16"/>
      <c r="HP969" s="16"/>
      <c r="HQ969" s="16"/>
      <c r="HR969" s="16"/>
      <c r="HS969" s="16"/>
      <c r="HT969" s="16"/>
      <c r="HU969" s="16"/>
      <c r="HV969" s="16"/>
      <c r="HW969" s="16"/>
      <c r="HX969" s="16"/>
      <c r="HY969" s="16"/>
      <c r="HZ969" s="16"/>
      <c r="IA969" s="16"/>
      <c r="IB969" s="16"/>
      <c r="IC969" s="16"/>
      <c r="ID969" s="16"/>
      <c r="IE969" s="16"/>
      <c r="IF969" s="16"/>
      <c r="IG969" s="16"/>
      <c r="IH969" s="16"/>
      <c r="II969" s="16"/>
      <c r="IJ969" s="16"/>
      <c r="IK969" s="16"/>
      <c r="IL969" s="16"/>
      <c r="IM969" s="16"/>
      <c r="IN969" s="16"/>
      <c r="IO969" s="16"/>
      <c r="IP969" s="16"/>
      <c r="IQ969" s="16"/>
      <c r="IR969" s="16"/>
      <c r="IS969" s="16"/>
      <c r="IT969" s="16"/>
      <c r="IU969" s="16"/>
      <c r="IV969" s="16"/>
      <c r="IW969" s="16"/>
      <c r="IX969" s="16"/>
      <c r="IY969" s="16"/>
      <c r="IZ969" s="16"/>
      <c r="JA969" s="16"/>
      <c r="JB969" s="16"/>
      <c r="JC969" s="16"/>
      <c r="JD969" s="16"/>
      <c r="JE969" s="16"/>
      <c r="JF969" s="16"/>
      <c r="JG969" s="16"/>
      <c r="JH969" s="16"/>
      <c r="JI969" s="16"/>
      <c r="JJ969" s="16"/>
      <c r="JK969" s="16"/>
      <c r="JL969" s="16"/>
      <c r="JM969" s="16"/>
      <c r="JN969" s="16"/>
      <c r="JO969" s="16"/>
      <c r="JP969" s="16"/>
    </row>
    <row r="970" spans="2:276" s="18" customFormat="1" ht="15.75" customHeight="1" x14ac:dyDescent="0.25">
      <c r="B970" s="16"/>
      <c r="C970" s="16"/>
      <c r="D970" s="16"/>
      <c r="E970" s="16"/>
      <c r="F970" s="16"/>
      <c r="G970" s="16"/>
      <c r="H970" s="16"/>
      <c r="I970" s="16"/>
      <c r="J970" s="16"/>
      <c r="K970" s="16"/>
      <c r="L970" s="16"/>
      <c r="M970" s="16"/>
      <c r="N970" s="16"/>
      <c r="O970" s="16"/>
      <c r="P970" s="16"/>
      <c r="Q970" s="16"/>
      <c r="R970" s="16"/>
      <c r="S970" s="16"/>
      <c r="T970" s="16"/>
      <c r="U970" s="16"/>
      <c r="V970" s="16"/>
      <c r="W970" s="16"/>
      <c r="X970" s="16"/>
      <c r="Y970" s="16"/>
      <c r="Z970" s="16"/>
      <c r="AA970" s="16"/>
      <c r="AB970" s="16"/>
      <c r="AC970" s="16"/>
      <c r="AD970" s="16"/>
      <c r="AE970" s="16"/>
      <c r="AF970" s="16"/>
      <c r="AG970" s="16"/>
      <c r="AH970" s="16"/>
      <c r="AI970" s="16"/>
      <c r="AJ970" s="16"/>
      <c r="AK970" s="16"/>
      <c r="AL970" s="16"/>
      <c r="AM970" s="16"/>
      <c r="AN970" s="16"/>
      <c r="AO970" s="16"/>
      <c r="AP970" s="16"/>
      <c r="AQ970" s="16"/>
      <c r="AR970" s="16"/>
      <c r="AS970" s="16"/>
      <c r="AT970" s="16"/>
      <c r="AU970" s="16"/>
      <c r="AV970" s="16"/>
      <c r="AW970" s="16"/>
      <c r="AX970" s="16"/>
      <c r="AY970" s="16"/>
      <c r="AZ970" s="16"/>
      <c r="BA970" s="16"/>
      <c r="BB970" s="16"/>
      <c r="BC970" s="16"/>
      <c r="BD970" s="16"/>
      <c r="BE970" s="16"/>
      <c r="BF970" s="16"/>
      <c r="BG970" s="16"/>
      <c r="BH970" s="16"/>
      <c r="BI970" s="16"/>
      <c r="BJ970" s="16"/>
      <c r="BK970" s="16"/>
      <c r="BL970" s="16"/>
      <c r="BM970" s="16"/>
      <c r="BN970" s="16"/>
      <c r="BO970" s="16"/>
      <c r="BP970" s="16"/>
      <c r="BQ970" s="16"/>
      <c r="BR970" s="16"/>
      <c r="BS970" s="16"/>
      <c r="BT970" s="16"/>
      <c r="BU970" s="16"/>
      <c r="BV970" s="16"/>
      <c r="BW970" s="16"/>
      <c r="BX970" s="16"/>
      <c r="BY970" s="16"/>
      <c r="BZ970" s="16"/>
      <c r="CA970" s="16"/>
      <c r="CB970" s="16"/>
      <c r="CC970" s="16"/>
      <c r="CD970" s="16"/>
      <c r="CE970" s="16"/>
      <c r="CF970" s="16"/>
      <c r="CG970" s="16"/>
      <c r="CH970" s="16"/>
      <c r="CI970" s="16"/>
      <c r="CJ970" s="16"/>
      <c r="CK970" s="16"/>
      <c r="CL970" s="16"/>
      <c r="CM970" s="16"/>
      <c r="CN970" s="16"/>
      <c r="CO970" s="16"/>
      <c r="CP970" s="16"/>
      <c r="CQ970" s="16"/>
      <c r="CR970" s="16"/>
      <c r="CS970" s="16"/>
      <c r="CT970" s="16"/>
      <c r="CU970" s="16"/>
      <c r="CV970" s="16"/>
      <c r="CW970" s="16"/>
      <c r="CX970" s="16"/>
      <c r="CY970" s="16"/>
      <c r="CZ970" s="16"/>
      <c r="DA970" s="16"/>
      <c r="DB970" s="16"/>
      <c r="DC970" s="16"/>
      <c r="DD970" s="16"/>
      <c r="DE970" s="16"/>
      <c r="DF970" s="16"/>
      <c r="DG970" s="16"/>
      <c r="DH970" s="16"/>
      <c r="DI970" s="16"/>
      <c r="DJ970" s="16"/>
      <c r="DK970" s="16"/>
      <c r="DL970" s="16"/>
      <c r="DM970" s="16"/>
      <c r="DN970" s="16"/>
      <c r="DO970" s="16"/>
      <c r="DP970" s="16"/>
      <c r="DQ970" s="16"/>
      <c r="DR970" s="16"/>
      <c r="DS970" s="16"/>
      <c r="DT970" s="16"/>
      <c r="DU970" s="16"/>
      <c r="DV970" s="16"/>
      <c r="DW970" s="16"/>
      <c r="DX970" s="16"/>
      <c r="DY970" s="16"/>
      <c r="DZ970" s="16"/>
      <c r="EA970" s="16"/>
      <c r="EB970" s="16"/>
      <c r="EC970" s="16"/>
      <c r="ED970" s="16"/>
      <c r="EE970" s="16"/>
      <c r="EF970" s="16"/>
      <c r="EG970" s="16"/>
      <c r="EH970" s="16"/>
      <c r="EI970" s="16"/>
      <c r="EJ970" s="16"/>
      <c r="EK970" s="16"/>
      <c r="EL970" s="16"/>
      <c r="EM970" s="16"/>
      <c r="EN970" s="16"/>
      <c r="EO970" s="16"/>
      <c r="EP970" s="16"/>
      <c r="EQ970" s="16"/>
      <c r="ER970" s="16"/>
      <c r="ES970" s="16"/>
      <c r="ET970" s="16"/>
      <c r="EU970" s="16"/>
      <c r="EV970" s="16"/>
      <c r="EW970" s="16"/>
      <c r="EX970" s="16"/>
      <c r="EY970" s="16"/>
      <c r="EZ970" s="16"/>
      <c r="FA970" s="16"/>
      <c r="FB970" s="16"/>
      <c r="FC970" s="16"/>
      <c r="FD970" s="16"/>
      <c r="FE970" s="16"/>
      <c r="FF970" s="16"/>
      <c r="FG970" s="16"/>
      <c r="FH970" s="16"/>
      <c r="FI970" s="16"/>
      <c r="FJ970" s="16"/>
      <c r="FK970" s="16"/>
      <c r="FL970" s="16"/>
      <c r="FM970" s="16"/>
      <c r="FN970" s="16"/>
      <c r="FO970" s="16"/>
      <c r="FP970" s="16"/>
      <c r="FQ970" s="16"/>
      <c r="FR970" s="16"/>
      <c r="FS970" s="16"/>
      <c r="FT970" s="16"/>
      <c r="FU970" s="16"/>
      <c r="FV970" s="16"/>
      <c r="FW970" s="16"/>
      <c r="FX970" s="16"/>
      <c r="FY970" s="16"/>
      <c r="FZ970" s="16"/>
      <c r="GA970" s="16"/>
      <c r="GB970" s="16"/>
      <c r="GC970" s="16"/>
      <c r="GD970" s="16"/>
      <c r="GE970" s="16"/>
      <c r="GF970" s="16"/>
      <c r="GG970" s="16"/>
      <c r="GH970" s="16"/>
      <c r="GI970" s="16"/>
      <c r="GJ970" s="16"/>
      <c r="GK970" s="16"/>
      <c r="GL970" s="16"/>
      <c r="GM970" s="16"/>
      <c r="GN970" s="16"/>
      <c r="GO970" s="16"/>
      <c r="GP970" s="16"/>
      <c r="GQ970" s="16"/>
      <c r="GR970" s="16"/>
      <c r="GS970" s="16"/>
      <c r="GT970" s="16"/>
      <c r="GU970" s="16"/>
      <c r="GV970" s="16"/>
      <c r="GW970" s="16"/>
      <c r="GX970" s="16"/>
      <c r="GY970" s="16"/>
      <c r="GZ970" s="16"/>
      <c r="HA970" s="16"/>
      <c r="HB970" s="16"/>
      <c r="HC970" s="16"/>
      <c r="HD970" s="16"/>
      <c r="HE970" s="16"/>
      <c r="HF970" s="16"/>
      <c r="HG970" s="16"/>
      <c r="HH970" s="16"/>
      <c r="HI970" s="16"/>
      <c r="HJ970" s="16"/>
      <c r="HK970" s="16"/>
      <c r="HL970" s="16"/>
      <c r="HM970" s="16"/>
      <c r="HN970" s="16"/>
      <c r="HO970" s="16"/>
      <c r="HP970" s="16"/>
      <c r="HQ970" s="16"/>
      <c r="HR970" s="16"/>
      <c r="HS970" s="16"/>
      <c r="HT970" s="16"/>
      <c r="HU970" s="16"/>
      <c r="HV970" s="16"/>
      <c r="HW970" s="16"/>
      <c r="HX970" s="16"/>
      <c r="HY970" s="16"/>
      <c r="HZ970" s="16"/>
      <c r="IA970" s="16"/>
      <c r="IB970" s="16"/>
      <c r="IC970" s="16"/>
      <c r="ID970" s="16"/>
      <c r="IE970" s="16"/>
      <c r="IF970" s="16"/>
      <c r="IG970" s="16"/>
      <c r="IH970" s="16"/>
      <c r="II970" s="16"/>
      <c r="IJ970" s="16"/>
      <c r="IK970" s="16"/>
      <c r="IL970" s="16"/>
      <c r="IM970" s="16"/>
      <c r="IN970" s="16"/>
      <c r="IO970" s="16"/>
      <c r="IP970" s="16"/>
      <c r="IQ970" s="16"/>
      <c r="IR970" s="16"/>
      <c r="IS970" s="16"/>
      <c r="IT970" s="16"/>
      <c r="IU970" s="16"/>
      <c r="IV970" s="16"/>
      <c r="IW970" s="16"/>
      <c r="IX970" s="16"/>
      <c r="IY970" s="16"/>
      <c r="IZ970" s="16"/>
      <c r="JA970" s="16"/>
      <c r="JB970" s="16"/>
      <c r="JC970" s="16"/>
      <c r="JD970" s="16"/>
      <c r="JE970" s="16"/>
      <c r="JF970" s="16"/>
      <c r="JG970" s="16"/>
      <c r="JH970" s="16"/>
      <c r="JI970" s="16"/>
      <c r="JJ970" s="16"/>
      <c r="JK970" s="16"/>
      <c r="JL970" s="16"/>
      <c r="JM970" s="16"/>
      <c r="JN970" s="16"/>
      <c r="JO970" s="16"/>
      <c r="JP970" s="16"/>
    </row>
    <row r="971" spans="2:276" s="18" customFormat="1" ht="15.75" customHeight="1" x14ac:dyDescent="0.25">
      <c r="B971" s="16"/>
      <c r="C971" s="16"/>
      <c r="D971" s="16"/>
      <c r="E971" s="16"/>
      <c r="F971" s="16"/>
      <c r="G971" s="16"/>
      <c r="H971" s="16"/>
      <c r="I971" s="16"/>
      <c r="J971" s="16"/>
      <c r="K971" s="16"/>
      <c r="L971" s="16"/>
      <c r="M971" s="16"/>
      <c r="N971" s="16"/>
      <c r="O971" s="16"/>
      <c r="P971" s="16"/>
      <c r="Q971" s="16"/>
      <c r="R971" s="16"/>
      <c r="S971" s="16"/>
      <c r="T971" s="16"/>
      <c r="U971" s="16"/>
      <c r="V971" s="16"/>
      <c r="W971" s="16"/>
      <c r="X971" s="16"/>
      <c r="Y971" s="16"/>
      <c r="Z971" s="16"/>
      <c r="AA971" s="16"/>
      <c r="AB971" s="16"/>
      <c r="AC971" s="16"/>
      <c r="AD971" s="16"/>
      <c r="AE971" s="16"/>
      <c r="AF971" s="16"/>
      <c r="AG971" s="16"/>
      <c r="AH971" s="16"/>
      <c r="AI971" s="16"/>
      <c r="AJ971" s="16"/>
      <c r="AK971" s="16"/>
      <c r="AL971" s="16"/>
      <c r="AM971" s="16"/>
      <c r="AN971" s="16"/>
      <c r="AO971" s="16"/>
      <c r="AP971" s="16"/>
      <c r="AQ971" s="16"/>
      <c r="AR971" s="16"/>
      <c r="AS971" s="16"/>
      <c r="AT971" s="16"/>
      <c r="AU971" s="16"/>
      <c r="AV971" s="16"/>
      <c r="AW971" s="16"/>
      <c r="AX971" s="16"/>
      <c r="AY971" s="16"/>
      <c r="AZ971" s="16"/>
      <c r="BA971" s="16"/>
      <c r="BB971" s="16"/>
      <c r="BC971" s="16"/>
      <c r="BD971" s="16"/>
      <c r="BE971" s="16"/>
      <c r="BF971" s="16"/>
      <c r="BG971" s="16"/>
      <c r="BH971" s="16"/>
      <c r="BI971" s="16"/>
      <c r="BJ971" s="16"/>
      <c r="BK971" s="16"/>
      <c r="BL971" s="16"/>
      <c r="BM971" s="16"/>
      <c r="BN971" s="16"/>
      <c r="BO971" s="16"/>
      <c r="BP971" s="16"/>
      <c r="BQ971" s="16"/>
      <c r="BR971" s="16"/>
      <c r="BS971" s="16"/>
      <c r="BT971" s="16"/>
      <c r="BU971" s="16"/>
      <c r="BV971" s="16"/>
      <c r="BW971" s="16"/>
      <c r="BX971" s="16"/>
      <c r="BY971" s="16"/>
      <c r="BZ971" s="16"/>
      <c r="CA971" s="16"/>
      <c r="CB971" s="16"/>
      <c r="CC971" s="16"/>
      <c r="CD971" s="16"/>
      <c r="CE971" s="16"/>
      <c r="CF971" s="16"/>
      <c r="CG971" s="16"/>
      <c r="CH971" s="16"/>
      <c r="CI971" s="16"/>
      <c r="CJ971" s="16"/>
      <c r="CK971" s="16"/>
      <c r="CL971" s="16"/>
      <c r="CM971" s="16"/>
      <c r="CN971" s="16"/>
      <c r="CO971" s="16"/>
      <c r="CP971" s="16"/>
      <c r="CQ971" s="16"/>
      <c r="CR971" s="16"/>
      <c r="CS971" s="16"/>
      <c r="CT971" s="16"/>
      <c r="CU971" s="16"/>
      <c r="CV971" s="16"/>
      <c r="CW971" s="16"/>
      <c r="CX971" s="16"/>
      <c r="CY971" s="16"/>
      <c r="CZ971" s="16"/>
      <c r="DA971" s="16"/>
      <c r="DB971" s="16"/>
      <c r="DC971" s="16"/>
      <c r="DD971" s="16"/>
      <c r="DE971" s="16"/>
      <c r="DF971" s="16"/>
      <c r="DG971" s="16"/>
      <c r="DH971" s="16"/>
      <c r="DI971" s="16"/>
      <c r="DJ971" s="16"/>
      <c r="DK971" s="16"/>
      <c r="DL971" s="16"/>
      <c r="DM971" s="16"/>
      <c r="DN971" s="16"/>
      <c r="DO971" s="16"/>
      <c r="DP971" s="16"/>
      <c r="DQ971" s="16"/>
      <c r="DR971" s="16"/>
      <c r="DS971" s="16"/>
      <c r="DT971" s="16"/>
      <c r="DU971" s="16"/>
      <c r="DV971" s="16"/>
      <c r="DW971" s="16"/>
      <c r="DX971" s="16"/>
      <c r="DY971" s="16"/>
      <c r="DZ971" s="16"/>
      <c r="EA971" s="16"/>
      <c r="EB971" s="16"/>
      <c r="EC971" s="16"/>
      <c r="ED971" s="16"/>
      <c r="EE971" s="16"/>
      <c r="EF971" s="16"/>
      <c r="EG971" s="16"/>
      <c r="EH971" s="16"/>
      <c r="EI971" s="16"/>
      <c r="EJ971" s="16"/>
      <c r="EK971" s="16"/>
      <c r="EL971" s="16"/>
      <c r="EM971" s="16"/>
      <c r="EN971" s="16"/>
      <c r="EO971" s="16"/>
      <c r="EP971" s="16"/>
      <c r="EQ971" s="16"/>
      <c r="ER971" s="16"/>
      <c r="ES971" s="16"/>
      <c r="ET971" s="16"/>
      <c r="EU971" s="16"/>
      <c r="EV971" s="16"/>
      <c r="EW971" s="16"/>
      <c r="EX971" s="16"/>
      <c r="EY971" s="16"/>
      <c r="EZ971" s="16"/>
      <c r="FA971" s="16"/>
      <c r="FB971" s="16"/>
      <c r="FC971" s="16"/>
      <c r="FD971" s="16"/>
      <c r="FE971" s="16"/>
      <c r="FF971" s="16"/>
      <c r="FG971" s="16"/>
      <c r="FH971" s="16"/>
      <c r="FI971" s="16"/>
      <c r="FJ971" s="16"/>
      <c r="FK971" s="16"/>
      <c r="FL971" s="16"/>
      <c r="FM971" s="16"/>
      <c r="FN971" s="16"/>
      <c r="FO971" s="16"/>
      <c r="FP971" s="16"/>
      <c r="FQ971" s="16"/>
      <c r="FR971" s="16"/>
      <c r="FS971" s="16"/>
      <c r="FT971" s="16"/>
      <c r="FU971" s="16"/>
      <c r="FV971" s="16"/>
      <c r="FW971" s="16"/>
      <c r="FX971" s="16"/>
      <c r="FY971" s="16"/>
      <c r="FZ971" s="16"/>
      <c r="GA971" s="16"/>
      <c r="GB971" s="16"/>
      <c r="GC971" s="16"/>
      <c r="GD971" s="16"/>
      <c r="GE971" s="16"/>
      <c r="GF971" s="16"/>
      <c r="GG971" s="16"/>
      <c r="GH971" s="16"/>
      <c r="GI971" s="16"/>
      <c r="GJ971" s="16"/>
      <c r="GK971" s="16"/>
      <c r="GL971" s="16"/>
      <c r="GM971" s="16"/>
      <c r="GN971" s="16"/>
      <c r="GO971" s="16"/>
      <c r="GP971" s="16"/>
      <c r="GQ971" s="16"/>
      <c r="GR971" s="16"/>
      <c r="GS971" s="16"/>
      <c r="GT971" s="16"/>
      <c r="GU971" s="16"/>
      <c r="GV971" s="16"/>
      <c r="GW971" s="16"/>
      <c r="GX971" s="16"/>
      <c r="GY971" s="16"/>
      <c r="GZ971" s="16"/>
      <c r="HA971" s="16"/>
      <c r="HB971" s="16"/>
      <c r="HC971" s="16"/>
      <c r="HD971" s="16"/>
      <c r="HE971" s="16"/>
      <c r="HF971" s="16"/>
      <c r="HG971" s="16"/>
      <c r="HH971" s="16"/>
      <c r="HI971" s="16"/>
      <c r="HJ971" s="16"/>
      <c r="HK971" s="16"/>
      <c r="HL971" s="16"/>
      <c r="HM971" s="16"/>
      <c r="HN971" s="16"/>
      <c r="HO971" s="16"/>
      <c r="HP971" s="16"/>
      <c r="HQ971" s="16"/>
      <c r="HR971" s="16"/>
      <c r="HS971" s="16"/>
      <c r="HT971" s="16"/>
      <c r="HU971" s="16"/>
      <c r="HV971" s="16"/>
      <c r="HW971" s="16"/>
      <c r="HX971" s="16"/>
      <c r="HY971" s="16"/>
      <c r="HZ971" s="16"/>
      <c r="IA971" s="16"/>
      <c r="IB971" s="16"/>
      <c r="IC971" s="16"/>
      <c r="ID971" s="16"/>
      <c r="IE971" s="16"/>
      <c r="IF971" s="16"/>
      <c r="IG971" s="16"/>
      <c r="IH971" s="16"/>
      <c r="II971" s="16"/>
      <c r="IJ971" s="16"/>
      <c r="IK971" s="16"/>
      <c r="IL971" s="16"/>
      <c r="IM971" s="16"/>
      <c r="IN971" s="16"/>
      <c r="IO971" s="16"/>
      <c r="IP971" s="16"/>
      <c r="IQ971" s="16"/>
      <c r="IR971" s="16"/>
      <c r="IS971" s="16"/>
      <c r="IT971" s="16"/>
      <c r="IU971" s="16"/>
      <c r="IV971" s="16"/>
      <c r="IW971" s="16"/>
      <c r="IX971" s="16"/>
      <c r="IY971" s="16"/>
      <c r="IZ971" s="16"/>
      <c r="JA971" s="16"/>
      <c r="JB971" s="16"/>
      <c r="JC971" s="16"/>
      <c r="JD971" s="16"/>
      <c r="JE971" s="16"/>
      <c r="JF971" s="16"/>
      <c r="JG971" s="16"/>
      <c r="JH971" s="16"/>
      <c r="JI971" s="16"/>
      <c r="JJ971" s="16"/>
      <c r="JK971" s="16"/>
      <c r="JL971" s="16"/>
      <c r="JM971" s="16"/>
      <c r="JN971" s="16"/>
      <c r="JO971" s="16"/>
      <c r="JP971" s="16"/>
    </row>
    <row r="972" spans="2:276" s="18" customFormat="1" ht="15.75" customHeight="1" x14ac:dyDescent="0.25">
      <c r="B972" s="16"/>
      <c r="C972" s="16"/>
      <c r="D972" s="16"/>
      <c r="E972" s="16"/>
      <c r="F972" s="16"/>
      <c r="G972" s="16"/>
      <c r="H972" s="16"/>
      <c r="I972" s="16"/>
      <c r="J972" s="16"/>
      <c r="K972" s="16"/>
      <c r="L972" s="16"/>
      <c r="M972" s="16"/>
      <c r="N972" s="16"/>
      <c r="O972" s="16"/>
      <c r="P972" s="16"/>
      <c r="Q972" s="16"/>
      <c r="R972" s="16"/>
      <c r="S972" s="16"/>
      <c r="T972" s="16"/>
      <c r="U972" s="16"/>
      <c r="V972" s="16"/>
      <c r="W972" s="16"/>
      <c r="X972" s="16"/>
      <c r="Y972" s="16"/>
      <c r="Z972" s="16"/>
      <c r="AA972" s="16"/>
      <c r="AB972" s="16"/>
      <c r="AC972" s="16"/>
      <c r="AD972" s="16"/>
      <c r="AE972" s="16"/>
      <c r="AF972" s="16"/>
      <c r="AG972" s="16"/>
      <c r="AH972" s="16"/>
      <c r="AI972" s="16"/>
      <c r="AJ972" s="16"/>
      <c r="AK972" s="16"/>
      <c r="AL972" s="16"/>
      <c r="AM972" s="16"/>
      <c r="AN972" s="16"/>
      <c r="AO972" s="16"/>
      <c r="AP972" s="16"/>
      <c r="AQ972" s="16"/>
      <c r="AR972" s="16"/>
      <c r="AS972" s="16"/>
      <c r="AT972" s="16"/>
      <c r="AU972" s="16"/>
      <c r="AV972" s="16"/>
      <c r="AW972" s="16"/>
      <c r="AX972" s="16"/>
      <c r="AY972" s="16"/>
      <c r="AZ972" s="16"/>
      <c r="BA972" s="16"/>
      <c r="BB972" s="16"/>
      <c r="BC972" s="16"/>
      <c r="BD972" s="16"/>
      <c r="BE972" s="16"/>
      <c r="BF972" s="16"/>
      <c r="BG972" s="16"/>
      <c r="BH972" s="16"/>
      <c r="BI972" s="16"/>
      <c r="BJ972" s="16"/>
      <c r="BK972" s="16"/>
      <c r="BL972" s="16"/>
      <c r="BM972" s="16"/>
      <c r="BN972" s="16"/>
      <c r="BO972" s="16"/>
      <c r="BP972" s="16"/>
      <c r="BQ972" s="16"/>
      <c r="BR972" s="16"/>
      <c r="BS972" s="16"/>
      <c r="BT972" s="16"/>
      <c r="BU972" s="16"/>
      <c r="BV972" s="16"/>
      <c r="BW972" s="16"/>
      <c r="BX972" s="16"/>
      <c r="BY972" s="16"/>
      <c r="BZ972" s="16"/>
      <c r="CA972" s="16"/>
      <c r="CB972" s="16"/>
      <c r="CC972" s="16"/>
      <c r="CD972" s="16"/>
      <c r="CE972" s="16"/>
      <c r="CF972" s="16"/>
      <c r="CG972" s="16"/>
      <c r="CH972" s="16"/>
      <c r="CI972" s="16"/>
      <c r="CJ972" s="16"/>
      <c r="CK972" s="16"/>
      <c r="CL972" s="16"/>
      <c r="CM972" s="16"/>
      <c r="CN972" s="16"/>
      <c r="CO972" s="16"/>
      <c r="CP972" s="16"/>
      <c r="CQ972" s="16"/>
      <c r="CR972" s="16"/>
      <c r="CS972" s="16"/>
      <c r="CT972" s="16"/>
      <c r="CU972" s="16"/>
      <c r="CV972" s="16"/>
      <c r="CW972" s="16"/>
      <c r="CX972" s="16"/>
      <c r="CY972" s="16"/>
      <c r="CZ972" s="16"/>
      <c r="DA972" s="16"/>
      <c r="DB972" s="16"/>
      <c r="DC972" s="16"/>
      <c r="DD972" s="16"/>
      <c r="DE972" s="16"/>
      <c r="DF972" s="16"/>
      <c r="DG972" s="16"/>
      <c r="DH972" s="16"/>
      <c r="DI972" s="16"/>
      <c r="DJ972" s="16"/>
      <c r="DK972" s="16"/>
      <c r="DL972" s="16"/>
      <c r="DM972" s="16"/>
      <c r="DN972" s="16"/>
      <c r="DO972" s="16"/>
      <c r="DP972" s="16"/>
      <c r="DQ972" s="16"/>
      <c r="DR972" s="16"/>
      <c r="DS972" s="16"/>
      <c r="DT972" s="16"/>
      <c r="DU972" s="16"/>
      <c r="DV972" s="16"/>
      <c r="DW972" s="16"/>
      <c r="DX972" s="16"/>
      <c r="DY972" s="16"/>
      <c r="DZ972" s="16"/>
      <c r="EA972" s="16"/>
      <c r="EB972" s="16"/>
      <c r="EC972" s="16"/>
      <c r="ED972" s="16"/>
      <c r="EE972" s="16"/>
      <c r="EF972" s="16"/>
      <c r="EG972" s="16"/>
      <c r="EH972" s="16"/>
      <c r="EI972" s="16"/>
      <c r="EJ972" s="16"/>
      <c r="EK972" s="16"/>
      <c r="EL972" s="16"/>
      <c r="EM972" s="16"/>
      <c r="EN972" s="16"/>
      <c r="EO972" s="16"/>
      <c r="EP972" s="16"/>
      <c r="EQ972" s="16"/>
      <c r="ER972" s="16"/>
      <c r="ES972" s="16"/>
      <c r="ET972" s="16"/>
      <c r="EU972" s="16"/>
      <c r="EV972" s="16"/>
      <c r="EW972" s="16"/>
      <c r="EX972" s="16"/>
      <c r="EY972" s="16"/>
      <c r="EZ972" s="16"/>
      <c r="FA972" s="16"/>
      <c r="FB972" s="16"/>
      <c r="FC972" s="16"/>
      <c r="FD972" s="16"/>
      <c r="FE972" s="16"/>
      <c r="FF972" s="16"/>
      <c r="FG972" s="16"/>
      <c r="FH972" s="16"/>
      <c r="FI972" s="16"/>
      <c r="FJ972" s="16"/>
      <c r="FK972" s="16"/>
      <c r="FL972" s="16"/>
      <c r="FM972" s="16"/>
      <c r="FN972" s="16"/>
      <c r="FO972" s="16"/>
      <c r="FP972" s="16"/>
      <c r="FQ972" s="16"/>
      <c r="FR972" s="16"/>
      <c r="FS972" s="16"/>
      <c r="FT972" s="16"/>
      <c r="FU972" s="16"/>
      <c r="FV972" s="16"/>
      <c r="FW972" s="16"/>
      <c r="FX972" s="16"/>
      <c r="FY972" s="16"/>
      <c r="FZ972" s="16"/>
      <c r="GA972" s="16"/>
      <c r="GB972" s="16"/>
      <c r="GC972" s="16"/>
      <c r="GD972" s="16"/>
      <c r="GE972" s="16"/>
      <c r="GF972" s="16"/>
      <c r="GG972" s="16"/>
      <c r="GH972" s="16"/>
      <c r="GI972" s="16"/>
      <c r="GJ972" s="16"/>
      <c r="GK972" s="16"/>
      <c r="GL972" s="16"/>
      <c r="GM972" s="16"/>
      <c r="GN972" s="16"/>
      <c r="GO972" s="16"/>
      <c r="GP972" s="16"/>
      <c r="GQ972" s="16"/>
      <c r="GR972" s="16"/>
      <c r="GS972" s="16"/>
      <c r="GT972" s="16"/>
      <c r="GU972" s="16"/>
      <c r="GV972" s="16"/>
      <c r="GW972" s="16"/>
      <c r="GX972" s="16"/>
      <c r="GY972" s="16"/>
      <c r="GZ972" s="16"/>
      <c r="HA972" s="16"/>
      <c r="HB972" s="16"/>
      <c r="HC972" s="16"/>
      <c r="HD972" s="16"/>
      <c r="HE972" s="16"/>
      <c r="HF972" s="16"/>
      <c r="HG972" s="16"/>
      <c r="HH972" s="16"/>
      <c r="HI972" s="16"/>
      <c r="HJ972" s="16"/>
      <c r="HK972" s="16"/>
      <c r="HL972" s="16"/>
      <c r="HM972" s="16"/>
      <c r="HN972" s="16"/>
      <c r="HO972" s="16"/>
      <c r="HP972" s="16"/>
      <c r="HQ972" s="16"/>
      <c r="HR972" s="16"/>
      <c r="HS972" s="16"/>
      <c r="HT972" s="16"/>
      <c r="HU972" s="16"/>
      <c r="HV972" s="16"/>
      <c r="HW972" s="16"/>
      <c r="HX972" s="16"/>
      <c r="HY972" s="16"/>
      <c r="HZ972" s="16"/>
      <c r="IA972" s="16"/>
      <c r="IB972" s="16"/>
      <c r="IC972" s="16"/>
      <c r="ID972" s="16"/>
      <c r="IE972" s="16"/>
      <c r="IF972" s="16"/>
      <c r="IG972" s="16"/>
      <c r="IH972" s="16"/>
      <c r="II972" s="16"/>
      <c r="IJ972" s="16"/>
      <c r="IK972" s="16"/>
      <c r="IL972" s="16"/>
      <c r="IM972" s="16"/>
      <c r="IN972" s="16"/>
      <c r="IO972" s="16"/>
      <c r="IP972" s="16"/>
      <c r="IQ972" s="16"/>
      <c r="IR972" s="16"/>
      <c r="IS972" s="16"/>
      <c r="IT972" s="16"/>
      <c r="IU972" s="16"/>
      <c r="IV972" s="16"/>
      <c r="IW972" s="16"/>
      <c r="IX972" s="16"/>
      <c r="IY972" s="16"/>
      <c r="IZ972" s="16"/>
      <c r="JA972" s="16"/>
      <c r="JB972" s="16"/>
      <c r="JC972" s="16"/>
      <c r="JD972" s="16"/>
      <c r="JE972" s="16"/>
      <c r="JF972" s="16"/>
      <c r="JG972" s="16"/>
      <c r="JH972" s="16"/>
      <c r="JI972" s="16"/>
      <c r="JJ972" s="16"/>
      <c r="JK972" s="16"/>
      <c r="JL972" s="16"/>
      <c r="JM972" s="16"/>
      <c r="JN972" s="16"/>
      <c r="JO972" s="16"/>
      <c r="JP972" s="16"/>
    </row>
    <row r="973" spans="2:276" s="18" customFormat="1" ht="15.75" customHeight="1" x14ac:dyDescent="0.25">
      <c r="B973" s="16"/>
      <c r="C973" s="16"/>
      <c r="D973" s="16"/>
      <c r="E973" s="16"/>
      <c r="F973" s="16"/>
      <c r="G973" s="16"/>
      <c r="H973" s="16"/>
      <c r="I973" s="16"/>
      <c r="J973" s="16"/>
      <c r="K973" s="16"/>
      <c r="L973" s="16"/>
      <c r="M973" s="16"/>
      <c r="N973" s="16"/>
      <c r="O973" s="16"/>
      <c r="P973" s="16"/>
      <c r="Q973" s="16"/>
      <c r="R973" s="16"/>
      <c r="S973" s="16"/>
      <c r="T973" s="16"/>
      <c r="U973" s="16"/>
      <c r="V973" s="16"/>
      <c r="W973" s="16"/>
      <c r="X973" s="16"/>
      <c r="Y973" s="16"/>
      <c r="Z973" s="16"/>
      <c r="AA973" s="16"/>
      <c r="AB973" s="16"/>
      <c r="AC973" s="16"/>
      <c r="AD973" s="16"/>
      <c r="AE973" s="16"/>
      <c r="AF973" s="16"/>
      <c r="AG973" s="16"/>
      <c r="AH973" s="16"/>
      <c r="AI973" s="16"/>
      <c r="AJ973" s="16"/>
      <c r="AK973" s="16"/>
      <c r="AL973" s="16"/>
      <c r="AM973" s="16"/>
      <c r="AN973" s="16"/>
      <c r="AO973" s="16"/>
      <c r="AP973" s="16"/>
      <c r="AQ973" s="16"/>
      <c r="AR973" s="16"/>
      <c r="AS973" s="16"/>
      <c r="AT973" s="16"/>
      <c r="AU973" s="16"/>
      <c r="AV973" s="16"/>
      <c r="AW973" s="16"/>
      <c r="AX973" s="16"/>
      <c r="AY973" s="16"/>
      <c r="AZ973" s="16"/>
      <c r="BA973" s="16"/>
      <c r="BB973" s="16"/>
      <c r="BC973" s="16"/>
      <c r="BD973" s="16"/>
      <c r="BE973" s="16"/>
      <c r="BF973" s="16"/>
      <c r="BG973" s="16"/>
      <c r="BH973" s="16"/>
      <c r="BI973" s="16"/>
      <c r="BJ973" s="16"/>
      <c r="BK973" s="16"/>
      <c r="BL973" s="16"/>
      <c r="BM973" s="16"/>
      <c r="BN973" s="16"/>
      <c r="BO973" s="16"/>
      <c r="BP973" s="16"/>
      <c r="BQ973" s="16"/>
      <c r="BR973" s="16"/>
      <c r="BS973" s="16"/>
      <c r="BT973" s="16"/>
      <c r="BU973" s="16"/>
      <c r="BV973" s="16"/>
      <c r="BW973" s="16"/>
      <c r="BX973" s="16"/>
      <c r="BY973" s="16"/>
      <c r="BZ973" s="16"/>
      <c r="CA973" s="16"/>
      <c r="CB973" s="16"/>
      <c r="CC973" s="16"/>
      <c r="CD973" s="16"/>
      <c r="CE973" s="16"/>
      <c r="CF973" s="16"/>
      <c r="CG973" s="16"/>
      <c r="CH973" s="16"/>
      <c r="CI973" s="16"/>
      <c r="CJ973" s="16"/>
      <c r="CK973" s="16"/>
      <c r="CL973" s="16"/>
      <c r="CM973" s="16"/>
      <c r="CN973" s="16"/>
      <c r="CO973" s="16"/>
      <c r="CP973" s="16"/>
      <c r="CQ973" s="16"/>
      <c r="CR973" s="16"/>
      <c r="CS973" s="16"/>
      <c r="CT973" s="16"/>
      <c r="CU973" s="16"/>
      <c r="CV973" s="16"/>
      <c r="CW973" s="16"/>
      <c r="CX973" s="16"/>
      <c r="CY973" s="16"/>
      <c r="CZ973" s="16"/>
      <c r="DA973" s="16"/>
      <c r="DB973" s="16"/>
      <c r="DC973" s="16"/>
      <c r="DD973" s="16"/>
      <c r="DE973" s="16"/>
      <c r="DF973" s="16"/>
      <c r="DG973" s="16"/>
      <c r="DH973" s="16"/>
      <c r="DI973" s="16"/>
      <c r="DJ973" s="16"/>
      <c r="DK973" s="16"/>
      <c r="DL973" s="16"/>
      <c r="DM973" s="16"/>
      <c r="DN973" s="16"/>
      <c r="DO973" s="16"/>
      <c r="DP973" s="16"/>
      <c r="DQ973" s="16"/>
      <c r="DR973" s="16"/>
      <c r="DS973" s="16"/>
      <c r="DT973" s="16"/>
      <c r="DU973" s="16"/>
      <c r="DV973" s="16"/>
      <c r="DW973" s="16"/>
      <c r="DX973" s="16"/>
      <c r="DY973" s="16"/>
      <c r="DZ973" s="16"/>
      <c r="EA973" s="16"/>
      <c r="EB973" s="16"/>
      <c r="EC973" s="16"/>
      <c r="ED973" s="16"/>
      <c r="EE973" s="16"/>
      <c r="EF973" s="16"/>
      <c r="EG973" s="16"/>
      <c r="EH973" s="16"/>
      <c r="EI973" s="16"/>
      <c r="EJ973" s="16"/>
      <c r="EK973" s="16"/>
      <c r="EL973" s="16"/>
      <c r="EM973" s="16"/>
      <c r="EN973" s="16"/>
      <c r="EO973" s="16"/>
      <c r="EP973" s="16"/>
      <c r="EQ973" s="16"/>
      <c r="ER973" s="16"/>
      <c r="ES973" s="16"/>
      <c r="ET973" s="16"/>
      <c r="EU973" s="16"/>
      <c r="EV973" s="16"/>
      <c r="EW973" s="16"/>
      <c r="EX973" s="16"/>
      <c r="EY973" s="16"/>
      <c r="EZ973" s="16"/>
      <c r="FA973" s="16"/>
      <c r="FB973" s="16"/>
      <c r="FC973" s="16"/>
      <c r="FD973" s="16"/>
      <c r="FE973" s="16"/>
      <c r="FF973" s="16"/>
      <c r="FG973" s="16"/>
      <c r="FH973" s="16"/>
      <c r="FI973" s="16"/>
      <c r="FJ973" s="16"/>
      <c r="FK973" s="16"/>
      <c r="FL973" s="16"/>
      <c r="FM973" s="16"/>
      <c r="FN973" s="16"/>
      <c r="FO973" s="16"/>
      <c r="FP973" s="16"/>
      <c r="FQ973" s="16"/>
      <c r="FR973" s="16"/>
      <c r="FS973" s="16"/>
      <c r="FT973" s="16"/>
      <c r="FU973" s="16"/>
      <c r="FV973" s="16"/>
      <c r="FW973" s="16"/>
      <c r="FX973" s="16"/>
      <c r="FY973" s="16"/>
      <c r="FZ973" s="16"/>
      <c r="GA973" s="16"/>
      <c r="GB973" s="16"/>
      <c r="GC973" s="16"/>
      <c r="GD973" s="16"/>
      <c r="GE973" s="16"/>
      <c r="GF973" s="16"/>
      <c r="GG973" s="16"/>
      <c r="GH973" s="16"/>
      <c r="GI973" s="16"/>
      <c r="GJ973" s="16"/>
      <c r="GK973" s="16"/>
      <c r="GL973" s="16"/>
      <c r="GM973" s="16"/>
      <c r="GN973" s="16"/>
      <c r="GO973" s="16"/>
      <c r="GP973" s="16"/>
      <c r="GQ973" s="16"/>
      <c r="GR973" s="16"/>
      <c r="GS973" s="16"/>
      <c r="GT973" s="16"/>
      <c r="GU973" s="16"/>
      <c r="GV973" s="16"/>
      <c r="GW973" s="16"/>
      <c r="GX973" s="16"/>
      <c r="GY973" s="16"/>
      <c r="GZ973" s="16"/>
      <c r="HA973" s="16"/>
      <c r="HB973" s="16"/>
      <c r="HC973" s="16"/>
      <c r="HD973" s="16"/>
      <c r="HE973" s="16"/>
      <c r="HF973" s="16"/>
      <c r="HG973" s="16"/>
      <c r="HH973" s="16"/>
      <c r="HI973" s="16"/>
      <c r="HJ973" s="16"/>
      <c r="HK973" s="16"/>
      <c r="HL973" s="16"/>
      <c r="HM973" s="16"/>
      <c r="HN973" s="16"/>
      <c r="HO973" s="16"/>
      <c r="HP973" s="16"/>
      <c r="HQ973" s="16"/>
      <c r="HR973" s="16"/>
      <c r="HS973" s="16"/>
      <c r="HT973" s="16"/>
      <c r="HU973" s="16"/>
      <c r="HV973" s="16"/>
      <c r="HW973" s="16"/>
      <c r="HX973" s="16"/>
      <c r="HY973" s="16"/>
      <c r="HZ973" s="16"/>
      <c r="IA973" s="16"/>
      <c r="IB973" s="16"/>
      <c r="IC973" s="16"/>
      <c r="ID973" s="16"/>
      <c r="IE973" s="16"/>
      <c r="IF973" s="16"/>
      <c r="IG973" s="16"/>
      <c r="IH973" s="16"/>
      <c r="II973" s="16"/>
      <c r="IJ973" s="16"/>
      <c r="IK973" s="16"/>
      <c r="IL973" s="16"/>
      <c r="IM973" s="16"/>
      <c r="IN973" s="16"/>
      <c r="IO973" s="16"/>
      <c r="IP973" s="16"/>
      <c r="IQ973" s="16"/>
      <c r="IR973" s="16"/>
      <c r="IS973" s="16"/>
      <c r="IT973" s="16"/>
      <c r="IU973" s="16"/>
      <c r="IV973" s="16"/>
      <c r="IW973" s="16"/>
      <c r="IX973" s="16"/>
      <c r="IY973" s="16"/>
      <c r="IZ973" s="16"/>
      <c r="JA973" s="16"/>
      <c r="JB973" s="16"/>
      <c r="JC973" s="16"/>
      <c r="JD973" s="16"/>
      <c r="JE973" s="16"/>
      <c r="JF973" s="16"/>
      <c r="JG973" s="16"/>
      <c r="JH973" s="16"/>
      <c r="JI973" s="16"/>
      <c r="JJ973" s="16"/>
      <c r="JK973" s="16"/>
      <c r="JL973" s="16"/>
      <c r="JM973" s="16"/>
      <c r="JN973" s="16"/>
      <c r="JO973" s="16"/>
      <c r="JP973" s="16"/>
    </row>
    <row r="974" spans="2:276" s="18" customFormat="1" ht="15.75" customHeight="1" x14ac:dyDescent="0.25">
      <c r="B974" s="16"/>
      <c r="C974" s="16"/>
      <c r="D974" s="16"/>
      <c r="E974" s="16"/>
      <c r="F974" s="16"/>
      <c r="G974" s="16"/>
      <c r="H974" s="16"/>
      <c r="I974" s="16"/>
      <c r="J974" s="16"/>
      <c r="K974" s="16"/>
      <c r="L974" s="16"/>
      <c r="M974" s="16"/>
      <c r="N974" s="16"/>
      <c r="O974" s="16"/>
      <c r="P974" s="16"/>
      <c r="Q974" s="16"/>
      <c r="R974" s="16"/>
      <c r="S974" s="16"/>
      <c r="T974" s="16"/>
      <c r="U974" s="16"/>
      <c r="V974" s="16"/>
      <c r="W974" s="16"/>
      <c r="X974" s="16"/>
      <c r="Y974" s="16"/>
      <c r="Z974" s="16"/>
      <c r="AA974" s="16"/>
      <c r="AB974" s="16"/>
      <c r="AC974" s="16"/>
      <c r="AD974" s="16"/>
      <c r="AE974" s="16"/>
      <c r="AF974" s="16"/>
      <c r="AG974" s="16"/>
      <c r="AH974" s="16"/>
      <c r="AI974" s="16"/>
      <c r="AJ974" s="16"/>
      <c r="AK974" s="16"/>
      <c r="AL974" s="16"/>
      <c r="AM974" s="16"/>
      <c r="AN974" s="16"/>
      <c r="AO974" s="16"/>
      <c r="AP974" s="16"/>
      <c r="AQ974" s="16"/>
      <c r="AR974" s="16"/>
      <c r="AS974" s="16"/>
      <c r="AT974" s="16"/>
      <c r="AU974" s="16"/>
      <c r="AV974" s="16"/>
      <c r="AW974" s="16"/>
      <c r="AX974" s="16"/>
      <c r="AY974" s="16"/>
      <c r="AZ974" s="16"/>
      <c r="BA974" s="16"/>
      <c r="BB974" s="16"/>
      <c r="BC974" s="16"/>
      <c r="BD974" s="16"/>
      <c r="BE974" s="16"/>
      <c r="BF974" s="16"/>
      <c r="BG974" s="16"/>
      <c r="BH974" s="16"/>
      <c r="BI974" s="16"/>
      <c r="BJ974" s="16"/>
      <c r="BK974" s="16"/>
      <c r="BL974" s="16"/>
      <c r="BM974" s="16"/>
      <c r="BN974" s="16"/>
      <c r="BO974" s="16"/>
      <c r="BP974" s="16"/>
      <c r="BQ974" s="16"/>
      <c r="BR974" s="16"/>
      <c r="BS974" s="16"/>
      <c r="BT974" s="16"/>
      <c r="BU974" s="16"/>
      <c r="BV974" s="16"/>
      <c r="BW974" s="16"/>
      <c r="BX974" s="16"/>
      <c r="BY974" s="16"/>
      <c r="BZ974" s="16"/>
      <c r="CA974" s="16"/>
      <c r="CB974" s="16"/>
      <c r="CC974" s="16"/>
      <c r="CD974" s="16"/>
      <c r="CE974" s="16"/>
      <c r="CF974" s="16"/>
      <c r="CG974" s="16"/>
      <c r="CH974" s="16"/>
      <c r="CI974" s="16"/>
      <c r="CJ974" s="16"/>
      <c r="CK974" s="16"/>
      <c r="CL974" s="16"/>
      <c r="CM974" s="16"/>
      <c r="CN974" s="16"/>
      <c r="CO974" s="16"/>
      <c r="CP974" s="16"/>
      <c r="CQ974" s="16"/>
      <c r="CR974" s="16"/>
      <c r="CS974" s="16"/>
      <c r="CT974" s="16"/>
      <c r="CU974" s="16"/>
      <c r="CV974" s="16"/>
      <c r="CW974" s="16"/>
      <c r="CX974" s="16"/>
      <c r="CY974" s="16"/>
      <c r="CZ974" s="16"/>
      <c r="DA974" s="16"/>
      <c r="DB974" s="16"/>
      <c r="DC974" s="16"/>
      <c r="DD974" s="16"/>
      <c r="DE974" s="16"/>
      <c r="DF974" s="16"/>
      <c r="DG974" s="16"/>
      <c r="DH974" s="16"/>
      <c r="DI974" s="16"/>
      <c r="DJ974" s="16"/>
      <c r="DK974" s="16"/>
      <c r="DL974" s="16"/>
      <c r="DM974" s="16"/>
      <c r="DN974" s="16"/>
      <c r="DO974" s="16"/>
      <c r="DP974" s="16"/>
      <c r="DQ974" s="16"/>
      <c r="DR974" s="16"/>
      <c r="DS974" s="16"/>
      <c r="DT974" s="16"/>
      <c r="DU974" s="16"/>
      <c r="DV974" s="16"/>
      <c r="DW974" s="16"/>
      <c r="DX974" s="16"/>
      <c r="DY974" s="16"/>
      <c r="DZ974" s="16"/>
      <c r="EA974" s="16"/>
      <c r="EB974" s="16"/>
      <c r="EC974" s="16"/>
      <c r="ED974" s="16"/>
      <c r="EE974" s="16"/>
      <c r="EF974" s="16"/>
      <c r="EG974" s="16"/>
      <c r="EH974" s="16"/>
      <c r="EI974" s="16"/>
      <c r="EJ974" s="16"/>
      <c r="EK974" s="16"/>
      <c r="EL974" s="16"/>
      <c r="EM974" s="16"/>
      <c r="EN974" s="16"/>
      <c r="EO974" s="16"/>
      <c r="EP974" s="16"/>
      <c r="EQ974" s="16"/>
      <c r="ER974" s="16"/>
      <c r="ES974" s="16"/>
      <c r="ET974" s="16"/>
      <c r="EU974" s="16"/>
      <c r="EV974" s="16"/>
      <c r="EW974" s="16"/>
      <c r="EX974" s="16"/>
      <c r="EY974" s="16"/>
      <c r="EZ974" s="16"/>
      <c r="FA974" s="16"/>
      <c r="FB974" s="16"/>
      <c r="FC974" s="16"/>
      <c r="FD974" s="16"/>
      <c r="FE974" s="16"/>
      <c r="FF974" s="16"/>
      <c r="FG974" s="16"/>
      <c r="FH974" s="16"/>
      <c r="FI974" s="16"/>
      <c r="FJ974" s="16"/>
      <c r="FK974" s="16"/>
      <c r="FL974" s="16"/>
      <c r="FM974" s="16"/>
      <c r="FN974" s="16"/>
      <c r="FO974" s="16"/>
      <c r="FP974" s="16"/>
      <c r="FQ974" s="16"/>
      <c r="FR974" s="16"/>
      <c r="FS974" s="16"/>
      <c r="FT974" s="16"/>
      <c r="FU974" s="16"/>
      <c r="FV974" s="16"/>
      <c r="FW974" s="16"/>
      <c r="FX974" s="16"/>
      <c r="FY974" s="16"/>
      <c r="FZ974" s="16"/>
      <c r="GA974" s="16"/>
      <c r="GB974" s="16"/>
      <c r="GC974" s="16"/>
      <c r="GD974" s="16"/>
      <c r="GE974" s="16"/>
      <c r="GF974" s="16"/>
      <c r="GG974" s="16"/>
      <c r="GH974" s="16"/>
      <c r="GI974" s="16"/>
      <c r="GJ974" s="16"/>
      <c r="GK974" s="16"/>
      <c r="GL974" s="16"/>
      <c r="GM974" s="16"/>
      <c r="GN974" s="16"/>
      <c r="GO974" s="16"/>
      <c r="GP974" s="16"/>
      <c r="GQ974" s="16"/>
      <c r="GR974" s="16"/>
      <c r="GS974" s="16"/>
      <c r="GT974" s="16"/>
      <c r="GU974" s="16"/>
      <c r="GV974" s="16"/>
      <c r="GW974" s="16"/>
      <c r="GX974" s="16"/>
      <c r="GY974" s="16"/>
      <c r="GZ974" s="16"/>
      <c r="HA974" s="16"/>
      <c r="HB974" s="16"/>
      <c r="HC974" s="16"/>
      <c r="HD974" s="16"/>
      <c r="HE974" s="16"/>
      <c r="HF974" s="16"/>
      <c r="HG974" s="16"/>
      <c r="HH974" s="16"/>
      <c r="HI974" s="16"/>
      <c r="HJ974" s="16"/>
      <c r="HK974" s="16"/>
      <c r="HL974" s="16"/>
      <c r="HM974" s="16"/>
      <c r="HN974" s="16"/>
      <c r="HO974" s="16"/>
      <c r="HP974" s="16"/>
      <c r="HQ974" s="16"/>
      <c r="HR974" s="16"/>
      <c r="HS974" s="16"/>
      <c r="HT974" s="16"/>
      <c r="HU974" s="16"/>
      <c r="HV974" s="16"/>
      <c r="HW974" s="16"/>
      <c r="HX974" s="16"/>
      <c r="HY974" s="16"/>
      <c r="HZ974" s="16"/>
      <c r="IA974" s="16"/>
      <c r="IB974" s="16"/>
      <c r="IC974" s="16"/>
      <c r="ID974" s="16"/>
      <c r="IE974" s="16"/>
      <c r="IF974" s="16"/>
      <c r="IG974" s="16"/>
      <c r="IH974" s="16"/>
      <c r="II974" s="16"/>
      <c r="IJ974" s="16"/>
      <c r="IK974" s="16"/>
      <c r="IL974" s="16"/>
      <c r="IM974" s="16"/>
      <c r="IN974" s="16"/>
      <c r="IO974" s="16"/>
      <c r="IP974" s="16"/>
      <c r="IQ974" s="16"/>
      <c r="IR974" s="16"/>
      <c r="IS974" s="16"/>
      <c r="IT974" s="16"/>
      <c r="IU974" s="16"/>
      <c r="IV974" s="16"/>
      <c r="IW974" s="16"/>
      <c r="IX974" s="16"/>
      <c r="IY974" s="16"/>
      <c r="IZ974" s="16"/>
      <c r="JA974" s="16"/>
      <c r="JB974" s="16"/>
      <c r="JC974" s="16"/>
      <c r="JD974" s="16"/>
      <c r="JE974" s="16"/>
      <c r="JF974" s="16"/>
      <c r="JG974" s="16"/>
      <c r="JH974" s="16"/>
      <c r="JI974" s="16"/>
      <c r="JJ974" s="16"/>
      <c r="JK974" s="16"/>
      <c r="JL974" s="16"/>
      <c r="JM974" s="16"/>
      <c r="JN974" s="16"/>
      <c r="JO974" s="16"/>
      <c r="JP974" s="16"/>
    </row>
    <row r="975" spans="2:276" s="18" customFormat="1" ht="15.75" customHeight="1" x14ac:dyDescent="0.25">
      <c r="B975" s="16"/>
      <c r="C975" s="16"/>
      <c r="D975" s="16"/>
      <c r="E975" s="16"/>
      <c r="F975" s="16"/>
      <c r="G975" s="16"/>
      <c r="H975" s="16"/>
      <c r="I975" s="16"/>
      <c r="J975" s="16"/>
      <c r="K975" s="16"/>
      <c r="L975" s="16"/>
      <c r="M975" s="16"/>
      <c r="N975" s="16"/>
      <c r="O975" s="16"/>
      <c r="P975" s="16"/>
      <c r="Q975" s="16"/>
      <c r="R975" s="16"/>
      <c r="S975" s="16"/>
      <c r="T975" s="16"/>
      <c r="U975" s="16"/>
      <c r="V975" s="16"/>
      <c r="W975" s="16"/>
      <c r="X975" s="16"/>
      <c r="Y975" s="16"/>
      <c r="Z975" s="16"/>
      <c r="AA975" s="16"/>
      <c r="AB975" s="16"/>
      <c r="AC975" s="16"/>
      <c r="AD975" s="16"/>
      <c r="AE975" s="16"/>
      <c r="AF975" s="16"/>
      <c r="AG975" s="16"/>
      <c r="AH975" s="16"/>
      <c r="AI975" s="16"/>
      <c r="AJ975" s="16"/>
      <c r="AK975" s="16"/>
      <c r="AL975" s="16"/>
      <c r="AM975" s="16"/>
      <c r="AN975" s="16"/>
      <c r="AO975" s="16"/>
      <c r="AP975" s="16"/>
      <c r="AQ975" s="16"/>
      <c r="AR975" s="16"/>
      <c r="AS975" s="16"/>
      <c r="AT975" s="16"/>
      <c r="AU975" s="16"/>
      <c r="AV975" s="16"/>
      <c r="AW975" s="16"/>
      <c r="AX975" s="16"/>
      <c r="AY975" s="16"/>
      <c r="AZ975" s="16"/>
      <c r="BA975" s="16"/>
      <c r="BB975" s="16"/>
      <c r="BC975" s="16"/>
      <c r="BD975" s="16"/>
      <c r="BE975" s="16"/>
      <c r="BF975" s="16"/>
      <c r="BG975" s="16"/>
      <c r="BH975" s="16"/>
      <c r="BI975" s="16"/>
      <c r="BJ975" s="16"/>
      <c r="BK975" s="16"/>
      <c r="BL975" s="16"/>
      <c r="BM975" s="16"/>
      <c r="BN975" s="16"/>
      <c r="BO975" s="16"/>
      <c r="BP975" s="16"/>
      <c r="BQ975" s="16"/>
      <c r="BR975" s="16"/>
      <c r="BS975" s="16"/>
      <c r="BT975" s="16"/>
      <c r="BU975" s="16"/>
      <c r="BV975" s="16"/>
      <c r="BW975" s="16"/>
      <c r="BX975" s="16"/>
      <c r="BY975" s="16"/>
      <c r="BZ975" s="16"/>
      <c r="CA975" s="16"/>
      <c r="CB975" s="16"/>
      <c r="CC975" s="16"/>
      <c r="CD975" s="16"/>
      <c r="CE975" s="16"/>
      <c r="CF975" s="16"/>
      <c r="CG975" s="16"/>
      <c r="CH975" s="16"/>
      <c r="CI975" s="16"/>
      <c r="CJ975" s="16"/>
      <c r="CK975" s="16"/>
      <c r="CL975" s="16"/>
      <c r="CM975" s="16"/>
      <c r="CN975" s="16"/>
      <c r="CO975" s="16"/>
      <c r="CP975" s="16"/>
      <c r="CQ975" s="16"/>
      <c r="CR975" s="16"/>
      <c r="CS975" s="16"/>
      <c r="CT975" s="16"/>
      <c r="CU975" s="16"/>
      <c r="CV975" s="16"/>
      <c r="CW975" s="16"/>
      <c r="CX975" s="16"/>
      <c r="CY975" s="16"/>
      <c r="CZ975" s="16"/>
      <c r="DA975" s="16"/>
      <c r="DB975" s="16"/>
      <c r="DC975" s="16"/>
      <c r="DD975" s="16"/>
      <c r="DE975" s="16"/>
      <c r="DF975" s="16"/>
      <c r="DG975" s="16"/>
      <c r="DH975" s="16"/>
      <c r="DI975" s="16"/>
      <c r="DJ975" s="16"/>
      <c r="DK975" s="16"/>
      <c r="DL975" s="16"/>
      <c r="DM975" s="16"/>
      <c r="DN975" s="16"/>
      <c r="DO975" s="16"/>
      <c r="DP975" s="16"/>
      <c r="DQ975" s="16"/>
      <c r="DR975" s="16"/>
      <c r="DS975" s="16"/>
      <c r="DT975" s="16"/>
      <c r="DU975" s="16"/>
      <c r="DV975" s="16"/>
      <c r="DW975" s="16"/>
      <c r="DX975" s="16"/>
      <c r="DY975" s="16"/>
      <c r="DZ975" s="16"/>
      <c r="EA975" s="16"/>
      <c r="EB975" s="16"/>
      <c r="EC975" s="16"/>
      <c r="ED975" s="16"/>
      <c r="EE975" s="16"/>
      <c r="EF975" s="16"/>
      <c r="EG975" s="16"/>
      <c r="EH975" s="16"/>
      <c r="EI975" s="16"/>
      <c r="EJ975" s="16"/>
      <c r="EK975" s="16"/>
      <c r="EL975" s="16"/>
      <c r="EM975" s="16"/>
      <c r="EN975" s="16"/>
      <c r="EO975" s="16"/>
      <c r="EP975" s="16"/>
      <c r="EQ975" s="16"/>
      <c r="ER975" s="16"/>
      <c r="ES975" s="16"/>
      <c r="ET975" s="16"/>
      <c r="EU975" s="16"/>
      <c r="EV975" s="16"/>
      <c r="EW975" s="16"/>
      <c r="EX975" s="16"/>
      <c r="EY975" s="16"/>
      <c r="EZ975" s="16"/>
      <c r="FA975" s="16"/>
      <c r="FB975" s="16"/>
      <c r="FC975" s="16"/>
      <c r="FD975" s="16"/>
      <c r="FE975" s="16"/>
      <c r="FF975" s="16"/>
      <c r="FG975" s="16"/>
      <c r="FH975" s="16"/>
      <c r="FI975" s="16"/>
      <c r="FJ975" s="16"/>
      <c r="FK975" s="16"/>
      <c r="FL975" s="16"/>
      <c r="FM975" s="16"/>
      <c r="FN975" s="16"/>
      <c r="FO975" s="16"/>
      <c r="FP975" s="16"/>
      <c r="FQ975" s="16"/>
      <c r="FR975" s="16"/>
      <c r="FS975" s="16"/>
      <c r="FT975" s="16"/>
      <c r="FU975" s="16"/>
      <c r="FV975" s="16"/>
      <c r="FW975" s="16"/>
      <c r="FX975" s="16"/>
      <c r="FY975" s="16"/>
      <c r="FZ975" s="16"/>
      <c r="GA975" s="16"/>
      <c r="GB975" s="16"/>
      <c r="GC975" s="16"/>
      <c r="GD975" s="16"/>
      <c r="GE975" s="16"/>
      <c r="GF975" s="16"/>
      <c r="GG975" s="16"/>
      <c r="GH975" s="16"/>
      <c r="GI975" s="16"/>
      <c r="GJ975" s="16"/>
      <c r="GK975" s="16"/>
      <c r="GL975" s="16"/>
      <c r="GM975" s="16"/>
      <c r="GN975" s="16"/>
      <c r="GO975" s="16"/>
      <c r="GP975" s="16"/>
      <c r="GQ975" s="16"/>
      <c r="GR975" s="16"/>
      <c r="GS975" s="16"/>
      <c r="GT975" s="16"/>
      <c r="GU975" s="16"/>
      <c r="GV975" s="16"/>
      <c r="GW975" s="16"/>
      <c r="GX975" s="16"/>
      <c r="GY975" s="16"/>
      <c r="GZ975" s="16"/>
      <c r="HA975" s="16"/>
      <c r="HB975" s="16"/>
      <c r="HC975" s="16"/>
      <c r="HD975" s="16"/>
      <c r="HE975" s="16"/>
      <c r="HF975" s="16"/>
      <c r="HG975" s="16"/>
      <c r="HH975" s="16"/>
      <c r="HI975" s="16"/>
      <c r="HJ975" s="16"/>
      <c r="HK975" s="16"/>
      <c r="HL975" s="16"/>
      <c r="HM975" s="16"/>
      <c r="HN975" s="16"/>
      <c r="HO975" s="16"/>
      <c r="HP975" s="16"/>
      <c r="HQ975" s="16"/>
      <c r="HR975" s="16"/>
      <c r="HS975" s="16"/>
      <c r="HT975" s="16"/>
      <c r="HU975" s="16"/>
      <c r="HV975" s="16"/>
      <c r="HW975" s="16"/>
      <c r="HX975" s="16"/>
      <c r="HY975" s="16"/>
      <c r="HZ975" s="16"/>
      <c r="IA975" s="16"/>
      <c r="IB975" s="16"/>
      <c r="IC975" s="16"/>
      <c r="ID975" s="16"/>
      <c r="IE975" s="16"/>
      <c r="IF975" s="16"/>
      <c r="IG975" s="16"/>
      <c r="IH975" s="16"/>
      <c r="II975" s="16"/>
      <c r="IJ975" s="16"/>
      <c r="IK975" s="16"/>
      <c r="IL975" s="16"/>
      <c r="IM975" s="16"/>
      <c r="IN975" s="16"/>
      <c r="IO975" s="16"/>
      <c r="IP975" s="16"/>
      <c r="IQ975" s="16"/>
      <c r="IR975" s="16"/>
      <c r="IS975" s="16"/>
      <c r="IT975" s="16"/>
      <c r="IU975" s="16"/>
      <c r="IV975" s="16"/>
      <c r="IW975" s="16"/>
      <c r="IX975" s="16"/>
      <c r="IY975" s="16"/>
      <c r="IZ975" s="16"/>
      <c r="JA975" s="16"/>
      <c r="JB975" s="16"/>
      <c r="JC975" s="16"/>
      <c r="JD975" s="16"/>
      <c r="JE975" s="16"/>
      <c r="JF975" s="16"/>
      <c r="JG975" s="16"/>
      <c r="JH975" s="16"/>
      <c r="JI975" s="16"/>
      <c r="JJ975" s="16"/>
      <c r="JK975" s="16"/>
      <c r="JL975" s="16"/>
      <c r="JM975" s="16"/>
      <c r="JN975" s="16"/>
      <c r="JO975" s="16"/>
      <c r="JP975" s="16"/>
    </row>
    <row r="976" spans="2:276" s="18" customFormat="1" ht="15.75" customHeight="1" x14ac:dyDescent="0.25">
      <c r="B976" s="16"/>
      <c r="C976" s="16"/>
      <c r="D976" s="16"/>
      <c r="E976" s="16"/>
      <c r="F976" s="16"/>
      <c r="G976" s="16"/>
      <c r="H976" s="16"/>
      <c r="I976" s="16"/>
      <c r="J976" s="16"/>
      <c r="K976" s="16"/>
      <c r="L976" s="16"/>
      <c r="M976" s="16"/>
      <c r="N976" s="16"/>
      <c r="O976" s="16"/>
      <c r="P976" s="16"/>
      <c r="Q976" s="16"/>
      <c r="R976" s="16"/>
      <c r="S976" s="16"/>
      <c r="T976" s="16"/>
      <c r="U976" s="16"/>
      <c r="V976" s="16"/>
      <c r="W976" s="16"/>
      <c r="X976" s="16"/>
      <c r="Y976" s="16"/>
      <c r="Z976" s="16"/>
      <c r="AA976" s="16"/>
      <c r="AB976" s="16"/>
      <c r="AC976" s="16"/>
      <c r="AD976" s="16"/>
      <c r="AE976" s="16"/>
      <c r="AF976" s="16"/>
      <c r="AG976" s="16"/>
      <c r="AH976" s="16"/>
      <c r="AI976" s="16"/>
      <c r="AJ976" s="16"/>
      <c r="AK976" s="16"/>
      <c r="AL976" s="16"/>
      <c r="AM976" s="16"/>
      <c r="AN976" s="16"/>
      <c r="AO976" s="16"/>
      <c r="AP976" s="16"/>
      <c r="AQ976" s="16"/>
      <c r="AR976" s="16"/>
      <c r="AS976" s="16"/>
      <c r="AT976" s="16"/>
      <c r="AU976" s="16"/>
      <c r="AV976" s="16"/>
      <c r="AW976" s="16"/>
      <c r="AX976" s="16"/>
      <c r="AY976" s="16"/>
      <c r="AZ976" s="16"/>
      <c r="BA976" s="16"/>
      <c r="BB976" s="16"/>
      <c r="BC976" s="16"/>
      <c r="BD976" s="16"/>
      <c r="BE976" s="16"/>
      <c r="BF976" s="16"/>
      <c r="BG976" s="16"/>
      <c r="BH976" s="16"/>
      <c r="BI976" s="16"/>
      <c r="BJ976" s="16"/>
      <c r="BK976" s="16"/>
      <c r="BL976" s="16"/>
      <c r="BM976" s="16"/>
      <c r="BN976" s="16"/>
      <c r="BO976" s="16"/>
      <c r="BP976" s="16"/>
      <c r="BQ976" s="16"/>
      <c r="BR976" s="16"/>
      <c r="BS976" s="16"/>
      <c r="BT976" s="16"/>
      <c r="BU976" s="16"/>
      <c r="BV976" s="16"/>
      <c r="BW976" s="16"/>
      <c r="BX976" s="16"/>
      <c r="BY976" s="16"/>
      <c r="BZ976" s="16"/>
      <c r="CA976" s="16"/>
      <c r="CB976" s="16"/>
      <c r="CC976" s="16"/>
      <c r="CD976" s="16"/>
      <c r="CE976" s="16"/>
      <c r="CF976" s="16"/>
      <c r="CG976" s="16"/>
      <c r="CH976" s="16"/>
      <c r="CI976" s="16"/>
      <c r="CJ976" s="16"/>
      <c r="CK976" s="16"/>
      <c r="CL976" s="16"/>
      <c r="CM976" s="16"/>
      <c r="CN976" s="16"/>
      <c r="CO976" s="16"/>
      <c r="CP976" s="16"/>
      <c r="CQ976" s="16"/>
      <c r="CR976" s="16"/>
      <c r="CS976" s="16"/>
      <c r="CT976" s="16"/>
      <c r="CU976" s="16"/>
      <c r="CV976" s="16"/>
      <c r="CW976" s="16"/>
      <c r="CX976" s="16"/>
      <c r="CY976" s="16"/>
      <c r="CZ976" s="16"/>
      <c r="DA976" s="16"/>
      <c r="DB976" s="16"/>
      <c r="DC976" s="16"/>
      <c r="DD976" s="16"/>
      <c r="DE976" s="16"/>
      <c r="DF976" s="16"/>
      <c r="DG976" s="16"/>
      <c r="DH976" s="16"/>
      <c r="DI976" s="16"/>
      <c r="DJ976" s="16"/>
      <c r="DK976" s="16"/>
      <c r="DL976" s="16"/>
      <c r="DM976" s="16"/>
      <c r="DN976" s="16"/>
      <c r="DO976" s="16"/>
      <c r="DP976" s="16"/>
      <c r="DQ976" s="16"/>
      <c r="DR976" s="16"/>
      <c r="DS976" s="16"/>
      <c r="DT976" s="16"/>
      <c r="DU976" s="16"/>
      <c r="DV976" s="16"/>
      <c r="DW976" s="16"/>
      <c r="DX976" s="16"/>
      <c r="DY976" s="16"/>
      <c r="DZ976" s="16"/>
      <c r="EA976" s="16"/>
      <c r="EB976" s="16"/>
      <c r="EC976" s="16"/>
      <c r="ED976" s="16"/>
      <c r="EE976" s="16"/>
      <c r="EF976" s="16"/>
      <c r="EG976" s="16"/>
      <c r="EH976" s="16"/>
      <c r="EI976" s="16"/>
      <c r="EJ976" s="16"/>
      <c r="EK976" s="16"/>
      <c r="EL976" s="16"/>
      <c r="EM976" s="16"/>
      <c r="EN976" s="16"/>
      <c r="EO976" s="16"/>
      <c r="EP976" s="16"/>
      <c r="EQ976" s="16"/>
      <c r="ER976" s="16"/>
      <c r="ES976" s="16"/>
      <c r="ET976" s="16"/>
      <c r="EU976" s="16"/>
      <c r="EV976" s="16"/>
      <c r="EW976" s="16"/>
      <c r="EX976" s="16"/>
      <c r="EY976" s="16"/>
      <c r="EZ976" s="16"/>
      <c r="FA976" s="16"/>
      <c r="FB976" s="16"/>
      <c r="FC976" s="16"/>
      <c r="FD976" s="16"/>
      <c r="FE976" s="16"/>
      <c r="FF976" s="16"/>
      <c r="FG976" s="16"/>
      <c r="FH976" s="16"/>
      <c r="FI976" s="16"/>
      <c r="FJ976" s="16"/>
      <c r="FK976" s="16"/>
      <c r="FL976" s="16"/>
      <c r="FM976" s="16"/>
      <c r="FN976" s="16"/>
      <c r="FO976" s="16"/>
      <c r="FP976" s="16"/>
      <c r="FQ976" s="16"/>
      <c r="FR976" s="16"/>
      <c r="FS976" s="16"/>
      <c r="FT976" s="16"/>
      <c r="FU976" s="16"/>
      <c r="FV976" s="16"/>
      <c r="FW976" s="16"/>
      <c r="FX976" s="16"/>
      <c r="FY976" s="16"/>
      <c r="FZ976" s="16"/>
      <c r="GA976" s="16"/>
      <c r="GB976" s="16"/>
      <c r="GC976" s="16"/>
      <c r="GD976" s="16"/>
      <c r="GE976" s="16"/>
      <c r="GF976" s="16"/>
      <c r="GG976" s="16"/>
      <c r="GH976" s="16"/>
      <c r="GI976" s="16"/>
      <c r="GJ976" s="16"/>
      <c r="GK976" s="16"/>
      <c r="GL976" s="16"/>
      <c r="GM976" s="16"/>
      <c r="GN976" s="16"/>
      <c r="GO976" s="16"/>
      <c r="GP976" s="16"/>
      <c r="GQ976" s="16"/>
      <c r="GR976" s="16"/>
      <c r="GS976" s="16"/>
      <c r="GT976" s="16"/>
      <c r="GU976" s="16"/>
      <c r="GV976" s="16"/>
      <c r="GW976" s="16"/>
      <c r="GX976" s="16"/>
      <c r="GY976" s="16"/>
      <c r="GZ976" s="16"/>
      <c r="HA976" s="16"/>
      <c r="HB976" s="16"/>
      <c r="HC976" s="16"/>
      <c r="HD976" s="16"/>
      <c r="HE976" s="16"/>
      <c r="HF976" s="16"/>
      <c r="HG976" s="16"/>
      <c r="HH976" s="16"/>
      <c r="HI976" s="16"/>
      <c r="HJ976" s="16"/>
      <c r="HK976" s="16"/>
      <c r="HL976" s="16"/>
      <c r="HM976" s="16"/>
      <c r="HN976" s="16"/>
      <c r="HO976" s="16"/>
      <c r="HP976" s="16"/>
      <c r="HQ976" s="16"/>
      <c r="HR976" s="16"/>
      <c r="HS976" s="16"/>
      <c r="HT976" s="16"/>
      <c r="HU976" s="16"/>
      <c r="HV976" s="16"/>
      <c r="HW976" s="16"/>
      <c r="HX976" s="16"/>
      <c r="HY976" s="16"/>
      <c r="HZ976" s="16"/>
      <c r="IA976" s="16"/>
      <c r="IB976" s="16"/>
      <c r="IC976" s="16"/>
      <c r="ID976" s="16"/>
      <c r="IE976" s="16"/>
      <c r="IF976" s="16"/>
      <c r="IG976" s="16"/>
      <c r="IH976" s="16"/>
      <c r="II976" s="16"/>
      <c r="IJ976" s="16"/>
      <c r="IK976" s="16"/>
      <c r="IL976" s="16"/>
      <c r="IM976" s="16"/>
      <c r="IN976" s="16"/>
      <c r="IO976" s="16"/>
      <c r="IP976" s="16"/>
      <c r="IQ976" s="16"/>
      <c r="IR976" s="16"/>
      <c r="IS976" s="16"/>
      <c r="IT976" s="16"/>
      <c r="IU976" s="16"/>
      <c r="IV976" s="16"/>
      <c r="IW976" s="16"/>
      <c r="IX976" s="16"/>
      <c r="IY976" s="16"/>
      <c r="IZ976" s="16"/>
      <c r="JA976" s="16"/>
      <c r="JB976" s="16"/>
      <c r="JC976" s="16"/>
      <c r="JD976" s="16"/>
      <c r="JE976" s="16"/>
      <c r="JF976" s="16"/>
      <c r="JG976" s="16"/>
      <c r="JH976" s="16"/>
      <c r="JI976" s="16"/>
      <c r="JJ976" s="16"/>
      <c r="JK976" s="16"/>
      <c r="JL976" s="16"/>
      <c r="JM976" s="16"/>
      <c r="JN976" s="16"/>
      <c r="JO976" s="16"/>
      <c r="JP976" s="16"/>
    </row>
    <row r="977" spans="2:276" s="18" customFormat="1" ht="15.75" customHeight="1" x14ac:dyDescent="0.25">
      <c r="B977" s="16"/>
      <c r="C977" s="16"/>
      <c r="D977" s="16"/>
      <c r="E977" s="16"/>
      <c r="F977" s="16"/>
      <c r="G977" s="16"/>
      <c r="H977" s="16"/>
      <c r="I977" s="16"/>
      <c r="J977" s="16"/>
      <c r="K977" s="16"/>
      <c r="L977" s="16"/>
      <c r="M977" s="16"/>
      <c r="N977" s="16"/>
      <c r="O977" s="16"/>
      <c r="P977" s="16"/>
      <c r="Q977" s="16"/>
      <c r="R977" s="16"/>
      <c r="S977" s="16"/>
      <c r="T977" s="16"/>
      <c r="U977" s="16"/>
      <c r="V977" s="16"/>
      <c r="W977" s="16"/>
      <c r="X977" s="16"/>
      <c r="Y977" s="16"/>
      <c r="Z977" s="16"/>
      <c r="AA977" s="16"/>
      <c r="AB977" s="16"/>
      <c r="AC977" s="16"/>
      <c r="AD977" s="16"/>
      <c r="AE977" s="16"/>
      <c r="AF977" s="16"/>
      <c r="AG977" s="16"/>
      <c r="AH977" s="16"/>
      <c r="AI977" s="16"/>
      <c r="AJ977" s="16"/>
      <c r="AK977" s="16"/>
      <c r="AL977" s="16"/>
      <c r="AM977" s="16"/>
      <c r="AN977" s="16"/>
      <c r="AO977" s="16"/>
      <c r="AP977" s="16"/>
      <c r="AQ977" s="16"/>
      <c r="AR977" s="16"/>
      <c r="AS977" s="16"/>
      <c r="AT977" s="16"/>
      <c r="AU977" s="16"/>
      <c r="AV977" s="16"/>
      <c r="AW977" s="16"/>
      <c r="AX977" s="16"/>
      <c r="AY977" s="16"/>
      <c r="AZ977" s="16"/>
      <c r="BA977" s="16"/>
      <c r="BB977" s="16"/>
      <c r="BC977" s="16"/>
      <c r="BD977" s="16"/>
      <c r="BE977" s="16"/>
      <c r="BF977" s="16"/>
      <c r="BG977" s="16"/>
      <c r="BH977" s="16"/>
      <c r="BI977" s="16"/>
      <c r="BJ977" s="16"/>
      <c r="BK977" s="16"/>
      <c r="BL977" s="16"/>
      <c r="BM977" s="16"/>
      <c r="BN977" s="16"/>
      <c r="BO977" s="16"/>
      <c r="BP977" s="16"/>
      <c r="BQ977" s="16"/>
      <c r="BR977" s="16"/>
      <c r="BS977" s="16"/>
      <c r="BT977" s="16"/>
      <c r="BU977" s="16"/>
      <c r="BV977" s="16"/>
      <c r="BW977" s="16"/>
      <c r="BX977" s="16"/>
      <c r="BY977" s="16"/>
      <c r="BZ977" s="16"/>
      <c r="CA977" s="16"/>
      <c r="CB977" s="16"/>
      <c r="CC977" s="16"/>
      <c r="CD977" s="16"/>
      <c r="CE977" s="16"/>
      <c r="CF977" s="16"/>
      <c r="CG977" s="16"/>
      <c r="CH977" s="16"/>
      <c r="CI977" s="16"/>
      <c r="CJ977" s="16"/>
      <c r="CK977" s="16"/>
      <c r="CL977" s="16"/>
      <c r="CM977" s="16"/>
      <c r="CN977" s="16"/>
      <c r="CO977" s="16"/>
      <c r="CP977" s="16"/>
      <c r="CQ977" s="16"/>
      <c r="CR977" s="16"/>
      <c r="CS977" s="16"/>
      <c r="CT977" s="16"/>
      <c r="CU977" s="16"/>
      <c r="CV977" s="16"/>
      <c r="CW977" s="16"/>
      <c r="CX977" s="16"/>
      <c r="CY977" s="16"/>
      <c r="CZ977" s="16"/>
      <c r="DA977" s="16"/>
      <c r="DB977" s="16"/>
      <c r="DC977" s="16"/>
      <c r="DD977" s="16"/>
      <c r="DE977" s="16"/>
      <c r="DF977" s="16"/>
      <c r="DG977" s="16"/>
      <c r="DH977" s="16"/>
      <c r="DI977" s="16"/>
      <c r="DJ977" s="16"/>
      <c r="DK977" s="16"/>
      <c r="DL977" s="16"/>
      <c r="DM977" s="16"/>
      <c r="DN977" s="16"/>
      <c r="DO977" s="16"/>
      <c r="DP977" s="16"/>
      <c r="DQ977" s="16"/>
      <c r="DR977" s="16"/>
      <c r="DS977" s="16"/>
      <c r="DT977" s="16"/>
      <c r="DU977" s="16"/>
      <c r="DV977" s="16"/>
      <c r="DW977" s="16"/>
      <c r="DX977" s="16"/>
      <c r="DY977" s="16"/>
      <c r="DZ977" s="16"/>
      <c r="EA977" s="16"/>
      <c r="EB977" s="16"/>
      <c r="EC977" s="16"/>
      <c r="ED977" s="16"/>
      <c r="EE977" s="16"/>
      <c r="EF977" s="16"/>
      <c r="EG977" s="16"/>
      <c r="EH977" s="16"/>
      <c r="EI977" s="16"/>
      <c r="EJ977" s="16"/>
      <c r="EK977" s="16"/>
      <c r="EL977" s="16"/>
      <c r="EM977" s="16"/>
      <c r="EN977" s="16"/>
      <c r="EO977" s="16"/>
      <c r="EP977" s="16"/>
      <c r="EQ977" s="16"/>
      <c r="ER977" s="16"/>
      <c r="ES977" s="16"/>
      <c r="ET977" s="16"/>
      <c r="EU977" s="16"/>
      <c r="EV977" s="16"/>
      <c r="EW977" s="16"/>
      <c r="EX977" s="16"/>
      <c r="EY977" s="16"/>
      <c r="EZ977" s="16"/>
      <c r="FA977" s="16"/>
      <c r="FB977" s="16"/>
      <c r="FC977" s="16"/>
      <c r="FD977" s="16"/>
      <c r="FE977" s="16"/>
      <c r="FF977" s="16"/>
      <c r="FG977" s="16"/>
      <c r="FH977" s="16"/>
      <c r="FI977" s="16"/>
      <c r="FJ977" s="16"/>
      <c r="FK977" s="16"/>
      <c r="FL977" s="16"/>
      <c r="FM977" s="16"/>
      <c r="FN977" s="16"/>
      <c r="FO977" s="16"/>
      <c r="FP977" s="16"/>
      <c r="FQ977" s="16"/>
      <c r="FR977" s="16"/>
      <c r="FS977" s="16"/>
      <c r="FT977" s="16"/>
      <c r="FU977" s="16"/>
      <c r="FV977" s="16"/>
      <c r="FW977" s="16"/>
      <c r="FX977" s="16"/>
      <c r="FY977" s="16"/>
      <c r="FZ977" s="16"/>
      <c r="GA977" s="16"/>
      <c r="GB977" s="16"/>
      <c r="GC977" s="16"/>
      <c r="GD977" s="16"/>
      <c r="GE977" s="16"/>
      <c r="GF977" s="16"/>
      <c r="GG977" s="16"/>
      <c r="GH977" s="16"/>
      <c r="GI977" s="16"/>
      <c r="GJ977" s="16"/>
      <c r="GK977" s="16"/>
      <c r="GL977" s="16"/>
      <c r="GM977" s="16"/>
      <c r="GN977" s="16"/>
      <c r="GO977" s="16"/>
      <c r="GP977" s="16"/>
      <c r="GQ977" s="16"/>
      <c r="GR977" s="16"/>
      <c r="GS977" s="16"/>
      <c r="GT977" s="16"/>
      <c r="GU977" s="16"/>
      <c r="GV977" s="16"/>
      <c r="GW977" s="16"/>
      <c r="GX977" s="16"/>
      <c r="GY977" s="16"/>
      <c r="GZ977" s="16"/>
      <c r="HA977" s="16"/>
      <c r="HB977" s="16"/>
      <c r="HC977" s="16"/>
      <c r="HD977" s="16"/>
      <c r="HE977" s="16"/>
      <c r="HF977" s="16"/>
      <c r="HG977" s="16"/>
      <c r="HH977" s="16"/>
      <c r="HI977" s="16"/>
      <c r="HJ977" s="16"/>
      <c r="HK977" s="16"/>
      <c r="HL977" s="16"/>
      <c r="HM977" s="16"/>
      <c r="HN977" s="16"/>
      <c r="HO977" s="16"/>
      <c r="HP977" s="16"/>
      <c r="HQ977" s="16"/>
      <c r="HR977" s="16"/>
      <c r="HS977" s="16"/>
      <c r="HT977" s="16"/>
      <c r="HU977" s="16"/>
      <c r="HV977" s="16"/>
      <c r="HW977" s="16"/>
      <c r="HX977" s="16"/>
      <c r="HY977" s="16"/>
      <c r="HZ977" s="16"/>
      <c r="IA977" s="16"/>
      <c r="IB977" s="16"/>
      <c r="IC977" s="16"/>
      <c r="ID977" s="16"/>
      <c r="IE977" s="16"/>
      <c r="IF977" s="16"/>
      <c r="IG977" s="16"/>
      <c r="IH977" s="16"/>
      <c r="II977" s="16"/>
      <c r="IJ977" s="16"/>
      <c r="IK977" s="16"/>
      <c r="IL977" s="16"/>
      <c r="IM977" s="16"/>
      <c r="IN977" s="16"/>
      <c r="IO977" s="16"/>
      <c r="IP977" s="16"/>
      <c r="IQ977" s="16"/>
      <c r="IR977" s="16"/>
      <c r="IS977" s="16"/>
      <c r="IT977" s="16"/>
      <c r="IU977" s="16"/>
      <c r="IV977" s="16"/>
      <c r="IW977" s="16"/>
      <c r="IX977" s="16"/>
      <c r="IY977" s="16"/>
      <c r="IZ977" s="16"/>
      <c r="JA977" s="16"/>
      <c r="JB977" s="16"/>
      <c r="JC977" s="16"/>
      <c r="JD977" s="16"/>
      <c r="JE977" s="16"/>
      <c r="JF977" s="16"/>
      <c r="JG977" s="16"/>
      <c r="JH977" s="16"/>
      <c r="JI977" s="16"/>
      <c r="JJ977" s="16"/>
      <c r="JK977" s="16"/>
      <c r="JL977" s="16"/>
      <c r="JM977" s="16"/>
      <c r="JN977" s="16"/>
      <c r="JO977" s="16"/>
      <c r="JP977" s="16"/>
    </row>
    <row r="978" spans="2:276" s="18" customFormat="1" ht="15.75" customHeight="1" x14ac:dyDescent="0.25">
      <c r="B978" s="16"/>
      <c r="C978" s="16"/>
      <c r="D978" s="16"/>
      <c r="E978" s="16"/>
      <c r="F978" s="16"/>
      <c r="G978" s="16"/>
      <c r="H978" s="16"/>
      <c r="I978" s="16"/>
      <c r="J978" s="16"/>
      <c r="K978" s="16"/>
      <c r="L978" s="16"/>
      <c r="M978" s="16"/>
      <c r="N978" s="16"/>
      <c r="O978" s="16"/>
      <c r="P978" s="16"/>
      <c r="Q978" s="16"/>
      <c r="R978" s="16"/>
      <c r="S978" s="16"/>
      <c r="T978" s="16"/>
      <c r="U978" s="16"/>
      <c r="V978" s="16"/>
      <c r="W978" s="16"/>
      <c r="X978" s="16"/>
      <c r="Y978" s="16"/>
      <c r="Z978" s="16"/>
      <c r="AA978" s="16"/>
      <c r="AB978" s="16"/>
      <c r="AC978" s="16"/>
      <c r="AD978" s="16"/>
      <c r="AE978" s="16"/>
      <c r="AF978" s="16"/>
      <c r="AG978" s="16"/>
      <c r="AH978" s="16"/>
      <c r="AI978" s="16"/>
      <c r="AJ978" s="16"/>
      <c r="AK978" s="16"/>
      <c r="AL978" s="16"/>
      <c r="AM978" s="16"/>
      <c r="AN978" s="16"/>
      <c r="AO978" s="16"/>
      <c r="AP978" s="16"/>
      <c r="AQ978" s="16"/>
      <c r="AR978" s="16"/>
      <c r="AS978" s="16"/>
      <c r="AT978" s="16"/>
      <c r="AU978" s="16"/>
      <c r="AV978" s="16"/>
      <c r="AW978" s="16"/>
      <c r="AX978" s="16"/>
      <c r="AY978" s="16"/>
      <c r="AZ978" s="16"/>
      <c r="BA978" s="16"/>
      <c r="BB978" s="16"/>
      <c r="BC978" s="16"/>
      <c r="BD978" s="16"/>
      <c r="BE978" s="16"/>
      <c r="BF978" s="16"/>
      <c r="BG978" s="16"/>
      <c r="BH978" s="16"/>
      <c r="BI978" s="16"/>
      <c r="BJ978" s="16"/>
      <c r="BK978" s="16"/>
      <c r="BL978" s="16"/>
      <c r="BM978" s="16"/>
      <c r="BN978" s="16"/>
      <c r="BO978" s="16"/>
      <c r="BP978" s="16"/>
      <c r="BQ978" s="16"/>
      <c r="BR978" s="16"/>
      <c r="BS978" s="16"/>
      <c r="BT978" s="16"/>
      <c r="BU978" s="16"/>
      <c r="BV978" s="16"/>
      <c r="BW978" s="16"/>
      <c r="BX978" s="16"/>
      <c r="BY978" s="16"/>
      <c r="BZ978" s="16"/>
      <c r="CA978" s="16"/>
      <c r="CB978" s="16"/>
      <c r="CC978" s="16"/>
      <c r="CD978" s="16"/>
      <c r="CE978" s="16"/>
      <c r="CF978" s="16"/>
      <c r="CG978" s="16"/>
      <c r="CH978" s="16"/>
      <c r="CI978" s="16"/>
      <c r="CJ978" s="16"/>
      <c r="CK978" s="16"/>
      <c r="CL978" s="16"/>
      <c r="CM978" s="16"/>
      <c r="CN978" s="16"/>
      <c r="CO978" s="16"/>
      <c r="CP978" s="16"/>
      <c r="CQ978" s="16"/>
      <c r="CR978" s="16"/>
      <c r="CS978" s="16"/>
      <c r="CT978" s="16"/>
      <c r="CU978" s="16"/>
      <c r="CV978" s="16"/>
      <c r="CW978" s="16"/>
      <c r="CX978" s="16"/>
      <c r="CY978" s="16"/>
      <c r="CZ978" s="16"/>
      <c r="DA978" s="16"/>
      <c r="DB978" s="16"/>
      <c r="DC978" s="16"/>
      <c r="DD978" s="16"/>
      <c r="DE978" s="16"/>
      <c r="DF978" s="16"/>
      <c r="DG978" s="16"/>
      <c r="DH978" s="16"/>
      <c r="DI978" s="16"/>
      <c r="DJ978" s="16"/>
      <c r="DK978" s="16"/>
      <c r="DL978" s="16"/>
      <c r="DM978" s="16"/>
      <c r="DN978" s="16"/>
      <c r="DO978" s="16"/>
      <c r="DP978" s="16"/>
      <c r="DQ978" s="16"/>
      <c r="DR978" s="16"/>
      <c r="DS978" s="16"/>
      <c r="DT978" s="16"/>
      <c r="DU978" s="16"/>
      <c r="DV978" s="16"/>
      <c r="DW978" s="16"/>
      <c r="DX978" s="16"/>
      <c r="DY978" s="16"/>
      <c r="DZ978" s="16"/>
      <c r="EA978" s="16"/>
      <c r="EB978" s="16"/>
      <c r="EC978" s="16"/>
      <c r="ED978" s="16"/>
      <c r="EE978" s="16"/>
      <c r="EF978" s="16"/>
      <c r="EG978" s="16"/>
      <c r="EH978" s="16"/>
      <c r="EI978" s="16"/>
      <c r="EJ978" s="16"/>
      <c r="EK978" s="16"/>
      <c r="EL978" s="16"/>
      <c r="EM978" s="16"/>
      <c r="EN978" s="16"/>
      <c r="EO978" s="16"/>
      <c r="EP978" s="16"/>
      <c r="EQ978" s="16"/>
      <c r="ER978" s="16"/>
      <c r="ES978" s="16"/>
      <c r="ET978" s="16"/>
      <c r="EU978" s="16"/>
      <c r="EV978" s="16"/>
      <c r="EW978" s="16"/>
      <c r="EX978" s="16"/>
      <c r="EY978" s="16"/>
      <c r="EZ978" s="16"/>
      <c r="FA978" s="16"/>
      <c r="FB978" s="16"/>
      <c r="FC978" s="16"/>
      <c r="FD978" s="16"/>
      <c r="FE978" s="16"/>
      <c r="FF978" s="16"/>
      <c r="FG978" s="16"/>
      <c r="FH978" s="16"/>
      <c r="FI978" s="16"/>
      <c r="FJ978" s="16"/>
      <c r="FK978" s="16"/>
      <c r="FL978" s="16"/>
      <c r="FM978" s="16"/>
      <c r="FN978" s="16"/>
      <c r="FO978" s="16"/>
      <c r="FP978" s="16"/>
      <c r="FQ978" s="16"/>
      <c r="FR978" s="16"/>
      <c r="FS978" s="16"/>
      <c r="FT978" s="16"/>
      <c r="FU978" s="16"/>
      <c r="FV978" s="16"/>
      <c r="FW978" s="16"/>
      <c r="FX978" s="16"/>
      <c r="FY978" s="16"/>
      <c r="FZ978" s="16"/>
      <c r="GA978" s="16"/>
      <c r="GB978" s="16"/>
      <c r="GC978" s="16"/>
      <c r="GD978" s="16"/>
      <c r="GE978" s="16"/>
      <c r="GF978" s="16"/>
      <c r="GG978" s="16"/>
      <c r="GH978" s="16"/>
      <c r="GI978" s="16"/>
      <c r="GJ978" s="16"/>
      <c r="GK978" s="16"/>
      <c r="GL978" s="16"/>
      <c r="GM978" s="16"/>
      <c r="GN978" s="16"/>
      <c r="GO978" s="16"/>
      <c r="GP978" s="16"/>
      <c r="GQ978" s="16"/>
      <c r="GR978" s="16"/>
      <c r="GS978" s="16"/>
      <c r="GT978" s="16"/>
      <c r="GU978" s="16"/>
      <c r="GV978" s="16"/>
      <c r="GW978" s="16"/>
      <c r="GX978" s="16"/>
      <c r="GY978" s="16"/>
      <c r="GZ978" s="16"/>
      <c r="HA978" s="16"/>
      <c r="HB978" s="16"/>
      <c r="HC978" s="16"/>
      <c r="HD978" s="16"/>
      <c r="HE978" s="16"/>
      <c r="HF978" s="16"/>
      <c r="HG978" s="16"/>
      <c r="HH978" s="16"/>
      <c r="HI978" s="16"/>
      <c r="HJ978" s="16"/>
      <c r="HK978" s="16"/>
      <c r="HL978" s="16"/>
      <c r="HM978" s="16"/>
      <c r="HN978" s="16"/>
      <c r="HO978" s="16"/>
      <c r="HP978" s="16"/>
      <c r="HQ978" s="16"/>
      <c r="HR978" s="16"/>
      <c r="HS978" s="16"/>
      <c r="HT978" s="16"/>
      <c r="HU978" s="16"/>
      <c r="HV978" s="16"/>
      <c r="HW978" s="16"/>
      <c r="HX978" s="16"/>
      <c r="HY978" s="16"/>
      <c r="HZ978" s="16"/>
      <c r="IA978" s="16"/>
      <c r="IB978" s="16"/>
      <c r="IC978" s="16"/>
      <c r="ID978" s="16"/>
      <c r="IE978" s="16"/>
      <c r="IF978" s="16"/>
      <c r="IG978" s="16"/>
      <c r="IH978" s="16"/>
      <c r="II978" s="16"/>
      <c r="IJ978" s="16"/>
      <c r="IK978" s="16"/>
      <c r="IL978" s="16"/>
      <c r="IM978" s="16"/>
      <c r="IN978" s="16"/>
      <c r="IO978" s="16"/>
      <c r="IP978" s="16"/>
      <c r="IQ978" s="16"/>
      <c r="IR978" s="16"/>
      <c r="IS978" s="16"/>
      <c r="IT978" s="16"/>
      <c r="IU978" s="16"/>
      <c r="IV978" s="16"/>
      <c r="IW978" s="16"/>
      <c r="IX978" s="16"/>
      <c r="IY978" s="16"/>
      <c r="IZ978" s="16"/>
      <c r="JA978" s="16"/>
      <c r="JB978" s="16"/>
      <c r="JC978" s="16"/>
      <c r="JD978" s="16"/>
      <c r="JE978" s="16"/>
      <c r="JF978" s="16"/>
      <c r="JG978" s="16"/>
      <c r="JH978" s="16"/>
      <c r="JI978" s="16"/>
      <c r="JJ978" s="16"/>
      <c r="JK978" s="16"/>
      <c r="JL978" s="16"/>
      <c r="JM978" s="16"/>
      <c r="JN978" s="16"/>
      <c r="JO978" s="16"/>
      <c r="JP978" s="16"/>
    </row>
    <row r="979" spans="2:276" s="18" customFormat="1" ht="15.75" customHeight="1" x14ac:dyDescent="0.25">
      <c r="B979" s="16"/>
      <c r="C979" s="16"/>
      <c r="D979" s="16"/>
      <c r="E979" s="16"/>
      <c r="F979" s="16"/>
      <c r="G979" s="16"/>
      <c r="H979" s="16"/>
      <c r="I979" s="16"/>
      <c r="J979" s="16"/>
      <c r="K979" s="16"/>
      <c r="L979" s="16"/>
      <c r="M979" s="16"/>
      <c r="N979" s="16"/>
      <c r="O979" s="16"/>
      <c r="P979" s="16"/>
      <c r="Q979" s="16"/>
      <c r="R979" s="16"/>
      <c r="S979" s="16"/>
      <c r="T979" s="16"/>
      <c r="U979" s="16"/>
      <c r="V979" s="16"/>
      <c r="W979" s="16"/>
      <c r="X979" s="16"/>
      <c r="Y979" s="16"/>
      <c r="Z979" s="16"/>
      <c r="AA979" s="16"/>
      <c r="AB979" s="16"/>
      <c r="AC979" s="16"/>
      <c r="AD979" s="16"/>
      <c r="AE979" s="16"/>
      <c r="AF979" s="16"/>
      <c r="AG979" s="16"/>
      <c r="AH979" s="16"/>
      <c r="AI979" s="16"/>
      <c r="AJ979" s="16"/>
      <c r="AK979" s="16"/>
      <c r="AL979" s="16"/>
      <c r="AM979" s="16"/>
      <c r="AN979" s="16"/>
      <c r="AO979" s="16"/>
      <c r="AP979" s="16"/>
      <c r="AQ979" s="16"/>
      <c r="AR979" s="16"/>
      <c r="AS979" s="16"/>
      <c r="AT979" s="16"/>
      <c r="AU979" s="16"/>
      <c r="AV979" s="16"/>
      <c r="AW979" s="16"/>
      <c r="AX979" s="16"/>
      <c r="AY979" s="16"/>
      <c r="AZ979" s="16"/>
      <c r="BA979" s="16"/>
      <c r="BB979" s="16"/>
      <c r="BC979" s="16"/>
      <c r="BD979" s="16"/>
      <c r="BE979" s="16"/>
      <c r="BF979" s="16"/>
      <c r="BG979" s="16"/>
      <c r="BH979" s="16"/>
      <c r="BI979" s="16"/>
      <c r="BJ979" s="16"/>
      <c r="BK979" s="16"/>
      <c r="BL979" s="16"/>
      <c r="BM979" s="16"/>
      <c r="BN979" s="16"/>
      <c r="BO979" s="16"/>
      <c r="BP979" s="16"/>
      <c r="BQ979" s="16"/>
      <c r="BR979" s="16"/>
      <c r="BS979" s="16"/>
      <c r="BT979" s="16"/>
      <c r="BU979" s="16"/>
      <c r="BV979" s="16"/>
      <c r="BW979" s="16"/>
      <c r="BX979" s="16"/>
      <c r="BY979" s="16"/>
      <c r="BZ979" s="16"/>
      <c r="CA979" s="16"/>
      <c r="CB979" s="16"/>
      <c r="CC979" s="16"/>
      <c r="CD979" s="16"/>
      <c r="CE979" s="16"/>
      <c r="CF979" s="16"/>
      <c r="CG979" s="16"/>
      <c r="CH979" s="16"/>
      <c r="CI979" s="16"/>
      <c r="CJ979" s="16"/>
      <c r="CK979" s="16"/>
      <c r="CL979" s="16"/>
      <c r="CM979" s="16"/>
      <c r="CN979" s="16"/>
      <c r="CO979" s="16"/>
      <c r="CP979" s="16"/>
      <c r="CQ979" s="16"/>
      <c r="CR979" s="16"/>
      <c r="CS979" s="16"/>
      <c r="CT979" s="16"/>
      <c r="CU979" s="16"/>
      <c r="CV979" s="16"/>
      <c r="CW979" s="16"/>
      <c r="CX979" s="16"/>
      <c r="CY979" s="16"/>
      <c r="CZ979" s="16"/>
      <c r="DA979" s="16"/>
      <c r="DB979" s="16"/>
      <c r="DC979" s="16"/>
      <c r="DD979" s="16"/>
      <c r="DE979" s="16"/>
      <c r="DF979" s="16"/>
      <c r="DG979" s="16"/>
      <c r="DH979" s="16"/>
      <c r="DI979" s="16"/>
      <c r="DJ979" s="16"/>
      <c r="DK979" s="16"/>
      <c r="DL979" s="16"/>
      <c r="DM979" s="16"/>
      <c r="DN979" s="16"/>
      <c r="DO979" s="16"/>
      <c r="DP979" s="16"/>
      <c r="DQ979" s="16"/>
      <c r="DR979" s="16"/>
      <c r="DS979" s="16"/>
      <c r="DT979" s="16"/>
      <c r="DU979" s="16"/>
      <c r="DV979" s="16"/>
      <c r="DW979" s="16"/>
      <c r="DX979" s="16"/>
      <c r="DY979" s="16"/>
      <c r="DZ979" s="16"/>
      <c r="EA979" s="16"/>
      <c r="EB979" s="16"/>
      <c r="EC979" s="16"/>
      <c r="ED979" s="16"/>
      <c r="EE979" s="16"/>
      <c r="EF979" s="16"/>
      <c r="EG979" s="16"/>
      <c r="EH979" s="16"/>
      <c r="EI979" s="16"/>
      <c r="EJ979" s="16"/>
      <c r="EK979" s="16"/>
      <c r="EL979" s="16"/>
      <c r="EM979" s="16"/>
      <c r="EN979" s="16"/>
      <c r="EO979" s="16"/>
      <c r="EP979" s="16"/>
      <c r="EQ979" s="16"/>
      <c r="ER979" s="16"/>
      <c r="ES979" s="16"/>
      <c r="ET979" s="16"/>
      <c r="EU979" s="16"/>
      <c r="EV979" s="16"/>
      <c r="EW979" s="16"/>
      <c r="EX979" s="16"/>
      <c r="EY979" s="16"/>
      <c r="EZ979" s="16"/>
      <c r="FA979" s="16"/>
      <c r="FB979" s="16"/>
      <c r="FC979" s="16"/>
      <c r="FD979" s="16"/>
      <c r="FE979" s="16"/>
      <c r="FF979" s="16"/>
      <c r="FG979" s="16"/>
      <c r="FH979" s="16"/>
      <c r="FI979" s="16"/>
      <c r="FJ979" s="16"/>
      <c r="FK979" s="16"/>
      <c r="FL979" s="16"/>
      <c r="FM979" s="16"/>
      <c r="FN979" s="16"/>
      <c r="FO979" s="16"/>
      <c r="FP979" s="16"/>
      <c r="FQ979" s="16"/>
      <c r="FR979" s="16"/>
      <c r="FS979" s="16"/>
      <c r="FT979" s="16"/>
      <c r="FU979" s="16"/>
      <c r="FV979" s="16"/>
      <c r="FW979" s="16"/>
      <c r="FX979" s="16"/>
      <c r="FY979" s="16"/>
      <c r="FZ979" s="16"/>
      <c r="GA979" s="16"/>
      <c r="GB979" s="16"/>
      <c r="GC979" s="16"/>
      <c r="GD979" s="16"/>
      <c r="GE979" s="16"/>
      <c r="GF979" s="16"/>
      <c r="GG979" s="16"/>
      <c r="GH979" s="16"/>
      <c r="GI979" s="16"/>
      <c r="GJ979" s="16"/>
      <c r="GK979" s="16"/>
      <c r="GL979" s="16"/>
      <c r="GM979" s="16"/>
      <c r="GN979" s="16"/>
      <c r="GO979" s="16"/>
      <c r="GP979" s="16"/>
      <c r="GQ979" s="16"/>
      <c r="GR979" s="16"/>
      <c r="GS979" s="16"/>
      <c r="GT979" s="16"/>
      <c r="GU979" s="16"/>
      <c r="GV979" s="16"/>
      <c r="GW979" s="16"/>
      <c r="GX979" s="16"/>
      <c r="GY979" s="16"/>
      <c r="GZ979" s="16"/>
      <c r="HA979" s="16"/>
      <c r="HB979" s="16"/>
      <c r="HC979" s="16"/>
      <c r="HD979" s="16"/>
      <c r="HE979" s="16"/>
      <c r="HF979" s="16"/>
      <c r="HG979" s="16"/>
      <c r="HH979" s="16"/>
      <c r="HI979" s="16"/>
      <c r="HJ979" s="16"/>
      <c r="HK979" s="16"/>
      <c r="HL979" s="16"/>
      <c r="HM979" s="16"/>
      <c r="HN979" s="16"/>
      <c r="HO979" s="16"/>
      <c r="HP979" s="16"/>
      <c r="HQ979" s="16"/>
      <c r="HR979" s="16"/>
      <c r="HS979" s="16"/>
      <c r="HT979" s="16"/>
      <c r="HU979" s="16"/>
      <c r="HV979" s="16"/>
      <c r="HW979" s="16"/>
      <c r="HX979" s="16"/>
      <c r="HY979" s="16"/>
      <c r="HZ979" s="16"/>
      <c r="IA979" s="16"/>
      <c r="IB979" s="16"/>
      <c r="IC979" s="16"/>
      <c r="ID979" s="16"/>
      <c r="IE979" s="16"/>
      <c r="IF979" s="16"/>
      <c r="IG979" s="16"/>
      <c r="IH979" s="16"/>
      <c r="II979" s="16"/>
      <c r="IJ979" s="16"/>
      <c r="IK979" s="16"/>
      <c r="IL979" s="16"/>
      <c r="IM979" s="16"/>
      <c r="IN979" s="16"/>
      <c r="IO979" s="16"/>
      <c r="IP979" s="16"/>
      <c r="IQ979" s="16"/>
      <c r="IR979" s="16"/>
      <c r="IS979" s="16"/>
      <c r="IT979" s="16"/>
      <c r="IU979" s="16"/>
      <c r="IV979" s="16"/>
      <c r="IW979" s="16"/>
      <c r="IX979" s="16"/>
      <c r="IY979" s="16"/>
      <c r="IZ979" s="16"/>
      <c r="JA979" s="16"/>
      <c r="JB979" s="16"/>
      <c r="JC979" s="16"/>
      <c r="JD979" s="16"/>
      <c r="JE979" s="16"/>
      <c r="JF979" s="16"/>
      <c r="JG979" s="16"/>
      <c r="JH979" s="16"/>
      <c r="JI979" s="16"/>
      <c r="JJ979" s="16"/>
      <c r="JK979" s="16"/>
      <c r="JL979" s="16"/>
      <c r="JM979" s="16"/>
      <c r="JN979" s="16"/>
      <c r="JO979" s="16"/>
      <c r="JP979" s="16"/>
    </row>
    <row r="980" spans="2:276" s="18" customFormat="1" ht="15.75" customHeight="1" x14ac:dyDescent="0.25">
      <c r="B980" s="16"/>
      <c r="C980" s="16"/>
      <c r="D980" s="16"/>
      <c r="E980" s="16"/>
      <c r="F980" s="16"/>
      <c r="G980" s="16"/>
      <c r="H980" s="16"/>
      <c r="I980" s="16"/>
      <c r="J980" s="16"/>
      <c r="K980" s="16"/>
      <c r="L980" s="16"/>
      <c r="M980" s="16"/>
      <c r="N980" s="16"/>
      <c r="O980" s="16"/>
      <c r="P980" s="16"/>
      <c r="Q980" s="16"/>
      <c r="R980" s="16"/>
      <c r="S980" s="16"/>
      <c r="T980" s="16"/>
      <c r="U980" s="16"/>
      <c r="V980" s="16"/>
      <c r="W980" s="16"/>
      <c r="X980" s="16"/>
      <c r="Y980" s="16"/>
      <c r="Z980" s="16"/>
      <c r="AA980" s="16"/>
      <c r="AB980" s="16"/>
      <c r="AC980" s="16"/>
      <c r="AD980" s="16"/>
      <c r="AE980" s="16"/>
      <c r="AF980" s="16"/>
      <c r="AG980" s="16"/>
      <c r="AH980" s="16"/>
      <c r="AI980" s="16"/>
      <c r="AJ980" s="16"/>
      <c r="AK980" s="16"/>
      <c r="AL980" s="16"/>
      <c r="AM980" s="16"/>
      <c r="AN980" s="16"/>
      <c r="AO980" s="16"/>
      <c r="AP980" s="16"/>
      <c r="AQ980" s="16"/>
      <c r="AR980" s="16"/>
      <c r="AS980" s="16"/>
      <c r="AT980" s="16"/>
      <c r="AU980" s="16"/>
      <c r="AV980" s="16"/>
      <c r="AW980" s="16"/>
      <c r="AX980" s="16"/>
      <c r="AY980" s="16"/>
      <c r="AZ980" s="16"/>
      <c r="BA980" s="16"/>
      <c r="BB980" s="16"/>
      <c r="BC980" s="16"/>
      <c r="BD980" s="16"/>
      <c r="BE980" s="16"/>
      <c r="BF980" s="16"/>
      <c r="BG980" s="16"/>
      <c r="BH980" s="16"/>
      <c r="BI980" s="16"/>
      <c r="BJ980" s="16"/>
      <c r="BK980" s="16"/>
      <c r="BL980" s="16"/>
      <c r="BM980" s="16"/>
      <c r="BN980" s="16"/>
      <c r="BO980" s="16"/>
      <c r="BP980" s="16"/>
      <c r="BQ980" s="16"/>
      <c r="BR980" s="16"/>
      <c r="BS980" s="16"/>
      <c r="BT980" s="16"/>
      <c r="BU980" s="16"/>
      <c r="BV980" s="16"/>
      <c r="BW980" s="16"/>
      <c r="BX980" s="16"/>
      <c r="BY980" s="16"/>
      <c r="BZ980" s="16"/>
      <c r="CA980" s="16"/>
      <c r="CB980" s="16"/>
      <c r="CC980" s="16"/>
      <c r="CD980" s="16"/>
      <c r="CE980" s="16"/>
      <c r="CF980" s="16"/>
      <c r="CG980" s="16"/>
      <c r="CH980" s="16"/>
      <c r="CI980" s="16"/>
      <c r="CJ980" s="16"/>
      <c r="CK980" s="16"/>
      <c r="CL980" s="16"/>
      <c r="CM980" s="16"/>
      <c r="CN980" s="16"/>
      <c r="CO980" s="16"/>
      <c r="CP980" s="16"/>
      <c r="CQ980" s="16"/>
      <c r="CR980" s="16"/>
      <c r="CS980" s="16"/>
      <c r="CT980" s="16"/>
      <c r="CU980" s="16"/>
      <c r="CV980" s="16"/>
      <c r="CW980" s="16"/>
      <c r="CX980" s="16"/>
      <c r="CY980" s="16"/>
      <c r="CZ980" s="16"/>
      <c r="DA980" s="16"/>
      <c r="DB980" s="16"/>
      <c r="DC980" s="16"/>
      <c r="DD980" s="16"/>
      <c r="DE980" s="16"/>
      <c r="DF980" s="16"/>
      <c r="DG980" s="16"/>
      <c r="DH980" s="16"/>
      <c r="DI980" s="16"/>
      <c r="DJ980" s="16"/>
      <c r="DK980" s="16"/>
      <c r="DL980" s="16"/>
      <c r="DM980" s="16"/>
      <c r="DN980" s="16"/>
      <c r="DO980" s="16"/>
      <c r="DP980" s="16"/>
      <c r="DQ980" s="16"/>
      <c r="DR980" s="16"/>
      <c r="DS980" s="16"/>
      <c r="DT980" s="16"/>
      <c r="DU980" s="16"/>
      <c r="DV980" s="16"/>
      <c r="DW980" s="16"/>
      <c r="DX980" s="16"/>
      <c r="DY980" s="16"/>
      <c r="DZ980" s="16"/>
      <c r="EA980" s="16"/>
      <c r="EB980" s="16"/>
      <c r="EC980" s="16"/>
      <c r="ED980" s="16"/>
      <c r="EE980" s="16"/>
      <c r="EF980" s="16"/>
      <c r="EG980" s="16"/>
      <c r="EH980" s="16"/>
      <c r="EI980" s="16"/>
      <c r="EJ980" s="16"/>
      <c r="EK980" s="16"/>
      <c r="EL980" s="16"/>
      <c r="EM980" s="16"/>
      <c r="EN980" s="16"/>
      <c r="EO980" s="16"/>
      <c r="EP980" s="16"/>
      <c r="EQ980" s="16"/>
      <c r="ER980" s="16"/>
      <c r="ES980" s="16"/>
      <c r="ET980" s="16"/>
      <c r="EU980" s="16"/>
      <c r="EV980" s="16"/>
      <c r="EW980" s="16"/>
      <c r="EX980" s="16"/>
      <c r="EY980" s="16"/>
      <c r="EZ980" s="16"/>
      <c r="FA980" s="16"/>
      <c r="FB980" s="16"/>
      <c r="FC980" s="16"/>
      <c r="FD980" s="16"/>
      <c r="FE980" s="16"/>
      <c r="FF980" s="16"/>
      <c r="FG980" s="16"/>
      <c r="FH980" s="16"/>
      <c r="FI980" s="16"/>
      <c r="FJ980" s="16"/>
      <c r="FK980" s="16"/>
      <c r="FL980" s="16"/>
      <c r="FM980" s="16"/>
      <c r="FN980" s="16"/>
      <c r="FO980" s="16"/>
      <c r="FP980" s="16"/>
      <c r="FQ980" s="16"/>
      <c r="FR980" s="16"/>
      <c r="FS980" s="16"/>
      <c r="FT980" s="16"/>
      <c r="FU980" s="16"/>
      <c r="FV980" s="16"/>
      <c r="FW980" s="16"/>
      <c r="FX980" s="16"/>
      <c r="FY980" s="16"/>
      <c r="FZ980" s="16"/>
      <c r="GA980" s="16"/>
      <c r="GB980" s="16"/>
      <c r="GC980" s="16"/>
      <c r="GD980" s="16"/>
      <c r="GE980" s="16"/>
      <c r="GF980" s="16"/>
      <c r="GG980" s="16"/>
      <c r="GH980" s="16"/>
      <c r="GI980" s="16"/>
      <c r="GJ980" s="16"/>
      <c r="GK980" s="16"/>
      <c r="GL980" s="16"/>
      <c r="GM980" s="16"/>
      <c r="GN980" s="16"/>
      <c r="GO980" s="16"/>
      <c r="GP980" s="16"/>
      <c r="GQ980" s="16"/>
      <c r="GR980" s="16"/>
      <c r="GS980" s="16"/>
      <c r="GT980" s="16"/>
      <c r="GU980" s="16"/>
      <c r="GV980" s="16"/>
      <c r="GW980" s="16"/>
      <c r="GX980" s="16"/>
      <c r="GY980" s="16"/>
      <c r="GZ980" s="16"/>
      <c r="HA980" s="16"/>
      <c r="HB980" s="16"/>
      <c r="HC980" s="16"/>
      <c r="HD980" s="16"/>
      <c r="HE980" s="16"/>
      <c r="HF980" s="16"/>
      <c r="HG980" s="16"/>
      <c r="HH980" s="16"/>
      <c r="HI980" s="16"/>
      <c r="HJ980" s="16"/>
      <c r="HK980" s="16"/>
      <c r="HL980" s="16"/>
      <c r="HM980" s="16"/>
      <c r="HN980" s="16"/>
      <c r="HO980" s="16"/>
      <c r="HP980" s="16"/>
      <c r="HQ980" s="16"/>
      <c r="HR980" s="16"/>
      <c r="HS980" s="16"/>
      <c r="HT980" s="16"/>
      <c r="HU980" s="16"/>
      <c r="HV980" s="16"/>
      <c r="HW980" s="16"/>
      <c r="HX980" s="16"/>
      <c r="HY980" s="16"/>
      <c r="HZ980" s="16"/>
      <c r="IA980" s="16"/>
      <c r="IB980" s="16"/>
      <c r="IC980" s="16"/>
      <c r="ID980" s="16"/>
      <c r="IE980" s="16"/>
      <c r="IF980" s="16"/>
      <c r="IG980" s="16"/>
      <c r="IH980" s="16"/>
      <c r="II980" s="16"/>
      <c r="IJ980" s="16"/>
      <c r="IK980" s="16"/>
      <c r="IL980" s="16"/>
      <c r="IM980" s="16"/>
      <c r="IN980" s="16"/>
      <c r="IO980" s="16"/>
      <c r="IP980" s="16"/>
      <c r="IQ980" s="16"/>
      <c r="IR980" s="16"/>
      <c r="IS980" s="16"/>
      <c r="IT980" s="16"/>
      <c r="IU980" s="16"/>
      <c r="IV980" s="16"/>
      <c r="IW980" s="16"/>
      <c r="IX980" s="16"/>
      <c r="IY980" s="16"/>
      <c r="IZ980" s="16"/>
      <c r="JA980" s="16"/>
      <c r="JB980" s="16"/>
      <c r="JC980" s="16"/>
      <c r="JD980" s="16"/>
      <c r="JE980" s="16"/>
      <c r="JF980" s="16"/>
      <c r="JG980" s="16"/>
      <c r="JH980" s="16"/>
      <c r="JI980" s="16"/>
      <c r="JJ980" s="16"/>
      <c r="JK980" s="16"/>
      <c r="JL980" s="16"/>
      <c r="JM980" s="16"/>
      <c r="JN980" s="16"/>
      <c r="JO980" s="16"/>
      <c r="JP980" s="16"/>
    </row>
    <row r="981" spans="2:276" s="18" customFormat="1" ht="15.75" customHeight="1" x14ac:dyDescent="0.25">
      <c r="B981" s="16"/>
      <c r="C981" s="16"/>
      <c r="D981" s="16"/>
      <c r="E981" s="16"/>
      <c r="F981" s="16"/>
      <c r="G981" s="16"/>
      <c r="H981" s="16"/>
      <c r="I981" s="16"/>
      <c r="J981" s="16"/>
      <c r="K981" s="16"/>
      <c r="L981" s="16"/>
      <c r="M981" s="16"/>
      <c r="N981" s="16"/>
      <c r="O981" s="16"/>
      <c r="P981" s="16"/>
      <c r="Q981" s="16"/>
      <c r="R981" s="16"/>
      <c r="S981" s="16"/>
      <c r="T981" s="16"/>
      <c r="U981" s="16"/>
      <c r="V981" s="16"/>
      <c r="W981" s="16"/>
      <c r="X981" s="16"/>
      <c r="Y981" s="16"/>
      <c r="Z981" s="16"/>
      <c r="AA981" s="16"/>
      <c r="AB981" s="16"/>
      <c r="AC981" s="16"/>
      <c r="AD981" s="16"/>
      <c r="AE981" s="16"/>
      <c r="AF981" s="16"/>
      <c r="AG981" s="16"/>
      <c r="AH981" s="16"/>
      <c r="AI981" s="16"/>
      <c r="AJ981" s="16"/>
      <c r="AK981" s="16"/>
      <c r="AL981" s="16"/>
      <c r="AM981" s="16"/>
      <c r="AN981" s="16"/>
      <c r="AO981" s="16"/>
      <c r="AP981" s="16"/>
      <c r="AQ981" s="16"/>
      <c r="AR981" s="16"/>
      <c r="AS981" s="16"/>
      <c r="AT981" s="16"/>
      <c r="AU981" s="16"/>
      <c r="AV981" s="16"/>
      <c r="AW981" s="16"/>
      <c r="AX981" s="16"/>
      <c r="AY981" s="16"/>
      <c r="AZ981" s="16"/>
      <c r="BA981" s="16"/>
      <c r="BB981" s="16"/>
      <c r="BC981" s="16"/>
      <c r="BD981" s="16"/>
      <c r="BE981" s="16"/>
      <c r="BF981" s="16"/>
      <c r="BG981" s="16"/>
      <c r="BH981" s="16"/>
      <c r="BI981" s="16"/>
      <c r="BJ981" s="16"/>
      <c r="BK981" s="16"/>
      <c r="BL981" s="16"/>
      <c r="BM981" s="16"/>
      <c r="BN981" s="16"/>
      <c r="BO981" s="16"/>
      <c r="BP981" s="16"/>
      <c r="BQ981" s="16"/>
      <c r="BR981" s="16"/>
      <c r="BS981" s="16"/>
      <c r="BT981" s="16"/>
      <c r="BU981" s="16"/>
      <c r="BV981" s="16"/>
      <c r="BW981" s="16"/>
      <c r="BX981" s="16"/>
      <c r="BY981" s="16"/>
      <c r="BZ981" s="16"/>
      <c r="CA981" s="16"/>
      <c r="CB981" s="16"/>
      <c r="CC981" s="16"/>
      <c r="CD981" s="16"/>
      <c r="CE981" s="16"/>
      <c r="CF981" s="16"/>
      <c r="CG981" s="16"/>
      <c r="CH981" s="16"/>
      <c r="CI981" s="16"/>
      <c r="CJ981" s="16"/>
      <c r="CK981" s="16"/>
      <c r="CL981" s="16"/>
      <c r="CM981" s="16"/>
      <c r="CN981" s="16"/>
      <c r="CO981" s="16"/>
      <c r="CP981" s="16"/>
      <c r="CQ981" s="16"/>
      <c r="CR981" s="16"/>
      <c r="CS981" s="16"/>
      <c r="CT981" s="16"/>
      <c r="CU981" s="16"/>
      <c r="CV981" s="16"/>
      <c r="CW981" s="16"/>
      <c r="CX981" s="16"/>
      <c r="CY981" s="16"/>
      <c r="CZ981" s="16"/>
      <c r="DA981" s="16"/>
      <c r="DB981" s="16"/>
      <c r="DC981" s="16"/>
      <c r="DD981" s="16"/>
      <c r="DE981" s="16"/>
      <c r="DF981" s="16"/>
      <c r="DG981" s="16"/>
      <c r="DH981" s="16"/>
      <c r="DI981" s="16"/>
      <c r="DJ981" s="16"/>
      <c r="DK981" s="16"/>
      <c r="DL981" s="16"/>
      <c r="DM981" s="16"/>
      <c r="DN981" s="16"/>
      <c r="DO981" s="16"/>
      <c r="DP981" s="16"/>
      <c r="DQ981" s="16"/>
      <c r="DR981" s="16"/>
      <c r="DS981" s="16"/>
      <c r="DT981" s="16"/>
      <c r="DU981" s="16"/>
      <c r="DV981" s="16"/>
      <c r="DW981" s="16"/>
      <c r="DX981" s="16"/>
      <c r="DY981" s="16"/>
      <c r="DZ981" s="16"/>
      <c r="EA981" s="16"/>
      <c r="EB981" s="16"/>
      <c r="EC981" s="16"/>
      <c r="ED981" s="16"/>
      <c r="EE981" s="16"/>
      <c r="EF981" s="16"/>
      <c r="EG981" s="16"/>
      <c r="EH981" s="16"/>
      <c r="EI981" s="16"/>
      <c r="EJ981" s="16"/>
      <c r="EK981" s="16"/>
      <c r="EL981" s="16"/>
      <c r="EM981" s="16"/>
      <c r="EN981" s="16"/>
      <c r="EO981" s="16"/>
      <c r="EP981" s="16"/>
      <c r="EQ981" s="16"/>
      <c r="ER981" s="16"/>
      <c r="ES981" s="16"/>
      <c r="ET981" s="16"/>
      <c r="EU981" s="16"/>
      <c r="EV981" s="16"/>
      <c r="EW981" s="16"/>
      <c r="EX981" s="16"/>
      <c r="EY981" s="16"/>
      <c r="EZ981" s="16"/>
      <c r="FA981" s="16"/>
      <c r="FB981" s="16"/>
      <c r="FC981" s="16"/>
      <c r="FD981" s="16"/>
      <c r="FE981" s="16"/>
      <c r="FF981" s="16"/>
      <c r="FG981" s="16"/>
      <c r="FH981" s="16"/>
      <c r="FI981" s="16"/>
      <c r="FJ981" s="16"/>
      <c r="FK981" s="16"/>
      <c r="FL981" s="16"/>
      <c r="FM981" s="16"/>
      <c r="FN981" s="16"/>
      <c r="FO981" s="16"/>
      <c r="FP981" s="16"/>
      <c r="FQ981" s="16"/>
      <c r="FR981" s="16"/>
      <c r="FS981" s="16"/>
      <c r="FT981" s="16"/>
      <c r="FU981" s="16"/>
      <c r="FV981" s="16"/>
      <c r="FW981" s="16"/>
      <c r="FX981" s="16"/>
      <c r="FY981" s="16"/>
      <c r="FZ981" s="16"/>
      <c r="GA981" s="16"/>
      <c r="GB981" s="16"/>
      <c r="GC981" s="16"/>
      <c r="GD981" s="16"/>
      <c r="GE981" s="16"/>
      <c r="GF981" s="16"/>
      <c r="GG981" s="16"/>
      <c r="GH981" s="16"/>
      <c r="GI981" s="16"/>
      <c r="GJ981" s="16"/>
      <c r="GK981" s="16"/>
      <c r="GL981" s="16"/>
      <c r="GM981" s="16"/>
      <c r="GN981" s="16"/>
      <c r="GO981" s="16"/>
      <c r="GP981" s="16"/>
      <c r="GQ981" s="16"/>
      <c r="GR981" s="16"/>
      <c r="GS981" s="16"/>
      <c r="GT981" s="16"/>
      <c r="GU981" s="16"/>
      <c r="GV981" s="16"/>
      <c r="GW981" s="16"/>
      <c r="GX981" s="16"/>
      <c r="GY981" s="16"/>
      <c r="GZ981" s="16"/>
      <c r="HA981" s="16"/>
      <c r="HB981" s="16"/>
      <c r="HC981" s="16"/>
      <c r="HD981" s="16"/>
      <c r="HE981" s="16"/>
      <c r="HF981" s="16"/>
      <c r="HG981" s="16"/>
      <c r="HH981" s="16"/>
      <c r="HI981" s="16"/>
      <c r="HJ981" s="16"/>
      <c r="HK981" s="16"/>
      <c r="HL981" s="16"/>
      <c r="HM981" s="16"/>
      <c r="HN981" s="16"/>
      <c r="HO981" s="16"/>
      <c r="HP981" s="16"/>
      <c r="HQ981" s="16"/>
      <c r="HR981" s="16"/>
      <c r="HS981" s="16"/>
      <c r="HT981" s="16"/>
      <c r="HU981" s="16"/>
      <c r="HV981" s="16"/>
      <c r="HW981" s="16"/>
      <c r="HX981" s="16"/>
      <c r="HY981" s="16"/>
      <c r="HZ981" s="16"/>
      <c r="IA981" s="16"/>
      <c r="IB981" s="16"/>
      <c r="IC981" s="16"/>
      <c r="ID981" s="16"/>
      <c r="IE981" s="16"/>
      <c r="IF981" s="16"/>
      <c r="IG981" s="16"/>
      <c r="IH981" s="16"/>
      <c r="II981" s="16"/>
      <c r="IJ981" s="16"/>
      <c r="IK981" s="16"/>
      <c r="IL981" s="16"/>
      <c r="IM981" s="16"/>
      <c r="IN981" s="16"/>
      <c r="IO981" s="16"/>
      <c r="IP981" s="16"/>
      <c r="IQ981" s="16"/>
      <c r="IR981" s="16"/>
      <c r="IS981" s="16"/>
      <c r="IT981" s="16"/>
      <c r="IU981" s="16"/>
      <c r="IV981" s="16"/>
      <c r="IW981" s="16"/>
      <c r="IX981" s="16"/>
      <c r="IY981" s="16"/>
      <c r="IZ981" s="16"/>
      <c r="JA981" s="16"/>
      <c r="JB981" s="16"/>
      <c r="JC981" s="16"/>
      <c r="JD981" s="16"/>
      <c r="JE981" s="16"/>
      <c r="JF981" s="16"/>
      <c r="JG981" s="16"/>
      <c r="JH981" s="16"/>
      <c r="JI981" s="16"/>
      <c r="JJ981" s="16"/>
      <c r="JK981" s="16"/>
      <c r="JL981" s="16"/>
      <c r="JM981" s="16"/>
      <c r="JN981" s="16"/>
      <c r="JO981" s="16"/>
      <c r="JP981" s="16"/>
    </row>
    <row r="982" spans="2:276" s="18" customFormat="1" ht="15.75" customHeight="1" x14ac:dyDescent="0.25">
      <c r="B982" s="16"/>
      <c r="C982" s="16"/>
      <c r="D982" s="16"/>
      <c r="E982" s="16"/>
      <c r="F982" s="16"/>
      <c r="G982" s="16"/>
      <c r="H982" s="16"/>
      <c r="I982" s="16"/>
      <c r="J982" s="16"/>
      <c r="K982" s="16"/>
      <c r="L982" s="16"/>
      <c r="M982" s="16"/>
      <c r="N982" s="16"/>
      <c r="O982" s="16"/>
      <c r="P982" s="16"/>
      <c r="Q982" s="16"/>
      <c r="R982" s="16"/>
      <c r="S982" s="16"/>
      <c r="T982" s="16"/>
      <c r="U982" s="16"/>
      <c r="V982" s="16"/>
      <c r="W982" s="16"/>
      <c r="X982" s="16"/>
      <c r="Y982" s="16"/>
      <c r="Z982" s="16"/>
      <c r="AA982" s="16"/>
      <c r="AB982" s="16"/>
      <c r="AC982" s="16"/>
      <c r="AD982" s="16"/>
      <c r="AE982" s="16"/>
      <c r="AF982" s="16"/>
      <c r="AG982" s="16"/>
      <c r="AH982" s="16"/>
      <c r="AI982" s="16"/>
      <c r="AJ982" s="16"/>
      <c r="AK982" s="16"/>
      <c r="AL982" s="16"/>
      <c r="AM982" s="16"/>
      <c r="AN982" s="16"/>
      <c r="AO982" s="16"/>
      <c r="AP982" s="16"/>
      <c r="AQ982" s="16"/>
      <c r="AR982" s="16"/>
      <c r="AS982" s="16"/>
      <c r="AT982" s="16"/>
      <c r="AU982" s="16"/>
      <c r="AV982" s="16"/>
      <c r="AW982" s="16"/>
      <c r="AX982" s="16"/>
      <c r="AY982" s="16"/>
      <c r="AZ982" s="16"/>
      <c r="BA982" s="16"/>
      <c r="BB982" s="16"/>
      <c r="BC982" s="16"/>
      <c r="BD982" s="16"/>
      <c r="BE982" s="16"/>
      <c r="BF982" s="16"/>
      <c r="BG982" s="16"/>
      <c r="BH982" s="16"/>
      <c r="BI982" s="16"/>
      <c r="BJ982" s="16"/>
      <c r="BK982" s="16"/>
      <c r="BL982" s="16"/>
      <c r="BM982" s="16"/>
      <c r="BN982" s="16"/>
      <c r="BO982" s="16"/>
      <c r="BP982" s="16"/>
      <c r="BQ982" s="16"/>
      <c r="BR982" s="16"/>
      <c r="BS982" s="16"/>
      <c r="BT982" s="16"/>
      <c r="BU982" s="16"/>
      <c r="BV982" s="16"/>
      <c r="BW982" s="16"/>
      <c r="BX982" s="16"/>
      <c r="BY982" s="16"/>
      <c r="BZ982" s="16"/>
      <c r="CA982" s="16"/>
      <c r="CB982" s="16"/>
      <c r="CC982" s="16"/>
      <c r="CD982" s="16"/>
      <c r="CE982" s="16"/>
      <c r="CF982" s="16"/>
      <c r="CG982" s="16"/>
      <c r="CH982" s="16"/>
      <c r="CI982" s="16"/>
      <c r="CJ982" s="16"/>
      <c r="CK982" s="16"/>
      <c r="CL982" s="16"/>
      <c r="CM982" s="16"/>
      <c r="CN982" s="16"/>
      <c r="CO982" s="16"/>
      <c r="CP982" s="16"/>
      <c r="CQ982" s="16"/>
      <c r="CR982" s="16"/>
      <c r="CS982" s="16"/>
      <c r="CT982" s="16"/>
      <c r="CU982" s="16"/>
      <c r="CV982" s="16"/>
      <c r="CW982" s="16"/>
      <c r="CX982" s="16"/>
      <c r="CY982" s="16"/>
      <c r="CZ982" s="16"/>
      <c r="DA982" s="16"/>
      <c r="DB982" s="16"/>
      <c r="DC982" s="16"/>
      <c r="DD982" s="16"/>
      <c r="DE982" s="16"/>
      <c r="DF982" s="16"/>
      <c r="DG982" s="16"/>
      <c r="DH982" s="16"/>
      <c r="DI982" s="16"/>
      <c r="DJ982" s="16"/>
      <c r="DK982" s="16"/>
      <c r="DL982" s="16"/>
      <c r="DM982" s="16"/>
      <c r="DN982" s="16"/>
      <c r="DO982" s="16"/>
      <c r="DP982" s="16"/>
      <c r="DQ982" s="16"/>
      <c r="DR982" s="16"/>
      <c r="DS982" s="16"/>
      <c r="DT982" s="16"/>
      <c r="DU982" s="16"/>
      <c r="DV982" s="16"/>
      <c r="DW982" s="16"/>
      <c r="DX982" s="16"/>
      <c r="DY982" s="16"/>
      <c r="DZ982" s="16"/>
      <c r="EA982" s="16"/>
      <c r="EB982" s="16"/>
      <c r="EC982" s="16"/>
      <c r="ED982" s="16"/>
      <c r="EE982" s="16"/>
      <c r="EF982" s="16"/>
      <c r="EG982" s="16"/>
      <c r="EH982" s="16"/>
      <c r="EI982" s="16"/>
      <c r="EJ982" s="16"/>
      <c r="EK982" s="16"/>
      <c r="EL982" s="16"/>
      <c r="EM982" s="16"/>
      <c r="EN982" s="16"/>
      <c r="EO982" s="16"/>
      <c r="EP982" s="16"/>
      <c r="EQ982" s="16"/>
      <c r="ER982" s="16"/>
      <c r="ES982" s="16"/>
      <c r="ET982" s="16"/>
      <c r="EU982" s="16"/>
      <c r="EV982" s="16"/>
      <c r="EW982" s="16"/>
      <c r="EX982" s="16"/>
      <c r="EY982" s="16"/>
      <c r="EZ982" s="16"/>
      <c r="FA982" s="16"/>
      <c r="FB982" s="16"/>
      <c r="FC982" s="16"/>
      <c r="FD982" s="16"/>
      <c r="FE982" s="16"/>
      <c r="FF982" s="16"/>
      <c r="FG982" s="16"/>
      <c r="FH982" s="16"/>
      <c r="FI982" s="16"/>
      <c r="FJ982" s="16"/>
      <c r="FK982" s="16"/>
      <c r="FL982" s="16"/>
      <c r="FM982" s="16"/>
      <c r="FN982" s="16"/>
      <c r="FO982" s="16"/>
      <c r="FP982" s="16"/>
      <c r="FQ982" s="16"/>
      <c r="FR982" s="16"/>
      <c r="FS982" s="16"/>
      <c r="FT982" s="16"/>
      <c r="FU982" s="16"/>
      <c r="FV982" s="16"/>
      <c r="FW982" s="16"/>
      <c r="FX982" s="16"/>
      <c r="FY982" s="16"/>
      <c r="FZ982" s="16"/>
      <c r="GA982" s="16"/>
      <c r="GB982" s="16"/>
      <c r="GC982" s="16"/>
      <c r="GD982" s="16"/>
      <c r="GE982" s="16"/>
      <c r="GF982" s="16"/>
      <c r="GG982" s="16"/>
      <c r="GH982" s="16"/>
      <c r="GI982" s="16"/>
      <c r="GJ982" s="16"/>
      <c r="GK982" s="16"/>
      <c r="GL982" s="16"/>
      <c r="GM982" s="16"/>
      <c r="GN982" s="16"/>
      <c r="GO982" s="16"/>
      <c r="GP982" s="16"/>
      <c r="GQ982" s="16"/>
      <c r="GR982" s="16"/>
      <c r="GS982" s="16"/>
      <c r="GT982" s="16"/>
      <c r="GU982" s="16"/>
      <c r="GV982" s="16"/>
      <c r="GW982" s="16"/>
      <c r="GX982" s="16"/>
      <c r="GY982" s="16"/>
      <c r="GZ982" s="16"/>
      <c r="HA982" s="16"/>
      <c r="HB982" s="16"/>
      <c r="HC982" s="16"/>
      <c r="HD982" s="16"/>
      <c r="HE982" s="16"/>
      <c r="HF982" s="16"/>
      <c r="HG982" s="16"/>
      <c r="HH982" s="16"/>
      <c r="HI982" s="16"/>
      <c r="HJ982" s="16"/>
      <c r="HK982" s="16"/>
      <c r="HL982" s="16"/>
      <c r="HM982" s="16"/>
      <c r="HN982" s="16"/>
      <c r="HO982" s="16"/>
      <c r="HP982" s="16"/>
      <c r="HQ982" s="16"/>
      <c r="HR982" s="16"/>
      <c r="HS982" s="16"/>
      <c r="HT982" s="16"/>
      <c r="HU982" s="16"/>
      <c r="HV982" s="16"/>
      <c r="HW982" s="16"/>
      <c r="HX982" s="16"/>
      <c r="HY982" s="16"/>
      <c r="HZ982" s="16"/>
      <c r="IA982" s="16"/>
      <c r="IB982" s="16"/>
      <c r="IC982" s="16"/>
      <c r="ID982" s="16"/>
      <c r="IE982" s="16"/>
      <c r="IF982" s="16"/>
      <c r="IG982" s="16"/>
      <c r="IH982" s="16"/>
      <c r="II982" s="16"/>
      <c r="IJ982" s="16"/>
      <c r="IK982" s="16"/>
      <c r="IL982" s="16"/>
      <c r="IM982" s="16"/>
      <c r="IN982" s="16"/>
      <c r="IO982" s="16"/>
      <c r="IP982" s="16"/>
      <c r="IQ982" s="16"/>
      <c r="IR982" s="16"/>
      <c r="IS982" s="16"/>
      <c r="IT982" s="16"/>
      <c r="IU982" s="16"/>
      <c r="IV982" s="16"/>
      <c r="IW982" s="16"/>
      <c r="IX982" s="16"/>
      <c r="IY982" s="16"/>
      <c r="IZ982" s="16"/>
      <c r="JA982" s="16"/>
      <c r="JB982" s="16"/>
      <c r="JC982" s="16"/>
      <c r="JD982" s="16"/>
      <c r="JE982" s="16"/>
      <c r="JF982" s="16"/>
      <c r="JG982" s="16"/>
      <c r="JH982" s="16"/>
      <c r="JI982" s="16"/>
      <c r="JJ982" s="16"/>
      <c r="JK982" s="16"/>
      <c r="JL982" s="16"/>
      <c r="JM982" s="16"/>
      <c r="JN982" s="16"/>
      <c r="JO982" s="16"/>
      <c r="JP982" s="16"/>
    </row>
    <row r="983" spans="2:276" s="18" customFormat="1" ht="15.75" customHeight="1" x14ac:dyDescent="0.25">
      <c r="B983" s="16"/>
      <c r="C983" s="16"/>
      <c r="D983" s="16"/>
      <c r="E983" s="16"/>
      <c r="F983" s="16"/>
      <c r="G983" s="16"/>
      <c r="H983" s="16"/>
      <c r="I983" s="16"/>
      <c r="J983" s="16"/>
      <c r="K983" s="16"/>
      <c r="L983" s="16"/>
      <c r="M983" s="16"/>
      <c r="N983" s="16"/>
      <c r="O983" s="16"/>
      <c r="P983" s="16"/>
      <c r="Q983" s="16"/>
      <c r="R983" s="16"/>
      <c r="S983" s="16"/>
      <c r="T983" s="16"/>
      <c r="U983" s="16"/>
      <c r="V983" s="16"/>
      <c r="W983" s="16"/>
      <c r="X983" s="16"/>
      <c r="Y983" s="16"/>
      <c r="Z983" s="16"/>
      <c r="AA983" s="16"/>
      <c r="AB983" s="16"/>
      <c r="AC983" s="16"/>
      <c r="AD983" s="16"/>
      <c r="AE983" s="16"/>
      <c r="AF983" s="16"/>
      <c r="AG983" s="16"/>
      <c r="AH983" s="16"/>
      <c r="AI983" s="16"/>
      <c r="AJ983" s="16"/>
      <c r="AK983" s="16"/>
      <c r="AL983" s="16"/>
      <c r="AM983" s="16"/>
      <c r="AN983" s="16"/>
      <c r="AO983" s="16"/>
      <c r="AP983" s="16"/>
      <c r="AQ983" s="16"/>
      <c r="AR983" s="16"/>
      <c r="AS983" s="16"/>
      <c r="AT983" s="16"/>
      <c r="AU983" s="16"/>
      <c r="AV983" s="16"/>
      <c r="AW983" s="16"/>
      <c r="AX983" s="16"/>
      <c r="AY983" s="16"/>
      <c r="AZ983" s="16"/>
      <c r="BA983" s="16"/>
      <c r="BB983" s="16"/>
      <c r="BC983" s="16"/>
      <c r="BD983" s="16"/>
      <c r="BE983" s="16"/>
      <c r="BF983" s="16"/>
      <c r="BG983" s="16"/>
      <c r="BH983" s="16"/>
      <c r="BI983" s="16"/>
      <c r="BJ983" s="16"/>
      <c r="BK983" s="16"/>
      <c r="BL983" s="16"/>
      <c r="BM983" s="16"/>
      <c r="BN983" s="16"/>
      <c r="BO983" s="16"/>
      <c r="BP983" s="16"/>
      <c r="BQ983" s="16"/>
      <c r="BR983" s="16"/>
      <c r="BS983" s="16"/>
      <c r="BT983" s="16"/>
      <c r="BU983" s="16"/>
      <c r="BV983" s="16"/>
      <c r="BW983" s="16"/>
      <c r="BX983" s="16"/>
      <c r="BY983" s="16"/>
      <c r="BZ983" s="16"/>
      <c r="CA983" s="16"/>
      <c r="CB983" s="16"/>
      <c r="CC983" s="16"/>
      <c r="CD983" s="16"/>
      <c r="CE983" s="16"/>
      <c r="CF983" s="16"/>
      <c r="CG983" s="16"/>
      <c r="CH983" s="16"/>
      <c r="CI983" s="16"/>
      <c r="CJ983" s="16"/>
      <c r="CK983" s="16"/>
      <c r="CL983" s="16"/>
      <c r="CM983" s="16"/>
      <c r="CN983" s="16"/>
      <c r="CO983" s="16"/>
      <c r="CP983" s="16"/>
      <c r="CQ983" s="16"/>
      <c r="CR983" s="16"/>
      <c r="CS983" s="16"/>
      <c r="CT983" s="16"/>
      <c r="CU983" s="16"/>
      <c r="CV983" s="16"/>
      <c r="CW983" s="16"/>
      <c r="CX983" s="16"/>
      <c r="CY983" s="16"/>
      <c r="CZ983" s="16"/>
      <c r="DA983" s="16"/>
      <c r="DB983" s="16"/>
      <c r="DC983" s="16"/>
      <c r="DD983" s="16"/>
      <c r="DE983" s="16"/>
      <c r="DF983" s="16"/>
      <c r="DG983" s="16"/>
      <c r="DH983" s="16"/>
      <c r="DI983" s="16"/>
      <c r="DJ983" s="16"/>
      <c r="DK983" s="16"/>
      <c r="DL983" s="16"/>
      <c r="DM983" s="16"/>
      <c r="DN983" s="16"/>
      <c r="DO983" s="16"/>
      <c r="DP983" s="16"/>
      <c r="DQ983" s="16"/>
      <c r="DR983" s="16"/>
      <c r="DS983" s="16"/>
      <c r="DT983" s="16"/>
      <c r="DU983" s="16"/>
      <c r="DV983" s="16"/>
      <c r="DW983" s="16"/>
      <c r="DX983" s="16"/>
      <c r="DY983" s="16"/>
      <c r="DZ983" s="16"/>
      <c r="EA983" s="16"/>
      <c r="EB983" s="16"/>
      <c r="EC983" s="16"/>
      <c r="ED983" s="16"/>
      <c r="EE983" s="16"/>
      <c r="EF983" s="16"/>
      <c r="EG983" s="16"/>
      <c r="EH983" s="16"/>
      <c r="EI983" s="16"/>
      <c r="EJ983" s="16"/>
      <c r="EK983" s="16"/>
      <c r="EL983" s="16"/>
      <c r="EM983" s="16"/>
      <c r="EN983" s="16"/>
      <c r="EO983" s="16"/>
      <c r="EP983" s="16"/>
      <c r="EQ983" s="16"/>
      <c r="ER983" s="16"/>
      <c r="ES983" s="16"/>
      <c r="ET983" s="16"/>
      <c r="EU983" s="16"/>
      <c r="EV983" s="16"/>
      <c r="EW983" s="16"/>
      <c r="EX983" s="16"/>
      <c r="EY983" s="16"/>
      <c r="EZ983" s="16"/>
      <c r="FA983" s="16"/>
      <c r="FB983" s="16"/>
      <c r="FC983" s="16"/>
      <c r="FD983" s="16"/>
      <c r="FE983" s="16"/>
      <c r="FF983" s="16"/>
      <c r="FG983" s="16"/>
      <c r="FH983" s="16"/>
      <c r="FI983" s="16"/>
      <c r="FJ983" s="16"/>
      <c r="FK983" s="16"/>
      <c r="FL983" s="16"/>
      <c r="FM983" s="16"/>
      <c r="FN983" s="16"/>
      <c r="FO983" s="16"/>
      <c r="FP983" s="16"/>
      <c r="FQ983" s="16"/>
      <c r="FR983" s="16"/>
      <c r="FS983" s="16"/>
      <c r="FT983" s="16"/>
      <c r="FU983" s="16"/>
      <c r="FV983" s="16"/>
      <c r="FW983" s="16"/>
      <c r="FX983" s="16"/>
      <c r="FY983" s="16"/>
      <c r="FZ983" s="16"/>
      <c r="GA983" s="16"/>
      <c r="GB983" s="16"/>
      <c r="GC983" s="16"/>
      <c r="GD983" s="16"/>
      <c r="GE983" s="16"/>
      <c r="GF983" s="16"/>
      <c r="GG983" s="16"/>
      <c r="GH983" s="16"/>
      <c r="GI983" s="16"/>
      <c r="GJ983" s="16"/>
      <c r="GK983" s="16"/>
      <c r="GL983" s="16"/>
      <c r="GM983" s="16"/>
      <c r="GN983" s="16"/>
      <c r="GO983" s="16"/>
      <c r="GP983" s="16"/>
      <c r="GQ983" s="16"/>
      <c r="GR983" s="16"/>
      <c r="GS983" s="16"/>
      <c r="GT983" s="16"/>
      <c r="GU983" s="16"/>
      <c r="GV983" s="16"/>
      <c r="GW983" s="16"/>
      <c r="GX983" s="16"/>
      <c r="GY983" s="16"/>
      <c r="GZ983" s="16"/>
      <c r="HA983" s="16"/>
      <c r="HB983" s="16"/>
      <c r="HC983" s="16"/>
      <c r="HD983" s="16"/>
      <c r="HE983" s="16"/>
      <c r="HF983" s="16"/>
      <c r="HG983" s="16"/>
      <c r="HH983" s="16"/>
      <c r="HI983" s="16"/>
      <c r="HJ983" s="16"/>
      <c r="HK983" s="16"/>
      <c r="HL983" s="16"/>
      <c r="HM983" s="16"/>
      <c r="HN983" s="16"/>
      <c r="HO983" s="16"/>
      <c r="HP983" s="16"/>
      <c r="HQ983" s="16"/>
      <c r="HR983" s="16"/>
      <c r="HS983" s="16"/>
      <c r="HT983" s="16"/>
      <c r="HU983" s="16"/>
      <c r="HV983" s="16"/>
      <c r="HW983" s="16"/>
      <c r="HX983" s="16"/>
      <c r="HY983" s="16"/>
      <c r="HZ983" s="16"/>
      <c r="IA983" s="16"/>
      <c r="IB983" s="16"/>
      <c r="IC983" s="16"/>
      <c r="ID983" s="16"/>
      <c r="IE983" s="16"/>
      <c r="IF983" s="16"/>
      <c r="IG983" s="16"/>
      <c r="IH983" s="16"/>
      <c r="II983" s="16"/>
      <c r="IJ983" s="16"/>
      <c r="IK983" s="16"/>
      <c r="IL983" s="16"/>
      <c r="IM983" s="16"/>
      <c r="IN983" s="16"/>
      <c r="IO983" s="16"/>
      <c r="IP983" s="16"/>
      <c r="IQ983" s="16"/>
      <c r="IR983" s="16"/>
      <c r="IS983" s="16"/>
      <c r="IT983" s="16"/>
      <c r="IU983" s="16"/>
      <c r="IV983" s="16"/>
      <c r="IW983" s="16"/>
      <c r="IX983" s="16"/>
      <c r="IY983" s="16"/>
      <c r="IZ983" s="16"/>
      <c r="JA983" s="16"/>
      <c r="JB983" s="16"/>
      <c r="JC983" s="16"/>
      <c r="JD983" s="16"/>
      <c r="JE983" s="16"/>
      <c r="JF983" s="16"/>
      <c r="JG983" s="16"/>
      <c r="JH983" s="16"/>
      <c r="JI983" s="16"/>
      <c r="JJ983" s="16"/>
      <c r="JK983" s="16"/>
      <c r="JL983" s="16"/>
      <c r="JM983" s="16"/>
      <c r="JN983" s="16"/>
      <c r="JO983" s="16"/>
      <c r="JP983" s="16"/>
    </row>
    <row r="984" spans="2:276" s="18" customFormat="1" ht="15.75" customHeight="1" x14ac:dyDescent="0.25">
      <c r="B984" s="16"/>
      <c r="C984" s="16"/>
      <c r="D984" s="16"/>
      <c r="E984" s="16"/>
      <c r="F984" s="16"/>
      <c r="G984" s="16"/>
      <c r="H984" s="16"/>
      <c r="I984" s="16"/>
      <c r="J984" s="16"/>
      <c r="K984" s="16"/>
      <c r="L984" s="16"/>
      <c r="M984" s="16"/>
      <c r="N984" s="16"/>
      <c r="O984" s="16"/>
      <c r="P984" s="16"/>
      <c r="Q984" s="16"/>
      <c r="R984" s="16"/>
      <c r="S984" s="16"/>
      <c r="T984" s="16"/>
      <c r="U984" s="16"/>
      <c r="V984" s="16"/>
      <c r="W984" s="16"/>
      <c r="X984" s="16"/>
      <c r="Y984" s="16"/>
      <c r="Z984" s="16"/>
      <c r="AA984" s="16"/>
      <c r="AB984" s="16"/>
      <c r="AC984" s="16"/>
      <c r="AD984" s="16"/>
      <c r="AE984" s="16"/>
      <c r="AF984" s="16"/>
      <c r="AG984" s="16"/>
      <c r="AH984" s="16"/>
      <c r="AI984" s="16"/>
      <c r="AJ984" s="16"/>
      <c r="AK984" s="16"/>
      <c r="AL984" s="16"/>
      <c r="AM984" s="16"/>
      <c r="AN984" s="16"/>
      <c r="AO984" s="16"/>
      <c r="AP984" s="16"/>
      <c r="AQ984" s="16"/>
      <c r="AR984" s="16"/>
      <c r="AS984" s="16"/>
      <c r="AT984" s="16"/>
      <c r="AU984" s="16"/>
      <c r="AV984" s="16"/>
      <c r="AW984" s="16"/>
      <c r="AX984" s="16"/>
      <c r="AY984" s="16"/>
      <c r="AZ984" s="16"/>
      <c r="BA984" s="16"/>
      <c r="BB984" s="16"/>
      <c r="BC984" s="16"/>
      <c r="BD984" s="16"/>
      <c r="BE984" s="16"/>
      <c r="BF984" s="16"/>
      <c r="BG984" s="16"/>
      <c r="BH984" s="16"/>
      <c r="BI984" s="16"/>
      <c r="BJ984" s="16"/>
      <c r="BK984" s="16"/>
      <c r="BL984" s="16"/>
      <c r="BM984" s="16"/>
      <c r="BN984" s="16"/>
      <c r="BO984" s="16"/>
      <c r="BP984" s="16"/>
      <c r="BQ984" s="16"/>
      <c r="BR984" s="16"/>
      <c r="BS984" s="16"/>
      <c r="BT984" s="16"/>
      <c r="BU984" s="16"/>
      <c r="BV984" s="16"/>
      <c r="BW984" s="16"/>
      <c r="BX984" s="16"/>
      <c r="BY984" s="16"/>
      <c r="BZ984" s="16"/>
      <c r="CA984" s="16"/>
      <c r="CB984" s="16"/>
      <c r="CC984" s="16"/>
      <c r="CD984" s="16"/>
      <c r="CE984" s="16"/>
      <c r="CF984" s="16"/>
      <c r="CG984" s="16"/>
      <c r="CH984" s="16"/>
      <c r="CI984" s="16"/>
      <c r="CJ984" s="16"/>
      <c r="CK984" s="16"/>
      <c r="CL984" s="16"/>
      <c r="CM984" s="16"/>
      <c r="CN984" s="16"/>
      <c r="CO984" s="16"/>
      <c r="CP984" s="16"/>
      <c r="CQ984" s="16"/>
      <c r="CR984" s="16"/>
      <c r="CS984" s="16"/>
      <c r="CT984" s="16"/>
      <c r="CU984" s="16"/>
      <c r="CV984" s="16"/>
      <c r="CW984" s="16"/>
      <c r="CX984" s="16"/>
      <c r="CY984" s="16"/>
      <c r="CZ984" s="16"/>
      <c r="DA984" s="16"/>
      <c r="DB984" s="16"/>
      <c r="DC984" s="16"/>
      <c r="DD984" s="16"/>
      <c r="DE984" s="16"/>
      <c r="DF984" s="16"/>
      <c r="DG984" s="16"/>
      <c r="DH984" s="16"/>
      <c r="DI984" s="16"/>
      <c r="DJ984" s="16"/>
      <c r="DK984" s="16"/>
      <c r="DL984" s="16"/>
      <c r="DM984" s="16"/>
      <c r="DN984" s="16"/>
      <c r="DO984" s="16"/>
      <c r="DP984" s="16"/>
      <c r="DQ984" s="16"/>
      <c r="DR984" s="16"/>
      <c r="DS984" s="16"/>
      <c r="DT984" s="16"/>
      <c r="DU984" s="16"/>
      <c r="DV984" s="16"/>
      <c r="DW984" s="16"/>
      <c r="DX984" s="16"/>
      <c r="DY984" s="16"/>
      <c r="DZ984" s="16"/>
      <c r="EA984" s="16"/>
      <c r="EB984" s="16"/>
      <c r="EC984" s="16"/>
      <c r="ED984" s="16"/>
      <c r="EE984" s="16"/>
      <c r="EF984" s="16"/>
      <c r="EG984" s="16"/>
      <c r="EH984" s="16"/>
      <c r="EI984" s="16"/>
      <c r="EJ984" s="16"/>
      <c r="EK984" s="16"/>
      <c r="EL984" s="16"/>
      <c r="EM984" s="16"/>
      <c r="EN984" s="16"/>
      <c r="EO984" s="16"/>
      <c r="EP984" s="16"/>
      <c r="EQ984" s="16"/>
      <c r="ER984" s="16"/>
      <c r="ES984" s="16"/>
      <c r="ET984" s="16"/>
      <c r="EU984" s="16"/>
      <c r="EV984" s="16"/>
      <c r="EW984" s="16"/>
      <c r="EX984" s="16"/>
      <c r="EY984" s="16"/>
      <c r="EZ984" s="16"/>
      <c r="FA984" s="16"/>
      <c r="FB984" s="16"/>
      <c r="FC984" s="16"/>
      <c r="FD984" s="16"/>
      <c r="FE984" s="16"/>
      <c r="FF984" s="16"/>
      <c r="FG984" s="16"/>
      <c r="FH984" s="16"/>
      <c r="FI984" s="16"/>
      <c r="FJ984" s="16"/>
      <c r="FK984" s="16"/>
      <c r="FL984" s="16"/>
      <c r="FM984" s="16"/>
      <c r="FN984" s="16"/>
      <c r="FO984" s="16"/>
      <c r="FP984" s="16"/>
      <c r="FQ984" s="16"/>
      <c r="FR984" s="16"/>
      <c r="FS984" s="16"/>
      <c r="FT984" s="16"/>
      <c r="FU984" s="16"/>
      <c r="FV984" s="16"/>
      <c r="FW984" s="16"/>
      <c r="FX984" s="16"/>
      <c r="FY984" s="16"/>
      <c r="FZ984" s="16"/>
      <c r="GA984" s="16"/>
      <c r="GB984" s="16"/>
      <c r="GC984" s="16"/>
      <c r="GD984" s="16"/>
      <c r="GE984" s="16"/>
      <c r="GF984" s="16"/>
      <c r="GG984" s="16"/>
      <c r="GH984" s="16"/>
      <c r="GI984" s="16"/>
      <c r="GJ984" s="16"/>
      <c r="GK984" s="16"/>
      <c r="GL984" s="16"/>
      <c r="GM984" s="16"/>
      <c r="GN984" s="16"/>
      <c r="GO984" s="16"/>
      <c r="GP984" s="16"/>
      <c r="GQ984" s="16"/>
      <c r="GR984" s="16"/>
      <c r="GS984" s="16"/>
      <c r="GT984" s="16"/>
      <c r="GU984" s="16"/>
      <c r="GV984" s="16"/>
      <c r="GW984" s="16"/>
      <c r="GX984" s="16"/>
      <c r="GY984" s="16"/>
      <c r="GZ984" s="16"/>
      <c r="HA984" s="16"/>
      <c r="HB984" s="16"/>
      <c r="HC984" s="16"/>
      <c r="HD984" s="16"/>
      <c r="HE984" s="16"/>
      <c r="HF984" s="16"/>
      <c r="HG984" s="16"/>
      <c r="HH984" s="16"/>
      <c r="HI984" s="16"/>
      <c r="HJ984" s="16"/>
      <c r="HK984" s="16"/>
      <c r="HL984" s="16"/>
      <c r="HM984" s="16"/>
      <c r="HN984" s="16"/>
      <c r="HO984" s="16"/>
      <c r="HP984" s="16"/>
      <c r="HQ984" s="16"/>
      <c r="HR984" s="16"/>
      <c r="HS984" s="16"/>
      <c r="HT984" s="16"/>
      <c r="HU984" s="16"/>
      <c r="HV984" s="16"/>
      <c r="HW984" s="16"/>
      <c r="HX984" s="16"/>
      <c r="HY984" s="16"/>
      <c r="HZ984" s="16"/>
      <c r="IA984" s="16"/>
      <c r="IB984" s="16"/>
      <c r="IC984" s="16"/>
      <c r="ID984" s="16"/>
      <c r="IE984" s="16"/>
      <c r="IF984" s="16"/>
      <c r="IG984" s="16"/>
      <c r="IH984" s="16"/>
      <c r="II984" s="16"/>
      <c r="IJ984" s="16"/>
      <c r="IK984" s="16"/>
      <c r="IL984" s="16"/>
      <c r="IM984" s="16"/>
      <c r="IN984" s="16"/>
      <c r="IO984" s="16"/>
      <c r="IP984" s="16"/>
      <c r="IQ984" s="16"/>
      <c r="IR984" s="16"/>
      <c r="IS984" s="16"/>
      <c r="IT984" s="16"/>
      <c r="IU984" s="16"/>
      <c r="IV984" s="16"/>
      <c r="IW984" s="16"/>
      <c r="IX984" s="16"/>
      <c r="IY984" s="16"/>
      <c r="IZ984" s="16"/>
      <c r="JA984" s="16"/>
      <c r="JB984" s="16"/>
      <c r="JC984" s="16"/>
      <c r="JD984" s="16"/>
      <c r="JE984" s="16"/>
      <c r="JF984" s="16"/>
      <c r="JG984" s="16"/>
      <c r="JH984" s="16"/>
      <c r="JI984" s="16"/>
      <c r="JJ984" s="16"/>
      <c r="JK984" s="16"/>
      <c r="JL984" s="16"/>
      <c r="JM984" s="16"/>
      <c r="JN984" s="16"/>
      <c r="JO984" s="16"/>
      <c r="JP984" s="16"/>
    </row>
    <row r="985" spans="2:276" s="18" customFormat="1" ht="15.75" customHeight="1" x14ac:dyDescent="0.25">
      <c r="B985" s="16"/>
      <c r="C985" s="16"/>
      <c r="D985" s="16"/>
      <c r="E985" s="16"/>
      <c r="F985" s="16"/>
      <c r="G985" s="16"/>
      <c r="H985" s="16"/>
      <c r="I985" s="16"/>
      <c r="J985" s="16"/>
      <c r="K985" s="16"/>
      <c r="L985" s="16"/>
      <c r="M985" s="16"/>
      <c r="N985" s="16"/>
      <c r="O985" s="16"/>
      <c r="P985" s="16"/>
      <c r="Q985" s="16"/>
      <c r="R985" s="16"/>
      <c r="S985" s="16"/>
      <c r="T985" s="16"/>
      <c r="U985" s="16"/>
      <c r="V985" s="16"/>
      <c r="W985" s="16"/>
      <c r="X985" s="16"/>
      <c r="Y985" s="16"/>
      <c r="Z985" s="16"/>
      <c r="AA985" s="16"/>
      <c r="AB985" s="16"/>
      <c r="AC985" s="16"/>
      <c r="AD985" s="16"/>
      <c r="AE985" s="16"/>
      <c r="AF985" s="16"/>
      <c r="AG985" s="16"/>
      <c r="AH985" s="16"/>
      <c r="AI985" s="16"/>
      <c r="AJ985" s="16"/>
      <c r="AK985" s="16"/>
      <c r="AL985" s="16"/>
      <c r="AM985" s="16"/>
      <c r="AN985" s="16"/>
      <c r="AO985" s="16"/>
      <c r="AP985" s="16"/>
      <c r="AQ985" s="16"/>
      <c r="AR985" s="16"/>
      <c r="AS985" s="16"/>
      <c r="AT985" s="16"/>
      <c r="AU985" s="16"/>
      <c r="AV985" s="16"/>
      <c r="AW985" s="16"/>
      <c r="AX985" s="16"/>
      <c r="AY985" s="16"/>
      <c r="AZ985" s="16"/>
      <c r="BA985" s="16"/>
      <c r="BB985" s="16"/>
      <c r="BC985" s="16"/>
      <c r="BD985" s="16"/>
      <c r="BE985" s="16"/>
      <c r="BF985" s="16"/>
      <c r="BG985" s="16"/>
      <c r="BH985" s="16"/>
      <c r="BI985" s="16"/>
      <c r="BJ985" s="16"/>
      <c r="BK985" s="16"/>
      <c r="BL985" s="16"/>
      <c r="BM985" s="16"/>
      <c r="BN985" s="16"/>
      <c r="BO985" s="16"/>
      <c r="BP985" s="16"/>
      <c r="BQ985" s="16"/>
      <c r="BR985" s="16"/>
      <c r="BS985" s="16"/>
      <c r="BT985" s="16"/>
      <c r="BU985" s="16"/>
      <c r="BV985" s="16"/>
      <c r="BW985" s="16"/>
      <c r="BX985" s="16"/>
      <c r="BY985" s="16"/>
      <c r="BZ985" s="16"/>
      <c r="CA985" s="16"/>
      <c r="CB985" s="16"/>
      <c r="CC985" s="16"/>
      <c r="CD985" s="16"/>
      <c r="CE985" s="16"/>
      <c r="CF985" s="16"/>
      <c r="CG985" s="16"/>
      <c r="CH985" s="16"/>
      <c r="CI985" s="16"/>
      <c r="CJ985" s="16"/>
      <c r="CK985" s="16"/>
      <c r="CL985" s="16"/>
      <c r="CM985" s="16"/>
      <c r="CN985" s="16"/>
      <c r="CO985" s="16"/>
      <c r="CP985" s="16"/>
      <c r="CQ985" s="16"/>
      <c r="CR985" s="16"/>
      <c r="CS985" s="16"/>
      <c r="CT985" s="16"/>
      <c r="CU985" s="16"/>
      <c r="CV985" s="16"/>
      <c r="CW985" s="16"/>
      <c r="CX985" s="16"/>
      <c r="CY985" s="16"/>
      <c r="CZ985" s="16"/>
      <c r="DA985" s="16"/>
      <c r="DB985" s="16"/>
      <c r="DC985" s="16"/>
      <c r="DD985" s="16"/>
      <c r="DE985" s="16"/>
      <c r="DF985" s="16"/>
      <c r="DG985" s="16"/>
      <c r="DH985" s="16"/>
      <c r="DI985" s="16"/>
      <c r="DJ985" s="16"/>
      <c r="DK985" s="16"/>
      <c r="DL985" s="16"/>
      <c r="DM985" s="16"/>
      <c r="DN985" s="16"/>
      <c r="DO985" s="16"/>
      <c r="DP985" s="16"/>
      <c r="DQ985" s="16"/>
      <c r="DR985" s="16"/>
      <c r="DS985" s="16"/>
      <c r="DT985" s="16"/>
      <c r="DU985" s="16"/>
      <c r="DV985" s="16"/>
      <c r="DW985" s="16"/>
      <c r="DX985" s="16"/>
      <c r="DY985" s="16"/>
      <c r="DZ985" s="16"/>
      <c r="EA985" s="16"/>
      <c r="EB985" s="16"/>
      <c r="EC985" s="16"/>
      <c r="ED985" s="16"/>
      <c r="EE985" s="16"/>
      <c r="EF985" s="16"/>
      <c r="EG985" s="16"/>
      <c r="EH985" s="16"/>
      <c r="EI985" s="16"/>
      <c r="EJ985" s="16"/>
      <c r="EK985" s="16"/>
      <c r="EL985" s="16"/>
      <c r="EM985" s="16"/>
      <c r="EN985" s="16"/>
      <c r="EO985" s="16"/>
      <c r="EP985" s="16"/>
      <c r="EQ985" s="16"/>
      <c r="ER985" s="16"/>
      <c r="ES985" s="16"/>
      <c r="ET985" s="16"/>
      <c r="EU985" s="16"/>
      <c r="EV985" s="16"/>
      <c r="EW985" s="16"/>
      <c r="EX985" s="16"/>
      <c r="EY985" s="16"/>
      <c r="EZ985" s="16"/>
      <c r="FA985" s="16"/>
      <c r="FB985" s="16"/>
      <c r="FC985" s="16"/>
      <c r="FD985" s="16"/>
      <c r="FE985" s="16"/>
      <c r="FF985" s="16"/>
      <c r="FG985" s="16"/>
      <c r="FH985" s="16"/>
      <c r="FI985" s="16"/>
      <c r="FJ985" s="16"/>
      <c r="FK985" s="16"/>
      <c r="FL985" s="16"/>
      <c r="FM985" s="16"/>
      <c r="FN985" s="16"/>
      <c r="FO985" s="16"/>
      <c r="FP985" s="16"/>
      <c r="FQ985" s="16"/>
      <c r="FR985" s="16"/>
      <c r="FS985" s="16"/>
      <c r="FT985" s="16"/>
      <c r="FU985" s="16"/>
      <c r="FV985" s="16"/>
      <c r="FW985" s="16"/>
      <c r="FX985" s="16"/>
      <c r="FY985" s="16"/>
      <c r="FZ985" s="16"/>
      <c r="GA985" s="16"/>
      <c r="GB985" s="16"/>
      <c r="GC985" s="16"/>
      <c r="GD985" s="16"/>
      <c r="GE985" s="16"/>
      <c r="GF985" s="16"/>
      <c r="GG985" s="16"/>
      <c r="GH985" s="16"/>
      <c r="GI985" s="16"/>
      <c r="GJ985" s="16"/>
      <c r="GK985" s="16"/>
      <c r="GL985" s="16"/>
      <c r="GM985" s="16"/>
      <c r="GN985" s="16"/>
      <c r="GO985" s="16"/>
      <c r="GP985" s="16"/>
      <c r="GQ985" s="16"/>
      <c r="GR985" s="16"/>
      <c r="GS985" s="16"/>
      <c r="GT985" s="16"/>
      <c r="GU985" s="16"/>
      <c r="GV985" s="16"/>
      <c r="GW985" s="16"/>
      <c r="GX985" s="16"/>
      <c r="GY985" s="16"/>
      <c r="GZ985" s="16"/>
      <c r="HA985" s="16"/>
      <c r="HB985" s="16"/>
      <c r="HC985" s="16"/>
      <c r="HD985" s="16"/>
      <c r="HE985" s="16"/>
      <c r="HF985" s="16"/>
      <c r="HG985" s="16"/>
      <c r="HH985" s="16"/>
      <c r="HI985" s="16"/>
      <c r="HJ985" s="16"/>
      <c r="HK985" s="16"/>
      <c r="HL985" s="16"/>
      <c r="HM985" s="16"/>
      <c r="HN985" s="16"/>
      <c r="HO985" s="16"/>
      <c r="HP985" s="16"/>
      <c r="HQ985" s="16"/>
      <c r="HR985" s="16"/>
      <c r="HS985" s="16"/>
      <c r="HT985" s="16"/>
      <c r="HU985" s="16"/>
      <c r="HV985" s="16"/>
      <c r="HW985" s="16"/>
      <c r="HX985" s="16"/>
      <c r="HY985" s="16"/>
      <c r="HZ985" s="16"/>
      <c r="IA985" s="16"/>
      <c r="IB985" s="16"/>
      <c r="IC985" s="16"/>
      <c r="ID985" s="16"/>
      <c r="IE985" s="16"/>
      <c r="IF985" s="16"/>
      <c r="IG985" s="16"/>
      <c r="IH985" s="16"/>
      <c r="II985" s="16"/>
      <c r="IJ985" s="16"/>
      <c r="IK985" s="16"/>
      <c r="IL985" s="16"/>
      <c r="IM985" s="16"/>
      <c r="IN985" s="16"/>
      <c r="IO985" s="16"/>
      <c r="IP985" s="16"/>
      <c r="IQ985" s="16"/>
      <c r="IR985" s="16"/>
      <c r="IS985" s="16"/>
      <c r="IT985" s="16"/>
      <c r="IU985" s="16"/>
      <c r="IV985" s="16"/>
      <c r="IW985" s="16"/>
      <c r="IX985" s="16"/>
      <c r="IY985" s="16"/>
      <c r="IZ985" s="16"/>
      <c r="JA985" s="16"/>
      <c r="JB985" s="16"/>
      <c r="JC985" s="16"/>
      <c r="JD985" s="16"/>
      <c r="JE985" s="16"/>
      <c r="JF985" s="16"/>
      <c r="JG985" s="16"/>
      <c r="JH985" s="16"/>
      <c r="JI985" s="16"/>
      <c r="JJ985" s="16"/>
      <c r="JK985" s="16"/>
      <c r="JL985" s="16"/>
      <c r="JM985" s="16"/>
      <c r="JN985" s="16"/>
      <c r="JO985" s="16"/>
      <c r="JP985" s="16"/>
    </row>
    <row r="986" spans="2:276" s="18" customFormat="1" ht="15.75" customHeight="1" x14ac:dyDescent="0.25">
      <c r="B986" s="16"/>
      <c r="C986" s="16"/>
      <c r="D986" s="16"/>
      <c r="E986" s="16"/>
      <c r="F986" s="16"/>
      <c r="G986" s="16"/>
      <c r="H986" s="16"/>
      <c r="I986" s="16"/>
      <c r="J986" s="16"/>
      <c r="K986" s="16"/>
      <c r="L986" s="16"/>
      <c r="M986" s="16"/>
      <c r="N986" s="16"/>
      <c r="O986" s="16"/>
      <c r="P986" s="16"/>
      <c r="Q986" s="16"/>
      <c r="R986" s="16"/>
      <c r="S986" s="16"/>
      <c r="T986" s="16"/>
      <c r="U986" s="16"/>
      <c r="V986" s="16"/>
      <c r="W986" s="16"/>
      <c r="X986" s="16"/>
      <c r="Y986" s="16"/>
      <c r="Z986" s="16"/>
      <c r="AA986" s="16"/>
      <c r="AB986" s="16"/>
      <c r="AC986" s="16"/>
      <c r="AD986" s="16"/>
      <c r="AE986" s="16"/>
      <c r="AF986" s="16"/>
      <c r="AG986" s="16"/>
      <c r="AH986" s="16"/>
      <c r="AI986" s="16"/>
      <c r="AJ986" s="16"/>
      <c r="AK986" s="16"/>
      <c r="AL986" s="16"/>
      <c r="AM986" s="16"/>
      <c r="AN986" s="16"/>
      <c r="AO986" s="16"/>
      <c r="AP986" s="16"/>
      <c r="AQ986" s="16"/>
      <c r="AR986" s="16"/>
      <c r="AS986" s="16"/>
      <c r="AT986" s="16"/>
      <c r="AU986" s="16"/>
      <c r="AV986" s="16"/>
      <c r="AW986" s="16"/>
      <c r="AX986" s="16"/>
      <c r="AY986" s="16"/>
      <c r="AZ986" s="16"/>
      <c r="BA986" s="16"/>
      <c r="BB986" s="16"/>
      <c r="BC986" s="16"/>
      <c r="BD986" s="16"/>
      <c r="BE986" s="16"/>
      <c r="BF986" s="16"/>
      <c r="BG986" s="16"/>
      <c r="BH986" s="16"/>
      <c r="BI986" s="16"/>
      <c r="BJ986" s="16"/>
      <c r="BK986" s="16"/>
      <c r="BL986" s="16"/>
      <c r="BM986" s="16"/>
      <c r="BN986" s="16"/>
      <c r="BO986" s="16"/>
      <c r="BP986" s="16"/>
      <c r="BQ986" s="16"/>
      <c r="BR986" s="16"/>
      <c r="BS986" s="16"/>
      <c r="BT986" s="16"/>
      <c r="BU986" s="16"/>
      <c r="BV986" s="16"/>
      <c r="BW986" s="16"/>
      <c r="BX986" s="16"/>
      <c r="BY986" s="16"/>
      <c r="BZ986" s="16"/>
      <c r="CA986" s="16"/>
      <c r="CB986" s="16"/>
      <c r="CC986" s="16"/>
      <c r="CD986" s="16"/>
      <c r="CE986" s="16"/>
      <c r="CF986" s="16"/>
      <c r="CG986" s="16"/>
      <c r="CH986" s="16"/>
      <c r="CI986" s="16"/>
      <c r="CJ986" s="16"/>
      <c r="CK986" s="16"/>
      <c r="CL986" s="16"/>
      <c r="CM986" s="16"/>
      <c r="CN986" s="16"/>
      <c r="CO986" s="16"/>
      <c r="CP986" s="16"/>
      <c r="CQ986" s="16"/>
      <c r="CR986" s="16"/>
      <c r="CS986" s="16"/>
      <c r="CT986" s="16"/>
      <c r="CU986" s="16"/>
      <c r="CV986" s="16"/>
      <c r="CW986" s="16"/>
      <c r="CX986" s="16"/>
      <c r="CY986" s="16"/>
      <c r="CZ986" s="16"/>
      <c r="DA986" s="16"/>
      <c r="DB986" s="16"/>
      <c r="DC986" s="16"/>
      <c r="DD986" s="16"/>
      <c r="DE986" s="16"/>
      <c r="DF986" s="16"/>
      <c r="DG986" s="16"/>
      <c r="DH986" s="16"/>
      <c r="DI986" s="16"/>
      <c r="DJ986" s="16"/>
      <c r="DK986" s="16"/>
      <c r="DL986" s="16"/>
      <c r="DM986" s="16"/>
      <c r="DN986" s="16"/>
      <c r="DO986" s="16"/>
      <c r="DP986" s="16"/>
      <c r="DQ986" s="16"/>
      <c r="DR986" s="16"/>
      <c r="DS986" s="16"/>
      <c r="DT986" s="16"/>
      <c r="DU986" s="16"/>
      <c r="DV986" s="16"/>
      <c r="DW986" s="16"/>
      <c r="DX986" s="16"/>
      <c r="DY986" s="16"/>
      <c r="DZ986" s="16"/>
      <c r="EA986" s="16"/>
      <c r="EB986" s="16"/>
      <c r="EC986" s="16"/>
      <c r="ED986" s="16"/>
      <c r="EE986" s="16"/>
      <c r="EF986" s="16"/>
      <c r="EG986" s="16"/>
      <c r="EH986" s="16"/>
      <c r="EI986" s="16"/>
      <c r="EJ986" s="16"/>
      <c r="EK986" s="16"/>
      <c r="EL986" s="16"/>
      <c r="EM986" s="16"/>
      <c r="EN986" s="16"/>
      <c r="EO986" s="16"/>
      <c r="EP986" s="16"/>
      <c r="EQ986" s="16"/>
      <c r="ER986" s="16"/>
      <c r="ES986" s="16"/>
      <c r="ET986" s="16"/>
      <c r="EU986" s="16"/>
      <c r="EV986" s="16"/>
      <c r="EW986" s="16"/>
      <c r="EX986" s="16"/>
      <c r="EY986" s="16"/>
      <c r="EZ986" s="16"/>
      <c r="FA986" s="16"/>
      <c r="FB986" s="16"/>
      <c r="FC986" s="16"/>
      <c r="FD986" s="16"/>
      <c r="FE986" s="16"/>
      <c r="FF986" s="16"/>
      <c r="FG986" s="16"/>
      <c r="FH986" s="16"/>
      <c r="FI986" s="16"/>
      <c r="FJ986" s="16"/>
      <c r="FK986" s="16"/>
      <c r="FL986" s="16"/>
      <c r="FM986" s="16"/>
      <c r="FN986" s="16"/>
      <c r="FO986" s="16"/>
      <c r="FP986" s="16"/>
      <c r="FQ986" s="16"/>
      <c r="FR986" s="16"/>
      <c r="FS986" s="16"/>
      <c r="FT986" s="16"/>
      <c r="FU986" s="16"/>
      <c r="FV986" s="16"/>
      <c r="FW986" s="16"/>
      <c r="FX986" s="16"/>
      <c r="FY986" s="16"/>
      <c r="FZ986" s="16"/>
      <c r="GA986" s="16"/>
      <c r="GB986" s="16"/>
      <c r="GC986" s="16"/>
      <c r="GD986" s="16"/>
      <c r="GE986" s="16"/>
      <c r="GF986" s="16"/>
      <c r="GG986" s="16"/>
      <c r="GH986" s="16"/>
      <c r="GI986" s="16"/>
      <c r="GJ986" s="16"/>
      <c r="GK986" s="16"/>
      <c r="GL986" s="16"/>
      <c r="GM986" s="16"/>
      <c r="GN986" s="16"/>
      <c r="GO986" s="16"/>
      <c r="GP986" s="16"/>
      <c r="GQ986" s="16"/>
      <c r="GR986" s="16"/>
      <c r="GS986" s="16"/>
      <c r="GT986" s="16"/>
      <c r="GU986" s="16"/>
      <c r="GV986" s="16"/>
      <c r="GW986" s="16"/>
      <c r="GX986" s="16"/>
      <c r="GY986" s="16"/>
      <c r="GZ986" s="16"/>
      <c r="HA986" s="16"/>
      <c r="HB986" s="16"/>
      <c r="HC986" s="16"/>
      <c r="HD986" s="16"/>
      <c r="HE986" s="16"/>
      <c r="HF986" s="16"/>
      <c r="HG986" s="16"/>
      <c r="HH986" s="16"/>
      <c r="HI986" s="16"/>
      <c r="HJ986" s="16"/>
      <c r="HK986" s="16"/>
      <c r="HL986" s="16"/>
      <c r="HM986" s="16"/>
      <c r="HN986" s="16"/>
      <c r="HO986" s="16"/>
      <c r="HP986" s="16"/>
      <c r="HQ986" s="16"/>
      <c r="HR986" s="16"/>
      <c r="HS986" s="16"/>
      <c r="HT986" s="16"/>
      <c r="HU986" s="16"/>
      <c r="HV986" s="16"/>
      <c r="HW986" s="16"/>
      <c r="HX986" s="16"/>
      <c r="HY986" s="16"/>
      <c r="HZ986" s="16"/>
      <c r="IA986" s="16"/>
      <c r="IB986" s="16"/>
      <c r="IC986" s="16"/>
      <c r="ID986" s="16"/>
      <c r="IE986" s="16"/>
      <c r="IF986" s="16"/>
      <c r="IG986" s="16"/>
      <c r="IH986" s="16"/>
      <c r="II986" s="16"/>
      <c r="IJ986" s="16"/>
      <c r="IK986" s="16"/>
      <c r="IL986" s="16"/>
      <c r="IM986" s="16"/>
      <c r="IN986" s="16"/>
      <c r="IO986" s="16"/>
      <c r="IP986" s="16"/>
      <c r="IQ986" s="16"/>
      <c r="IR986" s="16"/>
      <c r="IS986" s="16"/>
      <c r="IT986" s="16"/>
      <c r="IU986" s="16"/>
      <c r="IV986" s="16"/>
      <c r="IW986" s="16"/>
      <c r="IX986" s="16"/>
      <c r="IY986" s="16"/>
      <c r="IZ986" s="16"/>
      <c r="JA986" s="16"/>
      <c r="JB986" s="16"/>
      <c r="JC986" s="16"/>
      <c r="JD986" s="16"/>
      <c r="JE986" s="16"/>
      <c r="JF986" s="16"/>
      <c r="JG986" s="16"/>
      <c r="JH986" s="16"/>
      <c r="JI986" s="16"/>
      <c r="JJ986" s="16"/>
      <c r="JK986" s="16"/>
      <c r="JL986" s="16"/>
      <c r="JM986" s="16"/>
      <c r="JN986" s="16"/>
      <c r="JO986" s="16"/>
      <c r="JP986" s="16"/>
    </row>
    <row r="987" spans="2:276" s="18" customFormat="1" ht="15.75" customHeight="1" x14ac:dyDescent="0.25">
      <c r="B987" s="16"/>
      <c r="C987" s="16"/>
      <c r="D987" s="16"/>
      <c r="E987" s="16"/>
      <c r="F987" s="16"/>
      <c r="G987" s="16"/>
      <c r="H987" s="16"/>
      <c r="I987" s="16"/>
      <c r="J987" s="16"/>
      <c r="K987" s="16"/>
      <c r="L987" s="16"/>
      <c r="M987" s="16"/>
      <c r="N987" s="16"/>
      <c r="O987" s="16"/>
      <c r="P987" s="16"/>
      <c r="Q987" s="16"/>
      <c r="R987" s="16"/>
      <c r="S987" s="16"/>
      <c r="T987" s="16"/>
      <c r="U987" s="16"/>
      <c r="V987" s="16"/>
      <c r="W987" s="16"/>
      <c r="X987" s="16"/>
      <c r="Y987" s="16"/>
      <c r="Z987" s="16"/>
      <c r="AA987" s="16"/>
      <c r="AB987" s="16"/>
      <c r="AC987" s="16"/>
      <c r="AD987" s="16"/>
      <c r="AE987" s="16"/>
      <c r="AF987" s="16"/>
      <c r="AG987" s="16"/>
      <c r="AH987" s="16"/>
      <c r="AI987" s="16"/>
      <c r="AJ987" s="16"/>
      <c r="AK987" s="16"/>
      <c r="AL987" s="16"/>
      <c r="AM987" s="16"/>
      <c r="AN987" s="16"/>
      <c r="AO987" s="16"/>
      <c r="AP987" s="16"/>
      <c r="AQ987" s="16"/>
      <c r="AR987" s="16"/>
      <c r="AS987" s="16"/>
      <c r="AT987" s="16"/>
      <c r="AU987" s="16"/>
      <c r="AV987" s="16"/>
      <c r="AW987" s="16"/>
      <c r="AX987" s="16"/>
      <c r="AY987" s="16"/>
      <c r="AZ987" s="16"/>
      <c r="BA987" s="16"/>
      <c r="BB987" s="16"/>
      <c r="BC987" s="16"/>
      <c r="BD987" s="16"/>
      <c r="BE987" s="16"/>
      <c r="BF987" s="16"/>
      <c r="BG987" s="16"/>
      <c r="BH987" s="16"/>
      <c r="BI987" s="16"/>
      <c r="BJ987" s="16"/>
      <c r="BK987" s="16"/>
      <c r="BL987" s="16"/>
      <c r="BM987" s="16"/>
      <c r="BN987" s="16"/>
      <c r="BO987" s="16"/>
      <c r="BP987" s="16"/>
      <c r="BQ987" s="16"/>
      <c r="BR987" s="16"/>
      <c r="BS987" s="16"/>
      <c r="BT987" s="16"/>
      <c r="BU987" s="16"/>
      <c r="BV987" s="16"/>
      <c r="BW987" s="16"/>
      <c r="BX987" s="16"/>
      <c r="BY987" s="16"/>
      <c r="BZ987" s="16"/>
      <c r="CA987" s="16"/>
      <c r="CB987" s="16"/>
      <c r="CC987" s="16"/>
      <c r="CD987" s="16"/>
      <c r="CE987" s="16"/>
      <c r="CF987" s="16"/>
      <c r="CG987" s="16"/>
      <c r="CH987" s="16"/>
      <c r="CI987" s="16"/>
      <c r="CJ987" s="16"/>
      <c r="CK987" s="16"/>
      <c r="CL987" s="16"/>
      <c r="CM987" s="16"/>
      <c r="CN987" s="16"/>
      <c r="CO987" s="16"/>
      <c r="CP987" s="16"/>
      <c r="CQ987" s="16"/>
      <c r="CR987" s="16"/>
      <c r="CS987" s="16"/>
      <c r="CT987" s="16"/>
      <c r="CU987" s="16"/>
      <c r="CV987" s="16"/>
      <c r="CW987" s="16"/>
      <c r="CX987" s="16"/>
      <c r="CY987" s="16"/>
      <c r="CZ987" s="16"/>
      <c r="DA987" s="16"/>
      <c r="DB987" s="16"/>
      <c r="DC987" s="16"/>
      <c r="DD987" s="16"/>
      <c r="DE987" s="16"/>
      <c r="DF987" s="16"/>
      <c r="DG987" s="16"/>
      <c r="DH987" s="16"/>
      <c r="DI987" s="16"/>
      <c r="DJ987" s="16"/>
      <c r="DK987" s="16"/>
      <c r="DL987" s="16"/>
      <c r="DM987" s="16"/>
      <c r="DN987" s="16"/>
      <c r="DO987" s="16"/>
      <c r="DP987" s="16"/>
      <c r="DQ987" s="16"/>
      <c r="DR987" s="16"/>
      <c r="DS987" s="16"/>
      <c r="DT987" s="16"/>
      <c r="DU987" s="16"/>
      <c r="DV987" s="16"/>
      <c r="DW987" s="16"/>
      <c r="DX987" s="16"/>
      <c r="DY987" s="16"/>
      <c r="DZ987" s="16"/>
      <c r="EA987" s="16"/>
      <c r="EB987" s="16"/>
      <c r="EC987" s="16"/>
      <c r="ED987" s="16"/>
      <c r="EE987" s="16"/>
      <c r="EF987" s="16"/>
      <c r="EG987" s="16"/>
      <c r="EH987" s="16"/>
      <c r="EI987" s="16"/>
      <c r="EJ987" s="16"/>
      <c r="EK987" s="16"/>
      <c r="EL987" s="16"/>
      <c r="EM987" s="16"/>
      <c r="EN987" s="16"/>
      <c r="EO987" s="16"/>
      <c r="EP987" s="16"/>
      <c r="EQ987" s="16"/>
      <c r="ER987" s="16"/>
      <c r="ES987" s="16"/>
      <c r="ET987" s="16"/>
      <c r="EU987" s="16"/>
      <c r="EV987" s="16"/>
      <c r="EW987" s="16"/>
      <c r="EX987" s="16"/>
      <c r="EY987" s="16"/>
      <c r="EZ987" s="16"/>
      <c r="FA987" s="16"/>
      <c r="FB987" s="16"/>
      <c r="FC987" s="16"/>
      <c r="FD987" s="16"/>
      <c r="FE987" s="16"/>
      <c r="FF987" s="16"/>
      <c r="FG987" s="16"/>
      <c r="FH987" s="16"/>
      <c r="FI987" s="16"/>
      <c r="FJ987" s="16"/>
      <c r="FK987" s="16"/>
      <c r="FL987" s="16"/>
      <c r="FM987" s="16"/>
      <c r="FN987" s="16"/>
      <c r="FO987" s="16"/>
      <c r="FP987" s="16"/>
      <c r="FQ987" s="16"/>
      <c r="FR987" s="16"/>
      <c r="FS987" s="16"/>
      <c r="FT987" s="16"/>
      <c r="FU987" s="16"/>
      <c r="FV987" s="16"/>
      <c r="FW987" s="16"/>
      <c r="FX987" s="16"/>
      <c r="FY987" s="16"/>
      <c r="FZ987" s="16"/>
      <c r="GA987" s="16"/>
      <c r="GB987" s="16"/>
      <c r="GC987" s="16"/>
      <c r="GD987" s="16"/>
      <c r="GE987" s="16"/>
      <c r="GF987" s="16"/>
      <c r="GG987" s="16"/>
      <c r="GH987" s="16"/>
      <c r="GI987" s="16"/>
      <c r="GJ987" s="16"/>
      <c r="GK987" s="16"/>
      <c r="GL987" s="16"/>
      <c r="GM987" s="16"/>
      <c r="GN987" s="16"/>
      <c r="GO987" s="16"/>
      <c r="GP987" s="16"/>
      <c r="GQ987" s="16"/>
      <c r="GR987" s="16"/>
      <c r="GS987" s="16"/>
      <c r="GT987" s="16"/>
      <c r="GU987" s="16"/>
      <c r="GV987" s="16"/>
      <c r="GW987" s="16"/>
      <c r="GX987" s="16"/>
      <c r="GY987" s="16"/>
      <c r="GZ987" s="16"/>
      <c r="HA987" s="16"/>
      <c r="HB987" s="16"/>
      <c r="HC987" s="16"/>
      <c r="HD987" s="16"/>
      <c r="HE987" s="16"/>
      <c r="HF987" s="16"/>
      <c r="HG987" s="16"/>
      <c r="HH987" s="16"/>
      <c r="HI987" s="16"/>
      <c r="HJ987" s="16"/>
      <c r="HK987" s="16"/>
      <c r="HL987" s="16"/>
      <c r="HM987" s="16"/>
      <c r="HN987" s="16"/>
      <c r="HO987" s="16"/>
      <c r="HP987" s="16"/>
      <c r="HQ987" s="16"/>
      <c r="HR987" s="16"/>
      <c r="HS987" s="16"/>
      <c r="HT987" s="16"/>
      <c r="HU987" s="16"/>
      <c r="HV987" s="16"/>
      <c r="HW987" s="16"/>
      <c r="HX987" s="16"/>
      <c r="HY987" s="16"/>
      <c r="HZ987" s="16"/>
      <c r="IA987" s="16"/>
      <c r="IB987" s="16"/>
      <c r="IC987" s="16"/>
      <c r="ID987" s="16"/>
      <c r="IE987" s="16"/>
      <c r="IF987" s="16"/>
      <c r="IG987" s="16"/>
      <c r="IH987" s="16"/>
      <c r="II987" s="16"/>
      <c r="IJ987" s="16"/>
      <c r="IK987" s="16"/>
      <c r="IL987" s="16"/>
      <c r="IM987" s="16"/>
      <c r="IN987" s="16"/>
      <c r="IO987" s="16"/>
      <c r="IP987" s="16"/>
      <c r="IQ987" s="16"/>
      <c r="IR987" s="16"/>
      <c r="IS987" s="16"/>
      <c r="IT987" s="16"/>
      <c r="IU987" s="16"/>
      <c r="IV987" s="16"/>
      <c r="IW987" s="16"/>
      <c r="IX987" s="16"/>
      <c r="IY987" s="16"/>
      <c r="IZ987" s="16"/>
      <c r="JA987" s="16"/>
      <c r="JB987" s="16"/>
      <c r="JC987" s="16"/>
      <c r="JD987" s="16"/>
      <c r="JE987" s="16"/>
      <c r="JF987" s="16"/>
      <c r="JG987" s="16"/>
      <c r="JH987" s="16"/>
      <c r="JI987" s="16"/>
      <c r="JJ987" s="16"/>
      <c r="JK987" s="16"/>
      <c r="JL987" s="16"/>
      <c r="JM987" s="16"/>
      <c r="JN987" s="16"/>
      <c r="JO987" s="16"/>
      <c r="JP987" s="16"/>
    </row>
    <row r="988" spans="2:276" s="18" customFormat="1" ht="15.75" customHeight="1" x14ac:dyDescent="0.25">
      <c r="B988" s="16"/>
      <c r="C988" s="16"/>
      <c r="D988" s="16"/>
      <c r="E988" s="16"/>
      <c r="F988" s="16"/>
      <c r="G988" s="16"/>
      <c r="H988" s="16"/>
      <c r="I988" s="16"/>
      <c r="J988" s="16"/>
      <c r="K988" s="16"/>
      <c r="L988" s="16"/>
      <c r="M988" s="16"/>
      <c r="N988" s="16"/>
      <c r="O988" s="16"/>
      <c r="P988" s="16"/>
      <c r="Q988" s="16"/>
      <c r="R988" s="16"/>
      <c r="S988" s="16"/>
      <c r="T988" s="16"/>
      <c r="U988" s="16"/>
      <c r="V988" s="16"/>
      <c r="W988" s="16"/>
      <c r="X988" s="16"/>
      <c r="Y988" s="16"/>
      <c r="Z988" s="16"/>
      <c r="AA988" s="16"/>
      <c r="AB988" s="16"/>
      <c r="AC988" s="16"/>
      <c r="AD988" s="16"/>
      <c r="AE988" s="16"/>
      <c r="AF988" s="16"/>
      <c r="AG988" s="16"/>
      <c r="AH988" s="16"/>
      <c r="AI988" s="16"/>
      <c r="AJ988" s="16"/>
      <c r="AK988" s="16"/>
      <c r="AL988" s="16"/>
      <c r="AM988" s="16"/>
      <c r="AN988" s="16"/>
      <c r="AO988" s="16"/>
      <c r="AP988" s="16"/>
      <c r="AQ988" s="16"/>
      <c r="AR988" s="16"/>
      <c r="AS988" s="16"/>
      <c r="AT988" s="16"/>
      <c r="AU988" s="16"/>
      <c r="AV988" s="16"/>
      <c r="AW988" s="16"/>
      <c r="AX988" s="16"/>
      <c r="AY988" s="16"/>
      <c r="AZ988" s="16"/>
      <c r="BA988" s="16"/>
      <c r="BB988" s="16"/>
      <c r="BC988" s="16"/>
      <c r="BD988" s="16"/>
      <c r="BE988" s="16"/>
      <c r="BF988" s="16"/>
      <c r="BG988" s="16"/>
      <c r="BH988" s="16"/>
      <c r="BI988" s="16"/>
      <c r="BJ988" s="16"/>
      <c r="BK988" s="16"/>
      <c r="BL988" s="16"/>
      <c r="BM988" s="16"/>
      <c r="BN988" s="16"/>
      <c r="BO988" s="16"/>
      <c r="BP988" s="16"/>
      <c r="BQ988" s="16"/>
      <c r="BR988" s="16"/>
      <c r="BS988" s="16"/>
      <c r="BT988" s="16"/>
      <c r="BU988" s="16"/>
      <c r="BV988" s="16"/>
      <c r="BW988" s="16"/>
      <c r="BX988" s="16"/>
      <c r="BY988" s="16"/>
      <c r="BZ988" s="16"/>
      <c r="CA988" s="16"/>
      <c r="CB988" s="16"/>
      <c r="CC988" s="16"/>
      <c r="CD988" s="16"/>
      <c r="CE988" s="16"/>
      <c r="CF988" s="16"/>
      <c r="CG988" s="16"/>
      <c r="CH988" s="16"/>
      <c r="CI988" s="16"/>
      <c r="CJ988" s="16"/>
      <c r="CK988" s="16"/>
      <c r="CL988" s="16"/>
      <c r="CM988" s="16"/>
      <c r="CN988" s="16"/>
      <c r="CO988" s="16"/>
      <c r="CP988" s="16"/>
      <c r="CQ988" s="16"/>
      <c r="CR988" s="16"/>
      <c r="CS988" s="16"/>
      <c r="CT988" s="16"/>
      <c r="CU988" s="16"/>
      <c r="CV988" s="16"/>
      <c r="CW988" s="16"/>
      <c r="CX988" s="16"/>
      <c r="CY988" s="16"/>
      <c r="CZ988" s="16"/>
      <c r="DA988" s="16"/>
      <c r="DB988" s="16"/>
      <c r="DC988" s="16"/>
      <c r="DD988" s="16"/>
      <c r="DE988" s="16"/>
      <c r="DF988" s="16"/>
      <c r="DG988" s="16"/>
      <c r="DH988" s="16"/>
      <c r="DI988" s="16"/>
      <c r="DJ988" s="16"/>
      <c r="DK988" s="16"/>
      <c r="DL988" s="16"/>
      <c r="DM988" s="16"/>
      <c r="DN988" s="16"/>
      <c r="DO988" s="16"/>
      <c r="DP988" s="16"/>
      <c r="DQ988" s="16"/>
      <c r="DR988" s="16"/>
      <c r="DS988" s="16"/>
      <c r="DT988" s="16"/>
      <c r="DU988" s="16"/>
      <c r="DV988" s="16"/>
      <c r="DW988" s="16"/>
      <c r="DX988" s="16"/>
      <c r="DY988" s="16"/>
      <c r="DZ988" s="16"/>
      <c r="EA988" s="16"/>
      <c r="EB988" s="16"/>
      <c r="EC988" s="16"/>
      <c r="ED988" s="16"/>
      <c r="EE988" s="16"/>
      <c r="EF988" s="16"/>
      <c r="EG988" s="16"/>
      <c r="EH988" s="16"/>
      <c r="EI988" s="16"/>
      <c r="EJ988" s="16"/>
      <c r="EK988" s="16"/>
      <c r="EL988" s="16"/>
      <c r="EM988" s="16"/>
      <c r="EN988" s="16"/>
      <c r="EO988" s="16"/>
      <c r="EP988" s="16"/>
      <c r="EQ988" s="16"/>
      <c r="ER988" s="16"/>
      <c r="ES988" s="16"/>
      <c r="ET988" s="16"/>
      <c r="EU988" s="16"/>
      <c r="EV988" s="16"/>
      <c r="EW988" s="16"/>
      <c r="EX988" s="16"/>
      <c r="EY988" s="16"/>
      <c r="EZ988" s="16"/>
      <c r="FA988" s="16"/>
      <c r="FB988" s="16"/>
      <c r="FC988" s="16"/>
      <c r="FD988" s="16"/>
      <c r="FE988" s="16"/>
      <c r="FF988" s="16"/>
      <c r="FG988" s="16"/>
      <c r="FH988" s="16"/>
      <c r="FI988" s="16"/>
      <c r="FJ988" s="16"/>
      <c r="FK988" s="16"/>
      <c r="FL988" s="16"/>
      <c r="FM988" s="16"/>
      <c r="FN988" s="16"/>
      <c r="FO988" s="16"/>
      <c r="FP988" s="16"/>
      <c r="FQ988" s="16"/>
      <c r="FR988" s="16"/>
      <c r="FS988" s="16"/>
      <c r="FT988" s="16"/>
      <c r="FU988" s="16"/>
      <c r="FV988" s="16"/>
      <c r="FW988" s="16"/>
      <c r="FX988" s="16"/>
      <c r="FY988" s="16"/>
      <c r="FZ988" s="16"/>
      <c r="GA988" s="16"/>
      <c r="GB988" s="16"/>
      <c r="GC988" s="16"/>
      <c r="GD988" s="16"/>
      <c r="GE988" s="16"/>
      <c r="GF988" s="16"/>
      <c r="GG988" s="16"/>
      <c r="GH988" s="16"/>
      <c r="GI988" s="16"/>
      <c r="GJ988" s="16"/>
      <c r="GK988" s="16"/>
      <c r="GL988" s="16"/>
      <c r="GM988" s="16"/>
      <c r="GN988" s="16"/>
      <c r="GO988" s="16"/>
      <c r="GP988" s="16"/>
      <c r="GQ988" s="16"/>
      <c r="GR988" s="16"/>
      <c r="GS988" s="16"/>
      <c r="GT988" s="16"/>
      <c r="GU988" s="16"/>
      <c r="GV988" s="16"/>
      <c r="GW988" s="16"/>
      <c r="GX988" s="16"/>
      <c r="GY988" s="16"/>
      <c r="GZ988" s="16"/>
      <c r="HA988" s="16"/>
      <c r="HB988" s="16"/>
      <c r="HC988" s="16"/>
      <c r="HD988" s="16"/>
      <c r="HE988" s="16"/>
      <c r="HF988" s="16"/>
      <c r="HG988" s="16"/>
      <c r="HH988" s="16"/>
      <c r="HI988" s="16"/>
      <c r="HJ988" s="16"/>
      <c r="HK988" s="16"/>
      <c r="HL988" s="16"/>
      <c r="HM988" s="16"/>
      <c r="HN988" s="16"/>
      <c r="HO988" s="16"/>
      <c r="HP988" s="16"/>
      <c r="HQ988" s="16"/>
      <c r="HR988" s="16"/>
      <c r="HS988" s="16"/>
      <c r="HT988" s="16"/>
      <c r="HU988" s="16"/>
      <c r="HV988" s="16"/>
      <c r="HW988" s="16"/>
      <c r="HX988" s="16"/>
      <c r="HY988" s="16"/>
      <c r="HZ988" s="16"/>
      <c r="IA988" s="16"/>
      <c r="IB988" s="16"/>
      <c r="IC988" s="16"/>
      <c r="ID988" s="16"/>
      <c r="IE988" s="16"/>
      <c r="IF988" s="16"/>
      <c r="IG988" s="16"/>
      <c r="IH988" s="16"/>
      <c r="II988" s="16"/>
      <c r="IJ988" s="16"/>
      <c r="IK988" s="16"/>
      <c r="IL988" s="16"/>
      <c r="IM988" s="16"/>
      <c r="IN988" s="16"/>
      <c r="IO988" s="16"/>
      <c r="IP988" s="16"/>
      <c r="IQ988" s="16"/>
      <c r="IR988" s="16"/>
      <c r="IS988" s="16"/>
      <c r="IT988" s="16"/>
      <c r="IU988" s="16"/>
      <c r="IV988" s="16"/>
      <c r="IW988" s="16"/>
      <c r="IX988" s="16"/>
      <c r="IY988" s="16"/>
      <c r="IZ988" s="16"/>
      <c r="JA988" s="16"/>
      <c r="JB988" s="16"/>
      <c r="JC988" s="16"/>
      <c r="JD988" s="16"/>
      <c r="JE988" s="16"/>
      <c r="JF988" s="16"/>
      <c r="JG988" s="16"/>
      <c r="JH988" s="16"/>
      <c r="JI988" s="16"/>
      <c r="JJ988" s="16"/>
      <c r="JK988" s="16"/>
      <c r="JL988" s="16"/>
      <c r="JM988" s="16"/>
      <c r="JN988" s="16"/>
      <c r="JO988" s="16"/>
      <c r="JP988" s="16"/>
    </row>
    <row r="989" spans="2:276" s="18" customFormat="1" ht="15.75" customHeight="1" x14ac:dyDescent="0.25">
      <c r="B989" s="16"/>
      <c r="C989" s="16"/>
      <c r="D989" s="16"/>
      <c r="E989" s="16"/>
      <c r="F989" s="16"/>
      <c r="G989" s="16"/>
      <c r="H989" s="16"/>
      <c r="I989" s="16"/>
      <c r="J989" s="16"/>
      <c r="K989" s="16"/>
      <c r="L989" s="16"/>
      <c r="M989" s="16"/>
      <c r="N989" s="16"/>
      <c r="O989" s="16"/>
      <c r="P989" s="16"/>
      <c r="Q989" s="16"/>
      <c r="R989" s="16"/>
      <c r="S989" s="16"/>
      <c r="T989" s="16"/>
      <c r="U989" s="16"/>
      <c r="V989" s="16"/>
      <c r="W989" s="16"/>
      <c r="X989" s="16"/>
      <c r="Y989" s="16"/>
      <c r="Z989" s="16"/>
      <c r="AA989" s="16"/>
      <c r="AB989" s="16"/>
      <c r="AC989" s="16"/>
      <c r="AD989" s="16"/>
      <c r="AE989" s="16"/>
      <c r="AF989" s="16"/>
      <c r="AG989" s="16"/>
      <c r="AH989" s="16"/>
      <c r="AI989" s="16"/>
      <c r="AJ989" s="16"/>
      <c r="AK989" s="16"/>
      <c r="AL989" s="16"/>
      <c r="AM989" s="16"/>
      <c r="AN989" s="16"/>
      <c r="AO989" s="16"/>
      <c r="AP989" s="16"/>
      <c r="AQ989" s="16"/>
      <c r="AR989" s="16"/>
      <c r="AS989" s="16"/>
      <c r="AT989" s="16"/>
      <c r="AU989" s="16"/>
      <c r="AV989" s="16"/>
      <c r="AW989" s="16"/>
      <c r="AX989" s="16"/>
      <c r="AY989" s="16"/>
      <c r="AZ989" s="16"/>
      <c r="BA989" s="16"/>
      <c r="BB989" s="16"/>
      <c r="BC989" s="16"/>
      <c r="BD989" s="16"/>
      <c r="BE989" s="16"/>
      <c r="BF989" s="16"/>
      <c r="BG989" s="16"/>
      <c r="BH989" s="16"/>
      <c r="BI989" s="16"/>
      <c r="BJ989" s="16"/>
      <c r="BK989" s="16"/>
      <c r="BL989" s="16"/>
      <c r="BM989" s="16"/>
      <c r="BN989" s="16"/>
      <c r="BO989" s="16"/>
      <c r="BP989" s="16"/>
      <c r="BQ989" s="16"/>
      <c r="BR989" s="16"/>
      <c r="BS989" s="16"/>
      <c r="BT989" s="16"/>
      <c r="BU989" s="16"/>
      <c r="BV989" s="16"/>
      <c r="BW989" s="16"/>
      <c r="BX989" s="16"/>
      <c r="BY989" s="16"/>
      <c r="BZ989" s="16"/>
      <c r="CA989" s="16"/>
      <c r="CB989" s="16"/>
      <c r="CC989" s="16"/>
      <c r="CD989" s="16"/>
      <c r="CE989" s="16"/>
      <c r="CF989" s="16"/>
      <c r="CG989" s="16"/>
      <c r="CH989" s="16"/>
      <c r="CI989" s="16"/>
      <c r="CJ989" s="16"/>
      <c r="CK989" s="16"/>
      <c r="CL989" s="16"/>
      <c r="CM989" s="16"/>
      <c r="CN989" s="16"/>
      <c r="CO989" s="16"/>
      <c r="CP989" s="16"/>
      <c r="CQ989" s="16"/>
      <c r="CR989" s="16"/>
      <c r="CS989" s="16"/>
      <c r="CT989" s="16"/>
      <c r="CU989" s="16"/>
      <c r="CV989" s="16"/>
      <c r="CW989" s="16"/>
      <c r="CX989" s="16"/>
      <c r="CY989" s="16"/>
      <c r="CZ989" s="16"/>
      <c r="DA989" s="16"/>
      <c r="DB989" s="16"/>
      <c r="DC989" s="16"/>
      <c r="DD989" s="16"/>
      <c r="DE989" s="16"/>
      <c r="DF989" s="16"/>
      <c r="DG989" s="16"/>
      <c r="DH989" s="16"/>
      <c r="DI989" s="16"/>
      <c r="DJ989" s="16"/>
      <c r="DK989" s="16"/>
      <c r="DL989" s="16"/>
      <c r="DM989" s="16"/>
      <c r="DN989" s="16"/>
      <c r="DO989" s="16"/>
      <c r="DP989" s="16"/>
      <c r="DQ989" s="16"/>
      <c r="DR989" s="16"/>
      <c r="DS989" s="16"/>
      <c r="DT989" s="16"/>
      <c r="DU989" s="16"/>
      <c r="DV989" s="16"/>
      <c r="DW989" s="16"/>
      <c r="DX989" s="16"/>
      <c r="DY989" s="16"/>
      <c r="DZ989" s="16"/>
      <c r="EA989" s="16"/>
      <c r="EB989" s="16"/>
      <c r="EC989" s="16"/>
      <c r="ED989" s="16"/>
      <c r="EE989" s="16"/>
      <c r="EF989" s="16"/>
      <c r="EG989" s="16"/>
      <c r="EH989" s="16"/>
      <c r="EI989" s="16"/>
      <c r="EJ989" s="16"/>
      <c r="EK989" s="16"/>
      <c r="EL989" s="16"/>
      <c r="EM989" s="16"/>
      <c r="EN989" s="16"/>
      <c r="EO989" s="16"/>
      <c r="EP989" s="16"/>
      <c r="EQ989" s="16"/>
      <c r="ER989" s="16"/>
      <c r="ES989" s="16"/>
      <c r="ET989" s="16"/>
      <c r="EU989" s="16"/>
      <c r="EV989" s="16"/>
      <c r="EW989" s="16"/>
      <c r="EX989" s="16"/>
      <c r="EY989" s="16"/>
      <c r="EZ989" s="16"/>
      <c r="FA989" s="16"/>
      <c r="FB989" s="16"/>
      <c r="FC989" s="16"/>
      <c r="FD989" s="16"/>
      <c r="FE989" s="16"/>
      <c r="FF989" s="16"/>
      <c r="FG989" s="16"/>
      <c r="FH989" s="16"/>
      <c r="FI989" s="16"/>
      <c r="FJ989" s="16"/>
      <c r="FK989" s="16"/>
      <c r="FL989" s="16"/>
      <c r="FM989" s="16"/>
      <c r="FN989" s="16"/>
      <c r="FO989" s="16"/>
      <c r="FP989" s="16"/>
      <c r="FQ989" s="16"/>
      <c r="FR989" s="16"/>
      <c r="FS989" s="16"/>
      <c r="FT989" s="16"/>
      <c r="FU989" s="16"/>
      <c r="FV989" s="16"/>
      <c r="FW989" s="16"/>
      <c r="FX989" s="16"/>
      <c r="FY989" s="16"/>
      <c r="FZ989" s="16"/>
      <c r="GA989" s="16"/>
      <c r="GB989" s="16"/>
      <c r="GC989" s="16"/>
      <c r="GD989" s="16"/>
      <c r="GE989" s="16"/>
      <c r="GF989" s="16"/>
      <c r="GG989" s="16"/>
      <c r="GH989" s="16"/>
      <c r="GI989" s="16"/>
      <c r="GJ989" s="16"/>
      <c r="GK989" s="16"/>
      <c r="GL989" s="16"/>
      <c r="GM989" s="16"/>
      <c r="GN989" s="16"/>
      <c r="GO989" s="16"/>
      <c r="GP989" s="16"/>
      <c r="GQ989" s="16"/>
      <c r="GR989" s="16"/>
      <c r="GS989" s="16"/>
      <c r="GT989" s="16"/>
      <c r="GU989" s="16"/>
      <c r="GV989" s="16"/>
      <c r="GW989" s="16"/>
      <c r="GX989" s="16"/>
      <c r="GY989" s="16"/>
      <c r="GZ989" s="16"/>
      <c r="HA989" s="16"/>
      <c r="HB989" s="16"/>
      <c r="HC989" s="16"/>
      <c r="HD989" s="16"/>
      <c r="HE989" s="16"/>
      <c r="HF989" s="16"/>
      <c r="HG989" s="16"/>
      <c r="HH989" s="16"/>
      <c r="HI989" s="16"/>
      <c r="HJ989" s="16"/>
      <c r="HK989" s="16"/>
      <c r="HL989" s="16"/>
      <c r="HM989" s="16"/>
      <c r="HN989" s="16"/>
      <c r="HO989" s="16"/>
      <c r="HP989" s="16"/>
      <c r="HQ989" s="16"/>
      <c r="HR989" s="16"/>
      <c r="HS989" s="16"/>
      <c r="HT989" s="16"/>
      <c r="HU989" s="16"/>
      <c r="HV989" s="16"/>
      <c r="HW989" s="16"/>
      <c r="HX989" s="16"/>
      <c r="HY989" s="16"/>
      <c r="HZ989" s="16"/>
      <c r="IA989" s="16"/>
      <c r="IB989" s="16"/>
      <c r="IC989" s="16"/>
      <c r="ID989" s="16"/>
      <c r="IE989" s="16"/>
      <c r="IF989" s="16"/>
      <c r="IG989" s="16"/>
      <c r="IH989" s="16"/>
      <c r="II989" s="16"/>
      <c r="IJ989" s="16"/>
      <c r="IK989" s="16"/>
      <c r="IL989" s="16"/>
      <c r="IM989" s="16"/>
      <c r="IN989" s="16"/>
      <c r="IO989" s="16"/>
      <c r="IP989" s="16"/>
      <c r="IQ989" s="16"/>
      <c r="IR989" s="16"/>
      <c r="IS989" s="16"/>
      <c r="IT989" s="16"/>
      <c r="IU989" s="16"/>
      <c r="IV989" s="16"/>
      <c r="IW989" s="16"/>
      <c r="IX989" s="16"/>
      <c r="IY989" s="16"/>
      <c r="IZ989" s="16"/>
      <c r="JA989" s="16"/>
      <c r="JB989" s="16"/>
      <c r="JC989" s="16"/>
      <c r="JD989" s="16"/>
      <c r="JE989" s="16"/>
      <c r="JF989" s="16"/>
      <c r="JG989" s="16"/>
      <c r="JH989" s="16"/>
      <c r="JI989" s="16"/>
      <c r="JJ989" s="16"/>
      <c r="JK989" s="16"/>
      <c r="JL989" s="16"/>
      <c r="JM989" s="16"/>
      <c r="JN989" s="16"/>
      <c r="JO989" s="16"/>
      <c r="JP989" s="16"/>
    </row>
    <row r="990" spans="2:276" s="18" customFormat="1" ht="15.75" customHeight="1" x14ac:dyDescent="0.25">
      <c r="B990" s="16"/>
      <c r="C990" s="16"/>
      <c r="D990" s="16"/>
      <c r="E990" s="16"/>
      <c r="F990" s="16"/>
      <c r="G990" s="16"/>
      <c r="H990" s="16"/>
      <c r="I990" s="16"/>
      <c r="J990" s="16"/>
      <c r="K990" s="16"/>
      <c r="L990" s="16"/>
      <c r="M990" s="16"/>
      <c r="N990" s="16"/>
      <c r="O990" s="16"/>
      <c r="P990" s="16"/>
      <c r="Q990" s="16"/>
      <c r="R990" s="16"/>
      <c r="S990" s="16"/>
      <c r="T990" s="16"/>
      <c r="U990" s="16"/>
      <c r="V990" s="16"/>
      <c r="W990" s="16"/>
      <c r="X990" s="16"/>
      <c r="Y990" s="16"/>
      <c r="Z990" s="16"/>
      <c r="AA990" s="16"/>
      <c r="AB990" s="16"/>
      <c r="AC990" s="16"/>
      <c r="AD990" s="16"/>
      <c r="AE990" s="16"/>
      <c r="AF990" s="16"/>
      <c r="AG990" s="16"/>
      <c r="AH990" s="16"/>
      <c r="AI990" s="16"/>
      <c r="AJ990" s="16"/>
      <c r="AK990" s="16"/>
      <c r="AL990" s="16"/>
      <c r="AM990" s="16"/>
      <c r="AN990" s="16"/>
      <c r="AO990" s="16"/>
      <c r="AP990" s="16"/>
      <c r="AQ990" s="16"/>
      <c r="AR990" s="16"/>
      <c r="AS990" s="16"/>
      <c r="AT990" s="16"/>
      <c r="AU990" s="16"/>
      <c r="AV990" s="16"/>
      <c r="AW990" s="16"/>
      <c r="AX990" s="16"/>
      <c r="AY990" s="16"/>
      <c r="AZ990" s="16"/>
      <c r="BA990" s="16"/>
      <c r="BB990" s="16"/>
      <c r="BC990" s="16"/>
      <c r="BD990" s="16"/>
      <c r="BE990" s="16"/>
      <c r="BF990" s="16"/>
      <c r="BG990" s="16"/>
      <c r="BH990" s="16"/>
      <c r="BI990" s="16"/>
      <c r="BJ990" s="16"/>
      <c r="BK990" s="16"/>
      <c r="BL990" s="16"/>
      <c r="BM990" s="16"/>
      <c r="BN990" s="16"/>
      <c r="BO990" s="16"/>
      <c r="BP990" s="16"/>
      <c r="BQ990" s="16"/>
      <c r="BR990" s="16"/>
      <c r="BS990" s="16"/>
      <c r="BT990" s="16"/>
      <c r="BU990" s="16"/>
      <c r="BV990" s="16"/>
      <c r="BW990" s="16"/>
      <c r="BX990" s="16"/>
      <c r="BY990" s="16"/>
      <c r="BZ990" s="16"/>
      <c r="CA990" s="16"/>
      <c r="CB990" s="16"/>
      <c r="CC990" s="16"/>
      <c r="CD990" s="16"/>
      <c r="CE990" s="16"/>
      <c r="CF990" s="16"/>
      <c r="CG990" s="16"/>
      <c r="CH990" s="16"/>
      <c r="CI990" s="16"/>
      <c r="CJ990" s="16"/>
      <c r="CK990" s="16"/>
      <c r="CL990" s="16"/>
      <c r="CM990" s="16"/>
      <c r="CN990" s="16"/>
      <c r="CO990" s="16"/>
      <c r="CP990" s="16"/>
      <c r="CQ990" s="16"/>
      <c r="CR990" s="16"/>
      <c r="CS990" s="16"/>
      <c r="CT990" s="16"/>
      <c r="CU990" s="16"/>
      <c r="CV990" s="16"/>
      <c r="CW990" s="16"/>
      <c r="CX990" s="16"/>
      <c r="CY990" s="16"/>
      <c r="CZ990" s="16"/>
      <c r="DA990" s="16"/>
      <c r="DB990" s="16"/>
      <c r="DC990" s="16"/>
      <c r="DD990" s="16"/>
      <c r="DE990" s="16"/>
      <c r="DF990" s="16"/>
      <c r="DG990" s="16"/>
      <c r="DH990" s="16"/>
      <c r="DI990" s="16"/>
      <c r="DJ990" s="16"/>
      <c r="DK990" s="16"/>
      <c r="DL990" s="16"/>
      <c r="DM990" s="16"/>
      <c r="DN990" s="16"/>
      <c r="DO990" s="16"/>
      <c r="DP990" s="16"/>
      <c r="DQ990" s="16"/>
      <c r="DR990" s="16"/>
      <c r="DS990" s="16"/>
      <c r="DT990" s="16"/>
      <c r="DU990" s="16"/>
      <c r="DV990" s="16"/>
      <c r="DW990" s="16"/>
      <c r="DX990" s="16"/>
      <c r="DY990" s="16"/>
      <c r="DZ990" s="16"/>
      <c r="EA990" s="16"/>
      <c r="EB990" s="16"/>
      <c r="EC990" s="16"/>
      <c r="ED990" s="16"/>
      <c r="EE990" s="16"/>
      <c r="EF990" s="16"/>
      <c r="EG990" s="16"/>
      <c r="EH990" s="16"/>
      <c r="EI990" s="16"/>
      <c r="EJ990" s="16"/>
      <c r="EK990" s="16"/>
      <c r="EL990" s="16"/>
      <c r="EM990" s="16"/>
      <c r="EN990" s="16"/>
      <c r="EO990" s="16"/>
      <c r="EP990" s="16"/>
      <c r="EQ990" s="16"/>
      <c r="ER990" s="16"/>
      <c r="ES990" s="16"/>
      <c r="ET990" s="16"/>
      <c r="EU990" s="16"/>
      <c r="EV990" s="16"/>
      <c r="EW990" s="16"/>
      <c r="EX990" s="16"/>
      <c r="EY990" s="16"/>
      <c r="EZ990" s="16"/>
      <c r="FA990" s="16"/>
      <c r="FB990" s="16"/>
      <c r="FC990" s="16"/>
      <c r="FD990" s="16"/>
      <c r="FE990" s="16"/>
      <c r="FF990" s="16"/>
      <c r="FG990" s="16"/>
      <c r="FH990" s="16"/>
      <c r="FI990" s="16"/>
      <c r="FJ990" s="16"/>
      <c r="FK990" s="16"/>
      <c r="FL990" s="16"/>
      <c r="FM990" s="16"/>
      <c r="FN990" s="16"/>
      <c r="FO990" s="16"/>
      <c r="FP990" s="16"/>
      <c r="FQ990" s="16"/>
      <c r="FR990" s="16"/>
      <c r="FS990" s="16"/>
      <c r="FT990" s="16"/>
      <c r="FU990" s="16"/>
      <c r="FV990" s="16"/>
      <c r="FW990" s="16"/>
      <c r="FX990" s="16"/>
      <c r="FY990" s="16"/>
      <c r="FZ990" s="16"/>
      <c r="GA990" s="16"/>
      <c r="GB990" s="16"/>
      <c r="GC990" s="16"/>
      <c r="GD990" s="16"/>
      <c r="GE990" s="16"/>
      <c r="GF990" s="16"/>
      <c r="GG990" s="16"/>
      <c r="GH990" s="16"/>
      <c r="GI990" s="16"/>
      <c r="GJ990" s="16"/>
      <c r="GK990" s="16"/>
      <c r="GL990" s="16"/>
      <c r="GM990" s="16"/>
      <c r="GN990" s="16"/>
      <c r="GO990" s="16"/>
      <c r="GP990" s="16"/>
      <c r="GQ990" s="16"/>
      <c r="GR990" s="16"/>
      <c r="GS990" s="16"/>
      <c r="GT990" s="16"/>
      <c r="GU990" s="16"/>
      <c r="GV990" s="16"/>
      <c r="GW990" s="16"/>
      <c r="GX990" s="16"/>
      <c r="GY990" s="16"/>
      <c r="GZ990" s="16"/>
      <c r="HA990" s="16"/>
      <c r="HB990" s="16"/>
      <c r="HC990" s="16"/>
      <c r="HD990" s="16"/>
      <c r="HE990" s="16"/>
      <c r="HF990" s="16"/>
      <c r="HG990" s="16"/>
      <c r="HH990" s="16"/>
      <c r="HI990" s="16"/>
      <c r="HJ990" s="16"/>
      <c r="HK990" s="16"/>
      <c r="HL990" s="16"/>
      <c r="HM990" s="16"/>
      <c r="HN990" s="16"/>
      <c r="HO990" s="16"/>
      <c r="HP990" s="16"/>
      <c r="HQ990" s="16"/>
      <c r="HR990" s="16"/>
      <c r="HS990" s="16"/>
      <c r="HT990" s="16"/>
      <c r="HU990" s="16"/>
      <c r="HV990" s="16"/>
      <c r="HW990" s="16"/>
      <c r="HX990" s="16"/>
      <c r="HY990" s="16"/>
      <c r="HZ990" s="16"/>
      <c r="IA990" s="16"/>
      <c r="IB990" s="16"/>
      <c r="IC990" s="16"/>
      <c r="ID990" s="16"/>
      <c r="IE990" s="16"/>
      <c r="IF990" s="16"/>
      <c r="IG990" s="16"/>
      <c r="IH990" s="16"/>
      <c r="II990" s="16"/>
      <c r="IJ990" s="16"/>
      <c r="IK990" s="16"/>
      <c r="IL990" s="16"/>
      <c r="IM990" s="16"/>
      <c r="IN990" s="16"/>
      <c r="IO990" s="16"/>
      <c r="IP990" s="16"/>
      <c r="IQ990" s="16"/>
      <c r="IR990" s="16"/>
      <c r="IS990" s="16"/>
      <c r="IT990" s="16"/>
      <c r="IU990" s="16"/>
      <c r="IV990" s="16"/>
      <c r="IW990" s="16"/>
      <c r="IX990" s="16"/>
      <c r="IY990" s="16"/>
      <c r="IZ990" s="16"/>
      <c r="JA990" s="16"/>
      <c r="JB990" s="16"/>
      <c r="JC990" s="16"/>
      <c r="JD990" s="16"/>
      <c r="JE990" s="16"/>
      <c r="JF990" s="16"/>
      <c r="JG990" s="16"/>
      <c r="JH990" s="16"/>
      <c r="JI990" s="16"/>
      <c r="JJ990" s="16"/>
      <c r="JK990" s="16"/>
      <c r="JL990" s="16"/>
      <c r="JM990" s="16"/>
      <c r="JN990" s="16"/>
      <c r="JO990" s="16"/>
      <c r="JP990" s="16"/>
    </row>
    <row r="991" spans="2:276" s="18" customFormat="1" ht="15.75" customHeight="1" x14ac:dyDescent="0.25">
      <c r="B991" s="16"/>
      <c r="C991" s="16"/>
      <c r="D991" s="16"/>
      <c r="E991" s="16"/>
      <c r="F991" s="16"/>
      <c r="G991" s="16"/>
      <c r="H991" s="16"/>
      <c r="I991" s="16"/>
      <c r="J991" s="16"/>
      <c r="K991" s="16"/>
      <c r="L991" s="16"/>
      <c r="M991" s="16"/>
      <c r="N991" s="16"/>
      <c r="O991" s="16"/>
      <c r="P991" s="16"/>
      <c r="Q991" s="16"/>
      <c r="R991" s="16"/>
      <c r="S991" s="16"/>
      <c r="T991" s="16"/>
      <c r="U991" s="16"/>
      <c r="V991" s="16"/>
      <c r="W991" s="16"/>
      <c r="X991" s="16"/>
      <c r="Y991" s="16"/>
      <c r="Z991" s="16"/>
      <c r="AA991" s="16"/>
      <c r="AB991" s="16"/>
      <c r="AC991" s="16"/>
      <c r="AD991" s="16"/>
      <c r="AE991" s="16"/>
      <c r="AF991" s="16"/>
      <c r="AG991" s="16"/>
      <c r="AH991" s="16"/>
      <c r="AI991" s="16"/>
      <c r="AJ991" s="16"/>
      <c r="AK991" s="16"/>
      <c r="AL991" s="16"/>
      <c r="AM991" s="16"/>
      <c r="AN991" s="16"/>
      <c r="AO991" s="16"/>
      <c r="AP991" s="16"/>
      <c r="AQ991" s="16"/>
      <c r="AR991" s="16"/>
      <c r="AS991" s="16"/>
      <c r="AT991" s="16"/>
      <c r="AU991" s="16"/>
      <c r="AV991" s="16"/>
      <c r="AW991" s="16"/>
      <c r="AX991" s="16"/>
      <c r="AY991" s="16"/>
      <c r="AZ991" s="16"/>
      <c r="BA991" s="16"/>
      <c r="BB991" s="16"/>
      <c r="BC991" s="16"/>
      <c r="BD991" s="16"/>
      <c r="BE991" s="16"/>
      <c r="BF991" s="16"/>
      <c r="BG991" s="16"/>
      <c r="BH991" s="16"/>
      <c r="BI991" s="16"/>
      <c r="BJ991" s="16"/>
      <c r="BK991" s="16"/>
      <c r="BL991" s="16"/>
      <c r="BM991" s="16"/>
      <c r="BN991" s="16"/>
      <c r="BO991" s="16"/>
      <c r="BP991" s="16"/>
      <c r="BQ991" s="16"/>
      <c r="BR991" s="16"/>
      <c r="BS991" s="16"/>
      <c r="BT991" s="16"/>
      <c r="BU991" s="16"/>
      <c r="BV991" s="16"/>
      <c r="BW991" s="16"/>
      <c r="BX991" s="16"/>
      <c r="BY991" s="16"/>
      <c r="BZ991" s="16"/>
      <c r="CA991" s="16"/>
      <c r="CB991" s="16"/>
      <c r="CC991" s="16"/>
      <c r="CD991" s="16"/>
      <c r="CE991" s="16"/>
      <c r="CF991" s="16"/>
      <c r="CG991" s="16"/>
      <c r="CH991" s="16"/>
      <c r="CI991" s="16"/>
      <c r="CJ991" s="16"/>
      <c r="CK991" s="16"/>
      <c r="CL991" s="16"/>
      <c r="CM991" s="16"/>
      <c r="CN991" s="16"/>
      <c r="CO991" s="16"/>
      <c r="CP991" s="16"/>
      <c r="CQ991" s="16"/>
      <c r="CR991" s="16"/>
      <c r="CS991" s="16"/>
      <c r="CT991" s="16"/>
      <c r="CU991" s="16"/>
      <c r="CV991" s="16"/>
      <c r="CW991" s="16"/>
      <c r="CX991" s="16"/>
      <c r="CY991" s="16"/>
      <c r="CZ991" s="16"/>
      <c r="DA991" s="16"/>
      <c r="DB991" s="16"/>
      <c r="DC991" s="16"/>
      <c r="DD991" s="16"/>
      <c r="DE991" s="16"/>
      <c r="DF991" s="16"/>
      <c r="DG991" s="16"/>
      <c r="DH991" s="16"/>
      <c r="DI991" s="16"/>
      <c r="DJ991" s="16"/>
      <c r="DK991" s="16"/>
      <c r="DL991" s="16"/>
      <c r="DM991" s="16"/>
      <c r="DN991" s="16"/>
      <c r="DO991" s="16"/>
      <c r="DP991" s="16"/>
      <c r="DQ991" s="16"/>
      <c r="DR991" s="16"/>
      <c r="DS991" s="16"/>
      <c r="DT991" s="16"/>
      <c r="DU991" s="16"/>
      <c r="DV991" s="16"/>
      <c r="DW991" s="16"/>
      <c r="DX991" s="16"/>
      <c r="DY991" s="16"/>
      <c r="DZ991" s="16"/>
      <c r="EA991" s="16"/>
      <c r="EB991" s="16"/>
      <c r="EC991" s="16"/>
      <c r="ED991" s="16"/>
      <c r="EE991" s="16"/>
      <c r="EF991" s="16"/>
      <c r="EG991" s="16"/>
      <c r="EH991" s="16"/>
      <c r="EI991" s="16"/>
      <c r="EJ991" s="16"/>
      <c r="EK991" s="16"/>
      <c r="EL991" s="16"/>
      <c r="EM991" s="16"/>
      <c r="EN991" s="16"/>
      <c r="EO991" s="16"/>
      <c r="EP991" s="16"/>
      <c r="EQ991" s="16"/>
      <c r="ER991" s="16"/>
      <c r="ES991" s="16"/>
      <c r="ET991" s="16"/>
      <c r="EU991" s="16"/>
      <c r="EV991" s="16"/>
      <c r="EW991" s="16"/>
      <c r="EX991" s="16"/>
      <c r="EY991" s="16"/>
      <c r="EZ991" s="16"/>
      <c r="FA991" s="16"/>
      <c r="FB991" s="16"/>
      <c r="FC991" s="16"/>
      <c r="FD991" s="16"/>
      <c r="FE991" s="16"/>
      <c r="FF991" s="16"/>
      <c r="FG991" s="16"/>
      <c r="FH991" s="16"/>
      <c r="FI991" s="16"/>
      <c r="FJ991" s="16"/>
      <c r="FK991" s="16"/>
      <c r="FL991" s="16"/>
      <c r="FM991" s="16"/>
      <c r="FN991" s="16"/>
      <c r="FO991" s="16"/>
      <c r="FP991" s="16"/>
      <c r="FQ991" s="16"/>
      <c r="FR991" s="16"/>
      <c r="FS991" s="16"/>
      <c r="FT991" s="16"/>
      <c r="FU991" s="16"/>
      <c r="FV991" s="16"/>
      <c r="FW991" s="16"/>
      <c r="FX991" s="16"/>
      <c r="FY991" s="16"/>
      <c r="FZ991" s="16"/>
      <c r="GA991" s="16"/>
      <c r="GB991" s="16"/>
      <c r="GC991" s="16"/>
      <c r="GD991" s="16"/>
      <c r="GE991" s="16"/>
      <c r="GF991" s="16"/>
      <c r="GG991" s="16"/>
      <c r="GH991" s="16"/>
      <c r="GI991" s="16"/>
      <c r="GJ991" s="16"/>
      <c r="GK991" s="16"/>
      <c r="GL991" s="16"/>
      <c r="GM991" s="16"/>
      <c r="GN991" s="16"/>
      <c r="GO991" s="16"/>
      <c r="GP991" s="16"/>
      <c r="GQ991" s="16"/>
      <c r="GR991" s="16"/>
      <c r="GS991" s="16"/>
      <c r="GT991" s="16"/>
      <c r="GU991" s="16"/>
      <c r="GV991" s="16"/>
      <c r="GW991" s="16"/>
      <c r="GX991" s="16"/>
      <c r="GY991" s="16"/>
      <c r="GZ991" s="16"/>
      <c r="HA991" s="16"/>
      <c r="HB991" s="16"/>
      <c r="HC991" s="16"/>
      <c r="HD991" s="16"/>
      <c r="HE991" s="16"/>
      <c r="HF991" s="16"/>
      <c r="HG991" s="16"/>
      <c r="HH991" s="16"/>
      <c r="HI991" s="16"/>
      <c r="HJ991" s="16"/>
      <c r="HK991" s="16"/>
      <c r="HL991" s="16"/>
      <c r="HM991" s="16"/>
      <c r="HN991" s="16"/>
      <c r="HO991" s="16"/>
      <c r="HP991" s="16"/>
      <c r="HQ991" s="16"/>
      <c r="HR991" s="16"/>
      <c r="HS991" s="16"/>
      <c r="HT991" s="16"/>
      <c r="HU991" s="16"/>
      <c r="HV991" s="16"/>
      <c r="HW991" s="16"/>
      <c r="HX991" s="16"/>
      <c r="HY991" s="16"/>
      <c r="HZ991" s="16"/>
      <c r="IA991" s="16"/>
      <c r="IB991" s="16"/>
      <c r="IC991" s="16"/>
      <c r="ID991" s="16"/>
      <c r="IE991" s="16"/>
      <c r="IF991" s="16"/>
      <c r="IG991" s="16"/>
      <c r="IH991" s="16"/>
      <c r="II991" s="16"/>
      <c r="IJ991" s="16"/>
      <c r="IK991" s="16"/>
      <c r="IL991" s="16"/>
      <c r="IM991" s="16"/>
      <c r="IN991" s="16"/>
      <c r="IO991" s="16"/>
      <c r="IP991" s="16"/>
      <c r="IQ991" s="16"/>
      <c r="IR991" s="16"/>
      <c r="IS991" s="16"/>
      <c r="IT991" s="16"/>
      <c r="IU991" s="16"/>
      <c r="IV991" s="16"/>
      <c r="IW991" s="16"/>
      <c r="IX991" s="16"/>
      <c r="IY991" s="16"/>
      <c r="IZ991" s="16"/>
      <c r="JA991" s="16"/>
      <c r="JB991" s="16"/>
      <c r="JC991" s="16"/>
      <c r="JD991" s="16"/>
      <c r="JE991" s="16"/>
      <c r="JF991" s="16"/>
      <c r="JG991" s="16"/>
      <c r="JH991" s="16"/>
      <c r="JI991" s="16"/>
      <c r="JJ991" s="16"/>
      <c r="JK991" s="16"/>
      <c r="JL991" s="16"/>
      <c r="JM991" s="16"/>
      <c r="JN991" s="16"/>
      <c r="JO991" s="16"/>
      <c r="JP991" s="16"/>
    </row>
    <row r="992" spans="2:276" s="18" customFormat="1" ht="15.75" customHeight="1" x14ac:dyDescent="0.25">
      <c r="B992" s="16"/>
      <c r="C992" s="16"/>
      <c r="D992" s="16"/>
      <c r="E992" s="16"/>
      <c r="F992" s="16"/>
      <c r="G992" s="16"/>
      <c r="H992" s="16"/>
      <c r="I992" s="16"/>
      <c r="J992" s="16"/>
      <c r="K992" s="16"/>
      <c r="L992" s="16"/>
      <c r="M992" s="16"/>
      <c r="N992" s="16"/>
      <c r="O992" s="16"/>
      <c r="P992" s="16"/>
      <c r="Q992" s="16"/>
      <c r="R992" s="16"/>
      <c r="S992" s="16"/>
      <c r="T992" s="16"/>
      <c r="U992" s="16"/>
      <c r="V992" s="16"/>
      <c r="W992" s="16"/>
      <c r="X992" s="16"/>
      <c r="Y992" s="16"/>
      <c r="Z992" s="16"/>
      <c r="AA992" s="16"/>
      <c r="AB992" s="16"/>
      <c r="AC992" s="16"/>
      <c r="AD992" s="16"/>
      <c r="AE992" s="16"/>
      <c r="AF992" s="16"/>
      <c r="AG992" s="16"/>
      <c r="AH992" s="16"/>
      <c r="AI992" s="16"/>
      <c r="AJ992" s="16"/>
      <c r="AK992" s="16"/>
      <c r="AL992" s="16"/>
      <c r="AM992" s="16"/>
      <c r="AN992" s="16"/>
      <c r="AO992" s="16"/>
      <c r="AP992" s="16"/>
      <c r="AQ992" s="16"/>
      <c r="AR992" s="16"/>
      <c r="AS992" s="16"/>
      <c r="AT992" s="16"/>
      <c r="AU992" s="16"/>
      <c r="AV992" s="16"/>
      <c r="AW992" s="16"/>
      <c r="AX992" s="16"/>
      <c r="AY992" s="16"/>
      <c r="AZ992" s="16"/>
      <c r="BA992" s="16"/>
      <c r="BB992" s="16"/>
      <c r="BC992" s="16"/>
      <c r="BD992" s="16"/>
      <c r="BE992" s="16"/>
      <c r="BF992" s="16"/>
      <c r="BG992" s="16"/>
      <c r="BH992" s="16"/>
      <c r="BI992" s="16"/>
      <c r="BJ992" s="16"/>
      <c r="BK992" s="16"/>
      <c r="BL992" s="16"/>
      <c r="BM992" s="16"/>
      <c r="BN992" s="16"/>
      <c r="BO992" s="16"/>
      <c r="BP992" s="16"/>
      <c r="BQ992" s="16"/>
      <c r="BR992" s="16"/>
      <c r="BS992" s="16"/>
      <c r="BT992" s="16"/>
      <c r="BU992" s="16"/>
      <c r="BV992" s="16"/>
      <c r="BW992" s="16"/>
      <c r="BX992" s="16"/>
      <c r="BY992" s="16"/>
      <c r="BZ992" s="16"/>
      <c r="CA992" s="16"/>
      <c r="CB992" s="16"/>
      <c r="CC992" s="16"/>
      <c r="CD992" s="16"/>
      <c r="CE992" s="16"/>
      <c r="CF992" s="16"/>
      <c r="CG992" s="16"/>
      <c r="CH992" s="16"/>
      <c r="CI992" s="16"/>
      <c r="CJ992" s="16"/>
      <c r="CK992" s="16"/>
      <c r="CL992" s="16"/>
      <c r="CM992" s="16"/>
      <c r="CN992" s="16"/>
      <c r="CO992" s="16"/>
      <c r="CP992" s="16"/>
      <c r="CQ992" s="16"/>
      <c r="CR992" s="16"/>
      <c r="CS992" s="16"/>
      <c r="CT992" s="16"/>
      <c r="CU992" s="16"/>
      <c r="CV992" s="16"/>
      <c r="CW992" s="16"/>
      <c r="CX992" s="16"/>
      <c r="CY992" s="16"/>
      <c r="CZ992" s="16"/>
      <c r="DA992" s="16"/>
      <c r="DB992" s="16"/>
      <c r="DC992" s="16"/>
      <c r="DD992" s="16"/>
      <c r="DE992" s="16"/>
      <c r="DF992" s="16"/>
      <c r="DG992" s="16"/>
      <c r="DH992" s="16"/>
      <c r="DI992" s="16"/>
      <c r="DJ992" s="16"/>
      <c r="DK992" s="16"/>
      <c r="DL992" s="16"/>
      <c r="DM992" s="16"/>
      <c r="DN992" s="16"/>
      <c r="DO992" s="16"/>
      <c r="DP992" s="16"/>
      <c r="DQ992" s="16"/>
      <c r="DR992" s="16"/>
      <c r="DS992" s="16"/>
      <c r="DT992" s="16"/>
      <c r="DU992" s="16"/>
      <c r="DV992" s="16"/>
      <c r="DW992" s="16"/>
      <c r="DX992" s="16"/>
      <c r="DY992" s="16"/>
      <c r="DZ992" s="16"/>
      <c r="EA992" s="16"/>
      <c r="EB992" s="16"/>
      <c r="EC992" s="16"/>
      <c r="ED992" s="16"/>
      <c r="EE992" s="16"/>
      <c r="EF992" s="16"/>
      <c r="EG992" s="16"/>
      <c r="EH992" s="16"/>
      <c r="EI992" s="16"/>
      <c r="EJ992" s="16"/>
      <c r="EK992" s="16"/>
      <c r="EL992" s="16"/>
      <c r="EM992" s="16"/>
      <c r="EN992" s="16"/>
      <c r="EO992" s="16"/>
      <c r="EP992" s="16"/>
      <c r="EQ992" s="16"/>
      <c r="ER992" s="16"/>
      <c r="ES992" s="16"/>
      <c r="ET992" s="16"/>
      <c r="EU992" s="16"/>
      <c r="EV992" s="16"/>
      <c r="EW992" s="16"/>
      <c r="EX992" s="16"/>
      <c r="EY992" s="16"/>
      <c r="EZ992" s="16"/>
      <c r="FA992" s="16"/>
      <c r="FB992" s="16"/>
      <c r="FC992" s="16"/>
      <c r="FD992" s="16"/>
      <c r="FE992" s="16"/>
      <c r="FF992" s="16"/>
      <c r="FG992" s="16"/>
      <c r="FH992" s="16"/>
      <c r="FI992" s="16"/>
      <c r="FJ992" s="16"/>
      <c r="FK992" s="16"/>
      <c r="FL992" s="16"/>
      <c r="FM992" s="16"/>
      <c r="FN992" s="16"/>
      <c r="FO992" s="16"/>
      <c r="FP992" s="16"/>
      <c r="FQ992" s="16"/>
      <c r="FR992" s="16"/>
      <c r="FS992" s="16"/>
      <c r="FT992" s="16"/>
      <c r="FU992" s="16"/>
      <c r="FV992" s="16"/>
      <c r="FW992" s="16"/>
      <c r="FX992" s="16"/>
      <c r="FY992" s="16"/>
      <c r="FZ992" s="16"/>
      <c r="GA992" s="16"/>
      <c r="GB992" s="16"/>
      <c r="GC992" s="16"/>
      <c r="GD992" s="16"/>
      <c r="GE992" s="16"/>
      <c r="GF992" s="16"/>
      <c r="GG992" s="16"/>
      <c r="GH992" s="16"/>
      <c r="GI992" s="16"/>
      <c r="GJ992" s="16"/>
      <c r="GK992" s="16"/>
      <c r="GL992" s="16"/>
      <c r="GM992" s="16"/>
      <c r="GN992" s="16"/>
      <c r="GO992" s="16"/>
      <c r="GP992" s="16"/>
      <c r="GQ992" s="16"/>
      <c r="GR992" s="16"/>
      <c r="GS992" s="16"/>
      <c r="GT992" s="16"/>
      <c r="GU992" s="16"/>
      <c r="GV992" s="16"/>
      <c r="GW992" s="16"/>
      <c r="GX992" s="16"/>
      <c r="GY992" s="16"/>
      <c r="GZ992" s="16"/>
      <c r="HA992" s="16"/>
      <c r="HB992" s="16"/>
      <c r="HC992" s="16"/>
      <c r="HD992" s="16"/>
      <c r="HE992" s="16"/>
      <c r="HF992" s="16"/>
      <c r="HG992" s="16"/>
      <c r="HH992" s="16"/>
      <c r="HI992" s="16"/>
      <c r="HJ992" s="16"/>
      <c r="HK992" s="16"/>
      <c r="HL992" s="16"/>
      <c r="HM992" s="16"/>
      <c r="HN992" s="16"/>
      <c r="HO992" s="16"/>
      <c r="HP992" s="16"/>
      <c r="HQ992" s="16"/>
      <c r="HR992" s="16"/>
      <c r="HS992" s="16"/>
      <c r="HT992" s="16"/>
      <c r="HU992" s="16"/>
      <c r="HV992" s="16"/>
      <c r="HW992" s="16"/>
      <c r="HX992" s="16"/>
      <c r="HY992" s="16"/>
      <c r="HZ992" s="16"/>
      <c r="IA992" s="16"/>
      <c r="IB992" s="16"/>
      <c r="IC992" s="16"/>
      <c r="ID992" s="16"/>
      <c r="IE992" s="16"/>
      <c r="IF992" s="16"/>
      <c r="IG992" s="16"/>
      <c r="IH992" s="16"/>
      <c r="II992" s="16"/>
      <c r="IJ992" s="16"/>
      <c r="IK992" s="16"/>
      <c r="IL992" s="16"/>
      <c r="IM992" s="16"/>
      <c r="IN992" s="16"/>
      <c r="IO992" s="16"/>
      <c r="IP992" s="16"/>
      <c r="IQ992" s="16"/>
      <c r="IR992" s="16"/>
      <c r="IS992" s="16"/>
      <c r="IT992" s="16"/>
      <c r="IU992" s="16"/>
      <c r="IV992" s="16"/>
      <c r="IW992" s="16"/>
      <c r="IX992" s="16"/>
      <c r="IY992" s="16"/>
      <c r="IZ992" s="16"/>
      <c r="JA992" s="16"/>
      <c r="JB992" s="16"/>
      <c r="JC992" s="16"/>
      <c r="JD992" s="16"/>
      <c r="JE992" s="16"/>
      <c r="JF992" s="16"/>
      <c r="JG992" s="16"/>
      <c r="JH992" s="16"/>
      <c r="JI992" s="16"/>
      <c r="JJ992" s="16"/>
      <c r="JK992" s="16"/>
      <c r="JL992" s="16"/>
      <c r="JM992" s="16"/>
      <c r="JN992" s="16"/>
      <c r="JO992" s="16"/>
      <c r="JP992" s="16"/>
    </row>
    <row r="993" spans="2:276" s="18" customFormat="1" ht="15.75" customHeight="1" x14ac:dyDescent="0.25">
      <c r="B993" s="16"/>
      <c r="C993" s="16"/>
      <c r="D993" s="16"/>
      <c r="E993" s="16"/>
      <c r="F993" s="16"/>
      <c r="G993" s="16"/>
      <c r="H993" s="16"/>
      <c r="I993" s="16"/>
      <c r="J993" s="16"/>
      <c r="K993" s="16"/>
      <c r="L993" s="16"/>
      <c r="M993" s="16"/>
      <c r="N993" s="16"/>
      <c r="O993" s="16"/>
      <c r="P993" s="16"/>
      <c r="Q993" s="16"/>
      <c r="R993" s="16"/>
      <c r="S993" s="16"/>
      <c r="T993" s="16"/>
      <c r="U993" s="16"/>
      <c r="V993" s="16"/>
      <c r="W993" s="16"/>
      <c r="X993" s="16"/>
      <c r="Y993" s="16"/>
      <c r="Z993" s="16"/>
      <c r="AA993" s="16"/>
      <c r="AB993" s="16"/>
      <c r="AC993" s="16"/>
      <c r="AD993" s="16"/>
      <c r="AE993" s="16"/>
      <c r="AF993" s="16"/>
      <c r="AG993" s="16"/>
      <c r="AH993" s="16"/>
      <c r="AI993" s="16"/>
      <c r="AJ993" s="16"/>
      <c r="AK993" s="16"/>
      <c r="AL993" s="16"/>
      <c r="AM993" s="16"/>
      <c r="AN993" s="16"/>
      <c r="AO993" s="16"/>
      <c r="AP993" s="16"/>
      <c r="AQ993" s="16"/>
      <c r="AR993" s="16"/>
      <c r="AS993" s="16"/>
      <c r="AT993" s="16"/>
      <c r="AU993" s="16"/>
      <c r="AV993" s="16"/>
      <c r="AW993" s="16"/>
      <c r="AX993" s="16"/>
      <c r="AY993" s="16"/>
      <c r="AZ993" s="16"/>
      <c r="BA993" s="16"/>
      <c r="BB993" s="16"/>
      <c r="BC993" s="16"/>
      <c r="BD993" s="16"/>
      <c r="BE993" s="16"/>
      <c r="BF993" s="16"/>
      <c r="BG993" s="16"/>
      <c r="BH993" s="16"/>
      <c r="BI993" s="16"/>
      <c r="BJ993" s="16"/>
      <c r="BK993" s="16"/>
      <c r="BL993" s="16"/>
      <c r="BM993" s="16"/>
      <c r="BN993" s="16"/>
      <c r="BO993" s="16"/>
      <c r="BP993" s="16"/>
      <c r="BQ993" s="16"/>
      <c r="BR993" s="16"/>
      <c r="BS993" s="16"/>
      <c r="BT993" s="16"/>
      <c r="BU993" s="16"/>
      <c r="BV993" s="16"/>
      <c r="BW993" s="16"/>
      <c r="BX993" s="16"/>
      <c r="BY993" s="16"/>
      <c r="BZ993" s="16"/>
      <c r="CA993" s="16"/>
      <c r="CB993" s="16"/>
      <c r="CC993" s="16"/>
      <c r="CD993" s="16"/>
      <c r="CE993" s="16"/>
      <c r="CF993" s="16"/>
      <c r="CG993" s="16"/>
      <c r="CH993" s="16"/>
      <c r="CI993" s="16"/>
      <c r="CJ993" s="16"/>
      <c r="CK993" s="16"/>
      <c r="CL993" s="16"/>
      <c r="CM993" s="16"/>
      <c r="CN993" s="16"/>
      <c r="CO993" s="16"/>
      <c r="CP993" s="16"/>
      <c r="CQ993" s="16"/>
      <c r="CR993" s="16"/>
      <c r="CS993" s="16"/>
      <c r="CT993" s="16"/>
      <c r="CU993" s="16"/>
      <c r="CV993" s="16"/>
      <c r="CW993" s="16"/>
      <c r="CX993" s="16"/>
      <c r="CY993" s="16"/>
      <c r="CZ993" s="16"/>
      <c r="DA993" s="16"/>
      <c r="DB993" s="16"/>
      <c r="DC993" s="16"/>
      <c r="DD993" s="16"/>
      <c r="DE993" s="16"/>
      <c r="DF993" s="16"/>
      <c r="DG993" s="16"/>
      <c r="DH993" s="16"/>
      <c r="DI993" s="16"/>
      <c r="DJ993" s="16"/>
      <c r="DK993" s="16"/>
      <c r="DL993" s="16"/>
      <c r="DM993" s="16"/>
      <c r="DN993" s="16"/>
      <c r="DO993" s="16"/>
      <c r="DP993" s="16"/>
      <c r="DQ993" s="16"/>
      <c r="DR993" s="16"/>
      <c r="DS993" s="16"/>
      <c r="DT993" s="16"/>
      <c r="DU993" s="16"/>
      <c r="DV993" s="16"/>
      <c r="DW993" s="16"/>
      <c r="DX993" s="16"/>
      <c r="DY993" s="16"/>
      <c r="DZ993" s="16"/>
      <c r="EA993" s="16"/>
      <c r="EB993" s="16"/>
      <c r="EC993" s="16"/>
      <c r="ED993" s="16"/>
      <c r="EE993" s="16"/>
      <c r="EF993" s="16"/>
      <c r="EG993" s="16"/>
      <c r="EH993" s="16"/>
      <c r="EI993" s="16"/>
      <c r="EJ993" s="16"/>
      <c r="EK993" s="16"/>
      <c r="EL993" s="16"/>
      <c r="EM993" s="16"/>
      <c r="EN993" s="16"/>
      <c r="EO993" s="16"/>
      <c r="EP993" s="16"/>
      <c r="EQ993" s="16"/>
      <c r="ER993" s="16"/>
      <c r="ES993" s="16"/>
      <c r="ET993" s="16"/>
      <c r="EU993" s="16"/>
      <c r="EV993" s="16"/>
      <c r="EW993" s="16"/>
      <c r="EX993" s="16"/>
      <c r="EY993" s="16"/>
      <c r="EZ993" s="16"/>
      <c r="FA993" s="16"/>
      <c r="FB993" s="16"/>
      <c r="FC993" s="16"/>
      <c r="FD993" s="16"/>
      <c r="FE993" s="16"/>
      <c r="FF993" s="16"/>
      <c r="FG993" s="16"/>
      <c r="FH993" s="16"/>
      <c r="FI993" s="16"/>
      <c r="FJ993" s="16"/>
      <c r="FK993" s="16"/>
      <c r="FL993" s="16"/>
      <c r="FM993" s="16"/>
      <c r="FN993" s="16"/>
      <c r="FO993" s="16"/>
      <c r="FP993" s="16"/>
      <c r="FQ993" s="16"/>
      <c r="FR993" s="16"/>
      <c r="FS993" s="16"/>
      <c r="FT993" s="16"/>
      <c r="FU993" s="16"/>
      <c r="FV993" s="16"/>
      <c r="FW993" s="16"/>
      <c r="FX993" s="16"/>
      <c r="FY993" s="16"/>
      <c r="FZ993" s="16"/>
      <c r="GA993" s="16"/>
      <c r="GB993" s="16"/>
      <c r="GC993" s="16"/>
      <c r="GD993" s="16"/>
      <c r="GE993" s="16"/>
      <c r="GF993" s="16"/>
      <c r="GG993" s="16"/>
      <c r="GH993" s="16"/>
      <c r="GI993" s="16"/>
      <c r="GJ993" s="16"/>
      <c r="GK993" s="16"/>
      <c r="GL993" s="16"/>
      <c r="GM993" s="16"/>
      <c r="GN993" s="16"/>
      <c r="GO993" s="16"/>
      <c r="GP993" s="16"/>
      <c r="GQ993" s="16"/>
      <c r="GR993" s="16"/>
      <c r="GS993" s="16"/>
      <c r="GT993" s="16"/>
      <c r="GU993" s="16"/>
      <c r="GV993" s="16"/>
      <c r="GW993" s="16"/>
      <c r="GX993" s="16"/>
      <c r="GY993" s="16"/>
      <c r="GZ993" s="16"/>
      <c r="HA993" s="16"/>
      <c r="HB993" s="16"/>
      <c r="HC993" s="16"/>
      <c r="HD993" s="16"/>
      <c r="HE993" s="16"/>
      <c r="HF993" s="16"/>
      <c r="HG993" s="16"/>
      <c r="HH993" s="16"/>
      <c r="HI993" s="16"/>
      <c r="HJ993" s="16"/>
      <c r="HK993" s="16"/>
      <c r="HL993" s="16"/>
      <c r="HM993" s="16"/>
      <c r="HN993" s="16"/>
      <c r="HO993" s="16"/>
      <c r="HP993" s="16"/>
      <c r="HQ993" s="16"/>
      <c r="HR993" s="16"/>
      <c r="HS993" s="16"/>
      <c r="HT993" s="16"/>
      <c r="HU993" s="16"/>
      <c r="HV993" s="16"/>
      <c r="HW993" s="16"/>
      <c r="HX993" s="16"/>
      <c r="HY993" s="16"/>
      <c r="HZ993" s="16"/>
      <c r="IA993" s="16"/>
      <c r="IB993" s="16"/>
      <c r="IC993" s="16"/>
      <c r="ID993" s="16"/>
      <c r="IE993" s="16"/>
      <c r="IF993" s="16"/>
      <c r="IG993" s="16"/>
      <c r="IH993" s="16"/>
      <c r="II993" s="16"/>
      <c r="IJ993" s="16"/>
      <c r="IK993" s="16"/>
      <c r="IL993" s="16"/>
      <c r="IM993" s="16"/>
      <c r="IN993" s="16"/>
      <c r="IO993" s="16"/>
      <c r="IP993" s="16"/>
      <c r="IQ993" s="16"/>
      <c r="IR993" s="16"/>
      <c r="IS993" s="16"/>
      <c r="IT993" s="16"/>
      <c r="IU993" s="16"/>
      <c r="IV993" s="16"/>
      <c r="IW993" s="16"/>
      <c r="IX993" s="16"/>
      <c r="IY993" s="16"/>
      <c r="IZ993" s="16"/>
      <c r="JA993" s="16"/>
      <c r="JB993" s="16"/>
      <c r="JC993" s="16"/>
      <c r="JD993" s="16"/>
      <c r="JE993" s="16"/>
      <c r="JF993" s="16"/>
      <c r="JG993" s="16"/>
      <c r="JH993" s="16"/>
      <c r="JI993" s="16"/>
      <c r="JJ993" s="16"/>
      <c r="JK993" s="16"/>
      <c r="JL993" s="16"/>
      <c r="JM993" s="16"/>
      <c r="JN993" s="16"/>
      <c r="JO993" s="16"/>
      <c r="JP993" s="16"/>
    </row>
    <row r="994" spans="2:276" s="18" customFormat="1" ht="15.75" customHeight="1" x14ac:dyDescent="0.25">
      <c r="B994" s="16"/>
      <c r="C994" s="16"/>
      <c r="D994" s="16"/>
      <c r="E994" s="16"/>
      <c r="F994" s="16"/>
      <c r="G994" s="16"/>
      <c r="H994" s="16"/>
      <c r="I994" s="16"/>
      <c r="J994" s="16"/>
      <c r="K994" s="16"/>
      <c r="L994" s="16"/>
      <c r="M994" s="16"/>
      <c r="N994" s="16"/>
      <c r="O994" s="16"/>
      <c r="P994" s="16"/>
      <c r="Q994" s="16"/>
      <c r="R994" s="16"/>
      <c r="S994" s="16"/>
      <c r="T994" s="16"/>
      <c r="U994" s="16"/>
      <c r="V994" s="16"/>
      <c r="W994" s="16"/>
      <c r="X994" s="16"/>
      <c r="Y994" s="16"/>
      <c r="Z994" s="16"/>
      <c r="AA994" s="16"/>
      <c r="AB994" s="16"/>
      <c r="AC994" s="16"/>
      <c r="AD994" s="16"/>
      <c r="AE994" s="16"/>
      <c r="AF994" s="16"/>
      <c r="AG994" s="16"/>
      <c r="AH994" s="16"/>
      <c r="AI994" s="16"/>
      <c r="AJ994" s="16"/>
      <c r="AK994" s="16"/>
      <c r="AL994" s="16"/>
      <c r="AM994" s="16"/>
      <c r="AN994" s="16"/>
      <c r="AO994" s="16"/>
      <c r="AP994" s="16"/>
      <c r="AQ994" s="16"/>
      <c r="AR994" s="16"/>
      <c r="AS994" s="16"/>
      <c r="AT994" s="16"/>
      <c r="AU994" s="16"/>
      <c r="AV994" s="16"/>
      <c r="AW994" s="16"/>
      <c r="AX994" s="16"/>
      <c r="AY994" s="16"/>
      <c r="AZ994" s="16"/>
      <c r="BA994" s="16"/>
      <c r="BB994" s="16"/>
      <c r="BC994" s="16"/>
      <c r="BD994" s="16"/>
      <c r="BE994" s="16"/>
      <c r="BF994" s="16"/>
      <c r="BG994" s="16"/>
      <c r="BH994" s="16"/>
      <c r="BI994" s="16"/>
      <c r="BJ994" s="16"/>
      <c r="BK994" s="16"/>
      <c r="BL994" s="16"/>
      <c r="BM994" s="16"/>
      <c r="BN994" s="16"/>
      <c r="BO994" s="16"/>
      <c r="BP994" s="16"/>
      <c r="BQ994" s="16"/>
      <c r="BR994" s="16"/>
      <c r="BS994" s="16"/>
      <c r="BT994" s="16"/>
      <c r="BU994" s="16"/>
      <c r="BV994" s="16"/>
      <c r="BW994" s="16"/>
      <c r="BX994" s="16"/>
      <c r="BY994" s="16"/>
      <c r="BZ994" s="16"/>
      <c r="CA994" s="16"/>
      <c r="CB994" s="16"/>
      <c r="CC994" s="16"/>
      <c r="CD994" s="16"/>
      <c r="CE994" s="16"/>
      <c r="CF994" s="16"/>
      <c r="CG994" s="16"/>
      <c r="CH994" s="16"/>
      <c r="CI994" s="16"/>
      <c r="CJ994" s="16"/>
      <c r="CK994" s="16"/>
      <c r="CL994" s="16"/>
      <c r="CM994" s="16"/>
      <c r="CN994" s="16"/>
      <c r="CO994" s="16"/>
      <c r="CP994" s="16"/>
      <c r="CQ994" s="16"/>
      <c r="CR994" s="16"/>
      <c r="CS994" s="16"/>
      <c r="CT994" s="16"/>
      <c r="CU994" s="16"/>
      <c r="CV994" s="16"/>
      <c r="CW994" s="16"/>
      <c r="CX994" s="16"/>
      <c r="CY994" s="16"/>
      <c r="CZ994" s="16"/>
      <c r="DA994" s="16"/>
      <c r="DB994" s="16"/>
      <c r="DC994" s="16"/>
      <c r="DD994" s="16"/>
      <c r="DE994" s="16"/>
      <c r="DF994" s="16"/>
      <c r="DG994" s="16"/>
      <c r="DH994" s="16"/>
      <c r="DI994" s="16"/>
      <c r="DJ994" s="16"/>
      <c r="DK994" s="16"/>
      <c r="DL994" s="16"/>
      <c r="DM994" s="16"/>
      <c r="DN994" s="16"/>
      <c r="DO994" s="16"/>
      <c r="DP994" s="16"/>
      <c r="DQ994" s="16"/>
      <c r="DR994" s="16"/>
      <c r="DS994" s="16"/>
      <c r="DT994" s="16"/>
      <c r="DU994" s="16"/>
      <c r="DV994" s="16"/>
      <c r="DW994" s="16"/>
      <c r="DX994" s="16"/>
      <c r="DY994" s="16"/>
      <c r="DZ994" s="16"/>
      <c r="EA994" s="16"/>
      <c r="EB994" s="16"/>
      <c r="EC994" s="16"/>
      <c r="ED994" s="16"/>
      <c r="EE994" s="16"/>
      <c r="EF994" s="16"/>
      <c r="EG994" s="16"/>
      <c r="EH994" s="16"/>
      <c r="EI994" s="16"/>
      <c r="EJ994" s="16"/>
      <c r="EK994" s="16"/>
      <c r="EL994" s="16"/>
      <c r="EM994" s="16"/>
      <c r="EN994" s="16"/>
      <c r="EO994" s="16"/>
      <c r="EP994" s="16"/>
      <c r="EQ994" s="16"/>
      <c r="ER994" s="16"/>
      <c r="ES994" s="16"/>
      <c r="ET994" s="16"/>
      <c r="EU994" s="16"/>
      <c r="EV994" s="16"/>
      <c r="EW994" s="16"/>
      <c r="EX994" s="16"/>
      <c r="EY994" s="16"/>
      <c r="EZ994" s="16"/>
      <c r="FA994" s="16"/>
      <c r="FB994" s="16"/>
      <c r="FC994" s="16"/>
      <c r="FD994" s="16"/>
      <c r="FE994" s="16"/>
      <c r="FF994" s="16"/>
      <c r="FG994" s="16"/>
      <c r="FH994" s="16"/>
      <c r="FI994" s="16"/>
      <c r="FJ994" s="16"/>
      <c r="FK994" s="16"/>
      <c r="FL994" s="16"/>
      <c r="FM994" s="16"/>
      <c r="FN994" s="16"/>
      <c r="FO994" s="16"/>
      <c r="FP994" s="16"/>
      <c r="FQ994" s="16"/>
      <c r="FR994" s="16"/>
      <c r="FS994" s="16"/>
      <c r="FT994" s="16"/>
      <c r="FU994" s="16"/>
      <c r="FV994" s="16"/>
      <c r="FW994" s="16"/>
      <c r="FX994" s="16"/>
      <c r="FY994" s="16"/>
      <c r="FZ994" s="16"/>
      <c r="GA994" s="16"/>
      <c r="GB994" s="16"/>
      <c r="GC994" s="16"/>
      <c r="GD994" s="16"/>
      <c r="GE994" s="16"/>
      <c r="GF994" s="16"/>
      <c r="GG994" s="16"/>
      <c r="GH994" s="16"/>
      <c r="GI994" s="16"/>
      <c r="GJ994" s="16"/>
      <c r="GK994" s="16"/>
      <c r="GL994" s="16"/>
      <c r="GM994" s="16"/>
      <c r="GN994" s="16"/>
      <c r="GO994" s="16"/>
      <c r="GP994" s="16"/>
      <c r="GQ994" s="16"/>
      <c r="GR994" s="16"/>
      <c r="GS994" s="16"/>
      <c r="GT994" s="16"/>
      <c r="GU994" s="16"/>
      <c r="GV994" s="16"/>
      <c r="GW994" s="16"/>
      <c r="GX994" s="16"/>
      <c r="GY994" s="16"/>
      <c r="GZ994" s="16"/>
      <c r="HA994" s="16"/>
      <c r="HB994" s="16"/>
      <c r="HC994" s="16"/>
      <c r="HD994" s="16"/>
      <c r="HE994" s="16"/>
      <c r="HF994" s="16"/>
      <c r="HG994" s="16"/>
      <c r="HH994" s="16"/>
      <c r="HI994" s="16"/>
      <c r="HJ994" s="16"/>
      <c r="HK994" s="16"/>
      <c r="HL994" s="16"/>
      <c r="HM994" s="16"/>
      <c r="HN994" s="16"/>
      <c r="HO994" s="16"/>
      <c r="HP994" s="16"/>
      <c r="HQ994" s="16"/>
      <c r="HR994" s="16"/>
      <c r="HS994" s="16"/>
      <c r="HT994" s="16"/>
      <c r="HU994" s="16"/>
      <c r="HV994" s="16"/>
      <c r="HW994" s="16"/>
      <c r="HX994" s="16"/>
      <c r="HY994" s="16"/>
      <c r="HZ994" s="16"/>
      <c r="IA994" s="16"/>
      <c r="IB994" s="16"/>
      <c r="IC994" s="16"/>
      <c r="ID994" s="16"/>
      <c r="IE994" s="16"/>
      <c r="IF994" s="16"/>
      <c r="IG994" s="16"/>
      <c r="IH994" s="16"/>
      <c r="II994" s="16"/>
      <c r="IJ994" s="16"/>
      <c r="IK994" s="16"/>
      <c r="IL994" s="16"/>
      <c r="IM994" s="16"/>
      <c r="IN994" s="16"/>
      <c r="IO994" s="16"/>
      <c r="IP994" s="16"/>
      <c r="IQ994" s="16"/>
      <c r="IR994" s="16"/>
      <c r="IS994" s="16"/>
      <c r="IT994" s="16"/>
      <c r="IU994" s="16"/>
      <c r="IV994" s="16"/>
      <c r="IW994" s="16"/>
      <c r="IX994" s="16"/>
      <c r="IY994" s="16"/>
      <c r="IZ994" s="16"/>
      <c r="JA994" s="16"/>
      <c r="JB994" s="16"/>
      <c r="JC994" s="16"/>
      <c r="JD994" s="16"/>
      <c r="JE994" s="16"/>
      <c r="JF994" s="16"/>
      <c r="JG994" s="16"/>
      <c r="JH994" s="16"/>
      <c r="JI994" s="16"/>
      <c r="JJ994" s="16"/>
      <c r="JK994" s="16"/>
      <c r="JL994" s="16"/>
      <c r="JM994" s="16"/>
      <c r="JN994" s="16"/>
      <c r="JO994" s="16"/>
      <c r="JP994" s="16"/>
    </row>
    <row r="995" spans="2:276" s="18" customFormat="1" ht="15.75" customHeight="1" x14ac:dyDescent="0.25">
      <c r="B995" s="16"/>
      <c r="C995" s="16"/>
      <c r="D995" s="16"/>
      <c r="E995" s="16"/>
      <c r="F995" s="16"/>
      <c r="G995" s="16"/>
      <c r="H995" s="16"/>
      <c r="I995" s="16"/>
      <c r="J995" s="16"/>
      <c r="K995" s="16"/>
      <c r="L995" s="16"/>
      <c r="M995" s="16"/>
      <c r="N995" s="16"/>
      <c r="O995" s="16"/>
      <c r="P995" s="16"/>
      <c r="Q995" s="16"/>
      <c r="R995" s="16"/>
      <c r="S995" s="16"/>
      <c r="T995" s="16"/>
      <c r="U995" s="16"/>
      <c r="V995" s="16"/>
      <c r="W995" s="16"/>
      <c r="X995" s="16"/>
      <c r="Y995" s="16"/>
      <c r="Z995" s="16"/>
      <c r="AA995" s="16"/>
      <c r="AB995" s="16"/>
      <c r="AC995" s="16"/>
      <c r="AD995" s="16"/>
      <c r="AE995" s="16"/>
      <c r="AF995" s="16"/>
      <c r="AG995" s="16"/>
      <c r="AH995" s="16"/>
      <c r="AI995" s="16"/>
      <c r="AJ995" s="16"/>
      <c r="AK995" s="16"/>
      <c r="AL995" s="16"/>
      <c r="AM995" s="16"/>
      <c r="AN995" s="16"/>
      <c r="AO995" s="16"/>
      <c r="AP995" s="16"/>
      <c r="AQ995" s="16"/>
      <c r="AR995" s="16"/>
      <c r="AS995" s="16"/>
      <c r="AT995" s="16"/>
      <c r="AU995" s="16"/>
      <c r="AV995" s="16"/>
      <c r="AW995" s="16"/>
      <c r="AX995" s="16"/>
      <c r="AY995" s="16"/>
      <c r="AZ995" s="16"/>
      <c r="BA995" s="16"/>
      <c r="BB995" s="16"/>
      <c r="BC995" s="16"/>
      <c r="BD995" s="16"/>
      <c r="BE995" s="16"/>
      <c r="BF995" s="16"/>
      <c r="BG995" s="16"/>
      <c r="BH995" s="16"/>
      <c r="BI995" s="16"/>
      <c r="BJ995" s="16"/>
      <c r="BK995" s="16"/>
      <c r="BL995" s="16"/>
      <c r="BM995" s="16"/>
      <c r="BN995" s="16"/>
      <c r="BO995" s="16"/>
      <c r="BP995" s="16"/>
      <c r="BQ995" s="16"/>
      <c r="BR995" s="16"/>
      <c r="BS995" s="16"/>
      <c r="BT995" s="16"/>
      <c r="BU995" s="16"/>
      <c r="BV995" s="16"/>
      <c r="BW995" s="16"/>
      <c r="BX995" s="16"/>
      <c r="BY995" s="16"/>
      <c r="BZ995" s="16"/>
      <c r="CA995" s="16"/>
      <c r="CB995" s="16"/>
      <c r="CC995" s="16"/>
      <c r="CD995" s="16"/>
      <c r="CE995" s="16"/>
      <c r="CF995" s="16"/>
      <c r="CG995" s="16"/>
      <c r="CH995" s="16"/>
      <c r="CI995" s="16"/>
      <c r="CJ995" s="16"/>
      <c r="CK995" s="16"/>
      <c r="CL995" s="16"/>
      <c r="CM995" s="16"/>
      <c r="CN995" s="16"/>
      <c r="CO995" s="16"/>
      <c r="CP995" s="16"/>
      <c r="CQ995" s="16"/>
      <c r="CR995" s="16"/>
      <c r="CS995" s="16"/>
      <c r="CT995" s="16"/>
      <c r="CU995" s="16"/>
      <c r="CV995" s="16"/>
      <c r="CW995" s="16"/>
      <c r="CX995" s="16"/>
      <c r="CY995" s="16"/>
      <c r="CZ995" s="16"/>
      <c r="DA995" s="16"/>
      <c r="DB995" s="16"/>
      <c r="DC995" s="16"/>
      <c r="DD995" s="16"/>
      <c r="DE995" s="16"/>
      <c r="DF995" s="16"/>
      <c r="DG995" s="16"/>
      <c r="DH995" s="16"/>
      <c r="DI995" s="16"/>
      <c r="DJ995" s="16"/>
      <c r="DK995" s="16"/>
      <c r="DL995" s="16"/>
      <c r="DM995" s="16"/>
      <c r="DN995" s="16"/>
      <c r="DO995" s="16"/>
      <c r="DP995" s="16"/>
      <c r="DQ995" s="16"/>
      <c r="DR995" s="16"/>
      <c r="DS995" s="16"/>
      <c r="DT995" s="16"/>
      <c r="DU995" s="16"/>
      <c r="DV995" s="16"/>
      <c r="DW995" s="16"/>
      <c r="DX995" s="16"/>
      <c r="DY995" s="16"/>
      <c r="DZ995" s="16"/>
      <c r="EA995" s="16"/>
      <c r="EB995" s="16"/>
      <c r="EC995" s="16"/>
      <c r="ED995" s="16"/>
      <c r="EE995" s="16"/>
      <c r="EF995" s="16"/>
      <c r="EG995" s="16"/>
      <c r="EH995" s="16"/>
      <c r="EI995" s="16"/>
      <c r="EJ995" s="16"/>
      <c r="EK995" s="16"/>
      <c r="EL995" s="16"/>
      <c r="EM995" s="16"/>
      <c r="EN995" s="16"/>
      <c r="EO995" s="16"/>
      <c r="EP995" s="16"/>
      <c r="EQ995" s="16"/>
      <c r="ER995" s="16"/>
      <c r="ES995" s="16"/>
      <c r="ET995" s="16"/>
      <c r="EU995" s="16"/>
      <c r="EV995" s="16"/>
      <c r="EW995" s="16"/>
      <c r="EX995" s="16"/>
      <c r="EY995" s="16"/>
      <c r="EZ995" s="16"/>
      <c r="FA995" s="16"/>
      <c r="FB995" s="16"/>
      <c r="FC995" s="16"/>
      <c r="FD995" s="16"/>
      <c r="FE995" s="16"/>
      <c r="FF995" s="16"/>
      <c r="FG995" s="16"/>
      <c r="FH995" s="16"/>
      <c r="FI995" s="16"/>
      <c r="FJ995" s="16"/>
      <c r="FK995" s="16"/>
      <c r="FL995" s="16"/>
      <c r="FM995" s="16"/>
      <c r="FN995" s="16"/>
      <c r="FO995" s="16"/>
      <c r="FP995" s="16"/>
      <c r="FQ995" s="16"/>
      <c r="FR995" s="16"/>
      <c r="FS995" s="16"/>
      <c r="FT995" s="16"/>
      <c r="FU995" s="16"/>
      <c r="FV995" s="16"/>
      <c r="FW995" s="16"/>
      <c r="FX995" s="16"/>
      <c r="FY995" s="16"/>
      <c r="FZ995" s="16"/>
      <c r="GA995" s="16"/>
      <c r="GB995" s="16"/>
      <c r="GC995" s="16"/>
      <c r="GD995" s="16"/>
      <c r="GE995" s="16"/>
      <c r="GF995" s="16"/>
      <c r="GG995" s="16"/>
      <c r="GH995" s="16"/>
      <c r="GI995" s="16"/>
      <c r="GJ995" s="16"/>
      <c r="GK995" s="16"/>
      <c r="GL995" s="16"/>
      <c r="GM995" s="16"/>
      <c r="GN995" s="16"/>
      <c r="GO995" s="16"/>
      <c r="GP995" s="16"/>
      <c r="GQ995" s="16"/>
      <c r="GR995" s="16"/>
      <c r="GS995" s="16"/>
      <c r="GT995" s="16"/>
      <c r="GU995" s="16"/>
      <c r="GV995" s="16"/>
      <c r="GW995" s="16"/>
      <c r="GX995" s="16"/>
      <c r="GY995" s="16"/>
      <c r="GZ995" s="16"/>
      <c r="HA995" s="16"/>
      <c r="HB995" s="16"/>
      <c r="HC995" s="16"/>
      <c r="HD995" s="16"/>
      <c r="HE995" s="16"/>
      <c r="HF995" s="16"/>
      <c r="HG995" s="16"/>
      <c r="HH995" s="16"/>
      <c r="HI995" s="16"/>
      <c r="HJ995" s="16"/>
      <c r="HK995" s="16"/>
      <c r="HL995" s="16"/>
      <c r="HM995" s="16"/>
      <c r="HN995" s="16"/>
      <c r="HO995" s="16"/>
      <c r="HP995" s="16"/>
      <c r="HQ995" s="16"/>
      <c r="HR995" s="16"/>
      <c r="HS995" s="16"/>
      <c r="HT995" s="16"/>
      <c r="HU995" s="16"/>
      <c r="HV995" s="16"/>
      <c r="HW995" s="16"/>
      <c r="HX995" s="16"/>
      <c r="HY995" s="16"/>
      <c r="HZ995" s="16"/>
      <c r="IA995" s="16"/>
      <c r="IB995" s="16"/>
      <c r="IC995" s="16"/>
      <c r="ID995" s="16"/>
      <c r="IE995" s="16"/>
      <c r="IF995" s="16"/>
      <c r="IG995" s="16"/>
      <c r="IH995" s="16"/>
      <c r="II995" s="16"/>
      <c r="IJ995" s="16"/>
      <c r="IK995" s="16"/>
      <c r="IL995" s="16"/>
      <c r="IM995" s="16"/>
      <c r="IN995" s="16"/>
      <c r="IO995" s="16"/>
      <c r="IP995" s="16"/>
      <c r="IQ995" s="16"/>
      <c r="IR995" s="16"/>
      <c r="IS995" s="16"/>
      <c r="IT995" s="16"/>
      <c r="IU995" s="16"/>
      <c r="IV995" s="16"/>
      <c r="IW995" s="16"/>
      <c r="IX995" s="16"/>
      <c r="IY995" s="16"/>
      <c r="IZ995" s="16"/>
      <c r="JA995" s="16"/>
      <c r="JB995" s="16"/>
      <c r="JC995" s="16"/>
      <c r="JD995" s="16"/>
      <c r="JE995" s="16"/>
      <c r="JF995" s="16"/>
      <c r="JG995" s="16"/>
      <c r="JH995" s="16"/>
      <c r="JI995" s="16"/>
      <c r="JJ995" s="16"/>
      <c r="JK995" s="16"/>
      <c r="JL995" s="16"/>
      <c r="JM995" s="16"/>
      <c r="JN995" s="16"/>
      <c r="JO995" s="16"/>
      <c r="JP995" s="16"/>
    </row>
    <row r="996" spans="2:276" s="18" customFormat="1" ht="15.75" customHeight="1" x14ac:dyDescent="0.25">
      <c r="B996" s="16"/>
      <c r="C996" s="16"/>
      <c r="D996" s="16"/>
      <c r="E996" s="16"/>
      <c r="F996" s="16"/>
      <c r="G996" s="16"/>
      <c r="H996" s="16"/>
      <c r="I996" s="16"/>
      <c r="J996" s="16"/>
      <c r="K996" s="16"/>
      <c r="L996" s="16"/>
      <c r="M996" s="16"/>
      <c r="N996" s="16"/>
      <c r="O996" s="16"/>
      <c r="P996" s="16"/>
      <c r="Q996" s="16"/>
      <c r="R996" s="16"/>
      <c r="S996" s="16"/>
      <c r="T996" s="16"/>
      <c r="U996" s="16"/>
      <c r="V996" s="16"/>
      <c r="W996" s="16"/>
      <c r="X996" s="16"/>
      <c r="Y996" s="16"/>
      <c r="Z996" s="16"/>
      <c r="AA996" s="16"/>
      <c r="AB996" s="16"/>
      <c r="AC996" s="16"/>
      <c r="AD996" s="16"/>
      <c r="AE996" s="16"/>
      <c r="AF996" s="16"/>
      <c r="AG996" s="16"/>
      <c r="AH996" s="16"/>
      <c r="AI996" s="16"/>
      <c r="AJ996" s="16"/>
      <c r="AK996" s="16"/>
      <c r="AL996" s="16"/>
      <c r="AM996" s="16"/>
      <c r="AN996" s="16"/>
      <c r="AO996" s="16"/>
      <c r="AP996" s="16"/>
      <c r="AQ996" s="16"/>
      <c r="AR996" s="16"/>
      <c r="AS996" s="16"/>
      <c r="AT996" s="16"/>
      <c r="AU996" s="16"/>
      <c r="AV996" s="16"/>
      <c r="AW996" s="16"/>
      <c r="AX996" s="16"/>
      <c r="AY996" s="16"/>
      <c r="AZ996" s="16"/>
      <c r="BA996" s="16"/>
      <c r="BB996" s="16"/>
      <c r="BC996" s="16"/>
      <c r="BD996" s="16"/>
      <c r="BE996" s="16"/>
      <c r="BF996" s="16"/>
      <c r="BG996" s="16"/>
      <c r="BH996" s="16"/>
      <c r="BI996" s="16"/>
      <c r="BJ996" s="16"/>
      <c r="BK996" s="16"/>
      <c r="BL996" s="16"/>
      <c r="BM996" s="16"/>
      <c r="BN996" s="16"/>
      <c r="BO996" s="16"/>
      <c r="BP996" s="16"/>
      <c r="BQ996" s="16"/>
      <c r="BR996" s="16"/>
      <c r="BS996" s="16"/>
      <c r="BT996" s="16"/>
      <c r="BU996" s="16"/>
      <c r="BV996" s="16"/>
      <c r="BW996" s="16"/>
      <c r="BX996" s="16"/>
      <c r="BY996" s="16"/>
      <c r="BZ996" s="16"/>
      <c r="CA996" s="16"/>
      <c r="CB996" s="16"/>
      <c r="CC996" s="16"/>
      <c r="CD996" s="16"/>
      <c r="CE996" s="16"/>
      <c r="CF996" s="16"/>
      <c r="CG996" s="16"/>
      <c r="CH996" s="16"/>
      <c r="CI996" s="16"/>
      <c r="CJ996" s="16"/>
      <c r="CK996" s="16"/>
      <c r="CL996" s="16"/>
      <c r="CM996" s="16"/>
      <c r="CN996" s="16"/>
      <c r="CO996" s="16"/>
      <c r="CP996" s="16"/>
      <c r="CQ996" s="16"/>
      <c r="CR996" s="16"/>
      <c r="CS996" s="16"/>
      <c r="CT996" s="16"/>
      <c r="CU996" s="16"/>
      <c r="CV996" s="16"/>
      <c r="CW996" s="16"/>
      <c r="CX996" s="16"/>
      <c r="CY996" s="16"/>
      <c r="CZ996" s="16"/>
      <c r="DA996" s="16"/>
      <c r="DB996" s="16"/>
      <c r="DC996" s="16"/>
      <c r="DD996" s="16"/>
      <c r="DE996" s="16"/>
      <c r="DF996" s="16"/>
      <c r="DG996" s="16"/>
      <c r="DH996" s="16"/>
      <c r="DI996" s="16"/>
      <c r="DJ996" s="16"/>
      <c r="DK996" s="16"/>
      <c r="DL996" s="16"/>
      <c r="DM996" s="16"/>
      <c r="DN996" s="16"/>
      <c r="DO996" s="16"/>
      <c r="DP996" s="16"/>
      <c r="DQ996" s="16"/>
      <c r="DR996" s="16"/>
      <c r="DS996" s="16"/>
      <c r="DT996" s="16"/>
      <c r="DU996" s="16"/>
      <c r="DV996" s="16"/>
      <c r="DW996" s="16"/>
      <c r="DX996" s="16"/>
      <c r="DY996" s="16"/>
      <c r="DZ996" s="16"/>
      <c r="EA996" s="16"/>
      <c r="EB996" s="16"/>
      <c r="EC996" s="16"/>
      <c r="ED996" s="16"/>
      <c r="EE996" s="16"/>
      <c r="EF996" s="16"/>
      <c r="EG996" s="16"/>
      <c r="EH996" s="16"/>
      <c r="EI996" s="16"/>
      <c r="EJ996" s="16"/>
      <c r="EK996" s="16"/>
      <c r="EL996" s="16"/>
      <c r="EM996" s="16"/>
      <c r="EN996" s="16"/>
      <c r="EO996" s="16"/>
      <c r="EP996" s="16"/>
      <c r="EQ996" s="16"/>
      <c r="ER996" s="16"/>
      <c r="ES996" s="16"/>
      <c r="ET996" s="16"/>
      <c r="EU996" s="16"/>
      <c r="EV996" s="16"/>
      <c r="EW996" s="16"/>
      <c r="EX996" s="16"/>
      <c r="EY996" s="16"/>
      <c r="EZ996" s="16"/>
      <c r="FA996" s="16"/>
      <c r="FB996" s="16"/>
      <c r="FC996" s="16"/>
      <c r="FD996" s="16"/>
      <c r="FE996" s="16"/>
      <c r="FF996" s="16"/>
      <c r="FG996" s="16"/>
      <c r="FH996" s="16"/>
      <c r="FI996" s="16"/>
      <c r="FJ996" s="16"/>
      <c r="FK996" s="16"/>
      <c r="FL996" s="16"/>
      <c r="FM996" s="16"/>
      <c r="FN996" s="16"/>
      <c r="FO996" s="16"/>
      <c r="FP996" s="16"/>
      <c r="FQ996" s="16"/>
      <c r="FR996" s="16"/>
      <c r="FS996" s="16"/>
      <c r="FT996" s="16"/>
      <c r="FU996" s="16"/>
      <c r="FV996" s="16"/>
      <c r="FW996" s="16"/>
      <c r="FX996" s="16"/>
      <c r="FY996" s="16"/>
      <c r="FZ996" s="16"/>
      <c r="GA996" s="16"/>
      <c r="GB996" s="16"/>
      <c r="GC996" s="16"/>
      <c r="GD996" s="16"/>
      <c r="GE996" s="16"/>
      <c r="GF996" s="16"/>
      <c r="GG996" s="16"/>
      <c r="GH996" s="16"/>
      <c r="GI996" s="16"/>
      <c r="GJ996" s="16"/>
      <c r="GK996" s="16"/>
      <c r="GL996" s="16"/>
      <c r="GM996" s="16"/>
      <c r="GN996" s="16"/>
      <c r="GO996" s="16"/>
      <c r="GP996" s="16"/>
      <c r="GQ996" s="16"/>
      <c r="GR996" s="16"/>
      <c r="GS996" s="16"/>
      <c r="GT996" s="16"/>
      <c r="GU996" s="16"/>
      <c r="GV996" s="16"/>
      <c r="GW996" s="16"/>
      <c r="GX996" s="16"/>
      <c r="GY996" s="16"/>
      <c r="GZ996" s="16"/>
      <c r="HA996" s="16"/>
      <c r="HB996" s="16"/>
      <c r="HC996" s="16"/>
      <c r="HD996" s="16"/>
      <c r="HE996" s="16"/>
      <c r="HF996" s="16"/>
      <c r="HG996" s="16"/>
      <c r="HH996" s="16"/>
      <c r="HI996" s="16"/>
      <c r="HJ996" s="16"/>
      <c r="HK996" s="16"/>
      <c r="HL996" s="16"/>
      <c r="HM996" s="16"/>
      <c r="HN996" s="16"/>
      <c r="HO996" s="16"/>
      <c r="HP996" s="16"/>
      <c r="HQ996" s="16"/>
      <c r="HR996" s="16"/>
      <c r="HS996" s="16"/>
      <c r="HT996" s="16"/>
      <c r="HU996" s="16"/>
      <c r="HV996" s="16"/>
      <c r="HW996" s="16"/>
      <c r="HX996" s="16"/>
      <c r="HY996" s="16"/>
      <c r="HZ996" s="16"/>
      <c r="IA996" s="16"/>
      <c r="IB996" s="16"/>
      <c r="IC996" s="16"/>
      <c r="ID996" s="16"/>
      <c r="IE996" s="16"/>
      <c r="IF996" s="16"/>
      <c r="IG996" s="16"/>
      <c r="IH996" s="16"/>
      <c r="II996" s="16"/>
      <c r="IJ996" s="16"/>
      <c r="IK996" s="16"/>
      <c r="IL996" s="16"/>
      <c r="IM996" s="16"/>
      <c r="IN996" s="16"/>
      <c r="IO996" s="16"/>
      <c r="IP996" s="16"/>
      <c r="IQ996" s="16"/>
      <c r="IR996" s="16"/>
      <c r="IS996" s="16"/>
      <c r="IT996" s="16"/>
      <c r="IU996" s="16"/>
      <c r="IV996" s="16"/>
      <c r="IW996" s="16"/>
      <c r="IX996" s="16"/>
      <c r="IY996" s="16"/>
      <c r="IZ996" s="16"/>
      <c r="JA996" s="16"/>
      <c r="JB996" s="16"/>
      <c r="JC996" s="16"/>
      <c r="JD996" s="16"/>
      <c r="JE996" s="16"/>
      <c r="JF996" s="16"/>
      <c r="JG996" s="16"/>
      <c r="JH996" s="16"/>
      <c r="JI996" s="16"/>
      <c r="JJ996" s="16"/>
      <c r="JK996" s="16"/>
      <c r="JL996" s="16"/>
      <c r="JM996" s="16"/>
      <c r="JN996" s="16"/>
      <c r="JO996" s="16"/>
      <c r="JP996" s="16"/>
    </row>
    <row r="997" spans="2:276" s="18" customFormat="1" ht="15.75" customHeight="1" x14ac:dyDescent="0.25">
      <c r="B997" s="16"/>
      <c r="C997" s="16"/>
      <c r="D997" s="16"/>
      <c r="E997" s="16"/>
      <c r="F997" s="16"/>
      <c r="G997" s="16"/>
      <c r="H997" s="16"/>
      <c r="I997" s="16"/>
      <c r="J997" s="16"/>
      <c r="K997" s="16"/>
      <c r="L997" s="16"/>
      <c r="M997" s="16"/>
      <c r="N997" s="16"/>
      <c r="O997" s="16"/>
      <c r="P997" s="16"/>
      <c r="Q997" s="16"/>
      <c r="R997" s="16"/>
      <c r="S997" s="16"/>
      <c r="T997" s="16"/>
      <c r="U997" s="16"/>
      <c r="V997" s="16"/>
      <c r="W997" s="16"/>
      <c r="X997" s="16"/>
      <c r="Y997" s="16"/>
      <c r="Z997" s="16"/>
      <c r="AA997" s="16"/>
      <c r="AB997" s="16"/>
      <c r="AC997" s="16"/>
      <c r="AD997" s="16"/>
      <c r="AE997" s="16"/>
      <c r="AF997" s="16"/>
      <c r="AG997" s="16"/>
      <c r="AH997" s="16"/>
      <c r="AI997" s="16"/>
      <c r="AJ997" s="16"/>
      <c r="AK997" s="16"/>
      <c r="AL997" s="16"/>
      <c r="AM997" s="16"/>
      <c r="AN997" s="16"/>
      <c r="AO997" s="16"/>
      <c r="AP997" s="16"/>
      <c r="AQ997" s="16"/>
      <c r="AR997" s="16"/>
      <c r="AS997" s="16"/>
      <c r="AT997" s="16"/>
      <c r="AU997" s="16"/>
      <c r="AV997" s="16"/>
      <c r="AW997" s="16"/>
      <c r="AX997" s="16"/>
      <c r="AY997" s="16"/>
      <c r="AZ997" s="16"/>
      <c r="BA997" s="16"/>
      <c r="BB997" s="16"/>
      <c r="BC997" s="16"/>
      <c r="BD997" s="16"/>
      <c r="BE997" s="16"/>
      <c r="BF997" s="16"/>
      <c r="BG997" s="16"/>
      <c r="BH997" s="16"/>
      <c r="BI997" s="16"/>
      <c r="BJ997" s="16"/>
      <c r="BK997" s="16"/>
      <c r="BL997" s="16"/>
      <c r="BM997" s="16"/>
      <c r="BN997" s="16"/>
      <c r="BO997" s="16"/>
      <c r="BP997" s="16"/>
      <c r="BQ997" s="16"/>
      <c r="BR997" s="16"/>
      <c r="BS997" s="16"/>
      <c r="BT997" s="16"/>
      <c r="BU997" s="16"/>
      <c r="BV997" s="16"/>
      <c r="BW997" s="16"/>
      <c r="BX997" s="16"/>
      <c r="BY997" s="16"/>
      <c r="BZ997" s="16"/>
      <c r="CA997" s="16"/>
      <c r="CB997" s="16"/>
      <c r="CC997" s="16"/>
      <c r="CD997" s="16"/>
      <c r="CE997" s="16"/>
      <c r="CF997" s="16"/>
      <c r="CG997" s="16"/>
      <c r="CH997" s="16"/>
      <c r="CI997" s="16"/>
      <c r="CJ997" s="16"/>
      <c r="CK997" s="16"/>
      <c r="CL997" s="16"/>
      <c r="CM997" s="16"/>
      <c r="CN997" s="16"/>
      <c r="CO997" s="16"/>
      <c r="CP997" s="16"/>
      <c r="CQ997" s="16"/>
      <c r="CR997" s="16"/>
      <c r="CS997" s="16"/>
      <c r="CT997" s="16"/>
      <c r="CU997" s="16"/>
      <c r="CV997" s="16"/>
      <c r="CW997" s="16"/>
      <c r="CX997" s="16"/>
      <c r="CY997" s="16"/>
      <c r="CZ997" s="16"/>
      <c r="DA997" s="16"/>
      <c r="DB997" s="16"/>
      <c r="DC997" s="16"/>
      <c r="DD997" s="16"/>
      <c r="DE997" s="16"/>
      <c r="DF997" s="16"/>
      <c r="DG997" s="16"/>
      <c r="DH997" s="16"/>
      <c r="DI997" s="16"/>
      <c r="DJ997" s="16"/>
      <c r="DK997" s="16"/>
      <c r="DL997" s="16"/>
      <c r="DM997" s="16"/>
      <c r="DN997" s="16"/>
      <c r="DO997" s="16"/>
      <c r="DP997" s="16"/>
      <c r="DQ997" s="16"/>
      <c r="DR997" s="16"/>
      <c r="DS997" s="16"/>
      <c r="DT997" s="16"/>
      <c r="DU997" s="16"/>
      <c r="DV997" s="16"/>
      <c r="DW997" s="16"/>
      <c r="DX997" s="16"/>
      <c r="DY997" s="16"/>
      <c r="DZ997" s="16"/>
      <c r="EA997" s="16"/>
      <c r="EB997" s="16"/>
      <c r="EC997" s="16"/>
      <c r="ED997" s="16"/>
      <c r="EE997" s="16"/>
      <c r="EF997" s="16"/>
      <c r="EG997" s="16"/>
      <c r="EH997" s="16"/>
      <c r="EI997" s="16"/>
      <c r="EJ997" s="16"/>
      <c r="EK997" s="16"/>
      <c r="EL997" s="16"/>
      <c r="EM997" s="16"/>
      <c r="EN997" s="16"/>
      <c r="EO997" s="16"/>
      <c r="EP997" s="16"/>
      <c r="EQ997" s="16"/>
      <c r="ER997" s="16"/>
      <c r="ES997" s="16"/>
      <c r="ET997" s="16"/>
      <c r="EU997" s="16"/>
      <c r="EV997" s="16"/>
      <c r="EW997" s="16"/>
      <c r="EX997" s="16"/>
      <c r="EY997" s="16"/>
      <c r="EZ997" s="16"/>
      <c r="FA997" s="16"/>
      <c r="FB997" s="16"/>
      <c r="FC997" s="16"/>
      <c r="FD997" s="16"/>
      <c r="FE997" s="16"/>
      <c r="FF997" s="16"/>
      <c r="FG997" s="16"/>
      <c r="FH997" s="16"/>
      <c r="FI997" s="16"/>
      <c r="FJ997" s="16"/>
      <c r="FK997" s="16"/>
      <c r="FL997" s="16"/>
      <c r="FM997" s="16"/>
      <c r="FN997" s="16"/>
      <c r="FO997" s="16"/>
      <c r="FP997" s="16"/>
      <c r="FQ997" s="16"/>
      <c r="FR997" s="16"/>
      <c r="FS997" s="16"/>
      <c r="FT997" s="16"/>
      <c r="FU997" s="16"/>
      <c r="FV997" s="16"/>
      <c r="FW997" s="16"/>
      <c r="FX997" s="16"/>
      <c r="FY997" s="16"/>
      <c r="FZ997" s="16"/>
      <c r="GA997" s="16"/>
      <c r="GB997" s="16"/>
      <c r="GC997" s="16"/>
      <c r="GD997" s="16"/>
      <c r="GE997" s="16"/>
      <c r="GF997" s="16"/>
      <c r="GG997" s="16"/>
      <c r="GH997" s="16"/>
      <c r="GI997" s="16"/>
      <c r="GJ997" s="16"/>
      <c r="GK997" s="16"/>
      <c r="GL997" s="16"/>
      <c r="GM997" s="16"/>
      <c r="GN997" s="16"/>
      <c r="GO997" s="16"/>
      <c r="GP997" s="16"/>
      <c r="GQ997" s="16"/>
      <c r="GR997" s="16"/>
      <c r="GS997" s="16"/>
      <c r="GT997" s="16"/>
      <c r="GU997" s="16"/>
      <c r="GV997" s="16"/>
      <c r="GW997" s="16"/>
      <c r="GX997" s="16"/>
      <c r="GY997" s="16"/>
      <c r="GZ997" s="16"/>
      <c r="HA997" s="16"/>
      <c r="HB997" s="16"/>
      <c r="HC997" s="16"/>
      <c r="HD997" s="16"/>
      <c r="HE997" s="16"/>
      <c r="HF997" s="16"/>
      <c r="HG997" s="16"/>
      <c r="HH997" s="16"/>
      <c r="HI997" s="16"/>
      <c r="HJ997" s="16"/>
      <c r="HK997" s="16"/>
      <c r="HL997" s="16"/>
      <c r="HM997" s="16"/>
      <c r="HN997" s="16"/>
      <c r="HO997" s="16"/>
      <c r="HP997" s="16"/>
      <c r="HQ997" s="16"/>
      <c r="HR997" s="16"/>
      <c r="HS997" s="16"/>
      <c r="HT997" s="16"/>
      <c r="HU997" s="16"/>
      <c r="HV997" s="16"/>
      <c r="HW997" s="16"/>
      <c r="HX997" s="16"/>
      <c r="HY997" s="16"/>
      <c r="HZ997" s="16"/>
      <c r="IA997" s="16"/>
      <c r="IB997" s="16"/>
      <c r="IC997" s="16"/>
      <c r="ID997" s="16"/>
      <c r="IE997" s="16"/>
      <c r="IF997" s="16"/>
      <c r="IG997" s="16"/>
      <c r="IH997" s="16"/>
      <c r="II997" s="16"/>
      <c r="IJ997" s="16"/>
      <c r="IK997" s="16"/>
      <c r="IL997" s="16"/>
      <c r="IM997" s="16"/>
      <c r="IN997" s="16"/>
      <c r="IO997" s="16"/>
      <c r="IP997" s="16"/>
      <c r="IQ997" s="16"/>
      <c r="IR997" s="16"/>
      <c r="IS997" s="16"/>
      <c r="IT997" s="16"/>
      <c r="IU997" s="16"/>
      <c r="IV997" s="16"/>
      <c r="IW997" s="16"/>
      <c r="IX997" s="16"/>
      <c r="IY997" s="16"/>
      <c r="IZ997" s="16"/>
      <c r="JA997" s="16"/>
      <c r="JB997" s="16"/>
      <c r="JC997" s="16"/>
      <c r="JD997" s="16"/>
      <c r="JE997" s="16"/>
      <c r="JF997" s="16"/>
      <c r="JG997" s="16"/>
      <c r="JH997" s="16"/>
      <c r="JI997" s="16"/>
      <c r="JJ997" s="16"/>
      <c r="JK997" s="16"/>
      <c r="JL997" s="16"/>
      <c r="JM997" s="16"/>
      <c r="JN997" s="16"/>
      <c r="JO997" s="16"/>
      <c r="JP997" s="16"/>
    </row>
    <row r="998" spans="2:276" s="18" customFormat="1" ht="15.75" customHeight="1" x14ac:dyDescent="0.25">
      <c r="B998" s="16"/>
      <c r="C998" s="16"/>
      <c r="D998" s="16"/>
      <c r="E998" s="16"/>
      <c r="F998" s="16"/>
      <c r="G998" s="16"/>
      <c r="H998" s="16"/>
      <c r="I998" s="16"/>
      <c r="J998" s="16"/>
      <c r="K998" s="16"/>
      <c r="L998" s="16"/>
      <c r="M998" s="16"/>
      <c r="N998" s="16"/>
      <c r="O998" s="16"/>
      <c r="P998" s="16"/>
      <c r="Q998" s="16"/>
      <c r="R998" s="16"/>
      <c r="S998" s="16"/>
      <c r="T998" s="16"/>
      <c r="U998" s="16"/>
      <c r="V998" s="16"/>
      <c r="W998" s="16"/>
      <c r="X998" s="16"/>
      <c r="Y998" s="16"/>
      <c r="Z998" s="16"/>
      <c r="AA998" s="16"/>
      <c r="AB998" s="16"/>
      <c r="AC998" s="16"/>
      <c r="AD998" s="16"/>
      <c r="AE998" s="16"/>
      <c r="AF998" s="16"/>
      <c r="AG998" s="16"/>
      <c r="AH998" s="16"/>
      <c r="AI998" s="16"/>
      <c r="AJ998" s="16"/>
      <c r="AK998" s="16"/>
      <c r="AL998" s="16"/>
      <c r="AM998" s="16"/>
      <c r="AN998" s="16"/>
      <c r="AO998" s="16"/>
      <c r="AP998" s="16"/>
      <c r="AQ998" s="16"/>
      <c r="AR998" s="16"/>
      <c r="AS998" s="16"/>
      <c r="AT998" s="16"/>
      <c r="AU998" s="16"/>
      <c r="AV998" s="16"/>
      <c r="AW998" s="16"/>
      <c r="AX998" s="16"/>
      <c r="AY998" s="16"/>
      <c r="AZ998" s="16"/>
      <c r="BA998" s="16"/>
      <c r="BB998" s="16"/>
      <c r="BC998" s="16"/>
      <c r="BD998" s="16"/>
      <c r="BE998" s="16"/>
      <c r="BF998" s="16"/>
      <c r="BG998" s="16"/>
      <c r="BH998" s="16"/>
      <c r="BI998" s="16"/>
      <c r="BJ998" s="16"/>
      <c r="BK998" s="16"/>
      <c r="BL998" s="16"/>
      <c r="BM998" s="16"/>
      <c r="BN998" s="16"/>
      <c r="BO998" s="16"/>
      <c r="BP998" s="16"/>
      <c r="BQ998" s="16"/>
      <c r="BR998" s="16"/>
      <c r="BS998" s="16"/>
      <c r="BT998" s="16"/>
      <c r="BU998" s="16"/>
      <c r="BV998" s="16"/>
      <c r="BW998" s="16"/>
      <c r="BX998" s="16"/>
      <c r="BY998" s="16"/>
      <c r="BZ998" s="16"/>
      <c r="CA998" s="16"/>
      <c r="CB998" s="16"/>
      <c r="CC998" s="16"/>
      <c r="CD998" s="16"/>
      <c r="CE998" s="16"/>
      <c r="CF998" s="16"/>
      <c r="CG998" s="16"/>
      <c r="CH998" s="16"/>
      <c r="CI998" s="16"/>
      <c r="CJ998" s="16"/>
      <c r="CK998" s="16"/>
      <c r="CL998" s="16"/>
      <c r="CM998" s="16"/>
      <c r="CN998" s="16"/>
      <c r="CO998" s="16"/>
      <c r="CP998" s="16"/>
      <c r="CQ998" s="16"/>
      <c r="CR998" s="16"/>
      <c r="CS998" s="16"/>
      <c r="CT998" s="16"/>
      <c r="CU998" s="16"/>
      <c r="CV998" s="16"/>
      <c r="CW998" s="16"/>
      <c r="CX998" s="16"/>
      <c r="CY998" s="16"/>
      <c r="CZ998" s="16"/>
      <c r="DA998" s="16"/>
      <c r="DB998" s="16"/>
      <c r="DC998" s="16"/>
      <c r="DD998" s="16"/>
      <c r="DE998" s="16"/>
      <c r="DF998" s="16"/>
      <c r="DG998" s="16"/>
      <c r="DH998" s="16"/>
      <c r="DI998" s="16"/>
      <c r="DJ998" s="16"/>
      <c r="DK998" s="16"/>
      <c r="DL998" s="16"/>
      <c r="DM998" s="16"/>
      <c r="DN998" s="16"/>
      <c r="DO998" s="16"/>
      <c r="DP998" s="16"/>
      <c r="DQ998" s="16"/>
      <c r="DR998" s="16"/>
      <c r="DS998" s="16"/>
      <c r="DT998" s="16"/>
      <c r="DU998" s="16"/>
      <c r="DV998" s="16"/>
      <c r="DW998" s="16"/>
      <c r="DX998" s="16"/>
      <c r="DY998" s="16"/>
      <c r="DZ998" s="16"/>
      <c r="EA998" s="16"/>
      <c r="EB998" s="16"/>
      <c r="EC998" s="16"/>
      <c r="ED998" s="16"/>
      <c r="EE998" s="16"/>
      <c r="EF998" s="16"/>
      <c r="EG998" s="16"/>
      <c r="EH998" s="16"/>
      <c r="EI998" s="16"/>
      <c r="EJ998" s="16"/>
      <c r="EK998" s="16"/>
      <c r="EL998" s="16"/>
      <c r="EM998" s="16"/>
      <c r="EN998" s="16"/>
      <c r="EO998" s="16"/>
      <c r="EP998" s="16"/>
      <c r="EQ998" s="16"/>
      <c r="ER998" s="16"/>
      <c r="ES998" s="16"/>
      <c r="ET998" s="16"/>
      <c r="EU998" s="16"/>
      <c r="EV998" s="16"/>
      <c r="EW998" s="16"/>
      <c r="EX998" s="16"/>
      <c r="EY998" s="16"/>
      <c r="EZ998" s="16"/>
      <c r="FA998" s="16"/>
      <c r="FB998" s="16"/>
      <c r="FC998" s="16"/>
      <c r="FD998" s="16"/>
      <c r="FE998" s="16"/>
      <c r="FF998" s="16"/>
      <c r="FG998" s="16"/>
      <c r="FH998" s="16"/>
      <c r="FI998" s="16"/>
      <c r="FJ998" s="16"/>
      <c r="FK998" s="16"/>
      <c r="FL998" s="16"/>
      <c r="FM998" s="16"/>
      <c r="FN998" s="16"/>
      <c r="FO998" s="16"/>
      <c r="FP998" s="16"/>
      <c r="FQ998" s="16"/>
      <c r="FR998" s="16"/>
      <c r="FS998" s="16"/>
      <c r="FT998" s="16"/>
      <c r="FU998" s="16"/>
      <c r="FV998" s="16"/>
      <c r="FW998" s="16"/>
      <c r="FX998" s="16"/>
      <c r="FY998" s="16"/>
      <c r="FZ998" s="16"/>
      <c r="GA998" s="16"/>
      <c r="GB998" s="16"/>
      <c r="GC998" s="16"/>
      <c r="GD998" s="16"/>
      <c r="GE998" s="16"/>
      <c r="GF998" s="16"/>
      <c r="GG998" s="16"/>
      <c r="GH998" s="16"/>
      <c r="GI998" s="16"/>
      <c r="GJ998" s="16"/>
      <c r="GK998" s="16"/>
      <c r="GL998" s="16"/>
      <c r="GM998" s="16"/>
      <c r="GN998" s="16"/>
      <c r="GO998" s="16"/>
      <c r="GP998" s="16"/>
      <c r="GQ998" s="16"/>
      <c r="GR998" s="16"/>
      <c r="GS998" s="16"/>
      <c r="GT998" s="16"/>
      <c r="GU998" s="16"/>
      <c r="GV998" s="16"/>
      <c r="GW998" s="16"/>
      <c r="GX998" s="16"/>
      <c r="GY998" s="16"/>
      <c r="GZ998" s="16"/>
      <c r="HA998" s="16"/>
      <c r="HB998" s="16"/>
      <c r="HC998" s="16"/>
      <c r="HD998" s="16"/>
      <c r="HE998" s="16"/>
      <c r="HF998" s="16"/>
      <c r="HG998" s="16"/>
      <c r="HH998" s="16"/>
      <c r="HI998" s="16"/>
      <c r="HJ998" s="16"/>
      <c r="HK998" s="16"/>
      <c r="HL998" s="16"/>
      <c r="HM998" s="16"/>
      <c r="HN998" s="16"/>
      <c r="HO998" s="16"/>
      <c r="HP998" s="16"/>
      <c r="HQ998" s="16"/>
      <c r="HR998" s="16"/>
      <c r="HS998" s="16"/>
      <c r="HT998" s="16"/>
      <c r="HU998" s="16"/>
      <c r="HV998" s="16"/>
      <c r="HW998" s="16"/>
      <c r="HX998" s="16"/>
      <c r="HY998" s="16"/>
      <c r="HZ998" s="16"/>
      <c r="IA998" s="16"/>
      <c r="IB998" s="16"/>
      <c r="IC998" s="16"/>
      <c r="ID998" s="16"/>
      <c r="IE998" s="16"/>
      <c r="IF998" s="16"/>
      <c r="IG998" s="16"/>
      <c r="IH998" s="16"/>
      <c r="II998" s="16"/>
      <c r="IJ998" s="16"/>
      <c r="IK998" s="16"/>
      <c r="IL998" s="16"/>
      <c r="IM998" s="16"/>
      <c r="IN998" s="16"/>
      <c r="IO998" s="16"/>
      <c r="IP998" s="16"/>
      <c r="IQ998" s="16"/>
      <c r="IR998" s="16"/>
      <c r="IS998" s="16"/>
      <c r="IT998" s="16"/>
      <c r="IU998" s="16"/>
      <c r="IV998" s="16"/>
      <c r="IW998" s="16"/>
      <c r="IX998" s="16"/>
      <c r="IY998" s="16"/>
      <c r="IZ998" s="16"/>
      <c r="JA998" s="16"/>
      <c r="JB998" s="16"/>
      <c r="JC998" s="16"/>
      <c r="JD998" s="16"/>
      <c r="JE998" s="16"/>
      <c r="JF998" s="16"/>
      <c r="JG998" s="16"/>
      <c r="JH998" s="16"/>
      <c r="JI998" s="16"/>
      <c r="JJ998" s="16"/>
      <c r="JK998" s="16"/>
      <c r="JL998" s="16"/>
      <c r="JM998" s="16"/>
      <c r="JN998" s="16"/>
      <c r="JO998" s="16"/>
      <c r="JP998" s="16"/>
    </row>
    <row r="999" spans="2:276" s="18" customFormat="1" ht="15.75" customHeight="1" x14ac:dyDescent="0.25">
      <c r="B999" s="16"/>
      <c r="C999" s="16"/>
      <c r="D999" s="16"/>
      <c r="E999" s="16"/>
      <c r="F999" s="16"/>
      <c r="G999" s="16"/>
      <c r="H999" s="16"/>
      <c r="I999" s="16"/>
      <c r="J999" s="16"/>
      <c r="K999" s="16"/>
      <c r="L999" s="16"/>
      <c r="M999" s="16"/>
      <c r="N999" s="16"/>
      <c r="O999" s="16"/>
      <c r="P999" s="16"/>
      <c r="Q999" s="16"/>
      <c r="R999" s="16"/>
      <c r="S999" s="16"/>
      <c r="T999" s="16"/>
      <c r="U999" s="16"/>
      <c r="V999" s="16"/>
      <c r="W999" s="16"/>
      <c r="X999" s="16"/>
      <c r="Y999" s="16"/>
      <c r="Z999" s="16"/>
      <c r="AA999" s="16"/>
      <c r="AB999" s="16"/>
      <c r="AC999" s="16"/>
      <c r="AD999" s="16"/>
      <c r="AE999" s="16"/>
      <c r="AF999" s="16"/>
      <c r="AG999" s="16"/>
      <c r="AH999" s="16"/>
      <c r="AI999" s="16"/>
      <c r="AJ999" s="16"/>
      <c r="AK999" s="16"/>
      <c r="AL999" s="16"/>
      <c r="AM999" s="16"/>
      <c r="AN999" s="16"/>
      <c r="AO999" s="16"/>
      <c r="AP999" s="16"/>
      <c r="AQ999" s="16"/>
      <c r="AR999" s="16"/>
      <c r="AS999" s="16"/>
      <c r="AT999" s="16"/>
      <c r="AU999" s="16"/>
      <c r="AV999" s="16"/>
      <c r="AW999" s="16"/>
      <c r="AX999" s="16"/>
      <c r="AY999" s="16"/>
      <c r="AZ999" s="16"/>
      <c r="BA999" s="16"/>
      <c r="BB999" s="16"/>
      <c r="BC999" s="16"/>
      <c r="BD999" s="16"/>
      <c r="BE999" s="16"/>
      <c r="BF999" s="16"/>
      <c r="BG999" s="16"/>
      <c r="BH999" s="16"/>
      <c r="BI999" s="16"/>
      <c r="BJ999" s="16"/>
      <c r="BK999" s="16"/>
      <c r="BL999" s="16"/>
      <c r="BM999" s="16"/>
      <c r="BN999" s="16"/>
      <c r="BO999" s="16"/>
      <c r="BP999" s="16"/>
      <c r="BQ999" s="16"/>
      <c r="BR999" s="16"/>
      <c r="BS999" s="16"/>
      <c r="BT999" s="16"/>
      <c r="BU999" s="16"/>
      <c r="BV999" s="16"/>
      <c r="BW999" s="16"/>
      <c r="BX999" s="16"/>
      <c r="BY999" s="16"/>
      <c r="BZ999" s="16"/>
      <c r="CA999" s="16"/>
      <c r="CB999" s="16"/>
      <c r="CC999" s="16"/>
      <c r="CD999" s="16"/>
      <c r="CE999" s="16"/>
      <c r="CF999" s="16"/>
      <c r="CG999" s="16"/>
      <c r="CH999" s="16"/>
      <c r="CI999" s="16"/>
      <c r="CJ999" s="16"/>
      <c r="CK999" s="16"/>
      <c r="CL999" s="16"/>
      <c r="CM999" s="16"/>
      <c r="CN999" s="16"/>
      <c r="CO999" s="16"/>
      <c r="CP999" s="16"/>
      <c r="CQ999" s="16"/>
      <c r="CR999" s="16"/>
      <c r="CS999" s="16"/>
      <c r="CT999" s="16"/>
      <c r="CU999" s="16"/>
      <c r="CV999" s="16"/>
      <c r="CW999" s="16"/>
      <c r="CX999" s="16"/>
      <c r="CY999" s="16"/>
      <c r="CZ999" s="16"/>
      <c r="DA999" s="16"/>
      <c r="DB999" s="16"/>
      <c r="DC999" s="16"/>
      <c r="DD999" s="16"/>
      <c r="DE999" s="16"/>
      <c r="DF999" s="16"/>
      <c r="DG999" s="16"/>
      <c r="DH999" s="16"/>
      <c r="DI999" s="16"/>
      <c r="DJ999" s="16"/>
      <c r="DK999" s="16"/>
      <c r="DL999" s="16"/>
      <c r="DM999" s="16"/>
      <c r="DN999" s="16"/>
      <c r="DO999" s="16"/>
      <c r="DP999" s="16"/>
      <c r="DQ999" s="16"/>
      <c r="DR999" s="16"/>
      <c r="DS999" s="16"/>
      <c r="DT999" s="16"/>
      <c r="DU999" s="16"/>
      <c r="DV999" s="16"/>
      <c r="DW999" s="16"/>
      <c r="DX999" s="16"/>
      <c r="DY999" s="16"/>
      <c r="DZ999" s="16"/>
      <c r="EA999" s="16"/>
      <c r="EB999" s="16"/>
      <c r="EC999" s="16"/>
      <c r="ED999" s="16"/>
      <c r="EE999" s="16"/>
      <c r="EF999" s="16"/>
      <c r="EG999" s="16"/>
      <c r="EH999" s="16"/>
      <c r="EI999" s="16"/>
      <c r="EJ999" s="16"/>
      <c r="EK999" s="16"/>
      <c r="EL999" s="16"/>
      <c r="EM999" s="16"/>
      <c r="EN999" s="16"/>
      <c r="EO999" s="16"/>
      <c r="EP999" s="16"/>
      <c r="EQ999" s="16"/>
      <c r="ER999" s="16"/>
      <c r="ES999" s="16"/>
      <c r="ET999" s="16"/>
      <c r="EU999" s="16"/>
      <c r="EV999" s="16"/>
      <c r="EW999" s="16"/>
      <c r="EX999" s="16"/>
      <c r="EY999" s="16"/>
      <c r="EZ999" s="16"/>
      <c r="FA999" s="16"/>
      <c r="FB999" s="16"/>
      <c r="FC999" s="16"/>
      <c r="FD999" s="16"/>
      <c r="FE999" s="16"/>
      <c r="FF999" s="16"/>
      <c r="FG999" s="16"/>
      <c r="FH999" s="16"/>
      <c r="FI999" s="16"/>
      <c r="FJ999" s="16"/>
      <c r="FK999" s="16"/>
      <c r="FL999" s="16"/>
      <c r="FM999" s="16"/>
      <c r="FN999" s="16"/>
      <c r="FO999" s="16"/>
      <c r="FP999" s="16"/>
      <c r="FQ999" s="16"/>
      <c r="FR999" s="16"/>
      <c r="FS999" s="16"/>
      <c r="FT999" s="16"/>
      <c r="FU999" s="16"/>
      <c r="FV999" s="16"/>
      <c r="FW999" s="16"/>
      <c r="FX999" s="16"/>
      <c r="FY999" s="16"/>
      <c r="FZ999" s="16"/>
      <c r="GA999" s="16"/>
      <c r="GB999" s="16"/>
      <c r="GC999" s="16"/>
      <c r="GD999" s="16"/>
      <c r="GE999" s="16"/>
      <c r="GF999" s="16"/>
      <c r="GG999" s="16"/>
      <c r="GH999" s="16"/>
      <c r="GI999" s="16"/>
      <c r="GJ999" s="16"/>
      <c r="GK999" s="16"/>
      <c r="GL999" s="16"/>
      <c r="GM999" s="16"/>
      <c r="GN999" s="16"/>
      <c r="GO999" s="16"/>
      <c r="GP999" s="16"/>
      <c r="GQ999" s="16"/>
      <c r="GR999" s="16"/>
      <c r="GS999" s="16"/>
      <c r="GT999" s="16"/>
      <c r="GU999" s="16"/>
      <c r="GV999" s="16"/>
      <c r="GW999" s="16"/>
      <c r="GX999" s="16"/>
      <c r="GY999" s="16"/>
      <c r="GZ999" s="16"/>
      <c r="HA999" s="16"/>
      <c r="HB999" s="16"/>
      <c r="HC999" s="16"/>
      <c r="HD999" s="16"/>
      <c r="HE999" s="16"/>
      <c r="HF999" s="16"/>
      <c r="HG999" s="16"/>
      <c r="HH999" s="16"/>
      <c r="HI999" s="16"/>
      <c r="HJ999" s="16"/>
      <c r="HK999" s="16"/>
      <c r="HL999" s="16"/>
      <c r="HM999" s="16"/>
      <c r="HN999" s="16"/>
      <c r="HO999" s="16"/>
      <c r="HP999" s="16"/>
      <c r="HQ999" s="16"/>
      <c r="HR999" s="16"/>
      <c r="HS999" s="16"/>
      <c r="HT999" s="16"/>
      <c r="HU999" s="16"/>
      <c r="HV999" s="16"/>
      <c r="HW999" s="16"/>
      <c r="HX999" s="16"/>
      <c r="HY999" s="16"/>
      <c r="HZ999" s="16"/>
      <c r="IA999" s="16"/>
      <c r="IB999" s="16"/>
      <c r="IC999" s="16"/>
      <c r="ID999" s="16"/>
      <c r="IE999" s="16"/>
      <c r="IF999" s="16"/>
      <c r="IG999" s="16"/>
      <c r="IH999" s="16"/>
      <c r="II999" s="16"/>
      <c r="IJ999" s="16"/>
      <c r="IK999" s="16"/>
      <c r="IL999" s="16"/>
      <c r="IM999" s="16"/>
      <c r="IN999" s="16"/>
      <c r="IO999" s="16"/>
      <c r="IP999" s="16"/>
      <c r="IQ999" s="16"/>
      <c r="IR999" s="16"/>
      <c r="IS999" s="16"/>
      <c r="IT999" s="16"/>
      <c r="IU999" s="16"/>
      <c r="IV999" s="16"/>
      <c r="IW999" s="16"/>
      <c r="IX999" s="16"/>
      <c r="IY999" s="16"/>
      <c r="IZ999" s="16"/>
      <c r="JA999" s="16"/>
      <c r="JB999" s="16"/>
      <c r="JC999" s="16"/>
      <c r="JD999" s="16"/>
      <c r="JE999" s="16"/>
      <c r="JF999" s="16"/>
      <c r="JG999" s="16"/>
      <c r="JH999" s="16"/>
      <c r="JI999" s="16"/>
      <c r="JJ999" s="16"/>
      <c r="JK999" s="16"/>
      <c r="JL999" s="16"/>
      <c r="JM999" s="16"/>
      <c r="JN999" s="16"/>
      <c r="JO999" s="16"/>
      <c r="JP999" s="16"/>
    </row>
    <row r="1000" spans="2:276" s="18" customFormat="1" ht="15.75" customHeight="1" x14ac:dyDescent="0.25">
      <c r="B1000" s="16"/>
      <c r="C1000" s="16"/>
      <c r="D1000" s="16"/>
      <c r="E1000" s="16"/>
      <c r="F1000" s="16"/>
      <c r="G1000" s="16"/>
      <c r="H1000" s="16"/>
      <c r="I1000" s="16"/>
      <c r="J1000" s="16"/>
      <c r="K1000" s="16"/>
      <c r="L1000" s="16"/>
      <c r="M1000" s="16"/>
      <c r="N1000" s="16"/>
      <c r="O1000" s="16"/>
      <c r="P1000" s="16"/>
      <c r="Q1000" s="16"/>
      <c r="R1000" s="16"/>
      <c r="S1000" s="16"/>
      <c r="T1000" s="16"/>
      <c r="U1000" s="16"/>
      <c r="V1000" s="16"/>
      <c r="W1000" s="16"/>
      <c r="X1000" s="16"/>
      <c r="Y1000" s="16"/>
      <c r="Z1000" s="16"/>
      <c r="AA1000" s="16"/>
      <c r="AB1000" s="16"/>
      <c r="AC1000" s="16"/>
      <c r="AD1000" s="16"/>
      <c r="AE1000" s="16"/>
      <c r="AF1000" s="16"/>
      <c r="AG1000" s="16"/>
      <c r="AH1000" s="16"/>
      <c r="AI1000" s="16"/>
      <c r="AJ1000" s="16"/>
      <c r="AK1000" s="16"/>
      <c r="AL1000" s="16"/>
      <c r="AM1000" s="16"/>
      <c r="AN1000" s="16"/>
      <c r="AO1000" s="16"/>
      <c r="AP1000" s="16"/>
      <c r="AQ1000" s="16"/>
      <c r="AR1000" s="16"/>
      <c r="AS1000" s="16"/>
      <c r="AT1000" s="16"/>
      <c r="AU1000" s="16"/>
      <c r="AV1000" s="16"/>
      <c r="AW1000" s="16"/>
      <c r="AX1000" s="16"/>
      <c r="AY1000" s="16"/>
      <c r="AZ1000" s="16"/>
      <c r="BA1000" s="16"/>
      <c r="BB1000" s="16"/>
      <c r="BC1000" s="16"/>
      <c r="BD1000" s="16"/>
      <c r="BE1000" s="16"/>
      <c r="BF1000" s="16"/>
      <c r="BG1000" s="16"/>
      <c r="BH1000" s="16"/>
      <c r="BI1000" s="16"/>
      <c r="BJ1000" s="16"/>
      <c r="BK1000" s="16"/>
      <c r="BL1000" s="16"/>
      <c r="BM1000" s="16"/>
      <c r="BN1000" s="16"/>
      <c r="BO1000" s="16"/>
      <c r="BP1000" s="16"/>
      <c r="BQ1000" s="16"/>
      <c r="BR1000" s="16"/>
      <c r="BS1000" s="16"/>
      <c r="BT1000" s="16"/>
      <c r="BU1000" s="16"/>
      <c r="BV1000" s="16"/>
      <c r="BW1000" s="16"/>
      <c r="BX1000" s="16"/>
      <c r="BY1000" s="16"/>
      <c r="BZ1000" s="16"/>
      <c r="CA1000" s="16"/>
      <c r="CB1000" s="16"/>
      <c r="CC1000" s="16"/>
      <c r="CD1000" s="16"/>
      <c r="CE1000" s="16"/>
      <c r="CF1000" s="16"/>
      <c r="CG1000" s="16"/>
      <c r="CH1000" s="16"/>
      <c r="CI1000" s="16"/>
      <c r="CJ1000" s="16"/>
      <c r="CK1000" s="16"/>
      <c r="CL1000" s="16"/>
      <c r="CM1000" s="16"/>
      <c r="CN1000" s="16"/>
      <c r="CO1000" s="16"/>
      <c r="CP1000" s="16"/>
      <c r="CQ1000" s="16"/>
      <c r="CR1000" s="16"/>
      <c r="CS1000" s="16"/>
      <c r="CT1000" s="16"/>
      <c r="CU1000" s="16"/>
      <c r="CV1000" s="16"/>
      <c r="CW1000" s="16"/>
      <c r="CX1000" s="16"/>
      <c r="CY1000" s="16"/>
      <c r="CZ1000" s="16"/>
      <c r="DA1000" s="16"/>
      <c r="DB1000" s="16"/>
      <c r="DC1000" s="16"/>
      <c r="DD1000" s="16"/>
      <c r="DE1000" s="16"/>
      <c r="DF1000" s="16"/>
      <c r="DG1000" s="16"/>
      <c r="DH1000" s="16"/>
      <c r="DI1000" s="16"/>
      <c r="DJ1000" s="16"/>
      <c r="DK1000" s="16"/>
      <c r="DL1000" s="16"/>
      <c r="DM1000" s="16"/>
      <c r="DN1000" s="16"/>
      <c r="DO1000" s="16"/>
      <c r="DP1000" s="16"/>
      <c r="DQ1000" s="16"/>
      <c r="DR1000" s="16"/>
      <c r="DS1000" s="16"/>
      <c r="DT1000" s="16"/>
      <c r="DU1000" s="16"/>
      <c r="DV1000" s="16"/>
      <c r="DW1000" s="16"/>
      <c r="DX1000" s="16"/>
      <c r="DY1000" s="16"/>
      <c r="DZ1000" s="16"/>
      <c r="EA1000" s="16"/>
      <c r="EB1000" s="16"/>
      <c r="EC1000" s="16"/>
      <c r="ED1000" s="16"/>
      <c r="EE1000" s="16"/>
      <c r="EF1000" s="16"/>
      <c r="EG1000" s="16"/>
      <c r="EH1000" s="16"/>
      <c r="EI1000" s="16"/>
      <c r="EJ1000" s="16"/>
      <c r="EK1000" s="16"/>
      <c r="EL1000" s="16"/>
      <c r="EM1000" s="16"/>
      <c r="EN1000" s="16"/>
      <c r="EO1000" s="16"/>
      <c r="EP1000" s="16"/>
      <c r="EQ1000" s="16"/>
      <c r="ER1000" s="16"/>
      <c r="ES1000" s="16"/>
      <c r="ET1000" s="16"/>
      <c r="EU1000" s="16"/>
      <c r="EV1000" s="16"/>
      <c r="EW1000" s="16"/>
      <c r="EX1000" s="16"/>
      <c r="EY1000" s="16"/>
      <c r="EZ1000" s="16"/>
      <c r="FA1000" s="16"/>
      <c r="FB1000" s="16"/>
      <c r="FC1000" s="16"/>
      <c r="FD1000" s="16"/>
      <c r="FE1000" s="16"/>
      <c r="FF1000" s="16"/>
      <c r="FG1000" s="16"/>
      <c r="FH1000" s="16"/>
      <c r="FI1000" s="16"/>
      <c r="FJ1000" s="16"/>
      <c r="FK1000" s="16"/>
      <c r="FL1000" s="16"/>
      <c r="FM1000" s="16"/>
      <c r="FN1000" s="16"/>
      <c r="FO1000" s="16"/>
      <c r="FP1000" s="16"/>
      <c r="FQ1000" s="16"/>
      <c r="FR1000" s="16"/>
      <c r="FS1000" s="16"/>
      <c r="FT1000" s="16"/>
      <c r="FU1000" s="16"/>
      <c r="FV1000" s="16"/>
      <c r="FW1000" s="16"/>
      <c r="FX1000" s="16"/>
      <c r="FY1000" s="16"/>
      <c r="FZ1000" s="16"/>
      <c r="GA1000" s="16"/>
      <c r="GB1000" s="16"/>
      <c r="GC1000" s="16"/>
      <c r="GD1000" s="16"/>
      <c r="GE1000" s="16"/>
      <c r="GF1000" s="16"/>
      <c r="GG1000" s="16"/>
      <c r="GH1000" s="16"/>
      <c r="GI1000" s="16"/>
      <c r="GJ1000" s="16"/>
      <c r="GK1000" s="16"/>
      <c r="GL1000" s="16"/>
      <c r="GM1000" s="16"/>
      <c r="GN1000" s="16"/>
      <c r="GO1000" s="16"/>
      <c r="GP1000" s="16"/>
      <c r="GQ1000" s="16"/>
      <c r="GR1000" s="16"/>
      <c r="GS1000" s="16"/>
      <c r="GT1000" s="16"/>
      <c r="GU1000" s="16"/>
      <c r="GV1000" s="16"/>
      <c r="GW1000" s="16"/>
      <c r="GX1000" s="16"/>
      <c r="GY1000" s="16"/>
      <c r="GZ1000" s="16"/>
      <c r="HA1000" s="16"/>
      <c r="HB1000" s="16"/>
      <c r="HC1000" s="16"/>
      <c r="HD1000" s="16"/>
      <c r="HE1000" s="16"/>
      <c r="HF1000" s="16"/>
      <c r="HG1000" s="16"/>
      <c r="HH1000" s="16"/>
      <c r="HI1000" s="16"/>
      <c r="HJ1000" s="16"/>
      <c r="HK1000" s="16"/>
      <c r="HL1000" s="16"/>
      <c r="HM1000" s="16"/>
      <c r="HN1000" s="16"/>
      <c r="HO1000" s="16"/>
      <c r="HP1000" s="16"/>
      <c r="HQ1000" s="16"/>
      <c r="HR1000" s="16"/>
      <c r="HS1000" s="16"/>
      <c r="HT1000" s="16"/>
      <c r="HU1000" s="16"/>
      <c r="HV1000" s="16"/>
      <c r="HW1000" s="16"/>
      <c r="HX1000" s="16"/>
      <c r="HY1000" s="16"/>
      <c r="HZ1000" s="16"/>
      <c r="IA1000" s="16"/>
      <c r="IB1000" s="16"/>
      <c r="IC1000" s="16"/>
      <c r="ID1000" s="16"/>
      <c r="IE1000" s="16"/>
      <c r="IF1000" s="16"/>
      <c r="IG1000" s="16"/>
      <c r="IH1000" s="16"/>
      <c r="II1000" s="16"/>
      <c r="IJ1000" s="16"/>
      <c r="IK1000" s="16"/>
      <c r="IL1000" s="16"/>
      <c r="IM1000" s="16"/>
      <c r="IN1000" s="16"/>
      <c r="IO1000" s="16"/>
      <c r="IP1000" s="16"/>
      <c r="IQ1000" s="16"/>
      <c r="IR1000" s="16"/>
      <c r="IS1000" s="16"/>
      <c r="IT1000" s="16"/>
      <c r="IU1000" s="16"/>
      <c r="IV1000" s="16"/>
      <c r="IW1000" s="16"/>
      <c r="IX1000" s="16"/>
      <c r="IY1000" s="16"/>
      <c r="IZ1000" s="16"/>
      <c r="JA1000" s="16"/>
      <c r="JB1000" s="16"/>
      <c r="JC1000" s="16"/>
      <c r="JD1000" s="16"/>
      <c r="JE1000" s="16"/>
      <c r="JF1000" s="16"/>
      <c r="JG1000" s="16"/>
      <c r="JH1000" s="16"/>
      <c r="JI1000" s="16"/>
      <c r="JJ1000" s="16"/>
      <c r="JK1000" s="16"/>
      <c r="JL1000" s="16"/>
      <c r="JM1000" s="16"/>
      <c r="JN1000" s="16"/>
      <c r="JO1000" s="16"/>
      <c r="JP1000" s="16"/>
    </row>
    <row r="1001" spans="2:276" s="18" customFormat="1" ht="15.75" customHeight="1" x14ac:dyDescent="0.25">
      <c r="B1001" s="16"/>
      <c r="C1001" s="16"/>
      <c r="D1001" s="16"/>
      <c r="E1001" s="16"/>
      <c r="F1001" s="16"/>
      <c r="G1001" s="16"/>
      <c r="H1001" s="16"/>
      <c r="I1001" s="16"/>
      <c r="J1001" s="16"/>
      <c r="K1001" s="16"/>
      <c r="L1001" s="16"/>
      <c r="M1001" s="16"/>
      <c r="N1001" s="16"/>
      <c r="O1001" s="16"/>
      <c r="P1001" s="16"/>
      <c r="Q1001" s="16"/>
      <c r="R1001" s="16"/>
      <c r="S1001" s="16"/>
      <c r="T1001" s="16"/>
      <c r="U1001" s="16"/>
      <c r="V1001" s="16"/>
      <c r="W1001" s="16"/>
      <c r="X1001" s="16"/>
      <c r="Y1001" s="16"/>
      <c r="Z1001" s="16"/>
      <c r="AA1001" s="16"/>
      <c r="AB1001" s="16"/>
      <c r="AC1001" s="16"/>
      <c r="AD1001" s="16"/>
      <c r="AE1001" s="16"/>
      <c r="AF1001" s="16"/>
      <c r="AG1001" s="16"/>
      <c r="AH1001" s="16"/>
      <c r="AI1001" s="16"/>
      <c r="AJ1001" s="16"/>
      <c r="AK1001" s="16"/>
      <c r="AL1001" s="16"/>
      <c r="AM1001" s="16"/>
      <c r="AN1001" s="16"/>
      <c r="AO1001" s="16"/>
      <c r="AP1001" s="16"/>
      <c r="AQ1001" s="16"/>
      <c r="AR1001" s="16"/>
      <c r="AS1001" s="16"/>
      <c r="AT1001" s="16"/>
      <c r="AU1001" s="16"/>
      <c r="AV1001" s="16"/>
      <c r="AW1001" s="16"/>
      <c r="AX1001" s="16"/>
      <c r="AY1001" s="16"/>
      <c r="AZ1001" s="16"/>
      <c r="BA1001" s="16"/>
      <c r="BB1001" s="16"/>
      <c r="BC1001" s="16"/>
      <c r="BD1001" s="16"/>
      <c r="BE1001" s="16"/>
      <c r="BF1001" s="16"/>
      <c r="BG1001" s="16"/>
      <c r="BH1001" s="16"/>
      <c r="BI1001" s="16"/>
      <c r="BJ1001" s="16"/>
      <c r="BK1001" s="16"/>
      <c r="BL1001" s="16"/>
      <c r="BM1001" s="16"/>
      <c r="BN1001" s="16"/>
      <c r="BO1001" s="16"/>
      <c r="BP1001" s="16"/>
      <c r="BQ1001" s="16"/>
      <c r="BR1001" s="16"/>
      <c r="BS1001" s="16"/>
      <c r="BT1001" s="16"/>
      <c r="BU1001" s="16"/>
      <c r="BV1001" s="16"/>
      <c r="BW1001" s="16"/>
      <c r="BX1001" s="16"/>
      <c r="BY1001" s="16"/>
      <c r="BZ1001" s="16"/>
      <c r="CA1001" s="16"/>
      <c r="CB1001" s="16"/>
      <c r="CC1001" s="16"/>
      <c r="CD1001" s="16"/>
      <c r="CE1001" s="16"/>
      <c r="CF1001" s="16"/>
      <c r="CG1001" s="16"/>
      <c r="CH1001" s="16"/>
      <c r="CI1001" s="16"/>
      <c r="CJ1001" s="16"/>
      <c r="CK1001" s="16"/>
      <c r="CL1001" s="16"/>
      <c r="CM1001" s="16"/>
      <c r="CN1001" s="16"/>
      <c r="CO1001" s="16"/>
      <c r="CP1001" s="16"/>
      <c r="CQ1001" s="16"/>
      <c r="CR1001" s="16"/>
      <c r="CS1001" s="16"/>
      <c r="CT1001" s="16"/>
      <c r="CU1001" s="16"/>
      <c r="CV1001" s="16"/>
      <c r="CW1001" s="16"/>
      <c r="CX1001" s="16"/>
      <c r="CY1001" s="16"/>
      <c r="CZ1001" s="16"/>
      <c r="DA1001" s="16"/>
      <c r="DB1001" s="16"/>
      <c r="DC1001" s="16"/>
      <c r="DD1001" s="16"/>
      <c r="DE1001" s="16"/>
      <c r="DF1001" s="16"/>
      <c r="DG1001" s="16"/>
      <c r="DH1001" s="16"/>
      <c r="DI1001" s="16"/>
      <c r="DJ1001" s="16"/>
      <c r="DK1001" s="16"/>
      <c r="DL1001" s="16"/>
      <c r="DM1001" s="16"/>
      <c r="DN1001" s="16"/>
      <c r="DO1001" s="16"/>
      <c r="DP1001" s="16"/>
      <c r="DQ1001" s="16"/>
      <c r="DR1001" s="16"/>
      <c r="DS1001" s="16"/>
      <c r="DT1001" s="16"/>
      <c r="DU1001" s="16"/>
      <c r="DV1001" s="16"/>
      <c r="DW1001" s="16"/>
      <c r="DX1001" s="16"/>
      <c r="DY1001" s="16"/>
      <c r="DZ1001" s="16"/>
      <c r="EA1001" s="16"/>
      <c r="EB1001" s="16"/>
      <c r="EC1001" s="16"/>
      <c r="ED1001" s="16"/>
      <c r="EE1001" s="16"/>
      <c r="EF1001" s="16"/>
      <c r="EG1001" s="16"/>
      <c r="EH1001" s="16"/>
      <c r="EI1001" s="16"/>
      <c r="EJ1001" s="16"/>
      <c r="EK1001" s="16"/>
      <c r="EL1001" s="16"/>
      <c r="EM1001" s="16"/>
      <c r="EN1001" s="16"/>
      <c r="EO1001" s="16"/>
      <c r="EP1001" s="16"/>
      <c r="EQ1001" s="16"/>
      <c r="ER1001" s="16"/>
      <c r="ES1001" s="16"/>
      <c r="ET1001" s="16"/>
      <c r="EU1001" s="16"/>
      <c r="EV1001" s="16"/>
      <c r="EW1001" s="16"/>
      <c r="EX1001" s="16"/>
      <c r="EY1001" s="16"/>
      <c r="EZ1001" s="16"/>
      <c r="FA1001" s="16"/>
      <c r="FB1001" s="16"/>
      <c r="FC1001" s="16"/>
      <c r="FD1001" s="16"/>
      <c r="FE1001" s="16"/>
      <c r="FF1001" s="16"/>
      <c r="FG1001" s="16"/>
      <c r="FH1001" s="16"/>
      <c r="FI1001" s="16"/>
      <c r="FJ1001" s="16"/>
      <c r="FK1001" s="16"/>
      <c r="FL1001" s="16"/>
      <c r="FM1001" s="16"/>
      <c r="FN1001" s="16"/>
      <c r="FO1001" s="16"/>
      <c r="FP1001" s="16"/>
      <c r="FQ1001" s="16"/>
      <c r="FR1001" s="16"/>
      <c r="FS1001" s="16"/>
      <c r="FT1001" s="16"/>
      <c r="FU1001" s="16"/>
      <c r="FV1001" s="16"/>
      <c r="FW1001" s="16"/>
      <c r="FX1001" s="16"/>
      <c r="FY1001" s="16"/>
      <c r="FZ1001" s="16"/>
      <c r="GA1001" s="16"/>
      <c r="GB1001" s="16"/>
      <c r="GC1001" s="16"/>
      <c r="GD1001" s="16"/>
      <c r="GE1001" s="16"/>
      <c r="GF1001" s="16"/>
      <c r="GG1001" s="16"/>
      <c r="GH1001" s="16"/>
      <c r="GI1001" s="16"/>
      <c r="GJ1001" s="16"/>
      <c r="GK1001" s="16"/>
      <c r="GL1001" s="16"/>
      <c r="GM1001" s="16"/>
      <c r="GN1001" s="16"/>
      <c r="GO1001" s="16"/>
      <c r="GP1001" s="16"/>
      <c r="GQ1001" s="16"/>
      <c r="GR1001" s="16"/>
      <c r="GS1001" s="16"/>
      <c r="GT1001" s="16"/>
      <c r="GU1001" s="16"/>
      <c r="GV1001" s="16"/>
      <c r="GW1001" s="16"/>
      <c r="GX1001" s="16"/>
      <c r="GY1001" s="16"/>
      <c r="GZ1001" s="16"/>
      <c r="HA1001" s="16"/>
      <c r="HB1001" s="16"/>
      <c r="HC1001" s="16"/>
      <c r="HD1001" s="16"/>
      <c r="HE1001" s="16"/>
      <c r="HF1001" s="16"/>
      <c r="HG1001" s="16"/>
      <c r="HH1001" s="16"/>
      <c r="HI1001" s="16"/>
      <c r="HJ1001" s="16"/>
      <c r="HK1001" s="16"/>
      <c r="HL1001" s="16"/>
      <c r="HM1001" s="16"/>
      <c r="HN1001" s="16"/>
      <c r="HO1001" s="16"/>
      <c r="HP1001" s="16"/>
      <c r="HQ1001" s="16"/>
      <c r="HR1001" s="16"/>
      <c r="HS1001" s="16"/>
      <c r="HT1001" s="16"/>
      <c r="HU1001" s="16"/>
      <c r="HV1001" s="16"/>
      <c r="HW1001" s="16"/>
      <c r="HX1001" s="16"/>
      <c r="HY1001" s="16"/>
      <c r="HZ1001" s="16"/>
      <c r="IA1001" s="16"/>
      <c r="IB1001" s="16"/>
      <c r="IC1001" s="16"/>
      <c r="ID1001" s="16"/>
      <c r="IE1001" s="16"/>
      <c r="IF1001" s="16"/>
      <c r="IG1001" s="16"/>
      <c r="IH1001" s="16"/>
      <c r="II1001" s="16"/>
      <c r="IJ1001" s="16"/>
      <c r="IK1001" s="16"/>
      <c r="IL1001" s="16"/>
      <c r="IM1001" s="16"/>
      <c r="IN1001" s="16"/>
      <c r="IO1001" s="16"/>
      <c r="IP1001" s="16"/>
      <c r="IQ1001" s="16"/>
      <c r="IR1001" s="16"/>
      <c r="IS1001" s="16"/>
      <c r="IT1001" s="16"/>
      <c r="IU1001" s="16"/>
      <c r="IV1001" s="16"/>
      <c r="IW1001" s="16"/>
      <c r="IX1001" s="16"/>
      <c r="IY1001" s="16"/>
      <c r="IZ1001" s="16"/>
      <c r="JA1001" s="16"/>
      <c r="JB1001" s="16"/>
      <c r="JC1001" s="16"/>
      <c r="JD1001" s="16"/>
      <c r="JE1001" s="16"/>
      <c r="JF1001" s="16"/>
      <c r="JG1001" s="16"/>
      <c r="JH1001" s="16"/>
      <c r="JI1001" s="16"/>
      <c r="JJ1001" s="16"/>
      <c r="JK1001" s="16"/>
      <c r="JL1001" s="16"/>
      <c r="JM1001" s="16"/>
      <c r="JN1001" s="16"/>
      <c r="JO1001" s="16"/>
      <c r="JP1001" s="16"/>
    </row>
    <row r="1002" spans="2:276" s="18" customFormat="1" ht="15.75" customHeight="1" x14ac:dyDescent="0.25">
      <c r="B1002" s="16"/>
      <c r="C1002" s="16"/>
      <c r="D1002" s="16"/>
      <c r="E1002" s="16"/>
      <c r="F1002" s="16"/>
      <c r="G1002" s="16"/>
      <c r="H1002" s="16"/>
      <c r="I1002" s="16"/>
      <c r="J1002" s="16"/>
      <c r="K1002" s="16"/>
      <c r="L1002" s="16"/>
      <c r="M1002" s="16"/>
      <c r="N1002" s="16"/>
      <c r="O1002" s="16"/>
      <c r="P1002" s="16"/>
      <c r="Q1002" s="16"/>
      <c r="R1002" s="16"/>
      <c r="S1002" s="16"/>
      <c r="T1002" s="16"/>
      <c r="U1002" s="16"/>
      <c r="V1002" s="16"/>
      <c r="W1002" s="16"/>
      <c r="X1002" s="16"/>
      <c r="Y1002" s="16"/>
      <c r="Z1002" s="16"/>
      <c r="AA1002" s="16"/>
      <c r="AB1002" s="16"/>
      <c r="AC1002" s="16"/>
      <c r="AD1002" s="16"/>
      <c r="AE1002" s="16"/>
      <c r="AF1002" s="16"/>
      <c r="AG1002" s="16"/>
      <c r="AH1002" s="16"/>
      <c r="AI1002" s="16"/>
      <c r="AJ1002" s="16"/>
      <c r="AK1002" s="16"/>
      <c r="AL1002" s="16"/>
      <c r="AM1002" s="16"/>
      <c r="AN1002" s="16"/>
      <c r="AO1002" s="16"/>
      <c r="AP1002" s="16"/>
      <c r="AQ1002" s="16"/>
      <c r="AR1002" s="16"/>
      <c r="AS1002" s="16"/>
      <c r="AT1002" s="16"/>
      <c r="AU1002" s="16"/>
      <c r="AV1002" s="16"/>
      <c r="AW1002" s="16"/>
      <c r="AX1002" s="16"/>
      <c r="AY1002" s="16"/>
      <c r="AZ1002" s="16"/>
      <c r="BA1002" s="16"/>
      <c r="BB1002" s="16"/>
      <c r="BC1002" s="16"/>
      <c r="BD1002" s="16"/>
      <c r="BE1002" s="16"/>
      <c r="BF1002" s="16"/>
      <c r="BG1002" s="16"/>
      <c r="BH1002" s="16"/>
      <c r="BI1002" s="16"/>
      <c r="BJ1002" s="16"/>
      <c r="BK1002" s="16"/>
      <c r="BL1002" s="16"/>
      <c r="BM1002" s="16"/>
      <c r="BN1002" s="16"/>
      <c r="BO1002" s="16"/>
      <c r="BP1002" s="16"/>
      <c r="BQ1002" s="16"/>
      <c r="BR1002" s="16"/>
      <c r="BS1002" s="16"/>
      <c r="BT1002" s="16"/>
      <c r="BU1002" s="16"/>
      <c r="BV1002" s="16"/>
      <c r="BW1002" s="16"/>
      <c r="BX1002" s="16"/>
      <c r="BY1002" s="16"/>
      <c r="BZ1002" s="16"/>
      <c r="CA1002" s="16"/>
      <c r="CB1002" s="16"/>
      <c r="CC1002" s="16"/>
      <c r="CD1002" s="16"/>
      <c r="CE1002" s="16"/>
      <c r="CF1002" s="16"/>
      <c r="CG1002" s="16"/>
      <c r="CH1002" s="16"/>
      <c r="CI1002" s="16"/>
      <c r="CJ1002" s="16"/>
      <c r="CK1002" s="16"/>
      <c r="CL1002" s="16"/>
      <c r="CM1002" s="16"/>
      <c r="CN1002" s="16"/>
      <c r="CO1002" s="16"/>
      <c r="CP1002" s="16"/>
      <c r="CQ1002" s="16"/>
      <c r="CR1002" s="16"/>
      <c r="CS1002" s="16"/>
      <c r="CT1002" s="16"/>
      <c r="CU1002" s="16"/>
      <c r="CV1002" s="16"/>
      <c r="CW1002" s="16"/>
      <c r="CX1002" s="16"/>
      <c r="CY1002" s="16"/>
      <c r="CZ1002" s="16"/>
      <c r="DA1002" s="16"/>
      <c r="DB1002" s="16"/>
      <c r="DC1002" s="16"/>
      <c r="DD1002" s="16"/>
      <c r="DE1002" s="16"/>
      <c r="DF1002" s="16"/>
      <c r="DG1002" s="16"/>
      <c r="DH1002" s="16"/>
      <c r="DI1002" s="16"/>
      <c r="DJ1002" s="16"/>
      <c r="DK1002" s="16"/>
      <c r="DL1002" s="16"/>
      <c r="DM1002" s="16"/>
      <c r="DN1002" s="16"/>
      <c r="DO1002" s="16"/>
      <c r="DP1002" s="16"/>
      <c r="DQ1002" s="16"/>
      <c r="DR1002" s="16"/>
      <c r="DS1002" s="16"/>
      <c r="DT1002" s="16"/>
      <c r="DU1002" s="16"/>
      <c r="DV1002" s="16"/>
      <c r="DW1002" s="16"/>
      <c r="DX1002" s="16"/>
      <c r="DY1002" s="16"/>
      <c r="DZ1002" s="16"/>
      <c r="EA1002" s="16"/>
      <c r="EB1002" s="16"/>
      <c r="EC1002" s="16"/>
      <c r="ED1002" s="16"/>
      <c r="EE1002" s="16"/>
      <c r="EF1002" s="16"/>
      <c r="EG1002" s="16"/>
      <c r="EH1002" s="16"/>
      <c r="EI1002" s="16"/>
      <c r="EJ1002" s="16"/>
      <c r="EK1002" s="16"/>
      <c r="EL1002" s="16"/>
      <c r="EM1002" s="16"/>
      <c r="EN1002" s="16"/>
      <c r="EO1002" s="16"/>
      <c r="EP1002" s="16"/>
      <c r="EQ1002" s="16"/>
      <c r="ER1002" s="16"/>
      <c r="ES1002" s="16"/>
      <c r="ET1002" s="16"/>
      <c r="EU1002" s="16"/>
      <c r="EV1002" s="16"/>
      <c r="EW1002" s="16"/>
      <c r="EX1002" s="16"/>
      <c r="EY1002" s="16"/>
      <c r="EZ1002" s="16"/>
      <c r="FA1002" s="16"/>
      <c r="FB1002" s="16"/>
      <c r="FC1002" s="16"/>
      <c r="FD1002" s="16"/>
      <c r="FE1002" s="16"/>
      <c r="FF1002" s="16"/>
      <c r="FG1002" s="16"/>
      <c r="FH1002" s="16"/>
      <c r="FI1002" s="16"/>
      <c r="FJ1002" s="16"/>
      <c r="FK1002" s="16"/>
      <c r="FL1002" s="16"/>
      <c r="FM1002" s="16"/>
      <c r="FN1002" s="16"/>
      <c r="FO1002" s="16"/>
      <c r="FP1002" s="16"/>
      <c r="FQ1002" s="16"/>
      <c r="FR1002" s="16"/>
      <c r="FS1002" s="16"/>
      <c r="FT1002" s="16"/>
      <c r="FU1002" s="16"/>
      <c r="FV1002" s="16"/>
      <c r="FW1002" s="16"/>
      <c r="FX1002" s="16"/>
      <c r="FY1002" s="16"/>
      <c r="FZ1002" s="16"/>
      <c r="GA1002" s="16"/>
      <c r="GB1002" s="16"/>
      <c r="GC1002" s="16"/>
      <c r="GD1002" s="16"/>
      <c r="GE1002" s="16"/>
      <c r="GF1002" s="16"/>
      <c r="GG1002" s="16"/>
      <c r="GH1002" s="16"/>
      <c r="GI1002" s="16"/>
      <c r="GJ1002" s="16"/>
      <c r="GK1002" s="16"/>
      <c r="GL1002" s="16"/>
      <c r="GM1002" s="16"/>
      <c r="GN1002" s="16"/>
      <c r="GO1002" s="16"/>
      <c r="GP1002" s="16"/>
      <c r="GQ1002" s="16"/>
      <c r="GR1002" s="16"/>
      <c r="GS1002" s="16"/>
      <c r="GT1002" s="16"/>
      <c r="GU1002" s="16"/>
      <c r="GV1002" s="16"/>
      <c r="GW1002" s="16"/>
      <c r="GX1002" s="16"/>
      <c r="GY1002" s="16"/>
      <c r="GZ1002" s="16"/>
      <c r="HA1002" s="16"/>
      <c r="HB1002" s="16"/>
      <c r="HC1002" s="16"/>
      <c r="HD1002" s="16"/>
      <c r="HE1002" s="16"/>
      <c r="HF1002" s="16"/>
      <c r="HG1002" s="16"/>
      <c r="HH1002" s="16"/>
      <c r="HI1002" s="16"/>
      <c r="HJ1002" s="16"/>
      <c r="HK1002" s="16"/>
      <c r="HL1002" s="16"/>
      <c r="HM1002" s="16"/>
      <c r="HN1002" s="16"/>
      <c r="HO1002" s="16"/>
      <c r="HP1002" s="16"/>
      <c r="HQ1002" s="16"/>
      <c r="HR1002" s="16"/>
      <c r="HS1002" s="16"/>
      <c r="HT1002" s="16"/>
      <c r="HU1002" s="16"/>
      <c r="HV1002" s="16"/>
      <c r="HW1002" s="16"/>
      <c r="HX1002" s="16"/>
      <c r="HY1002" s="16"/>
      <c r="HZ1002" s="16"/>
      <c r="IA1002" s="16"/>
      <c r="IB1002" s="16"/>
      <c r="IC1002" s="16"/>
      <c r="ID1002" s="16"/>
      <c r="IE1002" s="16"/>
      <c r="IF1002" s="16"/>
      <c r="IG1002" s="16"/>
      <c r="IH1002" s="16"/>
      <c r="II1002" s="16"/>
      <c r="IJ1002" s="16"/>
      <c r="IK1002" s="16"/>
      <c r="IL1002" s="16"/>
      <c r="IM1002" s="16"/>
      <c r="IN1002" s="16"/>
      <c r="IO1002" s="16"/>
      <c r="IP1002" s="16"/>
      <c r="IQ1002" s="16"/>
      <c r="IR1002" s="16"/>
      <c r="IS1002" s="16"/>
      <c r="IT1002" s="16"/>
      <c r="IU1002" s="16"/>
      <c r="IV1002" s="16"/>
      <c r="IW1002" s="16"/>
      <c r="IX1002" s="16"/>
      <c r="IY1002" s="16"/>
      <c r="IZ1002" s="16"/>
      <c r="JA1002" s="16"/>
      <c r="JB1002" s="16"/>
      <c r="JC1002" s="16"/>
      <c r="JD1002" s="16"/>
      <c r="JE1002" s="16"/>
      <c r="JF1002" s="16"/>
      <c r="JG1002" s="16"/>
      <c r="JH1002" s="16"/>
      <c r="JI1002" s="16"/>
      <c r="JJ1002" s="16"/>
      <c r="JK1002" s="16"/>
      <c r="JL1002" s="16"/>
      <c r="JM1002" s="16"/>
      <c r="JN1002" s="16"/>
      <c r="JO1002" s="16"/>
      <c r="JP1002" s="16"/>
    </row>
    <row r="1003" spans="2:276" s="18" customFormat="1" ht="15.75" customHeight="1" x14ac:dyDescent="0.25">
      <c r="B1003" s="16"/>
      <c r="C1003" s="16"/>
      <c r="D1003" s="16"/>
      <c r="E1003" s="16"/>
      <c r="F1003" s="16"/>
      <c r="G1003" s="16"/>
      <c r="H1003" s="16"/>
      <c r="I1003" s="16"/>
      <c r="J1003" s="16"/>
      <c r="K1003" s="16"/>
      <c r="L1003" s="16"/>
      <c r="M1003" s="16"/>
      <c r="N1003" s="16"/>
      <c r="O1003" s="16"/>
      <c r="P1003" s="16"/>
      <c r="Q1003" s="16"/>
      <c r="R1003" s="16"/>
      <c r="S1003" s="16"/>
      <c r="T1003" s="16"/>
      <c r="U1003" s="16"/>
      <c r="V1003" s="16"/>
      <c r="W1003" s="16"/>
      <c r="X1003" s="16"/>
      <c r="Y1003" s="16"/>
      <c r="Z1003" s="16"/>
      <c r="AA1003" s="16"/>
      <c r="AB1003" s="16"/>
      <c r="AC1003" s="16"/>
      <c r="AD1003" s="16"/>
      <c r="AE1003" s="16"/>
      <c r="AF1003" s="16"/>
      <c r="AG1003" s="16"/>
      <c r="AH1003" s="16"/>
      <c r="AI1003" s="16"/>
      <c r="AJ1003" s="16"/>
      <c r="AK1003" s="16"/>
      <c r="AL1003" s="16"/>
      <c r="AM1003" s="16"/>
      <c r="AN1003" s="16"/>
      <c r="AO1003" s="16"/>
      <c r="AP1003" s="16"/>
      <c r="AQ1003" s="16"/>
      <c r="AR1003" s="16"/>
      <c r="AS1003" s="16"/>
      <c r="AT1003" s="16"/>
      <c r="AU1003" s="16"/>
      <c r="AV1003" s="16"/>
      <c r="AW1003" s="16"/>
      <c r="AX1003" s="16"/>
      <c r="AY1003" s="16"/>
      <c r="AZ1003" s="16"/>
      <c r="BA1003" s="16"/>
      <c r="BB1003" s="16"/>
      <c r="BC1003" s="16"/>
      <c r="BD1003" s="16"/>
      <c r="BE1003" s="16"/>
      <c r="BF1003" s="16"/>
      <c r="BG1003" s="16"/>
      <c r="BH1003" s="16"/>
      <c r="BI1003" s="16"/>
      <c r="BJ1003" s="16"/>
      <c r="BK1003" s="16"/>
      <c r="BL1003" s="16"/>
      <c r="BM1003" s="16"/>
      <c r="BN1003" s="16"/>
      <c r="BO1003" s="16"/>
      <c r="BP1003" s="16"/>
      <c r="BQ1003" s="16"/>
      <c r="BR1003" s="16"/>
      <c r="BS1003" s="16"/>
      <c r="BT1003" s="16"/>
      <c r="BU1003" s="16"/>
      <c r="BV1003" s="16"/>
      <c r="BW1003" s="16"/>
      <c r="BX1003" s="16"/>
      <c r="BY1003" s="16"/>
      <c r="BZ1003" s="16"/>
      <c r="CA1003" s="16"/>
      <c r="CB1003" s="16"/>
      <c r="CC1003" s="16"/>
      <c r="CD1003" s="16"/>
      <c r="CE1003" s="16"/>
      <c r="CF1003" s="16"/>
      <c r="CG1003" s="16"/>
      <c r="CH1003" s="16"/>
      <c r="CI1003" s="16"/>
      <c r="CJ1003" s="16"/>
      <c r="CK1003" s="16"/>
      <c r="CL1003" s="16"/>
      <c r="CM1003" s="16"/>
      <c r="CN1003" s="16"/>
      <c r="CO1003" s="16"/>
      <c r="CP1003" s="16"/>
      <c r="CQ1003" s="16"/>
      <c r="CR1003" s="16"/>
      <c r="CS1003" s="16"/>
      <c r="CT1003" s="16"/>
      <c r="CU1003" s="16"/>
      <c r="CV1003" s="16"/>
      <c r="CW1003" s="16"/>
      <c r="CX1003" s="16"/>
      <c r="CY1003" s="16"/>
      <c r="CZ1003" s="16"/>
      <c r="DA1003" s="16"/>
      <c r="DB1003" s="16"/>
      <c r="DC1003" s="16"/>
      <c r="DD1003" s="16"/>
      <c r="DE1003" s="16"/>
      <c r="DF1003" s="16"/>
      <c r="DG1003" s="16"/>
      <c r="DH1003" s="16"/>
      <c r="DI1003" s="16"/>
      <c r="DJ1003" s="16"/>
      <c r="DK1003" s="16"/>
      <c r="DL1003" s="16"/>
      <c r="DM1003" s="16"/>
      <c r="DN1003" s="16"/>
      <c r="DO1003" s="16"/>
      <c r="DP1003" s="16"/>
      <c r="DQ1003" s="16"/>
      <c r="DR1003" s="16"/>
      <c r="DS1003" s="16"/>
      <c r="DT1003" s="16"/>
      <c r="DU1003" s="16"/>
      <c r="DV1003" s="16"/>
      <c r="DW1003" s="16"/>
      <c r="DX1003" s="16"/>
      <c r="DY1003" s="16"/>
      <c r="DZ1003" s="16"/>
      <c r="EA1003" s="16"/>
      <c r="EB1003" s="16"/>
      <c r="EC1003" s="16"/>
      <c r="ED1003" s="16"/>
      <c r="EE1003" s="16"/>
      <c r="EF1003" s="16"/>
      <c r="EG1003" s="16"/>
      <c r="EH1003" s="16"/>
      <c r="EI1003" s="16"/>
      <c r="EJ1003" s="16"/>
      <c r="EK1003" s="16"/>
      <c r="EL1003" s="16"/>
      <c r="EM1003" s="16"/>
      <c r="EN1003" s="16"/>
      <c r="EO1003" s="16"/>
      <c r="EP1003" s="16"/>
      <c r="EQ1003" s="16"/>
      <c r="ER1003" s="16"/>
      <c r="ES1003" s="16"/>
      <c r="ET1003" s="16"/>
      <c r="EU1003" s="16"/>
      <c r="EV1003" s="16"/>
      <c r="EW1003" s="16"/>
      <c r="EX1003" s="16"/>
      <c r="EY1003" s="16"/>
      <c r="EZ1003" s="16"/>
      <c r="FA1003" s="16"/>
      <c r="FB1003" s="16"/>
      <c r="FC1003" s="16"/>
      <c r="FD1003" s="16"/>
      <c r="FE1003" s="16"/>
      <c r="FF1003" s="16"/>
      <c r="FG1003" s="16"/>
      <c r="FH1003" s="16"/>
      <c r="FI1003" s="16"/>
      <c r="FJ1003" s="16"/>
      <c r="FK1003" s="16"/>
      <c r="FL1003" s="16"/>
      <c r="FM1003" s="16"/>
      <c r="FN1003" s="16"/>
      <c r="FO1003" s="16"/>
      <c r="FP1003" s="16"/>
      <c r="FQ1003" s="16"/>
      <c r="FR1003" s="16"/>
      <c r="FS1003" s="16"/>
      <c r="FT1003" s="16"/>
      <c r="FU1003" s="16"/>
      <c r="FV1003" s="16"/>
      <c r="FW1003" s="16"/>
      <c r="FX1003" s="16"/>
      <c r="FY1003" s="16"/>
      <c r="FZ1003" s="16"/>
      <c r="GA1003" s="16"/>
      <c r="GB1003" s="16"/>
      <c r="GC1003" s="16"/>
      <c r="GD1003" s="16"/>
      <c r="GE1003" s="16"/>
      <c r="GF1003" s="16"/>
      <c r="GG1003" s="16"/>
      <c r="GH1003" s="16"/>
      <c r="GI1003" s="16"/>
      <c r="GJ1003" s="16"/>
      <c r="GK1003" s="16"/>
      <c r="GL1003" s="16"/>
      <c r="GM1003" s="16"/>
      <c r="GN1003" s="16"/>
      <c r="GO1003" s="16"/>
      <c r="GP1003" s="16"/>
      <c r="GQ1003" s="16"/>
      <c r="GR1003" s="16"/>
      <c r="GS1003" s="16"/>
      <c r="GT1003" s="16"/>
      <c r="GU1003" s="16"/>
      <c r="GV1003" s="16"/>
      <c r="GW1003" s="16"/>
      <c r="GX1003" s="16"/>
      <c r="GY1003" s="16"/>
      <c r="GZ1003" s="16"/>
      <c r="HA1003" s="16"/>
      <c r="HB1003" s="16"/>
      <c r="HC1003" s="16"/>
      <c r="HD1003" s="16"/>
      <c r="HE1003" s="16"/>
      <c r="HF1003" s="16"/>
      <c r="HG1003" s="16"/>
      <c r="HH1003" s="16"/>
      <c r="HI1003" s="16"/>
      <c r="HJ1003" s="16"/>
      <c r="HK1003" s="16"/>
      <c r="HL1003" s="16"/>
      <c r="HM1003" s="16"/>
      <c r="HN1003" s="16"/>
      <c r="HO1003" s="16"/>
      <c r="HP1003" s="16"/>
      <c r="HQ1003" s="16"/>
      <c r="HR1003" s="16"/>
      <c r="HS1003" s="16"/>
      <c r="HT1003" s="16"/>
      <c r="HU1003" s="16"/>
      <c r="HV1003" s="16"/>
      <c r="HW1003" s="16"/>
      <c r="HX1003" s="16"/>
      <c r="HY1003" s="16"/>
      <c r="HZ1003" s="16"/>
      <c r="IA1003" s="16"/>
      <c r="IB1003" s="16"/>
      <c r="IC1003" s="16"/>
      <c r="ID1003" s="16"/>
      <c r="IE1003" s="16"/>
      <c r="IF1003" s="16"/>
      <c r="IG1003" s="16"/>
      <c r="IH1003" s="16"/>
      <c r="II1003" s="16"/>
      <c r="IJ1003" s="16"/>
      <c r="IK1003" s="16"/>
      <c r="IL1003" s="16"/>
      <c r="IM1003" s="16"/>
      <c r="IN1003" s="16"/>
      <c r="IO1003" s="16"/>
      <c r="IP1003" s="16"/>
      <c r="IQ1003" s="16"/>
      <c r="IR1003" s="16"/>
      <c r="IS1003" s="16"/>
      <c r="IT1003" s="16"/>
      <c r="IU1003" s="16"/>
      <c r="IV1003" s="16"/>
      <c r="IW1003" s="16"/>
      <c r="IX1003" s="16"/>
      <c r="IY1003" s="16"/>
      <c r="IZ1003" s="16"/>
      <c r="JA1003" s="16"/>
      <c r="JB1003" s="16"/>
      <c r="JC1003" s="16"/>
      <c r="JD1003" s="16"/>
      <c r="JE1003" s="16"/>
      <c r="JF1003" s="16"/>
      <c r="JG1003" s="16"/>
      <c r="JH1003" s="16"/>
      <c r="JI1003" s="16"/>
      <c r="JJ1003" s="16"/>
      <c r="JK1003" s="16"/>
      <c r="JL1003" s="16"/>
      <c r="JM1003" s="16"/>
      <c r="JN1003" s="16"/>
      <c r="JO1003" s="16"/>
      <c r="JP1003" s="16"/>
    </row>
    <row r="1004" spans="2:276" s="18" customFormat="1" ht="15.75" customHeight="1" x14ac:dyDescent="0.25">
      <c r="B1004" s="16"/>
      <c r="C1004" s="16"/>
      <c r="D1004" s="16"/>
      <c r="E1004" s="16"/>
      <c r="F1004" s="16"/>
      <c r="G1004" s="16"/>
      <c r="H1004" s="16"/>
      <c r="I1004" s="16"/>
      <c r="J1004" s="16"/>
      <c r="K1004" s="16"/>
      <c r="L1004" s="16"/>
      <c r="M1004" s="16"/>
      <c r="N1004" s="16"/>
      <c r="O1004" s="16"/>
      <c r="P1004" s="16"/>
      <c r="Q1004" s="16"/>
      <c r="R1004" s="16"/>
      <c r="S1004" s="16"/>
      <c r="T1004" s="16"/>
      <c r="U1004" s="16"/>
      <c r="V1004" s="16"/>
      <c r="W1004" s="16"/>
      <c r="X1004" s="16"/>
      <c r="Y1004" s="16"/>
      <c r="Z1004" s="16"/>
      <c r="AA1004" s="16"/>
      <c r="AB1004" s="16"/>
      <c r="AC1004" s="16"/>
      <c r="AD1004" s="16"/>
      <c r="AE1004" s="16"/>
      <c r="AF1004" s="16"/>
      <c r="AG1004" s="16"/>
      <c r="AH1004" s="16"/>
      <c r="AI1004" s="16"/>
      <c r="AJ1004" s="16"/>
      <c r="AK1004" s="16"/>
      <c r="AL1004" s="16"/>
      <c r="AM1004" s="16"/>
      <c r="AN1004" s="16"/>
      <c r="AO1004" s="16"/>
      <c r="AP1004" s="16"/>
      <c r="AQ1004" s="16"/>
      <c r="AR1004" s="16"/>
      <c r="AS1004" s="16"/>
      <c r="AT1004" s="16"/>
      <c r="AU1004" s="16"/>
      <c r="AV1004" s="16"/>
      <c r="AW1004" s="16"/>
      <c r="AX1004" s="16"/>
      <c r="AY1004" s="16"/>
      <c r="AZ1004" s="16"/>
      <c r="BA1004" s="16"/>
      <c r="BB1004" s="16"/>
      <c r="BC1004" s="16"/>
      <c r="BD1004" s="16"/>
      <c r="BE1004" s="16"/>
      <c r="BF1004" s="16"/>
      <c r="BG1004" s="16"/>
      <c r="BH1004" s="16"/>
      <c r="BI1004" s="16"/>
      <c r="BJ1004" s="16"/>
      <c r="BK1004" s="16"/>
      <c r="BL1004" s="16"/>
      <c r="BM1004" s="16"/>
      <c r="BN1004" s="16"/>
      <c r="BO1004" s="16"/>
      <c r="BP1004" s="16"/>
      <c r="BQ1004" s="16"/>
      <c r="BR1004" s="16"/>
      <c r="BS1004" s="16"/>
      <c r="BT1004" s="16"/>
      <c r="BU1004" s="16"/>
      <c r="BV1004" s="16"/>
      <c r="BW1004" s="16"/>
      <c r="BX1004" s="16"/>
      <c r="BY1004" s="16"/>
      <c r="BZ1004" s="16"/>
      <c r="CA1004" s="16"/>
      <c r="CB1004" s="16"/>
      <c r="CC1004" s="16"/>
      <c r="CD1004" s="16"/>
      <c r="CE1004" s="16"/>
      <c r="CF1004" s="16"/>
      <c r="CG1004" s="16"/>
      <c r="CH1004" s="16"/>
      <c r="CI1004" s="16"/>
      <c r="CJ1004" s="16"/>
      <c r="CK1004" s="16"/>
      <c r="CL1004" s="16"/>
      <c r="CM1004" s="16"/>
      <c r="CN1004" s="16"/>
      <c r="CO1004" s="16"/>
      <c r="CP1004" s="16"/>
      <c r="CQ1004" s="16"/>
      <c r="CR1004" s="16"/>
      <c r="CS1004" s="16"/>
      <c r="CT1004" s="16"/>
      <c r="CU1004" s="16"/>
      <c r="CV1004" s="16"/>
      <c r="CW1004" s="16"/>
      <c r="CX1004" s="16"/>
      <c r="CY1004" s="16"/>
      <c r="CZ1004" s="16"/>
      <c r="DA1004" s="16"/>
      <c r="DB1004" s="16"/>
      <c r="DC1004" s="16"/>
      <c r="DD1004" s="16"/>
      <c r="DE1004" s="16"/>
      <c r="DF1004" s="16"/>
      <c r="DG1004" s="16"/>
      <c r="DH1004" s="16"/>
      <c r="DI1004" s="16"/>
      <c r="DJ1004" s="16"/>
      <c r="DK1004" s="16"/>
      <c r="DL1004" s="16"/>
      <c r="DM1004" s="16"/>
      <c r="DN1004" s="16"/>
      <c r="DO1004" s="16"/>
      <c r="DP1004" s="16"/>
      <c r="DQ1004" s="16"/>
      <c r="DR1004" s="16"/>
      <c r="DS1004" s="16"/>
      <c r="DT1004" s="16"/>
      <c r="DU1004" s="16"/>
      <c r="DV1004" s="16"/>
      <c r="DW1004" s="16"/>
      <c r="DX1004" s="16"/>
      <c r="DY1004" s="16"/>
      <c r="DZ1004" s="16"/>
      <c r="EA1004" s="16"/>
      <c r="EB1004" s="16"/>
      <c r="EC1004" s="16"/>
      <c r="ED1004" s="16"/>
      <c r="EE1004" s="16"/>
      <c r="EF1004" s="16"/>
      <c r="EG1004" s="16"/>
      <c r="EH1004" s="16"/>
      <c r="EI1004" s="16"/>
      <c r="EJ1004" s="16"/>
      <c r="EK1004" s="16"/>
      <c r="EL1004" s="16"/>
      <c r="EM1004" s="16"/>
      <c r="EN1004" s="16"/>
      <c r="EO1004" s="16"/>
      <c r="EP1004" s="16"/>
      <c r="EQ1004" s="16"/>
      <c r="ER1004" s="16"/>
      <c r="ES1004" s="16"/>
      <c r="ET1004" s="16"/>
      <c r="EU1004" s="16"/>
      <c r="EV1004" s="16"/>
      <c r="EW1004" s="16"/>
      <c r="EX1004" s="16"/>
      <c r="EY1004" s="16"/>
      <c r="EZ1004" s="16"/>
      <c r="FA1004" s="16"/>
      <c r="FB1004" s="16"/>
      <c r="FC1004" s="16"/>
      <c r="FD1004" s="16"/>
      <c r="FE1004" s="16"/>
      <c r="FF1004" s="16"/>
      <c r="FG1004" s="16"/>
      <c r="FH1004" s="16"/>
      <c r="FI1004" s="16"/>
      <c r="FJ1004" s="16"/>
      <c r="FK1004" s="16"/>
      <c r="FL1004" s="16"/>
      <c r="FM1004" s="16"/>
      <c r="FN1004" s="16"/>
      <c r="FO1004" s="16"/>
      <c r="FP1004" s="16"/>
      <c r="FQ1004" s="16"/>
      <c r="FR1004" s="16"/>
      <c r="FS1004" s="16"/>
      <c r="FT1004" s="16"/>
      <c r="FU1004" s="16"/>
      <c r="FV1004" s="16"/>
      <c r="FW1004" s="16"/>
      <c r="FX1004" s="16"/>
      <c r="FY1004" s="16"/>
      <c r="FZ1004" s="16"/>
      <c r="GA1004" s="16"/>
      <c r="GB1004" s="16"/>
      <c r="GC1004" s="16"/>
      <c r="GD1004" s="16"/>
      <c r="GE1004" s="16"/>
      <c r="GF1004" s="16"/>
      <c r="GG1004" s="16"/>
      <c r="GH1004" s="16"/>
      <c r="GI1004" s="16"/>
      <c r="GJ1004" s="16"/>
      <c r="GK1004" s="16"/>
      <c r="GL1004" s="16"/>
      <c r="GM1004" s="16"/>
      <c r="GN1004" s="16"/>
      <c r="GO1004" s="16"/>
      <c r="GP1004" s="16"/>
      <c r="GQ1004" s="16"/>
      <c r="GR1004" s="16"/>
      <c r="GS1004" s="16"/>
      <c r="GT1004" s="16"/>
      <c r="GU1004" s="16"/>
      <c r="GV1004" s="16"/>
      <c r="GW1004" s="16"/>
      <c r="GX1004" s="16"/>
      <c r="GY1004" s="16"/>
      <c r="GZ1004" s="16"/>
      <c r="HA1004" s="16"/>
      <c r="HB1004" s="16"/>
      <c r="HC1004" s="16"/>
      <c r="HD1004" s="16"/>
      <c r="HE1004" s="16"/>
      <c r="HF1004" s="16"/>
      <c r="HG1004" s="16"/>
      <c r="HH1004" s="16"/>
      <c r="HI1004" s="16"/>
      <c r="HJ1004" s="16"/>
      <c r="HK1004" s="16"/>
      <c r="HL1004" s="16"/>
      <c r="HM1004" s="16"/>
      <c r="HN1004" s="16"/>
      <c r="HO1004" s="16"/>
      <c r="HP1004" s="16"/>
      <c r="HQ1004" s="16"/>
      <c r="HR1004" s="16"/>
      <c r="HS1004" s="16"/>
      <c r="HT1004" s="16"/>
      <c r="HU1004" s="16"/>
      <c r="HV1004" s="16"/>
      <c r="HW1004" s="16"/>
      <c r="HX1004" s="16"/>
      <c r="HY1004" s="16"/>
      <c r="HZ1004" s="16"/>
      <c r="IA1004" s="16"/>
      <c r="IB1004" s="16"/>
      <c r="IC1004" s="16"/>
      <c r="ID1004" s="16"/>
      <c r="IE1004" s="16"/>
      <c r="IF1004" s="16"/>
      <c r="IG1004" s="16"/>
      <c r="IH1004" s="16"/>
      <c r="II1004" s="16"/>
      <c r="IJ1004" s="16"/>
      <c r="IK1004" s="16"/>
      <c r="IL1004" s="16"/>
      <c r="IM1004" s="16"/>
      <c r="IN1004" s="16"/>
      <c r="IO1004" s="16"/>
      <c r="IP1004" s="16"/>
      <c r="IQ1004" s="16"/>
      <c r="IR1004" s="16"/>
      <c r="IS1004" s="16"/>
      <c r="IT1004" s="16"/>
      <c r="IU1004" s="16"/>
      <c r="IV1004" s="16"/>
      <c r="IW1004" s="16"/>
      <c r="IX1004" s="16"/>
      <c r="IY1004" s="16"/>
      <c r="IZ1004" s="16"/>
      <c r="JA1004" s="16"/>
      <c r="JB1004" s="16"/>
      <c r="JC1004" s="16"/>
      <c r="JD1004" s="16"/>
      <c r="JE1004" s="16"/>
      <c r="JF1004" s="16"/>
      <c r="JG1004" s="16"/>
      <c r="JH1004" s="16"/>
      <c r="JI1004" s="16"/>
      <c r="JJ1004" s="16"/>
      <c r="JK1004" s="16"/>
      <c r="JL1004" s="16"/>
      <c r="JM1004" s="16"/>
      <c r="JN1004" s="16"/>
      <c r="JO1004" s="16"/>
      <c r="JP1004" s="16"/>
    </row>
    <row r="1005" spans="2:276" s="18" customFormat="1" ht="15.75" customHeight="1" x14ac:dyDescent="0.25">
      <c r="B1005" s="16"/>
      <c r="C1005" s="16"/>
      <c r="D1005" s="16"/>
      <c r="E1005" s="16"/>
      <c r="F1005" s="16"/>
      <c r="G1005" s="16"/>
      <c r="H1005" s="16"/>
      <c r="I1005" s="16"/>
      <c r="J1005" s="16"/>
      <c r="K1005" s="16"/>
      <c r="L1005" s="16"/>
      <c r="M1005" s="16"/>
      <c r="N1005" s="16"/>
      <c r="O1005" s="16"/>
      <c r="P1005" s="16"/>
      <c r="Q1005" s="16"/>
      <c r="R1005" s="16"/>
      <c r="S1005" s="16"/>
      <c r="T1005" s="16"/>
      <c r="U1005" s="16"/>
      <c r="V1005" s="16"/>
      <c r="W1005" s="16"/>
      <c r="X1005" s="16"/>
      <c r="Y1005" s="16"/>
      <c r="Z1005" s="16"/>
      <c r="AA1005" s="16"/>
      <c r="AB1005" s="16"/>
      <c r="AC1005" s="16"/>
      <c r="AD1005" s="16"/>
      <c r="AE1005" s="16"/>
      <c r="AF1005" s="16"/>
      <c r="AG1005" s="16"/>
      <c r="AH1005" s="16"/>
      <c r="AI1005" s="16"/>
      <c r="AJ1005" s="16"/>
      <c r="AK1005" s="16"/>
      <c r="AL1005" s="16"/>
      <c r="AM1005" s="16"/>
      <c r="AN1005" s="16"/>
      <c r="AO1005" s="16"/>
      <c r="AP1005" s="16"/>
      <c r="AQ1005" s="16"/>
      <c r="AR1005" s="16"/>
      <c r="AS1005" s="16"/>
      <c r="AT1005" s="16"/>
      <c r="AU1005" s="16"/>
      <c r="AV1005" s="16"/>
      <c r="AW1005" s="16"/>
      <c r="AX1005" s="16"/>
      <c r="AY1005" s="16"/>
      <c r="AZ1005" s="16"/>
      <c r="BA1005" s="16"/>
      <c r="BB1005" s="16"/>
      <c r="BC1005" s="16"/>
      <c r="BD1005" s="16"/>
      <c r="BE1005" s="16"/>
      <c r="BF1005" s="16"/>
      <c r="BG1005" s="16"/>
      <c r="BH1005" s="16"/>
      <c r="BI1005" s="16"/>
      <c r="BJ1005" s="16"/>
      <c r="BK1005" s="16"/>
      <c r="BL1005" s="16"/>
      <c r="BM1005" s="16"/>
      <c r="BN1005" s="16"/>
      <c r="BO1005" s="16"/>
      <c r="BP1005" s="16"/>
      <c r="BQ1005" s="16"/>
      <c r="BR1005" s="16"/>
      <c r="BS1005" s="16"/>
      <c r="BT1005" s="16"/>
      <c r="BU1005" s="16"/>
      <c r="BV1005" s="16"/>
      <c r="BW1005" s="16"/>
      <c r="BX1005" s="16"/>
      <c r="BY1005" s="16"/>
      <c r="BZ1005" s="16"/>
      <c r="CA1005" s="16"/>
      <c r="CB1005" s="16"/>
      <c r="CC1005" s="16"/>
      <c r="CD1005" s="16"/>
      <c r="CE1005" s="16"/>
      <c r="CF1005" s="16"/>
      <c r="CG1005" s="16"/>
      <c r="CH1005" s="16"/>
      <c r="CI1005" s="16"/>
      <c r="CJ1005" s="16"/>
      <c r="CK1005" s="16"/>
      <c r="CL1005" s="16"/>
      <c r="CM1005" s="16"/>
      <c r="CN1005" s="16"/>
      <c r="CO1005" s="16"/>
      <c r="CP1005" s="16"/>
      <c r="CQ1005" s="16"/>
      <c r="CR1005" s="16"/>
      <c r="CS1005" s="16"/>
      <c r="CT1005" s="16"/>
      <c r="CU1005" s="16"/>
      <c r="CV1005" s="16"/>
      <c r="CW1005" s="16"/>
      <c r="CX1005" s="16"/>
      <c r="CY1005" s="16"/>
      <c r="CZ1005" s="16"/>
      <c r="DA1005" s="16"/>
      <c r="DB1005" s="16"/>
      <c r="DC1005" s="16"/>
      <c r="DD1005" s="16"/>
      <c r="DE1005" s="16"/>
      <c r="DF1005" s="16"/>
      <c r="DG1005" s="16"/>
      <c r="DH1005" s="16"/>
      <c r="DI1005" s="16"/>
      <c r="DJ1005" s="16"/>
      <c r="DK1005" s="16"/>
      <c r="DL1005" s="16"/>
      <c r="DM1005" s="16"/>
      <c r="DN1005" s="16"/>
      <c r="DO1005" s="16"/>
      <c r="DP1005" s="16"/>
      <c r="DQ1005" s="16"/>
      <c r="DR1005" s="16"/>
      <c r="DS1005" s="16"/>
      <c r="DT1005" s="16"/>
      <c r="DU1005" s="16"/>
      <c r="DV1005" s="16"/>
      <c r="DW1005" s="16"/>
      <c r="DX1005" s="16"/>
      <c r="DY1005" s="16"/>
      <c r="DZ1005" s="16"/>
      <c r="EA1005" s="16"/>
      <c r="EB1005" s="16"/>
      <c r="EC1005" s="16"/>
      <c r="ED1005" s="16"/>
      <c r="EE1005" s="16"/>
      <c r="EF1005" s="16"/>
      <c r="EG1005" s="16"/>
      <c r="EH1005" s="16"/>
      <c r="EI1005" s="16"/>
      <c r="EJ1005" s="16"/>
      <c r="EK1005" s="16"/>
      <c r="EL1005" s="16"/>
      <c r="EM1005" s="16"/>
      <c r="EN1005" s="16"/>
      <c r="EO1005" s="16"/>
      <c r="EP1005" s="16"/>
      <c r="EQ1005" s="16"/>
      <c r="ER1005" s="16"/>
      <c r="ES1005" s="16"/>
      <c r="ET1005" s="16"/>
      <c r="EU1005" s="16"/>
      <c r="EV1005" s="16"/>
      <c r="EW1005" s="16"/>
      <c r="EX1005" s="16"/>
      <c r="EY1005" s="16"/>
      <c r="EZ1005" s="16"/>
      <c r="FA1005" s="16"/>
      <c r="FB1005" s="16"/>
      <c r="FC1005" s="16"/>
      <c r="FD1005" s="16"/>
      <c r="FE1005" s="16"/>
      <c r="FF1005" s="16"/>
      <c r="FG1005" s="16"/>
      <c r="FH1005" s="16"/>
      <c r="FI1005" s="16"/>
      <c r="FJ1005" s="16"/>
      <c r="FK1005" s="16"/>
      <c r="FL1005" s="16"/>
      <c r="FM1005" s="16"/>
      <c r="FN1005" s="16"/>
      <c r="FO1005" s="16"/>
      <c r="FP1005" s="16"/>
      <c r="FQ1005" s="16"/>
      <c r="FR1005" s="16"/>
      <c r="FS1005" s="16"/>
      <c r="FT1005" s="16"/>
      <c r="FU1005" s="16"/>
      <c r="FV1005" s="16"/>
      <c r="FW1005" s="16"/>
      <c r="FX1005" s="16"/>
      <c r="FY1005" s="16"/>
      <c r="FZ1005" s="16"/>
      <c r="GA1005" s="16"/>
      <c r="GB1005" s="16"/>
      <c r="GC1005" s="16"/>
      <c r="GD1005" s="16"/>
      <c r="GE1005" s="16"/>
      <c r="GF1005" s="16"/>
      <c r="GG1005" s="16"/>
      <c r="GH1005" s="16"/>
      <c r="GI1005" s="16"/>
      <c r="GJ1005" s="16"/>
      <c r="GK1005" s="16"/>
      <c r="GL1005" s="16"/>
      <c r="GM1005" s="16"/>
      <c r="GN1005" s="16"/>
      <c r="GO1005" s="16"/>
      <c r="GP1005" s="16"/>
      <c r="GQ1005" s="16"/>
      <c r="GR1005" s="16"/>
      <c r="GS1005" s="16"/>
      <c r="GT1005" s="16"/>
      <c r="GU1005" s="16"/>
      <c r="GV1005" s="16"/>
      <c r="GW1005" s="16"/>
      <c r="GX1005" s="16"/>
      <c r="GY1005" s="16"/>
      <c r="GZ1005" s="16"/>
      <c r="HA1005" s="16"/>
      <c r="HB1005" s="16"/>
      <c r="HC1005" s="16"/>
      <c r="HD1005" s="16"/>
      <c r="HE1005" s="16"/>
      <c r="HF1005" s="16"/>
      <c r="HG1005" s="16"/>
      <c r="HH1005" s="16"/>
      <c r="HI1005" s="16"/>
      <c r="HJ1005" s="16"/>
      <c r="HK1005" s="16"/>
      <c r="HL1005" s="16"/>
      <c r="HM1005" s="16"/>
      <c r="HN1005" s="16"/>
      <c r="HO1005" s="16"/>
      <c r="HP1005" s="16"/>
      <c r="HQ1005" s="16"/>
      <c r="HR1005" s="16"/>
      <c r="HS1005" s="16"/>
      <c r="HT1005" s="16"/>
      <c r="HU1005" s="16"/>
      <c r="HV1005" s="16"/>
      <c r="HW1005" s="16"/>
      <c r="HX1005" s="16"/>
      <c r="HY1005" s="16"/>
      <c r="HZ1005" s="16"/>
      <c r="IA1005" s="16"/>
      <c r="IB1005" s="16"/>
      <c r="IC1005" s="16"/>
      <c r="ID1005" s="16"/>
      <c r="IE1005" s="16"/>
      <c r="IF1005" s="16"/>
      <c r="IG1005" s="16"/>
      <c r="IH1005" s="16"/>
      <c r="II1005" s="16"/>
      <c r="IJ1005" s="16"/>
      <c r="IK1005" s="16"/>
      <c r="IL1005" s="16"/>
      <c r="IM1005" s="16"/>
      <c r="IN1005" s="16"/>
      <c r="IO1005" s="16"/>
      <c r="IP1005" s="16"/>
      <c r="IQ1005" s="16"/>
      <c r="IR1005" s="16"/>
      <c r="IS1005" s="16"/>
      <c r="IT1005" s="16"/>
      <c r="IU1005" s="16"/>
      <c r="IV1005" s="16"/>
      <c r="IW1005" s="16"/>
      <c r="IX1005" s="16"/>
      <c r="IY1005" s="16"/>
      <c r="IZ1005" s="16"/>
      <c r="JA1005" s="16"/>
      <c r="JB1005" s="16"/>
      <c r="JC1005" s="16"/>
      <c r="JD1005" s="16"/>
      <c r="JE1005" s="16"/>
      <c r="JF1005" s="16"/>
      <c r="JG1005" s="16"/>
      <c r="JH1005" s="16"/>
      <c r="JI1005" s="16"/>
      <c r="JJ1005" s="16"/>
      <c r="JK1005" s="16"/>
      <c r="JL1005" s="16"/>
      <c r="JM1005" s="16"/>
      <c r="JN1005" s="16"/>
      <c r="JO1005" s="16"/>
      <c r="JP1005" s="16"/>
    </row>
    <row r="1006" spans="2:276" s="18" customFormat="1" ht="15.75" customHeight="1" x14ac:dyDescent="0.25">
      <c r="B1006" s="16"/>
      <c r="C1006" s="16"/>
      <c r="D1006" s="16"/>
      <c r="E1006" s="16"/>
      <c r="F1006" s="16"/>
      <c r="G1006" s="16"/>
      <c r="H1006" s="16"/>
      <c r="I1006" s="16"/>
      <c r="J1006" s="16"/>
      <c r="K1006" s="16"/>
      <c r="L1006" s="16"/>
      <c r="M1006" s="16"/>
      <c r="N1006" s="16"/>
      <c r="O1006" s="16"/>
      <c r="P1006" s="16"/>
      <c r="Q1006" s="16"/>
      <c r="R1006" s="16"/>
      <c r="S1006" s="16"/>
      <c r="T1006" s="16"/>
      <c r="U1006" s="16"/>
      <c r="V1006" s="16"/>
      <c r="W1006" s="16"/>
      <c r="X1006" s="16"/>
      <c r="Y1006" s="16"/>
      <c r="Z1006" s="16"/>
      <c r="AA1006" s="16"/>
      <c r="AB1006" s="16"/>
      <c r="AC1006" s="16"/>
      <c r="AD1006" s="16"/>
      <c r="AE1006" s="16"/>
      <c r="AF1006" s="16"/>
      <c r="AG1006" s="16"/>
      <c r="AH1006" s="16"/>
      <c r="AI1006" s="16"/>
      <c r="AJ1006" s="16"/>
      <c r="AK1006" s="16"/>
      <c r="AL1006" s="16"/>
      <c r="AM1006" s="16"/>
      <c r="AN1006" s="16"/>
      <c r="AO1006" s="16"/>
      <c r="AP1006" s="16"/>
      <c r="AQ1006" s="16"/>
      <c r="AR1006" s="16"/>
      <c r="AS1006" s="16"/>
      <c r="AT1006" s="16"/>
      <c r="AU1006" s="16"/>
      <c r="AV1006" s="16"/>
      <c r="AW1006" s="16"/>
      <c r="AX1006" s="16"/>
      <c r="AY1006" s="16"/>
      <c r="AZ1006" s="16"/>
      <c r="BA1006" s="16"/>
      <c r="BB1006" s="16"/>
      <c r="BC1006" s="16"/>
      <c r="BD1006" s="16"/>
      <c r="BE1006" s="16"/>
      <c r="BF1006" s="16"/>
      <c r="BG1006" s="16"/>
      <c r="BH1006" s="16"/>
      <c r="BI1006" s="16"/>
      <c r="BJ1006" s="16"/>
      <c r="BK1006" s="16"/>
      <c r="BL1006" s="16"/>
      <c r="BM1006" s="16"/>
      <c r="BN1006" s="16"/>
      <c r="BO1006" s="16"/>
      <c r="BP1006" s="16"/>
      <c r="BQ1006" s="16"/>
      <c r="BR1006" s="16"/>
      <c r="BS1006" s="16"/>
      <c r="BT1006" s="16"/>
      <c r="BU1006" s="16"/>
      <c r="BV1006" s="16"/>
      <c r="BW1006" s="16"/>
      <c r="BX1006" s="16"/>
      <c r="BY1006" s="16"/>
      <c r="BZ1006" s="16"/>
      <c r="CA1006" s="16"/>
      <c r="CB1006" s="16"/>
      <c r="CC1006" s="16"/>
      <c r="CD1006" s="16"/>
      <c r="CE1006" s="16"/>
      <c r="CF1006" s="16"/>
      <c r="CG1006" s="16"/>
      <c r="CH1006" s="16"/>
      <c r="CI1006" s="16"/>
      <c r="CJ1006" s="16"/>
      <c r="CK1006" s="16"/>
      <c r="CL1006" s="16"/>
      <c r="CM1006" s="16"/>
      <c r="CN1006" s="16"/>
      <c r="CO1006" s="16"/>
      <c r="CP1006" s="16"/>
      <c r="CQ1006" s="16"/>
      <c r="CR1006" s="16"/>
      <c r="CS1006" s="16"/>
      <c r="CT1006" s="16"/>
      <c r="CU1006" s="16"/>
      <c r="CV1006" s="16"/>
      <c r="CW1006" s="16"/>
      <c r="CX1006" s="16"/>
      <c r="CY1006" s="16"/>
      <c r="CZ1006" s="16"/>
      <c r="DA1006" s="16"/>
      <c r="DB1006" s="16"/>
      <c r="DC1006" s="16"/>
      <c r="DD1006" s="16"/>
      <c r="DE1006" s="16"/>
      <c r="DF1006" s="16"/>
      <c r="DG1006" s="16"/>
      <c r="DH1006" s="16"/>
      <c r="DI1006" s="16"/>
      <c r="DJ1006" s="16"/>
      <c r="DK1006" s="16"/>
      <c r="DL1006" s="16"/>
      <c r="DM1006" s="16"/>
      <c r="DN1006" s="16"/>
      <c r="DO1006" s="16"/>
      <c r="DP1006" s="16"/>
      <c r="DQ1006" s="16"/>
      <c r="DR1006" s="16"/>
      <c r="DS1006" s="16"/>
      <c r="DT1006" s="16"/>
      <c r="DU1006" s="16"/>
      <c r="DV1006" s="16"/>
      <c r="DW1006" s="16"/>
      <c r="DX1006" s="16"/>
      <c r="DY1006" s="16"/>
      <c r="DZ1006" s="16"/>
      <c r="EA1006" s="16"/>
      <c r="EB1006" s="16"/>
      <c r="EC1006" s="16"/>
      <c r="ED1006" s="16"/>
      <c r="EE1006" s="16"/>
      <c r="EF1006" s="16"/>
      <c r="EG1006" s="16"/>
      <c r="EH1006" s="16"/>
      <c r="EI1006" s="16"/>
      <c r="EJ1006" s="16"/>
      <c r="EK1006" s="16"/>
      <c r="EL1006" s="16"/>
      <c r="EM1006" s="16"/>
      <c r="EN1006" s="16"/>
      <c r="EO1006" s="16"/>
      <c r="EP1006" s="16"/>
      <c r="EQ1006" s="16"/>
      <c r="ER1006" s="16"/>
      <c r="ES1006" s="16"/>
      <c r="ET1006" s="16"/>
      <c r="EU1006" s="16"/>
      <c r="EV1006" s="16"/>
      <c r="EW1006" s="16"/>
      <c r="EX1006" s="16"/>
      <c r="EY1006" s="16"/>
      <c r="EZ1006" s="16"/>
      <c r="FA1006" s="16"/>
      <c r="FB1006" s="16"/>
      <c r="FC1006" s="16"/>
      <c r="FD1006" s="16"/>
      <c r="FE1006" s="16"/>
      <c r="FF1006" s="16"/>
      <c r="FG1006" s="16"/>
      <c r="FH1006" s="16"/>
      <c r="FI1006" s="16"/>
      <c r="FJ1006" s="16"/>
      <c r="FK1006" s="16"/>
      <c r="FL1006" s="16"/>
      <c r="FM1006" s="16"/>
      <c r="FN1006" s="16"/>
      <c r="FO1006" s="16"/>
      <c r="FP1006" s="16"/>
      <c r="FQ1006" s="16"/>
      <c r="FR1006" s="16"/>
      <c r="FS1006" s="16"/>
      <c r="FT1006" s="16"/>
      <c r="FU1006" s="16"/>
      <c r="FV1006" s="16"/>
      <c r="FW1006" s="16"/>
      <c r="FX1006" s="16"/>
      <c r="FY1006" s="16"/>
      <c r="FZ1006" s="16"/>
      <c r="GA1006" s="16"/>
      <c r="GB1006" s="16"/>
      <c r="GC1006" s="16"/>
      <c r="GD1006" s="16"/>
      <c r="GE1006" s="16"/>
      <c r="GF1006" s="16"/>
      <c r="GG1006" s="16"/>
      <c r="GH1006" s="16"/>
      <c r="GI1006" s="16"/>
      <c r="GJ1006" s="16"/>
      <c r="GK1006" s="16"/>
      <c r="GL1006" s="16"/>
      <c r="GM1006" s="16"/>
      <c r="GN1006" s="16"/>
      <c r="GO1006" s="16"/>
      <c r="GP1006" s="16"/>
      <c r="GQ1006" s="16"/>
      <c r="GR1006" s="16"/>
      <c r="GS1006" s="16"/>
      <c r="GT1006" s="16"/>
      <c r="GU1006" s="16"/>
      <c r="GV1006" s="16"/>
      <c r="GW1006" s="16"/>
      <c r="GX1006" s="16"/>
      <c r="GY1006" s="16"/>
      <c r="GZ1006" s="16"/>
      <c r="HA1006" s="16"/>
      <c r="HB1006" s="16"/>
      <c r="HC1006" s="16"/>
      <c r="HD1006" s="16"/>
      <c r="HE1006" s="16"/>
      <c r="HF1006" s="16"/>
      <c r="HG1006" s="16"/>
      <c r="HH1006" s="16"/>
      <c r="HI1006" s="16"/>
      <c r="HJ1006" s="16"/>
      <c r="HK1006" s="16"/>
      <c r="HL1006" s="16"/>
      <c r="HM1006" s="16"/>
      <c r="HN1006" s="16"/>
      <c r="HO1006" s="16"/>
      <c r="HP1006" s="16"/>
      <c r="HQ1006" s="16"/>
      <c r="HR1006" s="16"/>
      <c r="HS1006" s="16"/>
      <c r="HT1006" s="16"/>
      <c r="HU1006" s="16"/>
      <c r="HV1006" s="16"/>
      <c r="HW1006" s="16"/>
      <c r="HX1006" s="16"/>
      <c r="HY1006" s="16"/>
      <c r="HZ1006" s="16"/>
      <c r="IA1006" s="16"/>
      <c r="IB1006" s="16"/>
      <c r="IC1006" s="16"/>
      <c r="ID1006" s="16"/>
      <c r="IE1006" s="16"/>
      <c r="IF1006" s="16"/>
      <c r="IG1006" s="16"/>
      <c r="IH1006" s="16"/>
      <c r="II1006" s="16"/>
      <c r="IJ1006" s="16"/>
      <c r="IK1006" s="16"/>
      <c r="IL1006" s="16"/>
      <c r="IM1006" s="16"/>
      <c r="IN1006" s="16"/>
      <c r="IO1006" s="16"/>
      <c r="IP1006" s="16"/>
      <c r="IQ1006" s="16"/>
      <c r="IR1006" s="16"/>
      <c r="IS1006" s="16"/>
      <c r="IT1006" s="16"/>
      <c r="IU1006" s="16"/>
      <c r="IV1006" s="16"/>
      <c r="IW1006" s="16"/>
      <c r="IX1006" s="16"/>
      <c r="IY1006" s="16"/>
      <c r="IZ1006" s="16"/>
      <c r="JA1006" s="16"/>
      <c r="JB1006" s="16"/>
      <c r="JC1006" s="16"/>
      <c r="JD1006" s="16"/>
      <c r="JE1006" s="16"/>
      <c r="JF1006" s="16"/>
      <c r="JG1006" s="16"/>
      <c r="JH1006" s="16"/>
      <c r="JI1006" s="16"/>
      <c r="JJ1006" s="16"/>
      <c r="JK1006" s="16"/>
      <c r="JL1006" s="16"/>
      <c r="JM1006" s="16"/>
      <c r="JN1006" s="16"/>
      <c r="JO1006" s="16"/>
      <c r="JP1006" s="16"/>
    </row>
    <row r="1007" spans="2:276" s="18" customFormat="1" ht="15.75" customHeight="1" x14ac:dyDescent="0.25">
      <c r="B1007" s="16"/>
      <c r="C1007" s="16"/>
      <c r="D1007" s="16"/>
      <c r="E1007" s="16"/>
      <c r="F1007" s="16"/>
      <c r="G1007" s="16"/>
      <c r="H1007" s="16"/>
      <c r="I1007" s="16"/>
      <c r="J1007" s="16"/>
      <c r="K1007" s="16"/>
      <c r="L1007" s="16"/>
      <c r="M1007" s="16"/>
      <c r="N1007" s="16"/>
      <c r="O1007" s="16"/>
      <c r="P1007" s="16"/>
      <c r="Q1007" s="16"/>
      <c r="R1007" s="16"/>
      <c r="S1007" s="16"/>
      <c r="T1007" s="16"/>
      <c r="U1007" s="16"/>
      <c r="V1007" s="16"/>
      <c r="W1007" s="16"/>
      <c r="X1007" s="16"/>
      <c r="Y1007" s="16"/>
      <c r="Z1007" s="16"/>
      <c r="AA1007" s="16"/>
      <c r="AB1007" s="16"/>
      <c r="AC1007" s="16"/>
      <c r="AD1007" s="16"/>
      <c r="AE1007" s="16"/>
      <c r="AF1007" s="16"/>
      <c r="AG1007" s="16"/>
      <c r="AH1007" s="16"/>
      <c r="AI1007" s="16"/>
      <c r="AJ1007" s="16"/>
      <c r="AK1007" s="16"/>
      <c r="AL1007" s="16"/>
      <c r="AM1007" s="16"/>
      <c r="AN1007" s="16"/>
      <c r="AO1007" s="16"/>
      <c r="AP1007" s="16"/>
      <c r="AQ1007" s="16"/>
      <c r="AR1007" s="16"/>
      <c r="AS1007" s="16"/>
      <c r="AT1007" s="16"/>
      <c r="AU1007" s="16"/>
      <c r="AV1007" s="16"/>
      <c r="AW1007" s="16"/>
      <c r="AX1007" s="16"/>
      <c r="AY1007" s="16"/>
      <c r="AZ1007" s="16"/>
      <c r="BA1007" s="16"/>
      <c r="BB1007" s="16"/>
      <c r="BC1007" s="16"/>
      <c r="BD1007" s="16"/>
      <c r="BE1007" s="16"/>
      <c r="BF1007" s="16"/>
      <c r="BG1007" s="16"/>
      <c r="BH1007" s="16"/>
      <c r="BI1007" s="16"/>
      <c r="BJ1007" s="16"/>
      <c r="BK1007" s="16"/>
      <c r="BL1007" s="16"/>
      <c r="BM1007" s="16"/>
      <c r="BN1007" s="16"/>
      <c r="BO1007" s="16"/>
      <c r="BP1007" s="16"/>
      <c r="BQ1007" s="16"/>
      <c r="BR1007" s="16"/>
      <c r="BS1007" s="16"/>
      <c r="BT1007" s="16"/>
      <c r="BU1007" s="16"/>
      <c r="BV1007" s="16"/>
      <c r="BW1007" s="16"/>
      <c r="BX1007" s="16"/>
      <c r="BY1007" s="16"/>
      <c r="BZ1007" s="16"/>
      <c r="CA1007" s="16"/>
      <c r="CB1007" s="16"/>
      <c r="CC1007" s="16"/>
      <c r="CD1007" s="16"/>
      <c r="CE1007" s="16"/>
      <c r="CF1007" s="16"/>
      <c r="CG1007" s="16"/>
      <c r="CH1007" s="16"/>
      <c r="CI1007" s="16"/>
      <c r="CJ1007" s="16"/>
      <c r="CK1007" s="16"/>
      <c r="CL1007" s="16"/>
      <c r="CM1007" s="16"/>
      <c r="CN1007" s="16"/>
      <c r="CO1007" s="16"/>
      <c r="CP1007" s="16"/>
      <c r="CQ1007" s="16"/>
      <c r="CR1007" s="16"/>
      <c r="CS1007" s="16"/>
      <c r="CT1007" s="16"/>
      <c r="CU1007" s="16"/>
      <c r="CV1007" s="16"/>
      <c r="CW1007" s="16"/>
      <c r="CX1007" s="16"/>
      <c r="CY1007" s="16"/>
      <c r="CZ1007" s="16"/>
      <c r="DA1007" s="16"/>
      <c r="DB1007" s="16"/>
      <c r="DC1007" s="16"/>
      <c r="DD1007" s="16"/>
      <c r="DE1007" s="16"/>
      <c r="DF1007" s="16"/>
      <c r="DG1007" s="16"/>
      <c r="DH1007" s="16"/>
      <c r="DI1007" s="16"/>
      <c r="DJ1007" s="16"/>
      <c r="DK1007" s="16"/>
      <c r="DL1007" s="16"/>
      <c r="DM1007" s="16"/>
      <c r="DN1007" s="16"/>
      <c r="DO1007" s="16"/>
      <c r="DP1007" s="16"/>
      <c r="DQ1007" s="16"/>
      <c r="DR1007" s="16"/>
      <c r="DS1007" s="16"/>
      <c r="DT1007" s="16"/>
      <c r="DU1007" s="16"/>
      <c r="DV1007" s="16"/>
      <c r="DW1007" s="16"/>
      <c r="DX1007" s="16"/>
      <c r="DY1007" s="16"/>
      <c r="DZ1007" s="16"/>
      <c r="EA1007" s="16"/>
      <c r="EB1007" s="16"/>
      <c r="EC1007" s="16"/>
      <c r="ED1007" s="16"/>
      <c r="EE1007" s="16"/>
      <c r="EF1007" s="16"/>
      <c r="EG1007" s="16"/>
      <c r="EH1007" s="16"/>
      <c r="EI1007" s="16"/>
      <c r="EJ1007" s="16"/>
      <c r="EK1007" s="16"/>
      <c r="EL1007" s="16"/>
      <c r="EM1007" s="16"/>
      <c r="EN1007" s="16"/>
      <c r="EO1007" s="16"/>
      <c r="EP1007" s="16"/>
      <c r="EQ1007" s="16"/>
      <c r="ER1007" s="16"/>
      <c r="ES1007" s="16"/>
      <c r="ET1007" s="16"/>
      <c r="EU1007" s="16"/>
      <c r="EV1007" s="16"/>
      <c r="EW1007" s="16"/>
      <c r="EX1007" s="16"/>
      <c r="EY1007" s="16"/>
      <c r="EZ1007" s="16"/>
      <c r="FA1007" s="16"/>
      <c r="FB1007" s="16"/>
      <c r="FC1007" s="16"/>
      <c r="FD1007" s="16"/>
      <c r="FE1007" s="16"/>
      <c r="FF1007" s="16"/>
      <c r="FG1007" s="16"/>
      <c r="FH1007" s="16"/>
      <c r="FI1007" s="16"/>
      <c r="FJ1007" s="16"/>
      <c r="FK1007" s="16"/>
      <c r="FL1007" s="16"/>
      <c r="FM1007" s="16"/>
      <c r="FN1007" s="16"/>
      <c r="FO1007" s="16"/>
      <c r="FP1007" s="16"/>
      <c r="FQ1007" s="16"/>
      <c r="FR1007" s="16"/>
      <c r="FS1007" s="16"/>
      <c r="FT1007" s="16"/>
      <c r="FU1007" s="16"/>
      <c r="FV1007" s="16"/>
      <c r="FW1007" s="16"/>
      <c r="FX1007" s="16"/>
      <c r="FY1007" s="16"/>
      <c r="FZ1007" s="16"/>
      <c r="GA1007" s="16"/>
      <c r="GB1007" s="16"/>
      <c r="GC1007" s="16"/>
      <c r="GD1007" s="16"/>
      <c r="GE1007" s="16"/>
      <c r="GF1007" s="16"/>
      <c r="GG1007" s="16"/>
      <c r="GH1007" s="16"/>
      <c r="GI1007" s="16"/>
      <c r="GJ1007" s="16"/>
      <c r="GK1007" s="16"/>
      <c r="GL1007" s="16"/>
      <c r="GM1007" s="16"/>
      <c r="GN1007" s="16"/>
      <c r="GO1007" s="16"/>
      <c r="GP1007" s="16"/>
      <c r="GQ1007" s="16"/>
      <c r="GR1007" s="16"/>
      <c r="GS1007" s="16"/>
      <c r="GT1007" s="16"/>
      <c r="GU1007" s="16"/>
      <c r="GV1007" s="16"/>
      <c r="GW1007" s="16"/>
      <c r="GX1007" s="16"/>
      <c r="GY1007" s="16"/>
      <c r="GZ1007" s="16"/>
      <c r="HA1007" s="16"/>
      <c r="HB1007" s="16"/>
      <c r="HC1007" s="16"/>
      <c r="HD1007" s="16"/>
      <c r="HE1007" s="16"/>
      <c r="HF1007" s="16"/>
      <c r="HG1007" s="16"/>
      <c r="HH1007" s="16"/>
      <c r="HI1007" s="16"/>
      <c r="HJ1007" s="16"/>
      <c r="HK1007" s="16"/>
      <c r="HL1007" s="16"/>
      <c r="HM1007" s="16"/>
      <c r="HN1007" s="16"/>
      <c r="HO1007" s="16"/>
      <c r="HP1007" s="16"/>
      <c r="HQ1007" s="16"/>
      <c r="HR1007" s="16"/>
      <c r="HS1007" s="16"/>
      <c r="HT1007" s="16"/>
      <c r="HU1007" s="16"/>
      <c r="HV1007" s="16"/>
      <c r="HW1007" s="16"/>
      <c r="HX1007" s="16"/>
      <c r="HY1007" s="16"/>
      <c r="HZ1007" s="16"/>
      <c r="IA1007" s="16"/>
      <c r="IB1007" s="16"/>
      <c r="IC1007" s="16"/>
      <c r="ID1007" s="16"/>
      <c r="IE1007" s="16"/>
      <c r="IF1007" s="16"/>
      <c r="IG1007" s="16"/>
      <c r="IH1007" s="16"/>
      <c r="II1007" s="16"/>
      <c r="IJ1007" s="16"/>
      <c r="IK1007" s="16"/>
      <c r="IL1007" s="16"/>
      <c r="IM1007" s="16"/>
      <c r="IN1007" s="16"/>
      <c r="IO1007" s="16"/>
      <c r="IP1007" s="16"/>
      <c r="IQ1007" s="16"/>
      <c r="IR1007" s="16"/>
      <c r="IS1007" s="16"/>
      <c r="IT1007" s="16"/>
      <c r="IU1007" s="16"/>
      <c r="IV1007" s="16"/>
      <c r="IW1007" s="16"/>
      <c r="IX1007" s="16"/>
      <c r="IY1007" s="16"/>
      <c r="IZ1007" s="16"/>
      <c r="JA1007" s="16"/>
      <c r="JB1007" s="16"/>
      <c r="JC1007" s="16"/>
      <c r="JD1007" s="16"/>
      <c r="JE1007" s="16"/>
      <c r="JF1007" s="16"/>
      <c r="JG1007" s="16"/>
      <c r="JH1007" s="16"/>
      <c r="JI1007" s="16"/>
      <c r="JJ1007" s="16"/>
      <c r="JK1007" s="16"/>
      <c r="JL1007" s="16"/>
      <c r="JM1007" s="16"/>
      <c r="JN1007" s="16"/>
      <c r="JO1007" s="16"/>
      <c r="JP1007" s="16"/>
    </row>
    <row r="1008" spans="2:276" s="18" customFormat="1" ht="15.75" customHeight="1" x14ac:dyDescent="0.25">
      <c r="B1008" s="16"/>
      <c r="C1008" s="16"/>
      <c r="D1008" s="16"/>
      <c r="E1008" s="16"/>
      <c r="F1008" s="16"/>
      <c r="G1008" s="16"/>
      <c r="H1008" s="16"/>
      <c r="I1008" s="16"/>
      <c r="J1008" s="16"/>
      <c r="K1008" s="16"/>
      <c r="L1008" s="16"/>
      <c r="M1008" s="16"/>
      <c r="N1008" s="16"/>
      <c r="O1008" s="16"/>
      <c r="P1008" s="16"/>
      <c r="Q1008" s="16"/>
      <c r="R1008" s="16"/>
      <c r="S1008" s="16"/>
      <c r="T1008" s="16"/>
      <c r="U1008" s="16"/>
      <c r="V1008" s="16"/>
      <c r="W1008" s="16"/>
      <c r="X1008" s="16"/>
      <c r="Y1008" s="16"/>
      <c r="Z1008" s="16"/>
      <c r="AA1008" s="16"/>
      <c r="AB1008" s="16"/>
      <c r="AC1008" s="16"/>
      <c r="AD1008" s="16"/>
      <c r="AE1008" s="16"/>
      <c r="AF1008" s="16"/>
      <c r="AG1008" s="16"/>
      <c r="AH1008" s="16"/>
      <c r="AI1008" s="16"/>
      <c r="AJ1008" s="16"/>
      <c r="AK1008" s="16"/>
      <c r="AL1008" s="16"/>
      <c r="AM1008" s="16"/>
      <c r="AN1008" s="16"/>
      <c r="AO1008" s="16"/>
      <c r="AP1008" s="16"/>
      <c r="AQ1008" s="16"/>
      <c r="AR1008" s="16"/>
      <c r="AS1008" s="16"/>
      <c r="AT1008" s="16"/>
      <c r="AU1008" s="16"/>
      <c r="AV1008" s="16"/>
      <c r="AW1008" s="16"/>
      <c r="AX1008" s="16"/>
      <c r="AY1008" s="16"/>
      <c r="AZ1008" s="16"/>
      <c r="BA1008" s="16"/>
      <c r="BB1008" s="16"/>
      <c r="BC1008" s="16"/>
      <c r="BD1008" s="16"/>
      <c r="BE1008" s="16"/>
      <c r="BF1008" s="16"/>
      <c r="BG1008" s="16"/>
      <c r="BH1008" s="16"/>
      <c r="BI1008" s="16"/>
      <c r="BJ1008" s="16"/>
      <c r="BK1008" s="16"/>
      <c r="BL1008" s="16"/>
      <c r="BM1008" s="16"/>
      <c r="BN1008" s="16"/>
      <c r="BO1008" s="16"/>
      <c r="BP1008" s="16"/>
      <c r="BQ1008" s="16"/>
      <c r="BR1008" s="16"/>
      <c r="BS1008" s="16"/>
      <c r="BT1008" s="16"/>
      <c r="BU1008" s="16"/>
      <c r="BV1008" s="16"/>
      <c r="BW1008" s="16"/>
      <c r="BX1008" s="16"/>
      <c r="BY1008" s="16"/>
      <c r="BZ1008" s="16"/>
      <c r="CA1008" s="16"/>
      <c r="CB1008" s="16"/>
      <c r="CC1008" s="16"/>
      <c r="CD1008" s="16"/>
      <c r="CE1008" s="16"/>
      <c r="CF1008" s="16"/>
      <c r="CG1008" s="16"/>
      <c r="CH1008" s="16"/>
      <c r="CI1008" s="16"/>
      <c r="CJ1008" s="16"/>
      <c r="CK1008" s="16"/>
      <c r="CL1008" s="16"/>
      <c r="CM1008" s="16"/>
      <c r="CN1008" s="16"/>
      <c r="CO1008" s="16"/>
      <c r="CP1008" s="16"/>
      <c r="CQ1008" s="16"/>
      <c r="CR1008" s="16"/>
      <c r="CS1008" s="16"/>
      <c r="CT1008" s="16"/>
      <c r="CU1008" s="16"/>
      <c r="CV1008" s="16"/>
      <c r="CW1008" s="16"/>
      <c r="CX1008" s="16"/>
      <c r="CY1008" s="16"/>
      <c r="CZ1008" s="16"/>
      <c r="DA1008" s="16"/>
      <c r="DB1008" s="16"/>
      <c r="DC1008" s="16"/>
      <c r="DD1008" s="16"/>
      <c r="DE1008" s="16"/>
      <c r="DF1008" s="16"/>
      <c r="DG1008" s="16"/>
      <c r="DH1008" s="16"/>
      <c r="DI1008" s="16"/>
      <c r="DJ1008" s="16"/>
      <c r="DK1008" s="16"/>
      <c r="DL1008" s="16"/>
      <c r="DM1008" s="16"/>
      <c r="DN1008" s="16"/>
      <c r="DO1008" s="16"/>
      <c r="DP1008" s="16"/>
      <c r="DQ1008" s="16"/>
      <c r="DR1008" s="16"/>
      <c r="DS1008" s="16"/>
      <c r="DT1008" s="16"/>
      <c r="DU1008" s="16"/>
      <c r="DV1008" s="16"/>
      <c r="DW1008" s="16"/>
      <c r="DX1008" s="16"/>
      <c r="DY1008" s="16"/>
      <c r="DZ1008" s="16"/>
      <c r="EA1008" s="16"/>
      <c r="EB1008" s="16"/>
      <c r="EC1008" s="16"/>
      <c r="ED1008" s="16"/>
      <c r="EE1008" s="16"/>
      <c r="EF1008" s="16"/>
      <c r="EG1008" s="16"/>
      <c r="EH1008" s="16"/>
      <c r="EI1008" s="16"/>
      <c r="EJ1008" s="16"/>
      <c r="EK1008" s="16"/>
      <c r="EL1008" s="16"/>
      <c r="EM1008" s="16"/>
      <c r="EN1008" s="16"/>
      <c r="EO1008" s="16"/>
      <c r="EP1008" s="16"/>
      <c r="EQ1008" s="16"/>
      <c r="ER1008" s="16"/>
      <c r="ES1008" s="16"/>
      <c r="ET1008" s="16"/>
      <c r="EU1008" s="16"/>
      <c r="EV1008" s="16"/>
      <c r="EW1008" s="16"/>
      <c r="EX1008" s="16"/>
      <c r="EY1008" s="16"/>
      <c r="EZ1008" s="16"/>
      <c r="FA1008" s="16"/>
      <c r="FB1008" s="16"/>
      <c r="FC1008" s="16"/>
      <c r="FD1008" s="16"/>
      <c r="FE1008" s="16"/>
      <c r="FF1008" s="16"/>
      <c r="FG1008" s="16"/>
      <c r="FH1008" s="16"/>
      <c r="FI1008" s="16"/>
      <c r="FJ1008" s="16"/>
      <c r="FK1008" s="16"/>
      <c r="FL1008" s="16"/>
      <c r="FM1008" s="16"/>
      <c r="FN1008" s="16"/>
      <c r="FO1008" s="16"/>
      <c r="FP1008" s="16"/>
      <c r="FQ1008" s="16"/>
      <c r="FR1008" s="16"/>
      <c r="FS1008" s="16"/>
      <c r="FT1008" s="16"/>
      <c r="FU1008" s="16"/>
      <c r="FV1008" s="16"/>
      <c r="FW1008" s="16"/>
      <c r="FX1008" s="16"/>
      <c r="FY1008" s="16"/>
      <c r="FZ1008" s="16"/>
      <c r="GA1008" s="16"/>
      <c r="GB1008" s="16"/>
      <c r="GC1008" s="16"/>
      <c r="GD1008" s="16"/>
      <c r="GE1008" s="16"/>
      <c r="GF1008" s="16"/>
      <c r="GG1008" s="16"/>
      <c r="GH1008" s="16"/>
      <c r="GI1008" s="16"/>
      <c r="GJ1008" s="16"/>
      <c r="GK1008" s="16"/>
      <c r="GL1008" s="16"/>
      <c r="GM1008" s="16"/>
      <c r="GN1008" s="16"/>
      <c r="GO1008" s="16"/>
      <c r="GP1008" s="16"/>
      <c r="GQ1008" s="16"/>
      <c r="GR1008" s="16"/>
      <c r="GS1008" s="16"/>
      <c r="GT1008" s="16"/>
      <c r="GU1008" s="16"/>
      <c r="GV1008" s="16"/>
      <c r="GW1008" s="16"/>
      <c r="GX1008" s="16"/>
      <c r="GY1008" s="16"/>
      <c r="GZ1008" s="16"/>
      <c r="HA1008" s="16"/>
      <c r="HB1008" s="16"/>
      <c r="HC1008" s="16"/>
      <c r="HD1008" s="16"/>
      <c r="HE1008" s="16"/>
      <c r="HF1008" s="16"/>
      <c r="HG1008" s="16"/>
      <c r="HH1008" s="16"/>
      <c r="HI1008" s="16"/>
      <c r="HJ1008" s="16"/>
      <c r="HK1008" s="16"/>
      <c r="HL1008" s="16"/>
      <c r="HM1008" s="16"/>
      <c r="HN1008" s="16"/>
      <c r="HO1008" s="16"/>
      <c r="HP1008" s="16"/>
      <c r="HQ1008" s="16"/>
      <c r="HR1008" s="16"/>
      <c r="HS1008" s="16"/>
      <c r="HT1008" s="16"/>
      <c r="HU1008" s="16"/>
      <c r="HV1008" s="16"/>
      <c r="HW1008" s="16"/>
      <c r="HX1008" s="16"/>
      <c r="HY1008" s="16"/>
      <c r="HZ1008" s="16"/>
      <c r="IA1008" s="16"/>
      <c r="IB1008" s="16"/>
      <c r="IC1008" s="16"/>
      <c r="ID1008" s="16"/>
      <c r="IE1008" s="16"/>
      <c r="IF1008" s="16"/>
      <c r="IG1008" s="16"/>
      <c r="IH1008" s="16"/>
      <c r="II1008" s="16"/>
      <c r="IJ1008" s="16"/>
      <c r="IK1008" s="16"/>
      <c r="IL1008" s="16"/>
      <c r="IM1008" s="16"/>
      <c r="IN1008" s="16"/>
      <c r="IO1008" s="16"/>
      <c r="IP1008" s="16"/>
      <c r="IQ1008" s="16"/>
      <c r="IR1008" s="16"/>
      <c r="IS1008" s="16"/>
      <c r="IT1008" s="16"/>
      <c r="IU1008" s="16"/>
      <c r="IV1008" s="16"/>
      <c r="IW1008" s="16"/>
      <c r="IX1008" s="16"/>
      <c r="IY1008" s="16"/>
      <c r="IZ1008" s="16"/>
      <c r="JA1008" s="16"/>
      <c r="JB1008" s="16"/>
      <c r="JC1008" s="16"/>
      <c r="JD1008" s="16"/>
      <c r="JE1008" s="16"/>
      <c r="JF1008" s="16"/>
      <c r="JG1008" s="16"/>
      <c r="JH1008" s="16"/>
      <c r="JI1008" s="16"/>
      <c r="JJ1008" s="16"/>
      <c r="JK1008" s="16"/>
      <c r="JL1008" s="16"/>
      <c r="JM1008" s="16"/>
      <c r="JN1008" s="16"/>
      <c r="JO1008" s="16"/>
      <c r="JP1008" s="16"/>
    </row>
    <row r="1009" spans="2:276" s="18" customFormat="1" ht="15.75" customHeight="1" x14ac:dyDescent="0.25">
      <c r="B1009" s="16"/>
      <c r="C1009" s="16"/>
      <c r="D1009" s="16"/>
      <c r="E1009" s="16"/>
      <c r="F1009" s="16"/>
      <c r="G1009" s="16"/>
      <c r="H1009" s="16"/>
      <c r="I1009" s="16"/>
      <c r="J1009" s="16"/>
      <c r="K1009" s="16"/>
      <c r="L1009" s="16"/>
      <c r="M1009" s="16"/>
      <c r="N1009" s="16"/>
      <c r="O1009" s="16"/>
      <c r="P1009" s="16"/>
      <c r="Q1009" s="16"/>
      <c r="R1009" s="16"/>
      <c r="S1009" s="16"/>
      <c r="T1009" s="16"/>
      <c r="U1009" s="16"/>
      <c r="V1009" s="16"/>
      <c r="W1009" s="16"/>
      <c r="X1009" s="16"/>
      <c r="Y1009" s="16"/>
      <c r="Z1009" s="16"/>
      <c r="AA1009" s="16"/>
      <c r="AB1009" s="16"/>
      <c r="AC1009" s="16"/>
      <c r="AD1009" s="16"/>
      <c r="AE1009" s="16"/>
      <c r="AF1009" s="16"/>
      <c r="AG1009" s="16"/>
      <c r="AH1009" s="16"/>
      <c r="AI1009" s="16"/>
      <c r="AJ1009" s="16"/>
      <c r="AK1009" s="16"/>
      <c r="AL1009" s="16"/>
      <c r="AM1009" s="16"/>
      <c r="AN1009" s="16"/>
      <c r="AO1009" s="16"/>
      <c r="AP1009" s="16"/>
      <c r="AQ1009" s="16"/>
      <c r="AR1009" s="16"/>
      <c r="AS1009" s="16"/>
      <c r="AT1009" s="16"/>
      <c r="AU1009" s="16"/>
      <c r="AV1009" s="16"/>
      <c r="AW1009" s="16"/>
      <c r="AX1009" s="16"/>
      <c r="AY1009" s="16"/>
      <c r="AZ1009" s="16"/>
      <c r="BA1009" s="16"/>
      <c r="BB1009" s="16"/>
      <c r="BC1009" s="16"/>
      <c r="BD1009" s="16"/>
      <c r="BE1009" s="16"/>
      <c r="BF1009" s="16"/>
      <c r="BG1009" s="16"/>
      <c r="BH1009" s="16"/>
      <c r="BI1009" s="16"/>
      <c r="BJ1009" s="16"/>
      <c r="BK1009" s="16"/>
      <c r="BL1009" s="16"/>
      <c r="BM1009" s="16"/>
      <c r="BN1009" s="16"/>
      <c r="BO1009" s="16"/>
      <c r="BP1009" s="16"/>
      <c r="BQ1009" s="16"/>
      <c r="BR1009" s="16"/>
      <c r="BS1009" s="16"/>
      <c r="BT1009" s="16"/>
      <c r="BU1009" s="16"/>
      <c r="BV1009" s="16"/>
      <c r="BW1009" s="16"/>
      <c r="BX1009" s="16"/>
      <c r="BY1009" s="16"/>
      <c r="BZ1009" s="16"/>
      <c r="CA1009" s="16"/>
      <c r="CB1009" s="16"/>
      <c r="CC1009" s="16"/>
      <c r="CD1009" s="16"/>
      <c r="CE1009" s="16"/>
      <c r="CF1009" s="16"/>
      <c r="CG1009" s="16"/>
      <c r="CH1009" s="16"/>
      <c r="CI1009" s="16"/>
      <c r="CJ1009" s="16"/>
      <c r="CK1009" s="16"/>
      <c r="CL1009" s="16"/>
      <c r="CM1009" s="16"/>
      <c r="CN1009" s="16"/>
      <c r="CO1009" s="16"/>
      <c r="CP1009" s="16"/>
      <c r="CQ1009" s="16"/>
      <c r="CR1009" s="16"/>
      <c r="CS1009" s="16"/>
      <c r="CT1009" s="16"/>
      <c r="CU1009" s="16"/>
      <c r="CV1009" s="16"/>
      <c r="CW1009" s="16"/>
      <c r="CX1009" s="16"/>
      <c r="CY1009" s="16"/>
      <c r="CZ1009" s="16"/>
      <c r="DA1009" s="16"/>
      <c r="DB1009" s="16"/>
      <c r="DC1009" s="16"/>
      <c r="DD1009" s="16"/>
      <c r="DE1009" s="16"/>
      <c r="DF1009" s="16"/>
      <c r="DG1009" s="16"/>
      <c r="DH1009" s="16"/>
      <c r="DI1009" s="16"/>
      <c r="DJ1009" s="16"/>
      <c r="DK1009" s="16"/>
      <c r="DL1009" s="16"/>
      <c r="DM1009" s="16"/>
      <c r="DN1009" s="16"/>
      <c r="DO1009" s="16"/>
      <c r="DP1009" s="16"/>
      <c r="DQ1009" s="16"/>
      <c r="DR1009" s="16"/>
      <c r="DS1009" s="16"/>
      <c r="DT1009" s="16"/>
      <c r="DU1009" s="16"/>
      <c r="DV1009" s="16"/>
      <c r="DW1009" s="16"/>
      <c r="DX1009" s="16"/>
      <c r="DY1009" s="16"/>
      <c r="DZ1009" s="16"/>
      <c r="EA1009" s="16"/>
      <c r="EB1009" s="16"/>
      <c r="EC1009" s="16"/>
      <c r="ED1009" s="16"/>
      <c r="EE1009" s="16"/>
      <c r="EF1009" s="16"/>
      <c r="EG1009" s="16"/>
      <c r="EH1009" s="16"/>
      <c r="EI1009" s="16"/>
      <c r="EJ1009" s="16"/>
      <c r="EK1009" s="16"/>
      <c r="EL1009" s="16"/>
      <c r="EM1009" s="16"/>
      <c r="EN1009" s="16"/>
      <c r="EO1009" s="16"/>
      <c r="EP1009" s="16"/>
      <c r="EQ1009" s="16"/>
      <c r="ER1009" s="16"/>
      <c r="ES1009" s="16"/>
      <c r="ET1009" s="16"/>
      <c r="EU1009" s="16"/>
      <c r="EV1009" s="16"/>
      <c r="EW1009" s="16"/>
      <c r="EX1009" s="16"/>
      <c r="EY1009" s="16"/>
      <c r="EZ1009" s="16"/>
      <c r="FA1009" s="16"/>
      <c r="FB1009" s="16"/>
      <c r="FC1009" s="16"/>
      <c r="FD1009" s="16"/>
      <c r="FE1009" s="16"/>
      <c r="FF1009" s="16"/>
      <c r="FG1009" s="16"/>
      <c r="FH1009" s="16"/>
      <c r="FI1009" s="16"/>
      <c r="FJ1009" s="16"/>
      <c r="FK1009" s="16"/>
      <c r="FL1009" s="16"/>
      <c r="FM1009" s="16"/>
      <c r="FN1009" s="16"/>
      <c r="FO1009" s="16"/>
      <c r="FP1009" s="16"/>
      <c r="FQ1009" s="16"/>
      <c r="FR1009" s="16"/>
      <c r="FS1009" s="16"/>
      <c r="FT1009" s="16"/>
      <c r="FU1009" s="16"/>
      <c r="FV1009" s="16"/>
      <c r="FW1009" s="16"/>
      <c r="FX1009" s="16"/>
      <c r="FY1009" s="16"/>
      <c r="FZ1009" s="16"/>
      <c r="GA1009" s="16"/>
      <c r="GB1009" s="16"/>
      <c r="GC1009" s="16"/>
      <c r="GD1009" s="16"/>
      <c r="GE1009" s="16"/>
      <c r="GF1009" s="16"/>
      <c r="GG1009" s="16"/>
      <c r="GH1009" s="16"/>
      <c r="GI1009" s="16"/>
      <c r="GJ1009" s="16"/>
      <c r="GK1009" s="16"/>
      <c r="GL1009" s="16"/>
      <c r="GM1009" s="16"/>
      <c r="GN1009" s="16"/>
      <c r="GO1009" s="16"/>
      <c r="GP1009" s="16"/>
      <c r="GQ1009" s="16"/>
      <c r="GR1009" s="16"/>
      <c r="GS1009" s="16"/>
      <c r="GT1009" s="16"/>
      <c r="GU1009" s="16"/>
      <c r="GV1009" s="16"/>
      <c r="GW1009" s="16"/>
      <c r="GX1009" s="16"/>
      <c r="GY1009" s="16"/>
      <c r="GZ1009" s="16"/>
      <c r="HA1009" s="16"/>
      <c r="HB1009" s="16"/>
      <c r="HC1009" s="16"/>
      <c r="HD1009" s="16"/>
      <c r="HE1009" s="16"/>
      <c r="HF1009" s="16"/>
      <c r="HG1009" s="16"/>
      <c r="HH1009" s="16"/>
      <c r="HI1009" s="16"/>
      <c r="HJ1009" s="16"/>
      <c r="HK1009" s="16"/>
      <c r="HL1009" s="16"/>
      <c r="HM1009" s="16"/>
      <c r="HN1009" s="16"/>
      <c r="HO1009" s="16"/>
      <c r="HP1009" s="16"/>
      <c r="HQ1009" s="16"/>
      <c r="HR1009" s="16"/>
      <c r="HS1009" s="16"/>
      <c r="HT1009" s="16"/>
      <c r="HU1009" s="16"/>
      <c r="HV1009" s="16"/>
      <c r="HW1009" s="16"/>
      <c r="HX1009" s="16"/>
      <c r="HY1009" s="16"/>
      <c r="HZ1009" s="16"/>
      <c r="IA1009" s="16"/>
      <c r="IB1009" s="16"/>
      <c r="IC1009" s="16"/>
      <c r="ID1009" s="16"/>
      <c r="IE1009" s="16"/>
      <c r="IF1009" s="16"/>
      <c r="IG1009" s="16"/>
      <c r="IH1009" s="16"/>
      <c r="II1009" s="16"/>
      <c r="IJ1009" s="16"/>
      <c r="IK1009" s="16"/>
      <c r="IL1009" s="16"/>
      <c r="IM1009" s="16"/>
      <c r="IN1009" s="16"/>
      <c r="IO1009" s="16"/>
      <c r="IP1009" s="16"/>
      <c r="IQ1009" s="16"/>
      <c r="IR1009" s="16"/>
      <c r="IS1009" s="16"/>
      <c r="IT1009" s="16"/>
      <c r="IU1009" s="16"/>
      <c r="IV1009" s="16"/>
      <c r="IW1009" s="16"/>
      <c r="IX1009" s="16"/>
      <c r="IY1009" s="16"/>
      <c r="IZ1009" s="16"/>
      <c r="JA1009" s="16"/>
      <c r="JB1009" s="16"/>
      <c r="JC1009" s="16"/>
      <c r="JD1009" s="16"/>
      <c r="JE1009" s="16"/>
      <c r="JF1009" s="16"/>
      <c r="JG1009" s="16"/>
      <c r="JH1009" s="16"/>
      <c r="JI1009" s="16"/>
      <c r="JJ1009" s="16"/>
      <c r="JK1009" s="16"/>
      <c r="JL1009" s="16"/>
      <c r="JM1009" s="16"/>
      <c r="JN1009" s="16"/>
      <c r="JO1009" s="16"/>
      <c r="JP1009" s="16"/>
    </row>
    <row r="1010" spans="2:276" s="18" customFormat="1" ht="15.75" customHeight="1" x14ac:dyDescent="0.25">
      <c r="B1010" s="16"/>
      <c r="C1010" s="16"/>
      <c r="D1010" s="16"/>
      <c r="E1010" s="16"/>
      <c r="F1010" s="16"/>
      <c r="G1010" s="16"/>
      <c r="H1010" s="16"/>
      <c r="I1010" s="16"/>
      <c r="J1010" s="16"/>
      <c r="K1010" s="16"/>
      <c r="L1010" s="16"/>
      <c r="M1010" s="16"/>
      <c r="N1010" s="16"/>
      <c r="O1010" s="16"/>
      <c r="P1010" s="16"/>
      <c r="Q1010" s="16"/>
      <c r="R1010" s="16"/>
      <c r="S1010" s="16"/>
      <c r="T1010" s="16"/>
      <c r="U1010" s="16"/>
      <c r="V1010" s="16"/>
      <c r="W1010" s="16"/>
      <c r="X1010" s="16"/>
      <c r="Y1010" s="16"/>
      <c r="Z1010" s="16"/>
      <c r="AA1010" s="16"/>
      <c r="AB1010" s="16"/>
      <c r="AC1010" s="16"/>
      <c r="AD1010" s="16"/>
      <c r="AE1010" s="16"/>
      <c r="AF1010" s="16"/>
      <c r="AG1010" s="16"/>
      <c r="AH1010" s="16"/>
      <c r="AI1010" s="16"/>
      <c r="AJ1010" s="16"/>
      <c r="AK1010" s="16"/>
      <c r="AL1010" s="16"/>
      <c r="AM1010" s="16"/>
      <c r="AN1010" s="16"/>
      <c r="AO1010" s="16"/>
      <c r="AP1010" s="16"/>
      <c r="AQ1010" s="16"/>
      <c r="AR1010" s="16"/>
      <c r="AS1010" s="16"/>
      <c r="AT1010" s="16"/>
      <c r="AU1010" s="16"/>
      <c r="AV1010" s="16"/>
      <c r="AW1010" s="16"/>
      <c r="AX1010" s="16"/>
      <c r="AY1010" s="16"/>
      <c r="AZ1010" s="16"/>
      <c r="BA1010" s="16"/>
      <c r="BB1010" s="16"/>
      <c r="BC1010" s="16"/>
      <c r="BD1010" s="16"/>
      <c r="BE1010" s="16"/>
      <c r="BF1010" s="16"/>
      <c r="BG1010" s="16"/>
      <c r="BH1010" s="16"/>
      <c r="BI1010" s="16"/>
      <c r="BJ1010" s="16"/>
      <c r="BK1010" s="16"/>
      <c r="BL1010" s="16"/>
      <c r="BM1010" s="16"/>
      <c r="BN1010" s="16"/>
      <c r="BO1010" s="16"/>
      <c r="BP1010" s="16"/>
      <c r="BQ1010" s="16"/>
      <c r="BR1010" s="16"/>
      <c r="BS1010" s="16"/>
      <c r="BT1010" s="16"/>
      <c r="BU1010" s="16"/>
      <c r="BV1010" s="16"/>
      <c r="BW1010" s="16"/>
      <c r="BX1010" s="16"/>
      <c r="BY1010" s="16"/>
      <c r="BZ1010" s="16"/>
      <c r="CA1010" s="16"/>
      <c r="CB1010" s="16"/>
      <c r="CC1010" s="16"/>
      <c r="CD1010" s="16"/>
      <c r="CE1010" s="16"/>
      <c r="CF1010" s="16"/>
      <c r="CG1010" s="16"/>
      <c r="CH1010" s="16"/>
      <c r="CI1010" s="16"/>
      <c r="CJ1010" s="16"/>
      <c r="CK1010" s="16"/>
      <c r="CL1010" s="16"/>
      <c r="CM1010" s="16"/>
      <c r="CN1010" s="16"/>
      <c r="CO1010" s="16"/>
      <c r="CP1010" s="16"/>
      <c r="CQ1010" s="16"/>
      <c r="CR1010" s="16"/>
      <c r="CS1010" s="16"/>
      <c r="CT1010" s="16"/>
      <c r="CU1010" s="16"/>
      <c r="CV1010" s="16"/>
      <c r="CW1010" s="16"/>
      <c r="CX1010" s="16"/>
      <c r="CY1010" s="16"/>
      <c r="CZ1010" s="16"/>
      <c r="DA1010" s="16"/>
      <c r="DB1010" s="16"/>
      <c r="DC1010" s="16"/>
      <c r="DD1010" s="16"/>
      <c r="DE1010" s="16"/>
      <c r="DF1010" s="16"/>
      <c r="DG1010" s="16"/>
      <c r="DH1010" s="16"/>
      <c r="DI1010" s="16"/>
      <c r="DJ1010" s="16"/>
      <c r="DK1010" s="16"/>
      <c r="DL1010" s="16"/>
      <c r="DM1010" s="16"/>
      <c r="DN1010" s="16"/>
      <c r="DO1010" s="16"/>
      <c r="DP1010" s="16"/>
      <c r="DQ1010" s="16"/>
      <c r="DR1010" s="16"/>
      <c r="DS1010" s="16"/>
      <c r="DT1010" s="16"/>
      <c r="DU1010" s="16"/>
      <c r="DV1010" s="16"/>
      <c r="DW1010" s="16"/>
      <c r="DX1010" s="16"/>
      <c r="DY1010" s="16"/>
      <c r="DZ1010" s="16"/>
      <c r="EA1010" s="16"/>
      <c r="EB1010" s="16"/>
      <c r="EC1010" s="16"/>
      <c r="ED1010" s="16"/>
      <c r="EE1010" s="16"/>
      <c r="EF1010" s="16"/>
      <c r="EG1010" s="16"/>
      <c r="EH1010" s="16"/>
      <c r="EI1010" s="16"/>
      <c r="EJ1010" s="16"/>
      <c r="EK1010" s="16"/>
      <c r="EL1010" s="16"/>
      <c r="EM1010" s="16"/>
      <c r="EN1010" s="16"/>
      <c r="EO1010" s="16"/>
      <c r="EP1010" s="16"/>
      <c r="EQ1010" s="16"/>
      <c r="ER1010" s="16"/>
      <c r="ES1010" s="16"/>
      <c r="ET1010" s="16"/>
      <c r="EU1010" s="16"/>
      <c r="EV1010" s="16"/>
      <c r="EW1010" s="16"/>
      <c r="EX1010" s="16"/>
      <c r="EY1010" s="16"/>
      <c r="EZ1010" s="16"/>
      <c r="FA1010" s="16"/>
      <c r="FB1010" s="16"/>
      <c r="FC1010" s="16"/>
      <c r="FD1010" s="16"/>
      <c r="FE1010" s="16"/>
      <c r="FF1010" s="16"/>
      <c r="FG1010" s="16"/>
      <c r="FH1010" s="16"/>
      <c r="FI1010" s="16"/>
      <c r="FJ1010" s="16"/>
      <c r="FK1010" s="16"/>
      <c r="FL1010" s="16"/>
      <c r="FM1010" s="16"/>
      <c r="FN1010" s="16"/>
      <c r="FO1010" s="16"/>
      <c r="FP1010" s="16"/>
      <c r="FQ1010" s="16"/>
      <c r="FR1010" s="16"/>
      <c r="FS1010" s="16"/>
      <c r="FT1010" s="16"/>
      <c r="FU1010" s="16"/>
      <c r="FV1010" s="16"/>
      <c r="FW1010" s="16"/>
      <c r="FX1010" s="16"/>
      <c r="FY1010" s="16"/>
      <c r="FZ1010" s="16"/>
      <c r="GA1010" s="16"/>
      <c r="GB1010" s="16"/>
      <c r="GC1010" s="16"/>
      <c r="GD1010" s="16"/>
      <c r="GE1010" s="16"/>
      <c r="GF1010" s="16"/>
      <c r="GG1010" s="16"/>
      <c r="GH1010" s="16"/>
      <c r="GI1010" s="16"/>
      <c r="GJ1010" s="16"/>
      <c r="GK1010" s="16"/>
      <c r="GL1010" s="16"/>
      <c r="GM1010" s="16"/>
      <c r="GN1010" s="16"/>
      <c r="GO1010" s="16"/>
      <c r="GP1010" s="16"/>
      <c r="GQ1010" s="16"/>
      <c r="GR1010" s="16"/>
      <c r="GS1010" s="16"/>
      <c r="GT1010" s="16"/>
      <c r="GU1010" s="16"/>
      <c r="GV1010" s="16"/>
      <c r="GW1010" s="16"/>
      <c r="GX1010" s="16"/>
      <c r="GY1010" s="16"/>
      <c r="GZ1010" s="16"/>
      <c r="HA1010" s="16"/>
      <c r="HB1010" s="16"/>
      <c r="HC1010" s="16"/>
      <c r="HD1010" s="16"/>
      <c r="HE1010" s="16"/>
      <c r="HF1010" s="16"/>
      <c r="HG1010" s="16"/>
      <c r="HH1010" s="16"/>
      <c r="HI1010" s="16"/>
      <c r="HJ1010" s="16"/>
      <c r="HK1010" s="16"/>
      <c r="HL1010" s="16"/>
      <c r="HM1010" s="16"/>
      <c r="HN1010" s="16"/>
      <c r="HO1010" s="16"/>
      <c r="HP1010" s="16"/>
      <c r="HQ1010" s="16"/>
      <c r="HR1010" s="16"/>
      <c r="HS1010" s="16"/>
      <c r="HT1010" s="16"/>
      <c r="HU1010" s="16"/>
      <c r="HV1010" s="16"/>
      <c r="HW1010" s="16"/>
      <c r="HX1010" s="16"/>
      <c r="HY1010" s="16"/>
      <c r="HZ1010" s="16"/>
      <c r="IA1010" s="16"/>
      <c r="IB1010" s="16"/>
      <c r="IC1010" s="16"/>
      <c r="ID1010" s="16"/>
      <c r="IE1010" s="16"/>
      <c r="IF1010" s="16"/>
      <c r="IG1010" s="16"/>
      <c r="IH1010" s="16"/>
      <c r="II1010" s="16"/>
      <c r="IJ1010" s="16"/>
      <c r="IK1010" s="16"/>
      <c r="IL1010" s="16"/>
      <c r="IM1010" s="16"/>
      <c r="IN1010" s="16"/>
      <c r="IO1010" s="16"/>
      <c r="IP1010" s="16"/>
      <c r="IQ1010" s="16"/>
      <c r="IR1010" s="16"/>
      <c r="IS1010" s="16"/>
      <c r="IT1010" s="16"/>
      <c r="IU1010" s="16"/>
      <c r="IV1010" s="16"/>
      <c r="IW1010" s="16"/>
      <c r="IX1010" s="16"/>
      <c r="IY1010" s="16"/>
      <c r="IZ1010" s="16"/>
      <c r="JA1010" s="16"/>
      <c r="JB1010" s="16"/>
      <c r="JC1010" s="16"/>
      <c r="JD1010" s="16"/>
      <c r="JE1010" s="16"/>
      <c r="JF1010" s="16"/>
      <c r="JG1010" s="16"/>
      <c r="JH1010" s="16"/>
      <c r="JI1010" s="16"/>
      <c r="JJ1010" s="16"/>
      <c r="JK1010" s="16"/>
      <c r="JL1010" s="16"/>
      <c r="JM1010" s="16"/>
      <c r="JN1010" s="16"/>
      <c r="JO1010" s="16"/>
      <c r="JP1010" s="16"/>
    </row>
    <row r="1011" spans="2:276" s="18" customFormat="1" ht="15.75" customHeight="1" x14ac:dyDescent="0.25">
      <c r="B1011" s="16"/>
      <c r="C1011" s="16"/>
      <c r="D1011" s="16"/>
      <c r="E1011" s="16"/>
      <c r="F1011" s="16"/>
      <c r="G1011" s="16"/>
      <c r="H1011" s="16"/>
      <c r="I1011" s="16"/>
      <c r="J1011" s="16"/>
      <c r="K1011" s="16"/>
      <c r="L1011" s="16"/>
      <c r="M1011" s="16"/>
      <c r="N1011" s="16"/>
      <c r="O1011" s="16"/>
      <c r="P1011" s="16"/>
      <c r="Q1011" s="16"/>
      <c r="R1011" s="16"/>
      <c r="S1011" s="16"/>
      <c r="T1011" s="16"/>
      <c r="U1011" s="16"/>
      <c r="V1011" s="16"/>
      <c r="W1011" s="16"/>
      <c r="X1011" s="16"/>
      <c r="Y1011" s="16"/>
      <c r="Z1011" s="16"/>
      <c r="AA1011" s="16"/>
      <c r="AB1011" s="16"/>
      <c r="AC1011" s="16"/>
      <c r="AD1011" s="16"/>
      <c r="AE1011" s="16"/>
      <c r="AF1011" s="16"/>
      <c r="AG1011" s="16"/>
      <c r="AH1011" s="16"/>
      <c r="AI1011" s="16"/>
      <c r="AJ1011" s="16"/>
      <c r="AK1011" s="16"/>
      <c r="AL1011" s="16"/>
      <c r="AM1011" s="16"/>
      <c r="AN1011" s="16"/>
      <c r="AO1011" s="16"/>
      <c r="AP1011" s="16"/>
      <c r="AQ1011" s="16"/>
      <c r="AR1011" s="16"/>
      <c r="AS1011" s="16"/>
      <c r="AT1011" s="16"/>
      <c r="AU1011" s="16"/>
      <c r="AV1011" s="16"/>
      <c r="AW1011" s="16"/>
      <c r="AX1011" s="16"/>
      <c r="AY1011" s="16"/>
      <c r="AZ1011" s="16"/>
      <c r="BA1011" s="16"/>
      <c r="BB1011" s="16"/>
      <c r="BC1011" s="16"/>
      <c r="BD1011" s="16"/>
      <c r="BE1011" s="16"/>
      <c r="BF1011" s="16"/>
      <c r="BG1011" s="16"/>
      <c r="BH1011" s="16"/>
      <c r="BI1011" s="16"/>
      <c r="BJ1011" s="16"/>
      <c r="BK1011" s="16"/>
      <c r="BL1011" s="16"/>
      <c r="BM1011" s="16"/>
      <c r="BN1011" s="16"/>
      <c r="BO1011" s="16"/>
      <c r="BP1011" s="16"/>
      <c r="BQ1011" s="16"/>
      <c r="BR1011" s="16"/>
      <c r="BS1011" s="16"/>
      <c r="BT1011" s="16"/>
      <c r="BU1011" s="16"/>
      <c r="BV1011" s="16"/>
      <c r="BW1011" s="16"/>
      <c r="BX1011" s="16"/>
      <c r="BY1011" s="16"/>
      <c r="BZ1011" s="16"/>
      <c r="CA1011" s="16"/>
      <c r="CB1011" s="16"/>
      <c r="CC1011" s="16"/>
      <c r="CD1011" s="16"/>
      <c r="CE1011" s="16"/>
      <c r="CF1011" s="16"/>
      <c r="CG1011" s="16"/>
      <c r="CH1011" s="16"/>
      <c r="CI1011" s="16"/>
      <c r="CJ1011" s="16"/>
      <c r="CK1011" s="16"/>
      <c r="CL1011" s="16"/>
      <c r="CM1011" s="16"/>
      <c r="CN1011" s="16"/>
      <c r="CO1011" s="16"/>
      <c r="CP1011" s="16"/>
      <c r="CQ1011" s="16"/>
      <c r="CR1011" s="16"/>
      <c r="CS1011" s="16"/>
      <c r="CT1011" s="16"/>
      <c r="CU1011" s="16"/>
      <c r="CV1011" s="16"/>
      <c r="CW1011" s="16"/>
      <c r="CX1011" s="16"/>
      <c r="CY1011" s="16"/>
      <c r="CZ1011" s="16"/>
      <c r="DA1011" s="16"/>
      <c r="DB1011" s="16"/>
      <c r="DC1011" s="16"/>
      <c r="DD1011" s="16"/>
      <c r="DE1011" s="16"/>
      <c r="DF1011" s="16"/>
      <c r="DG1011" s="16"/>
      <c r="DH1011" s="16"/>
      <c r="DI1011" s="16"/>
      <c r="DJ1011" s="16"/>
      <c r="DK1011" s="16"/>
      <c r="DL1011" s="16"/>
      <c r="DM1011" s="16"/>
      <c r="DN1011" s="16"/>
      <c r="DO1011" s="16"/>
      <c r="DP1011" s="16"/>
      <c r="DQ1011" s="16"/>
      <c r="DR1011" s="16"/>
      <c r="DS1011" s="16"/>
      <c r="DT1011" s="16"/>
      <c r="DU1011" s="16"/>
      <c r="DV1011" s="16"/>
      <c r="DW1011" s="16"/>
      <c r="DX1011" s="16"/>
      <c r="DY1011" s="16"/>
      <c r="DZ1011" s="16"/>
      <c r="EA1011" s="16"/>
      <c r="EB1011" s="16"/>
      <c r="EC1011" s="16"/>
      <c r="ED1011" s="16"/>
      <c r="EE1011" s="16"/>
      <c r="EF1011" s="16"/>
      <c r="EG1011" s="16"/>
      <c r="EH1011" s="16"/>
      <c r="EI1011" s="16"/>
      <c r="EJ1011" s="16"/>
      <c r="EK1011" s="16"/>
      <c r="EL1011" s="16"/>
      <c r="EM1011" s="16"/>
      <c r="EN1011" s="16"/>
      <c r="EO1011" s="16"/>
      <c r="EP1011" s="16"/>
      <c r="EQ1011" s="16"/>
      <c r="ER1011" s="16"/>
      <c r="ES1011" s="16"/>
      <c r="ET1011" s="16"/>
      <c r="EU1011" s="16"/>
      <c r="EV1011" s="16"/>
      <c r="EW1011" s="16"/>
      <c r="EX1011" s="16"/>
      <c r="EY1011" s="16"/>
      <c r="EZ1011" s="16"/>
      <c r="FA1011" s="16"/>
      <c r="FB1011" s="16"/>
      <c r="FC1011" s="16"/>
      <c r="FD1011" s="16"/>
      <c r="FE1011" s="16"/>
      <c r="FF1011" s="16"/>
      <c r="FG1011" s="16"/>
      <c r="FH1011" s="16"/>
      <c r="FI1011" s="16"/>
      <c r="FJ1011" s="16"/>
      <c r="FK1011" s="16"/>
      <c r="FL1011" s="16"/>
      <c r="FM1011" s="16"/>
      <c r="FN1011" s="16"/>
      <c r="FO1011" s="16"/>
      <c r="FP1011" s="16"/>
      <c r="FQ1011" s="16"/>
      <c r="FR1011" s="16"/>
      <c r="FS1011" s="16"/>
      <c r="FT1011" s="16"/>
      <c r="FU1011" s="16"/>
      <c r="FV1011" s="16"/>
      <c r="FW1011" s="16"/>
      <c r="FX1011" s="16"/>
      <c r="FY1011" s="16"/>
      <c r="FZ1011" s="16"/>
      <c r="GA1011" s="16"/>
      <c r="GB1011" s="16"/>
      <c r="GC1011" s="16"/>
      <c r="GD1011" s="16"/>
      <c r="GE1011" s="16"/>
      <c r="GF1011" s="16"/>
      <c r="GG1011" s="16"/>
      <c r="GH1011" s="16"/>
      <c r="GI1011" s="16"/>
      <c r="GJ1011" s="16"/>
      <c r="GK1011" s="16"/>
      <c r="GL1011" s="16"/>
      <c r="GM1011" s="16"/>
      <c r="GN1011" s="16"/>
      <c r="GO1011" s="16"/>
      <c r="GP1011" s="16"/>
      <c r="GQ1011" s="16"/>
      <c r="GR1011" s="16"/>
      <c r="GS1011" s="16"/>
      <c r="GT1011" s="16"/>
      <c r="GU1011" s="16"/>
      <c r="GV1011" s="16"/>
      <c r="GW1011" s="16"/>
      <c r="GX1011" s="16"/>
      <c r="GY1011" s="16"/>
      <c r="GZ1011" s="16"/>
      <c r="HA1011" s="16"/>
      <c r="HB1011" s="16"/>
      <c r="HC1011" s="16"/>
      <c r="HD1011" s="16"/>
      <c r="HE1011" s="16"/>
      <c r="HF1011" s="16"/>
      <c r="HG1011" s="16"/>
      <c r="HH1011" s="16"/>
      <c r="HI1011" s="16"/>
      <c r="HJ1011" s="16"/>
      <c r="HK1011" s="16"/>
      <c r="HL1011" s="16"/>
      <c r="HM1011" s="16"/>
      <c r="HN1011" s="16"/>
      <c r="HO1011" s="16"/>
      <c r="HP1011" s="16"/>
      <c r="HQ1011" s="16"/>
      <c r="HR1011" s="16"/>
      <c r="HS1011" s="16"/>
      <c r="HT1011" s="16"/>
      <c r="HU1011" s="16"/>
      <c r="HV1011" s="16"/>
      <c r="HW1011" s="16"/>
      <c r="HX1011" s="16"/>
      <c r="HY1011" s="16"/>
      <c r="HZ1011" s="16"/>
      <c r="IA1011" s="16"/>
      <c r="IB1011" s="16"/>
      <c r="IC1011" s="16"/>
      <c r="ID1011" s="16"/>
      <c r="IE1011" s="16"/>
      <c r="IF1011" s="16"/>
      <c r="IG1011" s="16"/>
      <c r="IH1011" s="16"/>
      <c r="II1011" s="16"/>
      <c r="IJ1011" s="16"/>
      <c r="IK1011" s="16"/>
      <c r="IL1011" s="16"/>
      <c r="IM1011" s="16"/>
      <c r="IN1011" s="16"/>
      <c r="IO1011" s="16"/>
      <c r="IP1011" s="16"/>
      <c r="IQ1011" s="16"/>
      <c r="IR1011" s="16"/>
      <c r="IS1011" s="16"/>
      <c r="IT1011" s="16"/>
      <c r="IU1011" s="16"/>
      <c r="IV1011" s="16"/>
      <c r="IW1011" s="16"/>
      <c r="IX1011" s="16"/>
      <c r="IY1011" s="16"/>
      <c r="IZ1011" s="16"/>
      <c r="JA1011" s="16"/>
      <c r="JB1011" s="16"/>
      <c r="JC1011" s="16"/>
      <c r="JD1011" s="16"/>
      <c r="JE1011" s="16"/>
      <c r="JF1011" s="16"/>
      <c r="JG1011" s="16"/>
      <c r="JH1011" s="16"/>
      <c r="JI1011" s="16"/>
      <c r="JJ1011" s="16"/>
      <c r="JK1011" s="16"/>
      <c r="JL1011" s="16"/>
      <c r="JM1011" s="16"/>
      <c r="JN1011" s="16"/>
      <c r="JO1011" s="16"/>
      <c r="JP1011" s="16"/>
    </row>
    <row r="1012" spans="2:276" s="18" customFormat="1" ht="15.75" customHeight="1" x14ac:dyDescent="0.25">
      <c r="B1012" s="16"/>
      <c r="C1012" s="16"/>
      <c r="D1012" s="16"/>
      <c r="E1012" s="16"/>
      <c r="F1012" s="16"/>
      <c r="G1012" s="16"/>
      <c r="H1012" s="16"/>
      <c r="I1012" s="16"/>
      <c r="J1012" s="16"/>
      <c r="K1012" s="16"/>
      <c r="L1012" s="16"/>
      <c r="M1012" s="16"/>
      <c r="N1012" s="16"/>
      <c r="O1012" s="16"/>
      <c r="P1012" s="16"/>
      <c r="Q1012" s="16"/>
      <c r="R1012" s="16"/>
      <c r="S1012" s="16"/>
      <c r="T1012" s="16"/>
      <c r="U1012" s="16"/>
      <c r="V1012" s="16"/>
      <c r="W1012" s="16"/>
      <c r="X1012" s="16"/>
      <c r="Y1012" s="16"/>
      <c r="Z1012" s="16"/>
      <c r="AA1012" s="16"/>
      <c r="AB1012" s="16"/>
      <c r="AC1012" s="16"/>
      <c r="AD1012" s="16"/>
      <c r="AE1012" s="16"/>
      <c r="AF1012" s="16"/>
      <c r="AG1012" s="16"/>
      <c r="AH1012" s="16"/>
      <c r="AI1012" s="16"/>
      <c r="AJ1012" s="16"/>
      <c r="AK1012" s="16"/>
      <c r="AL1012" s="16"/>
      <c r="AM1012" s="16"/>
      <c r="AN1012" s="16"/>
      <c r="AO1012" s="16"/>
      <c r="AP1012" s="16"/>
      <c r="AQ1012" s="16"/>
      <c r="AR1012" s="16"/>
      <c r="AS1012" s="16"/>
      <c r="AT1012" s="16"/>
      <c r="AU1012" s="16"/>
      <c r="AV1012" s="16"/>
      <c r="AW1012" s="16"/>
      <c r="AX1012" s="16"/>
      <c r="AY1012" s="16"/>
      <c r="AZ1012" s="16"/>
      <c r="BA1012" s="16"/>
      <c r="BB1012" s="16"/>
      <c r="BC1012" s="16"/>
      <c r="BD1012" s="16"/>
      <c r="BE1012" s="16"/>
      <c r="BF1012" s="16"/>
      <c r="BG1012" s="16"/>
      <c r="BH1012" s="16"/>
      <c r="BI1012" s="16"/>
      <c r="BJ1012" s="16"/>
      <c r="BK1012" s="16"/>
      <c r="BL1012" s="16"/>
      <c r="BM1012" s="16"/>
      <c r="BN1012" s="16"/>
      <c r="BO1012" s="16"/>
      <c r="BP1012" s="16"/>
      <c r="BQ1012" s="16"/>
      <c r="BR1012" s="16"/>
      <c r="BS1012" s="16"/>
      <c r="BT1012" s="16"/>
      <c r="BU1012" s="16"/>
      <c r="BV1012" s="16"/>
      <c r="BW1012" s="16"/>
      <c r="BX1012" s="16"/>
      <c r="BY1012" s="16"/>
      <c r="BZ1012" s="16"/>
      <c r="CA1012" s="16"/>
      <c r="CB1012" s="16"/>
      <c r="CC1012" s="16"/>
      <c r="CD1012" s="16"/>
      <c r="CE1012" s="16"/>
      <c r="CF1012" s="16"/>
      <c r="CG1012" s="16"/>
      <c r="CH1012" s="16"/>
      <c r="CI1012" s="16"/>
      <c r="CJ1012" s="16"/>
      <c r="CK1012" s="16"/>
      <c r="CL1012" s="16"/>
      <c r="CM1012" s="16"/>
      <c r="CN1012" s="16"/>
      <c r="CO1012" s="16"/>
      <c r="CP1012" s="16"/>
      <c r="CQ1012" s="16"/>
      <c r="CR1012" s="16"/>
      <c r="CS1012" s="16"/>
      <c r="CT1012" s="16"/>
      <c r="CU1012" s="16"/>
      <c r="CV1012" s="16"/>
      <c r="CW1012" s="16"/>
      <c r="CX1012" s="16"/>
      <c r="CY1012" s="16"/>
      <c r="CZ1012" s="16"/>
      <c r="DA1012" s="16"/>
      <c r="DB1012" s="16"/>
      <c r="DC1012" s="16"/>
      <c r="DD1012" s="16"/>
      <c r="DE1012" s="16"/>
      <c r="DF1012" s="16"/>
      <c r="DG1012" s="16"/>
      <c r="DH1012" s="16"/>
      <c r="DI1012" s="16"/>
      <c r="DJ1012" s="16"/>
      <c r="DK1012" s="16"/>
      <c r="DL1012" s="16"/>
      <c r="DM1012" s="16"/>
      <c r="DN1012" s="16"/>
      <c r="DO1012" s="16"/>
      <c r="DP1012" s="16"/>
      <c r="DQ1012" s="16"/>
      <c r="DR1012" s="16"/>
      <c r="DS1012" s="16"/>
      <c r="DT1012" s="16"/>
      <c r="DU1012" s="16"/>
      <c r="DV1012" s="16"/>
      <c r="DW1012" s="16"/>
      <c r="DX1012" s="16"/>
      <c r="DY1012" s="16"/>
      <c r="DZ1012" s="16"/>
      <c r="EA1012" s="16"/>
      <c r="EB1012" s="16"/>
      <c r="EC1012" s="16"/>
      <c r="ED1012" s="16"/>
      <c r="EE1012" s="16"/>
      <c r="EF1012" s="16"/>
      <c r="EG1012" s="16"/>
      <c r="EH1012" s="16"/>
      <c r="EI1012" s="16"/>
      <c r="EJ1012" s="16"/>
      <c r="EK1012" s="16"/>
      <c r="EL1012" s="16"/>
      <c r="EM1012" s="16"/>
      <c r="EN1012" s="16"/>
      <c r="EO1012" s="16"/>
      <c r="EP1012" s="16"/>
      <c r="EQ1012" s="16"/>
      <c r="ER1012" s="16"/>
      <c r="ES1012" s="16"/>
      <c r="ET1012" s="16"/>
      <c r="EU1012" s="16"/>
      <c r="EV1012" s="16"/>
      <c r="EW1012" s="16"/>
      <c r="EX1012" s="16"/>
      <c r="EY1012" s="16"/>
      <c r="EZ1012" s="16"/>
      <c r="FA1012" s="16"/>
      <c r="FB1012" s="16"/>
      <c r="FC1012" s="16"/>
      <c r="FD1012" s="16"/>
      <c r="FE1012" s="16"/>
      <c r="FF1012" s="16"/>
      <c r="FG1012" s="16"/>
      <c r="FH1012" s="16"/>
      <c r="FI1012" s="16"/>
      <c r="FJ1012" s="16"/>
      <c r="FK1012" s="16"/>
      <c r="FL1012" s="16"/>
      <c r="FM1012" s="16"/>
      <c r="FN1012" s="16"/>
      <c r="FO1012" s="16"/>
      <c r="FP1012" s="16"/>
      <c r="FQ1012" s="16"/>
      <c r="FR1012" s="16"/>
      <c r="FS1012" s="16"/>
      <c r="FT1012" s="16"/>
      <c r="FU1012" s="16"/>
      <c r="FV1012" s="16"/>
      <c r="FW1012" s="16"/>
      <c r="FX1012" s="16"/>
      <c r="FY1012" s="16"/>
      <c r="FZ1012" s="16"/>
      <c r="GA1012" s="16"/>
      <c r="GB1012" s="16"/>
      <c r="GC1012" s="16"/>
      <c r="GD1012" s="16"/>
      <c r="GE1012" s="16"/>
      <c r="GF1012" s="16"/>
      <c r="GG1012" s="16"/>
      <c r="GH1012" s="16"/>
      <c r="GI1012" s="16"/>
      <c r="GJ1012" s="16"/>
      <c r="GK1012" s="16"/>
      <c r="GL1012" s="16"/>
      <c r="GM1012" s="16"/>
      <c r="GN1012" s="16"/>
      <c r="GO1012" s="16"/>
      <c r="GP1012" s="16"/>
      <c r="GQ1012" s="16"/>
      <c r="GR1012" s="16"/>
      <c r="GS1012" s="16"/>
      <c r="GT1012" s="16"/>
      <c r="GU1012" s="16"/>
      <c r="GV1012" s="16"/>
      <c r="GW1012" s="16"/>
      <c r="GX1012" s="16"/>
      <c r="GY1012" s="16"/>
      <c r="GZ1012" s="16"/>
      <c r="HA1012" s="16"/>
      <c r="HB1012" s="16"/>
      <c r="HC1012" s="16"/>
      <c r="HD1012" s="16"/>
      <c r="HE1012" s="16"/>
      <c r="HF1012" s="16"/>
      <c r="HG1012" s="16"/>
      <c r="HH1012" s="16"/>
      <c r="HI1012" s="16"/>
      <c r="HJ1012" s="16"/>
      <c r="HK1012" s="16"/>
      <c r="HL1012" s="16"/>
      <c r="HM1012" s="16"/>
      <c r="HN1012" s="16"/>
      <c r="HO1012" s="16"/>
      <c r="HP1012" s="16"/>
      <c r="HQ1012" s="16"/>
      <c r="HR1012" s="16"/>
      <c r="HS1012" s="16"/>
      <c r="HT1012" s="16"/>
      <c r="HU1012" s="16"/>
      <c r="HV1012" s="16"/>
      <c r="HW1012" s="16"/>
      <c r="HX1012" s="16"/>
      <c r="HY1012" s="16"/>
      <c r="HZ1012" s="16"/>
      <c r="IA1012" s="16"/>
      <c r="IB1012" s="16"/>
      <c r="IC1012" s="16"/>
      <c r="ID1012" s="16"/>
      <c r="IE1012" s="16"/>
      <c r="IF1012" s="16"/>
      <c r="IG1012" s="16"/>
      <c r="IH1012" s="16"/>
      <c r="II1012" s="16"/>
      <c r="IJ1012" s="16"/>
      <c r="IK1012" s="16"/>
      <c r="IL1012" s="16"/>
      <c r="IM1012" s="16"/>
      <c r="IN1012" s="16"/>
      <c r="IO1012" s="16"/>
      <c r="IP1012" s="16"/>
      <c r="IQ1012" s="16"/>
      <c r="IR1012" s="16"/>
      <c r="IS1012" s="16"/>
      <c r="IT1012" s="16"/>
      <c r="IU1012" s="16"/>
      <c r="IV1012" s="16"/>
      <c r="IW1012" s="16"/>
      <c r="IX1012" s="16"/>
      <c r="IY1012" s="16"/>
      <c r="IZ1012" s="16"/>
      <c r="JA1012" s="16"/>
      <c r="JB1012" s="16"/>
      <c r="JC1012" s="16"/>
      <c r="JD1012" s="16"/>
      <c r="JE1012" s="16"/>
      <c r="JF1012" s="16"/>
      <c r="JG1012" s="16"/>
      <c r="JH1012" s="16"/>
      <c r="JI1012" s="16"/>
      <c r="JJ1012" s="16"/>
      <c r="JK1012" s="16"/>
      <c r="JL1012" s="16"/>
      <c r="JM1012" s="16"/>
      <c r="JN1012" s="16"/>
      <c r="JO1012" s="16"/>
      <c r="JP1012" s="16"/>
    </row>
    <row r="1013" spans="2:276" s="18" customFormat="1" ht="15.75" customHeight="1" x14ac:dyDescent="0.25">
      <c r="B1013" s="16"/>
      <c r="C1013" s="16"/>
      <c r="D1013" s="16"/>
      <c r="E1013" s="16"/>
      <c r="F1013" s="16"/>
      <c r="G1013" s="16"/>
      <c r="H1013" s="16"/>
      <c r="I1013" s="16"/>
      <c r="J1013" s="16"/>
      <c r="K1013" s="16"/>
      <c r="L1013" s="16"/>
      <c r="M1013" s="16"/>
      <c r="N1013" s="16"/>
      <c r="O1013" s="16"/>
      <c r="P1013" s="16"/>
      <c r="Q1013" s="16"/>
      <c r="R1013" s="16"/>
      <c r="S1013" s="16"/>
      <c r="T1013" s="16"/>
      <c r="U1013" s="16"/>
      <c r="V1013" s="16"/>
      <c r="W1013" s="16"/>
      <c r="X1013" s="16"/>
      <c r="Y1013" s="16"/>
      <c r="Z1013" s="16"/>
      <c r="AA1013" s="16"/>
      <c r="AB1013" s="16"/>
      <c r="AC1013" s="16"/>
      <c r="AD1013" s="16"/>
      <c r="AE1013" s="16"/>
      <c r="AF1013" s="16"/>
      <c r="AG1013" s="16"/>
      <c r="AH1013" s="16"/>
      <c r="AI1013" s="16"/>
      <c r="AJ1013" s="16"/>
      <c r="AK1013" s="16"/>
      <c r="AL1013" s="16"/>
      <c r="AM1013" s="16"/>
      <c r="AN1013" s="16"/>
      <c r="AO1013" s="16"/>
      <c r="AP1013" s="16"/>
      <c r="AQ1013" s="16"/>
      <c r="AR1013" s="16"/>
      <c r="AS1013" s="16"/>
      <c r="AT1013" s="16"/>
      <c r="AU1013" s="16"/>
      <c r="AV1013" s="16"/>
      <c r="AW1013" s="16"/>
      <c r="AX1013" s="16"/>
      <c r="AY1013" s="16"/>
      <c r="AZ1013" s="16"/>
      <c r="BA1013" s="16"/>
      <c r="BB1013" s="16"/>
      <c r="BC1013" s="16"/>
      <c r="BD1013" s="16"/>
      <c r="BE1013" s="16"/>
      <c r="BF1013" s="16"/>
      <c r="BG1013" s="16"/>
      <c r="BH1013" s="16"/>
      <c r="BI1013" s="16"/>
      <c r="BJ1013" s="16"/>
      <c r="BK1013" s="16"/>
      <c r="BL1013" s="16"/>
      <c r="BM1013" s="16"/>
      <c r="BN1013" s="16"/>
      <c r="BO1013" s="16"/>
      <c r="BP1013" s="16"/>
      <c r="BQ1013" s="16"/>
      <c r="BR1013" s="16"/>
      <c r="BS1013" s="16"/>
      <c r="BT1013" s="16"/>
      <c r="BU1013" s="16"/>
      <c r="BV1013" s="16"/>
      <c r="BW1013" s="16"/>
      <c r="BX1013" s="16"/>
      <c r="BY1013" s="16"/>
      <c r="BZ1013" s="16"/>
      <c r="CA1013" s="16"/>
      <c r="CB1013" s="16"/>
      <c r="CC1013" s="16"/>
      <c r="CD1013" s="16"/>
      <c r="CE1013" s="16"/>
      <c r="CF1013" s="16"/>
      <c r="CG1013" s="16"/>
      <c r="CH1013" s="16"/>
      <c r="CI1013" s="16"/>
      <c r="CJ1013" s="16"/>
      <c r="CK1013" s="16"/>
      <c r="CL1013" s="16"/>
      <c r="CM1013" s="16"/>
      <c r="CN1013" s="16"/>
      <c r="CO1013" s="16"/>
      <c r="CP1013" s="16"/>
      <c r="CQ1013" s="16"/>
      <c r="CR1013" s="16"/>
      <c r="CS1013" s="16"/>
      <c r="CT1013" s="16"/>
      <c r="CU1013" s="16"/>
      <c r="CV1013" s="16"/>
      <c r="CW1013" s="16"/>
      <c r="CX1013" s="16"/>
      <c r="CY1013" s="16"/>
      <c r="CZ1013" s="16"/>
      <c r="DA1013" s="16"/>
      <c r="DB1013" s="16"/>
      <c r="DC1013" s="16"/>
      <c r="DD1013" s="16"/>
      <c r="DE1013" s="16"/>
      <c r="DF1013" s="16"/>
      <c r="DG1013" s="16"/>
      <c r="DH1013" s="16"/>
      <c r="DI1013" s="16"/>
      <c r="DJ1013" s="16"/>
      <c r="DK1013" s="16"/>
      <c r="DL1013" s="16"/>
      <c r="DM1013" s="16"/>
      <c r="DN1013" s="16"/>
      <c r="DO1013" s="16"/>
      <c r="DP1013" s="16"/>
      <c r="DQ1013" s="16"/>
      <c r="DR1013" s="16"/>
      <c r="DS1013" s="16"/>
      <c r="DT1013" s="16"/>
      <c r="DU1013" s="16"/>
      <c r="DV1013" s="16"/>
      <c r="DW1013" s="16"/>
      <c r="DX1013" s="16"/>
      <c r="DY1013" s="16"/>
      <c r="DZ1013" s="16"/>
      <c r="EA1013" s="16"/>
      <c r="EB1013" s="16"/>
      <c r="EC1013" s="16"/>
      <c r="ED1013" s="16"/>
      <c r="EE1013" s="16"/>
      <c r="EF1013" s="16"/>
      <c r="EG1013" s="16"/>
      <c r="EH1013" s="16"/>
      <c r="EI1013" s="16"/>
      <c r="EJ1013" s="16"/>
      <c r="EK1013" s="16"/>
      <c r="EL1013" s="16"/>
      <c r="EM1013" s="16"/>
      <c r="EN1013" s="16"/>
      <c r="EO1013" s="16"/>
      <c r="EP1013" s="16"/>
      <c r="EQ1013" s="16"/>
      <c r="ER1013" s="16"/>
      <c r="ES1013" s="16"/>
      <c r="ET1013" s="16"/>
      <c r="EU1013" s="16"/>
      <c r="EV1013" s="16"/>
      <c r="EW1013" s="16"/>
      <c r="EX1013" s="16"/>
      <c r="EY1013" s="16"/>
      <c r="EZ1013" s="16"/>
      <c r="FA1013" s="16"/>
      <c r="FB1013" s="16"/>
      <c r="FC1013" s="16"/>
      <c r="FD1013" s="16"/>
      <c r="FE1013" s="16"/>
      <c r="FF1013" s="16"/>
      <c r="FG1013" s="16"/>
      <c r="FH1013" s="16"/>
      <c r="FI1013" s="16"/>
      <c r="FJ1013" s="16"/>
      <c r="FK1013" s="16"/>
      <c r="FL1013" s="16"/>
      <c r="FM1013" s="16"/>
      <c r="FN1013" s="16"/>
      <c r="FO1013" s="16"/>
      <c r="FP1013" s="16"/>
      <c r="FQ1013" s="16"/>
      <c r="FR1013" s="16"/>
      <c r="FS1013" s="16"/>
      <c r="FT1013" s="16"/>
      <c r="FU1013" s="16"/>
      <c r="FV1013" s="16"/>
      <c r="FW1013" s="16"/>
      <c r="FX1013" s="16"/>
      <c r="FY1013" s="16"/>
      <c r="FZ1013" s="16"/>
      <c r="GA1013" s="16"/>
      <c r="GB1013" s="16"/>
      <c r="GC1013" s="16"/>
      <c r="GD1013" s="16"/>
      <c r="GE1013" s="16"/>
      <c r="GF1013" s="16"/>
      <c r="GG1013" s="16"/>
      <c r="GH1013" s="16"/>
      <c r="GI1013" s="16"/>
      <c r="GJ1013" s="16"/>
      <c r="GK1013" s="16"/>
      <c r="GL1013" s="16"/>
      <c r="GM1013" s="16"/>
      <c r="GN1013" s="16"/>
      <c r="GO1013" s="16"/>
      <c r="GP1013" s="16"/>
      <c r="GQ1013" s="16"/>
      <c r="GR1013" s="16"/>
      <c r="GS1013" s="16"/>
      <c r="GT1013" s="16"/>
      <c r="GU1013" s="16"/>
      <c r="GV1013" s="16"/>
      <c r="GW1013" s="16"/>
      <c r="GX1013" s="16"/>
      <c r="GY1013" s="16"/>
      <c r="GZ1013" s="16"/>
      <c r="HA1013" s="16"/>
      <c r="HB1013" s="16"/>
      <c r="HC1013" s="16"/>
      <c r="HD1013" s="16"/>
      <c r="HE1013" s="16"/>
      <c r="HF1013" s="16"/>
      <c r="HG1013" s="16"/>
      <c r="HH1013" s="16"/>
      <c r="HI1013" s="16"/>
      <c r="HJ1013" s="16"/>
      <c r="HK1013" s="16"/>
      <c r="HL1013" s="16"/>
      <c r="HM1013" s="16"/>
      <c r="HN1013" s="16"/>
      <c r="HO1013" s="16"/>
      <c r="HP1013" s="16"/>
      <c r="HQ1013" s="16"/>
      <c r="HR1013" s="16"/>
      <c r="HS1013" s="16"/>
      <c r="HT1013" s="16"/>
      <c r="HU1013" s="16"/>
      <c r="HV1013" s="16"/>
      <c r="HW1013" s="16"/>
      <c r="HX1013" s="16"/>
      <c r="HY1013" s="16"/>
      <c r="HZ1013" s="16"/>
      <c r="IA1013" s="16"/>
      <c r="IB1013" s="16"/>
      <c r="IC1013" s="16"/>
      <c r="ID1013" s="16"/>
      <c r="IE1013" s="16"/>
      <c r="IF1013" s="16"/>
      <c r="IG1013" s="16"/>
      <c r="IH1013" s="16"/>
      <c r="II1013" s="16"/>
      <c r="IJ1013" s="16"/>
      <c r="IK1013" s="16"/>
      <c r="IL1013" s="16"/>
      <c r="IM1013" s="16"/>
      <c r="IN1013" s="16"/>
      <c r="IO1013" s="16"/>
      <c r="IP1013" s="16"/>
      <c r="IQ1013" s="16"/>
      <c r="IR1013" s="16"/>
      <c r="IS1013" s="16"/>
      <c r="IT1013" s="16"/>
      <c r="IU1013" s="16"/>
      <c r="IV1013" s="16"/>
      <c r="IW1013" s="16"/>
      <c r="IX1013" s="16"/>
      <c r="IY1013" s="16"/>
      <c r="IZ1013" s="16"/>
      <c r="JA1013" s="16"/>
      <c r="JB1013" s="16"/>
      <c r="JC1013" s="16"/>
      <c r="JD1013" s="16"/>
      <c r="JE1013" s="16"/>
      <c r="JF1013" s="16"/>
      <c r="JG1013" s="16"/>
      <c r="JH1013" s="16"/>
      <c r="JI1013" s="16"/>
      <c r="JJ1013" s="16"/>
      <c r="JK1013" s="16"/>
      <c r="JL1013" s="16"/>
      <c r="JM1013" s="16"/>
      <c r="JN1013" s="16"/>
      <c r="JO1013" s="16"/>
      <c r="JP1013" s="16"/>
    </row>
    <row r="1014" spans="2:276" s="18" customFormat="1" ht="15.75" customHeight="1" x14ac:dyDescent="0.25">
      <c r="B1014" s="16"/>
      <c r="C1014" s="16"/>
      <c r="D1014" s="16"/>
      <c r="E1014" s="16"/>
      <c r="F1014" s="16"/>
      <c r="G1014" s="16"/>
      <c r="H1014" s="16"/>
      <c r="I1014" s="16"/>
      <c r="J1014" s="16"/>
      <c r="K1014" s="16"/>
      <c r="L1014" s="16"/>
      <c r="M1014" s="16"/>
      <c r="N1014" s="16"/>
      <c r="O1014" s="16"/>
      <c r="P1014" s="16"/>
      <c r="Q1014" s="16"/>
      <c r="R1014" s="16"/>
      <c r="S1014" s="16"/>
      <c r="T1014" s="16"/>
      <c r="U1014" s="16"/>
      <c r="V1014" s="16"/>
      <c r="W1014" s="16"/>
      <c r="X1014" s="16"/>
      <c r="Y1014" s="16"/>
      <c r="Z1014" s="16"/>
      <c r="AA1014" s="16"/>
      <c r="AB1014" s="16"/>
      <c r="AC1014" s="16"/>
      <c r="AD1014" s="16"/>
      <c r="AE1014" s="16"/>
      <c r="AF1014" s="16"/>
      <c r="AG1014" s="16"/>
      <c r="AH1014" s="16"/>
      <c r="AI1014" s="16"/>
      <c r="AJ1014" s="16"/>
      <c r="AK1014" s="16"/>
      <c r="AL1014" s="16"/>
      <c r="AM1014" s="16"/>
      <c r="AN1014" s="16"/>
      <c r="AO1014" s="16"/>
      <c r="AP1014" s="16"/>
      <c r="AQ1014" s="16"/>
      <c r="AR1014" s="16"/>
      <c r="AS1014" s="16"/>
      <c r="AT1014" s="16"/>
      <c r="AU1014" s="16"/>
      <c r="AV1014" s="16"/>
      <c r="AW1014" s="16"/>
      <c r="AX1014" s="16"/>
      <c r="AY1014" s="16"/>
      <c r="AZ1014" s="16"/>
      <c r="BA1014" s="16"/>
      <c r="BB1014" s="16"/>
      <c r="BC1014" s="16"/>
      <c r="BD1014" s="16"/>
      <c r="BE1014" s="16"/>
      <c r="BF1014" s="16"/>
      <c r="BG1014" s="16"/>
      <c r="BH1014" s="16"/>
      <c r="BI1014" s="16"/>
      <c r="BJ1014" s="16"/>
      <c r="BK1014" s="16"/>
      <c r="BL1014" s="16"/>
      <c r="BM1014" s="16"/>
      <c r="BN1014" s="16"/>
      <c r="BO1014" s="16"/>
      <c r="BP1014" s="16"/>
      <c r="BQ1014" s="16"/>
      <c r="BR1014" s="16"/>
      <c r="BS1014" s="16"/>
      <c r="BT1014" s="16"/>
      <c r="BU1014" s="16"/>
      <c r="BV1014" s="16"/>
      <c r="BW1014" s="16"/>
      <c r="BX1014" s="16"/>
      <c r="BY1014" s="16"/>
      <c r="BZ1014" s="16"/>
      <c r="CA1014" s="16"/>
      <c r="CB1014" s="16"/>
      <c r="CC1014" s="16"/>
      <c r="CD1014" s="16"/>
      <c r="CE1014" s="16"/>
      <c r="CF1014" s="16"/>
      <c r="CG1014" s="16"/>
      <c r="CH1014" s="16"/>
      <c r="CI1014" s="16"/>
      <c r="CJ1014" s="16"/>
      <c r="CK1014" s="16"/>
      <c r="CL1014" s="16"/>
      <c r="CM1014" s="16"/>
      <c r="CN1014" s="16"/>
      <c r="CO1014" s="16"/>
      <c r="CP1014" s="16"/>
      <c r="CQ1014" s="16"/>
      <c r="CR1014" s="16"/>
      <c r="CS1014" s="16"/>
      <c r="CT1014" s="16"/>
      <c r="CU1014" s="16"/>
      <c r="CV1014" s="16"/>
      <c r="CW1014" s="16"/>
      <c r="CX1014" s="16"/>
      <c r="CY1014" s="16"/>
      <c r="CZ1014" s="16"/>
      <c r="DA1014" s="16"/>
      <c r="DB1014" s="16"/>
      <c r="DC1014" s="16"/>
      <c r="DD1014" s="16"/>
      <c r="DE1014" s="16"/>
      <c r="DF1014" s="16"/>
      <c r="DG1014" s="16"/>
      <c r="DH1014" s="16"/>
      <c r="DI1014" s="16"/>
      <c r="DJ1014" s="16"/>
      <c r="DK1014" s="16"/>
      <c r="DL1014" s="16"/>
      <c r="DM1014" s="16"/>
      <c r="DN1014" s="16"/>
      <c r="DO1014" s="16"/>
      <c r="DP1014" s="16"/>
      <c r="DQ1014" s="16"/>
      <c r="DR1014" s="16"/>
      <c r="DS1014" s="16"/>
      <c r="DT1014" s="16"/>
      <c r="DU1014" s="16"/>
      <c r="DV1014" s="16"/>
      <c r="DW1014" s="16"/>
      <c r="DX1014" s="16"/>
      <c r="DY1014" s="16"/>
      <c r="DZ1014" s="16"/>
      <c r="EA1014" s="16"/>
      <c r="EB1014" s="16"/>
      <c r="EC1014" s="16"/>
      <c r="ED1014" s="16"/>
      <c r="EE1014" s="16"/>
      <c r="EF1014" s="16"/>
      <c r="EG1014" s="16"/>
      <c r="EH1014" s="16"/>
      <c r="EI1014" s="16"/>
      <c r="EJ1014" s="16"/>
      <c r="EK1014" s="16"/>
      <c r="EL1014" s="16"/>
      <c r="EM1014" s="16"/>
      <c r="EN1014" s="16"/>
      <c r="EO1014" s="16"/>
      <c r="EP1014" s="16"/>
      <c r="EQ1014" s="16"/>
      <c r="ER1014" s="16"/>
      <c r="ES1014" s="16"/>
      <c r="ET1014" s="16"/>
      <c r="EU1014" s="16"/>
      <c r="EV1014" s="16"/>
      <c r="EW1014" s="16"/>
      <c r="EX1014" s="16"/>
      <c r="EY1014" s="16"/>
      <c r="EZ1014" s="16"/>
      <c r="FA1014" s="16"/>
      <c r="FB1014" s="16"/>
      <c r="FC1014" s="16"/>
      <c r="FD1014" s="16"/>
      <c r="FE1014" s="16"/>
      <c r="FF1014" s="16"/>
      <c r="FG1014" s="16"/>
      <c r="FH1014" s="16"/>
      <c r="FI1014" s="16"/>
      <c r="FJ1014" s="16"/>
      <c r="FK1014" s="16"/>
      <c r="FL1014" s="16"/>
      <c r="FM1014" s="16"/>
      <c r="FN1014" s="16"/>
      <c r="FO1014" s="16"/>
      <c r="FP1014" s="16"/>
      <c r="FQ1014" s="16"/>
      <c r="FR1014" s="16"/>
      <c r="FS1014" s="16"/>
      <c r="FT1014" s="16"/>
      <c r="FU1014" s="16"/>
      <c r="FV1014" s="16"/>
      <c r="FW1014" s="16"/>
      <c r="FX1014" s="16"/>
      <c r="FY1014" s="16"/>
      <c r="FZ1014" s="16"/>
      <c r="GA1014" s="16"/>
      <c r="GB1014" s="16"/>
      <c r="GC1014" s="16"/>
      <c r="GD1014" s="16"/>
      <c r="GE1014" s="16"/>
      <c r="GF1014" s="16"/>
      <c r="GG1014" s="16"/>
      <c r="GH1014" s="16"/>
      <c r="GI1014" s="16"/>
      <c r="GJ1014" s="16"/>
      <c r="GK1014" s="16"/>
      <c r="GL1014" s="16"/>
      <c r="GM1014" s="16"/>
      <c r="GN1014" s="16"/>
      <c r="GO1014" s="16"/>
      <c r="GP1014" s="16"/>
      <c r="GQ1014" s="16"/>
      <c r="GR1014" s="16"/>
      <c r="GS1014" s="16"/>
      <c r="GT1014" s="16"/>
      <c r="GU1014" s="16"/>
      <c r="GV1014" s="16"/>
      <c r="GW1014" s="16"/>
      <c r="GX1014" s="16"/>
      <c r="GY1014" s="16"/>
      <c r="GZ1014" s="16"/>
      <c r="HA1014" s="16"/>
      <c r="HB1014" s="16"/>
      <c r="HC1014" s="16"/>
      <c r="HD1014" s="16"/>
      <c r="HE1014" s="16"/>
      <c r="HF1014" s="16"/>
      <c r="HG1014" s="16"/>
      <c r="HH1014" s="16"/>
      <c r="HI1014" s="16"/>
      <c r="HJ1014" s="16"/>
      <c r="HK1014" s="16"/>
      <c r="HL1014" s="16"/>
      <c r="HM1014" s="16"/>
      <c r="HN1014" s="16"/>
      <c r="HO1014" s="16"/>
      <c r="HP1014" s="16"/>
      <c r="HQ1014" s="16"/>
      <c r="HR1014" s="16"/>
      <c r="HS1014" s="16"/>
      <c r="HT1014" s="16"/>
      <c r="HU1014" s="16"/>
      <c r="HV1014" s="16"/>
      <c r="HW1014" s="16"/>
      <c r="HX1014" s="16"/>
      <c r="HY1014" s="16"/>
      <c r="HZ1014" s="16"/>
      <c r="IA1014" s="16"/>
      <c r="IB1014" s="16"/>
      <c r="IC1014" s="16"/>
      <c r="ID1014" s="16"/>
      <c r="IE1014" s="16"/>
      <c r="IF1014" s="16"/>
      <c r="IG1014" s="16"/>
      <c r="IH1014" s="16"/>
      <c r="II1014" s="16"/>
      <c r="IJ1014" s="16"/>
      <c r="IK1014" s="16"/>
      <c r="IL1014" s="16"/>
      <c r="IM1014" s="16"/>
      <c r="IN1014" s="16"/>
      <c r="IO1014" s="16"/>
      <c r="IP1014" s="16"/>
      <c r="IQ1014" s="16"/>
      <c r="IR1014" s="16"/>
      <c r="IS1014" s="16"/>
      <c r="IT1014" s="16"/>
      <c r="IU1014" s="16"/>
      <c r="IV1014" s="16"/>
      <c r="IW1014" s="16"/>
      <c r="IX1014" s="16"/>
      <c r="IY1014" s="16"/>
      <c r="IZ1014" s="16"/>
      <c r="JA1014" s="16"/>
      <c r="JB1014" s="16"/>
      <c r="JC1014" s="16"/>
      <c r="JD1014" s="16"/>
      <c r="JE1014" s="16"/>
      <c r="JF1014" s="16"/>
      <c r="JG1014" s="16"/>
      <c r="JH1014" s="16"/>
      <c r="JI1014" s="16"/>
      <c r="JJ1014" s="16"/>
      <c r="JK1014" s="16"/>
      <c r="JL1014" s="16"/>
      <c r="JM1014" s="16"/>
      <c r="JN1014" s="16"/>
      <c r="JO1014" s="16"/>
      <c r="JP1014" s="16"/>
    </row>
    <row r="1015" spans="2:276" s="18" customFormat="1" ht="15.75" customHeight="1" x14ac:dyDescent="0.25">
      <c r="B1015" s="16"/>
      <c r="C1015" s="16"/>
      <c r="D1015" s="16"/>
      <c r="E1015" s="16"/>
      <c r="F1015" s="16"/>
      <c r="G1015" s="16"/>
      <c r="H1015" s="16"/>
      <c r="I1015" s="16"/>
      <c r="J1015" s="16"/>
      <c r="K1015" s="16"/>
      <c r="L1015" s="16"/>
      <c r="M1015" s="16"/>
      <c r="N1015" s="16"/>
      <c r="O1015" s="16"/>
      <c r="P1015" s="16"/>
      <c r="Q1015" s="16"/>
      <c r="R1015" s="16"/>
      <c r="S1015" s="16"/>
      <c r="T1015" s="16"/>
      <c r="U1015" s="16"/>
      <c r="V1015" s="16"/>
      <c r="W1015" s="16"/>
      <c r="X1015" s="16"/>
      <c r="Y1015" s="16"/>
      <c r="Z1015" s="16"/>
      <c r="AA1015" s="16"/>
      <c r="AB1015" s="16"/>
      <c r="AC1015" s="16"/>
      <c r="AD1015" s="16"/>
      <c r="AE1015" s="16"/>
      <c r="AF1015" s="16"/>
      <c r="AG1015" s="16"/>
      <c r="AH1015" s="16"/>
      <c r="AI1015" s="16"/>
      <c r="AJ1015" s="16"/>
      <c r="AK1015" s="16"/>
      <c r="AL1015" s="16"/>
      <c r="AM1015" s="16"/>
      <c r="AN1015" s="16"/>
      <c r="AO1015" s="16"/>
      <c r="AP1015" s="16"/>
      <c r="AQ1015" s="16"/>
      <c r="AR1015" s="16"/>
      <c r="AS1015" s="16"/>
      <c r="AT1015" s="16"/>
      <c r="AU1015" s="16"/>
      <c r="AV1015" s="16"/>
      <c r="AW1015" s="16"/>
      <c r="AX1015" s="16"/>
      <c r="AY1015" s="16"/>
      <c r="AZ1015" s="16"/>
      <c r="BA1015" s="16"/>
      <c r="BB1015" s="16"/>
      <c r="BC1015" s="16"/>
      <c r="BD1015" s="16"/>
      <c r="BE1015" s="16"/>
      <c r="BF1015" s="16"/>
      <c r="BG1015" s="16"/>
      <c r="BH1015" s="16"/>
      <c r="BI1015" s="16"/>
      <c r="BJ1015" s="16"/>
      <c r="BK1015" s="16"/>
      <c r="BL1015" s="16"/>
      <c r="BM1015" s="16"/>
      <c r="BN1015" s="16"/>
      <c r="BO1015" s="16"/>
      <c r="BP1015" s="16"/>
      <c r="BQ1015" s="16"/>
      <c r="BR1015" s="16"/>
      <c r="BS1015" s="16"/>
      <c r="BT1015" s="16"/>
      <c r="BU1015" s="16"/>
      <c r="BV1015" s="16"/>
      <c r="BW1015" s="16"/>
      <c r="BX1015" s="16"/>
      <c r="BY1015" s="16"/>
      <c r="BZ1015" s="16"/>
      <c r="CA1015" s="16"/>
      <c r="CB1015" s="16"/>
      <c r="CC1015" s="16"/>
      <c r="CD1015" s="16"/>
      <c r="CE1015" s="16"/>
      <c r="CF1015" s="16"/>
      <c r="CG1015" s="16"/>
      <c r="CH1015" s="16"/>
      <c r="CI1015" s="16"/>
      <c r="CJ1015" s="16"/>
      <c r="CK1015" s="16"/>
      <c r="CL1015" s="16"/>
      <c r="CM1015" s="16"/>
      <c r="CN1015" s="16"/>
      <c r="CO1015" s="16"/>
      <c r="CP1015" s="16"/>
      <c r="CQ1015" s="16"/>
      <c r="CR1015" s="16"/>
      <c r="CS1015" s="16"/>
      <c r="CT1015" s="16"/>
      <c r="CU1015" s="16"/>
      <c r="CV1015" s="16"/>
      <c r="CW1015" s="16"/>
      <c r="CX1015" s="16"/>
      <c r="CY1015" s="16"/>
      <c r="CZ1015" s="16"/>
      <c r="DA1015" s="16"/>
      <c r="DB1015" s="16"/>
      <c r="DC1015" s="16"/>
      <c r="DD1015" s="16"/>
      <c r="DE1015" s="16"/>
      <c r="DF1015" s="16"/>
      <c r="DG1015" s="16"/>
      <c r="DH1015" s="16"/>
      <c r="DI1015" s="16"/>
      <c r="DJ1015" s="16"/>
      <c r="DK1015" s="16"/>
      <c r="DL1015" s="16"/>
      <c r="DM1015" s="16"/>
      <c r="DN1015" s="16"/>
      <c r="DO1015" s="16"/>
      <c r="DP1015" s="16"/>
      <c r="DQ1015" s="16"/>
      <c r="DR1015" s="16"/>
      <c r="DS1015" s="16"/>
      <c r="DT1015" s="16"/>
      <c r="DU1015" s="16"/>
      <c r="DV1015" s="16"/>
      <c r="DW1015" s="16"/>
      <c r="DX1015" s="16"/>
      <c r="DY1015" s="16"/>
      <c r="DZ1015" s="16"/>
      <c r="EA1015" s="16"/>
      <c r="EB1015" s="16"/>
      <c r="EC1015" s="16"/>
      <c r="ED1015" s="16"/>
      <c r="EE1015" s="16"/>
      <c r="EF1015" s="16"/>
      <c r="EG1015" s="16"/>
      <c r="EH1015" s="16"/>
      <c r="EI1015" s="16"/>
      <c r="EJ1015" s="16"/>
      <c r="EK1015" s="16"/>
      <c r="EL1015" s="16"/>
      <c r="EM1015" s="16"/>
      <c r="EN1015" s="16"/>
      <c r="EO1015" s="16"/>
      <c r="EP1015" s="16"/>
      <c r="EQ1015" s="16"/>
      <c r="ER1015" s="16"/>
      <c r="ES1015" s="16"/>
      <c r="ET1015" s="16"/>
      <c r="EU1015" s="16"/>
      <c r="EV1015" s="16"/>
      <c r="EW1015" s="16"/>
      <c r="EX1015" s="16"/>
      <c r="EY1015" s="16"/>
      <c r="EZ1015" s="16"/>
      <c r="FA1015" s="16"/>
      <c r="FB1015" s="16"/>
      <c r="FC1015" s="16"/>
      <c r="FD1015" s="16"/>
      <c r="FE1015" s="16"/>
      <c r="FF1015" s="16"/>
      <c r="FG1015" s="16"/>
      <c r="FH1015" s="16"/>
      <c r="FI1015" s="16"/>
      <c r="FJ1015" s="16"/>
      <c r="FK1015" s="16"/>
      <c r="FL1015" s="16"/>
      <c r="FM1015" s="16"/>
      <c r="FN1015" s="16"/>
      <c r="FO1015" s="16"/>
      <c r="FP1015" s="16"/>
      <c r="FQ1015" s="16"/>
      <c r="FR1015" s="16"/>
      <c r="FS1015" s="16"/>
      <c r="FT1015" s="16"/>
      <c r="FU1015" s="16"/>
      <c r="FV1015" s="16"/>
      <c r="FW1015" s="16"/>
      <c r="FX1015" s="16"/>
      <c r="FY1015" s="16"/>
      <c r="FZ1015" s="16"/>
      <c r="GA1015" s="16"/>
      <c r="GB1015" s="16"/>
      <c r="GC1015" s="16"/>
      <c r="GD1015" s="16"/>
      <c r="GE1015" s="16"/>
      <c r="GF1015" s="16"/>
      <c r="GG1015" s="16"/>
      <c r="GH1015" s="16"/>
      <c r="GI1015" s="16"/>
      <c r="GJ1015" s="16"/>
      <c r="GK1015" s="16"/>
      <c r="GL1015" s="16"/>
      <c r="GM1015" s="16"/>
      <c r="GN1015" s="16"/>
      <c r="GO1015" s="16"/>
      <c r="GP1015" s="16"/>
      <c r="GQ1015" s="16"/>
      <c r="GR1015" s="16"/>
      <c r="GS1015" s="16"/>
      <c r="GT1015" s="16"/>
      <c r="GU1015" s="16"/>
      <c r="GV1015" s="16"/>
      <c r="GW1015" s="16"/>
      <c r="GX1015" s="16"/>
      <c r="GY1015" s="16"/>
      <c r="GZ1015" s="16"/>
      <c r="HA1015" s="16"/>
      <c r="HB1015" s="16"/>
      <c r="HC1015" s="16"/>
      <c r="HD1015" s="16"/>
      <c r="HE1015" s="16"/>
      <c r="HF1015" s="16"/>
      <c r="HG1015" s="16"/>
      <c r="HH1015" s="16"/>
      <c r="HI1015" s="16"/>
      <c r="HJ1015" s="16"/>
      <c r="HK1015" s="16"/>
      <c r="HL1015" s="16"/>
      <c r="HM1015" s="16"/>
      <c r="HN1015" s="16"/>
      <c r="HO1015" s="16"/>
      <c r="HP1015" s="16"/>
      <c r="HQ1015" s="16"/>
      <c r="HR1015" s="16"/>
      <c r="HS1015" s="16"/>
      <c r="HT1015" s="16"/>
      <c r="HU1015" s="16"/>
      <c r="HV1015" s="16"/>
      <c r="HW1015" s="16"/>
      <c r="HX1015" s="16"/>
      <c r="HY1015" s="16"/>
      <c r="HZ1015" s="16"/>
      <c r="IA1015" s="16"/>
      <c r="IB1015" s="16"/>
      <c r="IC1015" s="16"/>
      <c r="ID1015" s="16"/>
      <c r="IE1015" s="16"/>
      <c r="IF1015" s="16"/>
      <c r="IG1015" s="16"/>
      <c r="IH1015" s="16"/>
      <c r="II1015" s="16"/>
      <c r="IJ1015" s="16"/>
      <c r="IK1015" s="16"/>
      <c r="IL1015" s="16"/>
      <c r="IM1015" s="16"/>
      <c r="IN1015" s="16"/>
      <c r="IO1015" s="16"/>
      <c r="IP1015" s="16"/>
      <c r="IQ1015" s="16"/>
      <c r="IR1015" s="16"/>
      <c r="IS1015" s="16"/>
      <c r="IT1015" s="16"/>
      <c r="IU1015" s="16"/>
      <c r="IV1015" s="16"/>
      <c r="IW1015" s="16"/>
      <c r="IX1015" s="16"/>
      <c r="IY1015" s="16"/>
      <c r="IZ1015" s="16"/>
      <c r="JA1015" s="16"/>
      <c r="JB1015" s="16"/>
      <c r="JC1015" s="16"/>
      <c r="JD1015" s="16"/>
      <c r="JE1015" s="16"/>
      <c r="JF1015" s="16"/>
      <c r="JG1015" s="16"/>
      <c r="JH1015" s="16"/>
      <c r="JI1015" s="16"/>
      <c r="JJ1015" s="16"/>
      <c r="JK1015" s="16"/>
      <c r="JL1015" s="16"/>
      <c r="JM1015" s="16"/>
      <c r="JN1015" s="16"/>
      <c r="JO1015" s="16"/>
      <c r="JP1015" s="16"/>
    </row>
    <row r="1016" spans="2:276" s="18" customFormat="1" ht="15.75" customHeight="1" x14ac:dyDescent="0.25">
      <c r="B1016" s="16"/>
      <c r="C1016" s="16"/>
      <c r="D1016" s="16"/>
      <c r="E1016" s="16"/>
      <c r="F1016" s="16"/>
      <c r="G1016" s="16"/>
      <c r="H1016" s="16"/>
      <c r="I1016" s="16"/>
      <c r="J1016" s="16"/>
      <c r="K1016" s="16"/>
      <c r="L1016" s="16"/>
      <c r="M1016" s="16"/>
      <c r="N1016" s="16"/>
      <c r="O1016" s="16"/>
      <c r="P1016" s="16"/>
      <c r="Q1016" s="16"/>
      <c r="R1016" s="16"/>
      <c r="S1016" s="16"/>
      <c r="T1016" s="16"/>
      <c r="U1016" s="16"/>
      <c r="V1016" s="16"/>
      <c r="W1016" s="16"/>
      <c r="X1016" s="16"/>
      <c r="Y1016" s="16"/>
      <c r="Z1016" s="16"/>
      <c r="AA1016" s="16"/>
      <c r="AB1016" s="16"/>
      <c r="AC1016" s="16"/>
      <c r="AD1016" s="16"/>
      <c r="AE1016" s="16"/>
      <c r="AF1016" s="16"/>
      <c r="AG1016" s="16"/>
      <c r="AH1016" s="16"/>
      <c r="AI1016" s="16"/>
      <c r="AJ1016" s="16"/>
      <c r="AK1016" s="16"/>
      <c r="AL1016" s="16"/>
      <c r="AM1016" s="16"/>
      <c r="AN1016" s="16"/>
      <c r="AO1016" s="16"/>
      <c r="AP1016" s="16"/>
      <c r="AQ1016" s="16"/>
      <c r="AR1016" s="16"/>
      <c r="AS1016" s="16"/>
      <c r="AT1016" s="16"/>
      <c r="AU1016" s="16"/>
      <c r="AV1016" s="16"/>
      <c r="AW1016" s="16"/>
      <c r="AX1016" s="16"/>
      <c r="AY1016" s="16"/>
      <c r="AZ1016" s="16"/>
      <c r="BA1016" s="16"/>
      <c r="BB1016" s="16"/>
      <c r="BC1016" s="16"/>
      <c r="BD1016" s="16"/>
      <c r="BE1016" s="16"/>
      <c r="BF1016" s="16"/>
      <c r="BG1016" s="16"/>
      <c r="BH1016" s="16"/>
      <c r="BI1016" s="16"/>
      <c r="BJ1016" s="16"/>
      <c r="BK1016" s="16"/>
      <c r="BL1016" s="16"/>
      <c r="BM1016" s="16"/>
      <c r="BN1016" s="16"/>
      <c r="BO1016" s="16"/>
      <c r="BP1016" s="16"/>
      <c r="BQ1016" s="16"/>
      <c r="BR1016" s="16"/>
      <c r="BS1016" s="16"/>
      <c r="BT1016" s="16"/>
      <c r="BU1016" s="16"/>
      <c r="BV1016" s="16"/>
      <c r="BW1016" s="16"/>
      <c r="BX1016" s="16"/>
      <c r="BY1016" s="16"/>
      <c r="BZ1016" s="16"/>
      <c r="CA1016" s="16"/>
      <c r="CB1016" s="16"/>
      <c r="CC1016" s="16"/>
      <c r="CD1016" s="16"/>
      <c r="CE1016" s="16"/>
      <c r="CF1016" s="16"/>
      <c r="CG1016" s="16"/>
      <c r="CH1016" s="16"/>
      <c r="CI1016" s="16"/>
      <c r="CJ1016" s="16"/>
      <c r="CK1016" s="16"/>
      <c r="CL1016" s="16"/>
      <c r="CM1016" s="16"/>
      <c r="CN1016" s="16"/>
      <c r="CO1016" s="16"/>
      <c r="CP1016" s="16"/>
      <c r="CQ1016" s="16"/>
      <c r="CR1016" s="16"/>
      <c r="CS1016" s="16"/>
      <c r="CT1016" s="16"/>
      <c r="CU1016" s="16"/>
      <c r="CV1016" s="16"/>
      <c r="CW1016" s="16"/>
      <c r="CX1016" s="16"/>
      <c r="CY1016" s="16"/>
      <c r="CZ1016" s="16"/>
      <c r="DA1016" s="16"/>
      <c r="DB1016" s="16"/>
      <c r="DC1016" s="16"/>
      <c r="DD1016" s="16"/>
      <c r="DE1016" s="16"/>
      <c r="DF1016" s="16"/>
      <c r="DG1016" s="16"/>
      <c r="DH1016" s="16"/>
      <c r="DI1016" s="16"/>
      <c r="DJ1016" s="16"/>
      <c r="DK1016" s="16"/>
      <c r="DL1016" s="16"/>
      <c r="DM1016" s="16"/>
      <c r="DN1016" s="16"/>
      <c r="DO1016" s="16"/>
      <c r="DP1016" s="16"/>
      <c r="DQ1016" s="16"/>
      <c r="DR1016" s="16"/>
      <c r="DS1016" s="16"/>
      <c r="DT1016" s="16"/>
      <c r="DU1016" s="16"/>
      <c r="DV1016" s="16"/>
      <c r="DW1016" s="16"/>
      <c r="DX1016" s="16"/>
      <c r="DY1016" s="16"/>
      <c r="DZ1016" s="16"/>
      <c r="EA1016" s="16"/>
      <c r="EB1016" s="16"/>
      <c r="EC1016" s="16"/>
      <c r="ED1016" s="16"/>
      <c r="EE1016" s="16"/>
      <c r="EF1016" s="16"/>
      <c r="EG1016" s="16"/>
      <c r="EH1016" s="16"/>
      <c r="EI1016" s="16"/>
      <c r="EJ1016" s="16"/>
      <c r="EK1016" s="16"/>
      <c r="EL1016" s="16"/>
      <c r="EM1016" s="16"/>
      <c r="EN1016" s="16"/>
      <c r="EO1016" s="16"/>
      <c r="EP1016" s="16"/>
      <c r="EQ1016" s="16"/>
      <c r="ER1016" s="16"/>
      <c r="ES1016" s="16"/>
      <c r="ET1016" s="16"/>
      <c r="EU1016" s="16"/>
      <c r="EV1016" s="16"/>
      <c r="EW1016" s="16"/>
      <c r="EX1016" s="16"/>
      <c r="EY1016" s="16"/>
      <c r="EZ1016" s="16"/>
      <c r="FA1016" s="16"/>
      <c r="FB1016" s="16"/>
      <c r="FC1016" s="16"/>
      <c r="FD1016" s="16"/>
      <c r="FE1016" s="16"/>
      <c r="FF1016" s="16"/>
      <c r="FG1016" s="16"/>
      <c r="FH1016" s="16"/>
      <c r="FI1016" s="16"/>
      <c r="FJ1016" s="16"/>
      <c r="FK1016" s="16"/>
      <c r="FL1016" s="16"/>
      <c r="FM1016" s="16"/>
      <c r="FN1016" s="16"/>
      <c r="FO1016" s="16"/>
      <c r="FP1016" s="16"/>
      <c r="FQ1016" s="16"/>
      <c r="FR1016" s="16"/>
      <c r="FS1016" s="16"/>
      <c r="FT1016" s="16"/>
      <c r="FU1016" s="16"/>
      <c r="FV1016" s="16"/>
      <c r="FW1016" s="16"/>
      <c r="FX1016" s="16"/>
      <c r="FY1016" s="16"/>
      <c r="FZ1016" s="16"/>
      <c r="GA1016" s="16"/>
      <c r="GB1016" s="16"/>
      <c r="GC1016" s="16"/>
      <c r="GD1016" s="16"/>
      <c r="GE1016" s="16"/>
      <c r="GF1016" s="16"/>
      <c r="GG1016" s="16"/>
      <c r="GH1016" s="16"/>
      <c r="GI1016" s="16"/>
      <c r="GJ1016" s="16"/>
      <c r="GK1016" s="16"/>
      <c r="GL1016" s="16"/>
      <c r="GM1016" s="16"/>
      <c r="GN1016" s="16"/>
      <c r="GO1016" s="16"/>
      <c r="GP1016" s="16"/>
      <c r="GQ1016" s="16"/>
      <c r="GR1016" s="16"/>
      <c r="GS1016" s="16"/>
      <c r="GT1016" s="16"/>
      <c r="GU1016" s="16"/>
      <c r="GV1016" s="16"/>
      <c r="GW1016" s="16"/>
      <c r="GX1016" s="16"/>
      <c r="GY1016" s="16"/>
      <c r="GZ1016" s="16"/>
      <c r="HA1016" s="16"/>
      <c r="HB1016" s="16"/>
      <c r="HC1016" s="16"/>
      <c r="HD1016" s="16"/>
      <c r="HE1016" s="16"/>
      <c r="HF1016" s="16"/>
      <c r="HG1016" s="16"/>
      <c r="HH1016" s="16"/>
      <c r="HI1016" s="16"/>
      <c r="HJ1016" s="16"/>
      <c r="HK1016" s="16"/>
      <c r="HL1016" s="16"/>
      <c r="HM1016" s="16"/>
      <c r="HN1016" s="16"/>
      <c r="HO1016" s="16"/>
      <c r="HP1016" s="16"/>
      <c r="HQ1016" s="16"/>
      <c r="HR1016" s="16"/>
      <c r="HS1016" s="16"/>
      <c r="HT1016" s="16"/>
      <c r="HU1016" s="16"/>
      <c r="HV1016" s="16"/>
      <c r="HW1016" s="16"/>
      <c r="HX1016" s="16"/>
      <c r="HY1016" s="16"/>
      <c r="HZ1016" s="16"/>
      <c r="IA1016" s="16"/>
      <c r="IB1016" s="16"/>
      <c r="IC1016" s="16"/>
      <c r="ID1016" s="16"/>
      <c r="IE1016" s="16"/>
      <c r="IF1016" s="16"/>
      <c r="IG1016" s="16"/>
      <c r="IH1016" s="16"/>
      <c r="II1016" s="16"/>
      <c r="IJ1016" s="16"/>
      <c r="IK1016" s="16"/>
      <c r="IL1016" s="16"/>
      <c r="IM1016" s="16"/>
      <c r="IN1016" s="16"/>
      <c r="IO1016" s="16"/>
      <c r="IP1016" s="16"/>
      <c r="IQ1016" s="16"/>
      <c r="IR1016" s="16"/>
      <c r="IS1016" s="16"/>
      <c r="IT1016" s="16"/>
      <c r="IU1016" s="16"/>
      <c r="IV1016" s="16"/>
      <c r="IW1016" s="16"/>
      <c r="IX1016" s="16"/>
      <c r="IY1016" s="16"/>
      <c r="IZ1016" s="16"/>
      <c r="JA1016" s="16"/>
      <c r="JB1016" s="16"/>
      <c r="JC1016" s="16"/>
      <c r="JD1016" s="16"/>
      <c r="JE1016" s="16"/>
      <c r="JF1016" s="16"/>
      <c r="JG1016" s="16"/>
      <c r="JH1016" s="16"/>
      <c r="JI1016" s="16"/>
      <c r="JJ1016" s="16"/>
      <c r="JK1016" s="16"/>
      <c r="JL1016" s="16"/>
      <c r="JM1016" s="16"/>
      <c r="JN1016" s="16"/>
      <c r="JO1016" s="16"/>
      <c r="JP1016" s="16"/>
    </row>
    <row r="1017" spans="2:276" s="18" customFormat="1" ht="15.75" customHeight="1" x14ac:dyDescent="0.25">
      <c r="B1017" s="16"/>
      <c r="C1017" s="16"/>
      <c r="D1017" s="16"/>
      <c r="E1017" s="16"/>
      <c r="F1017" s="16"/>
      <c r="G1017" s="16"/>
      <c r="H1017" s="16"/>
      <c r="I1017" s="16"/>
      <c r="J1017" s="16"/>
      <c r="K1017" s="16"/>
      <c r="L1017" s="16"/>
      <c r="M1017" s="16"/>
      <c r="N1017" s="16"/>
      <c r="O1017" s="16"/>
      <c r="P1017" s="16"/>
      <c r="Q1017" s="16"/>
      <c r="R1017" s="16"/>
      <c r="S1017" s="16"/>
      <c r="T1017" s="16"/>
      <c r="U1017" s="16"/>
      <c r="V1017" s="16"/>
      <c r="W1017" s="16"/>
      <c r="X1017" s="16"/>
      <c r="Y1017" s="16"/>
      <c r="Z1017" s="16"/>
      <c r="AA1017" s="16"/>
      <c r="AB1017" s="16"/>
      <c r="AC1017" s="16"/>
      <c r="AD1017" s="16"/>
      <c r="AE1017" s="16"/>
      <c r="AF1017" s="16"/>
      <c r="AG1017" s="16"/>
      <c r="AH1017" s="16"/>
      <c r="AI1017" s="16"/>
      <c r="AJ1017" s="16"/>
      <c r="AK1017" s="16"/>
      <c r="AL1017" s="16"/>
      <c r="AM1017" s="16"/>
      <c r="AN1017" s="16"/>
      <c r="AO1017" s="16"/>
      <c r="AP1017" s="16"/>
      <c r="AQ1017" s="16"/>
      <c r="AR1017" s="16"/>
      <c r="AS1017" s="16"/>
      <c r="AT1017" s="16"/>
      <c r="AU1017" s="16"/>
      <c r="AV1017" s="16"/>
      <c r="AW1017" s="16"/>
      <c r="AX1017" s="16"/>
      <c r="AY1017" s="16"/>
      <c r="AZ1017" s="16"/>
      <c r="BA1017" s="16"/>
      <c r="BB1017" s="16"/>
      <c r="BC1017" s="16"/>
      <c r="BD1017" s="16"/>
      <c r="BE1017" s="16"/>
      <c r="BF1017" s="16"/>
      <c r="BG1017" s="16"/>
      <c r="BH1017" s="16"/>
      <c r="BI1017" s="16"/>
      <c r="BJ1017" s="16"/>
      <c r="BK1017" s="16"/>
      <c r="BL1017" s="16"/>
      <c r="BM1017" s="16"/>
      <c r="BN1017" s="16"/>
      <c r="BO1017" s="16"/>
      <c r="BP1017" s="16"/>
      <c r="BQ1017" s="16"/>
      <c r="BR1017" s="16"/>
      <c r="BS1017" s="16"/>
      <c r="BT1017" s="16"/>
      <c r="BU1017" s="16"/>
      <c r="BV1017" s="16"/>
      <c r="BW1017" s="16"/>
      <c r="BX1017" s="16"/>
      <c r="BY1017" s="16"/>
      <c r="BZ1017" s="16"/>
      <c r="CA1017" s="16"/>
      <c r="CB1017" s="16"/>
      <c r="CC1017" s="16"/>
      <c r="CD1017" s="16"/>
      <c r="CE1017" s="16"/>
      <c r="CF1017" s="16"/>
      <c r="CG1017" s="16"/>
      <c r="CH1017" s="16"/>
      <c r="CI1017" s="16"/>
      <c r="CJ1017" s="16"/>
      <c r="CK1017" s="16"/>
      <c r="CL1017" s="16"/>
      <c r="CM1017" s="16"/>
      <c r="CN1017" s="16"/>
      <c r="CO1017" s="16"/>
      <c r="CP1017" s="16"/>
      <c r="CQ1017" s="16"/>
      <c r="CR1017" s="16"/>
      <c r="CS1017" s="16"/>
      <c r="CT1017" s="16"/>
      <c r="CU1017" s="16"/>
      <c r="CV1017" s="16"/>
      <c r="CW1017" s="16"/>
      <c r="CX1017" s="16"/>
      <c r="CY1017" s="16"/>
      <c r="CZ1017" s="16"/>
      <c r="DA1017" s="16"/>
      <c r="DB1017" s="16"/>
      <c r="DC1017" s="16"/>
      <c r="DD1017" s="16"/>
      <c r="DE1017" s="16"/>
      <c r="DF1017" s="16"/>
      <c r="DG1017" s="16"/>
      <c r="DH1017" s="16"/>
      <c r="DI1017" s="16"/>
      <c r="DJ1017" s="16"/>
      <c r="DK1017" s="16"/>
      <c r="DL1017" s="16"/>
      <c r="DM1017" s="16"/>
      <c r="DN1017" s="16"/>
      <c r="DO1017" s="16"/>
      <c r="DP1017" s="16"/>
      <c r="DQ1017" s="16"/>
      <c r="DR1017" s="16"/>
      <c r="DS1017" s="16"/>
      <c r="DT1017" s="16"/>
      <c r="DU1017" s="16"/>
      <c r="DV1017" s="16"/>
      <c r="DW1017" s="16"/>
      <c r="DX1017" s="16"/>
      <c r="DY1017" s="16"/>
      <c r="DZ1017" s="16"/>
      <c r="EA1017" s="16"/>
      <c r="EB1017" s="16"/>
      <c r="EC1017" s="16"/>
      <c r="ED1017" s="16"/>
      <c r="EE1017" s="16"/>
      <c r="EF1017" s="16"/>
      <c r="EG1017" s="16"/>
      <c r="EH1017" s="16"/>
      <c r="EI1017" s="16"/>
      <c r="EJ1017" s="16"/>
      <c r="EK1017" s="16"/>
      <c r="EL1017" s="16"/>
      <c r="EM1017" s="16"/>
      <c r="EN1017" s="16"/>
      <c r="EO1017" s="16"/>
      <c r="EP1017" s="16"/>
      <c r="EQ1017" s="16"/>
      <c r="ER1017" s="16"/>
      <c r="ES1017" s="16"/>
      <c r="ET1017" s="16"/>
      <c r="EU1017" s="16"/>
      <c r="EV1017" s="16"/>
      <c r="EW1017" s="16"/>
      <c r="EX1017" s="16"/>
      <c r="EY1017" s="16"/>
      <c r="EZ1017" s="16"/>
      <c r="FA1017" s="16"/>
      <c r="FB1017" s="16"/>
      <c r="FC1017" s="16"/>
      <c r="FD1017" s="16"/>
      <c r="FE1017" s="16"/>
      <c r="FF1017" s="16"/>
      <c r="FG1017" s="16"/>
      <c r="FH1017" s="16"/>
      <c r="FI1017" s="16"/>
      <c r="FJ1017" s="16"/>
      <c r="FK1017" s="16"/>
      <c r="FL1017" s="16"/>
      <c r="FM1017" s="16"/>
      <c r="FN1017" s="16"/>
      <c r="FO1017" s="16"/>
      <c r="FP1017" s="16"/>
      <c r="FQ1017" s="16"/>
      <c r="FR1017" s="16"/>
      <c r="FS1017" s="16"/>
      <c r="FT1017" s="16"/>
      <c r="FU1017" s="16"/>
      <c r="FV1017" s="16"/>
      <c r="FW1017" s="16"/>
      <c r="FX1017" s="16"/>
      <c r="FY1017" s="16"/>
      <c r="FZ1017" s="16"/>
      <c r="GA1017" s="16"/>
      <c r="GB1017" s="16"/>
      <c r="GC1017" s="16"/>
      <c r="GD1017" s="16"/>
      <c r="GE1017" s="16"/>
      <c r="GF1017" s="16"/>
      <c r="GG1017" s="16"/>
      <c r="GH1017" s="16"/>
      <c r="GI1017" s="16"/>
      <c r="GJ1017" s="16"/>
      <c r="GK1017" s="16"/>
      <c r="GL1017" s="16"/>
      <c r="GM1017" s="16"/>
      <c r="GN1017" s="16"/>
      <c r="GO1017" s="16"/>
      <c r="GP1017" s="16"/>
      <c r="GQ1017" s="16"/>
      <c r="GR1017" s="16"/>
      <c r="GS1017" s="16"/>
      <c r="GT1017" s="16"/>
      <c r="GU1017" s="16"/>
      <c r="GV1017" s="16"/>
      <c r="GW1017" s="16"/>
      <c r="GX1017" s="16"/>
      <c r="GY1017" s="16"/>
      <c r="GZ1017" s="16"/>
      <c r="HA1017" s="16"/>
      <c r="HB1017" s="16"/>
      <c r="HC1017" s="16"/>
      <c r="HD1017" s="16"/>
      <c r="HE1017" s="16"/>
      <c r="HF1017" s="16"/>
      <c r="HG1017" s="16"/>
      <c r="HH1017" s="16"/>
      <c r="HI1017" s="16"/>
      <c r="HJ1017" s="16"/>
      <c r="HK1017" s="16"/>
      <c r="HL1017" s="16"/>
      <c r="HM1017" s="16"/>
      <c r="HN1017" s="16"/>
      <c r="HO1017" s="16"/>
      <c r="HP1017" s="16"/>
      <c r="HQ1017" s="16"/>
      <c r="HR1017" s="16"/>
      <c r="HS1017" s="16"/>
      <c r="HT1017" s="16"/>
      <c r="HU1017" s="16"/>
      <c r="HV1017" s="16"/>
      <c r="HW1017" s="16"/>
      <c r="HX1017" s="16"/>
      <c r="HY1017" s="16"/>
      <c r="HZ1017" s="16"/>
      <c r="IA1017" s="16"/>
      <c r="IB1017" s="16"/>
      <c r="IC1017" s="16"/>
      <c r="ID1017" s="16"/>
      <c r="IE1017" s="16"/>
      <c r="IF1017" s="16"/>
      <c r="IG1017" s="16"/>
      <c r="IH1017" s="16"/>
      <c r="II1017" s="16"/>
      <c r="IJ1017" s="16"/>
      <c r="IK1017" s="16"/>
      <c r="IL1017" s="16"/>
      <c r="IM1017" s="16"/>
      <c r="IN1017" s="16"/>
      <c r="IO1017" s="16"/>
      <c r="IP1017" s="16"/>
      <c r="IQ1017" s="16"/>
      <c r="IR1017" s="16"/>
      <c r="IS1017" s="16"/>
      <c r="IT1017" s="16"/>
      <c r="IU1017" s="16"/>
      <c r="IV1017" s="16"/>
      <c r="IW1017" s="16"/>
      <c r="IX1017" s="16"/>
      <c r="IY1017" s="16"/>
      <c r="IZ1017" s="16"/>
      <c r="JA1017" s="16"/>
      <c r="JB1017" s="16"/>
      <c r="JC1017" s="16"/>
      <c r="JD1017" s="16"/>
      <c r="JE1017" s="16"/>
      <c r="JF1017" s="16"/>
      <c r="JG1017" s="16"/>
      <c r="JH1017" s="16"/>
      <c r="JI1017" s="16"/>
      <c r="JJ1017" s="16"/>
      <c r="JK1017" s="16"/>
      <c r="JL1017" s="16"/>
      <c r="JM1017" s="16"/>
      <c r="JN1017" s="16"/>
      <c r="JO1017" s="16"/>
      <c r="JP1017" s="16"/>
    </row>
    <row r="1018" spans="2:276" s="18" customFormat="1" ht="15.75" customHeight="1" x14ac:dyDescent="0.25">
      <c r="B1018" s="16"/>
      <c r="C1018" s="16"/>
      <c r="D1018" s="16"/>
      <c r="E1018" s="16"/>
      <c r="F1018" s="16"/>
      <c r="G1018" s="16"/>
      <c r="H1018" s="16"/>
      <c r="I1018" s="16"/>
      <c r="J1018" s="16"/>
      <c r="K1018" s="16"/>
      <c r="L1018" s="16"/>
      <c r="M1018" s="16"/>
      <c r="N1018" s="16"/>
      <c r="O1018" s="16"/>
      <c r="P1018" s="16"/>
      <c r="Q1018" s="16"/>
      <c r="R1018" s="16"/>
      <c r="S1018" s="16"/>
      <c r="T1018" s="16"/>
      <c r="U1018" s="16"/>
      <c r="V1018" s="16"/>
      <c r="W1018" s="16"/>
      <c r="X1018" s="16"/>
      <c r="Y1018" s="16"/>
      <c r="Z1018" s="16"/>
      <c r="AA1018" s="16"/>
      <c r="AB1018" s="16"/>
      <c r="AC1018" s="16"/>
      <c r="AD1018" s="16"/>
      <c r="AE1018" s="16"/>
      <c r="AF1018" s="16"/>
      <c r="AG1018" s="16"/>
      <c r="AH1018" s="16"/>
      <c r="AI1018" s="16"/>
      <c r="AJ1018" s="16"/>
      <c r="AK1018" s="16"/>
      <c r="AL1018" s="16"/>
      <c r="AM1018" s="16"/>
      <c r="AN1018" s="16"/>
      <c r="AO1018" s="16"/>
      <c r="AP1018" s="16"/>
      <c r="AQ1018" s="16"/>
      <c r="AR1018" s="16"/>
      <c r="AS1018" s="16"/>
      <c r="AT1018" s="16"/>
      <c r="AU1018" s="16"/>
      <c r="AV1018" s="16"/>
      <c r="AW1018" s="16"/>
      <c r="AX1018" s="16"/>
      <c r="AY1018" s="16"/>
      <c r="AZ1018" s="16"/>
      <c r="BA1018" s="16"/>
      <c r="BB1018" s="16"/>
      <c r="BC1018" s="16"/>
      <c r="BD1018" s="16"/>
      <c r="BE1018" s="16"/>
      <c r="BF1018" s="16"/>
      <c r="BG1018" s="16"/>
      <c r="BH1018" s="16"/>
      <c r="BI1018" s="16"/>
      <c r="BJ1018" s="16"/>
      <c r="BK1018" s="16"/>
      <c r="BL1018" s="16"/>
      <c r="BM1018" s="16"/>
      <c r="BN1018" s="16"/>
      <c r="BO1018" s="16"/>
      <c r="BP1018" s="16"/>
      <c r="BQ1018" s="16"/>
      <c r="BR1018" s="16"/>
      <c r="BS1018" s="16"/>
      <c r="BT1018" s="16"/>
      <c r="BU1018" s="16"/>
      <c r="BV1018" s="16"/>
      <c r="BW1018" s="16"/>
      <c r="BX1018" s="16"/>
      <c r="BY1018" s="16"/>
      <c r="BZ1018" s="16"/>
      <c r="CA1018" s="16"/>
      <c r="CB1018" s="16"/>
      <c r="CC1018" s="16"/>
      <c r="CD1018" s="16"/>
      <c r="CE1018" s="16"/>
      <c r="CF1018" s="16"/>
      <c r="CG1018" s="16"/>
      <c r="CH1018" s="16"/>
      <c r="CI1018" s="16"/>
      <c r="CJ1018" s="16"/>
      <c r="CK1018" s="16"/>
      <c r="CL1018" s="16"/>
      <c r="CM1018" s="16"/>
      <c r="CN1018" s="16"/>
      <c r="CO1018" s="16"/>
      <c r="CP1018" s="16"/>
      <c r="CQ1018" s="16"/>
      <c r="CR1018" s="16"/>
      <c r="CS1018" s="16"/>
      <c r="CT1018" s="16"/>
      <c r="CU1018" s="16"/>
      <c r="CV1018" s="16"/>
      <c r="CW1018" s="16"/>
      <c r="CX1018" s="16"/>
      <c r="CY1018" s="16"/>
      <c r="CZ1018" s="16"/>
      <c r="DA1018" s="16"/>
      <c r="DB1018" s="16"/>
      <c r="DC1018" s="16"/>
      <c r="DD1018" s="16"/>
      <c r="DE1018" s="16"/>
      <c r="DF1018" s="16"/>
      <c r="DG1018" s="16"/>
      <c r="DH1018" s="16"/>
      <c r="DI1018" s="16"/>
      <c r="DJ1018" s="16"/>
      <c r="DK1018" s="16"/>
      <c r="DL1018" s="16"/>
      <c r="DM1018" s="16"/>
      <c r="DN1018" s="16"/>
      <c r="DO1018" s="16"/>
      <c r="DP1018" s="16"/>
      <c r="DQ1018" s="16"/>
      <c r="DR1018" s="16"/>
      <c r="DS1018" s="16"/>
      <c r="DT1018" s="16"/>
      <c r="DU1018" s="16"/>
      <c r="DV1018" s="16"/>
      <c r="DW1018" s="16"/>
      <c r="DX1018" s="16"/>
      <c r="DY1018" s="16"/>
      <c r="DZ1018" s="16"/>
      <c r="EA1018" s="16"/>
      <c r="EB1018" s="16"/>
      <c r="EC1018" s="16"/>
      <c r="ED1018" s="16"/>
      <c r="EE1018" s="16"/>
      <c r="EF1018" s="16"/>
      <c r="EG1018" s="16"/>
      <c r="EH1018" s="16"/>
      <c r="EI1018" s="16"/>
      <c r="EJ1018" s="16"/>
      <c r="EK1018" s="16"/>
      <c r="EL1018" s="16"/>
      <c r="EM1018" s="16"/>
      <c r="EN1018" s="16"/>
      <c r="EO1018" s="16"/>
      <c r="EP1018" s="16"/>
      <c r="EQ1018" s="16"/>
      <c r="ER1018" s="16"/>
      <c r="ES1018" s="16"/>
      <c r="ET1018" s="16"/>
      <c r="EU1018" s="16"/>
      <c r="EV1018" s="16"/>
      <c r="EW1018" s="16"/>
      <c r="EX1018" s="16"/>
      <c r="EY1018" s="16"/>
      <c r="EZ1018" s="16"/>
      <c r="FA1018" s="16"/>
      <c r="FB1018" s="16"/>
      <c r="FC1018" s="16"/>
      <c r="FD1018" s="16"/>
      <c r="FE1018" s="16"/>
      <c r="FF1018" s="16"/>
      <c r="FG1018" s="16"/>
      <c r="FH1018" s="16"/>
      <c r="FI1018" s="16"/>
      <c r="FJ1018" s="16"/>
      <c r="FK1018" s="16"/>
      <c r="FL1018" s="16"/>
      <c r="FM1018" s="16"/>
      <c r="FN1018" s="16"/>
      <c r="FO1018" s="16"/>
      <c r="FP1018" s="16"/>
      <c r="FQ1018" s="16"/>
      <c r="FR1018" s="16"/>
      <c r="FS1018" s="16"/>
      <c r="FT1018" s="16"/>
      <c r="FU1018" s="16"/>
      <c r="FV1018" s="16"/>
      <c r="FW1018" s="16"/>
      <c r="FX1018" s="16"/>
      <c r="FY1018" s="16"/>
      <c r="FZ1018" s="16"/>
      <c r="GA1018" s="16"/>
      <c r="GB1018" s="16"/>
      <c r="GC1018" s="16"/>
      <c r="GD1018" s="16"/>
      <c r="GE1018" s="16"/>
      <c r="GF1018" s="16"/>
      <c r="GG1018" s="16"/>
      <c r="GH1018" s="16"/>
      <c r="GI1018" s="16"/>
      <c r="GJ1018" s="16"/>
      <c r="GK1018" s="16"/>
      <c r="GL1018" s="16"/>
      <c r="GM1018" s="16"/>
      <c r="GN1018" s="16"/>
      <c r="GO1018" s="16"/>
      <c r="GP1018" s="16"/>
      <c r="GQ1018" s="16"/>
      <c r="GR1018" s="16"/>
      <c r="GS1018" s="16"/>
      <c r="GT1018" s="16"/>
      <c r="GU1018" s="16"/>
      <c r="GV1018" s="16"/>
      <c r="GW1018" s="16"/>
      <c r="GX1018" s="16"/>
      <c r="GY1018" s="16"/>
      <c r="GZ1018" s="16"/>
      <c r="HA1018" s="16"/>
      <c r="HB1018" s="16"/>
      <c r="HC1018" s="16"/>
      <c r="HD1018" s="16"/>
      <c r="HE1018" s="16"/>
      <c r="HF1018" s="16"/>
      <c r="HG1018" s="16"/>
      <c r="HH1018" s="16"/>
      <c r="HI1018" s="16"/>
      <c r="HJ1018" s="16"/>
      <c r="HK1018" s="16"/>
      <c r="HL1018" s="16"/>
      <c r="HM1018" s="16"/>
      <c r="HN1018" s="16"/>
      <c r="HO1018" s="16"/>
      <c r="HP1018" s="16"/>
      <c r="HQ1018" s="16"/>
      <c r="HR1018" s="16"/>
      <c r="HS1018" s="16"/>
      <c r="HT1018" s="16"/>
      <c r="HU1018" s="16"/>
      <c r="HV1018" s="16"/>
      <c r="HW1018" s="16"/>
      <c r="HX1018" s="16"/>
      <c r="HY1018" s="16"/>
      <c r="HZ1018" s="16"/>
      <c r="IA1018" s="16"/>
      <c r="IB1018" s="16"/>
      <c r="IC1018" s="16"/>
      <c r="ID1018" s="16"/>
      <c r="IE1018" s="16"/>
      <c r="IF1018" s="16"/>
      <c r="IG1018" s="16"/>
      <c r="IH1018" s="16"/>
      <c r="II1018" s="16"/>
      <c r="IJ1018" s="16"/>
      <c r="IK1018" s="16"/>
      <c r="IL1018" s="16"/>
      <c r="IM1018" s="16"/>
      <c r="IN1018" s="16"/>
      <c r="IO1018" s="16"/>
      <c r="IP1018" s="16"/>
      <c r="IQ1018" s="16"/>
      <c r="IR1018" s="16"/>
      <c r="IS1018" s="16"/>
      <c r="IT1018" s="16"/>
      <c r="IU1018" s="16"/>
      <c r="IV1018" s="16"/>
      <c r="IW1018" s="16"/>
      <c r="IX1018" s="16"/>
      <c r="IY1018" s="16"/>
      <c r="IZ1018" s="16"/>
      <c r="JA1018" s="16"/>
      <c r="JB1018" s="16"/>
      <c r="JC1018" s="16"/>
      <c r="JD1018" s="16"/>
      <c r="JE1018" s="16"/>
      <c r="JF1018" s="16"/>
      <c r="JG1018" s="16"/>
      <c r="JH1018" s="16"/>
      <c r="JI1018" s="16"/>
      <c r="JJ1018" s="16"/>
      <c r="JK1018" s="16"/>
      <c r="JL1018" s="16"/>
      <c r="JM1018" s="16"/>
      <c r="JN1018" s="16"/>
      <c r="JO1018" s="16"/>
      <c r="JP1018" s="16"/>
    </row>
    <row r="1019" spans="2:276" s="18" customFormat="1" ht="15.75" customHeight="1" x14ac:dyDescent="0.25">
      <c r="B1019" s="16"/>
      <c r="C1019" s="16"/>
      <c r="D1019" s="16"/>
      <c r="E1019" s="16"/>
      <c r="F1019" s="16"/>
      <c r="G1019" s="16"/>
      <c r="H1019" s="16"/>
      <c r="I1019" s="16"/>
      <c r="J1019" s="16"/>
      <c r="K1019" s="16"/>
      <c r="L1019" s="16"/>
      <c r="M1019" s="16"/>
      <c r="N1019" s="16"/>
      <c r="O1019" s="16"/>
      <c r="P1019" s="16"/>
      <c r="Q1019" s="16"/>
      <c r="R1019" s="16"/>
      <c r="S1019" s="16"/>
      <c r="T1019" s="16"/>
      <c r="U1019" s="16"/>
      <c r="V1019" s="16"/>
      <c r="W1019" s="16"/>
      <c r="X1019" s="16"/>
      <c r="Y1019" s="16"/>
      <c r="Z1019" s="16"/>
      <c r="AA1019" s="16"/>
      <c r="AB1019" s="16"/>
      <c r="AC1019" s="16"/>
      <c r="AD1019" s="16"/>
      <c r="AE1019" s="16"/>
      <c r="AF1019" s="16"/>
      <c r="AG1019" s="16"/>
      <c r="AH1019" s="16"/>
      <c r="AI1019" s="16"/>
      <c r="AJ1019" s="16"/>
      <c r="AK1019" s="16"/>
      <c r="AL1019" s="16"/>
      <c r="AM1019" s="16"/>
      <c r="AN1019" s="16"/>
      <c r="AO1019" s="16"/>
      <c r="AP1019" s="16"/>
      <c r="AQ1019" s="16"/>
      <c r="AR1019" s="16"/>
      <c r="AS1019" s="16"/>
      <c r="AT1019" s="16"/>
      <c r="AU1019" s="16"/>
      <c r="AV1019" s="16"/>
      <c r="AW1019" s="16"/>
      <c r="AX1019" s="16"/>
      <c r="AY1019" s="16"/>
      <c r="AZ1019" s="16"/>
      <c r="BA1019" s="16"/>
      <c r="BB1019" s="16"/>
      <c r="BC1019" s="16"/>
      <c r="BD1019" s="16"/>
      <c r="BE1019" s="16"/>
      <c r="BF1019" s="16"/>
      <c r="BG1019" s="16"/>
      <c r="BH1019" s="16"/>
      <c r="BI1019" s="16"/>
      <c r="BJ1019" s="16"/>
      <c r="BK1019" s="16"/>
      <c r="BL1019" s="16"/>
      <c r="BM1019" s="16"/>
      <c r="BN1019" s="16"/>
      <c r="BO1019" s="16"/>
      <c r="BP1019" s="16"/>
      <c r="BQ1019" s="16"/>
      <c r="BR1019" s="16"/>
      <c r="BS1019" s="16"/>
      <c r="BT1019" s="16"/>
      <c r="BU1019" s="16"/>
      <c r="BV1019" s="16"/>
      <c r="BW1019" s="16"/>
      <c r="BX1019" s="16"/>
      <c r="BY1019" s="16"/>
      <c r="BZ1019" s="16"/>
      <c r="CA1019" s="16"/>
      <c r="CB1019" s="16"/>
      <c r="CC1019" s="16"/>
      <c r="CD1019" s="16"/>
      <c r="CE1019" s="16"/>
      <c r="CF1019" s="16"/>
      <c r="CG1019" s="16"/>
      <c r="CH1019" s="16"/>
      <c r="CI1019" s="16"/>
      <c r="CJ1019" s="16"/>
      <c r="CK1019" s="16"/>
      <c r="CL1019" s="16"/>
      <c r="CM1019" s="16"/>
      <c r="CN1019" s="16"/>
      <c r="CO1019" s="16"/>
      <c r="CP1019" s="16"/>
      <c r="CQ1019" s="16"/>
      <c r="CR1019" s="16"/>
      <c r="CS1019" s="16"/>
      <c r="CT1019" s="16"/>
      <c r="CU1019" s="16"/>
      <c r="CV1019" s="16"/>
      <c r="CW1019" s="16"/>
      <c r="CX1019" s="16"/>
      <c r="CY1019" s="16"/>
      <c r="CZ1019" s="16"/>
      <c r="DA1019" s="16"/>
      <c r="DB1019" s="16"/>
      <c r="DC1019" s="16"/>
      <c r="DD1019" s="16"/>
      <c r="DE1019" s="16"/>
      <c r="DF1019" s="16"/>
      <c r="DG1019" s="16"/>
      <c r="DH1019" s="16"/>
      <c r="DI1019" s="16"/>
      <c r="DJ1019" s="16"/>
      <c r="DK1019" s="16"/>
      <c r="DL1019" s="16"/>
      <c r="DM1019" s="16"/>
      <c r="DN1019" s="16"/>
      <c r="DO1019" s="16"/>
      <c r="DP1019" s="16"/>
      <c r="DQ1019" s="16"/>
      <c r="DR1019" s="16"/>
      <c r="DS1019" s="16"/>
      <c r="DT1019" s="16"/>
      <c r="DU1019" s="16"/>
      <c r="DV1019" s="16"/>
      <c r="DW1019" s="16"/>
      <c r="DX1019" s="16"/>
      <c r="DY1019" s="16"/>
      <c r="DZ1019" s="16"/>
      <c r="EA1019" s="16"/>
      <c r="EB1019" s="16"/>
      <c r="EC1019" s="16"/>
      <c r="ED1019" s="16"/>
      <c r="EE1019" s="16"/>
      <c r="EF1019" s="16"/>
      <c r="EG1019" s="16"/>
      <c r="EH1019" s="16"/>
      <c r="EI1019" s="16"/>
      <c r="EJ1019" s="16"/>
      <c r="EK1019" s="16"/>
      <c r="EL1019" s="16"/>
      <c r="EM1019" s="16"/>
      <c r="EN1019" s="16"/>
      <c r="EO1019" s="16"/>
      <c r="EP1019" s="16"/>
      <c r="EQ1019" s="16"/>
      <c r="ER1019" s="16"/>
      <c r="ES1019" s="16"/>
      <c r="ET1019" s="16"/>
      <c r="EU1019" s="16"/>
      <c r="EV1019" s="16"/>
      <c r="EW1019" s="16"/>
      <c r="EX1019" s="16"/>
      <c r="EY1019" s="16"/>
      <c r="EZ1019" s="16"/>
      <c r="FA1019" s="16"/>
      <c r="FB1019" s="16"/>
      <c r="FC1019" s="16"/>
      <c r="FD1019" s="16"/>
      <c r="FE1019" s="16"/>
      <c r="FF1019" s="16"/>
      <c r="FG1019" s="16"/>
      <c r="FH1019" s="16"/>
      <c r="FI1019" s="16"/>
      <c r="FJ1019" s="16"/>
      <c r="FK1019" s="16"/>
      <c r="FL1019" s="16"/>
      <c r="FM1019" s="16"/>
      <c r="FN1019" s="16"/>
      <c r="FO1019" s="16"/>
      <c r="FP1019" s="16"/>
      <c r="FQ1019" s="16"/>
      <c r="FR1019" s="16"/>
      <c r="FS1019" s="16"/>
      <c r="FT1019" s="16"/>
      <c r="FU1019" s="16"/>
      <c r="FV1019" s="16"/>
      <c r="FW1019" s="16"/>
      <c r="FX1019" s="16"/>
      <c r="FY1019" s="16"/>
      <c r="FZ1019" s="16"/>
      <c r="GA1019" s="16"/>
      <c r="GB1019" s="16"/>
      <c r="GC1019" s="16"/>
      <c r="GD1019" s="16"/>
      <c r="GE1019" s="16"/>
      <c r="GF1019" s="16"/>
      <c r="GG1019" s="16"/>
      <c r="GH1019" s="16"/>
      <c r="GI1019" s="16"/>
      <c r="GJ1019" s="16"/>
      <c r="GK1019" s="16"/>
      <c r="GL1019" s="16"/>
      <c r="GM1019" s="16"/>
      <c r="GN1019" s="16"/>
      <c r="GO1019" s="16"/>
      <c r="GP1019" s="16"/>
      <c r="GQ1019" s="16"/>
      <c r="GR1019" s="16"/>
      <c r="GS1019" s="16"/>
      <c r="GT1019" s="16"/>
      <c r="GU1019" s="16"/>
      <c r="GV1019" s="16"/>
      <c r="GW1019" s="16"/>
      <c r="GX1019" s="16"/>
      <c r="GY1019" s="16"/>
      <c r="GZ1019" s="16"/>
      <c r="HA1019" s="16"/>
      <c r="HB1019" s="16"/>
      <c r="HC1019" s="16"/>
      <c r="HD1019" s="16"/>
      <c r="HE1019" s="16"/>
      <c r="HF1019" s="16"/>
      <c r="HG1019" s="16"/>
      <c r="HH1019" s="16"/>
      <c r="HI1019" s="16"/>
      <c r="HJ1019" s="16"/>
      <c r="HK1019" s="16"/>
      <c r="HL1019" s="16"/>
      <c r="HM1019" s="16"/>
      <c r="HN1019" s="16"/>
      <c r="HO1019" s="16"/>
      <c r="HP1019" s="16"/>
      <c r="HQ1019" s="16"/>
      <c r="HR1019" s="16"/>
      <c r="HS1019" s="16"/>
      <c r="HT1019" s="16"/>
      <c r="HU1019" s="16"/>
      <c r="HV1019" s="16"/>
      <c r="HW1019" s="16"/>
      <c r="HX1019" s="16"/>
      <c r="HY1019" s="16"/>
      <c r="HZ1019" s="16"/>
      <c r="IA1019" s="16"/>
      <c r="IB1019" s="16"/>
      <c r="IC1019" s="16"/>
      <c r="ID1019" s="16"/>
      <c r="IE1019" s="16"/>
      <c r="IF1019" s="16"/>
      <c r="IG1019" s="16"/>
      <c r="IH1019" s="16"/>
      <c r="II1019" s="16"/>
      <c r="IJ1019" s="16"/>
      <c r="IK1019" s="16"/>
      <c r="IL1019" s="16"/>
      <c r="IM1019" s="16"/>
      <c r="IN1019" s="16"/>
      <c r="IO1019" s="16"/>
      <c r="IP1019" s="16"/>
      <c r="IQ1019" s="16"/>
      <c r="IR1019" s="16"/>
      <c r="IS1019" s="16"/>
      <c r="IT1019" s="16"/>
      <c r="IU1019" s="16"/>
      <c r="IV1019" s="16"/>
      <c r="IW1019" s="16"/>
      <c r="IX1019" s="16"/>
      <c r="IY1019" s="16"/>
      <c r="IZ1019" s="16"/>
      <c r="JA1019" s="16"/>
      <c r="JB1019" s="16"/>
      <c r="JC1019" s="16"/>
      <c r="JD1019" s="16"/>
      <c r="JE1019" s="16"/>
      <c r="JF1019" s="16"/>
      <c r="JG1019" s="16"/>
      <c r="JH1019" s="16"/>
      <c r="JI1019" s="16"/>
      <c r="JJ1019" s="16"/>
      <c r="JK1019" s="16"/>
      <c r="JL1019" s="16"/>
      <c r="JM1019" s="16"/>
      <c r="JN1019" s="16"/>
      <c r="JO1019" s="16"/>
      <c r="JP1019" s="16"/>
    </row>
    <row r="1020" spans="2:276" s="18" customFormat="1" ht="15.75" customHeight="1" x14ac:dyDescent="0.25">
      <c r="B1020" s="16"/>
      <c r="C1020" s="16"/>
      <c r="D1020" s="16"/>
      <c r="E1020" s="16"/>
      <c r="F1020" s="16"/>
      <c r="G1020" s="16"/>
      <c r="H1020" s="16"/>
      <c r="I1020" s="16"/>
      <c r="J1020" s="16"/>
      <c r="K1020" s="16"/>
      <c r="L1020" s="16"/>
      <c r="M1020" s="16"/>
      <c r="N1020" s="16"/>
      <c r="O1020" s="16"/>
      <c r="P1020" s="16"/>
      <c r="Q1020" s="16"/>
      <c r="R1020" s="16"/>
      <c r="S1020" s="16"/>
      <c r="T1020" s="16"/>
      <c r="U1020" s="16"/>
      <c r="V1020" s="16"/>
      <c r="W1020" s="16"/>
      <c r="X1020" s="16"/>
      <c r="Y1020" s="16"/>
      <c r="Z1020" s="16"/>
      <c r="AA1020" s="16"/>
      <c r="AB1020" s="16"/>
      <c r="AC1020" s="16"/>
      <c r="AD1020" s="16"/>
      <c r="AE1020" s="16"/>
      <c r="AF1020" s="16"/>
      <c r="AG1020" s="16"/>
      <c r="AH1020" s="16"/>
      <c r="AI1020" s="16"/>
      <c r="AJ1020" s="16"/>
      <c r="AK1020" s="16"/>
      <c r="AL1020" s="16"/>
      <c r="AM1020" s="16"/>
      <c r="AN1020" s="16"/>
      <c r="AO1020" s="16"/>
      <c r="AP1020" s="16"/>
      <c r="AQ1020" s="16"/>
      <c r="AR1020" s="16"/>
      <c r="AS1020" s="16"/>
      <c r="AT1020" s="16"/>
      <c r="AU1020" s="16"/>
      <c r="AV1020" s="16"/>
      <c r="AW1020" s="16"/>
      <c r="AX1020" s="16"/>
      <c r="AY1020" s="16"/>
      <c r="AZ1020" s="16"/>
      <c r="BA1020" s="16"/>
      <c r="BB1020" s="16"/>
      <c r="BC1020" s="16"/>
      <c r="BD1020" s="16"/>
      <c r="BE1020" s="16"/>
      <c r="BF1020" s="16"/>
      <c r="BG1020" s="16"/>
      <c r="BH1020" s="16"/>
      <c r="BI1020" s="16"/>
      <c r="BJ1020" s="16"/>
      <c r="BK1020" s="16"/>
      <c r="BL1020" s="16"/>
      <c r="BM1020" s="16"/>
      <c r="BN1020" s="16"/>
      <c r="BO1020" s="16"/>
      <c r="BP1020" s="16"/>
      <c r="BQ1020" s="16"/>
      <c r="BR1020" s="16"/>
      <c r="BS1020" s="16"/>
      <c r="BT1020" s="16"/>
      <c r="BU1020" s="16"/>
      <c r="BV1020" s="16"/>
      <c r="BW1020" s="16"/>
      <c r="BX1020" s="16"/>
      <c r="BY1020" s="16"/>
      <c r="BZ1020" s="16"/>
      <c r="CA1020" s="16"/>
      <c r="CB1020" s="16"/>
      <c r="CC1020" s="16"/>
      <c r="CD1020" s="16"/>
      <c r="CE1020" s="16"/>
      <c r="CF1020" s="16"/>
      <c r="CG1020" s="16"/>
      <c r="CH1020" s="16"/>
      <c r="CI1020" s="16"/>
      <c r="CJ1020" s="16"/>
      <c r="CK1020" s="16"/>
      <c r="CL1020" s="16"/>
      <c r="CM1020" s="16"/>
      <c r="CN1020" s="16"/>
      <c r="CO1020" s="16"/>
      <c r="CP1020" s="16"/>
      <c r="CQ1020" s="16"/>
      <c r="CR1020" s="16"/>
      <c r="CS1020" s="16"/>
      <c r="CT1020" s="16"/>
      <c r="CU1020" s="16"/>
      <c r="CV1020" s="16"/>
      <c r="CW1020" s="16"/>
      <c r="CX1020" s="16"/>
      <c r="CY1020" s="16"/>
      <c r="CZ1020" s="16"/>
      <c r="DA1020" s="16"/>
      <c r="DB1020" s="16"/>
      <c r="DC1020" s="16"/>
      <c r="DD1020" s="16"/>
      <c r="DE1020" s="16"/>
      <c r="DF1020" s="16"/>
      <c r="DG1020" s="16"/>
      <c r="DH1020" s="16"/>
      <c r="DI1020" s="16"/>
      <c r="DJ1020" s="16"/>
      <c r="DK1020" s="16"/>
      <c r="DL1020" s="16"/>
      <c r="DM1020" s="16"/>
      <c r="DN1020" s="16"/>
      <c r="DO1020" s="16"/>
      <c r="DP1020" s="16"/>
      <c r="DQ1020" s="16"/>
      <c r="DR1020" s="16"/>
      <c r="DS1020" s="16"/>
      <c r="DT1020" s="16"/>
      <c r="DU1020" s="16"/>
      <c r="DV1020" s="16"/>
      <c r="DW1020" s="16"/>
      <c r="DX1020" s="16"/>
      <c r="DY1020" s="16"/>
      <c r="DZ1020" s="16"/>
      <c r="EA1020" s="16"/>
      <c r="EB1020" s="16"/>
      <c r="EC1020" s="16"/>
      <c r="ED1020" s="16"/>
      <c r="EE1020" s="16"/>
      <c r="EF1020" s="16"/>
      <c r="EG1020" s="16"/>
      <c r="EH1020" s="16"/>
      <c r="EI1020" s="16"/>
      <c r="EJ1020" s="16"/>
      <c r="EK1020" s="16"/>
      <c r="EL1020" s="16"/>
      <c r="EM1020" s="16"/>
      <c r="EN1020" s="16"/>
      <c r="EO1020" s="16"/>
      <c r="EP1020" s="16"/>
      <c r="EQ1020" s="16"/>
      <c r="ER1020" s="16"/>
      <c r="ES1020" s="16"/>
      <c r="ET1020" s="16"/>
      <c r="EU1020" s="16"/>
      <c r="EV1020" s="16"/>
      <c r="EW1020" s="16"/>
      <c r="EX1020" s="16"/>
      <c r="EY1020" s="16"/>
      <c r="EZ1020" s="16"/>
      <c r="FA1020" s="16"/>
      <c r="FB1020" s="16"/>
      <c r="FC1020" s="16"/>
      <c r="FD1020" s="16"/>
      <c r="FE1020" s="16"/>
      <c r="FF1020" s="16"/>
      <c r="FG1020" s="16"/>
      <c r="FH1020" s="16"/>
      <c r="FI1020" s="16"/>
      <c r="FJ1020" s="16"/>
      <c r="FK1020" s="16"/>
      <c r="FL1020" s="16"/>
      <c r="FM1020" s="16"/>
      <c r="FN1020" s="16"/>
      <c r="FO1020" s="16"/>
      <c r="FP1020" s="16"/>
      <c r="FQ1020" s="16"/>
      <c r="FR1020" s="16"/>
      <c r="FS1020" s="16"/>
      <c r="FT1020" s="16"/>
      <c r="FU1020" s="16"/>
      <c r="FV1020" s="16"/>
      <c r="FW1020" s="16"/>
      <c r="FX1020" s="16"/>
      <c r="FY1020" s="16"/>
      <c r="FZ1020" s="16"/>
      <c r="GA1020" s="16"/>
      <c r="GB1020" s="16"/>
      <c r="GC1020" s="16"/>
      <c r="GD1020" s="16"/>
      <c r="GE1020" s="16"/>
      <c r="GF1020" s="16"/>
      <c r="GG1020" s="16"/>
      <c r="GH1020" s="16"/>
      <c r="GI1020" s="16"/>
      <c r="GJ1020" s="16"/>
      <c r="GK1020" s="16"/>
      <c r="GL1020" s="16"/>
      <c r="GM1020" s="16"/>
      <c r="GN1020" s="16"/>
      <c r="GO1020" s="16"/>
      <c r="GP1020" s="16"/>
      <c r="GQ1020" s="16"/>
      <c r="GR1020" s="16"/>
      <c r="GS1020" s="16"/>
      <c r="GT1020" s="16"/>
      <c r="GU1020" s="16"/>
      <c r="GV1020" s="16"/>
      <c r="GW1020" s="16"/>
      <c r="GX1020" s="16"/>
      <c r="GY1020" s="16"/>
      <c r="GZ1020" s="16"/>
      <c r="HA1020" s="16"/>
      <c r="HB1020" s="16"/>
      <c r="HC1020" s="16"/>
      <c r="HD1020" s="16"/>
      <c r="HE1020" s="16"/>
      <c r="HF1020" s="16"/>
      <c r="HG1020" s="16"/>
      <c r="HH1020" s="16"/>
      <c r="HI1020" s="16"/>
      <c r="HJ1020" s="16"/>
      <c r="HK1020" s="16"/>
      <c r="HL1020" s="16"/>
      <c r="HM1020" s="16"/>
      <c r="HN1020" s="16"/>
      <c r="HO1020" s="16"/>
      <c r="HP1020" s="16"/>
      <c r="HQ1020" s="16"/>
      <c r="HR1020" s="16"/>
      <c r="HS1020" s="16"/>
      <c r="HT1020" s="16"/>
      <c r="HU1020" s="16"/>
      <c r="HV1020" s="16"/>
      <c r="HW1020" s="16"/>
      <c r="HX1020" s="16"/>
      <c r="HY1020" s="16"/>
      <c r="HZ1020" s="16"/>
      <c r="IA1020" s="16"/>
      <c r="IB1020" s="16"/>
      <c r="IC1020" s="16"/>
      <c r="ID1020" s="16"/>
      <c r="IE1020" s="16"/>
      <c r="IF1020" s="16"/>
      <c r="IG1020" s="16"/>
      <c r="IH1020" s="16"/>
      <c r="II1020" s="16"/>
      <c r="IJ1020" s="16"/>
      <c r="IK1020" s="16"/>
      <c r="IL1020" s="16"/>
      <c r="IM1020" s="16"/>
      <c r="IN1020" s="16"/>
      <c r="IO1020" s="16"/>
      <c r="IP1020" s="16"/>
      <c r="IQ1020" s="16"/>
      <c r="IR1020" s="16"/>
      <c r="IS1020" s="16"/>
      <c r="IT1020" s="16"/>
      <c r="IU1020" s="16"/>
      <c r="IV1020" s="16"/>
      <c r="IW1020" s="16"/>
      <c r="IX1020" s="16"/>
      <c r="IY1020" s="16"/>
      <c r="IZ1020" s="16"/>
      <c r="JA1020" s="16"/>
      <c r="JB1020" s="16"/>
      <c r="JC1020" s="16"/>
      <c r="JD1020" s="16"/>
      <c r="JE1020" s="16"/>
      <c r="JF1020" s="16"/>
      <c r="JG1020" s="16"/>
      <c r="JH1020" s="16"/>
      <c r="JI1020" s="16"/>
      <c r="JJ1020" s="16"/>
      <c r="JK1020" s="16"/>
      <c r="JL1020" s="16"/>
      <c r="JM1020" s="16"/>
      <c r="JN1020" s="16"/>
      <c r="JO1020" s="16"/>
      <c r="JP1020" s="16"/>
    </row>
    <row r="1021" spans="2:276" s="18" customFormat="1" ht="15.75" customHeight="1" x14ac:dyDescent="0.25">
      <c r="B1021" s="16"/>
      <c r="C1021" s="16"/>
      <c r="D1021" s="16"/>
      <c r="E1021" s="16"/>
      <c r="F1021" s="16"/>
      <c r="G1021" s="16"/>
      <c r="H1021" s="16"/>
      <c r="I1021" s="16"/>
      <c r="J1021" s="16"/>
      <c r="K1021" s="16"/>
      <c r="L1021" s="16"/>
      <c r="M1021" s="16"/>
      <c r="N1021" s="16"/>
      <c r="O1021" s="16"/>
      <c r="P1021" s="16"/>
      <c r="Q1021" s="16"/>
      <c r="R1021" s="16"/>
      <c r="S1021" s="16"/>
      <c r="T1021" s="16"/>
      <c r="U1021" s="16"/>
      <c r="V1021" s="16"/>
      <c r="W1021" s="16"/>
      <c r="X1021" s="16"/>
      <c r="Y1021" s="16"/>
      <c r="Z1021" s="16"/>
      <c r="AA1021" s="16"/>
      <c r="AB1021" s="16"/>
      <c r="AC1021" s="16"/>
      <c r="AD1021" s="16"/>
      <c r="AE1021" s="16"/>
      <c r="AF1021" s="16"/>
      <c r="AG1021" s="16"/>
      <c r="AH1021" s="16"/>
      <c r="AI1021" s="16"/>
      <c r="AJ1021" s="16"/>
      <c r="AK1021" s="16"/>
      <c r="AL1021" s="16"/>
      <c r="AM1021" s="16"/>
      <c r="AN1021" s="16"/>
      <c r="AO1021" s="16"/>
      <c r="AP1021" s="16"/>
      <c r="AQ1021" s="16"/>
      <c r="AR1021" s="16"/>
      <c r="AS1021" s="16"/>
      <c r="AT1021" s="16"/>
      <c r="AU1021" s="16"/>
      <c r="AV1021" s="16"/>
      <c r="AW1021" s="16"/>
      <c r="AX1021" s="16"/>
      <c r="AY1021" s="16"/>
      <c r="AZ1021" s="16"/>
      <c r="BA1021" s="16"/>
      <c r="BB1021" s="16"/>
      <c r="BC1021" s="16"/>
      <c r="BD1021" s="16"/>
      <c r="BE1021" s="16"/>
      <c r="BF1021" s="16"/>
      <c r="BG1021" s="16"/>
      <c r="BH1021" s="16"/>
      <c r="BI1021" s="16"/>
      <c r="BJ1021" s="16"/>
      <c r="BK1021" s="16"/>
      <c r="BL1021" s="16"/>
      <c r="BM1021" s="16"/>
      <c r="BN1021" s="16"/>
      <c r="BO1021" s="16"/>
      <c r="BP1021" s="16"/>
      <c r="BQ1021" s="16"/>
      <c r="BR1021" s="16"/>
      <c r="BS1021" s="16"/>
      <c r="BT1021" s="16"/>
      <c r="BU1021" s="16"/>
      <c r="BV1021" s="16"/>
      <c r="BW1021" s="16"/>
      <c r="BX1021" s="16"/>
      <c r="BY1021" s="16"/>
      <c r="BZ1021" s="16"/>
      <c r="CA1021" s="16"/>
      <c r="CB1021" s="16"/>
      <c r="CC1021" s="16"/>
      <c r="CD1021" s="16"/>
      <c r="CE1021" s="16"/>
      <c r="CF1021" s="16"/>
      <c r="CG1021" s="16"/>
      <c r="CH1021" s="16"/>
      <c r="CI1021" s="16"/>
      <c r="CJ1021" s="16"/>
      <c r="CK1021" s="16"/>
      <c r="CL1021" s="16"/>
      <c r="CM1021" s="16"/>
      <c r="CN1021" s="16"/>
      <c r="CO1021" s="16"/>
      <c r="CP1021" s="16"/>
      <c r="CQ1021" s="16"/>
      <c r="CR1021" s="16"/>
      <c r="CS1021" s="16"/>
      <c r="CT1021" s="16"/>
      <c r="CU1021" s="16"/>
      <c r="CV1021" s="16"/>
      <c r="CW1021" s="16"/>
      <c r="CX1021" s="16"/>
      <c r="CY1021" s="16"/>
      <c r="CZ1021" s="16"/>
      <c r="DA1021" s="16"/>
      <c r="DB1021" s="16"/>
      <c r="DC1021" s="16"/>
      <c r="DD1021" s="16"/>
      <c r="DE1021" s="16"/>
      <c r="DF1021" s="16"/>
      <c r="DG1021" s="16"/>
      <c r="DH1021" s="16"/>
      <c r="DI1021" s="16"/>
      <c r="DJ1021" s="16"/>
      <c r="DK1021" s="16"/>
      <c r="DL1021" s="16"/>
      <c r="DM1021" s="16"/>
      <c r="DN1021" s="16"/>
      <c r="DO1021" s="16"/>
      <c r="DP1021" s="16"/>
      <c r="DQ1021" s="16"/>
      <c r="DR1021" s="16"/>
      <c r="DS1021" s="16"/>
      <c r="DT1021" s="16"/>
      <c r="DU1021" s="16"/>
      <c r="DV1021" s="16"/>
      <c r="DW1021" s="16"/>
      <c r="DX1021" s="16"/>
      <c r="DY1021" s="16"/>
      <c r="DZ1021" s="16"/>
      <c r="EA1021" s="16"/>
      <c r="EB1021" s="16"/>
      <c r="EC1021" s="16"/>
      <c r="ED1021" s="16"/>
      <c r="EE1021" s="16"/>
      <c r="EF1021" s="16"/>
      <c r="EG1021" s="16"/>
      <c r="EH1021" s="16"/>
      <c r="EI1021" s="16"/>
      <c r="EJ1021" s="16"/>
      <c r="EK1021" s="16"/>
      <c r="EL1021" s="16"/>
      <c r="EM1021" s="16"/>
      <c r="EN1021" s="16"/>
      <c r="EO1021" s="16"/>
      <c r="EP1021" s="16"/>
      <c r="EQ1021" s="16"/>
      <c r="ER1021" s="16"/>
      <c r="ES1021" s="16"/>
      <c r="ET1021" s="16"/>
      <c r="EU1021" s="16"/>
      <c r="EV1021" s="16"/>
      <c r="EW1021" s="16"/>
      <c r="EX1021" s="16"/>
      <c r="EY1021" s="16"/>
      <c r="EZ1021" s="16"/>
      <c r="FA1021" s="16"/>
      <c r="FB1021" s="16"/>
      <c r="FC1021" s="16"/>
      <c r="FD1021" s="16"/>
      <c r="FE1021" s="16"/>
      <c r="FF1021" s="16"/>
      <c r="FG1021" s="16"/>
      <c r="FH1021" s="16"/>
      <c r="FI1021" s="16"/>
      <c r="FJ1021" s="16"/>
      <c r="FK1021" s="16"/>
      <c r="FL1021" s="16"/>
      <c r="FM1021" s="16"/>
      <c r="FN1021" s="16"/>
      <c r="FO1021" s="16"/>
      <c r="FP1021" s="16"/>
      <c r="FQ1021" s="16"/>
      <c r="FR1021" s="16"/>
      <c r="FS1021" s="16"/>
      <c r="FT1021" s="16"/>
      <c r="FU1021" s="16"/>
      <c r="FV1021" s="16"/>
      <c r="FW1021" s="16"/>
      <c r="FX1021" s="16"/>
      <c r="FY1021" s="16"/>
      <c r="FZ1021" s="16"/>
      <c r="GA1021" s="16"/>
      <c r="GB1021" s="16"/>
      <c r="GC1021" s="16"/>
      <c r="GD1021" s="16"/>
      <c r="GE1021" s="16"/>
      <c r="GF1021" s="16"/>
      <c r="GG1021" s="16"/>
      <c r="GH1021" s="16"/>
      <c r="GI1021" s="16"/>
      <c r="GJ1021" s="16"/>
      <c r="GK1021" s="16"/>
      <c r="GL1021" s="16"/>
      <c r="GM1021" s="16"/>
      <c r="GN1021" s="16"/>
      <c r="GO1021" s="16"/>
      <c r="GP1021" s="16"/>
      <c r="GQ1021" s="16"/>
      <c r="GR1021" s="16"/>
      <c r="GS1021" s="16"/>
      <c r="GT1021" s="16"/>
      <c r="GU1021" s="16"/>
      <c r="GV1021" s="16"/>
      <c r="GW1021" s="16"/>
      <c r="GX1021" s="16"/>
      <c r="GY1021" s="16"/>
      <c r="GZ1021" s="16"/>
      <c r="HA1021" s="16"/>
      <c r="HB1021" s="16"/>
      <c r="HC1021" s="16"/>
      <c r="HD1021" s="16"/>
      <c r="HE1021" s="16"/>
      <c r="HF1021" s="16"/>
      <c r="HG1021" s="16"/>
      <c r="HH1021" s="16"/>
      <c r="HI1021" s="16"/>
      <c r="HJ1021" s="16"/>
      <c r="HK1021" s="16"/>
      <c r="HL1021" s="16"/>
      <c r="HM1021" s="16"/>
      <c r="HN1021" s="16"/>
      <c r="HO1021" s="16"/>
      <c r="HP1021" s="16"/>
      <c r="HQ1021" s="16"/>
      <c r="HR1021" s="16"/>
      <c r="HS1021" s="16"/>
      <c r="HT1021" s="16"/>
      <c r="HU1021" s="16"/>
      <c r="HV1021" s="16"/>
      <c r="HW1021" s="16"/>
      <c r="HX1021" s="16"/>
      <c r="HY1021" s="16"/>
      <c r="HZ1021" s="16"/>
      <c r="IA1021" s="16"/>
      <c r="IB1021" s="16"/>
      <c r="IC1021" s="16"/>
      <c r="ID1021" s="16"/>
      <c r="IE1021" s="16"/>
      <c r="IF1021" s="16"/>
      <c r="IG1021" s="16"/>
      <c r="IH1021" s="16"/>
      <c r="II1021" s="16"/>
      <c r="IJ1021" s="16"/>
      <c r="IK1021" s="16"/>
      <c r="IL1021" s="16"/>
      <c r="IM1021" s="16"/>
      <c r="IN1021" s="16"/>
      <c r="IO1021" s="16"/>
      <c r="IP1021" s="16"/>
      <c r="IQ1021" s="16"/>
      <c r="IR1021" s="16"/>
      <c r="IS1021" s="16"/>
      <c r="IT1021" s="16"/>
      <c r="IU1021" s="16"/>
      <c r="IV1021" s="16"/>
      <c r="IW1021" s="16"/>
      <c r="IX1021" s="16"/>
      <c r="IY1021" s="16"/>
      <c r="IZ1021" s="16"/>
      <c r="JA1021" s="16"/>
      <c r="JB1021" s="16"/>
      <c r="JC1021" s="16"/>
      <c r="JD1021" s="16"/>
      <c r="JE1021" s="16"/>
      <c r="JF1021" s="16"/>
      <c r="JG1021" s="16"/>
      <c r="JH1021" s="16"/>
      <c r="JI1021" s="16"/>
      <c r="JJ1021" s="16"/>
      <c r="JK1021" s="16"/>
      <c r="JL1021" s="16"/>
      <c r="JM1021" s="16"/>
      <c r="JN1021" s="16"/>
      <c r="JO1021" s="16"/>
      <c r="JP1021" s="16"/>
    </row>
    <row r="1022" spans="2:276" s="18" customFormat="1" ht="15.75" customHeight="1" x14ac:dyDescent="0.25">
      <c r="B1022" s="16"/>
      <c r="C1022" s="16"/>
      <c r="D1022" s="16"/>
      <c r="E1022" s="16"/>
      <c r="F1022" s="16"/>
      <c r="G1022" s="16"/>
      <c r="H1022" s="16"/>
      <c r="I1022" s="16"/>
      <c r="J1022" s="16"/>
      <c r="K1022" s="16"/>
      <c r="L1022" s="16"/>
      <c r="M1022" s="16"/>
      <c r="N1022" s="16"/>
      <c r="O1022" s="16"/>
      <c r="P1022" s="16"/>
      <c r="Q1022" s="16"/>
      <c r="R1022" s="16"/>
      <c r="S1022" s="16"/>
      <c r="T1022" s="16"/>
      <c r="U1022" s="16"/>
      <c r="V1022" s="16"/>
      <c r="W1022" s="16"/>
      <c r="X1022" s="16"/>
      <c r="Y1022" s="16"/>
      <c r="Z1022" s="16"/>
      <c r="AA1022" s="16"/>
      <c r="AB1022" s="16"/>
      <c r="AC1022" s="16"/>
      <c r="AD1022" s="16"/>
      <c r="AE1022" s="16"/>
      <c r="AF1022" s="16"/>
      <c r="AG1022" s="16"/>
      <c r="AH1022" s="16"/>
      <c r="AI1022" s="16"/>
      <c r="AJ1022" s="16"/>
      <c r="AK1022" s="16"/>
      <c r="AL1022" s="16"/>
      <c r="AM1022" s="16"/>
      <c r="AN1022" s="16"/>
      <c r="AO1022" s="16"/>
      <c r="AP1022" s="16"/>
      <c r="AQ1022" s="16"/>
      <c r="AR1022" s="16"/>
      <c r="AS1022" s="16"/>
      <c r="AT1022" s="16"/>
      <c r="AU1022" s="16"/>
      <c r="AV1022" s="16"/>
      <c r="AW1022" s="16"/>
      <c r="AX1022" s="16"/>
      <c r="AY1022" s="16"/>
      <c r="AZ1022" s="16"/>
      <c r="BA1022" s="16"/>
      <c r="BB1022" s="16"/>
      <c r="BC1022" s="16"/>
      <c r="BD1022" s="16"/>
      <c r="BE1022" s="16"/>
      <c r="BF1022" s="16"/>
      <c r="BG1022" s="16"/>
      <c r="BH1022" s="16"/>
      <c r="BI1022" s="16"/>
      <c r="BJ1022" s="16"/>
      <c r="BK1022" s="16"/>
      <c r="BL1022" s="16"/>
      <c r="BM1022" s="16"/>
      <c r="BN1022" s="16"/>
      <c r="BO1022" s="16"/>
      <c r="BP1022" s="16"/>
      <c r="BQ1022" s="16"/>
      <c r="BR1022" s="16"/>
      <c r="BS1022" s="16"/>
      <c r="BT1022" s="16"/>
      <c r="BU1022" s="16"/>
      <c r="BV1022" s="16"/>
      <c r="BW1022" s="16"/>
      <c r="BX1022" s="16"/>
      <c r="BY1022" s="16"/>
      <c r="BZ1022" s="16"/>
      <c r="CA1022" s="16"/>
      <c r="CB1022" s="16"/>
      <c r="CC1022" s="16"/>
      <c r="CD1022" s="16"/>
      <c r="CE1022" s="16"/>
      <c r="CF1022" s="16"/>
      <c r="CG1022" s="16"/>
      <c r="CH1022" s="16"/>
      <c r="CI1022" s="16"/>
      <c r="CJ1022" s="16"/>
      <c r="CK1022" s="16"/>
      <c r="CL1022" s="16"/>
      <c r="CM1022" s="16"/>
      <c r="CN1022" s="16"/>
      <c r="CO1022" s="16"/>
      <c r="CP1022" s="16"/>
      <c r="CQ1022" s="16"/>
      <c r="CR1022" s="16"/>
      <c r="CS1022" s="16"/>
      <c r="CT1022" s="16"/>
      <c r="CU1022" s="16"/>
      <c r="CV1022" s="16"/>
      <c r="CW1022" s="16"/>
      <c r="CX1022" s="16"/>
      <c r="CY1022" s="16"/>
      <c r="CZ1022" s="16"/>
      <c r="DA1022" s="16"/>
      <c r="DB1022" s="16"/>
      <c r="DC1022" s="16"/>
      <c r="DD1022" s="16"/>
      <c r="DE1022" s="16"/>
      <c r="DF1022" s="16"/>
      <c r="DG1022" s="16"/>
      <c r="DH1022" s="16"/>
      <c r="DI1022" s="16"/>
      <c r="DJ1022" s="16"/>
      <c r="DK1022" s="16"/>
      <c r="DL1022" s="16"/>
      <c r="DM1022" s="16"/>
      <c r="DN1022" s="16"/>
      <c r="DO1022" s="16"/>
      <c r="DP1022" s="16"/>
      <c r="DQ1022" s="16"/>
      <c r="DR1022" s="16"/>
      <c r="DS1022" s="16"/>
      <c r="DT1022" s="16"/>
      <c r="DU1022" s="16"/>
      <c r="DV1022" s="16"/>
      <c r="DW1022" s="16"/>
      <c r="DX1022" s="16"/>
      <c r="DY1022" s="16"/>
      <c r="DZ1022" s="16"/>
      <c r="EA1022" s="16"/>
      <c r="EB1022" s="16"/>
      <c r="EC1022" s="16"/>
      <c r="ED1022" s="16"/>
      <c r="EE1022" s="16"/>
      <c r="EF1022" s="16"/>
      <c r="EG1022" s="16"/>
      <c r="EH1022" s="16"/>
      <c r="EI1022" s="16"/>
      <c r="EJ1022" s="16"/>
      <c r="EK1022" s="16"/>
      <c r="EL1022" s="16"/>
      <c r="EM1022" s="16"/>
      <c r="EN1022" s="16"/>
      <c r="EO1022" s="16"/>
      <c r="EP1022" s="16"/>
      <c r="EQ1022" s="16"/>
      <c r="ER1022" s="16"/>
      <c r="ES1022" s="16"/>
      <c r="ET1022" s="16"/>
      <c r="EU1022" s="16"/>
      <c r="EV1022" s="16"/>
      <c r="EW1022" s="16"/>
      <c r="EX1022" s="16"/>
      <c r="EY1022" s="16"/>
      <c r="EZ1022" s="16"/>
      <c r="FA1022" s="16"/>
      <c r="FB1022" s="16"/>
      <c r="FC1022" s="16"/>
      <c r="FD1022" s="16"/>
      <c r="FE1022" s="16"/>
      <c r="FF1022" s="16"/>
      <c r="FG1022" s="16"/>
      <c r="FH1022" s="16"/>
      <c r="FI1022" s="16"/>
      <c r="FJ1022" s="16"/>
      <c r="FK1022" s="16"/>
      <c r="FL1022" s="16"/>
      <c r="FM1022" s="16"/>
      <c r="FN1022" s="16"/>
      <c r="FO1022" s="16"/>
      <c r="FP1022" s="16"/>
      <c r="FQ1022" s="16"/>
      <c r="FR1022" s="16"/>
      <c r="FS1022" s="16"/>
      <c r="FT1022" s="16"/>
      <c r="FU1022" s="16"/>
      <c r="FV1022" s="16"/>
      <c r="FW1022" s="16"/>
      <c r="FX1022" s="16"/>
      <c r="FY1022" s="16"/>
      <c r="FZ1022" s="16"/>
      <c r="GA1022" s="16"/>
      <c r="GB1022" s="16"/>
      <c r="GC1022" s="16"/>
      <c r="GD1022" s="16"/>
      <c r="GE1022" s="16"/>
      <c r="GF1022" s="16"/>
      <c r="GG1022" s="16"/>
      <c r="GH1022" s="16"/>
      <c r="GI1022" s="16"/>
      <c r="GJ1022" s="16"/>
      <c r="GK1022" s="16"/>
      <c r="GL1022" s="16"/>
      <c r="GM1022" s="16"/>
      <c r="GN1022" s="16"/>
      <c r="GO1022" s="16"/>
      <c r="GP1022" s="16"/>
      <c r="GQ1022" s="16"/>
      <c r="GR1022" s="16"/>
      <c r="GS1022" s="16"/>
      <c r="GT1022" s="16"/>
      <c r="GU1022" s="16"/>
      <c r="GV1022" s="16"/>
      <c r="GW1022" s="16"/>
      <c r="GX1022" s="16"/>
      <c r="GY1022" s="16"/>
      <c r="GZ1022" s="16"/>
      <c r="HA1022" s="16"/>
      <c r="HB1022" s="16"/>
      <c r="HC1022" s="16"/>
      <c r="HD1022" s="16"/>
      <c r="HE1022" s="16"/>
      <c r="HF1022" s="16"/>
      <c r="HG1022" s="16"/>
      <c r="HH1022" s="16"/>
      <c r="HI1022" s="16"/>
      <c r="HJ1022" s="16"/>
      <c r="HK1022" s="16"/>
      <c r="HL1022" s="16"/>
      <c r="HM1022" s="16"/>
      <c r="HN1022" s="16"/>
      <c r="HO1022" s="16"/>
      <c r="HP1022" s="16"/>
      <c r="HQ1022" s="16"/>
      <c r="HR1022" s="16"/>
      <c r="HS1022" s="16"/>
      <c r="HT1022" s="16"/>
      <c r="HU1022" s="16"/>
      <c r="HV1022" s="16"/>
      <c r="HW1022" s="16"/>
      <c r="HX1022" s="16"/>
      <c r="HY1022" s="16"/>
      <c r="HZ1022" s="16"/>
      <c r="IA1022" s="16"/>
      <c r="IB1022" s="16"/>
      <c r="IC1022" s="16"/>
      <c r="ID1022" s="16"/>
      <c r="IE1022" s="16"/>
      <c r="IF1022" s="16"/>
      <c r="IG1022" s="16"/>
      <c r="IH1022" s="16"/>
      <c r="II1022" s="16"/>
      <c r="IJ1022" s="16"/>
      <c r="IK1022" s="16"/>
      <c r="IL1022" s="16"/>
      <c r="IM1022" s="16"/>
      <c r="IN1022" s="16"/>
      <c r="IO1022" s="16"/>
      <c r="IP1022" s="16"/>
      <c r="IQ1022" s="16"/>
      <c r="IR1022" s="16"/>
      <c r="IS1022" s="16"/>
      <c r="IT1022" s="16"/>
      <c r="IU1022" s="16"/>
      <c r="IV1022" s="16"/>
      <c r="IW1022" s="16"/>
      <c r="IX1022" s="16"/>
      <c r="IY1022" s="16"/>
      <c r="IZ1022" s="16"/>
      <c r="JA1022" s="16"/>
      <c r="JB1022" s="16"/>
      <c r="JC1022" s="16"/>
      <c r="JD1022" s="16"/>
      <c r="JE1022" s="16"/>
      <c r="JF1022" s="16"/>
      <c r="JG1022" s="16"/>
      <c r="JH1022" s="16"/>
      <c r="JI1022" s="16"/>
      <c r="JJ1022" s="16"/>
      <c r="JK1022" s="16"/>
      <c r="JL1022" s="16"/>
      <c r="JM1022" s="16"/>
      <c r="JN1022" s="16"/>
      <c r="JO1022" s="16"/>
      <c r="JP1022" s="16"/>
    </row>
    <row r="1023" spans="2:276" s="18" customFormat="1" ht="15.75" customHeight="1" x14ac:dyDescent="0.25">
      <c r="B1023" s="16"/>
      <c r="C1023" s="16"/>
      <c r="D1023" s="16"/>
      <c r="E1023" s="16"/>
      <c r="F1023" s="16"/>
      <c r="G1023" s="16"/>
      <c r="H1023" s="16"/>
      <c r="I1023" s="16"/>
      <c r="J1023" s="16"/>
      <c r="K1023" s="16"/>
      <c r="L1023" s="16"/>
      <c r="M1023" s="16"/>
      <c r="N1023" s="16"/>
      <c r="O1023" s="16"/>
      <c r="P1023" s="16"/>
      <c r="Q1023" s="16"/>
      <c r="R1023" s="16"/>
      <c r="S1023" s="16"/>
      <c r="T1023" s="16"/>
      <c r="U1023" s="16"/>
      <c r="V1023" s="16"/>
      <c r="W1023" s="16"/>
      <c r="X1023" s="16"/>
      <c r="Y1023" s="16"/>
      <c r="Z1023" s="16"/>
      <c r="AA1023" s="16"/>
      <c r="AB1023" s="16"/>
      <c r="AC1023" s="16"/>
      <c r="AD1023" s="16"/>
      <c r="AE1023" s="16"/>
      <c r="AF1023" s="16"/>
      <c r="AG1023" s="16"/>
      <c r="AH1023" s="16"/>
      <c r="AI1023" s="16"/>
      <c r="AJ1023" s="16"/>
      <c r="AK1023" s="16"/>
      <c r="AL1023" s="16"/>
      <c r="AM1023" s="16"/>
      <c r="AN1023" s="16"/>
      <c r="AO1023" s="16"/>
      <c r="AP1023" s="16"/>
      <c r="AQ1023" s="16"/>
      <c r="AR1023" s="16"/>
      <c r="AS1023" s="16"/>
      <c r="AT1023" s="16"/>
      <c r="AU1023" s="16"/>
      <c r="AV1023" s="16"/>
      <c r="AW1023" s="16"/>
      <c r="AX1023" s="16"/>
      <c r="AY1023" s="16"/>
      <c r="AZ1023" s="16"/>
      <c r="BA1023" s="16"/>
      <c r="BB1023" s="16"/>
      <c r="BC1023" s="16"/>
      <c r="BD1023" s="16"/>
      <c r="BE1023" s="16"/>
      <c r="BF1023" s="16"/>
      <c r="BG1023" s="16"/>
      <c r="BH1023" s="16"/>
      <c r="BI1023" s="16"/>
      <c r="BJ1023" s="16"/>
      <c r="BK1023" s="16"/>
      <c r="BL1023" s="16"/>
      <c r="BM1023" s="16"/>
      <c r="BN1023" s="16"/>
      <c r="BO1023" s="16"/>
      <c r="BP1023" s="16"/>
      <c r="BQ1023" s="16"/>
      <c r="BR1023" s="16"/>
      <c r="BS1023" s="16"/>
      <c r="BT1023" s="16"/>
      <c r="BU1023" s="16"/>
      <c r="BV1023" s="16"/>
      <c r="BW1023" s="16"/>
      <c r="BX1023" s="16"/>
      <c r="BY1023" s="16"/>
      <c r="BZ1023" s="16"/>
      <c r="CA1023" s="16"/>
      <c r="CB1023" s="16"/>
      <c r="CC1023" s="16"/>
      <c r="CD1023" s="16"/>
      <c r="CE1023" s="16"/>
      <c r="CF1023" s="16"/>
      <c r="CG1023" s="16"/>
      <c r="CH1023" s="16"/>
      <c r="CI1023" s="16"/>
      <c r="CJ1023" s="16"/>
      <c r="CK1023" s="16"/>
      <c r="CL1023" s="16"/>
      <c r="CM1023" s="16"/>
      <c r="CN1023" s="16"/>
      <c r="CO1023" s="16"/>
      <c r="CP1023" s="16"/>
      <c r="CQ1023" s="16"/>
      <c r="CR1023" s="16"/>
      <c r="CS1023" s="16"/>
      <c r="CT1023" s="16"/>
      <c r="CU1023" s="16"/>
      <c r="CV1023" s="16"/>
      <c r="CW1023" s="16"/>
      <c r="CX1023" s="16"/>
      <c r="CY1023" s="16"/>
      <c r="CZ1023" s="16"/>
      <c r="DA1023" s="16"/>
      <c r="DB1023" s="16"/>
      <c r="DC1023" s="16"/>
      <c r="DD1023" s="16"/>
      <c r="DE1023" s="16"/>
      <c r="DF1023" s="16"/>
      <c r="DG1023" s="16"/>
      <c r="DH1023" s="16"/>
      <c r="DI1023" s="16"/>
      <c r="DJ1023" s="16"/>
      <c r="DK1023" s="16"/>
      <c r="DL1023" s="16"/>
      <c r="DM1023" s="16"/>
      <c r="DN1023" s="16"/>
      <c r="DO1023" s="16"/>
      <c r="DP1023" s="16"/>
      <c r="DQ1023" s="16"/>
      <c r="DR1023" s="16"/>
      <c r="DS1023" s="16"/>
      <c r="DT1023" s="16"/>
      <c r="DU1023" s="16"/>
      <c r="DV1023" s="16"/>
      <c r="DW1023" s="16"/>
      <c r="DX1023" s="16"/>
      <c r="DY1023" s="16"/>
      <c r="DZ1023" s="16"/>
      <c r="EA1023" s="16"/>
      <c r="EB1023" s="16"/>
      <c r="EC1023" s="16"/>
      <c r="ED1023" s="16"/>
      <c r="EE1023" s="16"/>
      <c r="EF1023" s="16"/>
      <c r="EG1023" s="16"/>
      <c r="EH1023" s="16"/>
      <c r="EI1023" s="16"/>
      <c r="EJ1023" s="16"/>
      <c r="EK1023" s="16"/>
      <c r="EL1023" s="16"/>
      <c r="EM1023" s="16"/>
      <c r="EN1023" s="16"/>
      <c r="EO1023" s="16"/>
      <c r="EP1023" s="16"/>
      <c r="EQ1023" s="16"/>
      <c r="ER1023" s="16"/>
      <c r="ES1023" s="16"/>
      <c r="ET1023" s="16"/>
      <c r="EU1023" s="16"/>
      <c r="EV1023" s="16"/>
      <c r="EW1023" s="16"/>
      <c r="EX1023" s="16"/>
      <c r="EY1023" s="16"/>
      <c r="EZ1023" s="16"/>
      <c r="FA1023" s="16"/>
      <c r="FB1023" s="16"/>
      <c r="FC1023" s="16"/>
      <c r="FD1023" s="16"/>
      <c r="FE1023" s="16"/>
      <c r="FF1023" s="16"/>
      <c r="FG1023" s="16"/>
      <c r="FH1023" s="16"/>
      <c r="FI1023" s="16"/>
      <c r="FJ1023" s="16"/>
      <c r="FK1023" s="16"/>
      <c r="FL1023" s="16"/>
      <c r="FM1023" s="16"/>
      <c r="FN1023" s="16"/>
      <c r="FO1023" s="16"/>
      <c r="FP1023" s="16"/>
      <c r="FQ1023" s="16"/>
      <c r="FR1023" s="16"/>
      <c r="FS1023" s="16"/>
      <c r="FT1023" s="16"/>
      <c r="FU1023" s="16"/>
      <c r="FV1023" s="16"/>
      <c r="FW1023" s="16"/>
      <c r="FX1023" s="16"/>
      <c r="FY1023" s="16"/>
      <c r="FZ1023" s="16"/>
      <c r="GA1023" s="16"/>
      <c r="GB1023" s="16"/>
      <c r="GC1023" s="16"/>
      <c r="GD1023" s="16"/>
      <c r="GE1023" s="16"/>
      <c r="GF1023" s="16"/>
      <c r="GG1023" s="16"/>
      <c r="GH1023" s="16"/>
      <c r="GI1023" s="16"/>
      <c r="GJ1023" s="16"/>
      <c r="GK1023" s="16"/>
      <c r="GL1023" s="16"/>
      <c r="GM1023" s="16"/>
      <c r="GN1023" s="16"/>
      <c r="GO1023" s="16"/>
      <c r="GP1023" s="16"/>
      <c r="GQ1023" s="16"/>
      <c r="GR1023" s="16"/>
      <c r="GS1023" s="16"/>
      <c r="GT1023" s="16"/>
      <c r="GU1023" s="16"/>
      <c r="GV1023" s="16"/>
      <c r="GW1023" s="16"/>
      <c r="GX1023" s="16"/>
      <c r="GY1023" s="16"/>
      <c r="GZ1023" s="16"/>
      <c r="HA1023" s="16"/>
      <c r="HB1023" s="16"/>
      <c r="HC1023" s="16"/>
      <c r="HD1023" s="16"/>
      <c r="HE1023" s="16"/>
      <c r="HF1023" s="16"/>
      <c r="HG1023" s="16"/>
      <c r="HH1023" s="16"/>
      <c r="HI1023" s="16"/>
      <c r="HJ1023" s="16"/>
      <c r="HK1023" s="16"/>
      <c r="HL1023" s="16"/>
      <c r="HM1023" s="16"/>
      <c r="HN1023" s="16"/>
      <c r="HO1023" s="16"/>
      <c r="HP1023" s="16"/>
      <c r="HQ1023" s="16"/>
      <c r="HR1023" s="16"/>
      <c r="HS1023" s="16"/>
      <c r="HT1023" s="16"/>
      <c r="HU1023" s="16"/>
      <c r="HV1023" s="16"/>
      <c r="HW1023" s="16"/>
      <c r="HX1023" s="16"/>
      <c r="HY1023" s="16"/>
      <c r="HZ1023" s="16"/>
      <c r="IA1023" s="16"/>
      <c r="IB1023" s="16"/>
      <c r="IC1023" s="16"/>
      <c r="ID1023" s="16"/>
      <c r="IE1023" s="16"/>
      <c r="IF1023" s="16"/>
      <c r="IG1023" s="16"/>
      <c r="IH1023" s="16"/>
      <c r="II1023" s="16"/>
      <c r="IJ1023" s="16"/>
      <c r="IK1023" s="16"/>
      <c r="IL1023" s="16"/>
      <c r="IM1023" s="16"/>
      <c r="IN1023" s="16"/>
      <c r="IO1023" s="16"/>
      <c r="IP1023" s="16"/>
      <c r="IQ1023" s="16"/>
      <c r="IR1023" s="16"/>
      <c r="IS1023" s="16"/>
      <c r="IT1023" s="16"/>
      <c r="IU1023" s="16"/>
      <c r="IV1023" s="16"/>
      <c r="IW1023" s="16"/>
      <c r="IX1023" s="16"/>
      <c r="IY1023" s="16"/>
      <c r="IZ1023" s="16"/>
      <c r="JA1023" s="16"/>
      <c r="JB1023" s="16"/>
      <c r="JC1023" s="16"/>
      <c r="JD1023" s="16"/>
      <c r="JE1023" s="16"/>
      <c r="JF1023" s="16"/>
      <c r="JG1023" s="16"/>
      <c r="JH1023" s="16"/>
      <c r="JI1023" s="16"/>
      <c r="JJ1023" s="16"/>
      <c r="JK1023" s="16"/>
      <c r="JL1023" s="16"/>
      <c r="JM1023" s="16"/>
      <c r="JN1023" s="16"/>
      <c r="JO1023" s="16"/>
      <c r="JP1023" s="16"/>
    </row>
    <row r="1024" spans="2:276" s="18" customFormat="1" ht="15.75" customHeight="1" x14ac:dyDescent="0.25">
      <c r="B1024" s="16"/>
      <c r="C1024" s="16"/>
      <c r="D1024" s="16"/>
      <c r="E1024" s="16"/>
      <c r="F1024" s="16"/>
      <c r="G1024" s="16"/>
      <c r="H1024" s="16"/>
      <c r="I1024" s="16"/>
      <c r="J1024" s="16"/>
      <c r="K1024" s="16"/>
      <c r="L1024" s="16"/>
      <c r="M1024" s="16"/>
      <c r="N1024" s="16"/>
      <c r="O1024" s="16"/>
      <c r="P1024" s="16"/>
      <c r="Q1024" s="16"/>
      <c r="R1024" s="16"/>
      <c r="S1024" s="16"/>
      <c r="T1024" s="16"/>
      <c r="U1024" s="16"/>
      <c r="V1024" s="16"/>
      <c r="W1024" s="16"/>
      <c r="X1024" s="16"/>
      <c r="Y1024" s="16"/>
      <c r="Z1024" s="16"/>
      <c r="AA1024" s="16"/>
      <c r="AB1024" s="16"/>
      <c r="AC1024" s="16"/>
      <c r="AD1024" s="16"/>
      <c r="AE1024" s="16"/>
      <c r="AF1024" s="16"/>
      <c r="AG1024" s="16"/>
      <c r="AH1024" s="16"/>
      <c r="AI1024" s="16"/>
      <c r="AJ1024" s="16"/>
      <c r="AK1024" s="16"/>
      <c r="AL1024" s="16"/>
      <c r="AM1024" s="16"/>
      <c r="AN1024" s="16"/>
      <c r="AO1024" s="16"/>
      <c r="AP1024" s="16"/>
      <c r="AQ1024" s="16"/>
      <c r="AR1024" s="16"/>
      <c r="AS1024" s="16"/>
      <c r="AT1024" s="16"/>
      <c r="AU1024" s="16"/>
      <c r="AV1024" s="16"/>
      <c r="AW1024" s="16"/>
      <c r="AX1024" s="16"/>
      <c r="AY1024" s="16"/>
      <c r="AZ1024" s="16"/>
      <c r="BA1024" s="16"/>
      <c r="BB1024" s="16"/>
      <c r="BC1024" s="16"/>
      <c r="BD1024" s="16"/>
      <c r="BE1024" s="16"/>
      <c r="BF1024" s="16"/>
      <c r="BG1024" s="16"/>
      <c r="BH1024" s="16"/>
      <c r="BI1024" s="16"/>
      <c r="BJ1024" s="16"/>
      <c r="BK1024" s="16"/>
      <c r="BL1024" s="16"/>
      <c r="BM1024" s="16"/>
      <c r="BN1024" s="16"/>
      <c r="BO1024" s="16"/>
      <c r="BP1024" s="16"/>
      <c r="BQ1024" s="16"/>
      <c r="BR1024" s="16"/>
      <c r="BS1024" s="16"/>
      <c r="BT1024" s="16"/>
      <c r="BU1024" s="16"/>
      <c r="BV1024" s="16"/>
      <c r="BW1024" s="16"/>
      <c r="BX1024" s="16"/>
      <c r="BY1024" s="16"/>
      <c r="BZ1024" s="16"/>
      <c r="CA1024" s="16"/>
      <c r="CB1024" s="16"/>
      <c r="CC1024" s="16"/>
      <c r="CD1024" s="16"/>
      <c r="CE1024" s="16"/>
      <c r="CF1024" s="16"/>
      <c r="CG1024" s="16"/>
      <c r="CH1024" s="16"/>
      <c r="CI1024" s="16"/>
      <c r="CJ1024" s="16"/>
      <c r="CK1024" s="16"/>
      <c r="CL1024" s="16"/>
      <c r="CM1024" s="16"/>
      <c r="CN1024" s="16"/>
      <c r="CO1024" s="16"/>
      <c r="CP1024" s="16"/>
      <c r="CQ1024" s="16"/>
      <c r="CR1024" s="16"/>
      <c r="CS1024" s="16"/>
      <c r="CT1024" s="16"/>
      <c r="CU1024" s="16"/>
      <c r="CV1024" s="16"/>
      <c r="CW1024" s="16"/>
      <c r="CX1024" s="16"/>
      <c r="CY1024" s="16"/>
      <c r="CZ1024" s="16"/>
      <c r="DA1024" s="16"/>
      <c r="DB1024" s="16"/>
      <c r="DC1024" s="16"/>
      <c r="DD1024" s="16"/>
      <c r="DE1024" s="16"/>
      <c r="DF1024" s="16"/>
      <c r="DG1024" s="16"/>
      <c r="DH1024" s="16"/>
      <c r="DI1024" s="16"/>
      <c r="DJ1024" s="16"/>
      <c r="DK1024" s="16"/>
      <c r="DL1024" s="16"/>
      <c r="DM1024" s="16"/>
      <c r="DN1024" s="16"/>
      <c r="DO1024" s="16"/>
      <c r="DP1024" s="16"/>
      <c r="DQ1024" s="16"/>
      <c r="DR1024" s="16"/>
      <c r="DS1024" s="16"/>
      <c r="DT1024" s="16"/>
      <c r="DU1024" s="16"/>
      <c r="DV1024" s="16"/>
      <c r="DW1024" s="16"/>
      <c r="DX1024" s="16"/>
      <c r="DY1024" s="16"/>
      <c r="DZ1024" s="16"/>
      <c r="EA1024" s="16"/>
      <c r="EB1024" s="16"/>
      <c r="EC1024" s="16"/>
      <c r="ED1024" s="16"/>
      <c r="EE1024" s="16"/>
      <c r="EF1024" s="16"/>
      <c r="EG1024" s="16"/>
      <c r="EH1024" s="16"/>
      <c r="EI1024" s="16"/>
      <c r="EJ1024" s="16"/>
      <c r="EK1024" s="16"/>
      <c r="EL1024" s="16"/>
      <c r="EM1024" s="16"/>
      <c r="EN1024" s="16"/>
      <c r="EO1024" s="16"/>
      <c r="EP1024" s="16"/>
      <c r="EQ1024" s="16"/>
      <c r="ER1024" s="16"/>
      <c r="ES1024" s="16"/>
      <c r="ET1024" s="16"/>
      <c r="EU1024" s="16"/>
      <c r="EV1024" s="16"/>
      <c r="EW1024" s="16"/>
      <c r="EX1024" s="16"/>
      <c r="EY1024" s="16"/>
      <c r="EZ1024" s="16"/>
      <c r="FA1024" s="16"/>
      <c r="FB1024" s="16"/>
      <c r="FC1024" s="16"/>
      <c r="FD1024" s="16"/>
      <c r="FE1024" s="16"/>
      <c r="FF1024" s="16"/>
      <c r="FG1024" s="16"/>
      <c r="FH1024" s="16"/>
      <c r="FI1024" s="16"/>
      <c r="FJ1024" s="16"/>
      <c r="FK1024" s="16"/>
      <c r="FL1024" s="16"/>
      <c r="FM1024" s="16"/>
      <c r="FN1024" s="16"/>
      <c r="FO1024" s="16"/>
      <c r="FP1024" s="16"/>
      <c r="FQ1024" s="16"/>
      <c r="FR1024" s="16"/>
      <c r="FS1024" s="16"/>
      <c r="FT1024" s="16"/>
      <c r="FU1024" s="16"/>
      <c r="FV1024" s="16"/>
      <c r="FW1024" s="16"/>
      <c r="FX1024" s="16"/>
      <c r="FY1024" s="16"/>
      <c r="FZ1024" s="16"/>
      <c r="GA1024" s="16"/>
      <c r="GB1024" s="16"/>
      <c r="GC1024" s="16"/>
      <c r="GD1024" s="16"/>
      <c r="GE1024" s="16"/>
      <c r="GF1024" s="16"/>
      <c r="GG1024" s="16"/>
      <c r="GH1024" s="16"/>
      <c r="GI1024" s="16"/>
      <c r="GJ1024" s="16"/>
      <c r="GK1024" s="16"/>
      <c r="GL1024" s="16"/>
      <c r="GM1024" s="16"/>
      <c r="GN1024" s="16"/>
      <c r="GO1024" s="16"/>
      <c r="GP1024" s="16"/>
      <c r="GQ1024" s="16"/>
      <c r="GR1024" s="16"/>
      <c r="GS1024" s="16"/>
      <c r="GT1024" s="16"/>
      <c r="GU1024" s="16"/>
      <c r="GV1024" s="16"/>
      <c r="GW1024" s="16"/>
      <c r="GX1024" s="16"/>
      <c r="GY1024" s="16"/>
      <c r="GZ1024" s="16"/>
      <c r="HA1024" s="16"/>
      <c r="HB1024" s="16"/>
      <c r="HC1024" s="16"/>
      <c r="HD1024" s="16"/>
      <c r="HE1024" s="16"/>
      <c r="HF1024" s="16"/>
      <c r="HG1024" s="16"/>
      <c r="HH1024" s="16"/>
      <c r="HI1024" s="16"/>
      <c r="HJ1024" s="16"/>
      <c r="HK1024" s="16"/>
      <c r="HL1024" s="16"/>
      <c r="HM1024" s="16"/>
      <c r="HN1024" s="16"/>
      <c r="HO1024" s="16"/>
      <c r="HP1024" s="16"/>
      <c r="HQ1024" s="16"/>
      <c r="HR1024" s="16"/>
      <c r="HS1024" s="16"/>
      <c r="HT1024" s="16"/>
      <c r="HU1024" s="16"/>
      <c r="HV1024" s="16"/>
      <c r="HW1024" s="16"/>
      <c r="HX1024" s="16"/>
      <c r="HY1024" s="16"/>
      <c r="HZ1024" s="16"/>
      <c r="IA1024" s="16"/>
      <c r="IB1024" s="16"/>
      <c r="IC1024" s="16"/>
      <c r="ID1024" s="16"/>
      <c r="IE1024" s="16"/>
      <c r="IF1024" s="16"/>
      <c r="IG1024" s="16"/>
      <c r="IH1024" s="16"/>
      <c r="II1024" s="16"/>
      <c r="IJ1024" s="16"/>
      <c r="IK1024" s="16"/>
      <c r="IL1024" s="16"/>
      <c r="IM1024" s="16"/>
      <c r="IN1024" s="16"/>
      <c r="IO1024" s="16"/>
      <c r="IP1024" s="16"/>
      <c r="IQ1024" s="16"/>
      <c r="IR1024" s="16"/>
      <c r="IS1024" s="16"/>
      <c r="IT1024" s="16"/>
      <c r="IU1024" s="16"/>
      <c r="IV1024" s="16"/>
      <c r="IW1024" s="16"/>
      <c r="IX1024" s="16"/>
      <c r="IY1024" s="16"/>
      <c r="IZ1024" s="16"/>
      <c r="JA1024" s="16"/>
      <c r="JB1024" s="16"/>
      <c r="JC1024" s="16"/>
      <c r="JD1024" s="16"/>
      <c r="JE1024" s="16"/>
      <c r="JF1024" s="16"/>
      <c r="JG1024" s="16"/>
      <c r="JH1024" s="16"/>
      <c r="JI1024" s="16"/>
      <c r="JJ1024" s="16"/>
      <c r="JK1024" s="16"/>
      <c r="JL1024" s="16"/>
      <c r="JM1024" s="16"/>
      <c r="JN1024" s="16"/>
      <c r="JO1024" s="16"/>
      <c r="JP1024" s="16"/>
    </row>
    <row r="1025" spans="2:276" s="18" customFormat="1" ht="15.75" customHeight="1" x14ac:dyDescent="0.25">
      <c r="B1025" s="16"/>
      <c r="C1025" s="16"/>
      <c r="D1025" s="16"/>
      <c r="E1025" s="16"/>
      <c r="F1025" s="16"/>
      <c r="G1025" s="16"/>
      <c r="H1025" s="16"/>
      <c r="I1025" s="16"/>
      <c r="J1025" s="16"/>
      <c r="K1025" s="16"/>
      <c r="L1025" s="16"/>
      <c r="M1025" s="16"/>
      <c r="N1025" s="16"/>
      <c r="O1025" s="16"/>
      <c r="P1025" s="16"/>
      <c r="Q1025" s="16"/>
      <c r="R1025" s="16"/>
      <c r="S1025" s="16"/>
      <c r="T1025" s="16"/>
      <c r="U1025" s="16"/>
      <c r="V1025" s="16"/>
      <c r="W1025" s="16"/>
      <c r="X1025" s="16"/>
      <c r="Y1025" s="16"/>
      <c r="Z1025" s="16"/>
      <c r="AA1025" s="16"/>
      <c r="AB1025" s="16"/>
      <c r="AC1025" s="16"/>
      <c r="AD1025" s="16"/>
      <c r="AE1025" s="16"/>
      <c r="AF1025" s="16"/>
      <c r="AG1025" s="16"/>
      <c r="AH1025" s="16"/>
      <c r="AI1025" s="16"/>
      <c r="AJ1025" s="16"/>
      <c r="AK1025" s="16"/>
      <c r="AL1025" s="16"/>
      <c r="AM1025" s="16"/>
      <c r="AN1025" s="16"/>
      <c r="AO1025" s="16"/>
      <c r="AP1025" s="16"/>
      <c r="AQ1025" s="16"/>
      <c r="AR1025" s="16"/>
      <c r="AS1025" s="16"/>
      <c r="AT1025" s="16"/>
      <c r="AU1025" s="16"/>
      <c r="AV1025" s="16"/>
      <c r="AW1025" s="16"/>
      <c r="AX1025" s="16"/>
      <c r="AY1025" s="16"/>
      <c r="AZ1025" s="16"/>
      <c r="BA1025" s="16"/>
      <c r="BB1025" s="16"/>
      <c r="BC1025" s="16"/>
      <c r="BD1025" s="16"/>
      <c r="BE1025" s="16"/>
      <c r="BF1025" s="16"/>
      <c r="BG1025" s="16"/>
      <c r="BH1025" s="16"/>
      <c r="BI1025" s="16"/>
      <c r="BJ1025" s="16"/>
      <c r="BK1025" s="16"/>
      <c r="BL1025" s="16"/>
      <c r="BM1025" s="16"/>
      <c r="BN1025" s="16"/>
      <c r="BO1025" s="16"/>
      <c r="BP1025" s="16"/>
      <c r="BQ1025" s="16"/>
      <c r="BR1025" s="16"/>
      <c r="BS1025" s="16"/>
      <c r="BT1025" s="16"/>
      <c r="BU1025" s="16"/>
      <c r="BV1025" s="16"/>
      <c r="BW1025" s="16"/>
      <c r="BX1025" s="16"/>
      <c r="BY1025" s="16"/>
      <c r="BZ1025" s="16"/>
      <c r="CA1025" s="16"/>
      <c r="CB1025" s="16"/>
      <c r="CC1025" s="16"/>
      <c r="CD1025" s="16"/>
      <c r="CE1025" s="16"/>
      <c r="CF1025" s="16"/>
      <c r="CG1025" s="16"/>
      <c r="CH1025" s="16"/>
      <c r="CI1025" s="16"/>
      <c r="CJ1025" s="16"/>
      <c r="CK1025" s="16"/>
      <c r="CL1025" s="16"/>
      <c r="CM1025" s="16"/>
      <c r="CN1025" s="16"/>
      <c r="CO1025" s="16"/>
      <c r="CP1025" s="16"/>
      <c r="CQ1025" s="16"/>
      <c r="CR1025" s="16"/>
      <c r="CS1025" s="16"/>
      <c r="CT1025" s="16"/>
      <c r="CU1025" s="16"/>
      <c r="CV1025" s="16"/>
      <c r="CW1025" s="16"/>
      <c r="CX1025" s="16"/>
      <c r="CY1025" s="16"/>
      <c r="CZ1025" s="16"/>
      <c r="DA1025" s="16"/>
      <c r="DB1025" s="16"/>
      <c r="DC1025" s="16"/>
      <c r="DD1025" s="16"/>
      <c r="DE1025" s="16"/>
      <c r="DF1025" s="16"/>
      <c r="DG1025" s="16"/>
      <c r="DH1025" s="16"/>
      <c r="DI1025" s="16"/>
      <c r="DJ1025" s="16"/>
      <c r="DK1025" s="16"/>
      <c r="DL1025" s="16"/>
      <c r="DM1025" s="16"/>
      <c r="DN1025" s="16"/>
      <c r="DO1025" s="16"/>
      <c r="DP1025" s="16"/>
      <c r="DQ1025" s="16"/>
      <c r="DR1025" s="16"/>
      <c r="DS1025" s="16"/>
      <c r="DT1025" s="16"/>
      <c r="DU1025" s="16"/>
      <c r="DV1025" s="16"/>
      <c r="DW1025" s="16"/>
      <c r="DX1025" s="16"/>
      <c r="DY1025" s="16"/>
      <c r="DZ1025" s="16"/>
      <c r="EA1025" s="16"/>
      <c r="EB1025" s="16"/>
      <c r="EC1025" s="16"/>
      <c r="ED1025" s="16"/>
      <c r="EE1025" s="16"/>
      <c r="EF1025" s="16"/>
      <c r="EG1025" s="16"/>
      <c r="EH1025" s="16"/>
      <c r="EI1025" s="16"/>
      <c r="EJ1025" s="16"/>
      <c r="EK1025" s="16"/>
      <c r="EL1025" s="16"/>
      <c r="EM1025" s="16"/>
      <c r="EN1025" s="16"/>
      <c r="EO1025" s="16"/>
      <c r="EP1025" s="16"/>
      <c r="EQ1025" s="16"/>
      <c r="ER1025" s="16"/>
      <c r="ES1025" s="16"/>
      <c r="ET1025" s="16"/>
      <c r="EU1025" s="16"/>
      <c r="EV1025" s="16"/>
      <c r="EW1025" s="16"/>
      <c r="EX1025" s="16"/>
      <c r="EY1025" s="16"/>
      <c r="EZ1025" s="16"/>
      <c r="FA1025" s="16"/>
      <c r="FB1025" s="16"/>
      <c r="FC1025" s="16"/>
      <c r="FD1025" s="16"/>
      <c r="FE1025" s="16"/>
      <c r="FF1025" s="16"/>
      <c r="FG1025" s="16"/>
      <c r="FH1025" s="16"/>
      <c r="FI1025" s="16"/>
      <c r="FJ1025" s="16"/>
      <c r="FK1025" s="16"/>
      <c r="FL1025" s="16"/>
      <c r="FM1025" s="16"/>
      <c r="FN1025" s="16"/>
      <c r="FO1025" s="16"/>
      <c r="FP1025" s="16"/>
      <c r="FQ1025" s="16"/>
      <c r="FR1025" s="16"/>
      <c r="FS1025" s="16"/>
      <c r="FT1025" s="16"/>
      <c r="FU1025" s="16"/>
      <c r="FV1025" s="16"/>
      <c r="FW1025" s="16"/>
      <c r="FX1025" s="16"/>
      <c r="FY1025" s="16"/>
      <c r="FZ1025" s="16"/>
      <c r="GA1025" s="16"/>
      <c r="GB1025" s="16"/>
      <c r="GC1025" s="16"/>
      <c r="GD1025" s="16"/>
      <c r="GE1025" s="16"/>
      <c r="GF1025" s="16"/>
      <c r="GG1025" s="16"/>
      <c r="GH1025" s="16"/>
      <c r="GI1025" s="16"/>
      <c r="GJ1025" s="16"/>
      <c r="GK1025" s="16"/>
      <c r="GL1025" s="16"/>
      <c r="GM1025" s="16"/>
      <c r="GN1025" s="16"/>
      <c r="GO1025" s="16"/>
      <c r="GP1025" s="16"/>
      <c r="GQ1025" s="16"/>
      <c r="GR1025" s="16"/>
      <c r="GS1025" s="16"/>
      <c r="GT1025" s="16"/>
      <c r="GU1025" s="16"/>
      <c r="GV1025" s="16"/>
      <c r="GW1025" s="16"/>
      <c r="GX1025" s="16"/>
      <c r="GY1025" s="16"/>
      <c r="GZ1025" s="16"/>
      <c r="HA1025" s="16"/>
      <c r="HB1025" s="16"/>
      <c r="HC1025" s="16"/>
      <c r="HD1025" s="16"/>
      <c r="HE1025" s="16"/>
      <c r="HF1025" s="16"/>
      <c r="HG1025" s="16"/>
      <c r="HH1025" s="16"/>
      <c r="HI1025" s="16"/>
      <c r="HJ1025" s="16"/>
      <c r="HK1025" s="16"/>
      <c r="HL1025" s="16"/>
      <c r="HM1025" s="16"/>
      <c r="HN1025" s="16"/>
      <c r="HO1025" s="16"/>
      <c r="HP1025" s="16"/>
      <c r="HQ1025" s="16"/>
      <c r="HR1025" s="16"/>
      <c r="HS1025" s="16"/>
      <c r="HT1025" s="16"/>
      <c r="HU1025" s="16"/>
      <c r="HV1025" s="16"/>
      <c r="HW1025" s="16"/>
      <c r="HX1025" s="16"/>
      <c r="HY1025" s="16"/>
      <c r="HZ1025" s="16"/>
      <c r="IA1025" s="16"/>
      <c r="IB1025" s="16"/>
      <c r="IC1025" s="16"/>
      <c r="ID1025" s="16"/>
      <c r="IE1025" s="16"/>
      <c r="IF1025" s="16"/>
      <c r="IG1025" s="16"/>
      <c r="IH1025" s="16"/>
      <c r="II1025" s="16"/>
      <c r="IJ1025" s="16"/>
      <c r="IK1025" s="16"/>
      <c r="IL1025" s="16"/>
      <c r="IM1025" s="16"/>
      <c r="IN1025" s="16"/>
      <c r="IO1025" s="16"/>
      <c r="IP1025" s="16"/>
      <c r="IQ1025" s="16"/>
      <c r="IR1025" s="16"/>
      <c r="IS1025" s="16"/>
      <c r="IT1025" s="16"/>
      <c r="IU1025" s="16"/>
      <c r="IV1025" s="16"/>
      <c r="IW1025" s="16"/>
      <c r="IX1025" s="16"/>
      <c r="IY1025" s="16"/>
      <c r="IZ1025" s="16"/>
      <c r="JA1025" s="16"/>
      <c r="JB1025" s="16"/>
      <c r="JC1025" s="16"/>
      <c r="JD1025" s="16"/>
      <c r="JE1025" s="16"/>
      <c r="JF1025" s="16"/>
      <c r="JG1025" s="16"/>
      <c r="JH1025" s="16"/>
      <c r="JI1025" s="16"/>
      <c r="JJ1025" s="16"/>
      <c r="JK1025" s="16"/>
      <c r="JL1025" s="16"/>
      <c r="JM1025" s="16"/>
      <c r="JN1025" s="16"/>
      <c r="JO1025" s="16"/>
      <c r="JP1025" s="16"/>
    </row>
    <row r="1026" spans="2:276" s="18" customFormat="1" ht="15.75" customHeight="1" x14ac:dyDescent="0.25">
      <c r="B1026" s="16"/>
      <c r="C1026" s="16"/>
      <c r="D1026" s="16"/>
      <c r="E1026" s="16"/>
      <c r="F1026" s="16"/>
      <c r="G1026" s="16"/>
      <c r="H1026" s="16"/>
      <c r="I1026" s="16"/>
      <c r="J1026" s="16"/>
      <c r="K1026" s="16"/>
      <c r="L1026" s="16"/>
      <c r="M1026" s="16"/>
      <c r="N1026" s="16"/>
      <c r="O1026" s="16"/>
      <c r="P1026" s="16"/>
      <c r="Q1026" s="16"/>
      <c r="R1026" s="16"/>
      <c r="S1026" s="16"/>
      <c r="T1026" s="16"/>
      <c r="U1026" s="16"/>
      <c r="V1026" s="16"/>
      <c r="W1026" s="16"/>
      <c r="X1026" s="16"/>
      <c r="Y1026" s="16"/>
      <c r="Z1026" s="16"/>
      <c r="AA1026" s="16"/>
      <c r="AB1026" s="16"/>
      <c r="AC1026" s="16"/>
      <c r="AD1026" s="16"/>
      <c r="AE1026" s="16"/>
      <c r="AF1026" s="16"/>
      <c r="AG1026" s="16"/>
      <c r="AH1026" s="16"/>
      <c r="AI1026" s="16"/>
      <c r="AJ1026" s="16"/>
      <c r="AK1026" s="16"/>
      <c r="AL1026" s="16"/>
      <c r="AM1026" s="16"/>
      <c r="AN1026" s="16"/>
      <c r="AO1026" s="16"/>
      <c r="AP1026" s="16"/>
      <c r="AQ1026" s="16"/>
      <c r="AR1026" s="16"/>
      <c r="AS1026" s="16"/>
      <c r="AT1026" s="16"/>
      <c r="AU1026" s="16"/>
      <c r="AV1026" s="16"/>
      <c r="AW1026" s="16"/>
      <c r="AX1026" s="16"/>
      <c r="AY1026" s="16"/>
      <c r="AZ1026" s="16"/>
      <c r="BA1026" s="16"/>
      <c r="BB1026" s="16"/>
      <c r="BC1026" s="16"/>
      <c r="BD1026" s="16"/>
      <c r="BE1026" s="16"/>
      <c r="BF1026" s="16"/>
      <c r="BG1026" s="16"/>
      <c r="BH1026" s="16"/>
      <c r="BI1026" s="16"/>
      <c r="BJ1026" s="16"/>
      <c r="BK1026" s="16"/>
      <c r="BL1026" s="16"/>
      <c r="BM1026" s="16"/>
      <c r="BN1026" s="16"/>
      <c r="BO1026" s="16"/>
      <c r="BP1026" s="16"/>
      <c r="BQ1026" s="16"/>
      <c r="BR1026" s="16"/>
      <c r="BS1026" s="16"/>
      <c r="BT1026" s="16"/>
      <c r="BU1026" s="16"/>
      <c r="BV1026" s="16"/>
      <c r="BW1026" s="16"/>
      <c r="BX1026" s="16"/>
      <c r="BY1026" s="16"/>
      <c r="BZ1026" s="16"/>
      <c r="CA1026" s="16"/>
      <c r="CB1026" s="16"/>
      <c r="CC1026" s="16"/>
      <c r="CD1026" s="16"/>
      <c r="CE1026" s="16"/>
      <c r="CF1026" s="16"/>
      <c r="CG1026" s="16"/>
      <c r="CH1026" s="16"/>
      <c r="CI1026" s="16"/>
      <c r="CJ1026" s="16"/>
      <c r="CK1026" s="16"/>
      <c r="CL1026" s="16"/>
      <c r="CM1026" s="16"/>
      <c r="CN1026" s="16"/>
      <c r="CO1026" s="16"/>
      <c r="CP1026" s="16"/>
      <c r="CQ1026" s="16"/>
      <c r="CR1026" s="16"/>
      <c r="CS1026" s="16"/>
      <c r="CT1026" s="16"/>
      <c r="CU1026" s="16"/>
      <c r="CV1026" s="16"/>
      <c r="CW1026" s="16"/>
      <c r="CX1026" s="16"/>
      <c r="CY1026" s="16"/>
      <c r="CZ1026" s="16"/>
      <c r="DA1026" s="16"/>
      <c r="DB1026" s="16"/>
      <c r="DC1026" s="16"/>
      <c r="DD1026" s="16"/>
      <c r="DE1026" s="16"/>
      <c r="DF1026" s="16"/>
      <c r="DG1026" s="16"/>
      <c r="DH1026" s="16"/>
      <c r="DI1026" s="16"/>
      <c r="DJ1026" s="16"/>
      <c r="DK1026" s="16"/>
      <c r="DL1026" s="16"/>
      <c r="DM1026" s="16"/>
      <c r="DN1026" s="16"/>
      <c r="DO1026" s="16"/>
      <c r="DP1026" s="16"/>
      <c r="DQ1026" s="16"/>
      <c r="DR1026" s="16"/>
      <c r="DS1026" s="16"/>
      <c r="DT1026" s="16"/>
      <c r="DU1026" s="16"/>
      <c r="DV1026" s="16"/>
      <c r="DW1026" s="16"/>
      <c r="DX1026" s="16"/>
      <c r="DY1026" s="16"/>
      <c r="DZ1026" s="16"/>
      <c r="EA1026" s="16"/>
      <c r="EB1026" s="16"/>
      <c r="EC1026" s="16"/>
      <c r="ED1026" s="16"/>
      <c r="EE1026" s="16"/>
      <c r="EF1026" s="16"/>
      <c r="EG1026" s="16"/>
      <c r="EH1026" s="16"/>
      <c r="EI1026" s="16"/>
      <c r="EJ1026" s="16"/>
      <c r="EK1026" s="16"/>
      <c r="EL1026" s="16"/>
      <c r="EM1026" s="16"/>
      <c r="EN1026" s="16"/>
      <c r="EO1026" s="16"/>
      <c r="EP1026" s="16"/>
      <c r="EQ1026" s="16"/>
      <c r="ER1026" s="16"/>
      <c r="ES1026" s="16"/>
      <c r="ET1026" s="16"/>
      <c r="EU1026" s="16"/>
      <c r="EV1026" s="16"/>
      <c r="EW1026" s="16"/>
      <c r="EX1026" s="16"/>
      <c r="EY1026" s="16"/>
      <c r="EZ1026" s="16"/>
      <c r="FA1026" s="16"/>
      <c r="FB1026" s="16"/>
      <c r="FC1026" s="16"/>
      <c r="FD1026" s="16"/>
      <c r="FE1026" s="16"/>
      <c r="FF1026" s="16"/>
      <c r="FG1026" s="16"/>
      <c r="FH1026" s="16"/>
      <c r="FI1026" s="16"/>
      <c r="FJ1026" s="16"/>
      <c r="FK1026" s="16"/>
      <c r="FL1026" s="16"/>
      <c r="FM1026" s="16"/>
      <c r="FN1026" s="16"/>
      <c r="FO1026" s="16"/>
      <c r="FP1026" s="16"/>
      <c r="FQ1026" s="16"/>
      <c r="FR1026" s="16"/>
      <c r="FS1026" s="16"/>
      <c r="FT1026" s="16"/>
      <c r="FU1026" s="16"/>
      <c r="FV1026" s="16"/>
      <c r="FW1026" s="16"/>
      <c r="FX1026" s="16"/>
      <c r="FY1026" s="16"/>
      <c r="FZ1026" s="16"/>
      <c r="GA1026" s="16"/>
      <c r="GB1026" s="16"/>
      <c r="GC1026" s="16"/>
      <c r="GD1026" s="16"/>
      <c r="GE1026" s="16"/>
      <c r="GF1026" s="16"/>
      <c r="GG1026" s="16"/>
      <c r="GH1026" s="16"/>
      <c r="GI1026" s="16"/>
      <c r="GJ1026" s="16"/>
      <c r="GK1026" s="16"/>
      <c r="GL1026" s="16"/>
      <c r="GM1026" s="16"/>
      <c r="GN1026" s="16"/>
      <c r="GO1026" s="16"/>
      <c r="GP1026" s="16"/>
      <c r="GQ1026" s="16"/>
      <c r="GR1026" s="16"/>
      <c r="GS1026" s="16"/>
      <c r="GT1026" s="16"/>
      <c r="GU1026" s="16"/>
      <c r="GV1026" s="16"/>
      <c r="GW1026" s="16"/>
      <c r="GX1026" s="16"/>
      <c r="GY1026" s="16"/>
      <c r="GZ1026" s="16"/>
      <c r="HA1026" s="16"/>
      <c r="HB1026" s="16"/>
      <c r="HC1026" s="16"/>
      <c r="HD1026" s="16"/>
      <c r="HE1026" s="16"/>
      <c r="HF1026" s="16"/>
      <c r="HG1026" s="16"/>
      <c r="HH1026" s="16"/>
      <c r="HI1026" s="16"/>
      <c r="HJ1026" s="16"/>
      <c r="HK1026" s="16"/>
      <c r="HL1026" s="16"/>
      <c r="HM1026" s="16"/>
      <c r="HN1026" s="16"/>
      <c r="HO1026" s="16"/>
      <c r="HP1026" s="16"/>
      <c r="HQ1026" s="16"/>
      <c r="HR1026" s="16"/>
      <c r="HS1026" s="16"/>
      <c r="HT1026" s="16"/>
      <c r="HU1026" s="16"/>
      <c r="HV1026" s="16"/>
      <c r="HW1026" s="16"/>
      <c r="HX1026" s="16"/>
      <c r="HY1026" s="16"/>
      <c r="HZ1026" s="16"/>
      <c r="IA1026" s="16"/>
      <c r="IB1026" s="16"/>
      <c r="IC1026" s="16"/>
      <c r="ID1026" s="16"/>
      <c r="IE1026" s="16"/>
      <c r="IF1026" s="16"/>
      <c r="IG1026" s="16"/>
      <c r="IH1026" s="16"/>
      <c r="II1026" s="16"/>
      <c r="IJ1026" s="16"/>
      <c r="IK1026" s="16"/>
      <c r="IL1026" s="16"/>
      <c r="IM1026" s="16"/>
      <c r="IN1026" s="16"/>
      <c r="IO1026" s="16"/>
      <c r="IP1026" s="16"/>
      <c r="IQ1026" s="16"/>
      <c r="IR1026" s="16"/>
      <c r="IS1026" s="16"/>
      <c r="IT1026" s="16"/>
      <c r="IU1026" s="16"/>
      <c r="IV1026" s="16"/>
      <c r="IW1026" s="16"/>
      <c r="IX1026" s="16"/>
      <c r="IY1026" s="16"/>
      <c r="IZ1026" s="16"/>
      <c r="JA1026" s="16"/>
      <c r="JB1026" s="16"/>
      <c r="JC1026" s="16"/>
      <c r="JD1026" s="16"/>
      <c r="JE1026" s="16"/>
      <c r="JF1026" s="16"/>
      <c r="JG1026" s="16"/>
      <c r="JH1026" s="16"/>
      <c r="JI1026" s="16"/>
      <c r="JJ1026" s="16"/>
      <c r="JK1026" s="16"/>
      <c r="JL1026" s="16"/>
      <c r="JM1026" s="16"/>
      <c r="JN1026" s="16"/>
      <c r="JO1026" s="16"/>
      <c r="JP1026" s="16"/>
    </row>
    <row r="1027" spans="2:276" s="18" customFormat="1" ht="15.75" customHeight="1" x14ac:dyDescent="0.25">
      <c r="B1027" s="16"/>
      <c r="C1027" s="16"/>
      <c r="D1027" s="16"/>
      <c r="E1027" s="16"/>
      <c r="F1027" s="16"/>
      <c r="G1027" s="16"/>
      <c r="H1027" s="16"/>
      <c r="I1027" s="16"/>
      <c r="J1027" s="16"/>
      <c r="K1027" s="16"/>
      <c r="L1027" s="16"/>
      <c r="M1027" s="16"/>
      <c r="N1027" s="16"/>
      <c r="O1027" s="16"/>
      <c r="P1027" s="16"/>
      <c r="Q1027" s="16"/>
      <c r="R1027" s="16"/>
      <c r="S1027" s="16"/>
      <c r="T1027" s="16"/>
      <c r="U1027" s="16"/>
      <c r="V1027" s="16"/>
      <c r="W1027" s="16"/>
      <c r="X1027" s="16"/>
      <c r="Y1027" s="16"/>
      <c r="Z1027" s="16"/>
      <c r="AA1027" s="16"/>
      <c r="AB1027" s="16"/>
      <c r="AC1027" s="16"/>
      <c r="AD1027" s="16"/>
      <c r="AE1027" s="16"/>
      <c r="AF1027" s="16"/>
      <c r="AG1027" s="16"/>
      <c r="AH1027" s="16"/>
      <c r="AI1027" s="16"/>
      <c r="AJ1027" s="16"/>
      <c r="AK1027" s="16"/>
      <c r="AL1027" s="16"/>
      <c r="AM1027" s="16"/>
      <c r="AN1027" s="16"/>
      <c r="AO1027" s="16"/>
      <c r="AP1027" s="16"/>
      <c r="AQ1027" s="16"/>
      <c r="AR1027" s="16"/>
      <c r="AS1027" s="16"/>
      <c r="AT1027" s="16"/>
      <c r="AU1027" s="16"/>
      <c r="AV1027" s="16"/>
      <c r="AW1027" s="16"/>
      <c r="AX1027" s="16"/>
      <c r="AY1027" s="16"/>
      <c r="AZ1027" s="16"/>
      <c r="BA1027" s="16"/>
      <c r="BB1027" s="16"/>
      <c r="BC1027" s="16"/>
      <c r="BD1027" s="16"/>
      <c r="BE1027" s="16"/>
      <c r="BF1027" s="16"/>
      <c r="BG1027" s="16"/>
      <c r="BH1027" s="16"/>
      <c r="BI1027" s="16"/>
      <c r="BJ1027" s="16"/>
      <c r="BK1027" s="16"/>
      <c r="BL1027" s="16"/>
      <c r="BM1027" s="16"/>
      <c r="BN1027" s="16"/>
      <c r="BO1027" s="16"/>
      <c r="BP1027" s="16"/>
      <c r="BQ1027" s="16"/>
      <c r="BR1027" s="16"/>
      <c r="BS1027" s="16"/>
      <c r="BT1027" s="16"/>
      <c r="BU1027" s="16"/>
      <c r="BV1027" s="16"/>
      <c r="BW1027" s="16"/>
      <c r="BX1027" s="16"/>
      <c r="BY1027" s="16"/>
      <c r="BZ1027" s="16"/>
      <c r="CA1027" s="16"/>
      <c r="CB1027" s="16"/>
      <c r="CC1027" s="16"/>
      <c r="CD1027" s="16"/>
      <c r="CE1027" s="16"/>
      <c r="CF1027" s="16"/>
      <c r="CG1027" s="16"/>
      <c r="CH1027" s="16"/>
      <c r="CI1027" s="16"/>
      <c r="CJ1027" s="16"/>
      <c r="CK1027" s="16"/>
      <c r="CL1027" s="16"/>
      <c r="CM1027" s="16"/>
      <c r="CN1027" s="16"/>
      <c r="CO1027" s="16"/>
      <c r="CP1027" s="16"/>
      <c r="CQ1027" s="16"/>
      <c r="CR1027" s="16"/>
      <c r="CS1027" s="16"/>
      <c r="CT1027" s="16"/>
      <c r="CU1027" s="16"/>
      <c r="CV1027" s="16"/>
      <c r="CW1027" s="16"/>
      <c r="CX1027" s="16"/>
      <c r="CY1027" s="16"/>
      <c r="CZ1027" s="16"/>
      <c r="DA1027" s="16"/>
      <c r="DB1027" s="16"/>
      <c r="DC1027" s="16"/>
      <c r="DD1027" s="16"/>
      <c r="DE1027" s="16"/>
      <c r="DF1027" s="16"/>
      <c r="DG1027" s="16"/>
      <c r="DH1027" s="16"/>
      <c r="DI1027" s="16"/>
      <c r="DJ1027" s="16"/>
      <c r="DK1027" s="16"/>
      <c r="DL1027" s="16"/>
      <c r="DM1027" s="16"/>
      <c r="DN1027" s="16"/>
      <c r="DO1027" s="16"/>
      <c r="DP1027" s="16"/>
      <c r="DQ1027" s="16"/>
      <c r="DR1027" s="16"/>
      <c r="DS1027" s="16"/>
      <c r="DT1027" s="16"/>
      <c r="DU1027" s="16"/>
      <c r="DV1027" s="16"/>
      <c r="DW1027" s="16"/>
      <c r="DX1027" s="16"/>
      <c r="DY1027" s="16"/>
      <c r="DZ1027" s="16"/>
      <c r="EA1027" s="16"/>
      <c r="EB1027" s="16"/>
      <c r="EC1027" s="16"/>
      <c r="ED1027" s="16"/>
      <c r="EE1027" s="16"/>
      <c r="EF1027" s="16"/>
      <c r="EG1027" s="16"/>
      <c r="EH1027" s="16"/>
      <c r="EI1027" s="16"/>
      <c r="EJ1027" s="16"/>
      <c r="EK1027" s="16"/>
      <c r="EL1027" s="16"/>
      <c r="EM1027" s="16"/>
      <c r="EN1027" s="16"/>
      <c r="EO1027" s="16"/>
      <c r="EP1027" s="16"/>
      <c r="EQ1027" s="16"/>
      <c r="ER1027" s="16"/>
      <c r="ES1027" s="16"/>
      <c r="ET1027" s="16"/>
      <c r="EU1027" s="16"/>
      <c r="EV1027" s="16"/>
      <c r="EW1027" s="16"/>
      <c r="EX1027" s="16"/>
      <c r="EY1027" s="16"/>
      <c r="EZ1027" s="16"/>
      <c r="FA1027" s="16"/>
      <c r="FB1027" s="16"/>
      <c r="FC1027" s="16"/>
      <c r="FD1027" s="16"/>
      <c r="FE1027" s="16"/>
      <c r="FF1027" s="16"/>
      <c r="FG1027" s="16"/>
      <c r="FH1027" s="16"/>
      <c r="FI1027" s="16"/>
      <c r="FJ1027" s="16"/>
      <c r="FK1027" s="16"/>
      <c r="FL1027" s="16"/>
      <c r="FM1027" s="16"/>
      <c r="FN1027" s="16"/>
      <c r="FO1027" s="16"/>
      <c r="FP1027" s="16"/>
      <c r="FQ1027" s="16"/>
      <c r="FR1027" s="16"/>
      <c r="FS1027" s="16"/>
      <c r="FT1027" s="16"/>
      <c r="FU1027" s="16"/>
      <c r="FV1027" s="16"/>
      <c r="FW1027" s="16"/>
      <c r="FX1027" s="16"/>
      <c r="FY1027" s="16"/>
      <c r="FZ1027" s="16"/>
      <c r="GA1027" s="16"/>
      <c r="GB1027" s="16"/>
      <c r="GC1027" s="16"/>
      <c r="GD1027" s="16"/>
      <c r="GE1027" s="16"/>
      <c r="GF1027" s="16"/>
      <c r="GG1027" s="16"/>
      <c r="GH1027" s="16"/>
      <c r="GI1027" s="16"/>
      <c r="GJ1027" s="16"/>
      <c r="GK1027" s="16"/>
      <c r="GL1027" s="16"/>
      <c r="GM1027" s="16"/>
      <c r="GN1027" s="16"/>
      <c r="GO1027" s="16"/>
      <c r="GP1027" s="16"/>
      <c r="GQ1027" s="16"/>
      <c r="GR1027" s="16"/>
      <c r="GS1027" s="16"/>
      <c r="GT1027" s="16"/>
      <c r="GU1027" s="16"/>
      <c r="GV1027" s="16"/>
      <c r="GW1027" s="16"/>
      <c r="GX1027" s="16"/>
      <c r="GY1027" s="16"/>
      <c r="GZ1027" s="16"/>
      <c r="HA1027" s="16"/>
      <c r="HB1027" s="16"/>
      <c r="HC1027" s="16"/>
      <c r="HD1027" s="16"/>
      <c r="HE1027" s="16"/>
      <c r="HF1027" s="16"/>
      <c r="HG1027" s="16"/>
      <c r="HH1027" s="16"/>
      <c r="HI1027" s="16"/>
      <c r="HJ1027" s="16"/>
      <c r="HK1027" s="16"/>
      <c r="HL1027" s="16"/>
      <c r="HM1027" s="16"/>
      <c r="HN1027" s="16"/>
      <c r="HO1027" s="16"/>
      <c r="HP1027" s="16"/>
      <c r="HQ1027" s="16"/>
      <c r="HR1027" s="16"/>
      <c r="HS1027" s="16"/>
      <c r="HT1027" s="16"/>
      <c r="HU1027" s="16"/>
      <c r="HV1027" s="16"/>
      <c r="HW1027" s="16"/>
      <c r="HX1027" s="16"/>
      <c r="HY1027" s="16"/>
      <c r="HZ1027" s="16"/>
      <c r="IA1027" s="16"/>
      <c r="IB1027" s="16"/>
      <c r="IC1027" s="16"/>
      <c r="ID1027" s="16"/>
      <c r="IE1027" s="16"/>
      <c r="IF1027" s="16"/>
      <c r="IG1027" s="16"/>
      <c r="IH1027" s="16"/>
      <c r="II1027" s="16"/>
      <c r="IJ1027" s="16"/>
      <c r="IK1027" s="16"/>
      <c r="IL1027" s="16"/>
      <c r="IM1027" s="16"/>
      <c r="IN1027" s="16"/>
      <c r="IO1027" s="16"/>
      <c r="IP1027" s="16"/>
      <c r="IQ1027" s="16"/>
      <c r="IR1027" s="16"/>
      <c r="IS1027" s="16"/>
      <c r="IT1027" s="16"/>
      <c r="IU1027" s="16"/>
      <c r="IV1027" s="16"/>
      <c r="IW1027" s="16"/>
      <c r="IX1027" s="16"/>
      <c r="IY1027" s="16"/>
      <c r="IZ1027" s="16"/>
      <c r="JA1027" s="16"/>
      <c r="JB1027" s="16"/>
      <c r="JC1027" s="16"/>
      <c r="JD1027" s="16"/>
      <c r="JE1027" s="16"/>
      <c r="JF1027" s="16"/>
      <c r="JG1027" s="16"/>
      <c r="JH1027" s="16"/>
      <c r="JI1027" s="16"/>
      <c r="JJ1027" s="16"/>
      <c r="JK1027" s="16"/>
      <c r="JL1027" s="16"/>
      <c r="JM1027" s="16"/>
      <c r="JN1027" s="16"/>
      <c r="JO1027" s="16"/>
      <c r="JP1027" s="16"/>
    </row>
    <row r="1028" spans="2:276" s="18" customFormat="1" ht="15.75" customHeight="1" x14ac:dyDescent="0.25">
      <c r="B1028" s="16"/>
      <c r="C1028" s="16"/>
      <c r="D1028" s="16"/>
      <c r="E1028" s="16"/>
      <c r="F1028" s="16"/>
      <c r="G1028" s="16"/>
      <c r="H1028" s="16"/>
      <c r="I1028" s="16"/>
      <c r="J1028" s="16"/>
      <c r="K1028" s="16"/>
      <c r="L1028" s="16"/>
      <c r="M1028" s="16"/>
      <c r="N1028" s="16"/>
      <c r="O1028" s="16"/>
      <c r="P1028" s="16"/>
      <c r="Q1028" s="16"/>
      <c r="R1028" s="16"/>
      <c r="S1028" s="16"/>
      <c r="T1028" s="16"/>
      <c r="U1028" s="16"/>
      <c r="V1028" s="16"/>
      <c r="W1028" s="16"/>
      <c r="X1028" s="16"/>
      <c r="Y1028" s="16"/>
      <c r="Z1028" s="16"/>
      <c r="AA1028" s="16"/>
      <c r="AB1028" s="16"/>
      <c r="AC1028" s="16"/>
      <c r="AD1028" s="16"/>
      <c r="AE1028" s="16"/>
      <c r="AF1028" s="16"/>
      <c r="AG1028" s="16"/>
      <c r="AH1028" s="16"/>
      <c r="AI1028" s="16"/>
      <c r="AJ1028" s="16"/>
      <c r="AK1028" s="16"/>
      <c r="AL1028" s="16"/>
      <c r="AM1028" s="16"/>
      <c r="AN1028" s="16"/>
      <c r="AO1028" s="16"/>
      <c r="AP1028" s="16"/>
      <c r="AQ1028" s="16"/>
      <c r="AR1028" s="16"/>
      <c r="AS1028" s="16"/>
      <c r="AT1028" s="16"/>
      <c r="AU1028" s="16"/>
      <c r="AV1028" s="16"/>
      <c r="AW1028" s="16"/>
      <c r="AX1028" s="16"/>
      <c r="AY1028" s="16"/>
      <c r="AZ1028" s="16"/>
      <c r="BA1028" s="16"/>
      <c r="BB1028" s="16"/>
      <c r="BC1028" s="16"/>
      <c r="BD1028" s="16"/>
      <c r="BE1028" s="16"/>
      <c r="BF1028" s="16"/>
      <c r="BG1028" s="16"/>
      <c r="BH1028" s="16"/>
      <c r="BI1028" s="16"/>
      <c r="BJ1028" s="16"/>
      <c r="BK1028" s="16"/>
      <c r="BL1028" s="16"/>
      <c r="BM1028" s="16"/>
      <c r="BN1028" s="16"/>
      <c r="BO1028" s="16"/>
      <c r="BP1028" s="16"/>
      <c r="BQ1028" s="16"/>
      <c r="BR1028" s="16"/>
      <c r="BS1028" s="16"/>
      <c r="BT1028" s="16"/>
      <c r="BU1028" s="16"/>
      <c r="BV1028" s="16"/>
      <c r="BW1028" s="16"/>
      <c r="BX1028" s="16"/>
      <c r="BY1028" s="16"/>
      <c r="BZ1028" s="16"/>
      <c r="CA1028" s="16"/>
      <c r="CB1028" s="16"/>
      <c r="CC1028" s="16"/>
      <c r="CD1028" s="16"/>
      <c r="CE1028" s="16"/>
      <c r="CF1028" s="16"/>
      <c r="CG1028" s="16"/>
      <c r="CH1028" s="16"/>
      <c r="CI1028" s="16"/>
      <c r="CJ1028" s="16"/>
      <c r="CK1028" s="16"/>
      <c r="CL1028" s="16"/>
      <c r="CM1028" s="16"/>
      <c r="CN1028" s="16"/>
      <c r="CO1028" s="16"/>
      <c r="CP1028" s="16"/>
      <c r="CQ1028" s="16"/>
      <c r="CR1028" s="16"/>
      <c r="CS1028" s="16"/>
      <c r="CT1028" s="16"/>
      <c r="CU1028" s="16"/>
      <c r="CV1028" s="16"/>
      <c r="CW1028" s="16"/>
      <c r="CX1028" s="16"/>
      <c r="CY1028" s="16"/>
      <c r="CZ1028" s="16"/>
      <c r="DA1028" s="16"/>
      <c r="DB1028" s="16"/>
      <c r="DC1028" s="16"/>
      <c r="DD1028" s="16"/>
      <c r="DE1028" s="16"/>
      <c r="DF1028" s="16"/>
      <c r="DG1028" s="16"/>
      <c r="DH1028" s="16"/>
      <c r="DI1028" s="16"/>
      <c r="DJ1028" s="16"/>
      <c r="DK1028" s="16"/>
      <c r="DL1028" s="16"/>
      <c r="DM1028" s="16"/>
      <c r="DN1028" s="16"/>
      <c r="DO1028" s="16"/>
      <c r="DP1028" s="16"/>
      <c r="DQ1028" s="16"/>
      <c r="DR1028" s="16"/>
      <c r="DS1028" s="16"/>
      <c r="DT1028" s="16"/>
      <c r="DU1028" s="16"/>
      <c r="DV1028" s="16"/>
      <c r="DW1028" s="16"/>
      <c r="DX1028" s="16"/>
      <c r="DY1028" s="16"/>
      <c r="DZ1028" s="16"/>
      <c r="EA1028" s="16"/>
      <c r="EB1028" s="16"/>
      <c r="EC1028" s="16"/>
      <c r="ED1028" s="16"/>
      <c r="EE1028" s="16"/>
      <c r="EF1028" s="16"/>
      <c r="EG1028" s="16"/>
      <c r="EH1028" s="16"/>
      <c r="EI1028" s="16"/>
      <c r="EJ1028" s="16"/>
      <c r="EK1028" s="16"/>
      <c r="EL1028" s="16"/>
      <c r="EM1028" s="16"/>
      <c r="EN1028" s="16"/>
      <c r="EO1028" s="16"/>
      <c r="EP1028" s="16"/>
      <c r="EQ1028" s="16"/>
      <c r="ER1028" s="16"/>
      <c r="ES1028" s="16"/>
      <c r="ET1028" s="16"/>
      <c r="EU1028" s="16"/>
      <c r="EV1028" s="16"/>
      <c r="EW1028" s="16"/>
      <c r="EX1028" s="16"/>
      <c r="EY1028" s="16"/>
      <c r="EZ1028" s="16"/>
      <c r="FA1028" s="16"/>
      <c r="FB1028" s="16"/>
      <c r="FC1028" s="16"/>
      <c r="FD1028" s="16"/>
      <c r="FE1028" s="16"/>
      <c r="FF1028" s="16"/>
      <c r="FG1028" s="16"/>
      <c r="FH1028" s="16"/>
      <c r="FI1028" s="16"/>
      <c r="FJ1028" s="16"/>
      <c r="FK1028" s="16"/>
      <c r="FL1028" s="16"/>
      <c r="FM1028" s="16"/>
      <c r="FN1028" s="16"/>
      <c r="FO1028" s="16"/>
      <c r="FP1028" s="16"/>
      <c r="FQ1028" s="16"/>
      <c r="FR1028" s="16"/>
      <c r="FS1028" s="16"/>
      <c r="FT1028" s="16"/>
      <c r="FU1028" s="16"/>
      <c r="FV1028" s="16"/>
      <c r="FW1028" s="16"/>
      <c r="FX1028" s="16"/>
      <c r="FY1028" s="16"/>
      <c r="FZ1028" s="16"/>
      <c r="GA1028" s="16"/>
      <c r="GB1028" s="16"/>
      <c r="GC1028" s="16"/>
      <c r="GD1028" s="16"/>
      <c r="GE1028" s="16"/>
      <c r="GF1028" s="16"/>
      <c r="GG1028" s="16"/>
      <c r="GH1028" s="16"/>
      <c r="GI1028" s="16"/>
      <c r="GJ1028" s="16"/>
      <c r="GK1028" s="16"/>
      <c r="GL1028" s="16"/>
      <c r="GM1028" s="16"/>
      <c r="GN1028" s="16"/>
      <c r="GO1028" s="16"/>
      <c r="GP1028" s="16"/>
      <c r="GQ1028" s="16"/>
      <c r="GR1028" s="16"/>
      <c r="GS1028" s="16"/>
      <c r="GT1028" s="16"/>
      <c r="GU1028" s="16"/>
      <c r="GV1028" s="16"/>
      <c r="GW1028" s="16"/>
      <c r="GX1028" s="16"/>
      <c r="GY1028" s="16"/>
      <c r="GZ1028" s="16"/>
      <c r="HA1028" s="16"/>
      <c r="HB1028" s="16"/>
      <c r="HC1028" s="16"/>
      <c r="HD1028" s="16"/>
      <c r="HE1028" s="16"/>
      <c r="HF1028" s="16"/>
      <c r="HG1028" s="16"/>
      <c r="HH1028" s="16"/>
      <c r="HI1028" s="16"/>
      <c r="HJ1028" s="16"/>
      <c r="HK1028" s="16"/>
      <c r="HL1028" s="16"/>
      <c r="HM1028" s="16"/>
      <c r="HN1028" s="16"/>
      <c r="HO1028" s="16"/>
      <c r="HP1028" s="16"/>
      <c r="HQ1028" s="16"/>
      <c r="HR1028" s="16"/>
      <c r="HS1028" s="16"/>
      <c r="HT1028" s="16"/>
      <c r="HU1028" s="16"/>
      <c r="HV1028" s="16"/>
      <c r="HW1028" s="16"/>
      <c r="HX1028" s="16"/>
      <c r="HY1028" s="16"/>
      <c r="HZ1028" s="16"/>
      <c r="IA1028" s="16"/>
      <c r="IB1028" s="16"/>
      <c r="IC1028" s="16"/>
      <c r="ID1028" s="16"/>
      <c r="IE1028" s="16"/>
      <c r="IF1028" s="16"/>
      <c r="IG1028" s="16"/>
      <c r="IH1028" s="16"/>
      <c r="II1028" s="16"/>
      <c r="IJ1028" s="16"/>
      <c r="IK1028" s="16"/>
      <c r="IL1028" s="16"/>
      <c r="IM1028" s="16"/>
      <c r="IN1028" s="16"/>
      <c r="IO1028" s="16"/>
      <c r="IP1028" s="16"/>
      <c r="IQ1028" s="16"/>
      <c r="IR1028" s="16"/>
      <c r="IS1028" s="16"/>
      <c r="IT1028" s="16"/>
      <c r="IU1028" s="16"/>
      <c r="IV1028" s="16"/>
      <c r="IW1028" s="16"/>
      <c r="IX1028" s="16"/>
      <c r="IY1028" s="16"/>
      <c r="IZ1028" s="16"/>
      <c r="JA1028" s="16"/>
      <c r="JB1028" s="16"/>
      <c r="JC1028" s="16"/>
      <c r="JD1028" s="16"/>
      <c r="JE1028" s="16"/>
      <c r="JF1028" s="16"/>
      <c r="JG1028" s="16"/>
      <c r="JH1028" s="16"/>
      <c r="JI1028" s="16"/>
      <c r="JJ1028" s="16"/>
      <c r="JK1028" s="16"/>
      <c r="JL1028" s="16"/>
      <c r="JM1028" s="16"/>
      <c r="JN1028" s="16"/>
      <c r="JO1028" s="16"/>
      <c r="JP1028" s="16"/>
    </row>
    <row r="1029" spans="2:276" s="18" customFormat="1" ht="15.75" customHeight="1" x14ac:dyDescent="0.25">
      <c r="B1029" s="16"/>
      <c r="C1029" s="16"/>
      <c r="D1029" s="16"/>
      <c r="E1029" s="16"/>
      <c r="F1029" s="16"/>
      <c r="G1029" s="16"/>
      <c r="H1029" s="16"/>
      <c r="I1029" s="16"/>
      <c r="J1029" s="16"/>
      <c r="K1029" s="16"/>
      <c r="L1029" s="16"/>
      <c r="M1029" s="16"/>
      <c r="N1029" s="16"/>
      <c r="O1029" s="16"/>
      <c r="P1029" s="16"/>
      <c r="Q1029" s="16"/>
      <c r="R1029" s="16"/>
      <c r="S1029" s="16"/>
      <c r="T1029" s="16"/>
      <c r="U1029" s="16"/>
      <c r="V1029" s="16"/>
      <c r="W1029" s="16"/>
      <c r="X1029" s="16"/>
      <c r="Y1029" s="16"/>
      <c r="Z1029" s="16"/>
      <c r="AA1029" s="16"/>
      <c r="AB1029" s="16"/>
      <c r="AC1029" s="16"/>
      <c r="AD1029" s="16"/>
      <c r="AE1029" s="16"/>
      <c r="AF1029" s="16"/>
      <c r="AG1029" s="16"/>
      <c r="AH1029" s="16"/>
      <c r="AI1029" s="16"/>
      <c r="AJ1029" s="16"/>
      <c r="AK1029" s="16"/>
      <c r="AL1029" s="16"/>
      <c r="AM1029" s="16"/>
      <c r="AN1029" s="16"/>
      <c r="AO1029" s="16"/>
      <c r="AP1029" s="16"/>
      <c r="AQ1029" s="16"/>
      <c r="AR1029" s="16"/>
      <c r="AS1029" s="16"/>
      <c r="AT1029" s="16"/>
      <c r="AU1029" s="16"/>
      <c r="AV1029" s="16"/>
      <c r="AW1029" s="16"/>
      <c r="AX1029" s="16"/>
      <c r="AY1029" s="16"/>
      <c r="AZ1029" s="16"/>
      <c r="BA1029" s="16"/>
      <c r="BB1029" s="16"/>
      <c r="BC1029" s="16"/>
      <c r="BD1029" s="16"/>
      <c r="BE1029" s="16"/>
      <c r="BF1029" s="16"/>
      <c r="BG1029" s="16"/>
      <c r="BH1029" s="16"/>
      <c r="BI1029" s="16"/>
      <c r="BJ1029" s="16"/>
      <c r="BK1029" s="16"/>
      <c r="BL1029" s="16"/>
      <c r="BM1029" s="16"/>
      <c r="BN1029" s="16"/>
      <c r="BO1029" s="16"/>
      <c r="BP1029" s="16"/>
      <c r="BQ1029" s="16"/>
      <c r="BR1029" s="16"/>
      <c r="BS1029" s="16"/>
      <c r="BT1029" s="16"/>
      <c r="BU1029" s="16"/>
      <c r="BV1029" s="16"/>
      <c r="BW1029" s="16"/>
      <c r="BX1029" s="16"/>
      <c r="BY1029" s="16"/>
      <c r="BZ1029" s="16"/>
      <c r="CA1029" s="16"/>
      <c r="CB1029" s="16"/>
      <c r="CC1029" s="16"/>
      <c r="CD1029" s="16"/>
      <c r="CE1029" s="16"/>
      <c r="CF1029" s="16"/>
      <c r="CG1029" s="16"/>
      <c r="CH1029" s="16"/>
      <c r="CI1029" s="16"/>
      <c r="CJ1029" s="16"/>
      <c r="CK1029" s="16"/>
      <c r="CL1029" s="16"/>
      <c r="CM1029" s="16"/>
      <c r="CN1029" s="16"/>
      <c r="CO1029" s="16"/>
      <c r="CP1029" s="16"/>
      <c r="CQ1029" s="16"/>
      <c r="CR1029" s="16"/>
      <c r="CS1029" s="16"/>
      <c r="CT1029" s="16"/>
      <c r="CU1029" s="16"/>
      <c r="CV1029" s="16"/>
      <c r="CW1029" s="16"/>
      <c r="CX1029" s="16"/>
      <c r="CY1029" s="16"/>
      <c r="CZ1029" s="16"/>
      <c r="DA1029" s="16"/>
      <c r="DB1029" s="16"/>
      <c r="DC1029" s="16"/>
      <c r="DD1029" s="16"/>
      <c r="DE1029" s="16"/>
      <c r="DF1029" s="16"/>
      <c r="DG1029" s="16"/>
      <c r="DH1029" s="16"/>
      <c r="DI1029" s="16"/>
      <c r="DJ1029" s="16"/>
      <c r="DK1029" s="16"/>
      <c r="DL1029" s="16"/>
      <c r="DM1029" s="16"/>
      <c r="DN1029" s="16"/>
      <c r="DO1029" s="16"/>
      <c r="DP1029" s="16"/>
      <c r="DQ1029" s="16"/>
      <c r="DR1029" s="16"/>
      <c r="DS1029" s="16"/>
      <c r="DT1029" s="16"/>
      <c r="DU1029" s="16"/>
      <c r="DV1029" s="16"/>
      <c r="DW1029" s="16"/>
      <c r="DX1029" s="16"/>
      <c r="DY1029" s="16"/>
      <c r="DZ1029" s="16"/>
      <c r="EA1029" s="16"/>
      <c r="EB1029" s="16"/>
      <c r="EC1029" s="16"/>
      <c r="ED1029" s="16"/>
      <c r="EE1029" s="16"/>
      <c r="EF1029" s="16"/>
      <c r="EG1029" s="16"/>
      <c r="EH1029" s="16"/>
      <c r="EI1029" s="16"/>
      <c r="EJ1029" s="16"/>
      <c r="EK1029" s="16"/>
      <c r="EL1029" s="16"/>
      <c r="EM1029" s="16"/>
      <c r="EN1029" s="16"/>
      <c r="EO1029" s="16"/>
      <c r="EP1029" s="16"/>
      <c r="EQ1029" s="16"/>
      <c r="ER1029" s="16"/>
      <c r="ES1029" s="16"/>
      <c r="ET1029" s="16"/>
      <c r="EU1029" s="16"/>
      <c r="EV1029" s="16"/>
      <c r="EW1029" s="16"/>
      <c r="EX1029" s="16"/>
      <c r="EY1029" s="16"/>
      <c r="EZ1029" s="16"/>
      <c r="FA1029" s="16"/>
      <c r="FB1029" s="16"/>
      <c r="FC1029" s="16"/>
      <c r="FD1029" s="16"/>
      <c r="FE1029" s="16"/>
      <c r="FF1029" s="16"/>
      <c r="FG1029" s="16"/>
      <c r="FH1029" s="16"/>
      <c r="FI1029" s="16"/>
      <c r="FJ1029" s="16"/>
      <c r="FK1029" s="16"/>
      <c r="FL1029" s="16"/>
      <c r="FM1029" s="16"/>
      <c r="FN1029" s="16"/>
      <c r="FO1029" s="16"/>
      <c r="FP1029" s="16"/>
      <c r="FQ1029" s="16"/>
      <c r="FR1029" s="16"/>
      <c r="FS1029" s="16"/>
      <c r="FT1029" s="16"/>
      <c r="FU1029" s="16"/>
      <c r="FV1029" s="16"/>
      <c r="FW1029" s="16"/>
      <c r="FX1029" s="16"/>
      <c r="FY1029" s="16"/>
      <c r="FZ1029" s="16"/>
      <c r="GA1029" s="16"/>
      <c r="GB1029" s="16"/>
      <c r="GC1029" s="16"/>
      <c r="GD1029" s="16"/>
      <c r="GE1029" s="16"/>
      <c r="GF1029" s="16"/>
      <c r="GG1029" s="16"/>
      <c r="GH1029" s="16"/>
      <c r="GI1029" s="16"/>
      <c r="GJ1029" s="16"/>
      <c r="GK1029" s="16"/>
      <c r="GL1029" s="16"/>
      <c r="GM1029" s="16"/>
      <c r="GN1029" s="16"/>
      <c r="GO1029" s="16"/>
      <c r="GP1029" s="16"/>
      <c r="GQ1029" s="16"/>
      <c r="GR1029" s="16"/>
      <c r="GS1029" s="16"/>
      <c r="GT1029" s="16"/>
      <c r="GU1029" s="16"/>
      <c r="GV1029" s="16"/>
      <c r="GW1029" s="16"/>
      <c r="GX1029" s="16"/>
      <c r="GY1029" s="16"/>
      <c r="GZ1029" s="16"/>
      <c r="HA1029" s="16"/>
      <c r="HB1029" s="16"/>
      <c r="HC1029" s="16"/>
      <c r="HD1029" s="16"/>
      <c r="HE1029" s="16"/>
      <c r="HF1029" s="16"/>
      <c r="HG1029" s="16"/>
      <c r="HH1029" s="16"/>
      <c r="HI1029" s="16"/>
      <c r="HJ1029" s="16"/>
      <c r="HK1029" s="16"/>
      <c r="HL1029" s="16"/>
      <c r="HM1029" s="16"/>
      <c r="HN1029" s="16"/>
      <c r="HO1029" s="16"/>
      <c r="HP1029" s="16"/>
      <c r="HQ1029" s="16"/>
      <c r="HR1029" s="16"/>
      <c r="HS1029" s="16"/>
      <c r="HT1029" s="16"/>
      <c r="HU1029" s="16"/>
      <c r="HV1029" s="16"/>
      <c r="HW1029" s="16"/>
      <c r="HX1029" s="16"/>
      <c r="HY1029" s="16"/>
      <c r="HZ1029" s="16"/>
      <c r="IA1029" s="16"/>
      <c r="IB1029" s="16"/>
      <c r="IC1029" s="16"/>
      <c r="ID1029" s="16"/>
      <c r="IE1029" s="16"/>
      <c r="IF1029" s="16"/>
      <c r="IG1029" s="16"/>
      <c r="IH1029" s="16"/>
      <c r="II1029" s="16"/>
      <c r="IJ1029" s="16"/>
      <c r="IK1029" s="16"/>
      <c r="IL1029" s="16"/>
      <c r="IM1029" s="16"/>
      <c r="IN1029" s="16"/>
      <c r="IO1029" s="16"/>
      <c r="IP1029" s="16"/>
      <c r="IQ1029" s="16"/>
      <c r="IR1029" s="16"/>
      <c r="IS1029" s="16"/>
      <c r="IT1029" s="16"/>
      <c r="IU1029" s="16"/>
      <c r="IV1029" s="16"/>
      <c r="IW1029" s="16"/>
      <c r="IX1029" s="16"/>
      <c r="IY1029" s="16"/>
      <c r="IZ1029" s="16"/>
      <c r="JA1029" s="16"/>
      <c r="JB1029" s="16"/>
      <c r="JC1029" s="16"/>
      <c r="JD1029" s="16"/>
      <c r="JE1029" s="16"/>
      <c r="JF1029" s="16"/>
      <c r="JG1029" s="16"/>
      <c r="JH1029" s="16"/>
      <c r="JI1029" s="16"/>
      <c r="JJ1029" s="16"/>
      <c r="JK1029" s="16"/>
      <c r="JL1029" s="16"/>
      <c r="JM1029" s="16"/>
      <c r="JN1029" s="16"/>
      <c r="JO1029" s="16"/>
      <c r="JP1029" s="16"/>
    </row>
    <row r="1030" spans="2:276" s="18" customFormat="1" ht="15.75" customHeight="1" x14ac:dyDescent="0.25">
      <c r="B1030" s="16"/>
      <c r="C1030" s="16"/>
      <c r="D1030" s="16"/>
      <c r="E1030" s="16"/>
      <c r="F1030" s="16"/>
      <c r="G1030" s="16"/>
      <c r="H1030" s="16"/>
      <c r="I1030" s="16"/>
      <c r="J1030" s="16"/>
      <c r="K1030" s="16"/>
      <c r="L1030" s="16"/>
      <c r="M1030" s="16"/>
      <c r="N1030" s="16"/>
      <c r="O1030" s="16"/>
      <c r="P1030" s="16"/>
      <c r="Q1030" s="16"/>
      <c r="R1030" s="16"/>
      <c r="S1030" s="16"/>
      <c r="T1030" s="16"/>
      <c r="U1030" s="16"/>
      <c r="V1030" s="16"/>
      <c r="W1030" s="16"/>
      <c r="X1030" s="16"/>
      <c r="Y1030" s="16"/>
      <c r="Z1030" s="16"/>
      <c r="AA1030" s="16"/>
      <c r="AB1030" s="16"/>
      <c r="AC1030" s="16"/>
      <c r="AD1030" s="16"/>
      <c r="AE1030" s="16"/>
      <c r="AF1030" s="16"/>
      <c r="AG1030" s="16"/>
      <c r="AH1030" s="16"/>
      <c r="AI1030" s="16"/>
      <c r="AJ1030" s="16"/>
      <c r="AK1030" s="16"/>
      <c r="AL1030" s="16"/>
      <c r="AM1030" s="16"/>
      <c r="AN1030" s="16"/>
      <c r="AO1030" s="16"/>
      <c r="AP1030" s="16"/>
      <c r="AQ1030" s="16"/>
      <c r="AR1030" s="16"/>
      <c r="AS1030" s="16"/>
      <c r="AT1030" s="16"/>
      <c r="AU1030" s="16"/>
      <c r="AV1030" s="16"/>
      <c r="AW1030" s="16"/>
      <c r="AX1030" s="16"/>
      <c r="AY1030" s="16"/>
      <c r="AZ1030" s="16"/>
      <c r="BA1030" s="16"/>
      <c r="BB1030" s="16"/>
      <c r="BC1030" s="16"/>
      <c r="BD1030" s="16"/>
      <c r="BE1030" s="16"/>
      <c r="BF1030" s="16"/>
      <c r="BG1030" s="16"/>
      <c r="BH1030" s="16"/>
      <c r="BI1030" s="16"/>
      <c r="BJ1030" s="16"/>
      <c r="BK1030" s="16"/>
      <c r="BL1030" s="16"/>
      <c r="BM1030" s="16"/>
      <c r="BN1030" s="16"/>
      <c r="BO1030" s="16"/>
      <c r="BP1030" s="16"/>
      <c r="BQ1030" s="16"/>
      <c r="BR1030" s="16"/>
      <c r="BS1030" s="16"/>
      <c r="BT1030" s="16"/>
      <c r="BU1030" s="16"/>
      <c r="BV1030" s="16"/>
      <c r="BW1030" s="16"/>
      <c r="BX1030" s="16"/>
      <c r="BY1030" s="16"/>
      <c r="BZ1030" s="16"/>
      <c r="CA1030" s="16"/>
      <c r="CB1030" s="16"/>
      <c r="CC1030" s="16"/>
      <c r="CD1030" s="16"/>
      <c r="CE1030" s="16"/>
      <c r="CF1030" s="16"/>
      <c r="CG1030" s="16"/>
      <c r="CH1030" s="16"/>
      <c r="CI1030" s="16"/>
      <c r="CJ1030" s="16"/>
      <c r="CK1030" s="16"/>
      <c r="CL1030" s="16"/>
      <c r="CM1030" s="16"/>
      <c r="CN1030" s="16"/>
      <c r="CO1030" s="16"/>
      <c r="CP1030" s="16"/>
      <c r="CQ1030" s="16"/>
      <c r="CR1030" s="16"/>
      <c r="CS1030" s="16"/>
      <c r="CT1030" s="16"/>
      <c r="CU1030" s="16"/>
      <c r="CV1030" s="16"/>
      <c r="CW1030" s="16"/>
      <c r="CX1030" s="16"/>
      <c r="CY1030" s="16"/>
      <c r="CZ1030" s="16"/>
      <c r="DA1030" s="16"/>
      <c r="DB1030" s="16"/>
      <c r="DC1030" s="16"/>
      <c r="DD1030" s="16"/>
      <c r="DE1030" s="16"/>
      <c r="DF1030" s="16"/>
      <c r="DG1030" s="16"/>
      <c r="DH1030" s="16"/>
      <c r="DI1030" s="16"/>
      <c r="DJ1030" s="16"/>
      <c r="DK1030" s="16"/>
      <c r="DL1030" s="16"/>
      <c r="DM1030" s="16"/>
      <c r="DN1030" s="16"/>
      <c r="DO1030" s="16"/>
      <c r="DP1030" s="16"/>
      <c r="DQ1030" s="16"/>
      <c r="DR1030" s="16"/>
      <c r="DS1030" s="16"/>
      <c r="DT1030" s="16"/>
      <c r="DU1030" s="16"/>
      <c r="DV1030" s="16"/>
      <c r="DW1030" s="16"/>
      <c r="DX1030" s="16"/>
      <c r="DY1030" s="16"/>
      <c r="DZ1030" s="16"/>
      <c r="EA1030" s="16"/>
      <c r="EB1030" s="16"/>
      <c r="EC1030" s="16"/>
      <c r="ED1030" s="16"/>
      <c r="EE1030" s="16"/>
      <c r="EF1030" s="16"/>
      <c r="EG1030" s="16"/>
      <c r="EH1030" s="16"/>
      <c r="EI1030" s="16"/>
      <c r="EJ1030" s="16"/>
      <c r="EK1030" s="16"/>
      <c r="EL1030" s="16"/>
      <c r="EM1030" s="16"/>
      <c r="EN1030" s="16"/>
      <c r="EO1030" s="16"/>
      <c r="EP1030" s="16"/>
      <c r="EQ1030" s="16"/>
      <c r="ER1030" s="16"/>
      <c r="ES1030" s="16"/>
      <c r="ET1030" s="16"/>
      <c r="EU1030" s="16"/>
      <c r="EV1030" s="16"/>
      <c r="EW1030" s="16"/>
      <c r="EX1030" s="16"/>
      <c r="EY1030" s="16"/>
      <c r="EZ1030" s="16"/>
      <c r="FA1030" s="16"/>
      <c r="FB1030" s="16"/>
      <c r="FC1030" s="16"/>
      <c r="FD1030" s="16"/>
      <c r="FE1030" s="16"/>
      <c r="FF1030" s="16"/>
      <c r="FG1030" s="16"/>
      <c r="FH1030" s="16"/>
      <c r="FI1030" s="16"/>
      <c r="FJ1030" s="16"/>
      <c r="FK1030" s="16"/>
      <c r="FL1030" s="16"/>
      <c r="FM1030" s="16"/>
      <c r="FN1030" s="16"/>
      <c r="FO1030" s="16"/>
      <c r="FP1030" s="16"/>
      <c r="FQ1030" s="16"/>
      <c r="FR1030" s="16"/>
      <c r="FS1030" s="16"/>
      <c r="FT1030" s="16"/>
      <c r="FU1030" s="16"/>
      <c r="FV1030" s="16"/>
      <c r="FW1030" s="16"/>
      <c r="FX1030" s="16"/>
      <c r="FY1030" s="16"/>
      <c r="FZ1030" s="16"/>
      <c r="GA1030" s="16"/>
      <c r="GB1030" s="16"/>
      <c r="GC1030" s="16"/>
      <c r="GD1030" s="16"/>
      <c r="GE1030" s="16"/>
      <c r="GF1030" s="16"/>
      <c r="GG1030" s="16"/>
      <c r="GH1030" s="16"/>
      <c r="GI1030" s="16"/>
      <c r="GJ1030" s="16"/>
      <c r="GK1030" s="16"/>
      <c r="GL1030" s="16"/>
      <c r="GM1030" s="16"/>
      <c r="GN1030" s="16"/>
      <c r="GO1030" s="16"/>
      <c r="GP1030" s="16"/>
      <c r="GQ1030" s="16"/>
      <c r="GR1030" s="16"/>
      <c r="GS1030" s="16"/>
      <c r="GT1030" s="16"/>
      <c r="GU1030" s="16"/>
      <c r="GV1030" s="16"/>
      <c r="GW1030" s="16"/>
      <c r="GX1030" s="16"/>
      <c r="GY1030" s="16"/>
      <c r="GZ1030" s="16"/>
      <c r="HA1030" s="16"/>
      <c r="HB1030" s="16"/>
      <c r="HC1030" s="16"/>
      <c r="HD1030" s="16"/>
      <c r="HE1030" s="16"/>
      <c r="HF1030" s="16"/>
      <c r="HG1030" s="16"/>
      <c r="HH1030" s="16"/>
      <c r="HI1030" s="16"/>
      <c r="HJ1030" s="16"/>
      <c r="HK1030" s="16"/>
      <c r="HL1030" s="16"/>
      <c r="HM1030" s="16"/>
      <c r="HN1030" s="16"/>
      <c r="HO1030" s="16"/>
      <c r="HP1030" s="16"/>
      <c r="HQ1030" s="16"/>
      <c r="HR1030" s="16"/>
      <c r="HS1030" s="16"/>
      <c r="HT1030" s="16"/>
      <c r="HU1030" s="16"/>
      <c r="HV1030" s="16"/>
      <c r="HW1030" s="16"/>
      <c r="HX1030" s="16"/>
      <c r="HY1030" s="16"/>
      <c r="HZ1030" s="16"/>
      <c r="IA1030" s="16"/>
      <c r="IB1030" s="16"/>
      <c r="IC1030" s="16"/>
      <c r="ID1030" s="16"/>
      <c r="IE1030" s="16"/>
      <c r="IF1030" s="16"/>
      <c r="IG1030" s="16"/>
      <c r="IH1030" s="16"/>
      <c r="II1030" s="16"/>
      <c r="IJ1030" s="16"/>
      <c r="IK1030" s="16"/>
      <c r="IL1030" s="16"/>
      <c r="IM1030" s="16"/>
      <c r="IN1030" s="16"/>
      <c r="IO1030" s="16"/>
      <c r="IP1030" s="16"/>
      <c r="IQ1030" s="16"/>
      <c r="IR1030" s="16"/>
      <c r="IS1030" s="16"/>
      <c r="IT1030" s="16"/>
      <c r="IU1030" s="16"/>
      <c r="IV1030" s="16"/>
      <c r="IW1030" s="16"/>
      <c r="IX1030" s="16"/>
      <c r="IY1030" s="16"/>
      <c r="IZ1030" s="16"/>
      <c r="JA1030" s="16"/>
      <c r="JB1030" s="16"/>
      <c r="JC1030" s="16"/>
      <c r="JD1030" s="16"/>
      <c r="JE1030" s="16"/>
      <c r="JF1030" s="16"/>
      <c r="JG1030" s="16"/>
      <c r="JH1030" s="16"/>
      <c r="JI1030" s="16"/>
      <c r="JJ1030" s="16"/>
      <c r="JK1030" s="16"/>
      <c r="JL1030" s="16"/>
      <c r="JM1030" s="16"/>
      <c r="JN1030" s="16"/>
      <c r="JO1030" s="16"/>
      <c r="JP1030" s="16"/>
    </row>
    <row r="1031" spans="2:276" s="18" customFormat="1" ht="15.75" customHeight="1" x14ac:dyDescent="0.25">
      <c r="B1031" s="16"/>
      <c r="C1031" s="16"/>
      <c r="D1031" s="16"/>
      <c r="E1031" s="16"/>
      <c r="F1031" s="16"/>
      <c r="G1031" s="16"/>
      <c r="H1031" s="16"/>
      <c r="I1031" s="16"/>
      <c r="J1031" s="16"/>
      <c r="K1031" s="16"/>
      <c r="L1031" s="16"/>
      <c r="M1031" s="16"/>
      <c r="N1031" s="16"/>
      <c r="O1031" s="16"/>
      <c r="P1031" s="16"/>
      <c r="Q1031" s="16"/>
      <c r="R1031" s="16"/>
      <c r="S1031" s="16"/>
      <c r="T1031" s="16"/>
      <c r="U1031" s="16"/>
      <c r="V1031" s="16"/>
      <c r="W1031" s="16"/>
      <c r="X1031" s="16"/>
      <c r="Y1031" s="16"/>
      <c r="Z1031" s="16"/>
      <c r="AA1031" s="16"/>
      <c r="AB1031" s="16"/>
      <c r="AC1031" s="16"/>
      <c r="AD1031" s="16"/>
      <c r="AE1031" s="16"/>
      <c r="AF1031" s="16"/>
      <c r="AG1031" s="16"/>
      <c r="AH1031" s="16"/>
      <c r="AI1031" s="16"/>
      <c r="AJ1031" s="16"/>
      <c r="AK1031" s="16"/>
      <c r="AL1031" s="16"/>
      <c r="AM1031" s="16"/>
      <c r="AN1031" s="16"/>
      <c r="AO1031" s="16"/>
      <c r="AP1031" s="16"/>
      <c r="AQ1031" s="16"/>
      <c r="AR1031" s="16"/>
      <c r="AS1031" s="16"/>
      <c r="AT1031" s="16"/>
      <c r="AU1031" s="16"/>
      <c r="AV1031" s="16"/>
      <c r="AW1031" s="16"/>
      <c r="AX1031" s="16"/>
      <c r="AY1031" s="16"/>
      <c r="AZ1031" s="16"/>
      <c r="BA1031" s="16"/>
      <c r="BB1031" s="16"/>
      <c r="BC1031" s="16"/>
      <c r="BD1031" s="16"/>
      <c r="BE1031" s="16"/>
      <c r="BF1031" s="16"/>
      <c r="BG1031" s="16"/>
      <c r="BH1031" s="16"/>
      <c r="BI1031" s="16"/>
      <c r="BJ1031" s="16"/>
      <c r="BK1031" s="16"/>
      <c r="BL1031" s="16"/>
      <c r="BM1031" s="16"/>
      <c r="BN1031" s="16"/>
      <c r="BO1031" s="16"/>
      <c r="BP1031" s="16"/>
      <c r="BQ1031" s="16"/>
      <c r="BR1031" s="16"/>
      <c r="BS1031" s="16"/>
      <c r="BT1031" s="16"/>
      <c r="BU1031" s="16"/>
      <c r="BV1031" s="16"/>
      <c r="BW1031" s="16"/>
      <c r="BX1031" s="16"/>
      <c r="BY1031" s="16"/>
      <c r="BZ1031" s="16"/>
      <c r="CA1031" s="16"/>
      <c r="CB1031" s="16"/>
      <c r="CC1031" s="16"/>
      <c r="CD1031" s="16"/>
      <c r="CE1031" s="16"/>
      <c r="CF1031" s="16"/>
      <c r="CG1031" s="16"/>
      <c r="CH1031" s="16"/>
      <c r="CI1031" s="16"/>
      <c r="CJ1031" s="16"/>
      <c r="CK1031" s="16"/>
      <c r="CL1031" s="16"/>
      <c r="CM1031" s="16"/>
      <c r="CN1031" s="16"/>
      <c r="CO1031" s="16"/>
      <c r="CP1031" s="16"/>
      <c r="CQ1031" s="16"/>
      <c r="CR1031" s="16"/>
      <c r="CS1031" s="16"/>
      <c r="CT1031" s="16"/>
      <c r="CU1031" s="16"/>
      <c r="CV1031" s="16"/>
      <c r="CW1031" s="16"/>
      <c r="CX1031" s="16"/>
      <c r="CY1031" s="16"/>
      <c r="CZ1031" s="16"/>
      <c r="DA1031" s="16"/>
      <c r="DB1031" s="16"/>
      <c r="DC1031" s="16"/>
      <c r="DD1031" s="16"/>
      <c r="DE1031" s="16"/>
      <c r="DF1031" s="16"/>
      <c r="DG1031" s="16"/>
      <c r="DH1031" s="16"/>
      <c r="DI1031" s="16"/>
      <c r="DJ1031" s="16"/>
      <c r="DK1031" s="16"/>
      <c r="DL1031" s="16"/>
      <c r="DM1031" s="16"/>
      <c r="DN1031" s="16"/>
      <c r="DO1031" s="16"/>
      <c r="DP1031" s="16"/>
      <c r="DQ1031" s="16"/>
      <c r="DR1031" s="16"/>
      <c r="DS1031" s="16"/>
      <c r="DT1031" s="16"/>
      <c r="DU1031" s="16"/>
      <c r="DV1031" s="16"/>
      <c r="DW1031" s="16"/>
      <c r="DX1031" s="16"/>
      <c r="DY1031" s="16"/>
      <c r="DZ1031" s="16"/>
      <c r="EA1031" s="16"/>
      <c r="EB1031" s="16"/>
      <c r="EC1031" s="16"/>
      <c r="ED1031" s="16"/>
      <c r="EE1031" s="16"/>
      <c r="EF1031" s="16"/>
      <c r="EG1031" s="16"/>
      <c r="EH1031" s="16"/>
      <c r="EI1031" s="16"/>
      <c r="EJ1031" s="16"/>
      <c r="EK1031" s="16"/>
      <c r="EL1031" s="16"/>
      <c r="EM1031" s="16"/>
      <c r="EN1031" s="16"/>
      <c r="EO1031" s="16"/>
      <c r="EP1031" s="16"/>
      <c r="EQ1031" s="16"/>
      <c r="ER1031" s="16"/>
      <c r="ES1031" s="16"/>
      <c r="ET1031" s="16"/>
      <c r="EU1031" s="16"/>
      <c r="EV1031" s="16"/>
      <c r="EW1031" s="16"/>
      <c r="EX1031" s="16"/>
      <c r="EY1031" s="16"/>
      <c r="EZ1031" s="16"/>
      <c r="FA1031" s="16"/>
      <c r="FB1031" s="16"/>
      <c r="FC1031" s="16"/>
      <c r="FD1031" s="16"/>
      <c r="FE1031" s="16"/>
      <c r="FF1031" s="16"/>
      <c r="FG1031" s="16"/>
      <c r="FH1031" s="16"/>
      <c r="FI1031" s="16"/>
      <c r="FJ1031" s="16"/>
      <c r="FK1031" s="16"/>
      <c r="FL1031" s="16"/>
      <c r="FM1031" s="16"/>
      <c r="FN1031" s="16"/>
      <c r="FO1031" s="16"/>
      <c r="FP1031" s="16"/>
      <c r="FQ1031" s="16"/>
      <c r="FR1031" s="16"/>
      <c r="FS1031" s="16"/>
      <c r="FT1031" s="16"/>
      <c r="FU1031" s="16"/>
      <c r="FV1031" s="16"/>
      <c r="FW1031" s="16"/>
      <c r="FX1031" s="16"/>
      <c r="FY1031" s="16"/>
      <c r="FZ1031" s="16"/>
      <c r="GA1031" s="16"/>
      <c r="GB1031" s="16"/>
      <c r="GC1031" s="16"/>
      <c r="GD1031" s="16"/>
      <c r="GE1031" s="16"/>
      <c r="GF1031" s="16"/>
      <c r="GG1031" s="16"/>
      <c r="GH1031" s="16"/>
      <c r="GI1031" s="16"/>
      <c r="GJ1031" s="16"/>
      <c r="GK1031" s="16"/>
      <c r="GL1031" s="16"/>
      <c r="GM1031" s="16"/>
      <c r="GN1031" s="16"/>
      <c r="GO1031" s="16"/>
      <c r="GP1031" s="16"/>
      <c r="GQ1031" s="16"/>
      <c r="GR1031" s="16"/>
      <c r="GS1031" s="16"/>
      <c r="GT1031" s="16"/>
      <c r="GU1031" s="16"/>
      <c r="GV1031" s="16"/>
      <c r="GW1031" s="16"/>
      <c r="GX1031" s="16"/>
      <c r="GY1031" s="16"/>
      <c r="GZ1031" s="16"/>
      <c r="HA1031" s="16"/>
      <c r="HB1031" s="16"/>
      <c r="HC1031" s="16"/>
      <c r="HD1031" s="16"/>
      <c r="HE1031" s="16"/>
      <c r="HF1031" s="16"/>
      <c r="HG1031" s="16"/>
      <c r="HH1031" s="16"/>
      <c r="HI1031" s="16"/>
      <c r="HJ1031" s="16"/>
      <c r="HK1031" s="16"/>
      <c r="HL1031" s="16"/>
      <c r="HM1031" s="16"/>
      <c r="HN1031" s="16"/>
      <c r="HO1031" s="16"/>
      <c r="HP1031" s="16"/>
      <c r="HQ1031" s="16"/>
      <c r="HR1031" s="16"/>
      <c r="HS1031" s="16"/>
      <c r="HT1031" s="16"/>
      <c r="HU1031" s="16"/>
      <c r="HV1031" s="16"/>
      <c r="HW1031" s="16"/>
      <c r="HX1031" s="16"/>
      <c r="HY1031" s="16"/>
      <c r="HZ1031" s="16"/>
      <c r="IA1031" s="16"/>
      <c r="IB1031" s="16"/>
      <c r="IC1031" s="16"/>
      <c r="ID1031" s="16"/>
      <c r="IE1031" s="16"/>
      <c r="IF1031" s="16"/>
      <c r="IG1031" s="16"/>
      <c r="IH1031" s="16"/>
      <c r="II1031" s="16"/>
      <c r="IJ1031" s="16"/>
      <c r="IK1031" s="16"/>
      <c r="IL1031" s="16"/>
      <c r="IM1031" s="16"/>
      <c r="IN1031" s="16"/>
      <c r="IO1031" s="16"/>
      <c r="IP1031" s="16"/>
      <c r="IQ1031" s="16"/>
      <c r="IR1031" s="16"/>
      <c r="IS1031" s="16"/>
      <c r="IT1031" s="16"/>
      <c r="IU1031" s="16"/>
      <c r="IV1031" s="16"/>
      <c r="IW1031" s="16"/>
      <c r="IX1031" s="16"/>
      <c r="IY1031" s="16"/>
      <c r="IZ1031" s="16"/>
      <c r="JA1031" s="16"/>
      <c r="JB1031" s="16"/>
      <c r="JC1031" s="16"/>
      <c r="JD1031" s="16"/>
      <c r="JE1031" s="16"/>
      <c r="JF1031" s="16"/>
      <c r="JG1031" s="16"/>
      <c r="JH1031" s="16"/>
      <c r="JI1031" s="16"/>
      <c r="JJ1031" s="16"/>
      <c r="JK1031" s="16"/>
      <c r="JL1031" s="16"/>
      <c r="JM1031" s="16"/>
      <c r="JN1031" s="16"/>
      <c r="JO1031" s="16"/>
      <c r="JP1031" s="16"/>
    </row>
    <row r="1032" spans="2:276" s="18" customFormat="1" ht="15.75" customHeight="1" x14ac:dyDescent="0.25">
      <c r="B1032" s="16"/>
      <c r="C1032" s="16"/>
      <c r="D1032" s="16"/>
      <c r="E1032" s="16"/>
      <c r="F1032" s="16"/>
      <c r="G1032" s="16"/>
      <c r="H1032" s="16"/>
      <c r="I1032" s="16"/>
      <c r="J1032" s="16"/>
      <c r="K1032" s="16"/>
      <c r="L1032" s="16"/>
      <c r="M1032" s="16"/>
      <c r="N1032" s="16"/>
      <c r="O1032" s="16"/>
      <c r="P1032" s="16"/>
      <c r="Q1032" s="16"/>
      <c r="R1032" s="16"/>
      <c r="S1032" s="16"/>
      <c r="T1032" s="16"/>
      <c r="U1032" s="16"/>
      <c r="V1032" s="16"/>
      <c r="W1032" s="16"/>
      <c r="X1032" s="16"/>
      <c r="Y1032" s="16"/>
      <c r="Z1032" s="16"/>
      <c r="AA1032" s="16"/>
      <c r="AB1032" s="16"/>
      <c r="AC1032" s="16"/>
      <c r="AD1032" s="16"/>
      <c r="AE1032" s="16"/>
      <c r="AF1032" s="16"/>
      <c r="AG1032" s="16"/>
      <c r="AH1032" s="16"/>
      <c r="AI1032" s="16"/>
      <c r="AJ1032" s="16"/>
      <c r="AK1032" s="16"/>
      <c r="AL1032" s="16"/>
      <c r="AM1032" s="16"/>
      <c r="AN1032" s="16"/>
      <c r="AO1032" s="16"/>
      <c r="AP1032" s="16"/>
      <c r="AQ1032" s="16"/>
      <c r="AR1032" s="16"/>
      <c r="AS1032" s="16"/>
      <c r="AT1032" s="16"/>
      <c r="AU1032" s="16"/>
      <c r="AV1032" s="16"/>
      <c r="AW1032" s="16"/>
      <c r="AX1032" s="16"/>
      <c r="AY1032" s="16"/>
      <c r="AZ1032" s="16"/>
      <c r="BA1032" s="16"/>
      <c r="BB1032" s="16"/>
      <c r="BC1032" s="16"/>
      <c r="BD1032" s="16"/>
      <c r="BE1032" s="16"/>
      <c r="BF1032" s="16"/>
      <c r="BG1032" s="16"/>
      <c r="BH1032" s="16"/>
      <c r="BI1032" s="16"/>
      <c r="BJ1032" s="16"/>
      <c r="BK1032" s="16"/>
      <c r="BL1032" s="16"/>
      <c r="BM1032" s="16"/>
      <c r="BN1032" s="16"/>
      <c r="BO1032" s="16"/>
      <c r="BP1032" s="16"/>
      <c r="BQ1032" s="16"/>
      <c r="BR1032" s="16"/>
      <c r="BS1032" s="16"/>
      <c r="BT1032" s="16"/>
      <c r="BU1032" s="16"/>
      <c r="BV1032" s="16"/>
      <c r="BW1032" s="16"/>
      <c r="BX1032" s="16"/>
      <c r="BY1032" s="16"/>
      <c r="BZ1032" s="16"/>
      <c r="CA1032" s="16"/>
      <c r="CB1032" s="16"/>
      <c r="CC1032" s="16"/>
      <c r="CD1032" s="16"/>
      <c r="CE1032" s="16"/>
      <c r="CF1032" s="16"/>
      <c r="CG1032" s="16"/>
      <c r="CH1032" s="16"/>
      <c r="CI1032" s="16"/>
      <c r="CJ1032" s="16"/>
      <c r="CK1032" s="16"/>
      <c r="CL1032" s="16"/>
      <c r="CM1032" s="16"/>
      <c r="CN1032" s="16"/>
      <c r="CO1032" s="16"/>
      <c r="CP1032" s="16"/>
      <c r="CQ1032" s="16"/>
      <c r="CR1032" s="16"/>
      <c r="CS1032" s="16"/>
      <c r="CT1032" s="16"/>
      <c r="CU1032" s="16"/>
      <c r="CV1032" s="16"/>
      <c r="CW1032" s="16"/>
      <c r="CX1032" s="16"/>
      <c r="CY1032" s="16"/>
      <c r="CZ1032" s="16"/>
      <c r="DA1032" s="16"/>
      <c r="DB1032" s="16"/>
      <c r="DC1032" s="16"/>
      <c r="DD1032" s="16"/>
      <c r="DE1032" s="16"/>
      <c r="DF1032" s="16"/>
      <c r="DG1032" s="16"/>
      <c r="DH1032" s="16"/>
      <c r="DI1032" s="16"/>
      <c r="DJ1032" s="16"/>
      <c r="DK1032" s="16"/>
      <c r="DL1032" s="16"/>
      <c r="DM1032" s="16"/>
      <c r="DN1032" s="16"/>
      <c r="DO1032" s="16"/>
      <c r="DP1032" s="16"/>
      <c r="DQ1032" s="16"/>
      <c r="DR1032" s="16"/>
      <c r="DS1032" s="16"/>
      <c r="DT1032" s="16"/>
      <c r="DU1032" s="16"/>
      <c r="DV1032" s="16"/>
      <c r="DW1032" s="16"/>
      <c r="DX1032" s="16"/>
      <c r="DY1032" s="16"/>
      <c r="DZ1032" s="16"/>
      <c r="EA1032" s="16"/>
      <c r="EB1032" s="16"/>
      <c r="EC1032" s="16"/>
      <c r="ED1032" s="16"/>
      <c r="EE1032" s="16"/>
      <c r="EF1032" s="16"/>
      <c r="EG1032" s="16"/>
      <c r="EH1032" s="16"/>
      <c r="EI1032" s="16"/>
      <c r="EJ1032" s="16"/>
      <c r="EK1032" s="16"/>
      <c r="EL1032" s="16"/>
      <c r="EM1032" s="16"/>
      <c r="EN1032" s="16"/>
      <c r="EO1032" s="16"/>
      <c r="EP1032" s="16"/>
      <c r="EQ1032" s="16"/>
      <c r="ER1032" s="16"/>
      <c r="ES1032" s="16"/>
      <c r="ET1032" s="16"/>
      <c r="EU1032" s="16"/>
      <c r="EV1032" s="16"/>
      <c r="EW1032" s="16"/>
      <c r="EX1032" s="16"/>
      <c r="EY1032" s="16"/>
      <c r="EZ1032" s="16"/>
      <c r="FA1032" s="16"/>
      <c r="FB1032" s="16"/>
      <c r="FC1032" s="16"/>
      <c r="FD1032" s="16"/>
      <c r="FE1032" s="16"/>
      <c r="FF1032" s="16"/>
      <c r="FG1032" s="16"/>
      <c r="FH1032" s="16"/>
      <c r="FI1032" s="16"/>
      <c r="FJ1032" s="16"/>
      <c r="FK1032" s="16"/>
      <c r="FL1032" s="16"/>
      <c r="FM1032" s="16"/>
      <c r="FN1032" s="16"/>
      <c r="FO1032" s="16"/>
      <c r="FP1032" s="16"/>
      <c r="FQ1032" s="16"/>
      <c r="FR1032" s="16"/>
      <c r="FS1032" s="16"/>
      <c r="FT1032" s="16"/>
      <c r="FU1032" s="16"/>
      <c r="FV1032" s="16"/>
      <c r="FW1032" s="16"/>
      <c r="FX1032" s="16"/>
      <c r="FY1032" s="16"/>
      <c r="FZ1032" s="16"/>
      <c r="GA1032" s="16"/>
      <c r="GB1032" s="16"/>
      <c r="GC1032" s="16"/>
      <c r="GD1032" s="16"/>
      <c r="GE1032" s="16"/>
      <c r="GF1032" s="16"/>
      <c r="GG1032" s="16"/>
      <c r="GH1032" s="16"/>
      <c r="GI1032" s="16"/>
      <c r="GJ1032" s="16"/>
      <c r="GK1032" s="16"/>
      <c r="GL1032" s="16"/>
      <c r="GM1032" s="16"/>
      <c r="GN1032" s="16"/>
      <c r="GO1032" s="16"/>
      <c r="GP1032" s="16"/>
      <c r="GQ1032" s="16"/>
      <c r="GR1032" s="16"/>
      <c r="GS1032" s="16"/>
      <c r="GT1032" s="16"/>
      <c r="GU1032" s="16"/>
      <c r="GV1032" s="16"/>
      <c r="GW1032" s="16"/>
      <c r="GX1032" s="16"/>
      <c r="GY1032" s="16"/>
      <c r="GZ1032" s="16"/>
      <c r="HA1032" s="16"/>
      <c r="HB1032" s="16"/>
      <c r="HC1032" s="16"/>
      <c r="HD1032" s="16"/>
      <c r="HE1032" s="16"/>
      <c r="HF1032" s="16"/>
      <c r="HG1032" s="16"/>
      <c r="HH1032" s="16"/>
      <c r="HI1032" s="16"/>
      <c r="HJ1032" s="16"/>
      <c r="HK1032" s="16"/>
      <c r="HL1032" s="16"/>
      <c r="HM1032" s="16"/>
      <c r="HN1032" s="16"/>
      <c r="HO1032" s="16"/>
      <c r="HP1032" s="16"/>
      <c r="HQ1032" s="16"/>
      <c r="HR1032" s="16"/>
      <c r="HS1032" s="16"/>
      <c r="HT1032" s="16"/>
      <c r="HU1032" s="16"/>
      <c r="HV1032" s="16"/>
      <c r="HW1032" s="16"/>
      <c r="HX1032" s="16"/>
      <c r="HY1032" s="16"/>
      <c r="HZ1032" s="16"/>
      <c r="IA1032" s="16"/>
      <c r="IB1032" s="16"/>
      <c r="IC1032" s="16"/>
      <c r="ID1032" s="16"/>
      <c r="IE1032" s="16"/>
      <c r="IF1032" s="16"/>
      <c r="IG1032" s="16"/>
      <c r="IH1032" s="16"/>
      <c r="II1032" s="16"/>
      <c r="IJ1032" s="16"/>
      <c r="IK1032" s="16"/>
      <c r="IL1032" s="16"/>
      <c r="IM1032" s="16"/>
      <c r="IN1032" s="16"/>
      <c r="IO1032" s="16"/>
      <c r="IP1032" s="16"/>
      <c r="IQ1032" s="16"/>
      <c r="IR1032" s="16"/>
      <c r="IS1032" s="16"/>
      <c r="IT1032" s="16"/>
      <c r="IU1032" s="16"/>
      <c r="IV1032" s="16"/>
      <c r="IW1032" s="16"/>
      <c r="IX1032" s="16"/>
      <c r="IY1032" s="16"/>
      <c r="IZ1032" s="16"/>
      <c r="JA1032" s="16"/>
      <c r="JB1032" s="16"/>
      <c r="JC1032" s="16"/>
      <c r="JD1032" s="16"/>
      <c r="JE1032" s="16"/>
      <c r="JF1032" s="16"/>
      <c r="JG1032" s="16"/>
      <c r="JH1032" s="16"/>
      <c r="JI1032" s="16"/>
      <c r="JJ1032" s="16"/>
      <c r="JK1032" s="16"/>
      <c r="JL1032" s="16"/>
      <c r="JM1032" s="16"/>
      <c r="JN1032" s="16"/>
      <c r="JO1032" s="16"/>
      <c r="JP1032" s="16"/>
    </row>
    <row r="1033" spans="2:276" s="18" customFormat="1" ht="15.75" customHeight="1" x14ac:dyDescent="0.25">
      <c r="B1033" s="16"/>
      <c r="C1033" s="16"/>
      <c r="D1033" s="16"/>
      <c r="E1033" s="16"/>
      <c r="F1033" s="16"/>
      <c r="G1033" s="16"/>
      <c r="H1033" s="16"/>
      <c r="I1033" s="16"/>
      <c r="J1033" s="16"/>
      <c r="K1033" s="16"/>
      <c r="L1033" s="16"/>
      <c r="M1033" s="16"/>
      <c r="N1033" s="16"/>
      <c r="O1033" s="16"/>
      <c r="P1033" s="16"/>
      <c r="Q1033" s="16"/>
      <c r="R1033" s="16"/>
      <c r="S1033" s="16"/>
      <c r="T1033" s="16"/>
      <c r="U1033" s="16"/>
      <c r="V1033" s="16"/>
      <c r="W1033" s="16"/>
      <c r="X1033" s="16"/>
      <c r="Y1033" s="16"/>
      <c r="Z1033" s="16"/>
      <c r="AA1033" s="16"/>
      <c r="AB1033" s="16"/>
      <c r="AC1033" s="16"/>
      <c r="AD1033" s="16"/>
      <c r="AE1033" s="16"/>
      <c r="AF1033" s="16"/>
      <c r="AG1033" s="16"/>
      <c r="AH1033" s="16"/>
      <c r="AI1033" s="16"/>
      <c r="AJ1033" s="16"/>
      <c r="AK1033" s="16"/>
      <c r="AL1033" s="16"/>
      <c r="AM1033" s="16"/>
      <c r="AN1033" s="16"/>
      <c r="AO1033" s="16"/>
      <c r="AP1033" s="16"/>
      <c r="AQ1033" s="16"/>
      <c r="AR1033" s="16"/>
      <c r="AS1033" s="16"/>
      <c r="AT1033" s="16"/>
      <c r="AU1033" s="16"/>
      <c r="AV1033" s="16"/>
      <c r="AW1033" s="16"/>
      <c r="AX1033" s="16"/>
      <c r="AY1033" s="16"/>
      <c r="AZ1033" s="16"/>
      <c r="BA1033" s="16"/>
      <c r="BB1033" s="16"/>
      <c r="BC1033" s="16"/>
      <c r="BD1033" s="16"/>
      <c r="BE1033" s="16"/>
      <c r="BF1033" s="16"/>
      <c r="BG1033" s="16"/>
      <c r="BH1033" s="16"/>
      <c r="BI1033" s="16"/>
      <c r="BJ1033" s="16"/>
      <c r="BK1033" s="16"/>
      <c r="BL1033" s="16"/>
      <c r="BM1033" s="16"/>
      <c r="BN1033" s="16"/>
      <c r="BO1033" s="16"/>
      <c r="BP1033" s="16"/>
      <c r="BQ1033" s="16"/>
      <c r="BR1033" s="16"/>
      <c r="BS1033" s="16"/>
      <c r="BT1033" s="16"/>
      <c r="BU1033" s="16"/>
      <c r="BV1033" s="16"/>
      <c r="BW1033" s="16"/>
      <c r="BX1033" s="16"/>
      <c r="BY1033" s="16"/>
      <c r="BZ1033" s="16"/>
      <c r="CA1033" s="16"/>
      <c r="CB1033" s="16"/>
      <c r="CC1033" s="16"/>
      <c r="CD1033" s="16"/>
      <c r="CE1033" s="16"/>
      <c r="CF1033" s="16"/>
      <c r="CG1033" s="16"/>
      <c r="CH1033" s="16"/>
      <c r="CI1033" s="16"/>
      <c r="CJ1033" s="16"/>
      <c r="CK1033" s="16"/>
      <c r="CL1033" s="16"/>
      <c r="CM1033" s="16"/>
      <c r="CN1033" s="16"/>
      <c r="CO1033" s="16"/>
      <c r="CP1033" s="16"/>
      <c r="CQ1033" s="16"/>
      <c r="CR1033" s="16"/>
      <c r="CS1033" s="16"/>
      <c r="CT1033" s="16"/>
      <c r="CU1033" s="16"/>
      <c r="CV1033" s="16"/>
      <c r="CW1033" s="16"/>
      <c r="CX1033" s="16"/>
      <c r="CY1033" s="16"/>
      <c r="CZ1033" s="16"/>
      <c r="DA1033" s="16"/>
      <c r="DB1033" s="16"/>
      <c r="DC1033" s="16"/>
      <c r="DD1033" s="16"/>
      <c r="DE1033" s="16"/>
      <c r="DF1033" s="16"/>
      <c r="DG1033" s="16"/>
      <c r="DH1033" s="16"/>
      <c r="DI1033" s="16"/>
      <c r="DJ1033" s="16"/>
      <c r="DK1033" s="16"/>
      <c r="DL1033" s="16"/>
      <c r="DM1033" s="16"/>
      <c r="DN1033" s="16"/>
      <c r="DO1033" s="16"/>
      <c r="DP1033" s="16"/>
      <c r="DQ1033" s="16"/>
      <c r="DR1033" s="16"/>
      <c r="DS1033" s="16"/>
      <c r="DT1033" s="16"/>
      <c r="DU1033" s="16"/>
      <c r="DV1033" s="16"/>
      <c r="DW1033" s="16"/>
      <c r="DX1033" s="16"/>
      <c r="DY1033" s="16"/>
      <c r="DZ1033" s="16"/>
      <c r="EA1033" s="16"/>
      <c r="EB1033" s="16"/>
      <c r="EC1033" s="16"/>
      <c r="ED1033" s="16"/>
      <c r="EE1033" s="16"/>
      <c r="EF1033" s="16"/>
      <c r="EG1033" s="16"/>
      <c r="EH1033" s="16"/>
      <c r="EI1033" s="16"/>
      <c r="EJ1033" s="16"/>
      <c r="EK1033" s="16"/>
      <c r="EL1033" s="16"/>
      <c r="EM1033" s="16"/>
      <c r="EN1033" s="16"/>
      <c r="EO1033" s="16"/>
      <c r="EP1033" s="16"/>
      <c r="EQ1033" s="16"/>
      <c r="ER1033" s="16"/>
      <c r="ES1033" s="16"/>
      <c r="ET1033" s="16"/>
      <c r="EU1033" s="16"/>
      <c r="EV1033" s="16"/>
      <c r="EW1033" s="16"/>
      <c r="EX1033" s="16"/>
      <c r="EY1033" s="16"/>
      <c r="EZ1033" s="16"/>
      <c r="FA1033" s="16"/>
      <c r="FB1033" s="16"/>
      <c r="FC1033" s="16"/>
      <c r="FD1033" s="16"/>
      <c r="FE1033" s="16"/>
      <c r="FF1033" s="16"/>
      <c r="FG1033" s="16"/>
      <c r="FH1033" s="16"/>
      <c r="FI1033" s="16"/>
      <c r="FJ1033" s="16"/>
      <c r="FK1033" s="16"/>
      <c r="FL1033" s="16"/>
      <c r="FM1033" s="16"/>
      <c r="FN1033" s="16"/>
      <c r="FO1033" s="16"/>
      <c r="FP1033" s="16"/>
      <c r="FQ1033" s="16"/>
      <c r="FR1033" s="16"/>
      <c r="FS1033" s="16"/>
      <c r="FT1033" s="16"/>
      <c r="FU1033" s="16"/>
      <c r="FV1033" s="16"/>
      <c r="FW1033" s="16"/>
      <c r="FX1033" s="16"/>
      <c r="FY1033" s="16"/>
      <c r="FZ1033" s="16"/>
      <c r="GA1033" s="16"/>
      <c r="GB1033" s="16"/>
      <c r="GC1033" s="16"/>
      <c r="GD1033" s="16"/>
      <c r="GE1033" s="16"/>
      <c r="GF1033" s="16"/>
      <c r="GG1033" s="16"/>
      <c r="GH1033" s="16"/>
      <c r="GI1033" s="16"/>
      <c r="GJ1033" s="16"/>
      <c r="GK1033" s="16"/>
      <c r="GL1033" s="16"/>
      <c r="GM1033" s="16"/>
      <c r="GN1033" s="16"/>
      <c r="GO1033" s="16"/>
      <c r="GP1033" s="16"/>
      <c r="GQ1033" s="16"/>
      <c r="GR1033" s="16"/>
      <c r="GS1033" s="16"/>
      <c r="GT1033" s="16"/>
      <c r="GU1033" s="16"/>
      <c r="GV1033" s="16"/>
      <c r="GW1033" s="16"/>
      <c r="GX1033" s="16"/>
      <c r="GY1033" s="16"/>
      <c r="GZ1033" s="16"/>
      <c r="HA1033" s="16"/>
      <c r="HB1033" s="16"/>
      <c r="HC1033" s="16"/>
      <c r="HD1033" s="16"/>
      <c r="HE1033" s="16"/>
      <c r="HF1033" s="16"/>
      <c r="HG1033" s="16"/>
      <c r="HH1033" s="16"/>
      <c r="HI1033" s="16"/>
      <c r="HJ1033" s="16"/>
      <c r="HK1033" s="16"/>
      <c r="HL1033" s="16"/>
      <c r="HM1033" s="16"/>
      <c r="HN1033" s="16"/>
      <c r="HO1033" s="16"/>
      <c r="HP1033" s="16"/>
      <c r="HQ1033" s="16"/>
      <c r="HR1033" s="16"/>
      <c r="HS1033" s="16"/>
      <c r="HT1033" s="16"/>
      <c r="HU1033" s="16"/>
      <c r="HV1033" s="16"/>
      <c r="HW1033" s="16"/>
      <c r="HX1033" s="16"/>
      <c r="HY1033" s="16"/>
      <c r="HZ1033" s="16"/>
      <c r="IA1033" s="16"/>
      <c r="IB1033" s="16"/>
      <c r="IC1033" s="16"/>
      <c r="ID1033" s="16"/>
      <c r="IE1033" s="16"/>
      <c r="IF1033" s="16"/>
      <c r="IG1033" s="16"/>
      <c r="IH1033" s="16"/>
      <c r="II1033" s="16"/>
      <c r="IJ1033" s="16"/>
      <c r="IK1033" s="16"/>
      <c r="IL1033" s="16"/>
      <c r="IM1033" s="16"/>
      <c r="IN1033" s="16"/>
      <c r="IO1033" s="16"/>
      <c r="IP1033" s="16"/>
      <c r="IQ1033" s="16"/>
      <c r="IR1033" s="16"/>
      <c r="IS1033" s="16"/>
      <c r="IT1033" s="16"/>
      <c r="IU1033" s="16"/>
      <c r="IV1033" s="16"/>
      <c r="IW1033" s="16"/>
      <c r="IX1033" s="16"/>
      <c r="IY1033" s="16"/>
      <c r="IZ1033" s="16"/>
      <c r="JA1033" s="16"/>
      <c r="JB1033" s="16"/>
      <c r="JC1033" s="16"/>
      <c r="JD1033" s="16"/>
      <c r="JE1033" s="16"/>
      <c r="JF1033" s="16"/>
      <c r="JG1033" s="16"/>
      <c r="JH1033" s="16"/>
      <c r="JI1033" s="16"/>
      <c r="JJ1033" s="16"/>
      <c r="JK1033" s="16"/>
      <c r="JL1033" s="16"/>
      <c r="JM1033" s="16"/>
      <c r="JN1033" s="16"/>
      <c r="JO1033" s="16"/>
      <c r="JP1033" s="16"/>
    </row>
    <row r="1034" spans="2:276" s="18" customFormat="1" ht="15.75" customHeight="1" x14ac:dyDescent="0.25">
      <c r="B1034" s="16"/>
      <c r="C1034" s="16"/>
      <c r="D1034" s="16"/>
      <c r="E1034" s="16"/>
      <c r="F1034" s="16"/>
      <c r="G1034" s="16"/>
      <c r="H1034" s="16"/>
      <c r="I1034" s="16"/>
      <c r="J1034" s="16"/>
      <c r="K1034" s="16"/>
      <c r="L1034" s="16"/>
      <c r="M1034" s="16"/>
      <c r="N1034" s="16"/>
      <c r="O1034" s="16"/>
      <c r="P1034" s="16"/>
      <c r="Q1034" s="16"/>
      <c r="R1034" s="16"/>
      <c r="S1034" s="16"/>
      <c r="T1034" s="16"/>
      <c r="U1034" s="16"/>
      <c r="V1034" s="16"/>
      <c r="W1034" s="16"/>
      <c r="X1034" s="16"/>
      <c r="Y1034" s="16"/>
      <c r="Z1034" s="16"/>
      <c r="AA1034" s="16"/>
      <c r="AB1034" s="16"/>
      <c r="AC1034" s="16"/>
      <c r="AD1034" s="16"/>
      <c r="AE1034" s="16"/>
      <c r="AF1034" s="16"/>
      <c r="AG1034" s="16"/>
      <c r="AH1034" s="16"/>
      <c r="AI1034" s="16"/>
      <c r="AJ1034" s="16"/>
      <c r="AK1034" s="16"/>
      <c r="AL1034" s="16"/>
      <c r="AM1034" s="16"/>
      <c r="AN1034" s="16"/>
      <c r="AO1034" s="16"/>
      <c r="AP1034" s="16"/>
      <c r="AQ1034" s="16"/>
      <c r="AR1034" s="16"/>
      <c r="AS1034" s="16"/>
      <c r="AT1034" s="16"/>
      <c r="AU1034" s="16"/>
      <c r="AV1034" s="16"/>
      <c r="AW1034" s="16"/>
      <c r="AX1034" s="16"/>
      <c r="AY1034" s="16"/>
      <c r="AZ1034" s="16"/>
      <c r="BA1034" s="16"/>
      <c r="BB1034" s="16"/>
      <c r="BC1034" s="16"/>
      <c r="BD1034" s="16"/>
      <c r="BE1034" s="16"/>
      <c r="BF1034" s="16"/>
      <c r="BG1034" s="16"/>
      <c r="BH1034" s="16"/>
      <c r="BI1034" s="16"/>
      <c r="BJ1034" s="16"/>
      <c r="BK1034" s="16"/>
      <c r="BL1034" s="16"/>
      <c r="BM1034" s="16"/>
      <c r="BN1034" s="16"/>
      <c r="BO1034" s="16"/>
      <c r="BP1034" s="16"/>
      <c r="BQ1034" s="16"/>
      <c r="BR1034" s="16"/>
      <c r="BS1034" s="16"/>
      <c r="BT1034" s="16"/>
      <c r="BU1034" s="16"/>
      <c r="BV1034" s="16"/>
      <c r="BW1034" s="16"/>
      <c r="BX1034" s="16"/>
      <c r="BY1034" s="16"/>
      <c r="BZ1034" s="16"/>
      <c r="CA1034" s="16"/>
      <c r="CB1034" s="16"/>
      <c r="CC1034" s="16"/>
      <c r="CD1034" s="16"/>
      <c r="CE1034" s="16"/>
      <c r="CF1034" s="16"/>
      <c r="CG1034" s="16"/>
      <c r="CH1034" s="16"/>
      <c r="CI1034" s="16"/>
      <c r="CJ1034" s="16"/>
      <c r="CK1034" s="16"/>
      <c r="CL1034" s="16"/>
      <c r="CM1034" s="16"/>
      <c r="CN1034" s="16"/>
      <c r="CO1034" s="16"/>
      <c r="CP1034" s="16"/>
      <c r="CQ1034" s="16"/>
      <c r="CR1034" s="16"/>
      <c r="CS1034" s="16"/>
      <c r="CT1034" s="16"/>
      <c r="CU1034" s="16"/>
      <c r="CV1034" s="16"/>
      <c r="CW1034" s="16"/>
      <c r="CX1034" s="16"/>
      <c r="CY1034" s="16"/>
      <c r="CZ1034" s="16"/>
      <c r="DA1034" s="16"/>
      <c r="DB1034" s="16"/>
      <c r="DC1034" s="16"/>
      <c r="DD1034" s="16"/>
      <c r="DE1034" s="16"/>
      <c r="DF1034" s="16"/>
      <c r="DG1034" s="16"/>
      <c r="DH1034" s="16"/>
      <c r="DI1034" s="16"/>
      <c r="DJ1034" s="16"/>
      <c r="DK1034" s="16"/>
      <c r="DL1034" s="16"/>
      <c r="DM1034" s="16"/>
      <c r="DN1034" s="16"/>
      <c r="DO1034" s="16"/>
      <c r="DP1034" s="16"/>
      <c r="DQ1034" s="16"/>
      <c r="DR1034" s="16"/>
      <c r="DS1034" s="16"/>
      <c r="DT1034" s="16"/>
      <c r="DU1034" s="16"/>
      <c r="DV1034" s="16"/>
      <c r="DW1034" s="16"/>
      <c r="DX1034" s="16"/>
      <c r="DY1034" s="16"/>
      <c r="DZ1034" s="16"/>
      <c r="EA1034" s="16"/>
      <c r="EB1034" s="16"/>
      <c r="EC1034" s="16"/>
      <c r="ED1034" s="16"/>
      <c r="EE1034" s="16"/>
      <c r="EF1034" s="16"/>
      <c r="EG1034" s="16"/>
      <c r="EH1034" s="16"/>
      <c r="EI1034" s="16"/>
      <c r="EJ1034" s="16"/>
      <c r="EK1034" s="16"/>
      <c r="EL1034" s="16"/>
      <c r="EM1034" s="16"/>
      <c r="EN1034" s="16"/>
      <c r="EO1034" s="16"/>
      <c r="EP1034" s="16"/>
      <c r="EQ1034" s="16"/>
      <c r="ER1034" s="16"/>
      <c r="ES1034" s="16"/>
      <c r="ET1034" s="16"/>
      <c r="EU1034" s="16"/>
      <c r="EV1034" s="16"/>
      <c r="EW1034" s="16"/>
      <c r="EX1034" s="16"/>
      <c r="EY1034" s="16"/>
      <c r="EZ1034" s="16"/>
      <c r="FA1034" s="16"/>
      <c r="FB1034" s="16"/>
      <c r="FC1034" s="16"/>
      <c r="FD1034" s="16"/>
      <c r="FE1034" s="16"/>
      <c r="FF1034" s="16"/>
      <c r="FG1034" s="16"/>
      <c r="FH1034" s="16"/>
      <c r="FI1034" s="16"/>
      <c r="FJ1034" s="16"/>
      <c r="FK1034" s="16"/>
      <c r="FL1034" s="16"/>
      <c r="FM1034" s="16"/>
      <c r="FN1034" s="16"/>
      <c r="FO1034" s="16"/>
      <c r="FP1034" s="16"/>
      <c r="FQ1034" s="16"/>
      <c r="FR1034" s="16"/>
      <c r="FS1034" s="16"/>
      <c r="FT1034" s="16"/>
      <c r="FU1034" s="16"/>
      <c r="FV1034" s="16"/>
      <c r="FW1034" s="16"/>
      <c r="FX1034" s="16"/>
      <c r="FY1034" s="16"/>
      <c r="FZ1034" s="16"/>
      <c r="GA1034" s="16"/>
      <c r="GB1034" s="16"/>
      <c r="GC1034" s="16"/>
      <c r="GD1034" s="16"/>
      <c r="GE1034" s="16"/>
      <c r="GF1034" s="16"/>
      <c r="GG1034" s="16"/>
      <c r="GH1034" s="16"/>
      <c r="GI1034" s="16"/>
      <c r="GJ1034" s="16"/>
      <c r="GK1034" s="16"/>
      <c r="GL1034" s="16"/>
      <c r="GM1034" s="16"/>
      <c r="GN1034" s="16"/>
      <c r="GO1034" s="16"/>
      <c r="GP1034" s="16"/>
      <c r="GQ1034" s="16"/>
      <c r="GR1034" s="16"/>
      <c r="GS1034" s="16"/>
      <c r="GT1034" s="16"/>
      <c r="GU1034" s="16"/>
      <c r="GV1034" s="16"/>
      <c r="GW1034" s="16"/>
      <c r="GX1034" s="16"/>
      <c r="GY1034" s="16"/>
      <c r="GZ1034" s="16"/>
      <c r="HA1034" s="16"/>
      <c r="HB1034" s="16"/>
      <c r="HC1034" s="16"/>
      <c r="HD1034" s="16"/>
      <c r="HE1034" s="16"/>
      <c r="HF1034" s="16"/>
      <c r="HG1034" s="16"/>
      <c r="HH1034" s="16"/>
      <c r="HI1034" s="16"/>
      <c r="HJ1034" s="16"/>
      <c r="HK1034" s="16"/>
      <c r="HL1034" s="16"/>
      <c r="HM1034" s="16"/>
      <c r="HN1034" s="16"/>
      <c r="HO1034" s="16"/>
      <c r="HP1034" s="16"/>
      <c r="HQ1034" s="16"/>
      <c r="HR1034" s="16"/>
      <c r="HS1034" s="16"/>
      <c r="HT1034" s="16"/>
      <c r="HU1034" s="16"/>
      <c r="HV1034" s="16"/>
      <c r="HW1034" s="16"/>
      <c r="HX1034" s="16"/>
      <c r="HY1034" s="16"/>
      <c r="HZ1034" s="16"/>
      <c r="IA1034" s="16"/>
      <c r="IB1034" s="16"/>
      <c r="IC1034" s="16"/>
      <c r="ID1034" s="16"/>
      <c r="IE1034" s="16"/>
      <c r="IF1034" s="16"/>
      <c r="IG1034" s="16"/>
      <c r="IH1034" s="16"/>
      <c r="II1034" s="16"/>
      <c r="IJ1034" s="16"/>
      <c r="IK1034" s="16"/>
      <c r="IL1034" s="16"/>
      <c r="IM1034" s="16"/>
      <c r="IN1034" s="16"/>
      <c r="IO1034" s="16"/>
      <c r="IP1034" s="16"/>
      <c r="IQ1034" s="16"/>
      <c r="IR1034" s="16"/>
      <c r="IS1034" s="16"/>
      <c r="IT1034" s="16"/>
      <c r="IU1034" s="16"/>
      <c r="IV1034" s="16"/>
      <c r="IW1034" s="16"/>
      <c r="IX1034" s="16"/>
      <c r="IY1034" s="16"/>
      <c r="IZ1034" s="16"/>
      <c r="JA1034" s="16"/>
      <c r="JB1034" s="16"/>
      <c r="JC1034" s="16"/>
      <c r="JD1034" s="16"/>
      <c r="JE1034" s="16"/>
      <c r="JF1034" s="16"/>
      <c r="JG1034" s="16"/>
      <c r="JH1034" s="16"/>
      <c r="JI1034" s="16"/>
      <c r="JJ1034" s="16"/>
      <c r="JK1034" s="16"/>
      <c r="JL1034" s="16"/>
      <c r="JM1034" s="16"/>
      <c r="JN1034" s="16"/>
      <c r="JO1034" s="16"/>
      <c r="JP1034" s="16"/>
    </row>
    <row r="1035" spans="2:276" s="18" customFormat="1" ht="15.75" customHeight="1" x14ac:dyDescent="0.25">
      <c r="B1035" s="16"/>
      <c r="C1035" s="16"/>
      <c r="D1035" s="16"/>
      <c r="E1035" s="16"/>
      <c r="F1035" s="16"/>
      <c r="G1035" s="16"/>
      <c r="H1035" s="16"/>
      <c r="I1035" s="16"/>
      <c r="J1035" s="16"/>
      <c r="K1035" s="16"/>
      <c r="L1035" s="16"/>
      <c r="M1035" s="16"/>
      <c r="N1035" s="16"/>
      <c r="O1035" s="16"/>
      <c r="P1035" s="16"/>
      <c r="Q1035" s="16"/>
      <c r="R1035" s="16"/>
      <c r="S1035" s="16"/>
      <c r="T1035" s="16"/>
      <c r="U1035" s="16"/>
      <c r="V1035" s="16"/>
      <c r="W1035" s="16"/>
      <c r="X1035" s="16"/>
      <c r="Y1035" s="16"/>
      <c r="Z1035" s="16"/>
      <c r="AA1035" s="16"/>
      <c r="AB1035" s="16"/>
      <c r="AC1035" s="16"/>
      <c r="AD1035" s="16"/>
      <c r="AE1035" s="16"/>
      <c r="AF1035" s="16"/>
      <c r="AG1035" s="16"/>
      <c r="AH1035" s="16"/>
      <c r="AI1035" s="16"/>
      <c r="AJ1035" s="16"/>
      <c r="AK1035" s="16"/>
      <c r="AL1035" s="16"/>
      <c r="AM1035" s="16"/>
      <c r="AN1035" s="16"/>
      <c r="AO1035" s="16"/>
      <c r="AP1035" s="16"/>
      <c r="AQ1035" s="16"/>
      <c r="AR1035" s="16"/>
      <c r="AS1035" s="16"/>
      <c r="AT1035" s="16"/>
      <c r="AU1035" s="16"/>
      <c r="AV1035" s="16"/>
      <c r="AW1035" s="16"/>
      <c r="AX1035" s="16"/>
      <c r="AY1035" s="16"/>
      <c r="AZ1035" s="16"/>
      <c r="BA1035" s="16"/>
      <c r="BB1035" s="16"/>
      <c r="BC1035" s="16"/>
      <c r="BD1035" s="16"/>
      <c r="BE1035" s="16"/>
      <c r="BF1035" s="16"/>
      <c r="BG1035" s="16"/>
      <c r="BH1035" s="16"/>
      <c r="BI1035" s="16"/>
      <c r="BJ1035" s="16"/>
      <c r="BK1035" s="16"/>
      <c r="BL1035" s="16"/>
      <c r="BM1035" s="16"/>
      <c r="BN1035" s="16"/>
      <c r="BO1035" s="16"/>
      <c r="BP1035" s="16"/>
      <c r="BQ1035" s="16"/>
      <c r="BR1035" s="16"/>
      <c r="BS1035" s="16"/>
      <c r="BT1035" s="16"/>
      <c r="BU1035" s="16"/>
      <c r="BV1035" s="16"/>
      <c r="BW1035" s="16"/>
      <c r="BX1035" s="16"/>
      <c r="BY1035" s="16"/>
      <c r="BZ1035" s="16"/>
      <c r="CA1035" s="16"/>
      <c r="CB1035" s="16"/>
      <c r="CC1035" s="16"/>
      <c r="CD1035" s="16"/>
      <c r="CE1035" s="16"/>
      <c r="CF1035" s="16"/>
      <c r="CG1035" s="16"/>
      <c r="CH1035" s="16"/>
      <c r="CI1035" s="16"/>
      <c r="CJ1035" s="16"/>
      <c r="CK1035" s="16"/>
      <c r="CL1035" s="16"/>
      <c r="CM1035" s="16"/>
      <c r="CN1035" s="16"/>
      <c r="CO1035" s="16"/>
      <c r="CP1035" s="16"/>
      <c r="CQ1035" s="16"/>
      <c r="CR1035" s="16"/>
      <c r="CS1035" s="16"/>
      <c r="CT1035" s="16"/>
      <c r="CU1035" s="16"/>
      <c r="CV1035" s="16"/>
      <c r="CW1035" s="16"/>
      <c r="CX1035" s="16"/>
      <c r="CY1035" s="16"/>
      <c r="CZ1035" s="16"/>
      <c r="DA1035" s="16"/>
      <c r="DB1035" s="16"/>
      <c r="DC1035" s="16"/>
      <c r="DD1035" s="16"/>
      <c r="DE1035" s="16"/>
      <c r="DF1035" s="16"/>
      <c r="DG1035" s="16"/>
      <c r="DH1035" s="16"/>
      <c r="DI1035" s="16"/>
      <c r="DJ1035" s="16"/>
      <c r="DK1035" s="16"/>
      <c r="DL1035" s="16"/>
      <c r="DM1035" s="16"/>
      <c r="DN1035" s="16"/>
      <c r="DO1035" s="16"/>
      <c r="DP1035" s="16"/>
      <c r="DQ1035" s="16"/>
      <c r="DR1035" s="16"/>
      <c r="DS1035" s="16"/>
      <c r="DT1035" s="16"/>
      <c r="DU1035" s="16"/>
      <c r="DV1035" s="16"/>
      <c r="DW1035" s="16"/>
      <c r="DX1035" s="16"/>
      <c r="DY1035" s="16"/>
      <c r="DZ1035" s="16"/>
      <c r="EA1035" s="16"/>
      <c r="EB1035" s="16"/>
      <c r="EC1035" s="16"/>
      <c r="ED1035" s="16"/>
      <c r="EE1035" s="16"/>
      <c r="EF1035" s="16"/>
      <c r="EG1035" s="16"/>
      <c r="EH1035" s="16"/>
      <c r="EI1035" s="16"/>
      <c r="EJ1035" s="16"/>
      <c r="EK1035" s="16"/>
      <c r="EL1035" s="16"/>
      <c r="EM1035" s="16"/>
      <c r="EN1035" s="16"/>
      <c r="EO1035" s="16"/>
      <c r="EP1035" s="16"/>
      <c r="EQ1035" s="16"/>
      <c r="ER1035" s="16"/>
      <c r="ES1035" s="16"/>
      <c r="ET1035" s="16"/>
      <c r="EU1035" s="16"/>
      <c r="EV1035" s="16"/>
      <c r="EW1035" s="16"/>
      <c r="EX1035" s="16"/>
      <c r="EY1035" s="16"/>
      <c r="EZ1035" s="16"/>
      <c r="FA1035" s="16"/>
      <c r="FB1035" s="16"/>
      <c r="FC1035" s="16"/>
      <c r="FD1035" s="16"/>
      <c r="FE1035" s="16"/>
      <c r="FF1035" s="16"/>
      <c r="FG1035" s="16"/>
      <c r="FH1035" s="16"/>
      <c r="FI1035" s="16"/>
      <c r="FJ1035" s="16"/>
      <c r="FK1035" s="16"/>
      <c r="FL1035" s="16"/>
      <c r="FM1035" s="16"/>
      <c r="FN1035" s="16"/>
      <c r="FO1035" s="16"/>
      <c r="FP1035" s="16"/>
      <c r="FQ1035" s="16"/>
      <c r="FR1035" s="16"/>
      <c r="FS1035" s="16"/>
      <c r="FT1035" s="16"/>
      <c r="FU1035" s="16"/>
      <c r="FV1035" s="16"/>
      <c r="FW1035" s="16"/>
      <c r="FX1035" s="16"/>
      <c r="FY1035" s="16"/>
      <c r="FZ1035" s="16"/>
      <c r="GA1035" s="16"/>
      <c r="GB1035" s="16"/>
      <c r="GC1035" s="16"/>
      <c r="GD1035" s="16"/>
      <c r="GE1035" s="16"/>
      <c r="GF1035" s="16"/>
      <c r="GG1035" s="16"/>
      <c r="GH1035" s="16"/>
      <c r="GI1035" s="16"/>
      <c r="GJ1035" s="16"/>
      <c r="GK1035" s="16"/>
      <c r="GL1035" s="16"/>
      <c r="GM1035" s="16"/>
      <c r="GN1035" s="16"/>
      <c r="GO1035" s="16"/>
      <c r="GP1035" s="16"/>
      <c r="GQ1035" s="16"/>
      <c r="GR1035" s="16"/>
      <c r="GS1035" s="16"/>
      <c r="GT1035" s="16"/>
      <c r="GU1035" s="16"/>
      <c r="GV1035" s="16"/>
      <c r="GW1035" s="16"/>
      <c r="GX1035" s="16"/>
      <c r="GY1035" s="16"/>
      <c r="GZ1035" s="16"/>
      <c r="HA1035" s="16"/>
      <c r="HB1035" s="16"/>
      <c r="HC1035" s="16"/>
      <c r="HD1035" s="16"/>
      <c r="HE1035" s="16"/>
      <c r="HF1035" s="16"/>
      <c r="HG1035" s="16"/>
      <c r="HH1035" s="16"/>
      <c r="HI1035" s="16"/>
      <c r="HJ1035" s="16"/>
      <c r="HK1035" s="16"/>
      <c r="HL1035" s="16"/>
      <c r="HM1035" s="16"/>
      <c r="HN1035" s="16"/>
      <c r="HO1035" s="16"/>
      <c r="HP1035" s="16"/>
      <c r="HQ1035" s="16"/>
      <c r="HR1035" s="16"/>
      <c r="HS1035" s="16"/>
      <c r="HT1035" s="16"/>
      <c r="HU1035" s="16"/>
      <c r="HV1035" s="16"/>
      <c r="HW1035" s="16"/>
      <c r="HX1035" s="16"/>
      <c r="HY1035" s="16"/>
      <c r="HZ1035" s="16"/>
      <c r="IA1035" s="16"/>
      <c r="IB1035" s="16"/>
      <c r="IC1035" s="16"/>
      <c r="ID1035" s="16"/>
      <c r="IE1035" s="16"/>
      <c r="IF1035" s="16"/>
      <c r="IG1035" s="16"/>
      <c r="IH1035" s="16"/>
      <c r="II1035" s="16"/>
      <c r="IJ1035" s="16"/>
      <c r="IK1035" s="16"/>
      <c r="IL1035" s="16"/>
      <c r="IM1035" s="16"/>
      <c r="IN1035" s="16"/>
      <c r="IO1035" s="16"/>
      <c r="IP1035" s="16"/>
      <c r="IQ1035" s="16"/>
      <c r="IR1035" s="16"/>
      <c r="IS1035" s="16"/>
      <c r="IT1035" s="16"/>
      <c r="IU1035" s="16"/>
      <c r="IV1035" s="16"/>
      <c r="IW1035" s="16"/>
      <c r="IX1035" s="16"/>
      <c r="IY1035" s="16"/>
      <c r="IZ1035" s="16"/>
      <c r="JA1035" s="16"/>
      <c r="JB1035" s="16"/>
      <c r="JC1035" s="16"/>
      <c r="JD1035" s="16"/>
      <c r="JE1035" s="16"/>
      <c r="JF1035" s="16"/>
      <c r="JG1035" s="16"/>
      <c r="JH1035" s="16"/>
      <c r="JI1035" s="16"/>
      <c r="JJ1035" s="16"/>
      <c r="JK1035" s="16"/>
      <c r="JL1035" s="16"/>
      <c r="JM1035" s="16"/>
      <c r="JN1035" s="16"/>
      <c r="JO1035" s="16"/>
      <c r="JP1035" s="16"/>
    </row>
    <row r="1036" spans="2:276" s="18" customFormat="1" ht="15.75" customHeight="1" x14ac:dyDescent="0.25">
      <c r="B1036" s="16"/>
      <c r="C1036" s="16"/>
      <c r="D1036" s="16"/>
      <c r="E1036" s="16"/>
      <c r="F1036" s="16"/>
      <c r="G1036" s="16"/>
      <c r="H1036" s="16"/>
      <c r="I1036" s="16"/>
      <c r="J1036" s="16"/>
      <c r="K1036" s="16"/>
      <c r="L1036" s="16"/>
      <c r="M1036" s="16"/>
      <c r="N1036" s="16"/>
      <c r="O1036" s="16"/>
      <c r="P1036" s="16"/>
      <c r="Q1036" s="16"/>
      <c r="R1036" s="16"/>
      <c r="S1036" s="16"/>
      <c r="T1036" s="16"/>
      <c r="U1036" s="16"/>
      <c r="V1036" s="16"/>
      <c r="W1036" s="16"/>
      <c r="X1036" s="16"/>
      <c r="Y1036" s="16"/>
      <c r="Z1036" s="16"/>
      <c r="AA1036" s="16"/>
      <c r="AB1036" s="16"/>
      <c r="AC1036" s="16"/>
      <c r="AD1036" s="16"/>
      <c r="AE1036" s="16"/>
      <c r="AF1036" s="16"/>
      <c r="AG1036" s="16"/>
      <c r="AH1036" s="16"/>
      <c r="AI1036" s="16"/>
      <c r="AJ1036" s="16"/>
      <c r="AK1036" s="16"/>
      <c r="AL1036" s="16"/>
      <c r="AM1036" s="16"/>
      <c r="AN1036" s="16"/>
      <c r="AO1036" s="16"/>
      <c r="AP1036" s="16"/>
      <c r="AQ1036" s="16"/>
      <c r="AR1036" s="16"/>
      <c r="AS1036" s="16"/>
      <c r="AT1036" s="16"/>
      <c r="AU1036" s="16"/>
      <c r="AV1036" s="16"/>
      <c r="AW1036" s="16"/>
      <c r="AX1036" s="16"/>
      <c r="AY1036" s="16"/>
      <c r="AZ1036" s="16"/>
      <c r="BA1036" s="16"/>
      <c r="BB1036" s="16"/>
      <c r="BC1036" s="16"/>
      <c r="BD1036" s="16"/>
      <c r="BE1036" s="16"/>
      <c r="BF1036" s="16"/>
      <c r="BG1036" s="16"/>
      <c r="BH1036" s="16"/>
      <c r="BI1036" s="16"/>
      <c r="BJ1036" s="16"/>
      <c r="BK1036" s="16"/>
      <c r="BL1036" s="16"/>
      <c r="BM1036" s="16"/>
      <c r="BN1036" s="16"/>
      <c r="BO1036" s="16"/>
      <c r="BP1036" s="16"/>
      <c r="BQ1036" s="16"/>
      <c r="BR1036" s="16"/>
      <c r="BS1036" s="16"/>
      <c r="BT1036" s="16"/>
      <c r="BU1036" s="16"/>
      <c r="BV1036" s="16"/>
      <c r="BW1036" s="16"/>
      <c r="BX1036" s="16"/>
      <c r="BY1036" s="16"/>
      <c r="BZ1036" s="16"/>
      <c r="CA1036" s="16"/>
      <c r="CB1036" s="16"/>
      <c r="CC1036" s="16"/>
      <c r="CD1036" s="16"/>
      <c r="CE1036" s="16"/>
      <c r="CF1036" s="16"/>
      <c r="CG1036" s="16"/>
      <c r="CH1036" s="16"/>
      <c r="CI1036" s="16"/>
      <c r="CJ1036" s="16"/>
      <c r="CK1036" s="16"/>
      <c r="CL1036" s="16"/>
      <c r="CM1036" s="16"/>
      <c r="CN1036" s="16"/>
      <c r="CO1036" s="16"/>
      <c r="CP1036" s="16"/>
      <c r="CQ1036" s="16"/>
      <c r="CR1036" s="16"/>
      <c r="CS1036" s="16"/>
      <c r="CT1036" s="16"/>
      <c r="CU1036" s="16"/>
      <c r="CV1036" s="16"/>
      <c r="CW1036" s="16"/>
      <c r="CX1036" s="16"/>
      <c r="CY1036" s="16"/>
      <c r="CZ1036" s="16"/>
      <c r="DA1036" s="16"/>
      <c r="DB1036" s="16"/>
      <c r="DC1036" s="16"/>
      <c r="DD1036" s="16"/>
      <c r="DE1036" s="16"/>
      <c r="DF1036" s="16"/>
      <c r="DG1036" s="16"/>
      <c r="DH1036" s="16"/>
      <c r="DI1036" s="16"/>
      <c r="DJ1036" s="16"/>
      <c r="DK1036" s="16"/>
      <c r="DL1036" s="16"/>
      <c r="DM1036" s="16"/>
      <c r="DN1036" s="16"/>
      <c r="DO1036" s="16"/>
      <c r="DP1036" s="16"/>
      <c r="DQ1036" s="16"/>
      <c r="DR1036" s="16"/>
      <c r="DS1036" s="16"/>
      <c r="DT1036" s="16"/>
      <c r="DU1036" s="16"/>
      <c r="DV1036" s="16"/>
      <c r="DW1036" s="16"/>
      <c r="DX1036" s="16"/>
      <c r="DY1036" s="16"/>
      <c r="DZ1036" s="16"/>
      <c r="EA1036" s="16"/>
      <c r="EB1036" s="16"/>
      <c r="EC1036" s="16"/>
      <c r="ED1036" s="16"/>
      <c r="EE1036" s="16"/>
      <c r="EF1036" s="16"/>
      <c r="EG1036" s="16"/>
      <c r="EH1036" s="16"/>
      <c r="EI1036" s="16"/>
      <c r="EJ1036" s="16"/>
      <c r="EK1036" s="16"/>
      <c r="EL1036" s="16"/>
      <c r="EM1036" s="16"/>
      <c r="EN1036" s="16"/>
      <c r="EO1036" s="16"/>
      <c r="EP1036" s="16"/>
      <c r="EQ1036" s="16"/>
      <c r="ER1036" s="16"/>
      <c r="ES1036" s="16"/>
      <c r="ET1036" s="16"/>
      <c r="EU1036" s="16"/>
      <c r="EV1036" s="16"/>
      <c r="EW1036" s="16"/>
      <c r="EX1036" s="16"/>
      <c r="EY1036" s="16"/>
      <c r="EZ1036" s="16"/>
      <c r="FA1036" s="16"/>
      <c r="FB1036" s="16"/>
      <c r="FC1036" s="16"/>
      <c r="FD1036" s="16"/>
      <c r="FE1036" s="16"/>
      <c r="FF1036" s="16"/>
      <c r="FG1036" s="16"/>
      <c r="FH1036" s="16"/>
      <c r="FI1036" s="16"/>
      <c r="FJ1036" s="16"/>
      <c r="FK1036" s="16"/>
      <c r="FL1036" s="16"/>
      <c r="FM1036" s="16"/>
      <c r="FN1036" s="16"/>
      <c r="FO1036" s="16"/>
      <c r="FP1036" s="16"/>
      <c r="FQ1036" s="16"/>
      <c r="FR1036" s="16"/>
      <c r="FS1036" s="16"/>
      <c r="FT1036" s="16"/>
      <c r="FU1036" s="16"/>
      <c r="FV1036" s="16"/>
      <c r="FW1036" s="16"/>
      <c r="FX1036" s="16"/>
      <c r="FY1036" s="16"/>
      <c r="FZ1036" s="16"/>
      <c r="GA1036" s="16"/>
      <c r="GB1036" s="16"/>
      <c r="GC1036" s="16"/>
      <c r="GD1036" s="16"/>
      <c r="GE1036" s="16"/>
      <c r="GF1036" s="16"/>
      <c r="GG1036" s="16"/>
      <c r="GH1036" s="16"/>
      <c r="GI1036" s="16"/>
      <c r="GJ1036" s="16"/>
      <c r="GK1036" s="16"/>
      <c r="GL1036" s="16"/>
      <c r="GM1036" s="16"/>
      <c r="GN1036" s="16"/>
      <c r="GO1036" s="16"/>
      <c r="GP1036" s="16"/>
      <c r="GQ1036" s="16"/>
      <c r="GR1036" s="16"/>
      <c r="GS1036" s="16"/>
      <c r="GT1036" s="16"/>
      <c r="GU1036" s="16"/>
      <c r="GV1036" s="16"/>
      <c r="GW1036" s="16"/>
      <c r="GX1036" s="16"/>
      <c r="GY1036" s="16"/>
      <c r="GZ1036" s="16"/>
      <c r="HA1036" s="16"/>
      <c r="HB1036" s="16"/>
      <c r="HC1036" s="16"/>
      <c r="HD1036" s="16"/>
      <c r="HE1036" s="16"/>
      <c r="HF1036" s="16"/>
      <c r="HG1036" s="16"/>
      <c r="HH1036" s="16"/>
      <c r="HI1036" s="16"/>
      <c r="HJ1036" s="16"/>
      <c r="HK1036" s="16"/>
      <c r="HL1036" s="16"/>
      <c r="HM1036" s="16"/>
      <c r="HN1036" s="16"/>
      <c r="HO1036" s="16"/>
      <c r="HP1036" s="16"/>
      <c r="HQ1036" s="16"/>
      <c r="HR1036" s="16"/>
      <c r="HS1036" s="16"/>
      <c r="HT1036" s="16"/>
      <c r="HU1036" s="16"/>
      <c r="HV1036" s="16"/>
      <c r="HW1036" s="16"/>
      <c r="HX1036" s="16"/>
      <c r="HY1036" s="16"/>
      <c r="HZ1036" s="16"/>
      <c r="IA1036" s="16"/>
      <c r="IB1036" s="16"/>
      <c r="IC1036" s="16"/>
      <c r="ID1036" s="16"/>
      <c r="IE1036" s="16"/>
      <c r="IF1036" s="16"/>
      <c r="IG1036" s="16"/>
      <c r="IH1036" s="16"/>
      <c r="II1036" s="16"/>
      <c r="IJ1036" s="16"/>
      <c r="IK1036" s="16"/>
      <c r="IL1036" s="16"/>
      <c r="IM1036" s="16"/>
      <c r="IN1036" s="16"/>
      <c r="IO1036" s="16"/>
      <c r="IP1036" s="16"/>
      <c r="IQ1036" s="16"/>
      <c r="IR1036" s="16"/>
      <c r="IS1036" s="16"/>
      <c r="IT1036" s="16"/>
      <c r="IU1036" s="16"/>
      <c r="IV1036" s="16"/>
      <c r="IW1036" s="16"/>
      <c r="IX1036" s="16"/>
      <c r="IY1036" s="16"/>
      <c r="IZ1036" s="16"/>
      <c r="JA1036" s="16"/>
      <c r="JB1036" s="16"/>
      <c r="JC1036" s="16"/>
      <c r="JD1036" s="16"/>
      <c r="JE1036" s="16"/>
      <c r="JF1036" s="16"/>
      <c r="JG1036" s="16"/>
      <c r="JH1036" s="16"/>
      <c r="JI1036" s="16"/>
      <c r="JJ1036" s="16"/>
      <c r="JK1036" s="16"/>
      <c r="JL1036" s="16"/>
      <c r="JM1036" s="16"/>
      <c r="JN1036" s="16"/>
      <c r="JO1036" s="16"/>
      <c r="JP1036" s="16"/>
    </row>
    <row r="1037" spans="2:276" s="18" customFormat="1" ht="15.75" customHeight="1" x14ac:dyDescent="0.25">
      <c r="B1037" s="16"/>
      <c r="C1037" s="16"/>
      <c r="D1037" s="16"/>
      <c r="E1037" s="16"/>
      <c r="F1037" s="16"/>
      <c r="G1037" s="16"/>
      <c r="H1037" s="16"/>
      <c r="I1037" s="16"/>
      <c r="J1037" s="16"/>
      <c r="K1037" s="16"/>
      <c r="L1037" s="16"/>
      <c r="M1037" s="16"/>
      <c r="N1037" s="16"/>
      <c r="O1037" s="16"/>
      <c r="P1037" s="16"/>
      <c r="Q1037" s="16"/>
      <c r="R1037" s="16"/>
      <c r="S1037" s="16"/>
      <c r="T1037" s="16"/>
      <c r="U1037" s="16"/>
      <c r="V1037" s="16"/>
      <c r="W1037" s="16"/>
      <c r="X1037" s="16"/>
      <c r="Y1037" s="16"/>
      <c r="Z1037" s="16"/>
      <c r="AA1037" s="16"/>
      <c r="AB1037" s="16"/>
      <c r="AC1037" s="16"/>
      <c r="AD1037" s="16"/>
      <c r="AE1037" s="16"/>
      <c r="AF1037" s="16"/>
      <c r="AG1037" s="16"/>
      <c r="AH1037" s="16"/>
      <c r="AI1037" s="16"/>
      <c r="AJ1037" s="16"/>
      <c r="AK1037" s="16"/>
      <c r="AL1037" s="16"/>
      <c r="AM1037" s="16"/>
      <c r="AN1037" s="16"/>
      <c r="AO1037" s="16"/>
      <c r="AP1037" s="16"/>
      <c r="AQ1037" s="16"/>
      <c r="AR1037" s="16"/>
      <c r="AS1037" s="16"/>
      <c r="AT1037" s="16"/>
      <c r="AU1037" s="16"/>
      <c r="AV1037" s="16"/>
      <c r="AW1037" s="16"/>
      <c r="AX1037" s="16"/>
      <c r="AY1037" s="16"/>
      <c r="AZ1037" s="16"/>
      <c r="BA1037" s="16"/>
      <c r="BB1037" s="16"/>
      <c r="BC1037" s="16"/>
      <c r="BD1037" s="16"/>
      <c r="BE1037" s="16"/>
      <c r="BF1037" s="16"/>
      <c r="BG1037" s="16"/>
      <c r="BH1037" s="16"/>
      <c r="BI1037" s="16"/>
      <c r="BJ1037" s="16"/>
      <c r="BK1037" s="16"/>
      <c r="BL1037" s="16"/>
      <c r="BM1037" s="16"/>
      <c r="BN1037" s="16"/>
      <c r="BO1037" s="16"/>
      <c r="BP1037" s="16"/>
      <c r="BQ1037" s="16"/>
      <c r="BR1037" s="16"/>
      <c r="BS1037" s="16"/>
      <c r="BT1037" s="16"/>
      <c r="BU1037" s="16"/>
      <c r="BV1037" s="16"/>
      <c r="BW1037" s="16"/>
      <c r="BX1037" s="16"/>
      <c r="BY1037" s="16"/>
      <c r="BZ1037" s="16"/>
      <c r="CA1037" s="16"/>
      <c r="CB1037" s="16"/>
      <c r="CC1037" s="16"/>
      <c r="CD1037" s="16"/>
      <c r="CE1037" s="16"/>
      <c r="CF1037" s="16"/>
      <c r="CG1037" s="16"/>
      <c r="CH1037" s="16"/>
      <c r="CI1037" s="16"/>
      <c r="CJ1037" s="16"/>
      <c r="CK1037" s="16"/>
      <c r="CL1037" s="16"/>
      <c r="CM1037" s="16"/>
      <c r="CN1037" s="16"/>
      <c r="CO1037" s="16"/>
      <c r="CP1037" s="16"/>
      <c r="CQ1037" s="16"/>
      <c r="CR1037" s="16"/>
      <c r="CS1037" s="16"/>
      <c r="CT1037" s="16"/>
      <c r="CU1037" s="16"/>
      <c r="CV1037" s="16"/>
      <c r="CW1037" s="16"/>
      <c r="CX1037" s="16"/>
      <c r="CY1037" s="16"/>
      <c r="CZ1037" s="16"/>
      <c r="DA1037" s="16"/>
      <c r="DB1037" s="16"/>
      <c r="DC1037" s="16"/>
      <c r="DD1037" s="16"/>
      <c r="DE1037" s="16"/>
      <c r="DF1037" s="16"/>
      <c r="DG1037" s="16"/>
      <c r="DH1037" s="16"/>
      <c r="DI1037" s="16"/>
      <c r="DJ1037" s="16"/>
      <c r="DK1037" s="16"/>
      <c r="DL1037" s="16"/>
      <c r="DM1037" s="16"/>
      <c r="DN1037" s="16"/>
      <c r="DO1037" s="16"/>
      <c r="DP1037" s="16"/>
      <c r="DQ1037" s="16"/>
      <c r="DR1037" s="16"/>
      <c r="DS1037" s="16"/>
      <c r="DT1037" s="16"/>
      <c r="DU1037" s="16"/>
      <c r="DV1037" s="16"/>
      <c r="DW1037" s="16"/>
      <c r="DX1037" s="16"/>
      <c r="DY1037" s="16"/>
      <c r="DZ1037" s="16"/>
      <c r="EA1037" s="16"/>
      <c r="EB1037" s="16"/>
      <c r="EC1037" s="16"/>
      <c r="ED1037" s="16"/>
      <c r="EE1037" s="16"/>
      <c r="EF1037" s="16"/>
      <c r="EG1037" s="16"/>
      <c r="EH1037" s="16"/>
      <c r="EI1037" s="16"/>
      <c r="EJ1037" s="16"/>
      <c r="EK1037" s="16"/>
      <c r="EL1037" s="16"/>
      <c r="EM1037" s="16"/>
      <c r="EN1037" s="16"/>
      <c r="EO1037" s="16"/>
      <c r="EP1037" s="16"/>
      <c r="EQ1037" s="16"/>
      <c r="ER1037" s="16"/>
      <c r="ES1037" s="16"/>
      <c r="ET1037" s="16"/>
      <c r="EU1037" s="16"/>
      <c r="EV1037" s="16"/>
      <c r="EW1037" s="16"/>
      <c r="EX1037" s="16"/>
      <c r="EY1037" s="16"/>
      <c r="EZ1037" s="16"/>
      <c r="FA1037" s="16"/>
      <c r="FB1037" s="16"/>
      <c r="FC1037" s="16"/>
      <c r="FD1037" s="16"/>
      <c r="FE1037" s="16"/>
      <c r="FF1037" s="16"/>
      <c r="FG1037" s="16"/>
      <c r="FH1037" s="16"/>
      <c r="FI1037" s="16"/>
      <c r="FJ1037" s="16"/>
      <c r="FK1037" s="16"/>
      <c r="FL1037" s="16"/>
      <c r="FM1037" s="16"/>
      <c r="FN1037" s="16"/>
      <c r="FO1037" s="16"/>
      <c r="FP1037" s="16"/>
      <c r="FQ1037" s="16"/>
      <c r="FR1037" s="16"/>
      <c r="FS1037" s="16"/>
      <c r="FT1037" s="16"/>
      <c r="FU1037" s="16"/>
      <c r="FV1037" s="16"/>
      <c r="FW1037" s="16"/>
      <c r="FX1037" s="16"/>
      <c r="FY1037" s="16"/>
      <c r="FZ1037" s="16"/>
      <c r="GA1037" s="16"/>
      <c r="GB1037" s="16"/>
      <c r="GC1037" s="16"/>
      <c r="GD1037" s="16"/>
      <c r="GE1037" s="16"/>
      <c r="GF1037" s="16"/>
      <c r="GG1037" s="16"/>
      <c r="GH1037" s="16"/>
      <c r="GI1037" s="16"/>
      <c r="GJ1037" s="16"/>
      <c r="GK1037" s="16"/>
      <c r="GL1037" s="16"/>
      <c r="GM1037" s="16"/>
      <c r="GN1037" s="16"/>
      <c r="GO1037" s="16"/>
      <c r="GP1037" s="16"/>
      <c r="GQ1037" s="16"/>
      <c r="GR1037" s="16"/>
      <c r="GS1037" s="16"/>
      <c r="GT1037" s="16"/>
      <c r="GU1037" s="16"/>
      <c r="GV1037" s="16"/>
      <c r="GW1037" s="16"/>
      <c r="GX1037" s="16"/>
      <c r="GY1037" s="16"/>
      <c r="GZ1037" s="16"/>
      <c r="HA1037" s="16"/>
      <c r="HB1037" s="16"/>
      <c r="HC1037" s="16"/>
      <c r="HD1037" s="16"/>
      <c r="HE1037" s="16"/>
      <c r="HF1037" s="16"/>
      <c r="HG1037" s="16"/>
      <c r="HH1037" s="16"/>
      <c r="HI1037" s="16"/>
      <c r="HJ1037" s="16"/>
      <c r="HK1037" s="16"/>
      <c r="HL1037" s="16"/>
      <c r="HM1037" s="16"/>
      <c r="HN1037" s="16"/>
      <c r="HO1037" s="16"/>
      <c r="HP1037" s="16"/>
      <c r="HQ1037" s="16"/>
      <c r="HR1037" s="16"/>
      <c r="HS1037" s="16"/>
      <c r="HT1037" s="16"/>
      <c r="HU1037" s="16"/>
      <c r="HV1037" s="16"/>
      <c r="HW1037" s="16"/>
      <c r="HX1037" s="16"/>
      <c r="HY1037" s="16"/>
      <c r="HZ1037" s="16"/>
      <c r="IA1037" s="16"/>
      <c r="IB1037" s="16"/>
      <c r="IC1037" s="16"/>
      <c r="ID1037" s="16"/>
      <c r="IE1037" s="16"/>
      <c r="IF1037" s="16"/>
      <c r="IG1037" s="16"/>
      <c r="IH1037" s="16"/>
      <c r="II1037" s="16"/>
      <c r="IJ1037" s="16"/>
      <c r="IK1037" s="16"/>
      <c r="IL1037" s="16"/>
      <c r="IM1037" s="16"/>
      <c r="IN1037" s="16"/>
      <c r="IO1037" s="16"/>
      <c r="IP1037" s="16"/>
      <c r="IQ1037" s="16"/>
      <c r="IR1037" s="16"/>
      <c r="IS1037" s="16"/>
      <c r="IT1037" s="16"/>
      <c r="IU1037" s="16"/>
      <c r="IV1037" s="16"/>
      <c r="IW1037" s="16"/>
      <c r="IX1037" s="16"/>
      <c r="IY1037" s="16"/>
      <c r="IZ1037" s="16"/>
      <c r="JA1037" s="16"/>
      <c r="JB1037" s="16"/>
      <c r="JC1037" s="16"/>
      <c r="JD1037" s="16"/>
      <c r="JE1037" s="16"/>
      <c r="JF1037" s="16"/>
      <c r="JG1037" s="16"/>
      <c r="JH1037" s="16"/>
      <c r="JI1037" s="16"/>
      <c r="JJ1037" s="16"/>
      <c r="JK1037" s="16"/>
      <c r="JL1037" s="16"/>
      <c r="JM1037" s="16"/>
      <c r="JN1037" s="16"/>
      <c r="JO1037" s="16"/>
      <c r="JP1037" s="16"/>
    </row>
    <row r="1038" spans="2:276" s="18" customFormat="1" ht="15.75" customHeight="1" x14ac:dyDescent="0.25">
      <c r="B1038" s="16"/>
      <c r="C1038" s="16"/>
      <c r="D1038" s="16"/>
      <c r="E1038" s="16"/>
      <c r="F1038" s="16"/>
      <c r="G1038" s="16"/>
      <c r="H1038" s="16"/>
      <c r="I1038" s="16"/>
      <c r="J1038" s="16"/>
      <c r="K1038" s="16"/>
      <c r="L1038" s="16"/>
      <c r="M1038" s="16"/>
      <c r="N1038" s="16"/>
      <c r="O1038" s="16"/>
      <c r="P1038" s="16"/>
      <c r="Q1038" s="16"/>
      <c r="R1038" s="16"/>
      <c r="S1038" s="16"/>
      <c r="T1038" s="16"/>
      <c r="U1038" s="16"/>
      <c r="V1038" s="16"/>
      <c r="W1038" s="16"/>
      <c r="X1038" s="16"/>
      <c r="Y1038" s="16"/>
      <c r="Z1038" s="16"/>
      <c r="AA1038" s="16"/>
      <c r="AB1038" s="16"/>
      <c r="AC1038" s="16"/>
      <c r="AD1038" s="16"/>
      <c r="AE1038" s="16"/>
      <c r="AF1038" s="16"/>
      <c r="AG1038" s="16"/>
      <c r="AH1038" s="16"/>
      <c r="AI1038" s="16"/>
      <c r="AJ1038" s="16"/>
      <c r="AK1038" s="16"/>
      <c r="AL1038" s="16"/>
      <c r="AM1038" s="16"/>
      <c r="AN1038" s="16"/>
      <c r="AO1038" s="16"/>
      <c r="AP1038" s="16"/>
      <c r="AQ1038" s="16"/>
      <c r="AR1038" s="16"/>
      <c r="AS1038" s="16"/>
      <c r="AT1038" s="16"/>
      <c r="AU1038" s="16"/>
      <c r="AV1038" s="16"/>
      <c r="AW1038" s="16"/>
      <c r="AX1038" s="16"/>
      <c r="AY1038" s="16"/>
      <c r="AZ1038" s="16"/>
      <c r="BA1038" s="16"/>
      <c r="BB1038" s="16"/>
      <c r="BC1038" s="16"/>
      <c r="BD1038" s="16"/>
      <c r="BE1038" s="16"/>
      <c r="BF1038" s="16"/>
      <c r="BG1038" s="16"/>
      <c r="BH1038" s="16"/>
      <c r="BI1038" s="16"/>
      <c r="BJ1038" s="16"/>
      <c r="BK1038" s="16"/>
      <c r="BL1038" s="16"/>
      <c r="BM1038" s="16"/>
      <c r="BN1038" s="16"/>
      <c r="BO1038" s="16"/>
      <c r="BP1038" s="16"/>
      <c r="BQ1038" s="16"/>
      <c r="BR1038" s="16"/>
      <c r="BS1038" s="16"/>
      <c r="BT1038" s="16"/>
      <c r="BU1038" s="16"/>
      <c r="BV1038" s="16"/>
      <c r="BW1038" s="16"/>
      <c r="BX1038" s="16"/>
      <c r="BY1038" s="16"/>
      <c r="BZ1038" s="16"/>
      <c r="CA1038" s="16"/>
      <c r="CB1038" s="16"/>
      <c r="CC1038" s="16"/>
      <c r="CD1038" s="16"/>
      <c r="CE1038" s="16"/>
      <c r="CF1038" s="16"/>
      <c r="CG1038" s="16"/>
      <c r="CH1038" s="16"/>
      <c r="CI1038" s="16"/>
      <c r="CJ1038" s="16"/>
      <c r="CK1038" s="16"/>
      <c r="CL1038" s="16"/>
      <c r="CM1038" s="16"/>
      <c r="CN1038" s="16"/>
      <c r="CO1038" s="16"/>
      <c r="CP1038" s="16"/>
      <c r="CQ1038" s="16"/>
      <c r="CR1038" s="16"/>
      <c r="CS1038" s="16"/>
      <c r="CT1038" s="16"/>
      <c r="CU1038" s="16"/>
      <c r="CV1038" s="16"/>
      <c r="CW1038" s="16"/>
      <c r="CX1038" s="16"/>
      <c r="CY1038" s="16"/>
      <c r="CZ1038" s="16"/>
      <c r="DA1038" s="16"/>
      <c r="DB1038" s="16"/>
      <c r="DC1038" s="16"/>
      <c r="DD1038" s="16"/>
      <c r="DE1038" s="16"/>
      <c r="DF1038" s="16"/>
      <c r="DG1038" s="16"/>
      <c r="DH1038" s="16"/>
      <c r="DI1038" s="16"/>
      <c r="DJ1038" s="16"/>
      <c r="DK1038" s="16"/>
      <c r="DL1038" s="16"/>
      <c r="DM1038" s="16"/>
      <c r="DN1038" s="16"/>
      <c r="DO1038" s="16"/>
      <c r="DP1038" s="16"/>
      <c r="DQ1038" s="16"/>
      <c r="DR1038" s="16"/>
      <c r="DS1038" s="16"/>
      <c r="DT1038" s="16"/>
      <c r="DU1038" s="16"/>
      <c r="DV1038" s="16"/>
      <c r="DW1038" s="16"/>
      <c r="DX1038" s="16"/>
      <c r="DY1038" s="16"/>
      <c r="DZ1038" s="16"/>
      <c r="EA1038" s="16"/>
      <c r="EB1038" s="16"/>
      <c r="EC1038" s="16"/>
      <c r="ED1038" s="16"/>
      <c r="EE1038" s="16"/>
      <c r="EF1038" s="16"/>
      <c r="EG1038" s="16"/>
      <c r="EH1038" s="16"/>
      <c r="EI1038" s="16"/>
      <c r="EJ1038" s="16"/>
      <c r="EK1038" s="16"/>
      <c r="EL1038" s="16"/>
      <c r="EM1038" s="16"/>
      <c r="EN1038" s="16"/>
      <c r="EO1038" s="16"/>
      <c r="EP1038" s="16"/>
      <c r="EQ1038" s="16"/>
      <c r="ER1038" s="16"/>
      <c r="ES1038" s="16"/>
      <c r="ET1038" s="16"/>
      <c r="EU1038" s="16"/>
      <c r="EV1038" s="16"/>
      <c r="EW1038" s="16"/>
      <c r="EX1038" s="16"/>
      <c r="EY1038" s="16"/>
      <c r="EZ1038" s="16"/>
      <c r="FA1038" s="16"/>
      <c r="FB1038" s="16"/>
      <c r="FC1038" s="16"/>
      <c r="FD1038" s="16"/>
      <c r="FE1038" s="16"/>
      <c r="FF1038" s="16"/>
      <c r="FG1038" s="16"/>
      <c r="FH1038" s="16"/>
      <c r="FI1038" s="16"/>
      <c r="FJ1038" s="16"/>
      <c r="FK1038" s="16"/>
      <c r="FL1038" s="16"/>
      <c r="FM1038" s="16"/>
      <c r="FN1038" s="16"/>
      <c r="FO1038" s="16"/>
      <c r="FP1038" s="16"/>
      <c r="FQ1038" s="16"/>
      <c r="FR1038" s="16"/>
      <c r="FS1038" s="16"/>
      <c r="FT1038" s="16"/>
      <c r="FU1038" s="16"/>
      <c r="FV1038" s="16"/>
      <c r="FW1038" s="16"/>
      <c r="FX1038" s="16"/>
      <c r="FY1038" s="16"/>
      <c r="FZ1038" s="16"/>
      <c r="GA1038" s="16"/>
      <c r="GB1038" s="16"/>
      <c r="GC1038" s="16"/>
      <c r="GD1038" s="16"/>
      <c r="GE1038" s="16"/>
      <c r="GF1038" s="16"/>
      <c r="GG1038" s="16"/>
      <c r="GH1038" s="16"/>
      <c r="GI1038" s="16"/>
      <c r="GJ1038" s="16"/>
      <c r="GK1038" s="16"/>
      <c r="GL1038" s="16"/>
      <c r="GM1038" s="16"/>
      <c r="GN1038" s="16"/>
      <c r="GO1038" s="16"/>
      <c r="GP1038" s="16"/>
      <c r="GQ1038" s="16"/>
      <c r="GR1038" s="16"/>
      <c r="GS1038" s="16"/>
      <c r="GT1038" s="16"/>
      <c r="GU1038" s="16"/>
      <c r="GV1038" s="16"/>
      <c r="GW1038" s="16"/>
      <c r="GX1038" s="16"/>
      <c r="GY1038" s="16"/>
      <c r="GZ1038" s="16"/>
      <c r="HA1038" s="16"/>
      <c r="HB1038" s="16"/>
      <c r="HC1038" s="16"/>
      <c r="HD1038" s="16"/>
      <c r="HE1038" s="16"/>
      <c r="HF1038" s="16"/>
      <c r="HG1038" s="16"/>
      <c r="HH1038" s="16"/>
      <c r="HI1038" s="16"/>
      <c r="HJ1038" s="16"/>
      <c r="HK1038" s="16"/>
      <c r="HL1038" s="16"/>
      <c r="HM1038" s="16"/>
      <c r="HN1038" s="16"/>
      <c r="HO1038" s="16"/>
      <c r="HP1038" s="16"/>
      <c r="HQ1038" s="16"/>
      <c r="HR1038" s="16"/>
      <c r="HS1038" s="16"/>
      <c r="HT1038" s="16"/>
      <c r="HU1038" s="16"/>
      <c r="HV1038" s="16"/>
      <c r="HW1038" s="16"/>
      <c r="HX1038" s="16"/>
      <c r="HY1038" s="16"/>
      <c r="HZ1038" s="16"/>
      <c r="IA1038" s="16"/>
      <c r="IB1038" s="16"/>
      <c r="IC1038" s="16"/>
      <c r="ID1038" s="16"/>
      <c r="IE1038" s="16"/>
      <c r="IF1038" s="16"/>
      <c r="IG1038" s="16"/>
      <c r="IH1038" s="16"/>
      <c r="II1038" s="16"/>
      <c r="IJ1038" s="16"/>
      <c r="IK1038" s="16"/>
      <c r="IL1038" s="16"/>
      <c r="IM1038" s="16"/>
      <c r="IN1038" s="16"/>
      <c r="IO1038" s="16"/>
      <c r="IP1038" s="16"/>
      <c r="IQ1038" s="16"/>
      <c r="IR1038" s="16"/>
      <c r="IS1038" s="16"/>
      <c r="IT1038" s="16"/>
      <c r="IU1038" s="16"/>
      <c r="IV1038" s="16"/>
      <c r="IW1038" s="16"/>
      <c r="IX1038" s="16"/>
      <c r="IY1038" s="16"/>
      <c r="IZ1038" s="16"/>
      <c r="JA1038" s="16"/>
      <c r="JB1038" s="16"/>
      <c r="JC1038" s="16"/>
      <c r="JD1038" s="16"/>
      <c r="JE1038" s="16"/>
      <c r="JF1038" s="16"/>
      <c r="JG1038" s="16"/>
      <c r="JH1038" s="16"/>
      <c r="JI1038" s="16"/>
      <c r="JJ1038" s="16"/>
      <c r="JK1038" s="16"/>
      <c r="JL1038" s="16"/>
      <c r="JM1038" s="16"/>
      <c r="JN1038" s="16"/>
      <c r="JO1038" s="16"/>
      <c r="JP1038" s="16"/>
    </row>
    <row r="1039" spans="2:276" s="18" customFormat="1" ht="15.75" customHeight="1" x14ac:dyDescent="0.25">
      <c r="B1039" s="16"/>
      <c r="C1039" s="16"/>
      <c r="D1039" s="16"/>
      <c r="E1039" s="16"/>
      <c r="F1039" s="16"/>
      <c r="G1039" s="16"/>
      <c r="H1039" s="16"/>
      <c r="I1039" s="16"/>
      <c r="J1039" s="16"/>
      <c r="K1039" s="16"/>
      <c r="L1039" s="16"/>
      <c r="M1039" s="16"/>
      <c r="N1039" s="16"/>
      <c r="O1039" s="16"/>
      <c r="P1039" s="16"/>
      <c r="Q1039" s="16"/>
      <c r="R1039" s="16"/>
      <c r="S1039" s="16"/>
      <c r="T1039" s="16"/>
      <c r="U1039" s="16"/>
      <c r="V1039" s="16"/>
      <c r="W1039" s="16"/>
      <c r="X1039" s="16"/>
      <c r="Y1039" s="16"/>
      <c r="Z1039" s="16"/>
      <c r="AA1039" s="16"/>
      <c r="AB1039" s="16"/>
      <c r="AC1039" s="16"/>
      <c r="AD1039" s="16"/>
      <c r="AE1039" s="16"/>
      <c r="AF1039" s="16"/>
      <c r="AG1039" s="16"/>
      <c r="AH1039" s="16"/>
      <c r="AI1039" s="16"/>
      <c r="AJ1039" s="16"/>
      <c r="AK1039" s="16"/>
      <c r="AL1039" s="16"/>
      <c r="AM1039" s="16"/>
      <c r="AN1039" s="16"/>
      <c r="AO1039" s="16"/>
      <c r="AP1039" s="16"/>
      <c r="AQ1039" s="16"/>
      <c r="AR1039" s="16"/>
      <c r="AS1039" s="16"/>
      <c r="AT1039" s="16"/>
      <c r="AU1039" s="16"/>
      <c r="AV1039" s="16"/>
      <c r="AW1039" s="16"/>
      <c r="AX1039" s="16"/>
      <c r="AY1039" s="16"/>
      <c r="AZ1039" s="16"/>
      <c r="BA1039" s="16"/>
      <c r="BB1039" s="16"/>
      <c r="BC1039" s="16"/>
      <c r="BD1039" s="16"/>
      <c r="BE1039" s="16"/>
      <c r="BF1039" s="16"/>
      <c r="BG1039" s="16"/>
      <c r="BH1039" s="16"/>
      <c r="BI1039" s="16"/>
      <c r="BJ1039" s="16"/>
      <c r="BK1039" s="16"/>
      <c r="BL1039" s="16"/>
      <c r="BM1039" s="16"/>
      <c r="BN1039" s="16"/>
      <c r="BO1039" s="16"/>
      <c r="BP1039" s="16"/>
      <c r="BQ1039" s="16"/>
      <c r="BR1039" s="16"/>
      <c r="BS1039" s="16"/>
      <c r="BT1039" s="16"/>
      <c r="BU1039" s="16"/>
      <c r="BV1039" s="16"/>
      <c r="BW1039" s="16"/>
      <c r="BX1039" s="16"/>
      <c r="BY1039" s="16"/>
      <c r="BZ1039" s="16"/>
      <c r="CA1039" s="16"/>
      <c r="CB1039" s="16"/>
      <c r="CC1039" s="16"/>
      <c r="CD1039" s="16"/>
      <c r="CE1039" s="16"/>
      <c r="CF1039" s="16"/>
      <c r="CG1039" s="16"/>
      <c r="CH1039" s="16"/>
      <c r="CI1039" s="16"/>
      <c r="CJ1039" s="16"/>
      <c r="CK1039" s="16"/>
      <c r="CL1039" s="16"/>
      <c r="CM1039" s="16"/>
      <c r="CN1039" s="16"/>
      <c r="CO1039" s="16"/>
      <c r="CP1039" s="16"/>
      <c r="CQ1039" s="16"/>
      <c r="CR1039" s="16"/>
      <c r="CS1039" s="16"/>
      <c r="CT1039" s="16"/>
      <c r="CU1039" s="16"/>
      <c r="CV1039" s="16"/>
      <c r="CW1039" s="16"/>
      <c r="CX1039" s="16"/>
      <c r="CY1039" s="16"/>
      <c r="CZ1039" s="16"/>
      <c r="DA1039" s="16"/>
      <c r="DB1039" s="16"/>
      <c r="DC1039" s="16"/>
      <c r="DD1039" s="16"/>
      <c r="DE1039" s="16"/>
      <c r="DF1039" s="16"/>
      <c r="DG1039" s="16"/>
      <c r="DH1039" s="16"/>
      <c r="DI1039" s="16"/>
      <c r="DJ1039" s="16"/>
      <c r="DK1039" s="16"/>
      <c r="DL1039" s="16"/>
      <c r="DM1039" s="16"/>
      <c r="DN1039" s="16"/>
      <c r="DO1039" s="16"/>
      <c r="DP1039" s="16"/>
      <c r="DQ1039" s="16"/>
      <c r="DR1039" s="16"/>
      <c r="DS1039" s="16"/>
      <c r="DT1039" s="16"/>
      <c r="DU1039" s="16"/>
      <c r="DV1039" s="16"/>
      <c r="DW1039" s="16"/>
      <c r="DX1039" s="16"/>
      <c r="DY1039" s="16"/>
      <c r="DZ1039" s="16"/>
      <c r="EA1039" s="16"/>
      <c r="EB1039" s="16"/>
      <c r="EC1039" s="16"/>
      <c r="ED1039" s="16"/>
      <c r="EE1039" s="16"/>
      <c r="EF1039" s="16"/>
      <c r="EG1039" s="16"/>
      <c r="EH1039" s="16"/>
      <c r="EI1039" s="16"/>
      <c r="EJ1039" s="16"/>
      <c r="EK1039" s="16"/>
      <c r="EL1039" s="16"/>
      <c r="EM1039" s="16"/>
      <c r="EN1039" s="16"/>
      <c r="EO1039" s="16"/>
      <c r="EP1039" s="16"/>
      <c r="EQ1039" s="16"/>
      <c r="ER1039" s="16"/>
      <c r="ES1039" s="16"/>
      <c r="ET1039" s="16"/>
      <c r="EU1039" s="16"/>
      <c r="EV1039" s="16"/>
      <c r="EW1039" s="16"/>
      <c r="EX1039" s="16"/>
      <c r="EY1039" s="16"/>
      <c r="EZ1039" s="16"/>
      <c r="FA1039" s="16"/>
      <c r="FB1039" s="16"/>
      <c r="FC1039" s="16"/>
      <c r="FD1039" s="16"/>
      <c r="FE1039" s="16"/>
      <c r="FF1039" s="16"/>
      <c r="FG1039" s="16"/>
      <c r="FH1039" s="16"/>
      <c r="FI1039" s="16"/>
      <c r="FJ1039" s="16"/>
      <c r="FK1039" s="16"/>
      <c r="FL1039" s="16"/>
      <c r="FM1039" s="16"/>
      <c r="FN1039" s="16"/>
      <c r="FO1039" s="16"/>
      <c r="FP1039" s="16"/>
      <c r="FQ1039" s="16"/>
      <c r="FR1039" s="16"/>
      <c r="FS1039" s="16"/>
      <c r="FT1039" s="16"/>
      <c r="FU1039" s="16"/>
      <c r="FV1039" s="16"/>
      <c r="FW1039" s="16"/>
      <c r="FX1039" s="16"/>
      <c r="FY1039" s="16"/>
      <c r="FZ1039" s="16"/>
      <c r="GA1039" s="16"/>
      <c r="GB1039" s="16"/>
      <c r="GC1039" s="16"/>
      <c r="GD1039" s="16"/>
      <c r="GE1039" s="16"/>
      <c r="GF1039" s="16"/>
      <c r="GG1039" s="16"/>
      <c r="GH1039" s="16"/>
      <c r="GI1039" s="16"/>
      <c r="GJ1039" s="16"/>
      <c r="GK1039" s="16"/>
      <c r="GL1039" s="16"/>
      <c r="GM1039" s="16"/>
      <c r="GN1039" s="16"/>
      <c r="GO1039" s="16"/>
      <c r="GP1039" s="16"/>
      <c r="GQ1039" s="16"/>
      <c r="GR1039" s="16"/>
      <c r="GS1039" s="16"/>
      <c r="GT1039" s="16"/>
      <c r="GU1039" s="16"/>
      <c r="GV1039" s="16"/>
      <c r="GW1039" s="16"/>
      <c r="GX1039" s="16"/>
      <c r="GY1039" s="16"/>
      <c r="GZ1039" s="16"/>
      <c r="HA1039" s="16"/>
      <c r="HB1039" s="16"/>
      <c r="HC1039" s="16"/>
      <c r="HD1039" s="16"/>
      <c r="HE1039" s="16"/>
      <c r="HF1039" s="16"/>
      <c r="HG1039" s="16"/>
      <c r="HH1039" s="16"/>
      <c r="HI1039" s="16"/>
      <c r="HJ1039" s="16"/>
      <c r="HK1039" s="16"/>
      <c r="HL1039" s="16"/>
      <c r="HM1039" s="16"/>
      <c r="HN1039" s="16"/>
      <c r="HO1039" s="16"/>
      <c r="HP1039" s="16"/>
      <c r="HQ1039" s="16"/>
      <c r="HR1039" s="16"/>
      <c r="HS1039" s="16"/>
      <c r="HT1039" s="16"/>
      <c r="HU1039" s="16"/>
      <c r="HV1039" s="16"/>
      <c r="HW1039" s="16"/>
      <c r="HX1039" s="16"/>
      <c r="HY1039" s="16"/>
      <c r="HZ1039" s="16"/>
      <c r="IA1039" s="16"/>
      <c r="IB1039" s="16"/>
      <c r="IC1039" s="16"/>
      <c r="ID1039" s="16"/>
      <c r="IE1039" s="16"/>
      <c r="IF1039" s="16"/>
      <c r="IG1039" s="16"/>
      <c r="IH1039" s="16"/>
      <c r="II1039" s="16"/>
      <c r="IJ1039" s="16"/>
      <c r="IK1039" s="16"/>
      <c r="IL1039" s="16"/>
      <c r="IM1039" s="16"/>
      <c r="IN1039" s="16"/>
      <c r="IO1039" s="16"/>
      <c r="IP1039" s="16"/>
      <c r="IQ1039" s="16"/>
      <c r="IR1039" s="16"/>
      <c r="IS1039" s="16"/>
      <c r="IT1039" s="16"/>
      <c r="IU1039" s="16"/>
      <c r="IV1039" s="16"/>
      <c r="IW1039" s="16"/>
      <c r="IX1039" s="16"/>
      <c r="IY1039" s="16"/>
      <c r="IZ1039" s="16"/>
      <c r="JA1039" s="16"/>
      <c r="JB1039" s="16"/>
      <c r="JC1039" s="16"/>
      <c r="JD1039" s="16"/>
      <c r="JE1039" s="16"/>
      <c r="JF1039" s="16"/>
      <c r="JG1039" s="16"/>
      <c r="JH1039" s="16"/>
      <c r="JI1039" s="16"/>
      <c r="JJ1039" s="16"/>
      <c r="JK1039" s="16"/>
      <c r="JL1039" s="16"/>
      <c r="JM1039" s="16"/>
      <c r="JN1039" s="16"/>
      <c r="JO1039" s="16"/>
      <c r="JP1039" s="16"/>
    </row>
    <row r="1040" spans="2:276" s="18" customFormat="1" ht="15.75" customHeight="1" x14ac:dyDescent="0.25">
      <c r="B1040" s="16"/>
      <c r="C1040" s="16"/>
      <c r="D1040" s="16"/>
      <c r="E1040" s="16"/>
      <c r="F1040" s="16"/>
      <c r="G1040" s="16"/>
      <c r="H1040" s="16"/>
      <c r="I1040" s="16"/>
      <c r="J1040" s="16"/>
      <c r="K1040" s="16"/>
      <c r="L1040" s="16"/>
      <c r="M1040" s="16"/>
      <c r="N1040" s="16"/>
      <c r="O1040" s="16"/>
      <c r="P1040" s="16"/>
      <c r="Q1040" s="16"/>
      <c r="R1040" s="16"/>
      <c r="S1040" s="16"/>
      <c r="T1040" s="16"/>
      <c r="U1040" s="16"/>
      <c r="V1040" s="16"/>
      <c r="W1040" s="16"/>
      <c r="X1040" s="16"/>
      <c r="Y1040" s="16"/>
      <c r="Z1040" s="16"/>
      <c r="AA1040" s="16"/>
      <c r="AB1040" s="16"/>
      <c r="AC1040" s="16"/>
      <c r="AD1040" s="16"/>
      <c r="AE1040" s="16"/>
      <c r="AF1040" s="16"/>
      <c r="AG1040" s="16"/>
      <c r="AH1040" s="16"/>
      <c r="AI1040" s="16"/>
      <c r="AJ1040" s="16"/>
      <c r="AK1040" s="16"/>
      <c r="AL1040" s="16"/>
      <c r="AM1040" s="16"/>
      <c r="AN1040" s="16"/>
      <c r="AO1040" s="16"/>
      <c r="AP1040" s="16"/>
      <c r="AQ1040" s="16"/>
      <c r="AR1040" s="16"/>
      <c r="AS1040" s="16"/>
      <c r="AT1040" s="16"/>
      <c r="AU1040" s="16"/>
      <c r="AV1040" s="16"/>
      <c r="AW1040" s="16"/>
      <c r="AX1040" s="16"/>
      <c r="AY1040" s="16"/>
      <c r="AZ1040" s="16"/>
      <c r="BA1040" s="16"/>
      <c r="BB1040" s="16"/>
      <c r="BC1040" s="16"/>
      <c r="BD1040" s="16"/>
      <c r="BE1040" s="16"/>
      <c r="BF1040" s="16"/>
      <c r="BG1040" s="16"/>
      <c r="BH1040" s="16"/>
      <c r="BI1040" s="16"/>
      <c r="BJ1040" s="16"/>
      <c r="BK1040" s="16"/>
      <c r="BL1040" s="16"/>
      <c r="BM1040" s="16"/>
      <c r="BN1040" s="16"/>
      <c r="BO1040" s="16"/>
      <c r="BP1040" s="16"/>
      <c r="BQ1040" s="16"/>
      <c r="BR1040" s="16"/>
      <c r="BS1040" s="16"/>
      <c r="BT1040" s="16"/>
      <c r="BU1040" s="16"/>
      <c r="BV1040" s="16"/>
      <c r="BW1040" s="16"/>
      <c r="BX1040" s="16"/>
      <c r="BY1040" s="16"/>
      <c r="BZ1040" s="16"/>
      <c r="CA1040" s="16"/>
      <c r="CB1040" s="16"/>
      <c r="CC1040" s="16"/>
      <c r="CD1040" s="16"/>
      <c r="CE1040" s="16"/>
      <c r="CF1040" s="16"/>
      <c r="CG1040" s="16"/>
      <c r="CH1040" s="16"/>
      <c r="CI1040" s="16"/>
      <c r="CJ1040" s="16"/>
      <c r="CK1040" s="16"/>
      <c r="CL1040" s="16"/>
      <c r="CM1040" s="16"/>
      <c r="CN1040" s="16"/>
      <c r="CO1040" s="16"/>
      <c r="CP1040" s="16"/>
      <c r="CQ1040" s="16"/>
      <c r="CR1040" s="16"/>
      <c r="CS1040" s="16"/>
      <c r="CT1040" s="16"/>
      <c r="CU1040" s="16"/>
      <c r="CV1040" s="16"/>
      <c r="CW1040" s="16"/>
      <c r="CX1040" s="16"/>
      <c r="CY1040" s="16"/>
      <c r="CZ1040" s="16"/>
      <c r="DA1040" s="16"/>
      <c r="DB1040" s="16"/>
      <c r="DC1040" s="16"/>
      <c r="DD1040" s="16"/>
      <c r="DE1040" s="16"/>
      <c r="DF1040" s="16"/>
      <c r="DG1040" s="16"/>
      <c r="DH1040" s="16"/>
      <c r="DI1040" s="16"/>
      <c r="DJ1040" s="16"/>
      <c r="DK1040" s="16"/>
      <c r="DL1040" s="16"/>
      <c r="DM1040" s="16"/>
      <c r="DN1040" s="16"/>
      <c r="DO1040" s="16"/>
      <c r="DP1040" s="16"/>
      <c r="DQ1040" s="16"/>
      <c r="DR1040" s="16"/>
      <c r="DS1040" s="16"/>
      <c r="DT1040" s="16"/>
      <c r="DU1040" s="16"/>
      <c r="DV1040" s="16"/>
      <c r="DW1040" s="16"/>
      <c r="DX1040" s="16"/>
      <c r="DY1040" s="16"/>
      <c r="DZ1040" s="16"/>
      <c r="EA1040" s="16"/>
      <c r="EB1040" s="16"/>
      <c r="EC1040" s="16"/>
      <c r="ED1040" s="16"/>
      <c r="EE1040" s="16"/>
      <c r="EF1040" s="16"/>
      <c r="EG1040" s="16"/>
      <c r="EH1040" s="16"/>
      <c r="EI1040" s="16"/>
      <c r="EJ1040" s="16"/>
      <c r="EK1040" s="16"/>
      <c r="EL1040" s="16"/>
      <c r="EM1040" s="16"/>
      <c r="EN1040" s="16"/>
      <c r="EO1040" s="16"/>
      <c r="EP1040" s="16"/>
      <c r="EQ1040" s="16"/>
      <c r="ER1040" s="16"/>
      <c r="ES1040" s="16"/>
      <c r="ET1040" s="16"/>
      <c r="EU1040" s="16"/>
      <c r="EV1040" s="16"/>
      <c r="EW1040" s="16"/>
      <c r="EX1040" s="16"/>
      <c r="EY1040" s="16"/>
      <c r="EZ1040" s="16"/>
      <c r="FA1040" s="16"/>
      <c r="FB1040" s="16"/>
      <c r="FC1040" s="16"/>
      <c r="FD1040" s="16"/>
      <c r="FE1040" s="16"/>
      <c r="FF1040" s="16"/>
      <c r="FG1040" s="16"/>
      <c r="FH1040" s="16"/>
      <c r="FI1040" s="16"/>
      <c r="FJ1040" s="16"/>
      <c r="FK1040" s="16"/>
      <c r="FL1040" s="16"/>
      <c r="FM1040" s="16"/>
      <c r="FN1040" s="16"/>
      <c r="FO1040" s="16"/>
      <c r="FP1040" s="16"/>
      <c r="FQ1040" s="16"/>
      <c r="FR1040" s="16"/>
      <c r="FS1040" s="16"/>
      <c r="FT1040" s="16"/>
      <c r="FU1040" s="16"/>
      <c r="FV1040" s="16"/>
      <c r="FW1040" s="16"/>
      <c r="FX1040" s="16"/>
      <c r="FY1040" s="16"/>
      <c r="FZ1040" s="16"/>
      <c r="GA1040" s="16"/>
      <c r="GB1040" s="16"/>
      <c r="GC1040" s="16"/>
      <c r="GD1040" s="16"/>
      <c r="GE1040" s="16"/>
      <c r="GF1040" s="16"/>
      <c r="GG1040" s="16"/>
      <c r="GH1040" s="16"/>
      <c r="GI1040" s="16"/>
      <c r="GJ1040" s="16"/>
      <c r="GK1040" s="16"/>
      <c r="GL1040" s="16"/>
      <c r="GM1040" s="16"/>
      <c r="GN1040" s="16"/>
      <c r="GO1040" s="16"/>
      <c r="GP1040" s="16"/>
      <c r="GQ1040" s="16"/>
      <c r="GR1040" s="16"/>
      <c r="GS1040" s="16"/>
      <c r="GT1040" s="16"/>
      <c r="GU1040" s="16"/>
      <c r="GV1040" s="16"/>
      <c r="GW1040" s="16"/>
      <c r="GX1040" s="16"/>
      <c r="GY1040" s="16"/>
      <c r="GZ1040" s="16"/>
      <c r="HA1040" s="16"/>
      <c r="HB1040" s="16"/>
      <c r="HC1040" s="16"/>
      <c r="HD1040" s="16"/>
      <c r="HE1040" s="16"/>
      <c r="HF1040" s="16"/>
      <c r="HG1040" s="16"/>
      <c r="HH1040" s="16"/>
      <c r="HI1040" s="16"/>
      <c r="HJ1040" s="16"/>
      <c r="HK1040" s="16"/>
      <c r="HL1040" s="16"/>
      <c r="HM1040" s="16"/>
      <c r="HN1040" s="16"/>
      <c r="HO1040" s="16"/>
      <c r="HP1040" s="16"/>
      <c r="HQ1040" s="16"/>
      <c r="HR1040" s="16"/>
      <c r="HS1040" s="16"/>
      <c r="HT1040" s="16"/>
      <c r="HU1040" s="16"/>
      <c r="HV1040" s="16"/>
      <c r="HW1040" s="16"/>
      <c r="HX1040" s="16"/>
      <c r="HY1040" s="16"/>
      <c r="HZ1040" s="16"/>
      <c r="IA1040" s="16"/>
      <c r="IB1040" s="16"/>
      <c r="IC1040" s="16"/>
      <c r="ID1040" s="16"/>
      <c r="IE1040" s="16"/>
      <c r="IF1040" s="16"/>
      <c r="IG1040" s="16"/>
      <c r="IH1040" s="16"/>
      <c r="II1040" s="16"/>
      <c r="IJ1040" s="16"/>
      <c r="IK1040" s="16"/>
      <c r="IL1040" s="16"/>
      <c r="IM1040" s="16"/>
      <c r="IN1040" s="16"/>
      <c r="IO1040" s="16"/>
      <c r="IP1040" s="16"/>
      <c r="IQ1040" s="16"/>
      <c r="IR1040" s="16"/>
      <c r="IS1040" s="16"/>
      <c r="IT1040" s="16"/>
      <c r="IU1040" s="16"/>
      <c r="IV1040" s="16"/>
      <c r="IW1040" s="16"/>
      <c r="IX1040" s="16"/>
      <c r="IY1040" s="16"/>
      <c r="IZ1040" s="16"/>
      <c r="JA1040" s="16"/>
      <c r="JB1040" s="16"/>
      <c r="JC1040" s="16"/>
      <c r="JD1040" s="16"/>
      <c r="JE1040" s="16"/>
      <c r="JF1040" s="16"/>
      <c r="JG1040" s="16"/>
      <c r="JH1040" s="16"/>
      <c r="JI1040" s="16"/>
      <c r="JJ1040" s="16"/>
      <c r="JK1040" s="16"/>
      <c r="JL1040" s="16"/>
      <c r="JM1040" s="16"/>
      <c r="JN1040" s="16"/>
      <c r="JO1040" s="16"/>
      <c r="JP1040" s="16"/>
    </row>
    <row r="1041" spans="2:276" s="18" customFormat="1" ht="15.75" customHeight="1" x14ac:dyDescent="0.25">
      <c r="B1041" s="16"/>
      <c r="C1041" s="16"/>
      <c r="D1041" s="16"/>
      <c r="E1041" s="16"/>
      <c r="F1041" s="16"/>
      <c r="G1041" s="16"/>
      <c r="H1041" s="16"/>
      <c r="I1041" s="16"/>
      <c r="J1041" s="16"/>
      <c r="K1041" s="16"/>
      <c r="L1041" s="16"/>
      <c r="M1041" s="16"/>
      <c r="N1041" s="16"/>
      <c r="O1041" s="16"/>
      <c r="P1041" s="16"/>
      <c r="Q1041" s="16"/>
      <c r="R1041" s="16"/>
      <c r="S1041" s="16"/>
      <c r="T1041" s="16"/>
      <c r="U1041" s="16"/>
      <c r="V1041" s="16"/>
      <c r="W1041" s="16"/>
      <c r="X1041" s="16"/>
      <c r="Y1041" s="16"/>
      <c r="Z1041" s="16"/>
      <c r="AA1041" s="16"/>
      <c r="AB1041" s="16"/>
      <c r="AC1041" s="16"/>
      <c r="AD1041" s="16"/>
      <c r="AE1041" s="16"/>
      <c r="AF1041" s="16"/>
      <c r="AG1041" s="16"/>
      <c r="AH1041" s="16"/>
      <c r="AI1041" s="16"/>
      <c r="AJ1041" s="16"/>
      <c r="AK1041" s="16"/>
      <c r="AL1041" s="16"/>
      <c r="AM1041" s="16"/>
      <c r="AN1041" s="16"/>
      <c r="AO1041" s="16"/>
      <c r="AP1041" s="16"/>
      <c r="AQ1041" s="16"/>
      <c r="AR1041" s="16"/>
      <c r="AS1041" s="16"/>
      <c r="AT1041" s="16"/>
      <c r="AU1041" s="16"/>
      <c r="AV1041" s="16"/>
      <c r="AW1041" s="16"/>
      <c r="AX1041" s="16"/>
      <c r="AY1041" s="16"/>
      <c r="AZ1041" s="16"/>
      <c r="BA1041" s="16"/>
      <c r="BB1041" s="16"/>
      <c r="BC1041" s="16"/>
      <c r="BD1041" s="16"/>
      <c r="BE1041" s="16"/>
      <c r="BF1041" s="16"/>
      <c r="BG1041" s="16"/>
      <c r="BH1041" s="16"/>
      <c r="BI1041" s="16"/>
      <c r="BJ1041" s="16"/>
      <c r="BK1041" s="16"/>
      <c r="BL1041" s="16"/>
      <c r="BM1041" s="16"/>
      <c r="BN1041" s="16"/>
      <c r="BO1041" s="16"/>
      <c r="BP1041" s="16"/>
      <c r="BQ1041" s="16"/>
      <c r="BR1041" s="16"/>
      <c r="BS1041" s="16"/>
      <c r="BT1041" s="16"/>
      <c r="BU1041" s="16"/>
      <c r="BV1041" s="16"/>
      <c r="BW1041" s="16"/>
      <c r="BX1041" s="16"/>
      <c r="BY1041" s="16"/>
      <c r="BZ1041" s="16"/>
      <c r="CA1041" s="16"/>
      <c r="CB1041" s="16"/>
      <c r="CC1041" s="16"/>
      <c r="CD1041" s="16"/>
      <c r="CE1041" s="16"/>
      <c r="CF1041" s="16"/>
      <c r="CG1041" s="16"/>
      <c r="CH1041" s="16"/>
      <c r="CI1041" s="16"/>
      <c r="CJ1041" s="16"/>
      <c r="CK1041" s="16"/>
      <c r="CL1041" s="16"/>
      <c r="CM1041" s="16"/>
      <c r="CN1041" s="16"/>
      <c r="CO1041" s="16"/>
      <c r="CP1041" s="16"/>
      <c r="CQ1041" s="16"/>
      <c r="CR1041" s="16"/>
      <c r="CS1041" s="16"/>
      <c r="CT1041" s="16"/>
      <c r="CU1041" s="16"/>
      <c r="CV1041" s="16"/>
      <c r="CW1041" s="16"/>
      <c r="CX1041" s="16"/>
      <c r="CY1041" s="16"/>
      <c r="CZ1041" s="16"/>
      <c r="DA1041" s="16"/>
      <c r="DB1041" s="16"/>
      <c r="DC1041" s="16"/>
      <c r="DD1041" s="16"/>
      <c r="DE1041" s="16"/>
      <c r="DF1041" s="16"/>
      <c r="DG1041" s="16"/>
      <c r="DH1041" s="16"/>
      <c r="DI1041" s="16"/>
      <c r="DJ1041" s="16"/>
      <c r="DK1041" s="16"/>
      <c r="DL1041" s="16"/>
      <c r="DM1041" s="16"/>
      <c r="DN1041" s="16"/>
      <c r="DO1041" s="16"/>
      <c r="DP1041" s="16"/>
      <c r="DQ1041" s="16"/>
      <c r="DR1041" s="16"/>
      <c r="DS1041" s="16"/>
      <c r="DT1041" s="16"/>
      <c r="DU1041" s="16"/>
      <c r="DV1041" s="16"/>
      <c r="DW1041" s="16"/>
      <c r="DX1041" s="16"/>
      <c r="DY1041" s="16"/>
      <c r="DZ1041" s="16"/>
      <c r="EA1041" s="16"/>
      <c r="EB1041" s="16"/>
      <c r="EC1041" s="16"/>
      <c r="ED1041" s="16"/>
      <c r="EE1041" s="16"/>
      <c r="EF1041" s="16"/>
      <c r="EG1041" s="16"/>
      <c r="EH1041" s="16"/>
      <c r="EI1041" s="16"/>
      <c r="EJ1041" s="16"/>
      <c r="EK1041" s="16"/>
      <c r="EL1041" s="16"/>
      <c r="EM1041" s="16"/>
      <c r="EN1041" s="16"/>
      <c r="EO1041" s="16"/>
      <c r="EP1041" s="16"/>
      <c r="EQ1041" s="16"/>
      <c r="ER1041" s="16"/>
      <c r="ES1041" s="16"/>
      <c r="ET1041" s="16"/>
      <c r="EU1041" s="16"/>
      <c r="EV1041" s="16"/>
      <c r="EW1041" s="16"/>
      <c r="EX1041" s="16"/>
      <c r="EY1041" s="16"/>
      <c r="EZ1041" s="16"/>
      <c r="FA1041" s="16"/>
      <c r="FB1041" s="16"/>
      <c r="FC1041" s="16"/>
      <c r="FD1041" s="16"/>
      <c r="FE1041" s="16"/>
      <c r="FF1041" s="16"/>
      <c r="FG1041" s="16"/>
      <c r="FH1041" s="16"/>
      <c r="FI1041" s="16"/>
      <c r="FJ1041" s="16"/>
      <c r="FK1041" s="16"/>
      <c r="FL1041" s="16"/>
      <c r="FM1041" s="16"/>
      <c r="FN1041" s="16"/>
      <c r="FO1041" s="16"/>
      <c r="FP1041" s="16"/>
      <c r="FQ1041" s="16"/>
      <c r="FR1041" s="16"/>
      <c r="FS1041" s="16"/>
      <c r="FT1041" s="16"/>
      <c r="FU1041" s="16"/>
      <c r="FV1041" s="16"/>
      <c r="FW1041" s="16"/>
      <c r="FX1041" s="16"/>
      <c r="FY1041" s="16"/>
      <c r="FZ1041" s="16"/>
      <c r="GA1041" s="16"/>
      <c r="GB1041" s="16"/>
      <c r="GC1041" s="16"/>
      <c r="GD1041" s="16"/>
      <c r="GE1041" s="16"/>
      <c r="GF1041" s="16"/>
      <c r="GG1041" s="16"/>
      <c r="GH1041" s="16"/>
      <c r="GI1041" s="16"/>
      <c r="GJ1041" s="16"/>
      <c r="GK1041" s="16"/>
      <c r="GL1041" s="16"/>
      <c r="GM1041" s="16"/>
      <c r="GN1041" s="16"/>
      <c r="GO1041" s="16"/>
      <c r="GP1041" s="16"/>
      <c r="GQ1041" s="16"/>
      <c r="GR1041" s="16"/>
      <c r="GS1041" s="16"/>
      <c r="GT1041" s="16"/>
      <c r="GU1041" s="16"/>
      <c r="GV1041" s="16"/>
      <c r="GW1041" s="16"/>
      <c r="GX1041" s="16"/>
      <c r="GY1041" s="16"/>
      <c r="GZ1041" s="16"/>
      <c r="HA1041" s="16"/>
      <c r="HB1041" s="16"/>
      <c r="HC1041" s="16"/>
      <c r="HD1041" s="16"/>
      <c r="HE1041" s="16"/>
      <c r="HF1041" s="16"/>
      <c r="HG1041" s="16"/>
      <c r="HH1041" s="16"/>
      <c r="HI1041" s="16"/>
      <c r="HJ1041" s="16"/>
      <c r="HK1041" s="16"/>
      <c r="HL1041" s="16"/>
      <c r="HM1041" s="16"/>
      <c r="HN1041" s="16"/>
      <c r="HO1041" s="16"/>
      <c r="HP1041" s="16"/>
      <c r="HQ1041" s="16"/>
      <c r="HR1041" s="16"/>
      <c r="HS1041" s="16"/>
      <c r="HT1041" s="16"/>
      <c r="HU1041" s="16"/>
      <c r="HV1041" s="16"/>
      <c r="HW1041" s="16"/>
      <c r="HX1041" s="16"/>
      <c r="HY1041" s="16"/>
      <c r="HZ1041" s="16"/>
      <c r="IA1041" s="16"/>
      <c r="IB1041" s="16"/>
      <c r="IC1041" s="16"/>
      <c r="ID1041" s="16"/>
      <c r="IE1041" s="16"/>
      <c r="IF1041" s="16"/>
      <c r="IG1041" s="16"/>
      <c r="IH1041" s="16"/>
      <c r="II1041" s="16"/>
      <c r="IJ1041" s="16"/>
      <c r="IK1041" s="16"/>
      <c r="IL1041" s="16"/>
      <c r="IM1041" s="16"/>
      <c r="IN1041" s="16"/>
      <c r="IO1041" s="16"/>
      <c r="IP1041" s="16"/>
      <c r="IQ1041" s="16"/>
      <c r="IR1041" s="16"/>
      <c r="IS1041" s="16"/>
      <c r="IT1041" s="16"/>
      <c r="IU1041" s="16"/>
      <c r="IV1041" s="16"/>
      <c r="IW1041" s="16"/>
      <c r="IX1041" s="16"/>
      <c r="IY1041" s="16"/>
      <c r="IZ1041" s="16"/>
      <c r="JA1041" s="16"/>
      <c r="JB1041" s="16"/>
      <c r="JC1041" s="16"/>
      <c r="JD1041" s="16"/>
      <c r="JE1041" s="16"/>
      <c r="JF1041" s="16"/>
      <c r="JG1041" s="16"/>
      <c r="JH1041" s="16"/>
      <c r="JI1041" s="16"/>
      <c r="JJ1041" s="16"/>
      <c r="JK1041" s="16"/>
      <c r="JL1041" s="16"/>
      <c r="JM1041" s="16"/>
      <c r="JN1041" s="16"/>
      <c r="JO1041" s="16"/>
      <c r="JP1041" s="16"/>
    </row>
    <row r="1042" spans="2:276" s="18" customFormat="1" ht="15.75" customHeight="1" x14ac:dyDescent="0.25">
      <c r="B1042" s="16"/>
      <c r="C1042" s="16"/>
      <c r="D1042" s="16"/>
      <c r="E1042" s="16"/>
      <c r="F1042" s="16"/>
      <c r="G1042" s="16"/>
      <c r="H1042" s="16"/>
      <c r="I1042" s="16"/>
      <c r="J1042" s="16"/>
      <c r="K1042" s="16"/>
      <c r="L1042" s="16"/>
      <c r="M1042" s="16"/>
      <c r="N1042" s="16"/>
      <c r="O1042" s="16"/>
      <c r="P1042" s="16"/>
      <c r="Q1042" s="16"/>
      <c r="R1042" s="16"/>
      <c r="S1042" s="16"/>
      <c r="T1042" s="16"/>
      <c r="U1042" s="16"/>
      <c r="V1042" s="16"/>
      <c r="W1042" s="16"/>
      <c r="X1042" s="16"/>
      <c r="Y1042" s="16"/>
      <c r="Z1042" s="16"/>
      <c r="AA1042" s="16"/>
      <c r="AB1042" s="16"/>
      <c r="AC1042" s="16"/>
      <c r="AD1042" s="16"/>
      <c r="AE1042" s="16"/>
      <c r="AF1042" s="16"/>
      <c r="AG1042" s="16"/>
      <c r="AH1042" s="16"/>
      <c r="AI1042" s="16"/>
      <c r="AJ1042" s="16"/>
      <c r="AK1042" s="16"/>
      <c r="AL1042" s="16"/>
      <c r="AM1042" s="16"/>
      <c r="AN1042" s="16"/>
      <c r="AO1042" s="16"/>
      <c r="AP1042" s="16"/>
      <c r="AQ1042" s="16"/>
      <c r="AR1042" s="16"/>
      <c r="AS1042" s="16"/>
      <c r="AT1042" s="16"/>
      <c r="AU1042" s="16"/>
      <c r="AV1042" s="16"/>
      <c r="AW1042" s="16"/>
      <c r="AX1042" s="16"/>
      <c r="AY1042" s="16"/>
      <c r="AZ1042" s="16"/>
      <c r="BA1042" s="16"/>
      <c r="BB1042" s="16"/>
      <c r="BC1042" s="16"/>
      <c r="BD1042" s="16"/>
      <c r="BE1042" s="16"/>
      <c r="BF1042" s="16"/>
      <c r="BG1042" s="16"/>
      <c r="BH1042" s="16"/>
      <c r="BI1042" s="16"/>
      <c r="BJ1042" s="16"/>
      <c r="BK1042" s="16"/>
      <c r="BL1042" s="16"/>
      <c r="BM1042" s="16"/>
      <c r="BN1042" s="16"/>
      <c r="BO1042" s="16"/>
      <c r="BP1042" s="16"/>
      <c r="BQ1042" s="16"/>
      <c r="BR1042" s="16"/>
      <c r="BS1042" s="16"/>
      <c r="BT1042" s="16"/>
      <c r="BU1042" s="16"/>
      <c r="BV1042" s="16"/>
      <c r="BW1042" s="16"/>
      <c r="BX1042" s="16"/>
      <c r="BY1042" s="16"/>
      <c r="BZ1042" s="16"/>
      <c r="CA1042" s="16"/>
      <c r="CB1042" s="16"/>
      <c r="CC1042" s="16"/>
      <c r="CD1042" s="16"/>
      <c r="CE1042" s="16"/>
      <c r="CF1042" s="16"/>
      <c r="CG1042" s="16"/>
      <c r="CH1042" s="16"/>
      <c r="CI1042" s="16"/>
      <c r="CJ1042" s="16"/>
      <c r="CK1042" s="16"/>
      <c r="CL1042" s="16"/>
      <c r="CM1042" s="16"/>
      <c r="CN1042" s="16"/>
      <c r="CO1042" s="16"/>
      <c r="CP1042" s="16"/>
      <c r="CQ1042" s="16"/>
      <c r="CR1042" s="16"/>
      <c r="CS1042" s="16"/>
      <c r="CT1042" s="16"/>
      <c r="CU1042" s="16"/>
      <c r="CV1042" s="16"/>
      <c r="CW1042" s="16"/>
      <c r="CX1042" s="16"/>
      <c r="CY1042" s="16"/>
      <c r="CZ1042" s="16"/>
      <c r="DA1042" s="16"/>
      <c r="DB1042" s="16"/>
      <c r="DC1042" s="16"/>
      <c r="DD1042" s="16"/>
      <c r="DE1042" s="16"/>
      <c r="DF1042" s="16"/>
      <c r="DG1042" s="16"/>
      <c r="DH1042" s="16"/>
      <c r="DI1042" s="16"/>
      <c r="DJ1042" s="16"/>
      <c r="DK1042" s="16"/>
      <c r="DL1042" s="16"/>
      <c r="DM1042" s="16"/>
      <c r="DN1042" s="16"/>
      <c r="DO1042" s="16"/>
      <c r="DP1042" s="16"/>
      <c r="DQ1042" s="16"/>
      <c r="DR1042" s="16"/>
      <c r="DS1042" s="16"/>
      <c r="DT1042" s="16"/>
      <c r="DU1042" s="16"/>
      <c r="DV1042" s="16"/>
      <c r="DW1042" s="16"/>
      <c r="DX1042" s="16"/>
      <c r="DY1042" s="16"/>
      <c r="DZ1042" s="16"/>
      <c r="EA1042" s="16"/>
      <c r="EB1042" s="16"/>
      <c r="EC1042" s="16"/>
      <c r="ED1042" s="16"/>
      <c r="EE1042" s="16"/>
      <c r="EF1042" s="16"/>
      <c r="EG1042" s="16"/>
      <c r="EH1042" s="16"/>
      <c r="EI1042" s="16"/>
      <c r="EJ1042" s="16"/>
      <c r="EK1042" s="16"/>
      <c r="EL1042" s="16"/>
      <c r="EM1042" s="16"/>
      <c r="EN1042" s="16"/>
      <c r="EO1042" s="16"/>
      <c r="EP1042" s="16"/>
      <c r="EQ1042" s="16"/>
      <c r="ER1042" s="16"/>
      <c r="ES1042" s="16"/>
      <c r="ET1042" s="16"/>
      <c r="EU1042" s="16"/>
      <c r="EV1042" s="16"/>
      <c r="EW1042" s="16"/>
      <c r="EX1042" s="16"/>
      <c r="EY1042" s="16"/>
      <c r="EZ1042" s="16"/>
      <c r="FA1042" s="16"/>
      <c r="FB1042" s="16"/>
      <c r="FC1042" s="16"/>
      <c r="FD1042" s="16"/>
      <c r="FE1042" s="16"/>
      <c r="FF1042" s="16"/>
      <c r="FG1042" s="16"/>
      <c r="FH1042" s="16"/>
      <c r="FI1042" s="16"/>
      <c r="FJ1042" s="16"/>
      <c r="FK1042" s="16"/>
      <c r="FL1042" s="16"/>
      <c r="FM1042" s="16"/>
      <c r="FN1042" s="16"/>
      <c r="FO1042" s="16"/>
      <c r="FP1042" s="16"/>
      <c r="FQ1042" s="16"/>
      <c r="FR1042" s="16"/>
      <c r="FS1042" s="16"/>
      <c r="FT1042" s="16"/>
      <c r="FU1042" s="16"/>
      <c r="FV1042" s="16"/>
      <c r="FW1042" s="16"/>
      <c r="FX1042" s="16"/>
      <c r="FY1042" s="16"/>
      <c r="FZ1042" s="16"/>
      <c r="GA1042" s="16"/>
      <c r="GB1042" s="16"/>
      <c r="GC1042" s="16"/>
      <c r="GD1042" s="16"/>
      <c r="GE1042" s="16"/>
      <c r="GF1042" s="16"/>
      <c r="GG1042" s="16"/>
      <c r="GH1042" s="16"/>
      <c r="GI1042" s="16"/>
      <c r="GJ1042" s="16"/>
      <c r="GK1042" s="16"/>
      <c r="GL1042" s="16"/>
      <c r="GM1042" s="16"/>
      <c r="GN1042" s="16"/>
      <c r="GO1042" s="16"/>
      <c r="GP1042" s="16"/>
      <c r="GQ1042" s="16"/>
      <c r="GR1042" s="16"/>
      <c r="GS1042" s="16"/>
      <c r="GT1042" s="16"/>
      <c r="GU1042" s="16"/>
      <c r="GV1042" s="16"/>
      <c r="GW1042" s="16"/>
      <c r="GX1042" s="16"/>
      <c r="GY1042" s="16"/>
      <c r="GZ1042" s="16"/>
      <c r="HA1042" s="16"/>
      <c r="HB1042" s="16"/>
      <c r="HC1042" s="16"/>
      <c r="HD1042" s="16"/>
      <c r="HE1042" s="16"/>
      <c r="HF1042" s="16"/>
      <c r="HG1042" s="16"/>
      <c r="HH1042" s="16"/>
      <c r="HI1042" s="16"/>
      <c r="HJ1042" s="16"/>
      <c r="HK1042" s="16"/>
      <c r="HL1042" s="16"/>
      <c r="HM1042" s="16"/>
      <c r="HN1042" s="16"/>
      <c r="HO1042" s="16"/>
      <c r="HP1042" s="16"/>
      <c r="HQ1042" s="16"/>
      <c r="HR1042" s="16"/>
      <c r="HS1042" s="16"/>
      <c r="HT1042" s="16"/>
      <c r="HU1042" s="16"/>
      <c r="HV1042" s="16"/>
      <c r="HW1042" s="16"/>
      <c r="HX1042" s="16"/>
      <c r="HY1042" s="16"/>
      <c r="HZ1042" s="16"/>
      <c r="IA1042" s="16"/>
      <c r="IB1042" s="16"/>
      <c r="IC1042" s="16"/>
      <c r="ID1042" s="16"/>
      <c r="IE1042" s="16"/>
      <c r="IF1042" s="16"/>
      <c r="IG1042" s="16"/>
      <c r="IH1042" s="16"/>
      <c r="II1042" s="16"/>
      <c r="IJ1042" s="16"/>
      <c r="IK1042" s="16"/>
      <c r="IL1042" s="16"/>
      <c r="IM1042" s="16"/>
      <c r="IN1042" s="16"/>
      <c r="IO1042" s="16"/>
      <c r="IP1042" s="16"/>
      <c r="IQ1042" s="16"/>
      <c r="IR1042" s="16"/>
      <c r="IS1042" s="16"/>
      <c r="IT1042" s="16"/>
      <c r="IU1042" s="16"/>
      <c r="IV1042" s="16"/>
      <c r="IW1042" s="16"/>
      <c r="IX1042" s="16"/>
      <c r="IY1042" s="16"/>
      <c r="IZ1042" s="16"/>
      <c r="JA1042" s="16"/>
      <c r="JB1042" s="16"/>
      <c r="JC1042" s="16"/>
      <c r="JD1042" s="16"/>
      <c r="JE1042" s="16"/>
      <c r="JF1042" s="16"/>
      <c r="JG1042" s="16"/>
      <c r="JH1042" s="16"/>
      <c r="JI1042" s="16"/>
      <c r="JJ1042" s="16"/>
      <c r="JK1042" s="16"/>
      <c r="JL1042" s="16"/>
      <c r="JM1042" s="16"/>
      <c r="JN1042" s="16"/>
      <c r="JO1042" s="16"/>
      <c r="JP1042" s="16"/>
    </row>
    <row r="1043" spans="2:276" s="18" customFormat="1" ht="15.75" customHeight="1" x14ac:dyDescent="0.25">
      <c r="B1043" s="16"/>
      <c r="C1043" s="16"/>
      <c r="D1043" s="16"/>
      <c r="E1043" s="16"/>
      <c r="F1043" s="16"/>
      <c r="G1043" s="16"/>
      <c r="H1043" s="16"/>
      <c r="I1043" s="16"/>
      <c r="J1043" s="16"/>
      <c r="K1043" s="16"/>
      <c r="L1043" s="16"/>
      <c r="M1043" s="16"/>
      <c r="N1043" s="16"/>
      <c r="O1043" s="16"/>
      <c r="P1043" s="16"/>
      <c r="Q1043" s="16"/>
      <c r="R1043" s="16"/>
      <c r="S1043" s="16"/>
      <c r="T1043" s="16"/>
      <c r="U1043" s="16"/>
      <c r="V1043" s="16"/>
      <c r="W1043" s="16"/>
      <c r="X1043" s="16"/>
      <c r="Y1043" s="16"/>
      <c r="Z1043" s="16"/>
      <c r="AA1043" s="16"/>
      <c r="AB1043" s="16"/>
      <c r="AC1043" s="16"/>
      <c r="AD1043" s="16"/>
      <c r="AE1043" s="16"/>
      <c r="AF1043" s="16"/>
      <c r="AG1043" s="16"/>
      <c r="AH1043" s="16"/>
      <c r="AI1043" s="16"/>
      <c r="AJ1043" s="16"/>
      <c r="AK1043" s="16"/>
      <c r="AL1043" s="16"/>
      <c r="AM1043" s="16"/>
      <c r="AN1043" s="16"/>
      <c r="AO1043" s="16"/>
      <c r="AP1043" s="16"/>
      <c r="AQ1043" s="16"/>
      <c r="AR1043" s="16"/>
      <c r="AS1043" s="16"/>
      <c r="AT1043" s="16"/>
      <c r="AU1043" s="16"/>
      <c r="AV1043" s="16"/>
      <c r="AW1043" s="16"/>
      <c r="AX1043" s="16"/>
      <c r="AY1043" s="16"/>
      <c r="AZ1043" s="16"/>
      <c r="BA1043" s="16"/>
      <c r="BB1043" s="16"/>
      <c r="BC1043" s="16"/>
      <c r="BD1043" s="16"/>
      <c r="BE1043" s="16"/>
      <c r="BF1043" s="16"/>
      <c r="BG1043" s="16"/>
      <c r="BH1043" s="16"/>
      <c r="BI1043" s="16"/>
      <c r="BJ1043" s="16"/>
      <c r="BK1043" s="16"/>
      <c r="BL1043" s="16"/>
      <c r="BM1043" s="16"/>
      <c r="BN1043" s="16"/>
      <c r="BO1043" s="16"/>
      <c r="BP1043" s="16"/>
      <c r="BQ1043" s="16"/>
      <c r="BR1043" s="16"/>
      <c r="BS1043" s="16"/>
      <c r="BT1043" s="16"/>
      <c r="BU1043" s="16"/>
      <c r="BV1043" s="16"/>
      <c r="BW1043" s="16"/>
      <c r="BX1043" s="16"/>
      <c r="BY1043" s="16"/>
      <c r="BZ1043" s="16"/>
      <c r="CA1043" s="16"/>
      <c r="CB1043" s="16"/>
      <c r="CC1043" s="16"/>
      <c r="CD1043" s="16"/>
      <c r="CE1043" s="16"/>
      <c r="CF1043" s="16"/>
      <c r="CG1043" s="16"/>
      <c r="CH1043" s="16"/>
      <c r="CI1043" s="16"/>
      <c r="CJ1043" s="16"/>
      <c r="CK1043" s="16"/>
      <c r="CL1043" s="16"/>
      <c r="CM1043" s="16"/>
      <c r="CN1043" s="16"/>
      <c r="CO1043" s="16"/>
      <c r="CP1043" s="16"/>
      <c r="CQ1043" s="16"/>
      <c r="CR1043" s="16"/>
      <c r="CS1043" s="16"/>
      <c r="CT1043" s="16"/>
      <c r="CU1043" s="16"/>
      <c r="CV1043" s="16"/>
      <c r="CW1043" s="16"/>
      <c r="CX1043" s="16"/>
      <c r="CY1043" s="16"/>
      <c r="CZ1043" s="16"/>
      <c r="DA1043" s="16"/>
      <c r="DB1043" s="16"/>
      <c r="DC1043" s="16"/>
      <c r="DD1043" s="16"/>
      <c r="DE1043" s="16"/>
      <c r="DF1043" s="16"/>
      <c r="DG1043" s="16"/>
      <c r="DH1043" s="16"/>
      <c r="DI1043" s="16"/>
      <c r="DJ1043" s="16"/>
      <c r="DK1043" s="16"/>
      <c r="DL1043" s="16"/>
      <c r="DM1043" s="16"/>
      <c r="DN1043" s="16"/>
      <c r="DO1043" s="16"/>
      <c r="DP1043" s="16"/>
      <c r="DQ1043" s="16"/>
      <c r="DR1043" s="16"/>
      <c r="DS1043" s="16"/>
      <c r="DT1043" s="16"/>
      <c r="DU1043" s="16"/>
      <c r="DV1043" s="16"/>
      <c r="DW1043" s="16"/>
      <c r="DX1043" s="16"/>
      <c r="DY1043" s="16"/>
      <c r="DZ1043" s="16"/>
      <c r="EA1043" s="16"/>
      <c r="EB1043" s="16"/>
      <c r="EC1043" s="16"/>
      <c r="ED1043" s="16"/>
      <c r="EE1043" s="16"/>
      <c r="EF1043" s="16"/>
      <c r="EG1043" s="16"/>
      <c r="EH1043" s="16"/>
      <c r="EI1043" s="16"/>
      <c r="EJ1043" s="16"/>
      <c r="EK1043" s="16"/>
      <c r="EL1043" s="16"/>
      <c r="EM1043" s="16"/>
      <c r="EN1043" s="16"/>
      <c r="EO1043" s="16"/>
      <c r="EP1043" s="16"/>
      <c r="EQ1043" s="16"/>
      <c r="ER1043" s="16"/>
      <c r="ES1043" s="16"/>
      <c r="ET1043" s="16"/>
      <c r="EU1043" s="16"/>
      <c r="EV1043" s="16"/>
      <c r="EW1043" s="16"/>
      <c r="EX1043" s="16"/>
      <c r="EY1043" s="16"/>
      <c r="EZ1043" s="16"/>
      <c r="FA1043" s="16"/>
      <c r="FB1043" s="16"/>
      <c r="FC1043" s="16"/>
      <c r="FD1043" s="16"/>
      <c r="FE1043" s="16"/>
      <c r="FF1043" s="16"/>
      <c r="FG1043" s="16"/>
      <c r="FH1043" s="16"/>
      <c r="FI1043" s="16"/>
      <c r="FJ1043" s="16"/>
      <c r="FK1043" s="16"/>
      <c r="FL1043" s="16"/>
      <c r="FM1043" s="16"/>
      <c r="FN1043" s="16"/>
      <c r="FO1043" s="16"/>
      <c r="FP1043" s="16"/>
      <c r="FQ1043" s="16"/>
      <c r="FR1043" s="16"/>
      <c r="FS1043" s="16"/>
      <c r="FT1043" s="16"/>
      <c r="FU1043" s="16"/>
      <c r="FV1043" s="16"/>
      <c r="FW1043" s="16"/>
      <c r="FX1043" s="16"/>
      <c r="FY1043" s="16"/>
      <c r="FZ1043" s="16"/>
      <c r="GA1043" s="16"/>
      <c r="GB1043" s="16"/>
      <c r="GC1043" s="16"/>
      <c r="GD1043" s="16"/>
      <c r="GE1043" s="16"/>
      <c r="GF1043" s="16"/>
      <c r="GG1043" s="16"/>
      <c r="GH1043" s="16"/>
      <c r="GI1043" s="16"/>
      <c r="GJ1043" s="16"/>
      <c r="GK1043" s="16"/>
      <c r="GL1043" s="16"/>
      <c r="GM1043" s="16"/>
      <c r="GN1043" s="16"/>
      <c r="GO1043" s="16"/>
      <c r="GP1043" s="16"/>
      <c r="GQ1043" s="16"/>
      <c r="GR1043" s="16"/>
      <c r="GS1043" s="16"/>
      <c r="GT1043" s="16"/>
      <c r="GU1043" s="16"/>
      <c r="GV1043" s="16"/>
      <c r="GW1043" s="16"/>
      <c r="GX1043" s="16"/>
      <c r="GY1043" s="16"/>
      <c r="GZ1043" s="16"/>
      <c r="HA1043" s="16"/>
      <c r="HB1043" s="16"/>
      <c r="HC1043" s="16"/>
      <c r="HD1043" s="16"/>
      <c r="HE1043" s="16"/>
      <c r="HF1043" s="16"/>
      <c r="HG1043" s="16"/>
      <c r="HH1043" s="16"/>
      <c r="HI1043" s="16"/>
      <c r="HJ1043" s="16"/>
      <c r="HK1043" s="16"/>
      <c r="HL1043" s="16"/>
      <c r="HM1043" s="16"/>
      <c r="HN1043" s="16"/>
      <c r="HO1043" s="16"/>
      <c r="HP1043" s="16"/>
      <c r="HQ1043" s="16"/>
      <c r="HR1043" s="16"/>
      <c r="HS1043" s="16"/>
      <c r="HT1043" s="16"/>
      <c r="HU1043" s="16"/>
      <c r="HV1043" s="16"/>
      <c r="HW1043" s="16"/>
      <c r="HX1043" s="16"/>
      <c r="HY1043" s="16"/>
      <c r="HZ1043" s="16"/>
      <c r="IA1043" s="16"/>
      <c r="IB1043" s="16"/>
      <c r="IC1043" s="16"/>
      <c r="ID1043" s="16"/>
      <c r="IE1043" s="16"/>
      <c r="IF1043" s="16"/>
      <c r="IG1043" s="16"/>
      <c r="IH1043" s="16"/>
      <c r="II1043" s="16"/>
      <c r="IJ1043" s="16"/>
      <c r="IK1043" s="16"/>
      <c r="IL1043" s="16"/>
      <c r="IM1043" s="16"/>
      <c r="IN1043" s="16"/>
      <c r="IO1043" s="16"/>
      <c r="IP1043" s="16"/>
      <c r="IQ1043" s="16"/>
      <c r="IR1043" s="16"/>
      <c r="IS1043" s="16"/>
      <c r="IT1043" s="16"/>
      <c r="IU1043" s="16"/>
      <c r="IV1043" s="16"/>
      <c r="IW1043" s="16"/>
      <c r="IX1043" s="16"/>
      <c r="IY1043" s="16"/>
      <c r="IZ1043" s="16"/>
      <c r="JA1043" s="16"/>
      <c r="JB1043" s="16"/>
      <c r="JC1043" s="16"/>
      <c r="JD1043" s="16"/>
      <c r="JE1043" s="16"/>
      <c r="JF1043" s="16"/>
      <c r="JG1043" s="16"/>
      <c r="JH1043" s="16"/>
      <c r="JI1043" s="16"/>
      <c r="JJ1043" s="16"/>
      <c r="JK1043" s="16"/>
      <c r="JL1043" s="16"/>
      <c r="JM1043" s="16"/>
      <c r="JN1043" s="16"/>
      <c r="JO1043" s="16"/>
      <c r="JP1043" s="16"/>
    </row>
    <row r="1044" spans="2:276" s="18" customFormat="1" ht="15.75" customHeight="1" x14ac:dyDescent="0.25">
      <c r="B1044" s="16"/>
      <c r="C1044" s="16"/>
      <c r="D1044" s="16"/>
      <c r="E1044" s="16"/>
      <c r="F1044" s="16"/>
      <c r="G1044" s="16"/>
      <c r="H1044" s="16"/>
      <c r="I1044" s="16"/>
      <c r="J1044" s="16"/>
      <c r="K1044" s="16"/>
      <c r="L1044" s="16"/>
      <c r="M1044" s="16"/>
      <c r="N1044" s="16"/>
      <c r="O1044" s="16"/>
      <c r="P1044" s="16"/>
      <c r="Q1044" s="16"/>
      <c r="R1044" s="16"/>
      <c r="S1044" s="16"/>
      <c r="T1044" s="16"/>
      <c r="U1044" s="16"/>
      <c r="V1044" s="16"/>
      <c r="W1044" s="16"/>
      <c r="X1044" s="16"/>
      <c r="Y1044" s="16"/>
      <c r="Z1044" s="16"/>
      <c r="AA1044" s="16"/>
      <c r="AB1044" s="16"/>
      <c r="AC1044" s="16"/>
      <c r="AD1044" s="16"/>
      <c r="AE1044" s="16"/>
      <c r="AF1044" s="16"/>
      <c r="AG1044" s="16"/>
      <c r="AH1044" s="16"/>
      <c r="AI1044" s="16"/>
      <c r="AJ1044" s="16"/>
      <c r="AK1044" s="16"/>
      <c r="AL1044" s="16"/>
      <c r="AM1044" s="16"/>
      <c r="AN1044" s="16"/>
      <c r="AO1044" s="16"/>
      <c r="AP1044" s="16"/>
      <c r="AQ1044" s="16"/>
      <c r="AR1044" s="16"/>
      <c r="AS1044" s="16"/>
      <c r="AT1044" s="16"/>
      <c r="AU1044" s="16"/>
      <c r="AV1044" s="16"/>
      <c r="AW1044" s="16"/>
      <c r="AX1044" s="16"/>
      <c r="AY1044" s="16"/>
      <c r="AZ1044" s="16"/>
      <c r="BA1044" s="16"/>
      <c r="BB1044" s="16"/>
      <c r="BC1044" s="16"/>
      <c r="BD1044" s="16"/>
      <c r="BE1044" s="16"/>
      <c r="BF1044" s="16"/>
      <c r="BG1044" s="16"/>
      <c r="BH1044" s="16"/>
      <c r="BI1044" s="16"/>
      <c r="BJ1044" s="16"/>
      <c r="BK1044" s="16"/>
      <c r="BL1044" s="16"/>
      <c r="BM1044" s="16"/>
      <c r="BN1044" s="16"/>
      <c r="BO1044" s="16"/>
      <c r="BP1044" s="16"/>
      <c r="BQ1044" s="16"/>
      <c r="BR1044" s="16"/>
      <c r="BS1044" s="16"/>
      <c r="BT1044" s="16"/>
      <c r="BU1044" s="16"/>
      <c r="BV1044" s="16"/>
      <c r="BW1044" s="16"/>
      <c r="BX1044" s="16"/>
      <c r="BY1044" s="16"/>
      <c r="BZ1044" s="16"/>
      <c r="CA1044" s="16"/>
      <c r="CB1044" s="16"/>
      <c r="CC1044" s="16"/>
      <c r="CD1044" s="16"/>
      <c r="CE1044" s="16"/>
      <c r="CF1044" s="16"/>
      <c r="CG1044" s="16"/>
      <c r="CH1044" s="16"/>
      <c r="CI1044" s="16"/>
      <c r="CJ1044" s="16"/>
      <c r="CK1044" s="16"/>
      <c r="CL1044" s="16"/>
      <c r="CM1044" s="16"/>
      <c r="CN1044" s="16"/>
      <c r="CO1044" s="16"/>
      <c r="CP1044" s="16"/>
      <c r="CQ1044" s="16"/>
      <c r="CR1044" s="16"/>
      <c r="CS1044" s="16"/>
      <c r="CT1044" s="16"/>
      <c r="CU1044" s="16"/>
      <c r="CV1044" s="16"/>
      <c r="CW1044" s="16"/>
      <c r="CX1044" s="16"/>
      <c r="CY1044" s="16"/>
      <c r="CZ1044" s="16"/>
      <c r="DA1044" s="16"/>
      <c r="DB1044" s="16"/>
      <c r="DC1044" s="16"/>
      <c r="DD1044" s="16"/>
      <c r="DE1044" s="16"/>
      <c r="DF1044" s="16"/>
      <c r="DG1044" s="16"/>
      <c r="DH1044" s="16"/>
      <c r="DI1044" s="16"/>
      <c r="DJ1044" s="16"/>
      <c r="DK1044" s="16"/>
      <c r="DL1044" s="16"/>
      <c r="DM1044" s="16"/>
      <c r="DN1044" s="16"/>
      <c r="DO1044" s="16"/>
      <c r="DP1044" s="16"/>
      <c r="DQ1044" s="16"/>
      <c r="DR1044" s="16"/>
      <c r="DS1044" s="16"/>
      <c r="DT1044" s="16"/>
      <c r="DU1044" s="16"/>
      <c r="DV1044" s="16"/>
      <c r="DW1044" s="16"/>
      <c r="DX1044" s="16"/>
      <c r="DY1044" s="16"/>
      <c r="DZ1044" s="16"/>
      <c r="EA1044" s="16"/>
      <c r="EB1044" s="16"/>
      <c r="EC1044" s="16"/>
      <c r="ED1044" s="16"/>
      <c r="EE1044" s="16"/>
      <c r="EF1044" s="16"/>
      <c r="EG1044" s="16"/>
      <c r="EH1044" s="16"/>
      <c r="EI1044" s="16"/>
      <c r="EJ1044" s="16"/>
      <c r="EK1044" s="16"/>
      <c r="EL1044" s="16"/>
      <c r="EM1044" s="16"/>
      <c r="EN1044" s="16"/>
      <c r="EO1044" s="16"/>
      <c r="EP1044" s="16"/>
      <c r="EQ1044" s="16"/>
      <c r="ER1044" s="16"/>
      <c r="ES1044" s="16"/>
      <c r="ET1044" s="16"/>
      <c r="EU1044" s="16"/>
      <c r="EV1044" s="16"/>
      <c r="EW1044" s="16"/>
      <c r="EX1044" s="16"/>
      <c r="EY1044" s="16"/>
      <c r="EZ1044" s="16"/>
      <c r="FA1044" s="16"/>
      <c r="FB1044" s="16"/>
      <c r="FC1044" s="16"/>
      <c r="FD1044" s="16"/>
      <c r="FE1044" s="16"/>
      <c r="FF1044" s="16"/>
      <c r="FG1044" s="16"/>
      <c r="FH1044" s="16"/>
      <c r="FI1044" s="16"/>
      <c r="FJ1044" s="16"/>
      <c r="FK1044" s="16"/>
      <c r="FL1044" s="16"/>
      <c r="FM1044" s="16"/>
      <c r="FN1044" s="16"/>
      <c r="FO1044" s="16"/>
      <c r="FP1044" s="16"/>
      <c r="FQ1044" s="16"/>
      <c r="FR1044" s="16"/>
      <c r="FS1044" s="16"/>
      <c r="FT1044" s="16"/>
      <c r="FU1044" s="16"/>
      <c r="FV1044" s="16"/>
      <c r="FW1044" s="16"/>
      <c r="FX1044" s="16"/>
      <c r="FY1044" s="16"/>
      <c r="FZ1044" s="16"/>
      <c r="GA1044" s="16"/>
      <c r="GB1044" s="16"/>
      <c r="GC1044" s="16"/>
      <c r="GD1044" s="16"/>
      <c r="GE1044" s="16"/>
      <c r="GF1044" s="16"/>
      <c r="GG1044" s="16"/>
      <c r="GH1044" s="16"/>
      <c r="GI1044" s="16"/>
      <c r="GJ1044" s="16"/>
      <c r="GK1044" s="16"/>
      <c r="GL1044" s="16"/>
      <c r="GM1044" s="16"/>
      <c r="GN1044" s="16"/>
      <c r="GO1044" s="16"/>
      <c r="GP1044" s="16"/>
      <c r="GQ1044" s="16"/>
      <c r="GR1044" s="16"/>
      <c r="GS1044" s="16"/>
      <c r="GT1044" s="16"/>
      <c r="GU1044" s="16"/>
      <c r="GV1044" s="16"/>
      <c r="GW1044" s="16"/>
      <c r="GX1044" s="16"/>
      <c r="GY1044" s="16"/>
      <c r="GZ1044" s="16"/>
      <c r="HA1044" s="16"/>
      <c r="HB1044" s="16"/>
      <c r="HC1044" s="16"/>
      <c r="HD1044" s="16"/>
      <c r="HE1044" s="16"/>
      <c r="HF1044" s="16"/>
      <c r="HG1044" s="16"/>
      <c r="HH1044" s="16"/>
      <c r="HI1044" s="16"/>
      <c r="HJ1044" s="16"/>
      <c r="HK1044" s="16"/>
      <c r="HL1044" s="16"/>
      <c r="HM1044" s="16"/>
      <c r="HN1044" s="16"/>
      <c r="HO1044" s="16"/>
      <c r="HP1044" s="16"/>
      <c r="HQ1044" s="16"/>
      <c r="HR1044" s="16"/>
      <c r="HS1044" s="16"/>
      <c r="HT1044" s="16"/>
      <c r="HU1044" s="16"/>
      <c r="HV1044" s="16"/>
      <c r="HW1044" s="16"/>
      <c r="HX1044" s="16"/>
      <c r="HY1044" s="16"/>
      <c r="HZ1044" s="16"/>
      <c r="IA1044" s="16"/>
      <c r="IB1044" s="16"/>
      <c r="IC1044" s="16"/>
      <c r="ID1044" s="16"/>
      <c r="IE1044" s="16"/>
      <c r="IF1044" s="16"/>
      <c r="IG1044" s="16"/>
      <c r="IH1044" s="16"/>
      <c r="II1044" s="16"/>
      <c r="IJ1044" s="16"/>
      <c r="IK1044" s="16"/>
      <c r="IL1044" s="16"/>
      <c r="IM1044" s="16"/>
      <c r="IN1044" s="16"/>
      <c r="IO1044" s="16"/>
      <c r="IP1044" s="16"/>
      <c r="IQ1044" s="16"/>
      <c r="IR1044" s="16"/>
      <c r="IS1044" s="16"/>
      <c r="IT1044" s="16"/>
      <c r="IU1044" s="16"/>
      <c r="IV1044" s="16"/>
      <c r="IW1044" s="16"/>
      <c r="IX1044" s="16"/>
      <c r="IY1044" s="16"/>
      <c r="IZ1044" s="16"/>
      <c r="JA1044" s="16"/>
      <c r="JB1044" s="16"/>
      <c r="JC1044" s="16"/>
      <c r="JD1044" s="16"/>
      <c r="JE1044" s="16"/>
      <c r="JF1044" s="16"/>
      <c r="JG1044" s="16"/>
      <c r="JH1044" s="16"/>
      <c r="JI1044" s="16"/>
      <c r="JJ1044" s="16"/>
      <c r="JK1044" s="16"/>
      <c r="JL1044" s="16"/>
      <c r="JM1044" s="16"/>
      <c r="JN1044" s="16"/>
      <c r="JO1044" s="16"/>
      <c r="JP1044" s="16"/>
    </row>
    <row r="1045" spans="2:276" s="18" customFormat="1" ht="15.75" customHeight="1" x14ac:dyDescent="0.25">
      <c r="B1045" s="16"/>
      <c r="C1045" s="16"/>
      <c r="D1045" s="16"/>
      <c r="E1045" s="16"/>
      <c r="F1045" s="16"/>
      <c r="G1045" s="16"/>
      <c r="H1045" s="16"/>
      <c r="I1045" s="16"/>
      <c r="J1045" s="16"/>
      <c r="K1045" s="16"/>
      <c r="L1045" s="16"/>
      <c r="M1045" s="16"/>
      <c r="N1045" s="16"/>
      <c r="O1045" s="16"/>
      <c r="P1045" s="16"/>
      <c r="Q1045" s="16"/>
      <c r="R1045" s="16"/>
      <c r="S1045" s="16"/>
      <c r="T1045" s="16"/>
      <c r="U1045" s="16"/>
      <c r="V1045" s="16"/>
      <c r="W1045" s="16"/>
      <c r="X1045" s="16"/>
      <c r="Y1045" s="16"/>
      <c r="Z1045" s="16"/>
      <c r="AA1045" s="16"/>
      <c r="AB1045" s="16"/>
      <c r="AC1045" s="16"/>
      <c r="AD1045" s="16"/>
      <c r="AE1045" s="16"/>
      <c r="AF1045" s="16"/>
      <c r="AG1045" s="16"/>
      <c r="AH1045" s="16"/>
      <c r="AI1045" s="16"/>
      <c r="AJ1045" s="16"/>
      <c r="AK1045" s="16"/>
      <c r="AL1045" s="16"/>
      <c r="AM1045" s="16"/>
      <c r="AN1045" s="16"/>
      <c r="AO1045" s="16"/>
      <c r="AP1045" s="16"/>
      <c r="AQ1045" s="16"/>
      <c r="AR1045" s="16"/>
      <c r="AS1045" s="16"/>
      <c r="AT1045" s="16"/>
      <c r="AU1045" s="16"/>
      <c r="AV1045" s="16"/>
      <c r="AW1045" s="16"/>
      <c r="AX1045" s="16"/>
      <c r="AY1045" s="16"/>
      <c r="AZ1045" s="16"/>
      <c r="BA1045" s="16"/>
      <c r="BB1045" s="16"/>
      <c r="BC1045" s="16"/>
      <c r="BD1045" s="16"/>
      <c r="BE1045" s="16"/>
      <c r="BF1045" s="16"/>
      <c r="BG1045" s="16"/>
      <c r="BH1045" s="16"/>
      <c r="BI1045" s="16"/>
      <c r="BJ1045" s="16"/>
      <c r="BK1045" s="16"/>
      <c r="BL1045" s="16"/>
      <c r="BM1045" s="16"/>
      <c r="BN1045" s="16"/>
      <c r="BO1045" s="16"/>
      <c r="BP1045" s="16"/>
      <c r="BQ1045" s="16"/>
      <c r="BR1045" s="16"/>
      <c r="BS1045" s="16"/>
      <c r="BT1045" s="16"/>
      <c r="BU1045" s="16"/>
      <c r="BV1045" s="16"/>
      <c r="BW1045" s="16"/>
      <c r="BX1045" s="16"/>
      <c r="BY1045" s="16"/>
      <c r="BZ1045" s="16"/>
      <c r="CA1045" s="16"/>
      <c r="CB1045" s="16"/>
      <c r="CC1045" s="16"/>
      <c r="CD1045" s="16"/>
      <c r="CE1045" s="16"/>
      <c r="CF1045" s="16"/>
      <c r="CG1045" s="16"/>
      <c r="CH1045" s="16"/>
      <c r="CI1045" s="16"/>
      <c r="CJ1045" s="16"/>
      <c r="CK1045" s="16"/>
      <c r="CL1045" s="16"/>
      <c r="CM1045" s="16"/>
      <c r="CN1045" s="16"/>
      <c r="CO1045" s="16"/>
      <c r="CP1045" s="16"/>
      <c r="CQ1045" s="16"/>
      <c r="CR1045" s="16"/>
      <c r="CS1045" s="16"/>
      <c r="CT1045" s="16"/>
      <c r="CU1045" s="16"/>
      <c r="CV1045" s="16"/>
      <c r="CW1045" s="16"/>
      <c r="CX1045" s="16"/>
      <c r="CY1045" s="16"/>
      <c r="CZ1045" s="16"/>
      <c r="DA1045" s="16"/>
      <c r="DB1045" s="16"/>
      <c r="DC1045" s="16"/>
      <c r="DD1045" s="16"/>
      <c r="DE1045" s="16"/>
      <c r="DF1045" s="16"/>
      <c r="DG1045" s="16"/>
      <c r="DH1045" s="16"/>
      <c r="DI1045" s="16"/>
      <c r="DJ1045" s="16"/>
      <c r="DK1045" s="16"/>
      <c r="DL1045" s="16"/>
      <c r="DM1045" s="16"/>
      <c r="DN1045" s="16"/>
      <c r="DO1045" s="16"/>
      <c r="DP1045" s="16"/>
      <c r="DQ1045" s="16"/>
      <c r="DR1045" s="16"/>
      <c r="DS1045" s="16"/>
      <c r="DT1045" s="16"/>
      <c r="DU1045" s="16"/>
      <c r="DV1045" s="16"/>
      <c r="DW1045" s="16"/>
      <c r="DX1045" s="16"/>
      <c r="DY1045" s="16"/>
      <c r="DZ1045" s="16"/>
      <c r="EA1045" s="16"/>
      <c r="EB1045" s="16"/>
      <c r="EC1045" s="16"/>
      <c r="ED1045" s="16"/>
      <c r="EE1045" s="16"/>
      <c r="EF1045" s="16"/>
      <c r="EG1045" s="16"/>
      <c r="EH1045" s="16"/>
      <c r="EI1045" s="16"/>
      <c r="EJ1045" s="16"/>
      <c r="EK1045" s="16"/>
      <c r="EL1045" s="16"/>
      <c r="EM1045" s="16"/>
      <c r="EN1045" s="16"/>
      <c r="EO1045" s="16"/>
      <c r="EP1045" s="16"/>
      <c r="EQ1045" s="16"/>
      <c r="ER1045" s="16"/>
      <c r="ES1045" s="16"/>
      <c r="ET1045" s="16"/>
      <c r="EU1045" s="16"/>
      <c r="EV1045" s="16"/>
      <c r="EW1045" s="16"/>
      <c r="EX1045" s="16"/>
      <c r="EY1045" s="16"/>
      <c r="EZ1045" s="16"/>
      <c r="FA1045" s="16"/>
      <c r="FB1045" s="16"/>
      <c r="FC1045" s="16"/>
      <c r="FD1045" s="16"/>
      <c r="FE1045" s="16"/>
      <c r="FF1045" s="16"/>
      <c r="FG1045" s="16"/>
      <c r="FH1045" s="16"/>
      <c r="FI1045" s="16"/>
      <c r="FJ1045" s="16"/>
      <c r="FK1045" s="16"/>
      <c r="FL1045" s="16"/>
      <c r="FM1045" s="16"/>
      <c r="FN1045" s="16"/>
      <c r="FO1045" s="16"/>
      <c r="FP1045" s="16"/>
      <c r="FQ1045" s="16"/>
      <c r="FR1045" s="16"/>
      <c r="FS1045" s="16"/>
      <c r="FT1045" s="16"/>
      <c r="FU1045" s="16"/>
      <c r="FV1045" s="16"/>
      <c r="FW1045" s="16"/>
      <c r="FX1045" s="16"/>
      <c r="FY1045" s="16"/>
      <c r="FZ1045" s="16"/>
      <c r="GA1045" s="16"/>
      <c r="GB1045" s="16"/>
      <c r="GC1045" s="16"/>
      <c r="GD1045" s="16"/>
      <c r="GE1045" s="16"/>
      <c r="GF1045" s="16"/>
      <c r="GG1045" s="16"/>
      <c r="GH1045" s="16"/>
      <c r="GI1045" s="16"/>
      <c r="GJ1045" s="16"/>
      <c r="GK1045" s="16"/>
      <c r="GL1045" s="16"/>
      <c r="GM1045" s="16"/>
      <c r="GN1045" s="16"/>
      <c r="GO1045" s="16"/>
      <c r="GP1045" s="16"/>
      <c r="GQ1045" s="16"/>
      <c r="GR1045" s="16"/>
      <c r="GS1045" s="16"/>
      <c r="GT1045" s="16"/>
      <c r="GU1045" s="16"/>
      <c r="GV1045" s="16"/>
      <c r="GW1045" s="16"/>
      <c r="GX1045" s="16"/>
      <c r="GY1045" s="16"/>
      <c r="GZ1045" s="16"/>
      <c r="HA1045" s="16"/>
      <c r="HB1045" s="16"/>
      <c r="HC1045" s="16"/>
      <c r="HD1045" s="16"/>
      <c r="HE1045" s="16"/>
      <c r="HF1045" s="16"/>
      <c r="HG1045" s="16"/>
      <c r="HH1045" s="16"/>
      <c r="HI1045" s="16"/>
      <c r="HJ1045" s="16"/>
      <c r="HK1045" s="16"/>
      <c r="HL1045" s="16"/>
      <c r="HM1045" s="16"/>
      <c r="HN1045" s="16"/>
      <c r="HO1045" s="16"/>
      <c r="HP1045" s="16"/>
      <c r="HQ1045" s="16"/>
      <c r="HR1045" s="16"/>
      <c r="HS1045" s="16"/>
      <c r="HT1045" s="16"/>
      <c r="HU1045" s="16"/>
      <c r="HV1045" s="16"/>
      <c r="HW1045" s="16"/>
      <c r="HX1045" s="16"/>
      <c r="HY1045" s="16"/>
      <c r="HZ1045" s="16"/>
      <c r="IA1045" s="16"/>
      <c r="IB1045" s="16"/>
      <c r="IC1045" s="16"/>
      <c r="ID1045" s="16"/>
      <c r="IE1045" s="16"/>
      <c r="IF1045" s="16"/>
      <c r="IG1045" s="16"/>
      <c r="IH1045" s="16"/>
      <c r="II1045" s="16"/>
      <c r="IJ1045" s="16"/>
      <c r="IK1045" s="16"/>
      <c r="IL1045" s="16"/>
      <c r="IM1045" s="16"/>
      <c r="IN1045" s="16"/>
      <c r="IO1045" s="16"/>
      <c r="IP1045" s="16"/>
      <c r="IQ1045" s="16"/>
      <c r="IR1045" s="16"/>
      <c r="IS1045" s="16"/>
      <c r="IT1045" s="16"/>
      <c r="IU1045" s="16"/>
      <c r="IV1045" s="16"/>
      <c r="IW1045" s="16"/>
      <c r="IX1045" s="16"/>
      <c r="IY1045" s="16"/>
      <c r="IZ1045" s="16"/>
      <c r="JA1045" s="16"/>
      <c r="JB1045" s="16"/>
      <c r="JC1045" s="16"/>
      <c r="JD1045" s="16"/>
      <c r="JE1045" s="16"/>
      <c r="JF1045" s="16"/>
      <c r="JG1045" s="16"/>
      <c r="JH1045" s="16"/>
      <c r="JI1045" s="16"/>
      <c r="JJ1045" s="16"/>
      <c r="JK1045" s="16"/>
      <c r="JL1045" s="16"/>
      <c r="JM1045" s="16"/>
      <c r="JN1045" s="16"/>
      <c r="JO1045" s="16"/>
      <c r="JP1045" s="16"/>
    </row>
    <row r="1046" spans="2:276" s="18" customFormat="1" ht="15.75" customHeight="1" x14ac:dyDescent="0.25">
      <c r="B1046" s="16"/>
      <c r="C1046" s="16"/>
      <c r="D1046" s="16"/>
      <c r="E1046" s="16"/>
      <c r="F1046" s="16"/>
      <c r="G1046" s="16"/>
      <c r="H1046" s="16"/>
      <c r="I1046" s="16"/>
      <c r="J1046" s="16"/>
      <c r="K1046" s="16"/>
      <c r="L1046" s="16"/>
      <c r="M1046" s="16"/>
      <c r="N1046" s="16"/>
      <c r="O1046" s="16"/>
      <c r="P1046" s="16"/>
      <c r="Q1046" s="16"/>
      <c r="R1046" s="16"/>
      <c r="S1046" s="16"/>
      <c r="T1046" s="16"/>
      <c r="U1046" s="16"/>
      <c r="V1046" s="16"/>
      <c r="W1046" s="16"/>
      <c r="X1046" s="16"/>
      <c r="Y1046" s="16"/>
      <c r="Z1046" s="16"/>
      <c r="AA1046" s="16"/>
      <c r="AB1046" s="16"/>
      <c r="AC1046" s="16"/>
      <c r="AD1046" s="16"/>
      <c r="AE1046" s="16"/>
      <c r="AF1046" s="16"/>
      <c r="AG1046" s="16"/>
      <c r="AH1046" s="16"/>
      <c r="AI1046" s="16"/>
      <c r="AJ1046" s="16"/>
      <c r="AK1046" s="16"/>
      <c r="AL1046" s="16"/>
      <c r="AM1046" s="16"/>
      <c r="AN1046" s="16"/>
      <c r="AO1046" s="16"/>
      <c r="AP1046" s="16"/>
      <c r="AQ1046" s="16"/>
      <c r="AR1046" s="16"/>
      <c r="AS1046" s="16"/>
      <c r="AT1046" s="16"/>
      <c r="AU1046" s="16"/>
      <c r="AV1046" s="16"/>
      <c r="AW1046" s="16"/>
      <c r="AX1046" s="16"/>
      <c r="AY1046" s="16"/>
      <c r="AZ1046" s="16"/>
      <c r="BA1046" s="16"/>
      <c r="BB1046" s="16"/>
      <c r="BC1046" s="16"/>
      <c r="BD1046" s="16"/>
      <c r="BE1046" s="16"/>
      <c r="BF1046" s="16"/>
      <c r="BG1046" s="16"/>
      <c r="BH1046" s="16"/>
      <c r="BI1046" s="16"/>
      <c r="BJ1046" s="16"/>
      <c r="BK1046" s="16"/>
      <c r="BL1046" s="16"/>
      <c r="BM1046" s="16"/>
      <c r="BN1046" s="16"/>
      <c r="BO1046" s="16"/>
      <c r="BP1046" s="16"/>
      <c r="BQ1046" s="16"/>
      <c r="BR1046" s="16"/>
      <c r="BS1046" s="16"/>
      <c r="BT1046" s="16"/>
      <c r="BU1046" s="16"/>
      <c r="BV1046" s="16"/>
      <c r="BW1046" s="16"/>
      <c r="BX1046" s="16"/>
      <c r="BY1046" s="16"/>
      <c r="BZ1046" s="16"/>
      <c r="CA1046" s="16"/>
      <c r="CB1046" s="16"/>
      <c r="CC1046" s="16"/>
      <c r="CD1046" s="16"/>
      <c r="CE1046" s="16"/>
      <c r="CF1046" s="16"/>
      <c r="CG1046" s="16"/>
      <c r="CH1046" s="16"/>
      <c r="CI1046" s="16"/>
      <c r="CJ1046" s="16"/>
      <c r="CK1046" s="16"/>
      <c r="CL1046" s="16"/>
      <c r="CM1046" s="16"/>
      <c r="CN1046" s="16"/>
      <c r="CO1046" s="16"/>
      <c r="CP1046" s="16"/>
      <c r="CQ1046" s="16"/>
      <c r="CR1046" s="16"/>
      <c r="CS1046" s="16"/>
      <c r="CT1046" s="16"/>
      <c r="CU1046" s="16"/>
      <c r="CV1046" s="16"/>
      <c r="CW1046" s="16"/>
      <c r="CX1046" s="16"/>
      <c r="CY1046" s="16"/>
      <c r="CZ1046" s="16"/>
      <c r="DA1046" s="16"/>
      <c r="DB1046" s="16"/>
      <c r="DC1046" s="16"/>
      <c r="DD1046" s="16"/>
      <c r="DE1046" s="16"/>
      <c r="DF1046" s="16"/>
      <c r="DG1046" s="16"/>
      <c r="DH1046" s="16"/>
      <c r="DI1046" s="16"/>
      <c r="DJ1046" s="16"/>
      <c r="DK1046" s="16"/>
      <c r="DL1046" s="16"/>
      <c r="DM1046" s="16"/>
      <c r="DN1046" s="16"/>
      <c r="DO1046" s="16"/>
      <c r="DP1046" s="16"/>
      <c r="DQ1046" s="16"/>
      <c r="DR1046" s="16"/>
      <c r="DS1046" s="16"/>
      <c r="DT1046" s="16"/>
      <c r="DU1046" s="16"/>
      <c r="DV1046" s="16"/>
      <c r="DW1046" s="16"/>
      <c r="DX1046" s="16"/>
      <c r="DY1046" s="16"/>
      <c r="DZ1046" s="16"/>
      <c r="EA1046" s="16"/>
      <c r="EB1046" s="16"/>
      <c r="EC1046" s="16"/>
      <c r="ED1046" s="16"/>
      <c r="EE1046" s="16"/>
      <c r="EF1046" s="16"/>
      <c r="EG1046" s="16"/>
      <c r="EH1046" s="16"/>
      <c r="EI1046" s="16"/>
      <c r="EJ1046" s="16"/>
      <c r="EK1046" s="16"/>
      <c r="EL1046" s="16"/>
      <c r="EM1046" s="16"/>
      <c r="EN1046" s="16"/>
      <c r="EO1046" s="16"/>
      <c r="EP1046" s="16"/>
      <c r="EQ1046" s="16"/>
      <c r="ER1046" s="16"/>
      <c r="ES1046" s="16"/>
      <c r="ET1046" s="16"/>
      <c r="EU1046" s="16"/>
      <c r="EV1046" s="16"/>
      <c r="EW1046" s="16"/>
      <c r="EX1046" s="16"/>
      <c r="EY1046" s="16"/>
      <c r="EZ1046" s="16"/>
      <c r="FA1046" s="16"/>
      <c r="FB1046" s="16"/>
      <c r="FC1046" s="16"/>
      <c r="FD1046" s="16"/>
      <c r="FE1046" s="16"/>
      <c r="FF1046" s="16"/>
      <c r="FG1046" s="16"/>
      <c r="FH1046" s="16"/>
      <c r="FI1046" s="16"/>
      <c r="FJ1046" s="16"/>
      <c r="FK1046" s="16"/>
      <c r="FL1046" s="16"/>
      <c r="FM1046" s="16"/>
      <c r="FN1046" s="16"/>
      <c r="FO1046" s="16"/>
      <c r="FP1046" s="16"/>
      <c r="FQ1046" s="16"/>
      <c r="FR1046" s="16"/>
      <c r="FS1046" s="16"/>
      <c r="FT1046" s="16"/>
      <c r="FU1046" s="16"/>
      <c r="FV1046" s="16"/>
      <c r="FW1046" s="16"/>
      <c r="FX1046" s="16"/>
      <c r="FY1046" s="16"/>
      <c r="FZ1046" s="16"/>
      <c r="GA1046" s="16"/>
      <c r="GB1046" s="16"/>
      <c r="GC1046" s="16"/>
      <c r="GD1046" s="16"/>
      <c r="GE1046" s="16"/>
      <c r="GF1046" s="16"/>
      <c r="GG1046" s="16"/>
      <c r="GH1046" s="16"/>
      <c r="GI1046" s="16"/>
      <c r="GJ1046" s="16"/>
      <c r="GK1046" s="16"/>
      <c r="GL1046" s="16"/>
      <c r="GM1046" s="16"/>
      <c r="GN1046" s="16"/>
      <c r="GO1046" s="16"/>
      <c r="GP1046" s="16"/>
      <c r="GQ1046" s="16"/>
      <c r="GR1046" s="16"/>
      <c r="GS1046" s="16"/>
      <c r="GT1046" s="16"/>
      <c r="GU1046" s="16"/>
      <c r="GV1046" s="16"/>
      <c r="GW1046" s="16"/>
      <c r="GX1046" s="16"/>
      <c r="GY1046" s="16"/>
      <c r="GZ1046" s="16"/>
      <c r="HA1046" s="16"/>
      <c r="HB1046" s="16"/>
      <c r="HC1046" s="16"/>
      <c r="HD1046" s="16"/>
      <c r="HE1046" s="16"/>
      <c r="HF1046" s="16"/>
      <c r="HG1046" s="16"/>
      <c r="HH1046" s="16"/>
      <c r="HI1046" s="16"/>
      <c r="HJ1046" s="16"/>
      <c r="HK1046" s="16"/>
      <c r="HL1046" s="16"/>
      <c r="HM1046" s="16"/>
      <c r="HN1046" s="16"/>
      <c r="HO1046" s="16"/>
      <c r="HP1046" s="16"/>
      <c r="HQ1046" s="16"/>
      <c r="HR1046" s="16"/>
      <c r="HS1046" s="16"/>
      <c r="HT1046" s="16"/>
      <c r="HU1046" s="16"/>
      <c r="HV1046" s="16"/>
      <c r="HW1046" s="16"/>
      <c r="HX1046" s="16"/>
      <c r="HY1046" s="16"/>
      <c r="HZ1046" s="16"/>
      <c r="IA1046" s="16"/>
      <c r="IB1046" s="16"/>
      <c r="IC1046" s="16"/>
      <c r="ID1046" s="16"/>
      <c r="IE1046" s="16"/>
      <c r="IF1046" s="16"/>
      <c r="IG1046" s="16"/>
      <c r="IH1046" s="16"/>
      <c r="II1046" s="16"/>
      <c r="IJ1046" s="16"/>
      <c r="IK1046" s="16"/>
      <c r="IL1046" s="16"/>
      <c r="IM1046" s="16"/>
      <c r="IN1046" s="16"/>
      <c r="IO1046" s="16"/>
      <c r="IP1046" s="16"/>
      <c r="IQ1046" s="16"/>
      <c r="IR1046" s="16"/>
      <c r="IS1046" s="16"/>
      <c r="IT1046" s="16"/>
      <c r="IU1046" s="16"/>
      <c r="IV1046" s="16"/>
      <c r="IW1046" s="16"/>
      <c r="IX1046" s="16"/>
      <c r="IY1046" s="16"/>
      <c r="IZ1046" s="16"/>
      <c r="JA1046" s="16"/>
      <c r="JB1046" s="16"/>
      <c r="JC1046" s="16"/>
      <c r="JD1046" s="16"/>
      <c r="JE1046" s="16"/>
      <c r="JF1046" s="16"/>
      <c r="JG1046" s="16"/>
      <c r="JH1046" s="16"/>
      <c r="JI1046" s="16"/>
      <c r="JJ1046" s="16"/>
      <c r="JK1046" s="16"/>
      <c r="JL1046" s="16"/>
      <c r="JM1046" s="16"/>
      <c r="JN1046" s="16"/>
      <c r="JO1046" s="16"/>
      <c r="JP1046" s="16"/>
    </row>
    <row r="1047" spans="2:276" s="18" customFormat="1" ht="15.75" customHeight="1" x14ac:dyDescent="0.25">
      <c r="B1047" s="16"/>
      <c r="C1047" s="16"/>
      <c r="D1047" s="16"/>
      <c r="E1047" s="16"/>
      <c r="F1047" s="16"/>
      <c r="G1047" s="16"/>
      <c r="H1047" s="16"/>
      <c r="I1047" s="16"/>
      <c r="J1047" s="16"/>
      <c r="K1047" s="16"/>
      <c r="L1047" s="16"/>
      <c r="M1047" s="16"/>
      <c r="N1047" s="16"/>
      <c r="O1047" s="16"/>
      <c r="P1047" s="16"/>
      <c r="Q1047" s="16"/>
      <c r="R1047" s="16"/>
      <c r="S1047" s="16"/>
      <c r="T1047" s="16"/>
      <c r="U1047" s="16"/>
      <c r="V1047" s="16"/>
      <c r="W1047" s="16"/>
      <c r="X1047" s="16"/>
      <c r="Y1047" s="16"/>
      <c r="Z1047" s="16"/>
      <c r="AA1047" s="16"/>
      <c r="AB1047" s="16"/>
      <c r="AC1047" s="16"/>
      <c r="AD1047" s="16"/>
      <c r="AE1047" s="16"/>
      <c r="AF1047" s="16"/>
      <c r="AG1047" s="16"/>
      <c r="AH1047" s="16"/>
      <c r="AI1047" s="16"/>
      <c r="AJ1047" s="16"/>
      <c r="AK1047" s="16"/>
      <c r="AL1047" s="16"/>
      <c r="AM1047" s="16"/>
      <c r="AN1047" s="16"/>
      <c r="AO1047" s="16"/>
      <c r="AP1047" s="16"/>
      <c r="AQ1047" s="16"/>
      <c r="AR1047" s="16"/>
      <c r="AS1047" s="16"/>
      <c r="AT1047" s="16"/>
      <c r="AU1047" s="16"/>
      <c r="AV1047" s="16"/>
      <c r="AW1047" s="16"/>
      <c r="AX1047" s="16"/>
      <c r="AY1047" s="16"/>
      <c r="AZ1047" s="16"/>
      <c r="BA1047" s="16"/>
      <c r="BB1047" s="16"/>
      <c r="BC1047" s="16"/>
      <c r="BD1047" s="16"/>
      <c r="BE1047" s="16"/>
      <c r="BF1047" s="16"/>
      <c r="BG1047" s="16"/>
      <c r="BH1047" s="16"/>
      <c r="BI1047" s="16"/>
      <c r="BJ1047" s="16"/>
      <c r="BK1047" s="16"/>
      <c r="BL1047" s="16"/>
      <c r="BM1047" s="16"/>
      <c r="BN1047" s="16"/>
      <c r="BO1047" s="16"/>
      <c r="BP1047" s="16"/>
      <c r="BQ1047" s="16"/>
      <c r="BR1047" s="16"/>
      <c r="BS1047" s="16"/>
      <c r="BT1047" s="16"/>
      <c r="BU1047" s="16"/>
      <c r="BV1047" s="16"/>
      <c r="BW1047" s="16"/>
      <c r="BX1047" s="16"/>
      <c r="BY1047" s="16"/>
      <c r="BZ1047" s="16"/>
      <c r="CA1047" s="16"/>
      <c r="CB1047" s="16"/>
      <c r="CC1047" s="16"/>
      <c r="CD1047" s="16"/>
      <c r="CE1047" s="16"/>
      <c r="CF1047" s="16"/>
      <c r="CG1047" s="16"/>
      <c r="CH1047" s="16"/>
      <c r="CI1047" s="16"/>
      <c r="CJ1047" s="16"/>
      <c r="CK1047" s="16"/>
      <c r="CL1047" s="16"/>
      <c r="CM1047" s="16"/>
      <c r="CN1047" s="16"/>
      <c r="CO1047" s="16"/>
      <c r="CP1047" s="16"/>
      <c r="CQ1047" s="16"/>
      <c r="CR1047" s="16"/>
      <c r="CS1047" s="16"/>
      <c r="CT1047" s="16"/>
      <c r="CU1047" s="16"/>
      <c r="CV1047" s="16"/>
      <c r="CW1047" s="16"/>
      <c r="CX1047" s="16"/>
      <c r="CY1047" s="16"/>
      <c r="CZ1047" s="16"/>
      <c r="DA1047" s="16"/>
      <c r="DB1047" s="16"/>
      <c r="DC1047" s="16"/>
      <c r="DD1047" s="16"/>
      <c r="DE1047" s="16"/>
      <c r="DF1047" s="16"/>
      <c r="DG1047" s="16"/>
      <c r="DH1047" s="16"/>
      <c r="DI1047" s="16"/>
      <c r="DJ1047" s="16"/>
      <c r="DK1047" s="16"/>
      <c r="DL1047" s="16"/>
      <c r="DM1047" s="16"/>
      <c r="DN1047" s="16"/>
      <c r="DO1047" s="16"/>
      <c r="DP1047" s="16"/>
      <c r="DQ1047" s="16"/>
      <c r="DR1047" s="16"/>
      <c r="DS1047" s="16"/>
      <c r="DT1047" s="16"/>
      <c r="DU1047" s="16"/>
      <c r="DV1047" s="16"/>
      <c r="DW1047" s="16"/>
      <c r="DX1047" s="16"/>
      <c r="DY1047" s="16"/>
      <c r="DZ1047" s="16"/>
      <c r="EA1047" s="16"/>
      <c r="EB1047" s="16"/>
      <c r="EC1047" s="16"/>
      <c r="ED1047" s="16"/>
      <c r="EE1047" s="16"/>
      <c r="EF1047" s="16"/>
      <c r="EG1047" s="16"/>
      <c r="EH1047" s="16"/>
      <c r="EI1047" s="16"/>
      <c r="EJ1047" s="16"/>
      <c r="EK1047" s="16"/>
      <c r="EL1047" s="16"/>
      <c r="EM1047" s="16"/>
      <c r="EN1047" s="16"/>
      <c r="EO1047" s="16"/>
      <c r="EP1047" s="16"/>
      <c r="EQ1047" s="16"/>
      <c r="ER1047" s="16"/>
      <c r="ES1047" s="16"/>
      <c r="ET1047" s="16"/>
      <c r="EU1047" s="16"/>
      <c r="EV1047" s="16"/>
      <c r="EW1047" s="16"/>
      <c r="EX1047" s="16"/>
      <c r="EY1047" s="16"/>
      <c r="EZ1047" s="16"/>
      <c r="FA1047" s="16"/>
      <c r="FB1047" s="16"/>
      <c r="FC1047" s="16"/>
      <c r="FD1047" s="16"/>
      <c r="FE1047" s="16"/>
      <c r="FF1047" s="16"/>
      <c r="FG1047" s="16"/>
      <c r="FH1047" s="16"/>
      <c r="FI1047" s="16"/>
      <c r="FJ1047" s="16"/>
      <c r="FK1047" s="16"/>
      <c r="FL1047" s="16"/>
      <c r="FM1047" s="16"/>
      <c r="FN1047" s="16"/>
      <c r="FO1047" s="16"/>
      <c r="FP1047" s="16"/>
      <c r="FQ1047" s="16"/>
      <c r="FR1047" s="16"/>
      <c r="FS1047" s="16"/>
      <c r="FT1047" s="16"/>
      <c r="FU1047" s="16"/>
      <c r="FV1047" s="16"/>
      <c r="FW1047" s="16"/>
      <c r="FX1047" s="16"/>
      <c r="FY1047" s="16"/>
      <c r="FZ1047" s="16"/>
      <c r="GA1047" s="16"/>
      <c r="GB1047" s="16"/>
      <c r="GC1047" s="16"/>
      <c r="GD1047" s="16"/>
      <c r="GE1047" s="16"/>
      <c r="GF1047" s="16"/>
      <c r="GG1047" s="16"/>
      <c r="GH1047" s="16"/>
      <c r="GI1047" s="16"/>
      <c r="GJ1047" s="16"/>
      <c r="GK1047" s="16"/>
      <c r="GL1047" s="16"/>
      <c r="GM1047" s="16"/>
      <c r="GN1047" s="16"/>
      <c r="GO1047" s="16"/>
      <c r="GP1047" s="16"/>
      <c r="GQ1047" s="16"/>
      <c r="GR1047" s="16"/>
      <c r="GS1047" s="16"/>
      <c r="GT1047" s="16"/>
      <c r="GU1047" s="16"/>
      <c r="GV1047" s="16"/>
      <c r="GW1047" s="16"/>
      <c r="GX1047" s="16"/>
      <c r="GY1047" s="16"/>
      <c r="GZ1047" s="16"/>
      <c r="HA1047" s="16"/>
      <c r="HB1047" s="16"/>
      <c r="HC1047" s="16"/>
      <c r="HD1047" s="16"/>
      <c r="HE1047" s="16"/>
      <c r="HF1047" s="16"/>
      <c r="HG1047" s="16"/>
      <c r="HH1047" s="16"/>
      <c r="HI1047" s="16"/>
      <c r="HJ1047" s="16"/>
      <c r="HK1047" s="16"/>
      <c r="HL1047" s="16"/>
      <c r="HM1047" s="16"/>
      <c r="HN1047" s="16"/>
      <c r="HO1047" s="16"/>
      <c r="HP1047" s="16"/>
      <c r="HQ1047" s="16"/>
      <c r="HR1047" s="16"/>
      <c r="HS1047" s="16"/>
      <c r="HT1047" s="16"/>
      <c r="HU1047" s="16"/>
      <c r="HV1047" s="16"/>
      <c r="HW1047" s="16"/>
      <c r="HX1047" s="16"/>
      <c r="HY1047" s="16"/>
      <c r="HZ1047" s="16"/>
      <c r="IA1047" s="16"/>
      <c r="IB1047" s="16"/>
      <c r="IC1047" s="16"/>
      <c r="ID1047" s="16"/>
      <c r="IE1047" s="16"/>
      <c r="IF1047" s="16"/>
      <c r="IG1047" s="16"/>
      <c r="IH1047" s="16"/>
      <c r="II1047" s="16"/>
      <c r="IJ1047" s="16"/>
      <c r="IK1047" s="16"/>
      <c r="IL1047" s="16"/>
      <c r="IM1047" s="16"/>
      <c r="IN1047" s="16"/>
      <c r="IO1047" s="16"/>
      <c r="IP1047" s="16"/>
      <c r="IQ1047" s="16"/>
      <c r="IR1047" s="16"/>
      <c r="IS1047" s="16"/>
      <c r="IT1047" s="16"/>
      <c r="IU1047" s="16"/>
      <c r="IV1047" s="16"/>
      <c r="IW1047" s="16"/>
      <c r="IX1047" s="16"/>
      <c r="IY1047" s="16"/>
      <c r="IZ1047" s="16"/>
      <c r="JA1047" s="16"/>
      <c r="JB1047" s="16"/>
      <c r="JC1047" s="16"/>
      <c r="JD1047" s="16"/>
      <c r="JE1047" s="16"/>
      <c r="JF1047" s="16"/>
      <c r="JG1047" s="16"/>
      <c r="JH1047" s="16"/>
      <c r="JI1047" s="16"/>
      <c r="JJ1047" s="16"/>
      <c r="JK1047" s="16"/>
      <c r="JL1047" s="16"/>
      <c r="JM1047" s="16"/>
      <c r="JN1047" s="16"/>
      <c r="JO1047" s="16"/>
      <c r="JP1047" s="16"/>
    </row>
    <row r="1048" spans="2:276" s="18" customFormat="1" ht="15.75" customHeight="1" x14ac:dyDescent="0.25">
      <c r="B1048" s="16"/>
      <c r="C1048" s="16"/>
      <c r="D1048" s="16"/>
      <c r="E1048" s="16"/>
      <c r="F1048" s="16"/>
      <c r="G1048" s="16"/>
      <c r="H1048" s="16"/>
      <c r="I1048" s="16"/>
      <c r="J1048" s="16"/>
      <c r="K1048" s="16"/>
      <c r="L1048" s="16"/>
      <c r="M1048" s="16"/>
      <c r="N1048" s="16"/>
      <c r="O1048" s="16"/>
      <c r="P1048" s="16"/>
      <c r="Q1048" s="16"/>
      <c r="R1048" s="16"/>
      <c r="S1048" s="16"/>
      <c r="T1048" s="16"/>
      <c r="U1048" s="16"/>
      <c r="V1048" s="16"/>
      <c r="W1048" s="16"/>
      <c r="X1048" s="16"/>
      <c r="Y1048" s="16"/>
      <c r="Z1048" s="16"/>
      <c r="AA1048" s="16"/>
      <c r="AB1048" s="16"/>
      <c r="AC1048" s="16"/>
      <c r="AD1048" s="16"/>
      <c r="AE1048" s="16"/>
      <c r="AF1048" s="16"/>
      <c r="AG1048" s="16"/>
      <c r="AH1048" s="16"/>
      <c r="AI1048" s="16"/>
      <c r="AJ1048" s="16"/>
      <c r="AK1048" s="16"/>
      <c r="AL1048" s="16"/>
      <c r="AM1048" s="16"/>
      <c r="AN1048" s="16"/>
      <c r="AO1048" s="16"/>
      <c r="AP1048" s="16"/>
      <c r="AQ1048" s="16"/>
      <c r="AR1048" s="16"/>
      <c r="AS1048" s="16"/>
      <c r="AT1048" s="16"/>
      <c r="AU1048" s="16"/>
      <c r="AV1048" s="16"/>
      <c r="AW1048" s="16"/>
      <c r="AX1048" s="16"/>
      <c r="AY1048" s="16"/>
      <c r="AZ1048" s="16"/>
      <c r="BA1048" s="16"/>
      <c r="BB1048" s="16"/>
      <c r="BC1048" s="16"/>
      <c r="BD1048" s="16"/>
      <c r="BE1048" s="16"/>
      <c r="BF1048" s="16"/>
      <c r="BG1048" s="16"/>
      <c r="BH1048" s="16"/>
      <c r="BI1048" s="16"/>
      <c r="BJ1048" s="16"/>
      <c r="BK1048" s="16"/>
      <c r="BL1048" s="16"/>
      <c r="BM1048" s="16"/>
      <c r="BN1048" s="16"/>
      <c r="BO1048" s="16"/>
      <c r="BP1048" s="16"/>
      <c r="BQ1048" s="16"/>
      <c r="BR1048" s="16"/>
      <c r="BS1048" s="16"/>
      <c r="BT1048" s="16"/>
      <c r="BU1048" s="16"/>
      <c r="BV1048" s="16"/>
      <c r="BW1048" s="16"/>
      <c r="BX1048" s="16"/>
      <c r="BY1048" s="16"/>
      <c r="BZ1048" s="16"/>
      <c r="CA1048" s="16"/>
      <c r="CB1048" s="16"/>
      <c r="CC1048" s="16"/>
      <c r="CD1048" s="16"/>
      <c r="CE1048" s="16"/>
      <c r="CF1048" s="16"/>
      <c r="CG1048" s="16"/>
      <c r="CH1048" s="16"/>
      <c r="CI1048" s="16"/>
      <c r="CJ1048" s="16"/>
      <c r="CK1048" s="16"/>
      <c r="CL1048" s="16"/>
      <c r="CM1048" s="16"/>
      <c r="CN1048" s="16"/>
      <c r="CO1048" s="16"/>
      <c r="CP1048" s="16"/>
      <c r="CQ1048" s="16"/>
      <c r="CR1048" s="16"/>
      <c r="CS1048" s="16"/>
      <c r="CT1048" s="16"/>
      <c r="CU1048" s="16"/>
      <c r="CV1048" s="16"/>
      <c r="CW1048" s="16"/>
      <c r="CX1048" s="16"/>
      <c r="CY1048" s="16"/>
      <c r="CZ1048" s="16"/>
      <c r="DA1048" s="16"/>
      <c r="DB1048" s="16"/>
      <c r="DC1048" s="16"/>
      <c r="DD1048" s="16"/>
      <c r="DE1048" s="16"/>
      <c r="DF1048" s="16"/>
      <c r="DG1048" s="16"/>
      <c r="DH1048" s="16"/>
      <c r="DI1048" s="16"/>
      <c r="DJ1048" s="16"/>
      <c r="DK1048" s="16"/>
      <c r="DL1048" s="16"/>
      <c r="DM1048" s="16"/>
      <c r="DN1048" s="16"/>
      <c r="DO1048" s="16"/>
      <c r="DP1048" s="16"/>
      <c r="DQ1048" s="16"/>
      <c r="DR1048" s="16"/>
      <c r="DS1048" s="16"/>
      <c r="DT1048" s="16"/>
      <c r="DU1048" s="16"/>
      <c r="DV1048" s="16"/>
      <c r="DW1048" s="16"/>
      <c r="DX1048" s="16"/>
      <c r="DY1048" s="16"/>
      <c r="DZ1048" s="16"/>
      <c r="EA1048" s="16"/>
      <c r="EB1048" s="16"/>
      <c r="EC1048" s="16"/>
      <c r="ED1048" s="16"/>
      <c r="EE1048" s="16"/>
      <c r="EF1048" s="16"/>
      <c r="EG1048" s="16"/>
      <c r="EH1048" s="16"/>
      <c r="EI1048" s="16"/>
      <c r="EJ1048" s="16"/>
      <c r="EK1048" s="16"/>
      <c r="EL1048" s="16"/>
      <c r="EM1048" s="16"/>
      <c r="EN1048" s="16"/>
      <c r="EO1048" s="16"/>
      <c r="EP1048" s="16"/>
      <c r="EQ1048" s="16"/>
      <c r="ER1048" s="16"/>
      <c r="ES1048" s="16"/>
      <c r="ET1048" s="16"/>
      <c r="EU1048" s="16"/>
      <c r="EV1048" s="16"/>
      <c r="EW1048" s="16"/>
      <c r="EX1048" s="16"/>
      <c r="EY1048" s="16"/>
      <c r="EZ1048" s="16"/>
      <c r="FA1048" s="16"/>
      <c r="FB1048" s="16"/>
      <c r="FC1048" s="16"/>
      <c r="FD1048" s="16"/>
      <c r="FE1048" s="16"/>
      <c r="FF1048" s="16"/>
      <c r="FG1048" s="16"/>
      <c r="FH1048" s="16"/>
      <c r="FI1048" s="16"/>
      <c r="FJ1048" s="16"/>
      <c r="FK1048" s="16"/>
      <c r="FL1048" s="16"/>
      <c r="FM1048" s="16"/>
      <c r="FN1048" s="16"/>
      <c r="FO1048" s="16"/>
      <c r="FP1048" s="16"/>
      <c r="FQ1048" s="16"/>
      <c r="FR1048" s="16"/>
      <c r="FS1048" s="16"/>
      <c r="FT1048" s="16"/>
      <c r="FU1048" s="16"/>
      <c r="FV1048" s="16"/>
      <c r="FW1048" s="16"/>
      <c r="FX1048" s="16"/>
      <c r="FY1048" s="16"/>
      <c r="FZ1048" s="16"/>
      <c r="GA1048" s="16"/>
      <c r="GB1048" s="16"/>
      <c r="GC1048" s="16"/>
      <c r="GD1048" s="16"/>
      <c r="GE1048" s="16"/>
      <c r="GF1048" s="16"/>
      <c r="GG1048" s="16"/>
      <c r="GH1048" s="16"/>
      <c r="GI1048" s="16"/>
      <c r="GJ1048" s="16"/>
      <c r="GK1048" s="16"/>
      <c r="GL1048" s="16"/>
      <c r="GM1048" s="16"/>
      <c r="GN1048" s="16"/>
      <c r="GO1048" s="16"/>
      <c r="GP1048" s="16"/>
      <c r="GQ1048" s="16"/>
      <c r="GR1048" s="16"/>
      <c r="GS1048" s="16"/>
      <c r="GT1048" s="16"/>
      <c r="GU1048" s="16"/>
      <c r="GV1048" s="16"/>
      <c r="GW1048" s="16"/>
      <c r="GX1048" s="16"/>
      <c r="GY1048" s="16"/>
      <c r="GZ1048" s="16"/>
      <c r="HA1048" s="16"/>
      <c r="HB1048" s="16"/>
      <c r="HC1048" s="16"/>
      <c r="HD1048" s="16"/>
      <c r="HE1048" s="16"/>
      <c r="HF1048" s="16"/>
      <c r="HG1048" s="16"/>
      <c r="HH1048" s="16"/>
      <c r="HI1048" s="16"/>
      <c r="HJ1048" s="16"/>
      <c r="HK1048" s="16"/>
      <c r="HL1048" s="16"/>
      <c r="HM1048" s="16"/>
      <c r="HN1048" s="16"/>
      <c r="HO1048" s="16"/>
      <c r="HP1048" s="16"/>
      <c r="HQ1048" s="16"/>
      <c r="HR1048" s="16"/>
      <c r="HS1048" s="16"/>
      <c r="HT1048" s="16"/>
      <c r="HU1048" s="16"/>
      <c r="HV1048" s="16"/>
      <c r="HW1048" s="16"/>
      <c r="HX1048" s="16"/>
      <c r="HY1048" s="16"/>
      <c r="HZ1048" s="16"/>
      <c r="IA1048" s="16"/>
      <c r="IB1048" s="16"/>
      <c r="IC1048" s="16"/>
      <c r="ID1048" s="16"/>
      <c r="IE1048" s="16"/>
      <c r="IF1048" s="16"/>
      <c r="IG1048" s="16"/>
      <c r="IH1048" s="16"/>
      <c r="II1048" s="16"/>
      <c r="IJ1048" s="16"/>
      <c r="IK1048" s="16"/>
      <c r="IL1048" s="16"/>
      <c r="IM1048" s="16"/>
      <c r="IN1048" s="16"/>
      <c r="IO1048" s="16"/>
      <c r="IP1048" s="16"/>
      <c r="IQ1048" s="16"/>
      <c r="IR1048" s="16"/>
      <c r="IS1048" s="16"/>
      <c r="IT1048" s="16"/>
      <c r="IU1048" s="16"/>
      <c r="IV1048" s="16"/>
      <c r="IW1048" s="16"/>
      <c r="IX1048" s="16"/>
      <c r="IY1048" s="16"/>
      <c r="IZ1048" s="16"/>
      <c r="JA1048" s="16"/>
      <c r="JB1048" s="16"/>
      <c r="JC1048" s="16"/>
      <c r="JD1048" s="16"/>
      <c r="JE1048" s="16"/>
      <c r="JF1048" s="16"/>
      <c r="JG1048" s="16"/>
      <c r="JH1048" s="16"/>
      <c r="JI1048" s="16"/>
      <c r="JJ1048" s="16"/>
      <c r="JK1048" s="16"/>
      <c r="JL1048" s="16"/>
      <c r="JM1048" s="16"/>
      <c r="JN1048" s="16"/>
      <c r="JO1048" s="16"/>
      <c r="JP1048" s="16"/>
    </row>
    <row r="1049" spans="2:276" s="18" customFormat="1" ht="15.75" customHeight="1" x14ac:dyDescent="0.25">
      <c r="B1049" s="16"/>
      <c r="C1049" s="16"/>
      <c r="D1049" s="16"/>
      <c r="E1049" s="16"/>
      <c r="F1049" s="16"/>
      <c r="G1049" s="16"/>
      <c r="H1049" s="16"/>
      <c r="I1049" s="16"/>
      <c r="J1049" s="16"/>
      <c r="K1049" s="16"/>
      <c r="L1049" s="16"/>
      <c r="M1049" s="16"/>
      <c r="N1049" s="16"/>
      <c r="O1049" s="16"/>
      <c r="P1049" s="16"/>
      <c r="Q1049" s="16"/>
      <c r="R1049" s="16"/>
      <c r="S1049" s="16"/>
      <c r="T1049" s="16"/>
      <c r="U1049" s="16"/>
      <c r="V1049" s="16"/>
      <c r="W1049" s="16"/>
      <c r="X1049" s="16"/>
      <c r="Y1049" s="16"/>
      <c r="Z1049" s="16"/>
      <c r="AA1049" s="16"/>
      <c r="AB1049" s="16"/>
      <c r="AC1049" s="16"/>
      <c r="AD1049" s="16"/>
      <c r="AE1049" s="16"/>
      <c r="AF1049" s="16"/>
      <c r="AG1049" s="16"/>
      <c r="AH1049" s="16"/>
      <c r="AI1049" s="16"/>
      <c r="AJ1049" s="16"/>
      <c r="AK1049" s="16"/>
      <c r="AL1049" s="16"/>
      <c r="AM1049" s="16"/>
      <c r="AN1049" s="16"/>
      <c r="AO1049" s="16"/>
      <c r="AP1049" s="16"/>
      <c r="AQ1049" s="16"/>
      <c r="AR1049" s="16"/>
      <c r="AS1049" s="16"/>
      <c r="AT1049" s="16"/>
      <c r="AU1049" s="16"/>
      <c r="AV1049" s="16"/>
      <c r="AW1049" s="16"/>
      <c r="AX1049" s="16"/>
      <c r="AY1049" s="16"/>
      <c r="AZ1049" s="16"/>
      <c r="BA1049" s="16"/>
      <c r="BB1049" s="16"/>
      <c r="BC1049" s="16"/>
      <c r="BD1049" s="16"/>
      <c r="BE1049" s="16"/>
      <c r="BF1049" s="16"/>
      <c r="BG1049" s="16"/>
      <c r="BH1049" s="16"/>
      <c r="BI1049" s="16"/>
      <c r="BJ1049" s="16"/>
      <c r="BK1049" s="16"/>
      <c r="BL1049" s="16"/>
      <c r="BM1049" s="16"/>
      <c r="BN1049" s="16"/>
      <c r="BO1049" s="16"/>
      <c r="BP1049" s="16"/>
      <c r="BQ1049" s="16"/>
      <c r="BR1049" s="16"/>
      <c r="BS1049" s="16"/>
      <c r="BT1049" s="16"/>
      <c r="BU1049" s="16"/>
      <c r="BV1049" s="16"/>
      <c r="BW1049" s="16"/>
      <c r="BX1049" s="16"/>
      <c r="BY1049" s="16"/>
      <c r="BZ1049" s="16"/>
      <c r="CA1049" s="16"/>
      <c r="CB1049" s="16"/>
      <c r="CC1049" s="16"/>
      <c r="CD1049" s="16"/>
      <c r="CE1049" s="16"/>
      <c r="CF1049" s="16"/>
      <c r="CG1049" s="16"/>
      <c r="CH1049" s="16"/>
      <c r="CI1049" s="16"/>
      <c r="CJ1049" s="16"/>
      <c r="CK1049" s="16"/>
      <c r="CL1049" s="16"/>
      <c r="CM1049" s="16"/>
      <c r="CN1049" s="16"/>
      <c r="CO1049" s="16"/>
      <c r="CP1049" s="16"/>
      <c r="CQ1049" s="16"/>
      <c r="CR1049" s="16"/>
      <c r="CS1049" s="16"/>
      <c r="CT1049" s="16"/>
      <c r="CU1049" s="16"/>
      <c r="CV1049" s="16"/>
      <c r="CW1049" s="16"/>
      <c r="CX1049" s="16"/>
      <c r="CY1049" s="16"/>
      <c r="CZ1049" s="16"/>
      <c r="DA1049" s="16"/>
      <c r="DB1049" s="16"/>
      <c r="DC1049" s="16"/>
      <c r="DD1049" s="16"/>
      <c r="DE1049" s="16"/>
      <c r="DF1049" s="16"/>
      <c r="DG1049" s="16"/>
      <c r="DH1049" s="16"/>
      <c r="DI1049" s="16"/>
      <c r="DJ1049" s="16"/>
      <c r="DK1049" s="16"/>
      <c r="DL1049" s="16"/>
      <c r="DM1049" s="16"/>
      <c r="DN1049" s="16"/>
      <c r="DO1049" s="16"/>
      <c r="DP1049" s="16"/>
      <c r="DQ1049" s="16"/>
      <c r="DR1049" s="16"/>
      <c r="DS1049" s="16"/>
      <c r="DT1049" s="16"/>
      <c r="DU1049" s="16"/>
      <c r="DV1049" s="16"/>
      <c r="DW1049" s="16"/>
      <c r="DX1049" s="16"/>
      <c r="DY1049" s="16"/>
      <c r="DZ1049" s="16"/>
      <c r="EA1049" s="16"/>
      <c r="EB1049" s="16"/>
      <c r="EC1049" s="16"/>
      <c r="ED1049" s="16"/>
      <c r="EE1049" s="16"/>
      <c r="EF1049" s="16"/>
      <c r="EG1049" s="16"/>
      <c r="EH1049" s="16"/>
      <c r="EI1049" s="16"/>
      <c r="EJ1049" s="16"/>
      <c r="EK1049" s="16"/>
      <c r="EL1049" s="16"/>
      <c r="EM1049" s="16"/>
      <c r="EN1049" s="16"/>
      <c r="EO1049" s="16"/>
      <c r="EP1049" s="16"/>
      <c r="EQ1049" s="16"/>
      <c r="ER1049" s="16"/>
      <c r="ES1049" s="16"/>
      <c r="ET1049" s="16"/>
      <c r="EU1049" s="16"/>
      <c r="EV1049" s="16"/>
      <c r="EW1049" s="16"/>
      <c r="EX1049" s="16"/>
      <c r="EY1049" s="16"/>
      <c r="EZ1049" s="16"/>
      <c r="FA1049" s="16"/>
      <c r="FB1049" s="16"/>
      <c r="FC1049" s="16"/>
      <c r="FD1049" s="16"/>
      <c r="FE1049" s="16"/>
      <c r="FF1049" s="16"/>
      <c r="FG1049" s="16"/>
      <c r="FH1049" s="16"/>
      <c r="FI1049" s="16"/>
      <c r="FJ1049" s="16"/>
      <c r="FK1049" s="16"/>
      <c r="FL1049" s="16"/>
      <c r="FM1049" s="16"/>
      <c r="FN1049" s="16"/>
      <c r="FO1049" s="16"/>
      <c r="FP1049" s="16"/>
      <c r="FQ1049" s="16"/>
      <c r="FR1049" s="16"/>
      <c r="FS1049" s="16"/>
      <c r="FT1049" s="16"/>
      <c r="FU1049" s="16"/>
      <c r="FV1049" s="16"/>
      <c r="FW1049" s="16"/>
      <c r="FX1049" s="16"/>
      <c r="FY1049" s="16"/>
      <c r="FZ1049" s="16"/>
      <c r="GA1049" s="16"/>
      <c r="GB1049" s="16"/>
      <c r="GC1049" s="16"/>
      <c r="GD1049" s="16"/>
      <c r="GE1049" s="16"/>
      <c r="GF1049" s="16"/>
      <c r="GG1049" s="16"/>
      <c r="GH1049" s="16"/>
      <c r="GI1049" s="16"/>
      <c r="GJ1049" s="16"/>
      <c r="GK1049" s="16"/>
      <c r="GL1049" s="16"/>
      <c r="GM1049" s="16"/>
      <c r="GN1049" s="16"/>
      <c r="GO1049" s="16"/>
      <c r="GP1049" s="16"/>
      <c r="GQ1049" s="16"/>
      <c r="GR1049" s="16"/>
      <c r="GS1049" s="16"/>
      <c r="GT1049" s="16"/>
      <c r="GU1049" s="16"/>
      <c r="GV1049" s="16"/>
      <c r="GW1049" s="16"/>
      <c r="GX1049" s="16"/>
      <c r="GY1049" s="16"/>
      <c r="GZ1049" s="16"/>
      <c r="HA1049" s="16"/>
      <c r="HB1049" s="16"/>
      <c r="HC1049" s="16"/>
      <c r="HD1049" s="16"/>
      <c r="HE1049" s="16"/>
      <c r="HF1049" s="16"/>
      <c r="HG1049" s="16"/>
      <c r="HH1049" s="16"/>
      <c r="HI1049" s="16"/>
      <c r="HJ1049" s="16"/>
      <c r="HK1049" s="16"/>
      <c r="HL1049" s="16"/>
      <c r="HM1049" s="16"/>
      <c r="HN1049" s="16"/>
      <c r="HO1049" s="16"/>
      <c r="HP1049" s="16"/>
      <c r="HQ1049" s="16"/>
      <c r="HR1049" s="16"/>
      <c r="HS1049" s="16"/>
      <c r="HT1049" s="16"/>
      <c r="HU1049" s="16"/>
      <c r="HV1049" s="16"/>
      <c r="HW1049" s="16"/>
      <c r="HX1049" s="16"/>
      <c r="HY1049" s="16"/>
      <c r="HZ1049" s="16"/>
      <c r="IA1049" s="16"/>
      <c r="IB1049" s="16"/>
      <c r="IC1049" s="16"/>
      <c r="ID1049" s="16"/>
      <c r="IE1049" s="16"/>
      <c r="IF1049" s="16"/>
      <c r="IG1049" s="16"/>
      <c r="IH1049" s="16"/>
      <c r="II1049" s="16"/>
      <c r="IJ1049" s="16"/>
      <c r="IK1049" s="16"/>
      <c r="IL1049" s="16"/>
      <c r="IM1049" s="16"/>
      <c r="IN1049" s="16"/>
      <c r="IO1049" s="16"/>
      <c r="IP1049" s="16"/>
      <c r="IQ1049" s="16"/>
      <c r="IR1049" s="16"/>
      <c r="IS1049" s="16"/>
      <c r="IT1049" s="16"/>
      <c r="IU1049" s="16"/>
      <c r="IV1049" s="16"/>
      <c r="IW1049" s="16"/>
      <c r="IX1049" s="16"/>
      <c r="IY1049" s="16"/>
      <c r="IZ1049" s="16"/>
      <c r="JA1049" s="16"/>
      <c r="JB1049" s="16"/>
      <c r="JC1049" s="16"/>
      <c r="JD1049" s="16"/>
      <c r="JE1049" s="16"/>
      <c r="JF1049" s="16"/>
      <c r="JG1049" s="16"/>
      <c r="JH1049" s="16"/>
      <c r="JI1049" s="16"/>
      <c r="JJ1049" s="16"/>
      <c r="JK1049" s="16"/>
      <c r="JL1049" s="16"/>
      <c r="JM1049" s="16"/>
      <c r="JN1049" s="16"/>
      <c r="JO1049" s="16"/>
      <c r="JP1049" s="16"/>
    </row>
    <row r="1050" spans="2:276" s="18" customFormat="1" ht="15.75" customHeight="1" x14ac:dyDescent="0.25">
      <c r="B1050" s="16"/>
      <c r="C1050" s="16"/>
      <c r="D1050" s="16"/>
      <c r="E1050" s="16"/>
      <c r="F1050" s="16"/>
      <c r="G1050" s="16"/>
      <c r="H1050" s="16"/>
      <c r="I1050" s="16"/>
      <c r="J1050" s="16"/>
      <c r="K1050" s="16"/>
      <c r="L1050" s="16"/>
      <c r="M1050" s="16"/>
      <c r="N1050" s="16"/>
      <c r="O1050" s="16"/>
      <c r="P1050" s="16"/>
      <c r="Q1050" s="16"/>
      <c r="R1050" s="16"/>
      <c r="S1050" s="16"/>
      <c r="T1050" s="16"/>
      <c r="U1050" s="16"/>
      <c r="V1050" s="16"/>
      <c r="W1050" s="16"/>
      <c r="X1050" s="16"/>
      <c r="Y1050" s="16"/>
      <c r="Z1050" s="16"/>
      <c r="AA1050" s="16"/>
      <c r="AB1050" s="16"/>
      <c r="AC1050" s="16"/>
      <c r="AD1050" s="16"/>
      <c r="AE1050" s="16"/>
      <c r="AF1050" s="16"/>
      <c r="AG1050" s="16"/>
      <c r="AH1050" s="16"/>
      <c r="AI1050" s="16"/>
      <c r="AJ1050" s="16"/>
      <c r="AK1050" s="16"/>
      <c r="AL1050" s="16"/>
      <c r="AM1050" s="16"/>
      <c r="AN1050" s="16"/>
      <c r="AO1050" s="16"/>
      <c r="AP1050" s="16"/>
      <c r="AQ1050" s="16"/>
      <c r="AR1050" s="16"/>
      <c r="AS1050" s="16"/>
      <c r="AT1050" s="16"/>
      <c r="AU1050" s="16"/>
      <c r="AV1050" s="16"/>
      <c r="AW1050" s="16"/>
      <c r="AX1050" s="16"/>
      <c r="AY1050" s="16"/>
      <c r="AZ1050" s="16"/>
      <c r="BA1050" s="16"/>
      <c r="BB1050" s="16"/>
      <c r="BC1050" s="16"/>
      <c r="BD1050" s="16"/>
      <c r="BE1050" s="16"/>
      <c r="BF1050" s="16"/>
      <c r="BG1050" s="16"/>
      <c r="BH1050" s="16"/>
      <c r="BI1050" s="16"/>
      <c r="BJ1050" s="16"/>
      <c r="BK1050" s="16"/>
      <c r="BL1050" s="16"/>
      <c r="BM1050" s="16"/>
      <c r="BN1050" s="16"/>
      <c r="BO1050" s="16"/>
      <c r="BP1050" s="16"/>
      <c r="BQ1050" s="16"/>
      <c r="BR1050" s="16"/>
      <c r="BS1050" s="16"/>
      <c r="BT1050" s="16"/>
      <c r="BU1050" s="16"/>
      <c r="BV1050" s="16"/>
      <c r="BW1050" s="16"/>
      <c r="BX1050" s="16"/>
      <c r="BY1050" s="16"/>
      <c r="BZ1050" s="16"/>
      <c r="CA1050" s="16"/>
      <c r="CB1050" s="16"/>
      <c r="CC1050" s="16"/>
      <c r="CD1050" s="16"/>
      <c r="CE1050" s="16"/>
      <c r="CF1050" s="16"/>
      <c r="CG1050" s="16"/>
      <c r="CH1050" s="16"/>
      <c r="CI1050" s="16"/>
      <c r="CJ1050" s="16"/>
      <c r="CK1050" s="16"/>
      <c r="CL1050" s="16"/>
      <c r="CM1050" s="16"/>
      <c r="CN1050" s="16"/>
      <c r="CO1050" s="16"/>
      <c r="CP1050" s="16"/>
      <c r="CQ1050" s="16"/>
      <c r="CR1050" s="16"/>
      <c r="CS1050" s="16"/>
      <c r="CT1050" s="16"/>
      <c r="CU1050" s="16"/>
      <c r="CV1050" s="16"/>
      <c r="CW1050" s="16"/>
      <c r="CX1050" s="16"/>
      <c r="CY1050" s="16"/>
      <c r="CZ1050" s="16"/>
      <c r="DA1050" s="16"/>
      <c r="DB1050" s="16"/>
      <c r="DC1050" s="16"/>
      <c r="DD1050" s="16"/>
      <c r="DE1050" s="16"/>
      <c r="DF1050" s="16"/>
      <c r="DG1050" s="16"/>
      <c r="DH1050" s="16"/>
      <c r="DI1050" s="16"/>
      <c r="DJ1050" s="16"/>
      <c r="DK1050" s="16"/>
      <c r="DL1050" s="16"/>
      <c r="DM1050" s="16"/>
      <c r="DN1050" s="16"/>
      <c r="DO1050" s="16"/>
      <c r="DP1050" s="16"/>
      <c r="DQ1050" s="16"/>
      <c r="DR1050" s="16"/>
      <c r="DS1050" s="16"/>
      <c r="DT1050" s="16"/>
      <c r="DU1050" s="16"/>
      <c r="DV1050" s="16"/>
      <c r="DW1050" s="16"/>
      <c r="DX1050" s="16"/>
      <c r="DY1050" s="16"/>
      <c r="DZ1050" s="16"/>
      <c r="EA1050" s="16"/>
      <c r="EB1050" s="16"/>
      <c r="EC1050" s="16"/>
      <c r="ED1050" s="16"/>
      <c r="EE1050" s="16"/>
      <c r="EF1050" s="16"/>
      <c r="EG1050" s="16"/>
      <c r="EH1050" s="16"/>
      <c r="EI1050" s="16"/>
      <c r="EJ1050" s="16"/>
      <c r="EK1050" s="16"/>
      <c r="EL1050" s="16"/>
      <c r="EM1050" s="16"/>
      <c r="EN1050" s="16"/>
      <c r="EO1050" s="16"/>
      <c r="EP1050" s="16"/>
      <c r="EQ1050" s="16"/>
      <c r="ER1050" s="16"/>
      <c r="ES1050" s="16"/>
      <c r="ET1050" s="16"/>
      <c r="EU1050" s="16"/>
      <c r="EV1050" s="16"/>
      <c r="EW1050" s="16"/>
      <c r="EX1050" s="16"/>
      <c r="EY1050" s="16"/>
      <c r="EZ1050" s="16"/>
      <c r="FA1050" s="16"/>
      <c r="FB1050" s="16"/>
      <c r="FC1050" s="16"/>
      <c r="FD1050" s="16"/>
      <c r="FE1050" s="16"/>
      <c r="FF1050" s="16"/>
      <c r="FG1050" s="16"/>
      <c r="FH1050" s="16"/>
      <c r="FI1050" s="16"/>
      <c r="FJ1050" s="16"/>
      <c r="FK1050" s="16"/>
      <c r="FL1050" s="16"/>
      <c r="FM1050" s="16"/>
      <c r="FN1050" s="16"/>
      <c r="FO1050" s="16"/>
      <c r="FP1050" s="16"/>
      <c r="FQ1050" s="16"/>
      <c r="FR1050" s="16"/>
      <c r="FS1050" s="16"/>
      <c r="FT1050" s="16"/>
      <c r="FU1050" s="16"/>
      <c r="FV1050" s="16"/>
      <c r="FW1050" s="16"/>
      <c r="FX1050" s="16"/>
      <c r="FY1050" s="16"/>
      <c r="FZ1050" s="16"/>
      <c r="GA1050" s="16"/>
      <c r="GB1050" s="16"/>
      <c r="GC1050" s="16"/>
      <c r="GD1050" s="16"/>
      <c r="GE1050" s="16"/>
      <c r="GF1050" s="16"/>
      <c r="GG1050" s="16"/>
      <c r="GH1050" s="16"/>
      <c r="GI1050" s="16"/>
      <c r="GJ1050" s="16"/>
      <c r="GK1050" s="16"/>
      <c r="GL1050" s="16"/>
      <c r="GM1050" s="16"/>
      <c r="GN1050" s="16"/>
      <c r="GO1050" s="16"/>
      <c r="GP1050" s="16"/>
      <c r="GQ1050" s="16"/>
      <c r="GR1050" s="16"/>
      <c r="GS1050" s="16"/>
      <c r="GT1050" s="16"/>
      <c r="GU1050" s="16"/>
      <c r="GV1050" s="16"/>
      <c r="GW1050" s="16"/>
      <c r="GX1050" s="16"/>
      <c r="GY1050" s="16"/>
      <c r="GZ1050" s="16"/>
      <c r="HA1050" s="16"/>
      <c r="HB1050" s="16"/>
      <c r="HC1050" s="16"/>
      <c r="HD1050" s="16"/>
      <c r="HE1050" s="16"/>
      <c r="HF1050" s="16"/>
      <c r="HG1050" s="16"/>
      <c r="HH1050" s="16"/>
      <c r="HI1050" s="16"/>
      <c r="HJ1050" s="16"/>
      <c r="HK1050" s="16"/>
      <c r="HL1050" s="16"/>
      <c r="HM1050" s="16"/>
      <c r="HN1050" s="16"/>
      <c r="HO1050" s="16"/>
      <c r="HP1050" s="16"/>
      <c r="HQ1050" s="16"/>
      <c r="HR1050" s="16"/>
      <c r="HS1050" s="16"/>
      <c r="HT1050" s="16"/>
      <c r="HU1050" s="16"/>
      <c r="HV1050" s="16"/>
      <c r="HW1050" s="16"/>
      <c r="HX1050" s="16"/>
      <c r="HY1050" s="16"/>
      <c r="HZ1050" s="16"/>
      <c r="IA1050" s="16"/>
      <c r="IB1050" s="16"/>
      <c r="IC1050" s="16"/>
      <c r="ID1050" s="16"/>
      <c r="IE1050" s="16"/>
      <c r="IF1050" s="16"/>
      <c r="IG1050" s="16"/>
      <c r="IH1050" s="16"/>
      <c r="II1050" s="16"/>
      <c r="IJ1050" s="16"/>
      <c r="IK1050" s="16"/>
      <c r="IL1050" s="16"/>
      <c r="IM1050" s="16"/>
      <c r="IN1050" s="16"/>
      <c r="IO1050" s="16"/>
      <c r="IP1050" s="16"/>
      <c r="IQ1050" s="16"/>
      <c r="IR1050" s="16"/>
      <c r="IS1050" s="16"/>
      <c r="IT1050" s="16"/>
      <c r="IU1050" s="16"/>
      <c r="IV1050" s="16"/>
      <c r="IW1050" s="16"/>
      <c r="IX1050" s="16"/>
      <c r="IY1050" s="16"/>
      <c r="IZ1050" s="16"/>
      <c r="JA1050" s="16"/>
      <c r="JB1050" s="16"/>
      <c r="JC1050" s="16"/>
      <c r="JD1050" s="16"/>
      <c r="JE1050" s="16"/>
      <c r="JF1050" s="16"/>
      <c r="JG1050" s="16"/>
      <c r="JH1050" s="16"/>
      <c r="JI1050" s="16"/>
      <c r="JJ1050" s="16"/>
      <c r="JK1050" s="16"/>
      <c r="JL1050" s="16"/>
      <c r="JM1050" s="16"/>
      <c r="JN1050" s="16"/>
      <c r="JO1050" s="16"/>
      <c r="JP1050" s="16"/>
    </row>
    <row r="1051" spans="2:276" s="18" customFormat="1" ht="15.75" customHeight="1" x14ac:dyDescent="0.25">
      <c r="B1051" s="16"/>
      <c r="C1051" s="16"/>
      <c r="D1051" s="16"/>
      <c r="E1051" s="16"/>
      <c r="F1051" s="16"/>
      <c r="G1051" s="16"/>
      <c r="H1051" s="16"/>
      <c r="I1051" s="16"/>
      <c r="J1051" s="16"/>
      <c r="K1051" s="16"/>
      <c r="L1051" s="16"/>
      <c r="M1051" s="16"/>
      <c r="N1051" s="16"/>
      <c r="O1051" s="16"/>
      <c r="P1051" s="16"/>
      <c r="Q1051" s="16"/>
      <c r="R1051" s="16"/>
      <c r="S1051" s="16"/>
      <c r="T1051" s="16"/>
      <c r="U1051" s="16"/>
      <c r="V1051" s="16"/>
      <c r="W1051" s="16"/>
      <c r="X1051" s="16"/>
      <c r="Y1051" s="16"/>
      <c r="Z1051" s="16"/>
      <c r="AA1051" s="16"/>
      <c r="AB1051" s="16"/>
      <c r="AC1051" s="16"/>
      <c r="AD1051" s="16"/>
      <c r="AE1051" s="16"/>
      <c r="AF1051" s="16"/>
      <c r="AG1051" s="16"/>
      <c r="AH1051" s="16"/>
      <c r="AI1051" s="16"/>
      <c r="AJ1051" s="16"/>
      <c r="AK1051" s="16"/>
      <c r="AL1051" s="16"/>
      <c r="AM1051" s="16"/>
      <c r="AN1051" s="16"/>
      <c r="AO1051" s="16"/>
      <c r="AP1051" s="16"/>
      <c r="AQ1051" s="16"/>
      <c r="AR1051" s="16"/>
      <c r="AS1051" s="16"/>
      <c r="AT1051" s="16"/>
      <c r="AU1051" s="16"/>
      <c r="AV1051" s="16"/>
      <c r="AW1051" s="16"/>
      <c r="AX1051" s="16"/>
      <c r="AY1051" s="16"/>
      <c r="AZ1051" s="16"/>
      <c r="BA1051" s="16"/>
      <c r="BB1051" s="16"/>
      <c r="BC1051" s="16"/>
      <c r="BD1051" s="16"/>
      <c r="BE1051" s="16"/>
      <c r="BF1051" s="16"/>
      <c r="BG1051" s="16"/>
      <c r="BH1051" s="16"/>
      <c r="BI1051" s="16"/>
      <c r="BJ1051" s="16"/>
      <c r="BK1051" s="16"/>
      <c r="BL1051" s="16"/>
      <c r="BM1051" s="16"/>
      <c r="BN1051" s="16"/>
      <c r="BO1051" s="16"/>
      <c r="BP1051" s="16"/>
      <c r="BQ1051" s="16"/>
      <c r="BR1051" s="16"/>
      <c r="BS1051" s="16"/>
      <c r="BT1051" s="16"/>
      <c r="BU1051" s="16"/>
      <c r="BV1051" s="16"/>
      <c r="BW1051" s="16"/>
      <c r="BX1051" s="16"/>
      <c r="BY1051" s="16"/>
      <c r="BZ1051" s="16"/>
      <c r="CA1051" s="16"/>
      <c r="CB1051" s="16"/>
      <c r="CC1051" s="16"/>
      <c r="CD1051" s="16"/>
      <c r="CE1051" s="16"/>
      <c r="CF1051" s="16"/>
      <c r="CG1051" s="16"/>
      <c r="CH1051" s="16"/>
      <c r="CI1051" s="16"/>
      <c r="CJ1051" s="16"/>
      <c r="CK1051" s="16"/>
      <c r="CL1051" s="16"/>
      <c r="CM1051" s="16"/>
      <c r="CN1051" s="16"/>
      <c r="CO1051" s="16"/>
      <c r="CP1051" s="16"/>
      <c r="CQ1051" s="16"/>
      <c r="CR1051" s="16"/>
      <c r="CS1051" s="16"/>
      <c r="CT1051" s="16"/>
      <c r="CU1051" s="16"/>
      <c r="CV1051" s="16"/>
      <c r="CW1051" s="16"/>
      <c r="CX1051" s="16"/>
      <c r="CY1051" s="16"/>
      <c r="CZ1051" s="16"/>
      <c r="DA1051" s="16"/>
      <c r="DB1051" s="16"/>
      <c r="DC1051" s="16"/>
      <c r="DD1051" s="16"/>
      <c r="DE1051" s="16"/>
      <c r="DF1051" s="16"/>
      <c r="DG1051" s="16"/>
      <c r="DH1051" s="16"/>
      <c r="DI1051" s="16"/>
      <c r="DJ1051" s="16"/>
      <c r="DK1051" s="16"/>
      <c r="DL1051" s="16"/>
      <c r="DM1051" s="16"/>
      <c r="DN1051" s="16"/>
      <c r="DO1051" s="16"/>
      <c r="DP1051" s="16"/>
      <c r="DQ1051" s="16"/>
      <c r="DR1051" s="16"/>
      <c r="DS1051" s="16"/>
      <c r="DT1051" s="16"/>
      <c r="DU1051" s="16"/>
      <c r="DV1051" s="16"/>
      <c r="DW1051" s="16"/>
      <c r="DX1051" s="16"/>
      <c r="DY1051" s="16"/>
      <c r="DZ1051" s="16"/>
      <c r="EA1051" s="16"/>
      <c r="EB1051" s="16"/>
      <c r="EC1051" s="16"/>
      <c r="ED1051" s="16"/>
      <c r="EE1051" s="16"/>
      <c r="EF1051" s="16"/>
      <c r="EG1051" s="16"/>
      <c r="EH1051" s="16"/>
      <c r="EI1051" s="16"/>
      <c r="EJ1051" s="16"/>
      <c r="EK1051" s="16"/>
      <c r="EL1051" s="16"/>
      <c r="EM1051" s="16"/>
      <c r="EN1051" s="16"/>
      <c r="EO1051" s="16"/>
      <c r="EP1051" s="16"/>
      <c r="EQ1051" s="16"/>
      <c r="ER1051" s="16"/>
      <c r="ES1051" s="16"/>
      <c r="ET1051" s="16"/>
      <c r="EU1051" s="16"/>
      <c r="EV1051" s="16"/>
      <c r="EW1051" s="16"/>
      <c r="EX1051" s="16"/>
      <c r="EY1051" s="16"/>
      <c r="EZ1051" s="16"/>
      <c r="FA1051" s="16"/>
      <c r="FB1051" s="16"/>
      <c r="FC1051" s="16"/>
      <c r="FD1051" s="16"/>
      <c r="FE1051" s="16"/>
      <c r="FF1051" s="16"/>
      <c r="FG1051" s="16"/>
      <c r="FH1051" s="16"/>
      <c r="FI1051" s="16"/>
      <c r="FJ1051" s="16"/>
      <c r="FK1051" s="16"/>
      <c r="FL1051" s="16"/>
      <c r="FM1051" s="16"/>
      <c r="FN1051" s="16"/>
      <c r="FO1051" s="16"/>
      <c r="FP1051" s="16"/>
      <c r="FQ1051" s="16"/>
      <c r="FR1051" s="16"/>
      <c r="FS1051" s="16"/>
      <c r="FT1051" s="16"/>
      <c r="FU1051" s="16"/>
      <c r="FV1051" s="16"/>
      <c r="FW1051" s="16"/>
      <c r="FX1051" s="16"/>
      <c r="FY1051" s="16"/>
      <c r="FZ1051" s="16"/>
      <c r="GA1051" s="16"/>
      <c r="GB1051" s="16"/>
      <c r="GC1051" s="16"/>
      <c r="GD1051" s="16"/>
      <c r="GE1051" s="16"/>
      <c r="GF1051" s="16"/>
      <c r="GG1051" s="16"/>
      <c r="GH1051" s="16"/>
      <c r="GI1051" s="16"/>
      <c r="GJ1051" s="16"/>
      <c r="GK1051" s="16"/>
      <c r="GL1051" s="16"/>
      <c r="GM1051" s="16"/>
      <c r="GN1051" s="16"/>
      <c r="GO1051" s="16"/>
      <c r="GP1051" s="16"/>
      <c r="GQ1051" s="16"/>
      <c r="GR1051" s="16"/>
      <c r="GS1051" s="16"/>
      <c r="GT1051" s="16"/>
      <c r="GU1051" s="16"/>
      <c r="GV1051" s="16"/>
      <c r="GW1051" s="16"/>
      <c r="GX1051" s="16"/>
      <c r="GY1051" s="16"/>
      <c r="GZ1051" s="16"/>
      <c r="HA1051" s="16"/>
      <c r="HB1051" s="16"/>
      <c r="HC1051" s="16"/>
      <c r="HD1051" s="16"/>
      <c r="HE1051" s="16"/>
      <c r="HF1051" s="16"/>
      <c r="HG1051" s="16"/>
      <c r="HH1051" s="16"/>
      <c r="HI1051" s="16"/>
      <c r="HJ1051" s="16"/>
      <c r="HK1051" s="16"/>
      <c r="HL1051" s="16"/>
      <c r="HM1051" s="16"/>
      <c r="HN1051" s="16"/>
      <c r="HO1051" s="16"/>
      <c r="HP1051" s="16"/>
      <c r="HQ1051" s="16"/>
      <c r="HR1051" s="16"/>
      <c r="HS1051" s="16"/>
      <c r="HT1051" s="16"/>
      <c r="HU1051" s="16"/>
      <c r="HV1051" s="16"/>
      <c r="HW1051" s="16"/>
      <c r="HX1051" s="16"/>
      <c r="HY1051" s="16"/>
      <c r="HZ1051" s="16"/>
      <c r="IA1051" s="16"/>
      <c r="IB1051" s="16"/>
      <c r="IC1051" s="16"/>
      <c r="ID1051" s="16"/>
      <c r="IE1051" s="16"/>
      <c r="IF1051" s="16"/>
      <c r="IG1051" s="16"/>
      <c r="IH1051" s="16"/>
      <c r="II1051" s="16"/>
      <c r="IJ1051" s="16"/>
      <c r="IK1051" s="16"/>
      <c r="IL1051" s="16"/>
      <c r="IM1051" s="16"/>
      <c r="IN1051" s="16"/>
      <c r="IO1051" s="16"/>
      <c r="IP1051" s="16"/>
      <c r="IQ1051" s="16"/>
      <c r="IR1051" s="16"/>
      <c r="IS1051" s="16"/>
      <c r="IT1051" s="16"/>
      <c r="IU1051" s="16"/>
      <c r="IV1051" s="16"/>
      <c r="IW1051" s="16"/>
      <c r="IX1051" s="16"/>
      <c r="IY1051" s="16"/>
      <c r="IZ1051" s="16"/>
      <c r="JA1051" s="16"/>
      <c r="JB1051" s="16"/>
      <c r="JC1051" s="16"/>
      <c r="JD1051" s="16"/>
      <c r="JE1051" s="16"/>
      <c r="JF1051" s="16"/>
      <c r="JG1051" s="16"/>
      <c r="JH1051" s="16"/>
      <c r="JI1051" s="16"/>
      <c r="JJ1051" s="16"/>
      <c r="JK1051" s="16"/>
      <c r="JL1051" s="16"/>
      <c r="JM1051" s="16"/>
      <c r="JN1051" s="16"/>
      <c r="JO1051" s="16"/>
      <c r="JP1051" s="16"/>
    </row>
    <row r="1052" spans="2:276" s="18" customFormat="1" ht="15.75" customHeight="1" x14ac:dyDescent="0.25">
      <c r="B1052" s="16"/>
      <c r="C1052" s="16"/>
      <c r="D1052" s="16"/>
      <c r="E1052" s="16"/>
      <c r="F1052" s="16"/>
      <c r="G1052" s="16"/>
      <c r="H1052" s="16"/>
      <c r="I1052" s="16"/>
      <c r="J1052" s="16"/>
      <c r="K1052" s="16"/>
      <c r="L1052" s="16"/>
      <c r="M1052" s="16"/>
      <c r="N1052" s="16"/>
      <c r="O1052" s="16"/>
      <c r="P1052" s="16"/>
      <c r="Q1052" s="16"/>
      <c r="R1052" s="16"/>
      <c r="S1052" s="16"/>
      <c r="T1052" s="16"/>
      <c r="U1052" s="16"/>
      <c r="V1052" s="16"/>
      <c r="W1052" s="16"/>
      <c r="X1052" s="16"/>
      <c r="Y1052" s="16"/>
      <c r="Z1052" s="16"/>
      <c r="AA1052" s="16"/>
      <c r="AB1052" s="16"/>
      <c r="AC1052" s="16"/>
      <c r="AD1052" s="16"/>
      <c r="AE1052" s="16"/>
      <c r="AF1052" s="16"/>
      <c r="AG1052" s="16"/>
      <c r="AH1052" s="16"/>
      <c r="AI1052" s="16"/>
      <c r="AJ1052" s="16"/>
      <c r="AK1052" s="16"/>
      <c r="AL1052" s="16"/>
      <c r="AM1052" s="16"/>
      <c r="AN1052" s="16"/>
      <c r="AO1052" s="16"/>
      <c r="AP1052" s="16"/>
      <c r="AQ1052" s="16"/>
      <c r="AR1052" s="16"/>
      <c r="AS1052" s="16"/>
      <c r="AT1052" s="16"/>
      <c r="AU1052" s="16"/>
      <c r="AV1052" s="16"/>
      <c r="AW1052" s="16"/>
      <c r="AX1052" s="16"/>
      <c r="AY1052" s="16"/>
      <c r="AZ1052" s="16"/>
      <c r="BA1052" s="16"/>
      <c r="BB1052" s="16"/>
      <c r="BC1052" s="16"/>
      <c r="BD1052" s="16"/>
      <c r="BE1052" s="16"/>
      <c r="BF1052" s="16"/>
      <c r="BG1052" s="16"/>
      <c r="BH1052" s="16"/>
      <c r="BI1052" s="16"/>
      <c r="BJ1052" s="16"/>
      <c r="BK1052" s="16"/>
      <c r="BL1052" s="16"/>
      <c r="BM1052" s="16"/>
      <c r="BN1052" s="16"/>
      <c r="BO1052" s="16"/>
      <c r="BP1052" s="16"/>
      <c r="BQ1052" s="16"/>
      <c r="BR1052" s="16"/>
      <c r="BS1052" s="16"/>
      <c r="BT1052" s="16"/>
      <c r="BU1052" s="16"/>
      <c r="BV1052" s="16"/>
      <c r="BW1052" s="16"/>
      <c r="BX1052" s="16"/>
      <c r="BY1052" s="16"/>
      <c r="BZ1052" s="16"/>
      <c r="CA1052" s="16"/>
      <c r="CB1052" s="16"/>
      <c r="CC1052" s="16"/>
      <c r="CD1052" s="16"/>
      <c r="CE1052" s="16"/>
      <c r="CF1052" s="16"/>
      <c r="CG1052" s="16"/>
      <c r="CH1052" s="16"/>
      <c r="CI1052" s="16"/>
      <c r="CJ1052" s="16"/>
      <c r="CK1052" s="16"/>
      <c r="CL1052" s="16"/>
      <c r="CM1052" s="16"/>
      <c r="CN1052" s="16"/>
      <c r="CO1052" s="16"/>
      <c r="CP1052" s="16"/>
      <c r="CQ1052" s="16"/>
      <c r="CR1052" s="16"/>
      <c r="CS1052" s="16"/>
      <c r="CT1052" s="16"/>
      <c r="CU1052" s="16"/>
      <c r="CV1052" s="16"/>
      <c r="CW1052" s="16"/>
      <c r="CX1052" s="16"/>
      <c r="CY1052" s="16"/>
      <c r="CZ1052" s="16"/>
      <c r="DA1052" s="16"/>
      <c r="DB1052" s="16"/>
      <c r="DC1052" s="16"/>
      <c r="DD1052" s="16"/>
      <c r="DE1052" s="16"/>
      <c r="DF1052" s="16"/>
      <c r="DG1052" s="16"/>
      <c r="DH1052" s="16"/>
      <c r="DI1052" s="16"/>
      <c r="DJ1052" s="16"/>
      <c r="DK1052" s="16"/>
      <c r="DL1052" s="16"/>
      <c r="DM1052" s="16"/>
      <c r="DN1052" s="16"/>
      <c r="DO1052" s="16"/>
      <c r="DP1052" s="16"/>
      <c r="DQ1052" s="16"/>
      <c r="DR1052" s="16"/>
      <c r="DS1052" s="16"/>
      <c r="DT1052" s="16"/>
      <c r="DU1052" s="16"/>
      <c r="DV1052" s="16"/>
      <c r="DW1052" s="16"/>
      <c r="DX1052" s="16"/>
      <c r="DY1052" s="16"/>
      <c r="DZ1052" s="16"/>
      <c r="EA1052" s="16"/>
      <c r="EB1052" s="16"/>
      <c r="EC1052" s="16"/>
      <c r="ED1052" s="16"/>
      <c r="EE1052" s="16"/>
      <c r="EF1052" s="16"/>
      <c r="EG1052" s="16"/>
      <c r="EH1052" s="16"/>
      <c r="EI1052" s="16"/>
      <c r="EJ1052" s="16"/>
      <c r="EK1052" s="16"/>
      <c r="EL1052" s="16"/>
      <c r="EM1052" s="16"/>
      <c r="EN1052" s="16"/>
      <c r="EO1052" s="16"/>
      <c r="EP1052" s="16"/>
      <c r="EQ1052" s="16"/>
      <c r="ER1052" s="16"/>
      <c r="ES1052" s="16"/>
      <c r="ET1052" s="16"/>
      <c r="EU1052" s="16"/>
      <c r="EV1052" s="16"/>
      <c r="EW1052" s="16"/>
      <c r="EX1052" s="16"/>
      <c r="EY1052" s="16"/>
      <c r="EZ1052" s="16"/>
      <c r="FA1052" s="16"/>
      <c r="FB1052" s="16"/>
      <c r="FC1052" s="16"/>
      <c r="FD1052" s="16"/>
      <c r="FE1052" s="16"/>
      <c r="FF1052" s="16"/>
      <c r="FG1052" s="16"/>
      <c r="FH1052" s="16"/>
      <c r="FI1052" s="16"/>
      <c r="FJ1052" s="16"/>
      <c r="FK1052" s="16"/>
      <c r="FL1052" s="16"/>
      <c r="FM1052" s="16"/>
      <c r="FN1052" s="16"/>
      <c r="FO1052" s="16"/>
      <c r="FP1052" s="16"/>
      <c r="FQ1052" s="16"/>
      <c r="FR1052" s="16"/>
      <c r="FS1052" s="16"/>
      <c r="FT1052" s="16"/>
      <c r="FU1052" s="16"/>
      <c r="FV1052" s="16"/>
      <c r="FW1052" s="16"/>
      <c r="FX1052" s="16"/>
      <c r="FY1052" s="16"/>
      <c r="FZ1052" s="16"/>
      <c r="GA1052" s="16"/>
      <c r="GB1052" s="16"/>
      <c r="GC1052" s="16"/>
      <c r="GD1052" s="16"/>
      <c r="GE1052" s="16"/>
      <c r="GF1052" s="16"/>
      <c r="GG1052" s="16"/>
      <c r="GH1052" s="16"/>
      <c r="GI1052" s="16"/>
      <c r="GJ1052" s="16"/>
      <c r="GK1052" s="16"/>
      <c r="GL1052" s="16"/>
      <c r="GM1052" s="16"/>
      <c r="GN1052" s="16"/>
      <c r="GO1052" s="16"/>
      <c r="GP1052" s="16"/>
      <c r="GQ1052" s="16"/>
      <c r="GR1052" s="16"/>
      <c r="GS1052" s="16"/>
      <c r="GT1052" s="16"/>
      <c r="GU1052" s="16"/>
      <c r="GV1052" s="16"/>
      <c r="GW1052" s="16"/>
      <c r="GX1052" s="16"/>
      <c r="GY1052" s="16"/>
      <c r="GZ1052" s="16"/>
      <c r="HA1052" s="16"/>
      <c r="HB1052" s="16"/>
      <c r="HC1052" s="16"/>
      <c r="HD1052" s="16"/>
      <c r="HE1052" s="16"/>
      <c r="HF1052" s="16"/>
      <c r="HG1052" s="16"/>
      <c r="HH1052" s="16"/>
      <c r="HI1052" s="16"/>
      <c r="HJ1052" s="16"/>
      <c r="HK1052" s="16"/>
      <c r="HL1052" s="16"/>
      <c r="HM1052" s="16"/>
      <c r="HN1052" s="16"/>
      <c r="HO1052" s="16"/>
      <c r="HP1052" s="16"/>
      <c r="HQ1052" s="16"/>
      <c r="HR1052" s="16"/>
      <c r="HS1052" s="16"/>
      <c r="HT1052" s="16"/>
      <c r="HU1052" s="16"/>
      <c r="HV1052" s="16"/>
      <c r="HW1052" s="16"/>
      <c r="HX1052" s="16"/>
      <c r="HY1052" s="16"/>
      <c r="HZ1052" s="16"/>
      <c r="IA1052" s="16"/>
      <c r="IB1052" s="16"/>
      <c r="IC1052" s="16"/>
      <c r="ID1052" s="16"/>
      <c r="IE1052" s="16"/>
      <c r="IF1052" s="16"/>
      <c r="IG1052" s="16"/>
      <c r="IH1052" s="16"/>
      <c r="II1052" s="16"/>
      <c r="IJ1052" s="16"/>
      <c r="IK1052" s="16"/>
      <c r="IL1052" s="16"/>
      <c r="IM1052" s="16"/>
      <c r="IN1052" s="16"/>
      <c r="IO1052" s="16"/>
      <c r="IP1052" s="16"/>
      <c r="IQ1052" s="16"/>
      <c r="IR1052" s="16"/>
      <c r="IS1052" s="16"/>
      <c r="IT1052" s="16"/>
      <c r="IU1052" s="16"/>
      <c r="IV1052" s="16"/>
      <c r="IW1052" s="16"/>
      <c r="IX1052" s="16"/>
      <c r="IY1052" s="16"/>
      <c r="IZ1052" s="16"/>
      <c r="JA1052" s="16"/>
      <c r="JB1052" s="16"/>
      <c r="JC1052" s="16"/>
      <c r="JD1052" s="16"/>
      <c r="JE1052" s="16"/>
      <c r="JF1052" s="16"/>
      <c r="JG1052" s="16"/>
      <c r="JH1052" s="16"/>
      <c r="JI1052" s="16"/>
      <c r="JJ1052" s="16"/>
      <c r="JK1052" s="16"/>
      <c r="JL1052" s="16"/>
      <c r="JM1052" s="16"/>
      <c r="JN1052" s="16"/>
      <c r="JO1052" s="16"/>
      <c r="JP1052" s="16"/>
    </row>
    <row r="1053" spans="2:276" s="18" customFormat="1" ht="15.75" customHeight="1" x14ac:dyDescent="0.25">
      <c r="B1053" s="16"/>
      <c r="C1053" s="16"/>
      <c r="D1053" s="16"/>
      <c r="E1053" s="16"/>
      <c r="F1053" s="16"/>
      <c r="G1053" s="16"/>
      <c r="H1053" s="16"/>
      <c r="I1053" s="16"/>
      <c r="J1053" s="16"/>
      <c r="K1053" s="16"/>
      <c r="L1053" s="16"/>
      <c r="M1053" s="16"/>
      <c r="N1053" s="16"/>
      <c r="O1053" s="16"/>
      <c r="P1053" s="16"/>
      <c r="Q1053" s="16"/>
      <c r="R1053" s="16"/>
      <c r="S1053" s="16"/>
      <c r="T1053" s="16"/>
      <c r="U1053" s="16"/>
      <c r="V1053" s="16"/>
      <c r="W1053" s="16"/>
      <c r="X1053" s="16"/>
      <c r="Y1053" s="16"/>
      <c r="Z1053" s="16"/>
      <c r="AA1053" s="16"/>
      <c r="AB1053" s="16"/>
      <c r="AC1053" s="16"/>
      <c r="AD1053" s="16"/>
      <c r="AE1053" s="16"/>
      <c r="AF1053" s="16"/>
      <c r="AG1053" s="16"/>
      <c r="AH1053" s="16"/>
      <c r="AI1053" s="16"/>
      <c r="AJ1053" s="16"/>
      <c r="AK1053" s="16"/>
      <c r="AL1053" s="16"/>
      <c r="AM1053" s="16"/>
      <c r="AN1053" s="16"/>
      <c r="AO1053" s="16"/>
      <c r="AP1053" s="16"/>
      <c r="AQ1053" s="16"/>
      <c r="AR1053" s="16"/>
      <c r="AS1053" s="16"/>
      <c r="AT1053" s="16"/>
      <c r="AU1053" s="16"/>
      <c r="AV1053" s="16"/>
      <c r="AW1053" s="16"/>
      <c r="AX1053" s="16"/>
      <c r="AY1053" s="16"/>
      <c r="AZ1053" s="16"/>
      <c r="BA1053" s="16"/>
      <c r="BB1053" s="16"/>
      <c r="BC1053" s="16"/>
      <c r="BD1053" s="16"/>
      <c r="BE1053" s="16"/>
      <c r="BF1053" s="16"/>
      <c r="BG1053" s="16"/>
      <c r="BH1053" s="16"/>
      <c r="BI1053" s="16"/>
      <c r="BJ1053" s="16"/>
      <c r="BK1053" s="16"/>
      <c r="BL1053" s="16"/>
      <c r="BM1053" s="16"/>
      <c r="BN1053" s="16"/>
      <c r="BO1053" s="16"/>
      <c r="BP1053" s="16"/>
      <c r="BQ1053" s="16"/>
      <c r="BR1053" s="16"/>
      <c r="BS1053" s="16"/>
      <c r="BT1053" s="16"/>
      <c r="BU1053" s="16"/>
      <c r="BV1053" s="16"/>
      <c r="BW1053" s="16"/>
      <c r="BX1053" s="16"/>
      <c r="BY1053" s="16"/>
      <c r="BZ1053" s="16"/>
      <c r="CA1053" s="16"/>
      <c r="CB1053" s="16"/>
      <c r="CC1053" s="16"/>
      <c r="CD1053" s="16"/>
      <c r="CE1053" s="16"/>
      <c r="CF1053" s="16"/>
      <c r="CG1053" s="16"/>
      <c r="CH1053" s="16"/>
      <c r="CI1053" s="16"/>
      <c r="CJ1053" s="16"/>
      <c r="CK1053" s="16"/>
      <c r="CL1053" s="16"/>
      <c r="CM1053" s="16"/>
      <c r="CN1053" s="16"/>
      <c r="CO1053" s="16"/>
      <c r="CP1053" s="16"/>
      <c r="CQ1053" s="16"/>
      <c r="CR1053" s="16"/>
      <c r="CS1053" s="16"/>
      <c r="CT1053" s="16"/>
      <c r="CU1053" s="16"/>
      <c r="CV1053" s="16"/>
      <c r="CW1053" s="16"/>
      <c r="CX1053" s="16"/>
      <c r="CY1053" s="16"/>
      <c r="CZ1053" s="16"/>
      <c r="DA1053" s="16"/>
      <c r="DB1053" s="16"/>
      <c r="DC1053" s="16"/>
      <c r="DD1053" s="16"/>
      <c r="DE1053" s="16"/>
      <c r="DF1053" s="16"/>
      <c r="DG1053" s="16"/>
      <c r="DH1053" s="16"/>
      <c r="DI1053" s="16"/>
      <c r="DJ1053" s="16"/>
      <c r="DK1053" s="16"/>
      <c r="DL1053" s="16"/>
      <c r="DM1053" s="16"/>
      <c r="DN1053" s="16"/>
      <c r="DO1053" s="16"/>
      <c r="DP1053" s="16"/>
      <c r="DQ1053" s="16"/>
      <c r="DR1053" s="16"/>
      <c r="DS1053" s="16"/>
      <c r="DT1053" s="16"/>
      <c r="DU1053" s="16"/>
      <c r="DV1053" s="16"/>
      <c r="DW1053" s="16"/>
      <c r="DX1053" s="16"/>
      <c r="DY1053" s="16"/>
      <c r="DZ1053" s="16"/>
      <c r="EA1053" s="16"/>
      <c r="EB1053" s="16"/>
      <c r="EC1053" s="16"/>
      <c r="ED1053" s="16"/>
      <c r="EE1053" s="16"/>
      <c r="EF1053" s="16"/>
      <c r="EG1053" s="16"/>
      <c r="EH1053" s="16"/>
      <c r="EI1053" s="16"/>
      <c r="EJ1053" s="16"/>
      <c r="EK1053" s="16"/>
      <c r="EL1053" s="16"/>
      <c r="EM1053" s="16"/>
      <c r="EN1053" s="16"/>
      <c r="EO1053" s="16"/>
      <c r="EP1053" s="16"/>
      <c r="EQ1053" s="16"/>
      <c r="ER1053" s="16"/>
      <c r="ES1053" s="16"/>
      <c r="ET1053" s="16"/>
      <c r="EU1053" s="16"/>
      <c r="EV1053" s="16"/>
      <c r="EW1053" s="16"/>
      <c r="EX1053" s="16"/>
      <c r="EY1053" s="16"/>
      <c r="EZ1053" s="16"/>
      <c r="FA1053" s="16"/>
      <c r="FB1053" s="16"/>
      <c r="FC1053" s="16"/>
      <c r="FD1053" s="16"/>
      <c r="FE1053" s="16"/>
      <c r="FF1053" s="16"/>
      <c r="FG1053" s="16"/>
      <c r="FH1053" s="16"/>
      <c r="FI1053" s="16"/>
      <c r="FJ1053" s="16"/>
      <c r="FK1053" s="16"/>
      <c r="FL1053" s="16"/>
      <c r="FM1053" s="16"/>
      <c r="FN1053" s="16"/>
      <c r="FO1053" s="16"/>
      <c r="FP1053" s="16"/>
      <c r="FQ1053" s="16"/>
      <c r="FR1053" s="16"/>
      <c r="FS1053" s="16"/>
      <c r="FT1053" s="16"/>
      <c r="FU1053" s="16"/>
      <c r="FV1053" s="16"/>
      <c r="FW1053" s="16"/>
      <c r="FX1053" s="16"/>
      <c r="FY1053" s="16"/>
      <c r="FZ1053" s="16"/>
      <c r="GA1053" s="16"/>
      <c r="GB1053" s="16"/>
      <c r="GC1053" s="16"/>
      <c r="GD1053" s="16"/>
      <c r="GE1053" s="16"/>
      <c r="GF1053" s="16"/>
      <c r="GG1053" s="16"/>
      <c r="GH1053" s="16"/>
      <c r="GI1053" s="16"/>
      <c r="GJ1053" s="16"/>
      <c r="GK1053" s="16"/>
      <c r="GL1053" s="16"/>
      <c r="GM1053" s="16"/>
      <c r="GN1053" s="16"/>
      <c r="GO1053" s="16"/>
      <c r="GP1053" s="16"/>
      <c r="GQ1053" s="16"/>
      <c r="GR1053" s="16"/>
      <c r="GS1053" s="16"/>
      <c r="GT1053" s="16"/>
      <c r="GU1053" s="16"/>
      <c r="GV1053" s="16"/>
      <c r="GW1053" s="16"/>
      <c r="GX1053" s="16"/>
      <c r="GY1053" s="16"/>
      <c r="GZ1053" s="16"/>
      <c r="HA1053" s="16"/>
      <c r="HB1053" s="16"/>
      <c r="HC1053" s="16"/>
      <c r="HD1053" s="16"/>
      <c r="HE1053" s="16"/>
      <c r="HF1053" s="16"/>
      <c r="HG1053" s="16"/>
      <c r="HH1053" s="16"/>
      <c r="HI1053" s="16"/>
      <c r="HJ1053" s="16"/>
      <c r="HK1053" s="16"/>
      <c r="HL1053" s="16"/>
      <c r="HM1053" s="16"/>
      <c r="HN1053" s="16"/>
      <c r="HO1053" s="16"/>
      <c r="HP1053" s="16"/>
      <c r="HQ1053" s="16"/>
      <c r="HR1053" s="16"/>
      <c r="HS1053" s="16"/>
      <c r="HT1053" s="16"/>
      <c r="HU1053" s="16"/>
      <c r="HV1053" s="16"/>
      <c r="HW1053" s="16"/>
      <c r="HX1053" s="16"/>
      <c r="HY1053" s="16"/>
      <c r="HZ1053" s="16"/>
      <c r="IA1053" s="16"/>
      <c r="IB1053" s="16"/>
      <c r="IC1053" s="16"/>
      <c r="ID1053" s="16"/>
      <c r="IE1053" s="16"/>
      <c r="IF1053" s="16"/>
      <c r="IG1053" s="16"/>
      <c r="IH1053" s="16"/>
      <c r="II1053" s="16"/>
      <c r="IJ1053" s="16"/>
      <c r="IK1053" s="16"/>
      <c r="IL1053" s="16"/>
      <c r="IM1053" s="16"/>
      <c r="IN1053" s="16"/>
      <c r="IO1053" s="16"/>
      <c r="IP1053" s="16"/>
      <c r="IQ1053" s="16"/>
      <c r="IR1053" s="16"/>
      <c r="IS1053" s="16"/>
      <c r="IT1053" s="16"/>
      <c r="IU1053" s="16"/>
      <c r="IV1053" s="16"/>
      <c r="IW1053" s="16"/>
      <c r="IX1053" s="16"/>
      <c r="IY1053" s="16"/>
      <c r="IZ1053" s="16"/>
      <c r="JA1053" s="16"/>
      <c r="JB1053" s="16"/>
      <c r="JC1053" s="16"/>
      <c r="JD1053" s="16"/>
      <c r="JE1053" s="16"/>
      <c r="JF1053" s="16"/>
      <c r="JG1053" s="16"/>
      <c r="JH1053" s="16"/>
      <c r="JI1053" s="16"/>
      <c r="JJ1053" s="16"/>
      <c r="JK1053" s="16"/>
      <c r="JL1053" s="16"/>
      <c r="JM1053" s="16"/>
      <c r="JN1053" s="16"/>
      <c r="JO1053" s="16"/>
      <c r="JP1053" s="16"/>
    </row>
    <row r="1054" spans="2:276" s="18" customFormat="1" ht="15.75" customHeight="1" x14ac:dyDescent="0.25">
      <c r="B1054" s="16"/>
      <c r="C1054" s="16"/>
      <c r="D1054" s="16"/>
      <c r="E1054" s="16"/>
      <c r="F1054" s="16"/>
      <c r="G1054" s="16"/>
      <c r="H1054" s="16"/>
      <c r="I1054" s="16"/>
      <c r="J1054" s="16"/>
      <c r="K1054" s="16"/>
      <c r="L1054" s="16"/>
      <c r="M1054" s="16"/>
      <c r="N1054" s="16"/>
      <c r="O1054" s="16"/>
      <c r="P1054" s="16"/>
      <c r="Q1054" s="16"/>
      <c r="R1054" s="16"/>
      <c r="S1054" s="16"/>
      <c r="T1054" s="16"/>
      <c r="U1054" s="16"/>
      <c r="V1054" s="16"/>
      <c r="W1054" s="16"/>
      <c r="X1054" s="16"/>
      <c r="Y1054" s="16"/>
      <c r="Z1054" s="16"/>
      <c r="AA1054" s="16"/>
      <c r="AB1054" s="16"/>
      <c r="AC1054" s="16"/>
      <c r="AD1054" s="16"/>
      <c r="AE1054" s="16"/>
      <c r="AF1054" s="16"/>
      <c r="AG1054" s="16"/>
      <c r="AH1054" s="16"/>
      <c r="AI1054" s="16"/>
      <c r="AJ1054" s="16"/>
      <c r="AK1054" s="16"/>
      <c r="AL1054" s="16"/>
      <c r="AM1054" s="16"/>
      <c r="AN1054" s="16"/>
      <c r="AO1054" s="16"/>
      <c r="AP1054" s="16"/>
      <c r="AQ1054" s="16"/>
      <c r="AR1054" s="16"/>
      <c r="AS1054" s="16"/>
      <c r="AT1054" s="16"/>
      <c r="AU1054" s="16"/>
      <c r="AV1054" s="16"/>
      <c r="AW1054" s="16"/>
      <c r="AX1054" s="16"/>
      <c r="AY1054" s="16"/>
      <c r="AZ1054" s="16"/>
      <c r="BA1054" s="16"/>
      <c r="BB1054" s="16"/>
      <c r="BC1054" s="16"/>
      <c r="BD1054" s="16"/>
      <c r="BE1054" s="16"/>
      <c r="BF1054" s="16"/>
      <c r="BG1054" s="16"/>
      <c r="BH1054" s="16"/>
      <c r="BI1054" s="16"/>
      <c r="BJ1054" s="16"/>
      <c r="BK1054" s="16"/>
      <c r="BL1054" s="16"/>
      <c r="BM1054" s="16"/>
      <c r="BN1054" s="16"/>
      <c r="BO1054" s="16"/>
      <c r="BP1054" s="16"/>
      <c r="BQ1054" s="16"/>
      <c r="BR1054" s="16"/>
      <c r="BS1054" s="16"/>
      <c r="BT1054" s="16"/>
      <c r="BU1054" s="16"/>
      <c r="BV1054" s="16"/>
      <c r="BW1054" s="16"/>
      <c r="BX1054" s="16"/>
      <c r="BY1054" s="16"/>
      <c r="BZ1054" s="16"/>
      <c r="CA1054" s="16"/>
      <c r="CB1054" s="16"/>
      <c r="CC1054" s="16"/>
      <c r="CD1054" s="16"/>
      <c r="CE1054" s="16"/>
      <c r="CF1054" s="16"/>
      <c r="CG1054" s="16"/>
      <c r="CH1054" s="16"/>
      <c r="CI1054" s="16"/>
      <c r="CJ1054" s="16"/>
      <c r="CK1054" s="16"/>
      <c r="CL1054" s="16"/>
      <c r="CM1054" s="16"/>
      <c r="CN1054" s="16"/>
      <c r="CO1054" s="16"/>
      <c r="CP1054" s="16"/>
      <c r="CQ1054" s="16"/>
      <c r="CR1054" s="16"/>
      <c r="CS1054" s="16"/>
      <c r="CT1054" s="16"/>
      <c r="CU1054" s="16"/>
      <c r="CV1054" s="16"/>
      <c r="CW1054" s="16"/>
      <c r="CX1054" s="16"/>
      <c r="CY1054" s="16"/>
      <c r="CZ1054" s="16"/>
      <c r="DA1054" s="16"/>
      <c r="DB1054" s="16"/>
      <c r="DC1054" s="16"/>
      <c r="DD1054" s="16"/>
      <c r="DE1054" s="16"/>
      <c r="DF1054" s="16"/>
      <c r="DG1054" s="16"/>
      <c r="DH1054" s="16"/>
      <c r="DI1054" s="16"/>
      <c r="DJ1054" s="16"/>
      <c r="DK1054" s="16"/>
      <c r="DL1054" s="16"/>
      <c r="DM1054" s="16"/>
      <c r="DN1054" s="16"/>
      <c r="DO1054" s="16"/>
      <c r="DP1054" s="16"/>
      <c r="DQ1054" s="16"/>
      <c r="DR1054" s="16"/>
      <c r="DS1054" s="16"/>
      <c r="DT1054" s="16"/>
      <c r="DU1054" s="16"/>
      <c r="DV1054" s="16"/>
      <c r="DW1054" s="16"/>
      <c r="DX1054" s="16"/>
      <c r="DY1054" s="16"/>
      <c r="DZ1054" s="16"/>
      <c r="EA1054" s="16"/>
      <c r="EB1054" s="16"/>
      <c r="EC1054" s="16"/>
      <c r="ED1054" s="16"/>
      <c r="EE1054" s="16"/>
      <c r="EF1054" s="16"/>
      <c r="EG1054" s="16"/>
      <c r="EH1054" s="16"/>
      <c r="EI1054" s="16"/>
      <c r="EJ1054" s="16"/>
      <c r="EK1054" s="16"/>
      <c r="EL1054" s="16"/>
      <c r="EM1054" s="16"/>
      <c r="EN1054" s="16"/>
      <c r="EO1054" s="16"/>
      <c r="EP1054" s="16"/>
      <c r="EQ1054" s="16"/>
      <c r="ER1054" s="16"/>
      <c r="ES1054" s="16"/>
      <c r="ET1054" s="16"/>
      <c r="EU1054" s="16"/>
      <c r="EV1054" s="16"/>
      <c r="EW1054" s="16"/>
      <c r="EX1054" s="16"/>
      <c r="EY1054" s="16"/>
      <c r="EZ1054" s="16"/>
      <c r="FA1054" s="16"/>
      <c r="FB1054" s="16"/>
      <c r="FC1054" s="16"/>
      <c r="FD1054" s="16"/>
      <c r="FE1054" s="16"/>
      <c r="FF1054" s="16"/>
      <c r="FG1054" s="16"/>
      <c r="FH1054" s="16"/>
      <c r="FI1054" s="16"/>
      <c r="FJ1054" s="16"/>
      <c r="FK1054" s="16"/>
      <c r="FL1054" s="16"/>
      <c r="FM1054" s="16"/>
      <c r="FN1054" s="16"/>
      <c r="FO1054" s="16"/>
      <c r="FP1054" s="16"/>
      <c r="FQ1054" s="16"/>
      <c r="FR1054" s="16"/>
      <c r="FS1054" s="16"/>
      <c r="FT1054" s="16"/>
      <c r="FU1054" s="16"/>
      <c r="FV1054" s="16"/>
      <c r="FW1054" s="16"/>
      <c r="FX1054" s="16"/>
      <c r="FY1054" s="16"/>
      <c r="FZ1054" s="16"/>
      <c r="GA1054" s="16"/>
      <c r="GB1054" s="16"/>
      <c r="GC1054" s="16"/>
      <c r="GD1054" s="16"/>
      <c r="GE1054" s="16"/>
      <c r="GF1054" s="16"/>
      <c r="GG1054" s="16"/>
      <c r="GH1054" s="16"/>
      <c r="GI1054" s="16"/>
      <c r="GJ1054" s="16"/>
      <c r="GK1054" s="16"/>
      <c r="GL1054" s="16"/>
      <c r="GM1054" s="16"/>
      <c r="GN1054" s="16"/>
      <c r="GO1054" s="16"/>
      <c r="GP1054" s="16"/>
      <c r="GQ1054" s="16"/>
      <c r="GR1054" s="16"/>
      <c r="GS1054" s="16"/>
      <c r="GT1054" s="16"/>
      <c r="GU1054" s="16"/>
      <c r="GV1054" s="16"/>
      <c r="GW1054" s="16"/>
      <c r="GX1054" s="16"/>
      <c r="GY1054" s="16"/>
      <c r="GZ1054" s="16"/>
      <c r="HA1054" s="16"/>
      <c r="HB1054" s="16"/>
      <c r="HC1054" s="16"/>
      <c r="HD1054" s="16"/>
      <c r="HE1054" s="16"/>
      <c r="HF1054" s="16"/>
      <c r="HG1054" s="16"/>
      <c r="HH1054" s="16"/>
      <c r="HI1054" s="16"/>
      <c r="HJ1054" s="16"/>
      <c r="HK1054" s="16"/>
      <c r="HL1054" s="16"/>
      <c r="HM1054" s="16"/>
      <c r="HN1054" s="16"/>
      <c r="HO1054" s="16"/>
      <c r="HP1054" s="16"/>
      <c r="HQ1054" s="16"/>
      <c r="HR1054" s="16"/>
      <c r="HS1054" s="16"/>
      <c r="HT1054" s="16"/>
      <c r="HU1054" s="16"/>
      <c r="HV1054" s="16"/>
      <c r="HW1054" s="16"/>
      <c r="HX1054" s="16"/>
      <c r="HY1054" s="16"/>
      <c r="HZ1054" s="16"/>
      <c r="IA1054" s="16"/>
      <c r="IB1054" s="16"/>
      <c r="IC1054" s="16"/>
      <c r="ID1054" s="16"/>
      <c r="IE1054" s="16"/>
      <c r="IF1054" s="16"/>
      <c r="IG1054" s="16"/>
      <c r="IH1054" s="16"/>
      <c r="II1054" s="16"/>
      <c r="IJ1054" s="16"/>
      <c r="IK1054" s="16"/>
      <c r="IL1054" s="16"/>
      <c r="IM1054" s="16"/>
      <c r="IN1054" s="16"/>
      <c r="IO1054" s="16"/>
      <c r="IP1054" s="16"/>
      <c r="IQ1054" s="16"/>
      <c r="IR1054" s="16"/>
      <c r="IS1054" s="16"/>
      <c r="IT1054" s="16"/>
      <c r="IU1054" s="16"/>
      <c r="IV1054" s="16"/>
      <c r="IW1054" s="16"/>
      <c r="IX1054" s="16"/>
      <c r="IY1054" s="16"/>
      <c r="IZ1054" s="16"/>
      <c r="JA1054" s="16"/>
      <c r="JB1054" s="16"/>
      <c r="JC1054" s="16"/>
      <c r="JD1054" s="16"/>
      <c r="JE1054" s="16"/>
      <c r="JF1054" s="16"/>
      <c r="JG1054" s="16"/>
      <c r="JH1054" s="16"/>
      <c r="JI1054" s="16"/>
      <c r="JJ1054" s="16"/>
      <c r="JK1054" s="16"/>
      <c r="JL1054" s="16"/>
      <c r="JM1054" s="16"/>
      <c r="JN1054" s="16"/>
      <c r="JO1054" s="16"/>
      <c r="JP1054" s="16"/>
    </row>
    <row r="1055" spans="2:276" s="18" customFormat="1" ht="15.75" customHeight="1" x14ac:dyDescent="0.25">
      <c r="B1055" s="16"/>
      <c r="C1055" s="16"/>
      <c r="D1055" s="16"/>
      <c r="E1055" s="16"/>
      <c r="F1055" s="16"/>
      <c r="G1055" s="16"/>
      <c r="H1055" s="16"/>
      <c r="I1055" s="16"/>
      <c r="J1055" s="16"/>
      <c r="K1055" s="16"/>
      <c r="L1055" s="16"/>
      <c r="M1055" s="16"/>
      <c r="N1055" s="16"/>
      <c r="O1055" s="16"/>
      <c r="P1055" s="16"/>
      <c r="Q1055" s="16"/>
      <c r="R1055" s="16"/>
      <c r="S1055" s="16"/>
      <c r="T1055" s="16"/>
      <c r="U1055" s="16"/>
      <c r="V1055" s="16"/>
      <c r="W1055" s="16"/>
      <c r="X1055" s="16"/>
      <c r="Y1055" s="16"/>
      <c r="Z1055" s="16"/>
      <c r="AA1055" s="16"/>
      <c r="AB1055" s="16"/>
      <c r="AC1055" s="16"/>
      <c r="AD1055" s="16"/>
      <c r="AE1055" s="16"/>
      <c r="AF1055" s="16"/>
      <c r="AG1055" s="16"/>
      <c r="AH1055" s="16"/>
      <c r="AI1055" s="16"/>
      <c r="AJ1055" s="16"/>
      <c r="AK1055" s="16"/>
      <c r="AL1055" s="16"/>
      <c r="AM1055" s="16"/>
      <c r="AN1055" s="16"/>
      <c r="AO1055" s="16"/>
      <c r="AP1055" s="16"/>
      <c r="AQ1055" s="16"/>
      <c r="AR1055" s="16"/>
      <c r="AS1055" s="16"/>
      <c r="AT1055" s="16"/>
      <c r="AU1055" s="16"/>
      <c r="AV1055" s="16"/>
      <c r="AW1055" s="16"/>
      <c r="AX1055" s="16"/>
      <c r="AY1055" s="16"/>
      <c r="AZ1055" s="16"/>
      <c r="BA1055" s="16"/>
      <c r="BB1055" s="16"/>
      <c r="BC1055" s="16"/>
      <c r="BD1055" s="16"/>
      <c r="BE1055" s="16"/>
      <c r="BF1055" s="16"/>
      <c r="BG1055" s="16"/>
      <c r="BH1055" s="16"/>
      <c r="BI1055" s="16"/>
      <c r="BJ1055" s="16"/>
      <c r="BK1055" s="16"/>
      <c r="BL1055" s="16"/>
      <c r="BM1055" s="16"/>
      <c r="BN1055" s="16"/>
      <c r="BO1055" s="16"/>
      <c r="BP1055" s="16"/>
      <c r="BQ1055" s="16"/>
      <c r="BR1055" s="16"/>
      <c r="BS1055" s="16"/>
      <c r="BT1055" s="16"/>
      <c r="BU1055" s="16"/>
      <c r="BV1055" s="16"/>
      <c r="BW1055" s="16"/>
      <c r="BX1055" s="16"/>
      <c r="BY1055" s="16"/>
      <c r="BZ1055" s="16"/>
      <c r="CA1055" s="16"/>
      <c r="CB1055" s="16"/>
      <c r="CC1055" s="16"/>
      <c r="CD1055" s="16"/>
      <c r="CE1055" s="16"/>
      <c r="CF1055" s="16"/>
      <c r="CG1055" s="16"/>
      <c r="CH1055" s="16"/>
      <c r="CI1055" s="16"/>
      <c r="CJ1055" s="16"/>
      <c r="CK1055" s="16"/>
      <c r="CL1055" s="16"/>
      <c r="CM1055" s="16"/>
      <c r="CN1055" s="16"/>
      <c r="CO1055" s="16"/>
      <c r="CP1055" s="16"/>
      <c r="CQ1055" s="16"/>
      <c r="CR1055" s="16"/>
      <c r="CS1055" s="16"/>
      <c r="CT1055" s="16"/>
      <c r="CU1055" s="16"/>
      <c r="CV1055" s="16"/>
      <c r="CW1055" s="16"/>
      <c r="CX1055" s="16"/>
      <c r="CY1055" s="16"/>
      <c r="CZ1055" s="16"/>
      <c r="DA1055" s="16"/>
      <c r="DB1055" s="16"/>
      <c r="DC1055" s="16"/>
      <c r="DD1055" s="16"/>
      <c r="DE1055" s="16"/>
      <c r="DF1055" s="16"/>
      <c r="DG1055" s="16"/>
      <c r="DH1055" s="16"/>
      <c r="DI1055" s="16"/>
      <c r="DJ1055" s="16"/>
      <c r="DK1055" s="16"/>
      <c r="DL1055" s="16"/>
      <c r="DM1055" s="16"/>
      <c r="DN1055" s="16"/>
      <c r="DO1055" s="16"/>
      <c r="DP1055" s="16"/>
      <c r="DQ1055" s="16"/>
      <c r="DR1055" s="16"/>
      <c r="DS1055" s="16"/>
      <c r="DT1055" s="16"/>
      <c r="DU1055" s="16"/>
      <c r="DV1055" s="16"/>
      <c r="DW1055" s="16"/>
      <c r="DX1055" s="16"/>
      <c r="DY1055" s="16"/>
      <c r="DZ1055" s="16"/>
      <c r="EA1055" s="16"/>
      <c r="EB1055" s="16"/>
      <c r="EC1055" s="16"/>
      <c r="ED1055" s="16"/>
      <c r="EE1055" s="16"/>
      <c r="EF1055" s="16"/>
      <c r="EG1055" s="16"/>
      <c r="EH1055" s="16"/>
      <c r="EI1055" s="16"/>
      <c r="EJ1055" s="16"/>
      <c r="EK1055" s="16"/>
      <c r="EL1055" s="16"/>
      <c r="EM1055" s="16"/>
      <c r="EN1055" s="16"/>
      <c r="EO1055" s="16"/>
      <c r="EP1055" s="16"/>
      <c r="EQ1055" s="16"/>
      <c r="ER1055" s="16"/>
      <c r="ES1055" s="16"/>
      <c r="ET1055" s="16"/>
      <c r="EU1055" s="16"/>
      <c r="EV1055" s="16"/>
      <c r="EW1055" s="16"/>
      <c r="EX1055" s="16"/>
      <c r="EY1055" s="16"/>
      <c r="EZ1055" s="16"/>
      <c r="FA1055" s="16"/>
      <c r="FB1055" s="16"/>
      <c r="FC1055" s="16"/>
      <c r="FD1055" s="16"/>
      <c r="FE1055" s="16"/>
      <c r="FF1055" s="16"/>
      <c r="FG1055" s="16"/>
      <c r="FH1055" s="16"/>
      <c r="FI1055" s="16"/>
      <c r="FJ1055" s="16"/>
      <c r="FK1055" s="16"/>
      <c r="FL1055" s="16"/>
      <c r="FM1055" s="16"/>
      <c r="FN1055" s="16"/>
      <c r="FO1055" s="16"/>
      <c r="FP1055" s="16"/>
      <c r="FQ1055" s="16"/>
      <c r="FR1055" s="16"/>
      <c r="FS1055" s="16"/>
      <c r="FT1055" s="16"/>
      <c r="FU1055" s="16"/>
      <c r="FV1055" s="16"/>
      <c r="FW1055" s="16"/>
      <c r="FX1055" s="16"/>
      <c r="FY1055" s="16"/>
      <c r="FZ1055" s="16"/>
      <c r="GA1055" s="16"/>
      <c r="GB1055" s="16"/>
      <c r="GC1055" s="16"/>
      <c r="GD1055" s="16"/>
      <c r="GE1055" s="16"/>
      <c r="GF1055" s="16"/>
      <c r="GG1055" s="16"/>
      <c r="GH1055" s="16"/>
      <c r="GI1055" s="16"/>
      <c r="GJ1055" s="16"/>
      <c r="GK1055" s="16"/>
      <c r="GL1055" s="16"/>
      <c r="GM1055" s="16"/>
      <c r="GN1055" s="16"/>
      <c r="GO1055" s="16"/>
      <c r="GP1055" s="16"/>
      <c r="GQ1055" s="16"/>
      <c r="GR1055" s="16"/>
      <c r="GS1055" s="16"/>
      <c r="GT1055" s="16"/>
      <c r="GU1055" s="16"/>
      <c r="GV1055" s="16"/>
      <c r="GW1055" s="16"/>
      <c r="GX1055" s="16"/>
      <c r="GY1055" s="16"/>
      <c r="GZ1055" s="16"/>
      <c r="HA1055" s="16"/>
      <c r="HB1055" s="16"/>
      <c r="HC1055" s="16"/>
      <c r="HD1055" s="16"/>
      <c r="HE1055" s="16"/>
      <c r="HF1055" s="16"/>
      <c r="HG1055" s="16"/>
      <c r="HH1055" s="16"/>
      <c r="HI1055" s="16"/>
      <c r="HJ1055" s="16"/>
      <c r="HK1055" s="16"/>
      <c r="HL1055" s="16"/>
      <c r="HM1055" s="16"/>
      <c r="HN1055" s="16"/>
      <c r="HO1055" s="16"/>
      <c r="HP1055" s="16"/>
      <c r="HQ1055" s="16"/>
      <c r="HR1055" s="16"/>
      <c r="HS1055" s="16"/>
      <c r="HT1055" s="16"/>
      <c r="HU1055" s="16"/>
      <c r="HV1055" s="16"/>
      <c r="HW1055" s="16"/>
      <c r="HX1055" s="16"/>
      <c r="HY1055" s="16"/>
      <c r="HZ1055" s="16"/>
      <c r="IA1055" s="16"/>
      <c r="IB1055" s="16"/>
      <c r="IC1055" s="16"/>
      <c r="ID1055" s="16"/>
      <c r="IE1055" s="16"/>
      <c r="IF1055" s="16"/>
      <c r="IG1055" s="16"/>
      <c r="IH1055" s="16"/>
      <c r="II1055" s="16"/>
      <c r="IJ1055" s="16"/>
      <c r="IK1055" s="16"/>
      <c r="IL1055" s="16"/>
      <c r="IM1055" s="16"/>
      <c r="IN1055" s="16"/>
      <c r="IO1055" s="16"/>
      <c r="IP1055" s="16"/>
      <c r="IQ1055" s="16"/>
      <c r="IR1055" s="16"/>
      <c r="IS1055" s="16"/>
      <c r="IT1055" s="16"/>
      <c r="IU1055" s="16"/>
      <c r="IV1055" s="16"/>
      <c r="IW1055" s="16"/>
      <c r="IX1055" s="16"/>
      <c r="IY1055" s="16"/>
      <c r="IZ1055" s="16"/>
      <c r="JA1055" s="16"/>
      <c r="JB1055" s="16"/>
      <c r="JC1055" s="16"/>
      <c r="JD1055" s="16"/>
      <c r="JE1055" s="16"/>
      <c r="JF1055" s="16"/>
      <c r="JG1055" s="16"/>
      <c r="JH1055" s="16"/>
      <c r="JI1055" s="16"/>
      <c r="JJ1055" s="16"/>
      <c r="JK1055" s="16"/>
      <c r="JL1055" s="16"/>
      <c r="JM1055" s="16"/>
      <c r="JN1055" s="16"/>
      <c r="JO1055" s="16"/>
      <c r="JP1055" s="16"/>
    </row>
    <row r="1056" spans="2:276" s="18" customFormat="1" ht="15.75" customHeight="1" x14ac:dyDescent="0.25">
      <c r="B1056" s="16"/>
      <c r="C1056" s="16"/>
      <c r="D1056" s="16"/>
      <c r="E1056" s="16"/>
      <c r="F1056" s="16"/>
      <c r="G1056" s="16"/>
      <c r="H1056" s="16"/>
      <c r="I1056" s="16"/>
      <c r="J1056" s="16"/>
      <c r="K1056" s="16"/>
      <c r="L1056" s="16"/>
      <c r="M1056" s="16"/>
      <c r="N1056" s="16"/>
      <c r="O1056" s="16"/>
      <c r="P1056" s="16"/>
      <c r="Q1056" s="16"/>
      <c r="R1056" s="16"/>
      <c r="S1056" s="16"/>
      <c r="T1056" s="16"/>
      <c r="U1056" s="16"/>
      <c r="V1056" s="16"/>
      <c r="W1056" s="16"/>
      <c r="X1056" s="16"/>
      <c r="Y1056" s="16"/>
      <c r="Z1056" s="16"/>
      <c r="AA1056" s="16"/>
      <c r="AB1056" s="16"/>
      <c r="AC1056" s="16"/>
      <c r="AD1056" s="16"/>
      <c r="AE1056" s="16"/>
      <c r="AF1056" s="16"/>
      <c r="AG1056" s="16"/>
      <c r="AH1056" s="16"/>
      <c r="AI1056" s="16"/>
      <c r="AJ1056" s="16"/>
      <c r="AK1056" s="16"/>
      <c r="AL1056" s="16"/>
      <c r="AM1056" s="16"/>
      <c r="AN1056" s="16"/>
      <c r="AO1056" s="16"/>
      <c r="AP1056" s="16"/>
      <c r="AQ1056" s="16"/>
      <c r="AR1056" s="16"/>
      <c r="AS1056" s="16"/>
      <c r="AT1056" s="16"/>
      <c r="AU1056" s="16"/>
      <c r="AV1056" s="16"/>
      <c r="AW1056" s="16"/>
      <c r="AX1056" s="16"/>
      <c r="AY1056" s="16"/>
      <c r="AZ1056" s="16"/>
      <c r="BA1056" s="16"/>
      <c r="BB1056" s="16"/>
      <c r="BC1056" s="16"/>
      <c r="BD1056" s="16"/>
      <c r="BE1056" s="16"/>
      <c r="BF1056" s="16"/>
      <c r="BG1056" s="16"/>
      <c r="BH1056" s="16"/>
      <c r="BI1056" s="16"/>
      <c r="BJ1056" s="16"/>
      <c r="BK1056" s="16"/>
      <c r="BL1056" s="16"/>
      <c r="BM1056" s="16"/>
      <c r="BN1056" s="16"/>
      <c r="BO1056" s="16"/>
      <c r="BP1056" s="16"/>
      <c r="BQ1056" s="16"/>
      <c r="BR1056" s="16"/>
      <c r="BS1056" s="16"/>
      <c r="BT1056" s="16"/>
      <c r="BU1056" s="16"/>
      <c r="BV1056" s="16"/>
      <c r="BW1056" s="16"/>
      <c r="BX1056" s="16"/>
      <c r="BY1056" s="16"/>
      <c r="BZ1056" s="16"/>
      <c r="CA1056" s="16"/>
      <c r="CB1056" s="16"/>
      <c r="CC1056" s="16"/>
      <c r="CD1056" s="16"/>
      <c r="CE1056" s="16"/>
      <c r="CF1056" s="16"/>
      <c r="CG1056" s="16"/>
      <c r="CH1056" s="16"/>
      <c r="CI1056" s="16"/>
      <c r="CJ1056" s="16"/>
      <c r="CK1056" s="16"/>
      <c r="CL1056" s="16"/>
      <c r="CM1056" s="16"/>
      <c r="CN1056" s="16"/>
      <c r="CO1056" s="16"/>
      <c r="CP1056" s="16"/>
      <c r="CQ1056" s="16"/>
      <c r="CR1056" s="16"/>
      <c r="CS1056" s="16"/>
      <c r="CT1056" s="16"/>
      <c r="CU1056" s="16"/>
      <c r="CV1056" s="16"/>
      <c r="CW1056" s="16"/>
      <c r="CX1056" s="16"/>
      <c r="CY1056" s="16"/>
      <c r="CZ1056" s="16"/>
      <c r="DA1056" s="16"/>
      <c r="DB1056" s="16"/>
      <c r="DC1056" s="16"/>
      <c r="DD1056" s="16"/>
      <c r="DE1056" s="16"/>
      <c r="DF1056" s="16"/>
      <c r="DG1056" s="16"/>
      <c r="DH1056" s="16"/>
      <c r="DI1056" s="16"/>
      <c r="DJ1056" s="16"/>
      <c r="DK1056" s="16"/>
      <c r="DL1056" s="16"/>
      <c r="DM1056" s="16"/>
      <c r="DN1056" s="16"/>
      <c r="DO1056" s="16"/>
      <c r="DP1056" s="16"/>
      <c r="DQ1056" s="16"/>
      <c r="DR1056" s="16"/>
      <c r="DS1056" s="16"/>
      <c r="DT1056" s="16"/>
      <c r="DU1056" s="16"/>
      <c r="DV1056" s="16"/>
      <c r="DW1056" s="16"/>
      <c r="DX1056" s="16"/>
      <c r="DY1056" s="16"/>
      <c r="DZ1056" s="16"/>
      <c r="EA1056" s="16"/>
      <c r="EB1056" s="16"/>
      <c r="EC1056" s="16"/>
      <c r="ED1056" s="16"/>
      <c r="EE1056" s="16"/>
      <c r="EF1056" s="16"/>
      <c r="EG1056" s="16"/>
      <c r="EH1056" s="16"/>
      <c r="EI1056" s="16"/>
      <c r="EJ1056" s="16"/>
      <c r="EK1056" s="16"/>
      <c r="EL1056" s="16"/>
      <c r="EM1056" s="16"/>
      <c r="EN1056" s="16"/>
      <c r="EO1056" s="16"/>
      <c r="EP1056" s="16"/>
      <c r="EQ1056" s="16"/>
      <c r="ER1056" s="16"/>
      <c r="ES1056" s="16"/>
      <c r="ET1056" s="16"/>
      <c r="EU1056" s="16"/>
      <c r="EV1056" s="16"/>
      <c r="EW1056" s="16"/>
      <c r="EX1056" s="16"/>
      <c r="EY1056" s="16"/>
      <c r="EZ1056" s="16"/>
      <c r="FA1056" s="16"/>
      <c r="FB1056" s="16"/>
      <c r="FC1056" s="16"/>
      <c r="FD1056" s="16"/>
      <c r="FE1056" s="16"/>
      <c r="FF1056" s="16"/>
      <c r="FG1056" s="16"/>
      <c r="FH1056" s="16"/>
      <c r="FI1056" s="16"/>
      <c r="FJ1056" s="16"/>
      <c r="FK1056" s="16"/>
      <c r="FL1056" s="16"/>
      <c r="FM1056" s="16"/>
      <c r="FN1056" s="16"/>
      <c r="FO1056" s="16"/>
      <c r="FP1056" s="16"/>
      <c r="FQ1056" s="16"/>
      <c r="FR1056" s="16"/>
      <c r="FS1056" s="16"/>
      <c r="FT1056" s="16"/>
      <c r="FU1056" s="16"/>
      <c r="FV1056" s="16"/>
      <c r="FW1056" s="16"/>
      <c r="FX1056" s="16"/>
      <c r="FY1056" s="16"/>
      <c r="FZ1056" s="16"/>
      <c r="GA1056" s="16"/>
      <c r="GB1056" s="16"/>
      <c r="GC1056" s="16"/>
      <c r="GD1056" s="16"/>
      <c r="GE1056" s="16"/>
      <c r="GF1056" s="16"/>
      <c r="GG1056" s="16"/>
      <c r="GH1056" s="16"/>
      <c r="GI1056" s="16"/>
      <c r="GJ1056" s="16"/>
      <c r="GK1056" s="16"/>
      <c r="GL1056" s="16"/>
      <c r="GM1056" s="16"/>
      <c r="GN1056" s="16"/>
      <c r="GO1056" s="16"/>
      <c r="GP1056" s="16"/>
      <c r="GQ1056" s="16"/>
      <c r="GR1056" s="16"/>
      <c r="GS1056" s="16"/>
      <c r="GT1056" s="16"/>
      <c r="GU1056" s="16"/>
      <c r="GV1056" s="16"/>
      <c r="GW1056" s="16"/>
      <c r="GX1056" s="16"/>
      <c r="GY1056" s="16"/>
      <c r="GZ1056" s="16"/>
      <c r="HA1056" s="16"/>
      <c r="HB1056" s="16"/>
      <c r="HC1056" s="16"/>
      <c r="HD1056" s="16"/>
      <c r="HE1056" s="16"/>
      <c r="HF1056" s="16"/>
      <c r="HG1056" s="16"/>
      <c r="HH1056" s="16"/>
      <c r="HI1056" s="16"/>
      <c r="HJ1056" s="16"/>
      <c r="HK1056" s="16"/>
      <c r="HL1056" s="16"/>
      <c r="HM1056" s="16"/>
      <c r="HN1056" s="16"/>
      <c r="HO1056" s="16"/>
      <c r="HP1056" s="16"/>
      <c r="HQ1056" s="16"/>
      <c r="HR1056" s="16"/>
      <c r="HS1056" s="16"/>
      <c r="HT1056" s="16"/>
      <c r="HU1056" s="16"/>
      <c r="HV1056" s="16"/>
      <c r="HW1056" s="16"/>
      <c r="HX1056" s="16"/>
      <c r="HY1056" s="16"/>
      <c r="HZ1056" s="16"/>
      <c r="IA1056" s="16"/>
      <c r="IB1056" s="16"/>
      <c r="IC1056" s="16"/>
      <c r="ID1056" s="16"/>
      <c r="IE1056" s="16"/>
      <c r="IF1056" s="16"/>
      <c r="IG1056" s="16"/>
      <c r="IH1056" s="16"/>
      <c r="II1056" s="16"/>
      <c r="IJ1056" s="16"/>
      <c r="IK1056" s="16"/>
      <c r="IL1056" s="16"/>
      <c r="IM1056" s="16"/>
      <c r="IN1056" s="16"/>
      <c r="IO1056" s="16"/>
      <c r="IP1056" s="16"/>
      <c r="IQ1056" s="16"/>
      <c r="IR1056" s="16"/>
      <c r="IS1056" s="16"/>
      <c r="IT1056" s="16"/>
      <c r="IU1056" s="16"/>
      <c r="IV1056" s="16"/>
      <c r="IW1056" s="16"/>
      <c r="IX1056" s="16"/>
      <c r="IY1056" s="16"/>
      <c r="IZ1056" s="16"/>
      <c r="JA1056" s="16"/>
      <c r="JB1056" s="16"/>
      <c r="JC1056" s="16"/>
      <c r="JD1056" s="16"/>
      <c r="JE1056" s="16"/>
      <c r="JF1056" s="16"/>
      <c r="JG1056" s="16"/>
      <c r="JH1056" s="16"/>
      <c r="JI1056" s="16"/>
      <c r="JJ1056" s="16"/>
      <c r="JK1056" s="16"/>
      <c r="JL1056" s="16"/>
      <c r="JM1056" s="16"/>
      <c r="JN1056" s="16"/>
      <c r="JO1056" s="16"/>
      <c r="JP1056" s="16"/>
    </row>
    <row r="1057" spans="2:276" s="18" customFormat="1" ht="15.75" customHeight="1" x14ac:dyDescent="0.25">
      <c r="B1057" s="16"/>
      <c r="C1057" s="16"/>
      <c r="D1057" s="16"/>
      <c r="E1057" s="16"/>
      <c r="F1057" s="16"/>
      <c r="G1057" s="16"/>
      <c r="H1057" s="16"/>
      <c r="I1057" s="16"/>
      <c r="J1057" s="16"/>
      <c r="K1057" s="16"/>
      <c r="L1057" s="16"/>
      <c r="M1057" s="16"/>
      <c r="N1057" s="16"/>
      <c r="O1057" s="16"/>
      <c r="P1057" s="16"/>
      <c r="Q1057" s="16"/>
      <c r="R1057" s="16"/>
      <c r="S1057" s="16"/>
      <c r="T1057" s="16"/>
      <c r="U1057" s="16"/>
      <c r="V1057" s="16"/>
      <c r="W1057" s="16"/>
      <c r="X1057" s="16"/>
      <c r="Y1057" s="16"/>
      <c r="Z1057" s="16"/>
      <c r="AA1057" s="16"/>
      <c r="AB1057" s="16"/>
      <c r="AC1057" s="16"/>
      <c r="AD1057" s="16"/>
      <c r="AE1057" s="16"/>
      <c r="AF1057" s="16"/>
      <c r="AG1057" s="16"/>
      <c r="AH1057" s="16"/>
      <c r="AI1057" s="16"/>
      <c r="AJ1057" s="16"/>
      <c r="AK1057" s="16"/>
      <c r="AL1057" s="16"/>
      <c r="AM1057" s="16"/>
      <c r="AN1057" s="16"/>
      <c r="AO1057" s="16"/>
      <c r="AP1057" s="16"/>
      <c r="AQ1057" s="16"/>
      <c r="AR1057" s="16"/>
      <c r="AS1057" s="16"/>
      <c r="AT1057" s="16"/>
      <c r="AU1057" s="16"/>
      <c r="AV1057" s="16"/>
      <c r="AW1057" s="16"/>
      <c r="AX1057" s="16"/>
      <c r="AY1057" s="16"/>
      <c r="AZ1057" s="16"/>
      <c r="BA1057" s="16"/>
      <c r="BB1057" s="16"/>
      <c r="BC1057" s="16"/>
      <c r="BD1057" s="16"/>
      <c r="BE1057" s="16"/>
      <c r="BF1057" s="16"/>
      <c r="BG1057" s="16"/>
      <c r="BH1057" s="16"/>
      <c r="BI1057" s="16"/>
      <c r="BJ1057" s="16"/>
      <c r="BK1057" s="16"/>
      <c r="BL1057" s="16"/>
      <c r="BM1057" s="16"/>
      <c r="BN1057" s="16"/>
      <c r="BO1057" s="16"/>
      <c r="BP1057" s="16"/>
      <c r="BQ1057" s="16"/>
      <c r="BR1057" s="16"/>
      <c r="BS1057" s="16"/>
      <c r="BT1057" s="16"/>
      <c r="BU1057" s="16"/>
      <c r="BV1057" s="16"/>
      <c r="BW1057" s="16"/>
      <c r="BX1057" s="16"/>
      <c r="BY1057" s="16"/>
      <c r="BZ1057" s="16"/>
      <c r="CA1057" s="16"/>
      <c r="CB1057" s="16"/>
      <c r="CC1057" s="16"/>
      <c r="CD1057" s="16"/>
      <c r="CE1057" s="16"/>
      <c r="CF1057" s="16"/>
      <c r="CG1057" s="16"/>
      <c r="CH1057" s="16"/>
      <c r="CI1057" s="16"/>
      <c r="CJ1057" s="16"/>
      <c r="CK1057" s="16"/>
      <c r="CL1057" s="16"/>
      <c r="CM1057" s="16"/>
      <c r="CN1057" s="16"/>
      <c r="CO1057" s="16"/>
      <c r="CP1057" s="16"/>
      <c r="CQ1057" s="16"/>
      <c r="CR1057" s="16"/>
      <c r="CS1057" s="16"/>
      <c r="CT1057" s="16"/>
      <c r="CU1057" s="16"/>
      <c r="CV1057" s="16"/>
      <c r="CW1057" s="16"/>
      <c r="CX1057" s="16"/>
      <c r="CY1057" s="16"/>
      <c r="CZ1057" s="16"/>
      <c r="DA1057" s="16"/>
      <c r="DB1057" s="16"/>
      <c r="DC1057" s="16"/>
      <c r="DD1057" s="16"/>
      <c r="DE1057" s="16"/>
      <c r="DF1057" s="16"/>
      <c r="DG1057" s="16"/>
      <c r="DH1057" s="16"/>
      <c r="DI1057" s="16"/>
      <c r="DJ1057" s="16"/>
      <c r="DK1057" s="16"/>
      <c r="DL1057" s="16"/>
      <c r="DM1057" s="16"/>
      <c r="DN1057" s="16"/>
      <c r="DO1057" s="16"/>
      <c r="DP1057" s="16"/>
      <c r="DQ1057" s="16"/>
      <c r="DR1057" s="16"/>
      <c r="DS1057" s="16"/>
      <c r="DT1057" s="16"/>
      <c r="DU1057" s="16"/>
      <c r="DV1057" s="16"/>
      <c r="DW1057" s="16"/>
      <c r="DX1057" s="16"/>
      <c r="DY1057" s="16"/>
      <c r="DZ1057" s="16"/>
      <c r="EA1057" s="16"/>
      <c r="EB1057" s="16"/>
      <c r="EC1057" s="16"/>
      <c r="ED1057" s="16"/>
      <c r="EE1057" s="16"/>
      <c r="EF1057" s="16"/>
      <c r="EG1057" s="16"/>
      <c r="EH1057" s="16"/>
      <c r="EI1057" s="16"/>
      <c r="EJ1057" s="16"/>
      <c r="EK1057" s="16"/>
      <c r="EL1057" s="16"/>
      <c r="EM1057" s="16"/>
      <c r="EN1057" s="16"/>
      <c r="EO1057" s="16"/>
      <c r="EP1057" s="16"/>
      <c r="EQ1057" s="16"/>
      <c r="ER1057" s="16"/>
      <c r="ES1057" s="16"/>
      <c r="ET1057" s="16"/>
      <c r="EU1057" s="16"/>
      <c r="EV1057" s="16"/>
      <c r="EW1057" s="16"/>
      <c r="EX1057" s="16"/>
      <c r="EY1057" s="16"/>
      <c r="EZ1057" s="16"/>
      <c r="FA1057" s="16"/>
      <c r="FB1057" s="16"/>
      <c r="FC1057" s="16"/>
      <c r="FD1057" s="16"/>
      <c r="FE1057" s="16"/>
      <c r="FF1057" s="16"/>
      <c r="FG1057" s="16"/>
      <c r="FH1057" s="16"/>
      <c r="FI1057" s="16"/>
      <c r="FJ1057" s="16"/>
      <c r="FK1057" s="16"/>
      <c r="FL1057" s="16"/>
      <c r="FM1057" s="16"/>
      <c r="FN1057" s="16"/>
      <c r="FO1057" s="16"/>
      <c r="FP1057" s="16"/>
      <c r="FQ1057" s="16"/>
      <c r="FR1057" s="16"/>
      <c r="FS1057" s="16"/>
      <c r="FT1057" s="16"/>
      <c r="FU1057" s="16"/>
      <c r="FV1057" s="16"/>
      <c r="FW1057" s="16"/>
      <c r="FX1057" s="16"/>
      <c r="FY1057" s="16"/>
      <c r="FZ1057" s="16"/>
      <c r="GA1057" s="16"/>
      <c r="GB1057" s="16"/>
      <c r="GC1057" s="16"/>
      <c r="GD1057" s="16"/>
      <c r="GE1057" s="16"/>
      <c r="GF1057" s="16"/>
      <c r="GG1057" s="16"/>
      <c r="GH1057" s="16"/>
      <c r="GI1057" s="16"/>
      <c r="GJ1057" s="16"/>
      <c r="GK1057" s="16"/>
      <c r="GL1057" s="16"/>
      <c r="GM1057" s="16"/>
      <c r="GN1057" s="16"/>
      <c r="GO1057" s="16"/>
      <c r="GP1057" s="16"/>
      <c r="GQ1057" s="16"/>
      <c r="GR1057" s="16"/>
      <c r="GS1057" s="16"/>
      <c r="GT1057" s="16"/>
      <c r="GU1057" s="16"/>
      <c r="GV1057" s="16"/>
      <c r="GW1057" s="16"/>
      <c r="GX1057" s="16"/>
      <c r="GY1057" s="16"/>
      <c r="GZ1057" s="16"/>
      <c r="HA1057" s="16"/>
      <c r="HB1057" s="16"/>
      <c r="HC1057" s="16"/>
      <c r="HD1057" s="16"/>
      <c r="HE1057" s="16"/>
      <c r="HF1057" s="16"/>
      <c r="HG1057" s="16"/>
      <c r="HH1057" s="16"/>
      <c r="HI1057" s="16"/>
      <c r="HJ1057" s="16"/>
      <c r="HK1057" s="16"/>
      <c r="HL1057" s="16"/>
      <c r="HM1057" s="16"/>
      <c r="HN1057" s="16"/>
      <c r="HO1057" s="16"/>
      <c r="HP1057" s="16"/>
      <c r="HQ1057" s="16"/>
      <c r="HR1057" s="16"/>
      <c r="HS1057" s="16"/>
      <c r="HT1057" s="16"/>
      <c r="HU1057" s="16"/>
      <c r="HV1057" s="16"/>
      <c r="HW1057" s="16"/>
      <c r="HX1057" s="16"/>
      <c r="HY1057" s="16"/>
      <c r="HZ1057" s="16"/>
      <c r="IA1057" s="16"/>
      <c r="IB1057" s="16"/>
      <c r="IC1057" s="16"/>
      <c r="ID1057" s="16"/>
      <c r="IE1057" s="16"/>
      <c r="IF1057" s="16"/>
      <c r="IG1057" s="16"/>
      <c r="IH1057" s="16"/>
      <c r="II1057" s="16"/>
      <c r="IJ1057" s="16"/>
      <c r="IK1057" s="16"/>
      <c r="IL1057" s="16"/>
      <c r="IM1057" s="16"/>
      <c r="IN1057" s="16"/>
      <c r="IO1057" s="16"/>
      <c r="IP1057" s="16"/>
      <c r="IQ1057" s="16"/>
      <c r="IR1057" s="16"/>
      <c r="IS1057" s="16"/>
      <c r="IT1057" s="16"/>
      <c r="IU1057" s="16"/>
      <c r="IV1057" s="16"/>
      <c r="IW1057" s="16"/>
      <c r="IX1057" s="16"/>
      <c r="IY1057" s="16"/>
      <c r="IZ1057" s="16"/>
      <c r="JA1057" s="16"/>
      <c r="JB1057" s="16"/>
      <c r="JC1057" s="16"/>
      <c r="JD1057" s="16"/>
      <c r="JE1057" s="16"/>
      <c r="JF1057" s="16"/>
      <c r="JG1057" s="16"/>
      <c r="JH1057" s="16"/>
      <c r="JI1057" s="16"/>
      <c r="JJ1057" s="16"/>
      <c r="JK1057" s="16"/>
      <c r="JL1057" s="16"/>
      <c r="JM1057" s="16"/>
      <c r="JN1057" s="16"/>
      <c r="JO1057" s="16"/>
      <c r="JP1057" s="16"/>
    </row>
    <row r="1058" spans="2:276" s="18" customFormat="1" ht="15.75" customHeight="1" x14ac:dyDescent="0.25">
      <c r="B1058" s="16"/>
      <c r="C1058" s="16"/>
      <c r="D1058" s="16"/>
      <c r="E1058" s="16"/>
      <c r="F1058" s="16"/>
      <c r="G1058" s="16"/>
      <c r="H1058" s="16"/>
      <c r="I1058" s="16"/>
      <c r="J1058" s="16"/>
      <c r="K1058" s="16"/>
      <c r="L1058" s="16"/>
      <c r="M1058" s="16"/>
      <c r="N1058" s="16"/>
      <c r="O1058" s="16"/>
      <c r="P1058" s="16"/>
      <c r="Q1058" s="16"/>
      <c r="R1058" s="16"/>
      <c r="S1058" s="16"/>
      <c r="T1058" s="16"/>
      <c r="U1058" s="16"/>
      <c r="V1058" s="16"/>
      <c r="W1058" s="16"/>
      <c r="X1058" s="16"/>
      <c r="Y1058" s="16"/>
      <c r="Z1058" s="16"/>
      <c r="AA1058" s="16"/>
      <c r="AB1058" s="16"/>
      <c r="AC1058" s="16"/>
      <c r="AD1058" s="16"/>
      <c r="AE1058" s="16"/>
      <c r="AF1058" s="16"/>
      <c r="AG1058" s="16"/>
      <c r="AH1058" s="16"/>
      <c r="AI1058" s="16"/>
      <c r="AJ1058" s="16"/>
      <c r="AK1058" s="16"/>
      <c r="AL1058" s="16"/>
      <c r="AM1058" s="16"/>
      <c r="AN1058" s="16"/>
      <c r="AO1058" s="16"/>
      <c r="AP1058" s="16"/>
      <c r="AQ1058" s="16"/>
      <c r="AR1058" s="16"/>
      <c r="AS1058" s="16"/>
      <c r="AT1058" s="16"/>
      <c r="AU1058" s="16"/>
      <c r="AV1058" s="16"/>
      <c r="AW1058" s="16"/>
      <c r="AX1058" s="16"/>
      <c r="AY1058" s="16"/>
      <c r="AZ1058" s="16"/>
      <c r="BA1058" s="16"/>
      <c r="BB1058" s="16"/>
      <c r="BC1058" s="16"/>
      <c r="BD1058" s="16"/>
      <c r="BE1058" s="16"/>
      <c r="BF1058" s="16"/>
      <c r="BG1058" s="16"/>
      <c r="BH1058" s="16"/>
      <c r="BI1058" s="16"/>
      <c r="BJ1058" s="16"/>
      <c r="BK1058" s="16"/>
      <c r="BL1058" s="16"/>
      <c r="BM1058" s="16"/>
      <c r="BN1058" s="16"/>
      <c r="BO1058" s="16"/>
      <c r="BP1058" s="16"/>
      <c r="BQ1058" s="16"/>
      <c r="BR1058" s="16"/>
      <c r="BS1058" s="16"/>
      <c r="BT1058" s="16"/>
      <c r="BU1058" s="16"/>
      <c r="BV1058" s="16"/>
      <c r="BW1058" s="16"/>
      <c r="BX1058" s="16"/>
      <c r="BY1058" s="16"/>
      <c r="BZ1058" s="16"/>
      <c r="CA1058" s="16"/>
      <c r="CB1058" s="16"/>
      <c r="CC1058" s="16"/>
      <c r="CD1058" s="16"/>
      <c r="CE1058" s="16"/>
      <c r="CF1058" s="16"/>
      <c r="CG1058" s="16"/>
      <c r="CH1058" s="16"/>
      <c r="CI1058" s="16"/>
      <c r="CJ1058" s="16"/>
      <c r="CK1058" s="16"/>
      <c r="CL1058" s="16"/>
      <c r="CM1058" s="16"/>
      <c r="CN1058" s="16"/>
      <c r="CO1058" s="16"/>
      <c r="CP1058" s="16"/>
      <c r="CQ1058" s="16"/>
      <c r="CR1058" s="16"/>
      <c r="CS1058" s="16"/>
      <c r="CT1058" s="16"/>
      <c r="CU1058" s="16"/>
      <c r="CV1058" s="16"/>
      <c r="CW1058" s="16"/>
      <c r="CX1058" s="16"/>
      <c r="CY1058" s="16"/>
      <c r="CZ1058" s="16"/>
      <c r="DA1058" s="16"/>
      <c r="DB1058" s="16"/>
      <c r="DC1058" s="16"/>
      <c r="DD1058" s="16"/>
      <c r="DE1058" s="16"/>
      <c r="DF1058" s="16"/>
      <c r="DG1058" s="16"/>
      <c r="DH1058" s="16"/>
      <c r="DI1058" s="16"/>
      <c r="DJ1058" s="16"/>
      <c r="DK1058" s="16"/>
      <c r="DL1058" s="16"/>
      <c r="DM1058" s="16"/>
      <c r="DN1058" s="16"/>
      <c r="DO1058" s="16"/>
      <c r="DP1058" s="16"/>
      <c r="DQ1058" s="16"/>
      <c r="DR1058" s="16"/>
      <c r="DS1058" s="16"/>
      <c r="DT1058" s="16"/>
      <c r="DU1058" s="16"/>
      <c r="DV1058" s="16"/>
      <c r="DW1058" s="16"/>
      <c r="DX1058" s="16"/>
      <c r="DY1058" s="16"/>
      <c r="DZ1058" s="16"/>
      <c r="EA1058" s="16"/>
      <c r="EB1058" s="16"/>
      <c r="EC1058" s="16"/>
      <c r="ED1058" s="16"/>
      <c r="EE1058" s="16"/>
      <c r="EF1058" s="16"/>
      <c r="EG1058" s="16"/>
      <c r="EH1058" s="16"/>
      <c r="EI1058" s="16"/>
      <c r="EJ1058" s="16"/>
      <c r="EK1058" s="16"/>
      <c r="EL1058" s="16"/>
      <c r="EM1058" s="16"/>
      <c r="EN1058" s="16"/>
      <c r="EO1058" s="16"/>
      <c r="EP1058" s="16"/>
      <c r="EQ1058" s="16"/>
      <c r="ER1058" s="16"/>
      <c r="ES1058" s="16"/>
      <c r="ET1058" s="16"/>
      <c r="EU1058" s="16"/>
      <c r="EV1058" s="16"/>
      <c r="EW1058" s="16"/>
      <c r="EX1058" s="16"/>
      <c r="EY1058" s="16"/>
      <c r="EZ1058" s="16"/>
      <c r="FA1058" s="16"/>
      <c r="FB1058" s="16"/>
      <c r="FC1058" s="16"/>
      <c r="FD1058" s="16"/>
      <c r="FE1058" s="16"/>
      <c r="FF1058" s="16"/>
      <c r="FG1058" s="16"/>
      <c r="FH1058" s="16"/>
      <c r="FI1058" s="16"/>
      <c r="FJ1058" s="16"/>
      <c r="FK1058" s="16"/>
      <c r="FL1058" s="16"/>
      <c r="FM1058" s="16"/>
      <c r="FN1058" s="16"/>
      <c r="FO1058" s="16"/>
      <c r="FP1058" s="16"/>
      <c r="FQ1058" s="16"/>
      <c r="FR1058" s="16"/>
      <c r="FS1058" s="16"/>
      <c r="FT1058" s="16"/>
      <c r="FU1058" s="16"/>
      <c r="FV1058" s="16"/>
      <c r="FW1058" s="16"/>
      <c r="FX1058" s="16"/>
      <c r="FY1058" s="16"/>
      <c r="FZ1058" s="16"/>
      <c r="GA1058" s="16"/>
      <c r="GB1058" s="16"/>
      <c r="GC1058" s="16"/>
      <c r="GD1058" s="16"/>
      <c r="GE1058" s="16"/>
      <c r="GF1058" s="16"/>
      <c r="GG1058" s="16"/>
      <c r="GH1058" s="16"/>
      <c r="GI1058" s="16"/>
      <c r="GJ1058" s="16"/>
      <c r="GK1058" s="16"/>
      <c r="GL1058" s="16"/>
      <c r="GM1058" s="16"/>
      <c r="GN1058" s="16"/>
      <c r="GO1058" s="16"/>
      <c r="GP1058" s="16"/>
      <c r="GQ1058" s="16"/>
      <c r="GR1058" s="16"/>
      <c r="GS1058" s="16"/>
      <c r="GT1058" s="16"/>
      <c r="GU1058" s="16"/>
      <c r="GV1058" s="16"/>
      <c r="GW1058" s="16"/>
      <c r="GX1058" s="16"/>
      <c r="GY1058" s="16"/>
      <c r="GZ1058" s="16"/>
      <c r="HA1058" s="16"/>
      <c r="HB1058" s="16"/>
      <c r="HC1058" s="16"/>
      <c r="HD1058" s="16"/>
      <c r="HE1058" s="16"/>
      <c r="HF1058" s="16"/>
      <c r="HG1058" s="16"/>
      <c r="HH1058" s="16"/>
      <c r="HI1058" s="16"/>
      <c r="HJ1058" s="16"/>
      <c r="HK1058" s="16"/>
      <c r="HL1058" s="16"/>
      <c r="HM1058" s="16"/>
      <c r="HN1058" s="16"/>
      <c r="HO1058" s="16"/>
      <c r="HP1058" s="16"/>
      <c r="HQ1058" s="16"/>
      <c r="HR1058" s="16"/>
      <c r="HS1058" s="16"/>
      <c r="HT1058" s="16"/>
      <c r="HU1058" s="16"/>
      <c r="HV1058" s="16"/>
      <c r="HW1058" s="16"/>
      <c r="HX1058" s="16"/>
      <c r="HY1058" s="16"/>
      <c r="HZ1058" s="16"/>
      <c r="IA1058" s="16"/>
      <c r="IB1058" s="16"/>
      <c r="IC1058" s="16"/>
      <c r="ID1058" s="16"/>
      <c r="IE1058" s="16"/>
      <c r="IF1058" s="16"/>
      <c r="IG1058" s="16"/>
      <c r="IH1058" s="16"/>
      <c r="II1058" s="16"/>
      <c r="IJ1058" s="16"/>
      <c r="IK1058" s="16"/>
      <c r="IL1058" s="16"/>
      <c r="IM1058" s="16"/>
      <c r="IN1058" s="16"/>
      <c r="IO1058" s="16"/>
      <c r="IP1058" s="16"/>
      <c r="IQ1058" s="16"/>
      <c r="IR1058" s="16"/>
      <c r="IS1058" s="16"/>
      <c r="IT1058" s="16"/>
      <c r="IU1058" s="16"/>
      <c r="IV1058" s="16"/>
      <c r="IW1058" s="16"/>
      <c r="IX1058" s="16"/>
      <c r="IY1058" s="16"/>
      <c r="IZ1058" s="16"/>
      <c r="JA1058" s="16"/>
      <c r="JB1058" s="16"/>
      <c r="JC1058" s="16"/>
      <c r="JD1058" s="16"/>
      <c r="JE1058" s="16"/>
      <c r="JF1058" s="16"/>
      <c r="JG1058" s="16"/>
      <c r="JH1058" s="16"/>
      <c r="JI1058" s="16"/>
      <c r="JJ1058" s="16"/>
      <c r="JK1058" s="16"/>
      <c r="JL1058" s="16"/>
      <c r="JM1058" s="16"/>
      <c r="JN1058" s="16"/>
      <c r="JO1058" s="16"/>
      <c r="JP1058" s="16"/>
    </row>
    <row r="1059" spans="2:276" s="18" customFormat="1" ht="15.75" customHeight="1" x14ac:dyDescent="0.25">
      <c r="B1059" s="16"/>
      <c r="C1059" s="16"/>
      <c r="D1059" s="16"/>
      <c r="E1059" s="16"/>
      <c r="F1059" s="16"/>
      <c r="G1059" s="16"/>
      <c r="H1059" s="16"/>
      <c r="I1059" s="16"/>
      <c r="J1059" s="16"/>
      <c r="K1059" s="16"/>
      <c r="L1059" s="16"/>
      <c r="M1059" s="16"/>
      <c r="N1059" s="16"/>
      <c r="O1059" s="16"/>
      <c r="P1059" s="16"/>
      <c r="Q1059" s="16"/>
      <c r="R1059" s="16"/>
      <c r="S1059" s="16"/>
      <c r="T1059" s="16"/>
      <c r="U1059" s="16"/>
      <c r="V1059" s="16"/>
      <c r="W1059" s="16"/>
      <c r="X1059" s="16"/>
      <c r="Y1059" s="16"/>
      <c r="Z1059" s="16"/>
      <c r="AA1059" s="16"/>
      <c r="AB1059" s="16"/>
      <c r="AC1059" s="16"/>
      <c r="AD1059" s="16"/>
      <c r="AE1059" s="16"/>
      <c r="AF1059" s="16"/>
      <c r="AG1059" s="16"/>
      <c r="AH1059" s="16"/>
      <c r="AI1059" s="16"/>
      <c r="AJ1059" s="16"/>
      <c r="AK1059" s="16"/>
      <c r="AL1059" s="16"/>
      <c r="AM1059" s="16"/>
      <c r="AN1059" s="16"/>
      <c r="AO1059" s="16"/>
      <c r="AP1059" s="16"/>
      <c r="AQ1059" s="16"/>
      <c r="AR1059" s="16"/>
      <c r="AS1059" s="16"/>
      <c r="AT1059" s="16"/>
      <c r="AU1059" s="16"/>
      <c r="AV1059" s="16"/>
      <c r="AW1059" s="16"/>
      <c r="AX1059" s="16"/>
      <c r="AY1059" s="16"/>
      <c r="AZ1059" s="16"/>
      <c r="BA1059" s="16"/>
      <c r="BB1059" s="16"/>
      <c r="BC1059" s="16"/>
      <c r="BD1059" s="16"/>
      <c r="BE1059" s="16"/>
      <c r="BF1059" s="16"/>
      <c r="BG1059" s="16"/>
      <c r="BH1059" s="16"/>
      <c r="BI1059" s="16"/>
      <c r="BJ1059" s="16"/>
      <c r="BK1059" s="16"/>
      <c r="BL1059" s="16"/>
      <c r="BM1059" s="16"/>
      <c r="BN1059" s="16"/>
      <c r="BO1059" s="16"/>
      <c r="BP1059" s="16"/>
      <c r="BQ1059" s="16"/>
      <c r="BR1059" s="16"/>
      <c r="BS1059" s="16"/>
      <c r="BT1059" s="16"/>
      <c r="BU1059" s="16"/>
      <c r="BV1059" s="16"/>
      <c r="BW1059" s="16"/>
      <c r="BX1059" s="16"/>
      <c r="BY1059" s="16"/>
      <c r="BZ1059" s="16"/>
      <c r="CA1059" s="16"/>
      <c r="CB1059" s="16"/>
      <c r="CC1059" s="16"/>
      <c r="CD1059" s="16"/>
      <c r="CE1059" s="16"/>
      <c r="CF1059" s="16"/>
      <c r="CG1059" s="16"/>
      <c r="CH1059" s="16"/>
      <c r="CI1059" s="16"/>
      <c r="CJ1059" s="16"/>
      <c r="CK1059" s="16"/>
      <c r="CL1059" s="16"/>
      <c r="CM1059" s="16"/>
      <c r="CN1059" s="16"/>
      <c r="CO1059" s="16"/>
      <c r="CP1059" s="16"/>
      <c r="CQ1059" s="16"/>
      <c r="CR1059" s="16"/>
      <c r="CS1059" s="16"/>
      <c r="CT1059" s="16"/>
      <c r="CU1059" s="16"/>
      <c r="CV1059" s="16"/>
      <c r="CW1059" s="16"/>
      <c r="CX1059" s="16"/>
      <c r="CY1059" s="16"/>
      <c r="CZ1059" s="16"/>
      <c r="DA1059" s="16"/>
      <c r="DB1059" s="16"/>
      <c r="DC1059" s="16"/>
      <c r="DD1059" s="16"/>
      <c r="DE1059" s="16"/>
      <c r="DF1059" s="16"/>
      <c r="DG1059" s="16"/>
      <c r="DH1059" s="16"/>
      <c r="DI1059" s="16"/>
      <c r="DJ1059" s="16"/>
      <c r="DK1059" s="16"/>
      <c r="DL1059" s="16"/>
      <c r="DM1059" s="16"/>
      <c r="DN1059" s="16"/>
      <c r="DO1059" s="16"/>
      <c r="DP1059" s="16"/>
      <c r="DQ1059" s="16"/>
      <c r="DR1059" s="16"/>
      <c r="DS1059" s="16"/>
      <c r="DT1059" s="16"/>
      <c r="DU1059" s="16"/>
      <c r="DV1059" s="16"/>
      <c r="DW1059" s="16"/>
      <c r="DX1059" s="16"/>
      <c r="DY1059" s="16"/>
      <c r="DZ1059" s="16"/>
      <c r="EA1059" s="16"/>
      <c r="EB1059" s="16"/>
      <c r="EC1059" s="16"/>
      <c r="ED1059" s="16"/>
      <c r="EE1059" s="16"/>
      <c r="EF1059" s="16"/>
      <c r="EG1059" s="16"/>
      <c r="EH1059" s="16"/>
      <c r="EI1059" s="16"/>
      <c r="EJ1059" s="16"/>
      <c r="EK1059" s="16"/>
      <c r="EL1059" s="16"/>
      <c r="EM1059" s="16"/>
      <c r="EN1059" s="16"/>
      <c r="EO1059" s="16"/>
      <c r="EP1059" s="16"/>
      <c r="EQ1059" s="16"/>
      <c r="ER1059" s="16"/>
      <c r="ES1059" s="16"/>
      <c r="ET1059" s="16"/>
      <c r="EU1059" s="16"/>
      <c r="EV1059" s="16"/>
      <c r="EW1059" s="16"/>
      <c r="EX1059" s="16"/>
      <c r="EY1059" s="16"/>
      <c r="EZ1059" s="16"/>
      <c r="FA1059" s="16"/>
      <c r="FB1059" s="16"/>
      <c r="FC1059" s="16"/>
      <c r="FD1059" s="16"/>
      <c r="FE1059" s="16"/>
      <c r="FF1059" s="16"/>
      <c r="FG1059" s="16"/>
      <c r="FH1059" s="16"/>
      <c r="FI1059" s="16"/>
      <c r="FJ1059" s="16"/>
      <c r="FK1059" s="16"/>
      <c r="FL1059" s="16"/>
      <c r="FM1059" s="16"/>
      <c r="FN1059" s="16"/>
      <c r="FO1059" s="16"/>
      <c r="FP1059" s="16"/>
      <c r="FQ1059" s="16"/>
      <c r="FR1059" s="16"/>
      <c r="FS1059" s="16"/>
      <c r="FT1059" s="16"/>
      <c r="FU1059" s="16"/>
      <c r="FV1059" s="16"/>
      <c r="FW1059" s="16"/>
      <c r="FX1059" s="16"/>
      <c r="FY1059" s="16"/>
      <c r="FZ1059" s="16"/>
      <c r="GA1059" s="16"/>
      <c r="GB1059" s="16"/>
      <c r="GC1059" s="16"/>
      <c r="GD1059" s="16"/>
      <c r="GE1059" s="16"/>
      <c r="GF1059" s="16"/>
      <c r="GG1059" s="16"/>
      <c r="GH1059" s="16"/>
      <c r="GI1059" s="16"/>
      <c r="GJ1059" s="16"/>
      <c r="GK1059" s="16"/>
      <c r="GL1059" s="16"/>
      <c r="GM1059" s="16"/>
      <c r="GN1059" s="16"/>
      <c r="GO1059" s="16"/>
      <c r="GP1059" s="16"/>
      <c r="GQ1059" s="16"/>
      <c r="GR1059" s="16"/>
      <c r="GS1059" s="16"/>
      <c r="GT1059" s="16"/>
      <c r="GU1059" s="16"/>
      <c r="GV1059" s="16"/>
      <c r="GW1059" s="16"/>
      <c r="GX1059" s="16"/>
      <c r="GY1059" s="16"/>
      <c r="GZ1059" s="16"/>
      <c r="HA1059" s="16"/>
      <c r="HB1059" s="16"/>
      <c r="HC1059" s="16"/>
      <c r="HD1059" s="16"/>
      <c r="HE1059" s="16"/>
      <c r="HF1059" s="16"/>
      <c r="HG1059" s="16"/>
      <c r="HH1059" s="16"/>
      <c r="HI1059" s="16"/>
      <c r="HJ1059" s="16"/>
      <c r="HK1059" s="16"/>
      <c r="HL1059" s="16"/>
      <c r="HM1059" s="16"/>
      <c r="HN1059" s="16"/>
      <c r="HO1059" s="16"/>
      <c r="HP1059" s="16"/>
      <c r="HQ1059" s="16"/>
      <c r="HR1059" s="16"/>
      <c r="HS1059" s="16"/>
      <c r="HT1059" s="16"/>
      <c r="HU1059" s="16"/>
      <c r="HV1059" s="16"/>
      <c r="HW1059" s="16"/>
      <c r="HX1059" s="16"/>
      <c r="HY1059" s="16"/>
      <c r="HZ1059" s="16"/>
      <c r="IA1059" s="16"/>
      <c r="IB1059" s="16"/>
      <c r="IC1059" s="16"/>
      <c r="ID1059" s="16"/>
      <c r="IE1059" s="16"/>
      <c r="IF1059" s="16"/>
      <c r="IG1059" s="16"/>
      <c r="IH1059" s="16"/>
      <c r="II1059" s="16"/>
      <c r="IJ1059" s="16"/>
      <c r="IK1059" s="16"/>
      <c r="IL1059" s="16"/>
      <c r="IM1059" s="16"/>
      <c r="IN1059" s="16"/>
      <c r="IO1059" s="16"/>
      <c r="IP1059" s="16"/>
      <c r="IQ1059" s="16"/>
      <c r="IR1059" s="16"/>
      <c r="IS1059" s="16"/>
      <c r="IT1059" s="16"/>
      <c r="IU1059" s="16"/>
      <c r="IV1059" s="16"/>
      <c r="IW1059" s="16"/>
      <c r="IX1059" s="16"/>
      <c r="IY1059" s="16"/>
      <c r="IZ1059" s="16"/>
      <c r="JA1059" s="16"/>
      <c r="JB1059" s="16"/>
      <c r="JC1059" s="16"/>
      <c r="JD1059" s="16"/>
      <c r="JE1059" s="16"/>
      <c r="JF1059" s="16"/>
      <c r="JG1059" s="16"/>
      <c r="JH1059" s="16"/>
      <c r="JI1059" s="16"/>
      <c r="JJ1059" s="16"/>
      <c r="JK1059" s="16"/>
      <c r="JL1059" s="16"/>
      <c r="JM1059" s="16"/>
      <c r="JN1059" s="16"/>
      <c r="JO1059" s="16"/>
      <c r="JP1059" s="16"/>
    </row>
    <row r="1060" spans="2:276" s="18" customFormat="1" ht="15.75" customHeight="1" x14ac:dyDescent="0.25">
      <c r="B1060" s="16"/>
      <c r="C1060" s="16"/>
      <c r="D1060" s="16"/>
      <c r="E1060" s="16"/>
      <c r="F1060" s="16"/>
      <c r="G1060" s="16"/>
      <c r="H1060" s="16"/>
      <c r="I1060" s="16"/>
      <c r="J1060" s="16"/>
      <c r="K1060" s="16"/>
      <c r="L1060" s="16"/>
      <c r="M1060" s="16"/>
      <c r="N1060" s="16"/>
      <c r="O1060" s="16"/>
      <c r="P1060" s="16"/>
      <c r="Q1060" s="16"/>
      <c r="R1060" s="16"/>
      <c r="S1060" s="16"/>
      <c r="T1060" s="16"/>
      <c r="U1060" s="16"/>
      <c r="V1060" s="16"/>
      <c r="W1060" s="16"/>
      <c r="X1060" s="16"/>
      <c r="Y1060" s="16"/>
      <c r="Z1060" s="16"/>
      <c r="AA1060" s="16"/>
      <c r="AB1060" s="16"/>
      <c r="AC1060" s="16"/>
      <c r="AD1060" s="16"/>
      <c r="AE1060" s="16"/>
      <c r="AF1060" s="16"/>
      <c r="AG1060" s="16"/>
      <c r="AH1060" s="16"/>
      <c r="AI1060" s="16"/>
      <c r="AJ1060" s="16"/>
      <c r="AK1060" s="16"/>
      <c r="AL1060" s="16"/>
      <c r="AM1060" s="16"/>
      <c r="AN1060" s="16"/>
      <c r="AO1060" s="16"/>
      <c r="AP1060" s="16"/>
      <c r="AQ1060" s="16"/>
      <c r="AR1060" s="16"/>
      <c r="AS1060" s="16"/>
      <c r="AT1060" s="16"/>
      <c r="AU1060" s="16"/>
      <c r="AV1060" s="16"/>
      <c r="AW1060" s="16"/>
      <c r="AX1060" s="16"/>
      <c r="AY1060" s="16"/>
      <c r="AZ1060" s="16"/>
      <c r="BA1060" s="16"/>
      <c r="BB1060" s="16"/>
      <c r="BC1060" s="16"/>
      <c r="BD1060" s="16"/>
      <c r="BE1060" s="16"/>
      <c r="BF1060" s="16"/>
      <c r="BG1060" s="16"/>
      <c r="BH1060" s="16"/>
      <c r="BI1060" s="16"/>
      <c r="BJ1060" s="16"/>
      <c r="BK1060" s="16"/>
      <c r="BL1060" s="16"/>
      <c r="BM1060" s="16"/>
      <c r="BN1060" s="16"/>
      <c r="BO1060" s="16"/>
      <c r="BP1060" s="16"/>
      <c r="BQ1060" s="16"/>
      <c r="BR1060" s="16"/>
      <c r="BS1060" s="16"/>
      <c r="BT1060" s="16"/>
      <c r="BU1060" s="16"/>
      <c r="BV1060" s="16"/>
      <c r="BW1060" s="16"/>
      <c r="BX1060" s="16"/>
      <c r="BY1060" s="16"/>
      <c r="BZ1060" s="16"/>
      <c r="CA1060" s="16"/>
      <c r="CB1060" s="16"/>
      <c r="CC1060" s="16"/>
      <c r="CD1060" s="16"/>
      <c r="CE1060" s="16"/>
      <c r="CF1060" s="16"/>
      <c r="CG1060" s="16"/>
      <c r="CH1060" s="16"/>
      <c r="CI1060" s="16"/>
      <c r="CJ1060" s="16"/>
      <c r="CK1060" s="16"/>
      <c r="CL1060" s="16"/>
      <c r="CM1060" s="16"/>
      <c r="CN1060" s="16"/>
      <c r="CO1060" s="16"/>
      <c r="CP1060" s="16"/>
      <c r="CQ1060" s="16"/>
      <c r="CR1060" s="16"/>
      <c r="CS1060" s="16"/>
      <c r="CT1060" s="16"/>
      <c r="CU1060" s="16"/>
      <c r="CV1060" s="16"/>
      <c r="CW1060" s="16"/>
      <c r="CX1060" s="16"/>
      <c r="CY1060" s="16"/>
      <c r="CZ1060" s="16"/>
      <c r="DA1060" s="16"/>
      <c r="DB1060" s="16"/>
      <c r="DC1060" s="16"/>
      <c r="DD1060" s="16"/>
      <c r="DE1060" s="16"/>
      <c r="DF1060" s="16"/>
      <c r="DG1060" s="16"/>
      <c r="DH1060" s="16"/>
      <c r="DI1060" s="16"/>
      <c r="DJ1060" s="16"/>
      <c r="DK1060" s="16"/>
      <c r="DL1060" s="16"/>
      <c r="DM1060" s="16"/>
      <c r="DN1060" s="16"/>
      <c r="DO1060" s="16"/>
      <c r="DP1060" s="16"/>
      <c r="DQ1060" s="16"/>
      <c r="DR1060" s="16"/>
      <c r="DS1060" s="16"/>
      <c r="DT1060" s="16"/>
      <c r="DU1060" s="16"/>
      <c r="DV1060" s="16"/>
      <c r="DW1060" s="16"/>
      <c r="DX1060" s="16"/>
      <c r="DY1060" s="16"/>
      <c r="DZ1060" s="16"/>
      <c r="EA1060" s="16"/>
      <c r="EB1060" s="16"/>
      <c r="EC1060" s="16"/>
      <c r="ED1060" s="16"/>
      <c r="EE1060" s="16"/>
      <c r="EF1060" s="16"/>
      <c r="EG1060" s="16"/>
      <c r="EH1060" s="16"/>
      <c r="EI1060" s="16"/>
      <c r="EJ1060" s="16"/>
      <c r="EK1060" s="16"/>
      <c r="EL1060" s="16"/>
      <c r="EM1060" s="16"/>
      <c r="EN1060" s="16"/>
      <c r="EO1060" s="16"/>
      <c r="EP1060" s="16"/>
      <c r="EQ1060" s="16"/>
      <c r="ER1060" s="16"/>
      <c r="ES1060" s="16"/>
      <c r="ET1060" s="16"/>
      <c r="EU1060" s="16"/>
      <c r="EV1060" s="16"/>
      <c r="EW1060" s="16"/>
      <c r="EX1060" s="16"/>
      <c r="EY1060" s="16"/>
      <c r="EZ1060" s="16"/>
      <c r="FA1060" s="16"/>
      <c r="FB1060" s="16"/>
      <c r="FC1060" s="16"/>
      <c r="FD1060" s="16"/>
      <c r="FE1060" s="16"/>
      <c r="FF1060" s="16"/>
      <c r="FG1060" s="16"/>
      <c r="FH1060" s="16"/>
      <c r="FI1060" s="16"/>
      <c r="FJ1060" s="16"/>
      <c r="FK1060" s="16"/>
      <c r="FL1060" s="16"/>
      <c r="FM1060" s="16"/>
      <c r="FN1060" s="16"/>
      <c r="FO1060" s="16"/>
      <c r="FP1060" s="16"/>
      <c r="FQ1060" s="16"/>
      <c r="FR1060" s="16"/>
      <c r="FS1060" s="16"/>
      <c r="FT1060" s="16"/>
      <c r="FU1060" s="16"/>
      <c r="FV1060" s="16"/>
      <c r="FW1060" s="16"/>
      <c r="FX1060" s="16"/>
      <c r="FY1060" s="16"/>
      <c r="FZ1060" s="16"/>
      <c r="GA1060" s="16"/>
      <c r="GB1060" s="16"/>
      <c r="GC1060" s="16"/>
      <c r="GD1060" s="16"/>
      <c r="GE1060" s="16"/>
      <c r="GF1060" s="16"/>
      <c r="GG1060" s="16"/>
      <c r="GH1060" s="16"/>
      <c r="GI1060" s="16"/>
      <c r="GJ1060" s="16"/>
      <c r="GK1060" s="16"/>
      <c r="GL1060" s="16"/>
      <c r="GM1060" s="16"/>
      <c r="GN1060" s="16"/>
      <c r="GO1060" s="16"/>
      <c r="GP1060" s="16"/>
      <c r="GQ1060" s="16"/>
      <c r="GR1060" s="16"/>
      <c r="GS1060" s="16"/>
      <c r="GT1060" s="16"/>
      <c r="GU1060" s="16"/>
      <c r="GV1060" s="16"/>
      <c r="GW1060" s="16"/>
      <c r="GX1060" s="16"/>
      <c r="GY1060" s="16"/>
      <c r="GZ1060" s="16"/>
      <c r="HA1060" s="16"/>
      <c r="HB1060" s="16"/>
      <c r="HC1060" s="16"/>
      <c r="HD1060" s="16"/>
      <c r="HE1060" s="16"/>
      <c r="HF1060" s="16"/>
      <c r="HG1060" s="16"/>
      <c r="HH1060" s="16"/>
      <c r="HI1060" s="16"/>
      <c r="HJ1060" s="16"/>
      <c r="HK1060" s="16"/>
      <c r="HL1060" s="16"/>
      <c r="HM1060" s="16"/>
      <c r="HN1060" s="16"/>
      <c r="HO1060" s="16"/>
      <c r="HP1060" s="16"/>
      <c r="HQ1060" s="16"/>
      <c r="HR1060" s="16"/>
      <c r="HS1060" s="16"/>
      <c r="HT1060" s="16"/>
      <c r="HU1060" s="16"/>
      <c r="HV1060" s="16"/>
      <c r="HW1060" s="16"/>
      <c r="HX1060" s="16"/>
      <c r="HY1060" s="16"/>
      <c r="HZ1060" s="16"/>
      <c r="IA1060" s="16"/>
      <c r="IB1060" s="16"/>
      <c r="IC1060" s="16"/>
      <c r="ID1060" s="16"/>
      <c r="IE1060" s="16"/>
      <c r="IF1060" s="16"/>
      <c r="IG1060" s="16"/>
      <c r="IH1060" s="16"/>
      <c r="II1060" s="16"/>
      <c r="IJ1060" s="16"/>
      <c r="IK1060" s="16"/>
      <c r="IL1060" s="16"/>
      <c r="IM1060" s="16"/>
      <c r="IN1060" s="16"/>
      <c r="IO1060" s="16"/>
      <c r="IP1060" s="16"/>
      <c r="IQ1060" s="16"/>
      <c r="IR1060" s="16"/>
      <c r="IS1060" s="16"/>
      <c r="IT1060" s="16"/>
      <c r="IU1060" s="16"/>
      <c r="IV1060" s="16"/>
      <c r="IW1060" s="16"/>
      <c r="IX1060" s="16"/>
      <c r="IY1060" s="16"/>
      <c r="IZ1060" s="16"/>
      <c r="JA1060" s="16"/>
      <c r="JB1060" s="16"/>
      <c r="JC1060" s="16"/>
      <c r="JD1060" s="16"/>
      <c r="JE1060" s="16"/>
      <c r="JF1060" s="16"/>
      <c r="JG1060" s="16"/>
      <c r="JH1060" s="16"/>
      <c r="JI1060" s="16"/>
      <c r="JJ1060" s="16"/>
      <c r="JK1060" s="16"/>
      <c r="JL1060" s="16"/>
      <c r="JM1060" s="16"/>
      <c r="JN1060" s="16"/>
      <c r="JO1060" s="16"/>
      <c r="JP1060" s="16"/>
    </row>
    <row r="1061" spans="2:276" s="18" customFormat="1" ht="15.75" customHeight="1" x14ac:dyDescent="0.25">
      <c r="B1061" s="16"/>
      <c r="C1061" s="16"/>
      <c r="D1061" s="16"/>
      <c r="E1061" s="16"/>
      <c r="F1061" s="16"/>
      <c r="G1061" s="16"/>
      <c r="H1061" s="16"/>
      <c r="I1061" s="16"/>
      <c r="J1061" s="16"/>
      <c r="K1061" s="16"/>
      <c r="L1061" s="16"/>
      <c r="M1061" s="16"/>
      <c r="N1061" s="16"/>
      <c r="O1061" s="16"/>
      <c r="P1061" s="16"/>
      <c r="Q1061" s="16"/>
      <c r="R1061" s="16"/>
      <c r="S1061" s="16"/>
      <c r="T1061" s="16"/>
      <c r="U1061" s="16"/>
      <c r="V1061" s="16"/>
      <c r="W1061" s="16"/>
      <c r="X1061" s="16"/>
      <c r="Y1061" s="16"/>
      <c r="Z1061" s="16"/>
      <c r="AA1061" s="16"/>
      <c r="AB1061" s="16"/>
      <c r="AC1061" s="16"/>
      <c r="AD1061" s="16"/>
      <c r="AE1061" s="16"/>
      <c r="AF1061" s="16"/>
      <c r="AG1061" s="16"/>
      <c r="AH1061" s="16"/>
      <c r="AI1061" s="16"/>
      <c r="AJ1061" s="16"/>
      <c r="AK1061" s="16"/>
      <c r="AL1061" s="16"/>
      <c r="AM1061" s="16"/>
      <c r="AN1061" s="16"/>
      <c r="AO1061" s="16"/>
      <c r="AP1061" s="16"/>
      <c r="AQ1061" s="16"/>
      <c r="AR1061" s="16"/>
      <c r="AS1061" s="16"/>
      <c r="AT1061" s="16"/>
      <c r="AU1061" s="16"/>
      <c r="AV1061" s="16"/>
      <c r="AW1061" s="16"/>
      <c r="AX1061" s="16"/>
      <c r="AY1061" s="16"/>
      <c r="AZ1061" s="16"/>
      <c r="BA1061" s="16"/>
      <c r="BB1061" s="16"/>
      <c r="BC1061" s="16"/>
      <c r="BD1061" s="16"/>
      <c r="BE1061" s="16"/>
      <c r="BF1061" s="16"/>
      <c r="BG1061" s="16"/>
      <c r="BH1061" s="16"/>
      <c r="BI1061" s="16"/>
      <c r="BJ1061" s="16"/>
      <c r="BK1061" s="16"/>
      <c r="BL1061" s="16"/>
      <c r="BM1061" s="16"/>
      <c r="BN1061" s="16"/>
      <c r="BO1061" s="16"/>
      <c r="BP1061" s="16"/>
      <c r="BQ1061" s="16"/>
      <c r="BR1061" s="16"/>
      <c r="BS1061" s="16"/>
      <c r="BT1061" s="16"/>
      <c r="BU1061" s="16"/>
      <c r="BV1061" s="16"/>
      <c r="BW1061" s="16"/>
      <c r="BX1061" s="16"/>
      <c r="BY1061" s="16"/>
      <c r="BZ1061" s="16"/>
      <c r="CA1061" s="16"/>
      <c r="CB1061" s="16"/>
      <c r="CC1061" s="16"/>
      <c r="CD1061" s="16"/>
      <c r="CE1061" s="16"/>
      <c r="CF1061" s="16"/>
      <c r="CG1061" s="16"/>
      <c r="CH1061" s="16"/>
      <c r="CI1061" s="16"/>
      <c r="CJ1061" s="16"/>
      <c r="CK1061" s="16"/>
      <c r="CL1061" s="16"/>
      <c r="CM1061" s="16"/>
      <c r="CN1061" s="16"/>
      <c r="CO1061" s="16"/>
      <c r="CP1061" s="16"/>
      <c r="CQ1061" s="16"/>
      <c r="CR1061" s="16"/>
      <c r="CS1061" s="16"/>
      <c r="CT1061" s="16"/>
      <c r="CU1061" s="16"/>
      <c r="CV1061" s="16"/>
      <c r="CW1061" s="16"/>
      <c r="CX1061" s="16"/>
      <c r="CY1061" s="16"/>
      <c r="CZ1061" s="16"/>
      <c r="DA1061" s="16"/>
      <c r="DB1061" s="16"/>
      <c r="DC1061" s="16"/>
      <c r="DD1061" s="16"/>
      <c r="DE1061" s="16"/>
      <c r="DF1061" s="16"/>
      <c r="DG1061" s="16"/>
      <c r="DH1061" s="16"/>
      <c r="DI1061" s="16"/>
      <c r="DJ1061" s="16"/>
      <c r="DK1061" s="16"/>
      <c r="DL1061" s="16"/>
      <c r="DM1061" s="16"/>
      <c r="DN1061" s="16"/>
      <c r="DO1061" s="16"/>
      <c r="DP1061" s="16"/>
      <c r="DQ1061" s="16"/>
      <c r="DR1061" s="16"/>
      <c r="DS1061" s="16"/>
      <c r="DT1061" s="16"/>
      <c r="DU1061" s="16"/>
      <c r="DV1061" s="16"/>
      <c r="DW1061" s="16"/>
      <c r="DX1061" s="16"/>
      <c r="DY1061" s="16"/>
      <c r="DZ1061" s="16"/>
      <c r="EA1061" s="16"/>
      <c r="EB1061" s="16"/>
      <c r="EC1061" s="16"/>
      <c r="ED1061" s="16"/>
      <c r="EE1061" s="16"/>
      <c r="EF1061" s="16"/>
      <c r="EG1061" s="16"/>
      <c r="EH1061" s="16"/>
      <c r="EI1061" s="16"/>
      <c r="EJ1061" s="16"/>
      <c r="EK1061" s="16"/>
      <c r="EL1061" s="16"/>
      <c r="EM1061" s="16"/>
      <c r="EN1061" s="16"/>
      <c r="EO1061" s="16"/>
      <c r="EP1061" s="16"/>
      <c r="EQ1061" s="16"/>
      <c r="ER1061" s="16"/>
      <c r="ES1061" s="16"/>
      <c r="ET1061" s="16"/>
      <c r="EU1061" s="16"/>
      <c r="EV1061" s="16"/>
      <c r="EW1061" s="16"/>
      <c r="EX1061" s="16"/>
      <c r="EY1061" s="16"/>
      <c r="EZ1061" s="16"/>
      <c r="FA1061" s="16"/>
      <c r="FB1061" s="16"/>
      <c r="FC1061" s="16"/>
      <c r="FD1061" s="16"/>
      <c r="FE1061" s="16"/>
      <c r="FF1061" s="16"/>
      <c r="FG1061" s="16"/>
      <c r="FH1061" s="16"/>
      <c r="FI1061" s="16"/>
      <c r="FJ1061" s="16"/>
      <c r="FK1061" s="16"/>
      <c r="FL1061" s="16"/>
      <c r="FM1061" s="16"/>
      <c r="FN1061" s="16"/>
      <c r="FO1061" s="16"/>
      <c r="FP1061" s="16"/>
      <c r="FQ1061" s="16"/>
      <c r="FR1061" s="16"/>
      <c r="FS1061" s="16"/>
      <c r="FT1061" s="16"/>
      <c r="FU1061" s="16"/>
      <c r="FV1061" s="16"/>
      <c r="FW1061" s="16"/>
      <c r="FX1061" s="16"/>
      <c r="FY1061" s="16"/>
      <c r="FZ1061" s="16"/>
      <c r="GA1061" s="16"/>
      <c r="GB1061" s="16"/>
      <c r="GC1061" s="16"/>
      <c r="GD1061" s="16"/>
      <c r="GE1061" s="16"/>
      <c r="GF1061" s="16"/>
      <c r="GG1061" s="16"/>
      <c r="GH1061" s="16"/>
      <c r="GI1061" s="16"/>
      <c r="GJ1061" s="16"/>
      <c r="GK1061" s="16"/>
      <c r="GL1061" s="16"/>
      <c r="GM1061" s="16"/>
      <c r="GN1061" s="16"/>
      <c r="GO1061" s="16"/>
      <c r="GP1061" s="16"/>
      <c r="GQ1061" s="16"/>
      <c r="GR1061" s="16"/>
      <c r="GS1061" s="16"/>
      <c r="GT1061" s="16"/>
      <c r="GU1061" s="16"/>
      <c r="GV1061" s="16"/>
      <c r="GW1061" s="16"/>
      <c r="GX1061" s="16"/>
      <c r="GY1061" s="16"/>
      <c r="GZ1061" s="16"/>
      <c r="HA1061" s="16"/>
      <c r="HB1061" s="16"/>
      <c r="HC1061" s="16"/>
      <c r="HD1061" s="16"/>
      <c r="HE1061" s="16"/>
      <c r="HF1061" s="16"/>
      <c r="HG1061" s="16"/>
      <c r="HH1061" s="16"/>
      <c r="HI1061" s="16"/>
      <c r="HJ1061" s="16"/>
      <c r="HK1061" s="16"/>
      <c r="HL1061" s="16"/>
      <c r="HM1061" s="16"/>
      <c r="HN1061" s="16"/>
      <c r="HO1061" s="16"/>
      <c r="HP1061" s="16"/>
      <c r="HQ1061" s="16"/>
      <c r="HR1061" s="16"/>
      <c r="HS1061" s="16"/>
      <c r="HT1061" s="16"/>
      <c r="HU1061" s="16"/>
      <c r="HV1061" s="16"/>
      <c r="HW1061" s="16"/>
      <c r="HX1061" s="16"/>
      <c r="HY1061" s="16"/>
      <c r="HZ1061" s="16"/>
      <c r="IA1061" s="16"/>
      <c r="IB1061" s="16"/>
      <c r="IC1061" s="16"/>
      <c r="ID1061" s="16"/>
      <c r="IE1061" s="16"/>
      <c r="IF1061" s="16"/>
      <c r="IG1061" s="16"/>
      <c r="IH1061" s="16"/>
      <c r="II1061" s="16"/>
      <c r="IJ1061" s="16"/>
      <c r="IK1061" s="16"/>
      <c r="IL1061" s="16"/>
      <c r="IM1061" s="16"/>
      <c r="IN1061" s="16"/>
      <c r="IO1061" s="16"/>
      <c r="IP1061" s="16"/>
      <c r="IQ1061" s="16"/>
      <c r="IR1061" s="16"/>
      <c r="IS1061" s="16"/>
      <c r="IT1061" s="16"/>
      <c r="IU1061" s="16"/>
      <c r="IV1061" s="16"/>
      <c r="IW1061" s="16"/>
      <c r="IX1061" s="16"/>
      <c r="IY1061" s="16"/>
      <c r="IZ1061" s="16"/>
      <c r="JA1061" s="16"/>
      <c r="JB1061" s="16"/>
      <c r="JC1061" s="16"/>
      <c r="JD1061" s="16"/>
      <c r="JE1061" s="16"/>
      <c r="JF1061" s="16"/>
      <c r="JG1061" s="16"/>
      <c r="JH1061" s="16"/>
      <c r="JI1061" s="16"/>
      <c r="JJ1061" s="16"/>
      <c r="JK1061" s="16"/>
      <c r="JL1061" s="16"/>
      <c r="JM1061" s="16"/>
      <c r="JN1061" s="16"/>
      <c r="JO1061" s="16"/>
      <c r="JP1061" s="16"/>
    </row>
    <row r="1062" spans="2:276" s="18" customFormat="1" ht="15.75" customHeight="1" x14ac:dyDescent="0.25">
      <c r="B1062" s="16"/>
      <c r="C1062" s="16"/>
      <c r="D1062" s="16"/>
      <c r="E1062" s="16"/>
      <c r="F1062" s="16"/>
      <c r="G1062" s="16"/>
      <c r="H1062" s="16"/>
      <c r="I1062" s="16"/>
      <c r="J1062" s="16"/>
      <c r="K1062" s="16"/>
      <c r="L1062" s="16"/>
      <c r="M1062" s="16"/>
      <c r="N1062" s="16"/>
      <c r="O1062" s="16"/>
      <c r="P1062" s="16"/>
      <c r="Q1062" s="16"/>
      <c r="R1062" s="16"/>
      <c r="S1062" s="16"/>
      <c r="T1062" s="16"/>
      <c r="U1062" s="16"/>
      <c r="V1062" s="16"/>
      <c r="W1062" s="16"/>
      <c r="X1062" s="16"/>
      <c r="Y1062" s="16"/>
      <c r="Z1062" s="16"/>
      <c r="AA1062" s="16"/>
      <c r="AB1062" s="16"/>
      <c r="AC1062" s="16"/>
      <c r="AD1062" s="16"/>
      <c r="AE1062" s="16"/>
      <c r="AF1062" s="16"/>
      <c r="AG1062" s="16"/>
      <c r="AH1062" s="16"/>
      <c r="AI1062" s="16"/>
      <c r="AJ1062" s="16"/>
      <c r="AK1062" s="16"/>
      <c r="AL1062" s="16"/>
      <c r="AM1062" s="16"/>
      <c r="AN1062" s="16"/>
      <c r="AO1062" s="16"/>
      <c r="AP1062" s="16"/>
      <c r="AQ1062" s="16"/>
      <c r="AR1062" s="16"/>
      <c r="AS1062" s="16"/>
      <c r="AT1062" s="16"/>
      <c r="AU1062" s="16"/>
      <c r="AV1062" s="16"/>
      <c r="AW1062" s="16"/>
      <c r="AX1062" s="16"/>
      <c r="AY1062" s="16"/>
      <c r="AZ1062" s="16"/>
      <c r="BA1062" s="16"/>
      <c r="BB1062" s="16"/>
      <c r="BC1062" s="16"/>
      <c r="BD1062" s="16"/>
      <c r="BE1062" s="16"/>
      <c r="BF1062" s="16"/>
      <c r="BG1062" s="16"/>
      <c r="BH1062" s="16"/>
      <c r="BI1062" s="16"/>
      <c r="BJ1062" s="16"/>
      <c r="BK1062" s="16"/>
      <c r="BL1062" s="16"/>
      <c r="BM1062" s="16"/>
      <c r="BN1062" s="16"/>
      <c r="BO1062" s="16"/>
      <c r="BP1062" s="16"/>
      <c r="BQ1062" s="16"/>
      <c r="BR1062" s="16"/>
      <c r="BS1062" s="16"/>
      <c r="BT1062" s="16"/>
      <c r="BU1062" s="16"/>
      <c r="BV1062" s="16"/>
      <c r="BW1062" s="16"/>
      <c r="BX1062" s="16"/>
      <c r="BY1062" s="16"/>
      <c r="BZ1062" s="16"/>
      <c r="CA1062" s="16"/>
      <c r="CB1062" s="16"/>
      <c r="CC1062" s="16"/>
      <c r="CD1062" s="16"/>
      <c r="CE1062" s="16"/>
      <c r="CF1062" s="16"/>
      <c r="CG1062" s="16"/>
      <c r="CH1062" s="16"/>
      <c r="CI1062" s="16"/>
      <c r="CJ1062" s="16"/>
      <c r="CK1062" s="16"/>
      <c r="CL1062" s="16"/>
      <c r="CM1062" s="16"/>
      <c r="CN1062" s="16"/>
      <c r="CO1062" s="16"/>
      <c r="CP1062" s="16"/>
      <c r="CQ1062" s="16"/>
      <c r="CR1062" s="16"/>
      <c r="CS1062" s="16"/>
      <c r="CT1062" s="16"/>
      <c r="CU1062" s="16"/>
      <c r="CV1062" s="16"/>
      <c r="CW1062" s="16"/>
      <c r="CX1062" s="16"/>
      <c r="CY1062" s="16"/>
      <c r="CZ1062" s="16"/>
      <c r="DA1062" s="16"/>
      <c r="DB1062" s="16"/>
      <c r="DC1062" s="16"/>
      <c r="DD1062" s="16"/>
      <c r="DE1062" s="16"/>
      <c r="DF1062" s="16"/>
      <c r="DG1062" s="16"/>
      <c r="DH1062" s="16"/>
      <c r="DI1062" s="16"/>
      <c r="DJ1062" s="16"/>
      <c r="DK1062" s="16"/>
      <c r="DL1062" s="16"/>
      <c r="DM1062" s="16"/>
      <c r="DN1062" s="16"/>
      <c r="DO1062" s="16"/>
      <c r="DP1062" s="16"/>
      <c r="DQ1062" s="16"/>
      <c r="DR1062" s="16"/>
      <c r="DS1062" s="16"/>
      <c r="DT1062" s="16"/>
      <c r="DU1062" s="16"/>
      <c r="DV1062" s="16"/>
      <c r="DW1062" s="16"/>
      <c r="DX1062" s="16"/>
      <c r="DY1062" s="16"/>
      <c r="DZ1062" s="16"/>
      <c r="EA1062" s="16"/>
      <c r="EB1062" s="16"/>
      <c r="EC1062" s="16"/>
      <c r="ED1062" s="16"/>
      <c r="EE1062" s="16"/>
      <c r="EF1062" s="16"/>
      <c r="EG1062" s="16"/>
      <c r="EH1062" s="16"/>
      <c r="EI1062" s="16"/>
      <c r="EJ1062" s="16"/>
      <c r="EK1062" s="16"/>
      <c r="EL1062" s="16"/>
      <c r="EM1062" s="16"/>
      <c r="EN1062" s="16"/>
      <c r="EO1062" s="16"/>
      <c r="EP1062" s="16"/>
      <c r="EQ1062" s="16"/>
      <c r="ER1062" s="16"/>
      <c r="ES1062" s="16"/>
      <c r="ET1062" s="16"/>
      <c r="EU1062" s="16"/>
      <c r="EV1062" s="16"/>
      <c r="EW1062" s="16"/>
      <c r="EX1062" s="16"/>
      <c r="EY1062" s="16"/>
      <c r="EZ1062" s="16"/>
      <c r="FA1062" s="16"/>
      <c r="FB1062" s="16"/>
      <c r="FC1062" s="16"/>
      <c r="FD1062" s="16"/>
      <c r="FE1062" s="16"/>
      <c r="FF1062" s="16"/>
      <c r="FG1062" s="16"/>
      <c r="FH1062" s="16"/>
      <c r="FI1062" s="16"/>
      <c r="FJ1062" s="16"/>
      <c r="FK1062" s="16"/>
      <c r="FL1062" s="16"/>
      <c r="FM1062" s="16"/>
      <c r="FN1062" s="16"/>
      <c r="FO1062" s="16"/>
      <c r="FP1062" s="16"/>
      <c r="FQ1062" s="16"/>
      <c r="FR1062" s="16"/>
      <c r="FS1062" s="16"/>
      <c r="FT1062" s="16"/>
      <c r="FU1062" s="16"/>
      <c r="FV1062" s="16"/>
      <c r="FW1062" s="16"/>
      <c r="FX1062" s="16"/>
      <c r="FY1062" s="16"/>
      <c r="FZ1062" s="16"/>
      <c r="GA1062" s="16"/>
      <c r="GB1062" s="16"/>
      <c r="GC1062" s="16"/>
      <c r="GD1062" s="16"/>
      <c r="GE1062" s="16"/>
      <c r="GF1062" s="16"/>
      <c r="GG1062" s="16"/>
      <c r="GH1062" s="16"/>
      <c r="GI1062" s="16"/>
      <c r="GJ1062" s="16"/>
      <c r="GK1062" s="16"/>
      <c r="GL1062" s="16"/>
      <c r="GM1062" s="16"/>
      <c r="GN1062" s="16"/>
      <c r="GO1062" s="16"/>
      <c r="GP1062" s="16"/>
      <c r="GQ1062" s="16"/>
      <c r="GR1062" s="16"/>
      <c r="GS1062" s="16"/>
      <c r="GT1062" s="16"/>
      <c r="GU1062" s="16"/>
      <c r="GV1062" s="16"/>
      <c r="GW1062" s="16"/>
      <c r="GX1062" s="16"/>
      <c r="GY1062" s="16"/>
      <c r="GZ1062" s="16"/>
      <c r="HA1062" s="16"/>
      <c r="HB1062" s="16"/>
      <c r="HC1062" s="16"/>
      <c r="HD1062" s="16"/>
      <c r="HE1062" s="16"/>
      <c r="HF1062" s="16"/>
      <c r="HG1062" s="16"/>
      <c r="HH1062" s="16"/>
      <c r="HI1062" s="16"/>
      <c r="HJ1062" s="16"/>
      <c r="HK1062" s="16"/>
      <c r="HL1062" s="16"/>
      <c r="HM1062" s="16"/>
      <c r="HN1062" s="16"/>
      <c r="HO1062" s="16"/>
      <c r="HP1062" s="16"/>
      <c r="HQ1062" s="16"/>
      <c r="HR1062" s="16"/>
      <c r="HS1062" s="16"/>
      <c r="HT1062" s="16"/>
      <c r="HU1062" s="16"/>
      <c r="HV1062" s="16"/>
      <c r="HW1062" s="16"/>
      <c r="HX1062" s="16"/>
      <c r="HY1062" s="16"/>
      <c r="HZ1062" s="16"/>
      <c r="IA1062" s="16"/>
      <c r="IB1062" s="16"/>
      <c r="IC1062" s="16"/>
      <c r="ID1062" s="16"/>
      <c r="IE1062" s="16"/>
      <c r="IF1062" s="16"/>
      <c r="IG1062" s="16"/>
      <c r="IH1062" s="16"/>
      <c r="II1062" s="16"/>
      <c r="IJ1062" s="16"/>
      <c r="IK1062" s="16"/>
      <c r="IL1062" s="16"/>
      <c r="IM1062" s="16"/>
      <c r="IN1062" s="16"/>
      <c r="IO1062" s="16"/>
      <c r="IP1062" s="16"/>
      <c r="IQ1062" s="16"/>
      <c r="IR1062" s="16"/>
      <c r="IS1062" s="16"/>
      <c r="IT1062" s="16"/>
      <c r="IU1062" s="16"/>
      <c r="IV1062" s="16"/>
      <c r="IW1062" s="16"/>
      <c r="IX1062" s="16"/>
      <c r="IY1062" s="16"/>
      <c r="IZ1062" s="16"/>
      <c r="JA1062" s="16"/>
      <c r="JB1062" s="16"/>
      <c r="JC1062" s="16"/>
      <c r="JD1062" s="16"/>
      <c r="JE1062" s="16"/>
      <c r="JF1062" s="16"/>
      <c r="JG1062" s="16"/>
      <c r="JH1062" s="16"/>
      <c r="JI1062" s="16"/>
      <c r="JJ1062" s="16"/>
      <c r="JK1062" s="16"/>
      <c r="JL1062" s="16"/>
      <c r="JM1062" s="16"/>
      <c r="JN1062" s="16"/>
      <c r="JO1062" s="16"/>
      <c r="JP1062" s="16"/>
    </row>
    <row r="1063" spans="2:276" s="18" customFormat="1" ht="15.75" customHeight="1" x14ac:dyDescent="0.25">
      <c r="B1063" s="16"/>
      <c r="C1063" s="16"/>
      <c r="D1063" s="16"/>
      <c r="E1063" s="16"/>
      <c r="F1063" s="16"/>
      <c r="G1063" s="16"/>
      <c r="H1063" s="16"/>
      <c r="I1063" s="16"/>
      <c r="J1063" s="16"/>
      <c r="K1063" s="16"/>
      <c r="L1063" s="16"/>
      <c r="M1063" s="16"/>
      <c r="N1063" s="16"/>
      <c r="O1063" s="16"/>
      <c r="P1063" s="16"/>
      <c r="Q1063" s="16"/>
      <c r="R1063" s="16"/>
      <c r="S1063" s="16"/>
      <c r="T1063" s="16"/>
      <c r="U1063" s="16"/>
      <c r="V1063" s="16"/>
      <c r="W1063" s="16"/>
      <c r="X1063" s="16"/>
      <c r="Y1063" s="16"/>
      <c r="Z1063" s="16"/>
      <c r="AA1063" s="16"/>
      <c r="AB1063" s="16"/>
      <c r="AC1063" s="16"/>
      <c r="AD1063" s="16"/>
      <c r="AE1063" s="16"/>
      <c r="AF1063" s="16"/>
      <c r="AG1063" s="16"/>
      <c r="AH1063" s="16"/>
      <c r="AI1063" s="16"/>
      <c r="AJ1063" s="16"/>
      <c r="AK1063" s="16"/>
      <c r="AL1063" s="16"/>
      <c r="AM1063" s="16"/>
      <c r="AN1063" s="16"/>
      <c r="AO1063" s="16"/>
      <c r="AP1063" s="16"/>
      <c r="AQ1063" s="16"/>
      <c r="AR1063" s="16"/>
      <c r="AS1063" s="16"/>
      <c r="AT1063" s="16"/>
      <c r="AU1063" s="16"/>
      <c r="AV1063" s="16"/>
      <c r="AW1063" s="16"/>
      <c r="AX1063" s="16"/>
      <c r="AY1063" s="16"/>
      <c r="AZ1063" s="16"/>
      <c r="BA1063" s="16"/>
      <c r="BB1063" s="16"/>
      <c r="BC1063" s="16"/>
      <c r="BD1063" s="16"/>
      <c r="BE1063" s="16"/>
      <c r="BF1063" s="16"/>
      <c r="BG1063" s="16"/>
      <c r="BH1063" s="16"/>
      <c r="BI1063" s="16"/>
      <c r="BJ1063" s="16"/>
      <c r="BK1063" s="16"/>
      <c r="BL1063" s="16"/>
      <c r="BM1063" s="16"/>
      <c r="BN1063" s="16"/>
      <c r="BO1063" s="16"/>
      <c r="BP1063" s="16"/>
      <c r="BQ1063" s="16"/>
      <c r="BR1063" s="16"/>
      <c r="BS1063" s="16"/>
      <c r="BT1063" s="16"/>
      <c r="BU1063" s="16"/>
      <c r="BV1063" s="16"/>
      <c r="BW1063" s="16"/>
      <c r="BX1063" s="16"/>
      <c r="BY1063" s="16"/>
      <c r="BZ1063" s="16"/>
      <c r="CA1063" s="16"/>
      <c r="CB1063" s="16"/>
      <c r="CC1063" s="16"/>
      <c r="CD1063" s="16"/>
      <c r="CE1063" s="16"/>
      <c r="CF1063" s="16"/>
      <c r="CG1063" s="16"/>
      <c r="CH1063" s="16"/>
      <c r="CI1063" s="16"/>
      <c r="CJ1063" s="16"/>
      <c r="CK1063" s="16"/>
      <c r="CL1063" s="16"/>
      <c r="CM1063" s="16"/>
      <c r="CN1063" s="16"/>
      <c r="CO1063" s="16"/>
      <c r="CP1063" s="16"/>
      <c r="CQ1063" s="16"/>
      <c r="CR1063" s="16"/>
      <c r="CS1063" s="16"/>
      <c r="CT1063" s="16"/>
      <c r="CU1063" s="16"/>
      <c r="CV1063" s="16"/>
      <c r="CW1063" s="16"/>
      <c r="CX1063" s="16"/>
      <c r="CY1063" s="16"/>
      <c r="CZ1063" s="16"/>
      <c r="DA1063" s="16"/>
      <c r="DB1063" s="16"/>
      <c r="DC1063" s="16"/>
      <c r="DD1063" s="16"/>
      <c r="DE1063" s="16"/>
      <c r="DF1063" s="16"/>
      <c r="DG1063" s="16"/>
      <c r="DH1063" s="16"/>
      <c r="DI1063" s="16"/>
      <c r="DJ1063" s="16"/>
      <c r="DK1063" s="16"/>
      <c r="DL1063" s="16"/>
      <c r="DM1063" s="16"/>
      <c r="DN1063" s="16"/>
      <c r="DO1063" s="16"/>
      <c r="DP1063" s="16"/>
      <c r="DQ1063" s="16"/>
      <c r="DR1063" s="16"/>
      <c r="DS1063" s="16"/>
      <c r="DT1063" s="16"/>
      <c r="DU1063" s="16"/>
      <c r="DV1063" s="16"/>
      <c r="DW1063" s="16"/>
      <c r="DX1063" s="16"/>
      <c r="DY1063" s="16"/>
      <c r="DZ1063" s="16"/>
      <c r="EA1063" s="16"/>
      <c r="EB1063" s="16"/>
      <c r="EC1063" s="16"/>
      <c r="ED1063" s="16"/>
      <c r="EE1063" s="16"/>
      <c r="EF1063" s="16"/>
      <c r="EG1063" s="16"/>
      <c r="EH1063" s="16"/>
      <c r="EI1063" s="16"/>
      <c r="EJ1063" s="16"/>
      <c r="EK1063" s="16"/>
      <c r="EL1063" s="16"/>
      <c r="EM1063" s="16"/>
      <c r="EN1063" s="16"/>
      <c r="EO1063" s="16"/>
      <c r="EP1063" s="16"/>
      <c r="EQ1063" s="16"/>
      <c r="ER1063" s="16"/>
      <c r="ES1063" s="16"/>
      <c r="ET1063" s="16"/>
      <c r="EU1063" s="16"/>
      <c r="EV1063" s="16"/>
      <c r="EW1063" s="16"/>
      <c r="EX1063" s="16"/>
      <c r="EY1063" s="16"/>
      <c r="EZ1063" s="16"/>
      <c r="FA1063" s="16"/>
      <c r="FB1063" s="16"/>
      <c r="FC1063" s="16"/>
      <c r="FD1063" s="16"/>
      <c r="FE1063" s="16"/>
      <c r="FF1063" s="16"/>
      <c r="FG1063" s="16"/>
      <c r="FH1063" s="16"/>
      <c r="FI1063" s="16"/>
      <c r="FJ1063" s="16"/>
      <c r="FK1063" s="16"/>
      <c r="FL1063" s="16"/>
      <c r="FM1063" s="16"/>
      <c r="FN1063" s="16"/>
      <c r="FO1063" s="16"/>
      <c r="FP1063" s="16"/>
      <c r="FQ1063" s="16"/>
      <c r="FR1063" s="16"/>
      <c r="FS1063" s="16"/>
      <c r="FT1063" s="16"/>
      <c r="FU1063" s="16"/>
      <c r="FV1063" s="16"/>
      <c r="FW1063" s="16"/>
      <c r="FX1063" s="16"/>
      <c r="FY1063" s="16"/>
      <c r="FZ1063" s="16"/>
      <c r="GA1063" s="16"/>
      <c r="GB1063" s="16"/>
      <c r="GC1063" s="16"/>
      <c r="GD1063" s="16"/>
      <c r="GE1063" s="16"/>
      <c r="GF1063" s="16"/>
      <c r="GG1063" s="16"/>
      <c r="GH1063" s="16"/>
      <c r="GI1063" s="16"/>
      <c r="GJ1063" s="16"/>
      <c r="GK1063" s="16"/>
      <c r="GL1063" s="16"/>
      <c r="GM1063" s="16"/>
      <c r="GN1063" s="16"/>
      <c r="GO1063" s="16"/>
      <c r="GP1063" s="16"/>
      <c r="GQ1063" s="16"/>
      <c r="GR1063" s="16"/>
      <c r="GS1063" s="16"/>
      <c r="GT1063" s="16"/>
      <c r="GU1063" s="16"/>
      <c r="GV1063" s="16"/>
      <c r="GW1063" s="16"/>
      <c r="GX1063" s="16"/>
      <c r="GY1063" s="16"/>
      <c r="GZ1063" s="16"/>
      <c r="HA1063" s="16"/>
      <c r="HB1063" s="16"/>
      <c r="HC1063" s="16"/>
      <c r="HD1063" s="16"/>
      <c r="HE1063" s="16"/>
      <c r="HF1063" s="16"/>
      <c r="HG1063" s="16"/>
      <c r="HH1063" s="16"/>
      <c r="HI1063" s="16"/>
      <c r="HJ1063" s="16"/>
      <c r="HK1063" s="16"/>
      <c r="HL1063" s="16"/>
      <c r="HM1063" s="16"/>
      <c r="HN1063" s="16"/>
      <c r="HO1063" s="16"/>
      <c r="HP1063" s="16"/>
      <c r="HQ1063" s="16"/>
      <c r="HR1063" s="16"/>
      <c r="HS1063" s="16"/>
      <c r="HT1063" s="16"/>
      <c r="HU1063" s="16"/>
      <c r="HV1063" s="16"/>
      <c r="HW1063" s="16"/>
      <c r="HX1063" s="16"/>
      <c r="HY1063" s="16"/>
      <c r="HZ1063" s="16"/>
      <c r="IA1063" s="16"/>
      <c r="IB1063" s="16"/>
      <c r="IC1063" s="16"/>
      <c r="ID1063" s="16"/>
      <c r="IE1063" s="16"/>
      <c r="IF1063" s="16"/>
      <c r="IG1063" s="16"/>
      <c r="IH1063" s="16"/>
      <c r="II1063" s="16"/>
      <c r="IJ1063" s="16"/>
      <c r="IK1063" s="16"/>
      <c r="IL1063" s="16"/>
      <c r="IM1063" s="16"/>
      <c r="IN1063" s="16"/>
      <c r="IO1063" s="16"/>
      <c r="IP1063" s="16"/>
      <c r="IQ1063" s="16"/>
      <c r="IR1063" s="16"/>
      <c r="IS1063" s="16"/>
      <c r="IT1063" s="16"/>
      <c r="IU1063" s="16"/>
      <c r="IV1063" s="16"/>
      <c r="IW1063" s="16"/>
      <c r="IX1063" s="16"/>
      <c r="IY1063" s="16"/>
      <c r="IZ1063" s="16"/>
      <c r="JA1063" s="16"/>
      <c r="JB1063" s="16"/>
      <c r="JC1063" s="16"/>
      <c r="JD1063" s="16"/>
      <c r="JE1063" s="16"/>
      <c r="JF1063" s="16"/>
      <c r="JG1063" s="16"/>
      <c r="JH1063" s="16"/>
      <c r="JI1063" s="16"/>
      <c r="JJ1063" s="16"/>
      <c r="JK1063" s="16"/>
      <c r="JL1063" s="16"/>
      <c r="JM1063" s="16"/>
      <c r="JN1063" s="16"/>
      <c r="JO1063" s="16"/>
      <c r="JP1063" s="16"/>
    </row>
    <row r="1064" spans="2:276" s="18" customFormat="1" ht="15.75" customHeight="1" x14ac:dyDescent="0.25">
      <c r="B1064" s="16"/>
      <c r="C1064" s="16"/>
      <c r="D1064" s="16"/>
      <c r="E1064" s="16"/>
      <c r="F1064" s="16"/>
      <c r="G1064" s="16"/>
      <c r="H1064" s="16"/>
      <c r="I1064" s="16"/>
      <c r="J1064" s="16"/>
      <c r="K1064" s="16"/>
      <c r="L1064" s="16"/>
      <c r="M1064" s="16"/>
      <c r="N1064" s="16"/>
      <c r="O1064" s="16"/>
      <c r="P1064" s="16"/>
      <c r="Q1064" s="16"/>
      <c r="R1064" s="16"/>
      <c r="S1064" s="16"/>
      <c r="T1064" s="16"/>
      <c r="U1064" s="16"/>
      <c r="V1064" s="16"/>
      <c r="W1064" s="16"/>
      <c r="X1064" s="16"/>
      <c r="Y1064" s="16"/>
      <c r="Z1064" s="16"/>
      <c r="AA1064" s="16"/>
      <c r="AB1064" s="16"/>
      <c r="AC1064" s="16"/>
      <c r="AD1064" s="16"/>
      <c r="AE1064" s="16"/>
      <c r="AF1064" s="16"/>
      <c r="AG1064" s="16"/>
      <c r="AH1064" s="16"/>
      <c r="AI1064" s="16"/>
      <c r="AJ1064" s="16"/>
      <c r="AK1064" s="16"/>
      <c r="AL1064" s="16"/>
      <c r="AM1064" s="16"/>
      <c r="AN1064" s="16"/>
      <c r="AO1064" s="16"/>
      <c r="AP1064" s="16"/>
      <c r="AQ1064" s="16"/>
      <c r="AR1064" s="16"/>
      <c r="AS1064" s="16"/>
      <c r="AT1064" s="16"/>
      <c r="AU1064" s="16"/>
      <c r="AV1064" s="16"/>
      <c r="AW1064" s="16"/>
      <c r="AX1064" s="16"/>
      <c r="AY1064" s="16"/>
      <c r="AZ1064" s="16"/>
      <c r="BA1064" s="16"/>
      <c r="BB1064" s="16"/>
      <c r="BC1064" s="16"/>
      <c r="BD1064" s="16"/>
      <c r="BE1064" s="16"/>
      <c r="BF1064" s="16"/>
      <c r="BG1064" s="16"/>
      <c r="BH1064" s="16"/>
      <c r="BI1064" s="16"/>
      <c r="BJ1064" s="16"/>
      <c r="BK1064" s="16"/>
      <c r="BL1064" s="16"/>
      <c r="BM1064" s="16"/>
      <c r="BN1064" s="16"/>
      <c r="BO1064" s="16"/>
      <c r="BP1064" s="16"/>
      <c r="BQ1064" s="16"/>
      <c r="BR1064" s="16"/>
      <c r="BS1064" s="16"/>
      <c r="BT1064" s="16"/>
      <c r="BU1064" s="16"/>
      <c r="BV1064" s="16"/>
      <c r="BW1064" s="16"/>
      <c r="BX1064" s="16"/>
      <c r="BY1064" s="16"/>
      <c r="BZ1064" s="16"/>
      <c r="CA1064" s="16"/>
      <c r="CB1064" s="16"/>
      <c r="CC1064" s="16"/>
      <c r="CD1064" s="16"/>
      <c r="CE1064" s="16"/>
      <c r="CF1064" s="16"/>
      <c r="CG1064" s="16"/>
      <c r="CH1064" s="16"/>
      <c r="CI1064" s="16"/>
      <c r="CJ1064" s="16"/>
      <c r="CK1064" s="16"/>
      <c r="CL1064" s="16"/>
      <c r="CM1064" s="16"/>
      <c r="CN1064" s="16"/>
      <c r="CO1064" s="16"/>
      <c r="CP1064" s="16"/>
      <c r="CQ1064" s="16"/>
      <c r="CR1064" s="16"/>
      <c r="CS1064" s="16"/>
      <c r="CT1064" s="16"/>
      <c r="CU1064" s="16"/>
      <c r="CV1064" s="16"/>
      <c r="CW1064" s="16"/>
      <c r="CX1064" s="16"/>
      <c r="CY1064" s="16"/>
      <c r="CZ1064" s="16"/>
      <c r="DA1064" s="16"/>
      <c r="DB1064" s="16"/>
      <c r="DC1064" s="16"/>
      <c r="DD1064" s="16"/>
      <c r="DE1064" s="16"/>
      <c r="DF1064" s="16"/>
      <c r="DG1064" s="16"/>
      <c r="DH1064" s="16"/>
      <c r="DI1064" s="16"/>
      <c r="DJ1064" s="16"/>
      <c r="DK1064" s="16"/>
      <c r="DL1064" s="16"/>
      <c r="DM1064" s="16"/>
      <c r="DN1064" s="16"/>
      <c r="DO1064" s="16"/>
      <c r="DP1064" s="16"/>
      <c r="DQ1064" s="16"/>
      <c r="DR1064" s="16"/>
      <c r="DS1064" s="16"/>
      <c r="DT1064" s="16"/>
      <c r="DU1064" s="16"/>
      <c r="DV1064" s="16"/>
      <c r="DW1064" s="16"/>
      <c r="DX1064" s="16"/>
      <c r="DY1064" s="16"/>
      <c r="DZ1064" s="16"/>
      <c r="EA1064" s="16"/>
      <c r="EB1064" s="16"/>
      <c r="EC1064" s="16"/>
      <c r="ED1064" s="16"/>
      <c r="EE1064" s="16"/>
      <c r="EF1064" s="16"/>
      <c r="EG1064" s="16"/>
      <c r="EH1064" s="16"/>
      <c r="EI1064" s="16"/>
      <c r="EJ1064" s="16"/>
      <c r="EK1064" s="16"/>
      <c r="EL1064" s="16"/>
      <c r="EM1064" s="16"/>
      <c r="EN1064" s="16"/>
      <c r="EO1064" s="16"/>
      <c r="EP1064" s="16"/>
      <c r="EQ1064" s="16"/>
      <c r="ER1064" s="16"/>
      <c r="ES1064" s="16"/>
      <c r="ET1064" s="16"/>
      <c r="EU1064" s="16"/>
      <c r="EV1064" s="16"/>
      <c r="EW1064" s="16"/>
      <c r="EX1064" s="16"/>
      <c r="EY1064" s="16"/>
      <c r="EZ1064" s="16"/>
      <c r="FA1064" s="16"/>
      <c r="FB1064" s="16"/>
      <c r="FC1064" s="16"/>
      <c r="FD1064" s="16"/>
      <c r="FE1064" s="16"/>
      <c r="FF1064" s="16"/>
      <c r="FG1064" s="16"/>
      <c r="FH1064" s="16"/>
      <c r="FI1064" s="16"/>
      <c r="FJ1064" s="16"/>
      <c r="FK1064" s="16"/>
      <c r="FL1064" s="16"/>
      <c r="FM1064" s="16"/>
      <c r="FN1064" s="16"/>
      <c r="FO1064" s="16"/>
      <c r="FP1064" s="16"/>
      <c r="FQ1064" s="16"/>
      <c r="FR1064" s="16"/>
      <c r="FS1064" s="16"/>
      <c r="FT1064" s="16"/>
      <c r="FU1064" s="16"/>
      <c r="FV1064" s="16"/>
      <c r="FW1064" s="16"/>
      <c r="FX1064" s="16"/>
      <c r="FY1064" s="16"/>
      <c r="FZ1064" s="16"/>
      <c r="GA1064" s="16"/>
      <c r="GB1064" s="16"/>
      <c r="GC1064" s="16"/>
      <c r="GD1064" s="16"/>
      <c r="GE1064" s="16"/>
      <c r="GF1064" s="16"/>
      <c r="GG1064" s="16"/>
      <c r="GH1064" s="16"/>
      <c r="GI1064" s="16"/>
      <c r="GJ1064" s="16"/>
      <c r="GK1064" s="16"/>
      <c r="GL1064" s="16"/>
      <c r="GM1064" s="16"/>
      <c r="GN1064" s="16"/>
      <c r="GO1064" s="16"/>
      <c r="GP1064" s="16"/>
      <c r="GQ1064" s="16"/>
      <c r="GR1064" s="16"/>
      <c r="GS1064" s="16"/>
      <c r="GT1064" s="16"/>
      <c r="GU1064" s="16"/>
      <c r="GV1064" s="16"/>
      <c r="GW1064" s="16"/>
      <c r="GX1064" s="16"/>
      <c r="GY1064" s="16"/>
      <c r="GZ1064" s="16"/>
      <c r="HA1064" s="16"/>
      <c r="HB1064" s="16"/>
      <c r="HC1064" s="16"/>
      <c r="HD1064" s="16"/>
      <c r="HE1064" s="16"/>
      <c r="HF1064" s="16"/>
      <c r="HG1064" s="16"/>
      <c r="HH1064" s="16"/>
      <c r="HI1064" s="16"/>
      <c r="HJ1064" s="16"/>
      <c r="HK1064" s="16"/>
      <c r="HL1064" s="16"/>
      <c r="HM1064" s="16"/>
      <c r="HN1064" s="16"/>
      <c r="HO1064" s="16"/>
      <c r="HP1064" s="16"/>
      <c r="HQ1064" s="16"/>
      <c r="HR1064" s="16"/>
      <c r="HS1064" s="16"/>
      <c r="HT1064" s="16"/>
      <c r="HU1064" s="16"/>
      <c r="HV1064" s="16"/>
      <c r="HW1064" s="16"/>
      <c r="HX1064" s="16"/>
      <c r="HY1064" s="16"/>
      <c r="HZ1064" s="16"/>
      <c r="IA1064" s="16"/>
      <c r="IB1064" s="16"/>
      <c r="IC1064" s="16"/>
      <c r="ID1064" s="16"/>
      <c r="IE1064" s="16"/>
      <c r="IF1064" s="16"/>
      <c r="IG1064" s="16"/>
      <c r="IH1064" s="16"/>
      <c r="II1064" s="16"/>
      <c r="IJ1064" s="16"/>
      <c r="IK1064" s="16"/>
      <c r="IL1064" s="16"/>
      <c r="IM1064" s="16"/>
      <c r="IN1064" s="16"/>
      <c r="IO1064" s="16"/>
      <c r="IP1064" s="16"/>
      <c r="IQ1064" s="16"/>
      <c r="IR1064" s="16"/>
      <c r="IS1064" s="16"/>
      <c r="IT1064" s="16"/>
      <c r="IU1064" s="16"/>
      <c r="IV1064" s="16"/>
      <c r="IW1064" s="16"/>
      <c r="IX1064" s="16"/>
      <c r="IY1064" s="16"/>
      <c r="IZ1064" s="16"/>
      <c r="JA1064" s="16"/>
      <c r="JB1064" s="16"/>
      <c r="JC1064" s="16"/>
      <c r="JD1064" s="16"/>
      <c r="JE1064" s="16"/>
      <c r="JF1064" s="16"/>
      <c r="JG1064" s="16"/>
      <c r="JH1064" s="16"/>
      <c r="JI1064" s="16"/>
      <c r="JJ1064" s="16"/>
      <c r="JK1064" s="16"/>
      <c r="JL1064" s="16"/>
      <c r="JM1064" s="16"/>
      <c r="JN1064" s="16"/>
      <c r="JO1064" s="16"/>
      <c r="JP1064" s="16"/>
    </row>
    <row r="1065" spans="2:276" s="18" customFormat="1" ht="15.75" customHeight="1" x14ac:dyDescent="0.25">
      <c r="B1065" s="16"/>
      <c r="C1065" s="16"/>
      <c r="D1065" s="16"/>
      <c r="E1065" s="16"/>
      <c r="F1065" s="16"/>
      <c r="G1065" s="16"/>
      <c r="H1065" s="16"/>
      <c r="I1065" s="16"/>
      <c r="J1065" s="16"/>
      <c r="K1065" s="16"/>
      <c r="L1065" s="16"/>
      <c r="M1065" s="16"/>
      <c r="N1065" s="16"/>
      <c r="O1065" s="16"/>
      <c r="P1065" s="16"/>
      <c r="Q1065" s="16"/>
      <c r="R1065" s="16"/>
      <c r="S1065" s="16"/>
      <c r="T1065" s="16"/>
      <c r="U1065" s="16"/>
      <c r="V1065" s="16"/>
      <c r="W1065" s="16"/>
      <c r="X1065" s="16"/>
      <c r="Y1065" s="16"/>
      <c r="Z1065" s="16"/>
      <c r="AA1065" s="16"/>
      <c r="AB1065" s="16"/>
      <c r="AC1065" s="16"/>
      <c r="AD1065" s="16"/>
      <c r="AE1065" s="16"/>
      <c r="AF1065" s="16"/>
      <c r="AG1065" s="16"/>
      <c r="AH1065" s="16"/>
      <c r="AI1065" s="16"/>
      <c r="AJ1065" s="16"/>
      <c r="AK1065" s="16"/>
      <c r="AL1065" s="16"/>
      <c r="AM1065" s="16"/>
      <c r="AN1065" s="16"/>
      <c r="AO1065" s="16"/>
      <c r="AP1065" s="16"/>
      <c r="AQ1065" s="16"/>
      <c r="AR1065" s="16"/>
      <c r="AS1065" s="16"/>
      <c r="AT1065" s="16"/>
      <c r="AU1065" s="16"/>
      <c r="AV1065" s="16"/>
      <c r="AW1065" s="16"/>
      <c r="AX1065" s="16"/>
      <c r="AY1065" s="16"/>
      <c r="AZ1065" s="16"/>
      <c r="BA1065" s="16"/>
      <c r="BB1065" s="16"/>
      <c r="BC1065" s="16"/>
      <c r="BD1065" s="16"/>
      <c r="BE1065" s="16"/>
      <c r="BF1065" s="16"/>
      <c r="BG1065" s="16"/>
      <c r="BH1065" s="16"/>
      <c r="BI1065" s="16"/>
      <c r="BJ1065" s="16"/>
      <c r="BK1065" s="16"/>
      <c r="BL1065" s="16"/>
      <c r="BM1065" s="16"/>
      <c r="BN1065" s="16"/>
      <c r="BO1065" s="16"/>
      <c r="BP1065" s="16"/>
      <c r="BQ1065" s="16"/>
      <c r="BR1065" s="16"/>
      <c r="BS1065" s="16"/>
      <c r="BT1065" s="16"/>
      <c r="BU1065" s="16"/>
      <c r="BV1065" s="16"/>
      <c r="BW1065" s="16"/>
      <c r="BX1065" s="16"/>
      <c r="BY1065" s="16"/>
      <c r="BZ1065" s="16"/>
      <c r="CA1065" s="16"/>
      <c r="CB1065" s="16"/>
      <c r="CC1065" s="16"/>
      <c r="CD1065" s="16"/>
      <c r="CE1065" s="16"/>
      <c r="CF1065" s="16"/>
      <c r="CG1065" s="16"/>
      <c r="CH1065" s="16"/>
      <c r="CI1065" s="16"/>
      <c r="CJ1065" s="16"/>
      <c r="CK1065" s="16"/>
      <c r="CL1065" s="16"/>
      <c r="CM1065" s="16"/>
      <c r="CN1065" s="16"/>
      <c r="CO1065" s="16"/>
      <c r="CP1065" s="16"/>
      <c r="CQ1065" s="16"/>
      <c r="CR1065" s="16"/>
      <c r="CS1065" s="16"/>
      <c r="CT1065" s="16"/>
      <c r="CU1065" s="16"/>
      <c r="CV1065" s="16"/>
      <c r="CW1065" s="16"/>
      <c r="CX1065" s="16"/>
      <c r="CY1065" s="16"/>
      <c r="CZ1065" s="16"/>
      <c r="DA1065" s="16"/>
      <c r="DB1065" s="16"/>
      <c r="DC1065" s="16"/>
      <c r="DD1065" s="16"/>
      <c r="DE1065" s="16"/>
      <c r="DF1065" s="16"/>
      <c r="DG1065" s="16"/>
      <c r="DH1065" s="16"/>
      <c r="DI1065" s="16"/>
      <c r="DJ1065" s="16"/>
      <c r="DK1065" s="16"/>
      <c r="DL1065" s="16"/>
      <c r="DM1065" s="16"/>
      <c r="DN1065" s="16"/>
      <c r="DO1065" s="16"/>
      <c r="DP1065" s="16"/>
      <c r="DQ1065" s="16"/>
      <c r="DR1065" s="16"/>
      <c r="DS1065" s="16"/>
      <c r="DT1065" s="16"/>
      <c r="DU1065" s="16"/>
      <c r="DV1065" s="16"/>
      <c r="DW1065" s="16"/>
      <c r="DX1065" s="16"/>
      <c r="DY1065" s="16"/>
      <c r="DZ1065" s="16"/>
      <c r="EA1065" s="16"/>
      <c r="EB1065" s="16"/>
      <c r="EC1065" s="16"/>
      <c r="ED1065" s="16"/>
      <c r="EE1065" s="16"/>
      <c r="EF1065" s="16"/>
      <c r="EG1065" s="16"/>
      <c r="EH1065" s="16"/>
      <c r="EI1065" s="16"/>
      <c r="EJ1065" s="16"/>
      <c r="EK1065" s="16"/>
      <c r="EL1065" s="16"/>
      <c r="EM1065" s="16"/>
      <c r="EN1065" s="16"/>
      <c r="EO1065" s="16"/>
      <c r="EP1065" s="16"/>
      <c r="EQ1065" s="16"/>
      <c r="ER1065" s="16"/>
      <c r="ES1065" s="16"/>
      <c r="ET1065" s="16"/>
      <c r="EU1065" s="16"/>
      <c r="EV1065" s="16"/>
      <c r="EW1065" s="16"/>
      <c r="EX1065" s="16"/>
      <c r="EY1065" s="16"/>
      <c r="EZ1065" s="16"/>
      <c r="FA1065" s="16"/>
      <c r="FB1065" s="16"/>
      <c r="FC1065" s="16"/>
      <c r="FD1065" s="16"/>
      <c r="FE1065" s="16"/>
      <c r="FF1065" s="16"/>
      <c r="FG1065" s="16"/>
      <c r="FH1065" s="16"/>
      <c r="FI1065" s="16"/>
      <c r="FJ1065" s="16"/>
      <c r="FK1065" s="16"/>
      <c r="FL1065" s="16"/>
      <c r="FM1065" s="16"/>
      <c r="FN1065" s="16"/>
      <c r="FO1065" s="16"/>
      <c r="FP1065" s="16"/>
      <c r="FQ1065" s="16"/>
      <c r="FR1065" s="16"/>
      <c r="FS1065" s="16"/>
      <c r="FT1065" s="16"/>
      <c r="FU1065" s="16"/>
      <c r="FV1065" s="16"/>
      <c r="FW1065" s="16"/>
      <c r="FX1065" s="16"/>
      <c r="FY1065" s="16"/>
      <c r="FZ1065" s="16"/>
      <c r="GA1065" s="16"/>
      <c r="GB1065" s="16"/>
      <c r="GC1065" s="16"/>
      <c r="GD1065" s="16"/>
      <c r="GE1065" s="16"/>
      <c r="GF1065" s="16"/>
      <c r="GG1065" s="16"/>
      <c r="GH1065" s="16"/>
      <c r="GI1065" s="16"/>
      <c r="GJ1065" s="16"/>
      <c r="GK1065" s="16"/>
      <c r="GL1065" s="16"/>
      <c r="GM1065" s="16"/>
      <c r="GN1065" s="16"/>
      <c r="GO1065" s="16"/>
      <c r="GP1065" s="16"/>
      <c r="GQ1065" s="16"/>
      <c r="GR1065" s="16"/>
      <c r="GS1065" s="16"/>
      <c r="GT1065" s="16"/>
      <c r="GU1065" s="16"/>
      <c r="GV1065" s="16"/>
      <c r="GW1065" s="16"/>
      <c r="GX1065" s="16"/>
      <c r="GY1065" s="16"/>
      <c r="GZ1065" s="16"/>
      <c r="HA1065" s="16"/>
      <c r="HB1065" s="16"/>
      <c r="HC1065" s="16"/>
      <c r="HD1065" s="16"/>
      <c r="HE1065" s="16"/>
      <c r="HF1065" s="16"/>
      <c r="HG1065" s="16"/>
      <c r="HH1065" s="16"/>
      <c r="HI1065" s="16"/>
      <c r="HJ1065" s="16"/>
      <c r="HK1065" s="16"/>
      <c r="HL1065" s="16"/>
      <c r="HM1065" s="16"/>
      <c r="HN1065" s="16"/>
      <c r="HO1065" s="16"/>
      <c r="HP1065" s="16"/>
      <c r="HQ1065" s="16"/>
      <c r="HR1065" s="16"/>
      <c r="HS1065" s="16"/>
      <c r="HT1065" s="16"/>
      <c r="HU1065" s="16"/>
      <c r="HV1065" s="16"/>
      <c r="HW1065" s="16"/>
      <c r="HX1065" s="16"/>
      <c r="HY1065" s="16"/>
      <c r="HZ1065" s="16"/>
      <c r="IA1065" s="16"/>
      <c r="IB1065" s="16"/>
      <c r="IC1065" s="16"/>
      <c r="ID1065" s="16"/>
      <c r="IE1065" s="16"/>
      <c r="IF1065" s="16"/>
      <c r="IG1065" s="16"/>
      <c r="IH1065" s="16"/>
      <c r="II1065" s="16"/>
      <c r="IJ1065" s="16"/>
      <c r="IK1065" s="16"/>
      <c r="IL1065" s="16"/>
      <c r="IM1065" s="16"/>
      <c r="IN1065" s="16"/>
      <c r="IO1065" s="16"/>
      <c r="IP1065" s="16"/>
      <c r="IQ1065" s="16"/>
      <c r="IR1065" s="16"/>
      <c r="IS1065" s="16"/>
      <c r="IT1065" s="16"/>
      <c r="IU1065" s="16"/>
      <c r="IV1065" s="16"/>
      <c r="IW1065" s="16"/>
      <c r="IX1065" s="16"/>
      <c r="IY1065" s="16"/>
      <c r="IZ1065" s="16"/>
      <c r="JA1065" s="16"/>
      <c r="JB1065" s="16"/>
      <c r="JC1065" s="16"/>
      <c r="JD1065" s="16"/>
      <c r="JE1065" s="16"/>
      <c r="JF1065" s="16"/>
      <c r="JG1065" s="16"/>
      <c r="JH1065" s="16"/>
      <c r="JI1065" s="16"/>
      <c r="JJ1065" s="16"/>
      <c r="JK1065" s="16"/>
      <c r="JL1065" s="16"/>
      <c r="JM1065" s="16"/>
      <c r="JN1065" s="16"/>
      <c r="JO1065" s="16"/>
      <c r="JP1065" s="16"/>
    </row>
    <row r="1066" spans="2:276" s="18" customFormat="1" ht="15.75" customHeight="1" x14ac:dyDescent="0.25">
      <c r="B1066" s="16"/>
      <c r="C1066" s="16"/>
      <c r="D1066" s="16"/>
      <c r="E1066" s="16"/>
      <c r="F1066" s="16"/>
      <c r="G1066" s="16"/>
      <c r="H1066" s="16"/>
      <c r="I1066" s="16"/>
      <c r="J1066" s="16"/>
      <c r="K1066" s="16"/>
      <c r="L1066" s="16"/>
      <c r="M1066" s="16"/>
      <c r="N1066" s="16"/>
      <c r="O1066" s="16"/>
      <c r="P1066" s="16"/>
      <c r="Q1066" s="16"/>
      <c r="R1066" s="16"/>
      <c r="S1066" s="16"/>
      <c r="T1066" s="16"/>
      <c r="U1066" s="16"/>
      <c r="V1066" s="16"/>
      <c r="W1066" s="16"/>
      <c r="X1066" s="16"/>
      <c r="Y1066" s="16"/>
      <c r="Z1066" s="16"/>
      <c r="AA1066" s="16"/>
      <c r="AB1066" s="16"/>
      <c r="AC1066" s="16"/>
      <c r="AD1066" s="16"/>
      <c r="AE1066" s="16"/>
      <c r="AF1066" s="16"/>
      <c r="AG1066" s="16"/>
      <c r="AH1066" s="16"/>
      <c r="AI1066" s="16"/>
      <c r="AJ1066" s="16"/>
      <c r="AK1066" s="16"/>
      <c r="AL1066" s="16"/>
      <c r="AM1066" s="16"/>
      <c r="AN1066" s="16"/>
      <c r="AO1066" s="16"/>
      <c r="AP1066" s="16"/>
      <c r="AQ1066" s="16"/>
      <c r="AR1066" s="16"/>
      <c r="AS1066" s="16"/>
      <c r="AT1066" s="16"/>
      <c r="AU1066" s="16"/>
      <c r="AV1066" s="16"/>
      <c r="AW1066" s="16"/>
      <c r="AX1066" s="16"/>
      <c r="AY1066" s="16"/>
      <c r="AZ1066" s="16"/>
      <c r="BA1066" s="16"/>
      <c r="BB1066" s="16"/>
      <c r="BC1066" s="16"/>
      <c r="BD1066" s="16"/>
      <c r="BE1066" s="16"/>
      <c r="BF1066" s="16"/>
      <c r="BG1066" s="16"/>
      <c r="BH1066" s="16"/>
      <c r="BI1066" s="16"/>
      <c r="BJ1066" s="16"/>
      <c r="BK1066" s="16"/>
      <c r="BL1066" s="16"/>
      <c r="BM1066" s="16"/>
      <c r="BN1066" s="16"/>
      <c r="BO1066" s="16"/>
      <c r="BP1066" s="16"/>
      <c r="BQ1066" s="16"/>
      <c r="BR1066" s="16"/>
      <c r="BS1066" s="16"/>
      <c r="BT1066" s="16"/>
      <c r="BU1066" s="16"/>
      <c r="BV1066" s="16"/>
      <c r="BW1066" s="16"/>
      <c r="BX1066" s="16"/>
      <c r="BY1066" s="16"/>
      <c r="BZ1066" s="16"/>
      <c r="CA1066" s="16"/>
      <c r="CB1066" s="16"/>
      <c r="CC1066" s="16"/>
      <c r="CD1066" s="16"/>
      <c r="CE1066" s="16"/>
      <c r="CF1066" s="16"/>
      <c r="CG1066" s="16"/>
      <c r="CH1066" s="16"/>
      <c r="CI1066" s="16"/>
      <c r="CJ1066" s="16"/>
      <c r="CK1066" s="16"/>
      <c r="CL1066" s="16"/>
      <c r="CM1066" s="16"/>
      <c r="CN1066" s="16"/>
      <c r="CO1066" s="16"/>
      <c r="CP1066" s="16"/>
      <c r="CQ1066" s="16"/>
      <c r="CR1066" s="16"/>
      <c r="CS1066" s="16"/>
      <c r="CT1066" s="16"/>
      <c r="CU1066" s="16"/>
      <c r="CV1066" s="16"/>
      <c r="CW1066" s="16"/>
      <c r="CX1066" s="16"/>
      <c r="CY1066" s="16"/>
      <c r="CZ1066" s="16"/>
      <c r="DA1066" s="16"/>
      <c r="DB1066" s="16"/>
      <c r="DC1066" s="16"/>
      <c r="DD1066" s="16"/>
      <c r="DE1066" s="16"/>
      <c r="DF1066" s="16"/>
      <c r="DG1066" s="16"/>
      <c r="DH1066" s="16"/>
      <c r="DI1066" s="16"/>
      <c r="DJ1066" s="16"/>
      <c r="DK1066" s="16"/>
      <c r="DL1066" s="16"/>
      <c r="DM1066" s="16"/>
      <c r="DN1066" s="16"/>
      <c r="DO1066" s="16"/>
      <c r="DP1066" s="16"/>
      <c r="DQ1066" s="16"/>
      <c r="DR1066" s="16"/>
      <c r="DS1066" s="16"/>
      <c r="DT1066" s="16"/>
      <c r="DU1066" s="16"/>
      <c r="DV1066" s="16"/>
      <c r="DW1066" s="16"/>
      <c r="DX1066" s="16"/>
      <c r="DY1066" s="16"/>
      <c r="DZ1066" s="16"/>
      <c r="EA1066" s="16"/>
      <c r="EB1066" s="16"/>
      <c r="EC1066" s="16"/>
      <c r="ED1066" s="16"/>
      <c r="EE1066" s="16"/>
      <c r="EF1066" s="16"/>
      <c r="EG1066" s="16"/>
      <c r="EH1066" s="16"/>
      <c r="EI1066" s="16"/>
      <c r="EJ1066" s="16"/>
      <c r="EK1066" s="16"/>
      <c r="EL1066" s="16"/>
      <c r="EM1066" s="16"/>
      <c r="EN1066" s="16"/>
      <c r="EO1066" s="16"/>
      <c r="EP1066" s="16"/>
      <c r="EQ1066" s="16"/>
      <c r="ER1066" s="16"/>
      <c r="ES1066" s="16"/>
      <c r="ET1066" s="16"/>
      <c r="EU1066" s="16"/>
      <c r="EV1066" s="16"/>
      <c r="EW1066" s="16"/>
      <c r="EX1066" s="16"/>
      <c r="EY1066" s="16"/>
      <c r="EZ1066" s="16"/>
      <c r="FA1066" s="16"/>
      <c r="FB1066" s="16"/>
      <c r="FC1066" s="16"/>
      <c r="FD1066" s="16"/>
      <c r="FE1066" s="16"/>
      <c r="FF1066" s="16"/>
      <c r="FG1066" s="16"/>
      <c r="FH1066" s="16"/>
      <c r="FI1066" s="16"/>
      <c r="FJ1066" s="16"/>
      <c r="FK1066" s="16"/>
      <c r="FL1066" s="16"/>
      <c r="FM1066" s="16"/>
      <c r="FN1066" s="16"/>
      <c r="FO1066" s="16"/>
      <c r="FP1066" s="16"/>
      <c r="FQ1066" s="16"/>
      <c r="FR1066" s="16"/>
      <c r="FS1066" s="16"/>
      <c r="FT1066" s="16"/>
      <c r="FU1066" s="16"/>
      <c r="FV1066" s="16"/>
      <c r="FW1066" s="16"/>
      <c r="FX1066" s="16"/>
      <c r="FY1066" s="16"/>
      <c r="FZ1066" s="16"/>
      <c r="GA1066" s="16"/>
      <c r="GB1066" s="16"/>
      <c r="GC1066" s="16"/>
      <c r="GD1066" s="16"/>
      <c r="GE1066" s="16"/>
      <c r="GF1066" s="16"/>
      <c r="GG1066" s="16"/>
      <c r="GH1066" s="16"/>
      <c r="GI1066" s="16"/>
      <c r="GJ1066" s="16"/>
      <c r="GK1066" s="16"/>
      <c r="GL1066" s="16"/>
      <c r="GM1066" s="16"/>
      <c r="GN1066" s="16"/>
      <c r="GO1066" s="16"/>
      <c r="GP1066" s="16"/>
      <c r="GQ1066" s="16"/>
      <c r="GR1066" s="16"/>
      <c r="GS1066" s="16"/>
      <c r="GT1066" s="16"/>
      <c r="GU1066" s="16"/>
      <c r="GV1066" s="16"/>
      <c r="GW1066" s="16"/>
      <c r="GX1066" s="16"/>
      <c r="GY1066" s="16"/>
      <c r="GZ1066" s="16"/>
      <c r="HA1066" s="16"/>
      <c r="HB1066" s="16"/>
      <c r="HC1066" s="16"/>
      <c r="HD1066" s="16"/>
      <c r="HE1066" s="16"/>
      <c r="HF1066" s="16"/>
      <c r="HG1066" s="16"/>
      <c r="HH1066" s="16"/>
      <c r="HI1066" s="16"/>
      <c r="HJ1066" s="16"/>
      <c r="HK1066" s="16"/>
      <c r="HL1066" s="16"/>
      <c r="HM1066" s="16"/>
      <c r="HN1066" s="16"/>
      <c r="HO1066" s="16"/>
      <c r="HP1066" s="16"/>
      <c r="HQ1066" s="16"/>
      <c r="HR1066" s="16"/>
      <c r="HS1066" s="16"/>
      <c r="HT1066" s="16"/>
      <c r="HU1066" s="16"/>
      <c r="HV1066" s="16"/>
      <c r="HW1066" s="16"/>
      <c r="HX1066" s="16"/>
      <c r="HY1066" s="16"/>
      <c r="HZ1066" s="16"/>
      <c r="IA1066" s="16"/>
      <c r="IB1066" s="16"/>
      <c r="IC1066" s="16"/>
      <c r="ID1066" s="16"/>
      <c r="IE1066" s="16"/>
      <c r="IF1066" s="16"/>
      <c r="IG1066" s="16"/>
      <c r="IH1066" s="16"/>
      <c r="II1066" s="16"/>
      <c r="IJ1066" s="16"/>
      <c r="IK1066" s="16"/>
      <c r="IL1066" s="16"/>
      <c r="IM1066" s="16"/>
      <c r="IN1066" s="16"/>
      <c r="IO1066" s="16"/>
      <c r="IP1066" s="16"/>
      <c r="IQ1066" s="16"/>
      <c r="IR1066" s="16"/>
      <c r="IS1066" s="16"/>
      <c r="IT1066" s="16"/>
      <c r="IU1066" s="16"/>
      <c r="IV1066" s="16"/>
      <c r="IW1066" s="16"/>
      <c r="IX1066" s="16"/>
      <c r="IY1066" s="16"/>
      <c r="IZ1066" s="16"/>
      <c r="JA1066" s="16"/>
      <c r="JB1066" s="16"/>
      <c r="JC1066" s="16"/>
      <c r="JD1066" s="16"/>
      <c r="JE1066" s="16"/>
      <c r="JF1066" s="16"/>
      <c r="JG1066" s="16"/>
      <c r="JH1066" s="16"/>
      <c r="JI1066" s="16"/>
      <c r="JJ1066" s="16"/>
      <c r="JK1066" s="16"/>
      <c r="JL1066" s="16"/>
      <c r="JM1066" s="16"/>
      <c r="JN1066" s="16"/>
      <c r="JO1066" s="16"/>
      <c r="JP1066" s="16"/>
    </row>
    <row r="1067" spans="2:276" s="18" customFormat="1" ht="15.75" customHeight="1" x14ac:dyDescent="0.25">
      <c r="B1067" s="16"/>
      <c r="C1067" s="16"/>
      <c r="D1067" s="16"/>
      <c r="E1067" s="16"/>
      <c r="F1067" s="16"/>
      <c r="G1067" s="16"/>
      <c r="H1067" s="16"/>
      <c r="I1067" s="16"/>
      <c r="J1067" s="16"/>
      <c r="K1067" s="16"/>
      <c r="L1067" s="16"/>
      <c r="M1067" s="16"/>
      <c r="N1067" s="16"/>
      <c r="O1067" s="16"/>
      <c r="P1067" s="16"/>
      <c r="Q1067" s="16"/>
      <c r="R1067" s="16"/>
      <c r="S1067" s="16"/>
      <c r="T1067" s="16"/>
      <c r="U1067" s="16"/>
      <c r="V1067" s="16"/>
      <c r="W1067" s="16"/>
      <c r="X1067" s="16"/>
      <c r="Y1067" s="16"/>
      <c r="Z1067" s="16"/>
      <c r="AA1067" s="16"/>
      <c r="AB1067" s="16"/>
      <c r="AC1067" s="16"/>
      <c r="AD1067" s="16"/>
      <c r="AE1067" s="16"/>
      <c r="AF1067" s="16"/>
      <c r="AG1067" s="16"/>
      <c r="AH1067" s="16"/>
      <c r="AI1067" s="16"/>
      <c r="AJ1067" s="16"/>
      <c r="AK1067" s="16"/>
      <c r="AL1067" s="16"/>
      <c r="AM1067" s="16"/>
      <c r="AN1067" s="16"/>
      <c r="AO1067" s="16"/>
      <c r="AP1067" s="16"/>
      <c r="AQ1067" s="16"/>
      <c r="AR1067" s="16"/>
      <c r="AS1067" s="16"/>
      <c r="AT1067" s="16"/>
      <c r="AU1067" s="16"/>
      <c r="AV1067" s="16"/>
      <c r="AW1067" s="16"/>
      <c r="AX1067" s="16"/>
      <c r="AY1067" s="16"/>
      <c r="AZ1067" s="16"/>
      <c r="BA1067" s="16"/>
      <c r="BB1067" s="16"/>
      <c r="BC1067" s="16"/>
      <c r="BD1067" s="16"/>
      <c r="BE1067" s="16"/>
      <c r="BF1067" s="16"/>
      <c r="BG1067" s="16"/>
      <c r="BH1067" s="16"/>
      <c r="BI1067" s="16"/>
      <c r="BJ1067" s="16"/>
      <c r="BK1067" s="16"/>
      <c r="BL1067" s="16"/>
      <c r="BM1067" s="16"/>
      <c r="BN1067" s="16"/>
      <c r="BO1067" s="16"/>
      <c r="BP1067" s="16"/>
      <c r="BQ1067" s="16"/>
      <c r="BR1067" s="16"/>
      <c r="BS1067" s="16"/>
      <c r="BT1067" s="16"/>
      <c r="BU1067" s="16"/>
      <c r="BV1067" s="16"/>
      <c r="BW1067" s="16"/>
      <c r="BX1067" s="16"/>
      <c r="BY1067" s="16"/>
      <c r="BZ1067" s="16"/>
      <c r="CA1067" s="16"/>
      <c r="CB1067" s="16"/>
      <c r="CC1067" s="16"/>
      <c r="CD1067" s="16"/>
      <c r="CE1067" s="16"/>
      <c r="CF1067" s="16"/>
      <c r="CG1067" s="16"/>
      <c r="CH1067" s="16"/>
      <c r="CI1067" s="16"/>
      <c r="CJ1067" s="16"/>
      <c r="CK1067" s="16"/>
      <c r="CL1067" s="16"/>
      <c r="CM1067" s="16"/>
      <c r="CN1067" s="16"/>
      <c r="CO1067" s="16"/>
      <c r="CP1067" s="16"/>
      <c r="CQ1067" s="16"/>
      <c r="CR1067" s="16"/>
      <c r="CS1067" s="16"/>
      <c r="CT1067" s="16"/>
      <c r="CU1067" s="16"/>
      <c r="CV1067" s="16"/>
      <c r="CW1067" s="16"/>
      <c r="CX1067" s="16"/>
      <c r="CY1067" s="16"/>
      <c r="CZ1067" s="16"/>
      <c r="DA1067" s="16"/>
      <c r="DB1067" s="16"/>
      <c r="DC1067" s="16"/>
      <c r="DD1067" s="16"/>
      <c r="DE1067" s="16"/>
      <c r="DF1067" s="16"/>
      <c r="DG1067" s="16"/>
      <c r="DH1067" s="16"/>
      <c r="DI1067" s="16"/>
      <c r="DJ1067" s="16"/>
      <c r="DK1067" s="16"/>
      <c r="DL1067" s="16"/>
      <c r="DM1067" s="16"/>
      <c r="DN1067" s="16"/>
      <c r="DO1067" s="16"/>
      <c r="DP1067" s="16"/>
      <c r="DQ1067" s="16"/>
      <c r="DR1067" s="16"/>
      <c r="DS1067" s="16"/>
      <c r="DT1067" s="16"/>
      <c r="DU1067" s="16"/>
      <c r="DV1067" s="16"/>
      <c r="DW1067" s="16"/>
      <c r="DX1067" s="16"/>
      <c r="DY1067" s="16"/>
      <c r="DZ1067" s="16"/>
      <c r="EA1067" s="16"/>
      <c r="EB1067" s="16"/>
      <c r="EC1067" s="16"/>
      <c r="ED1067" s="16"/>
      <c r="EE1067" s="16"/>
      <c r="EF1067" s="16"/>
      <c r="EG1067" s="16"/>
      <c r="EH1067" s="16"/>
      <c r="EI1067" s="16"/>
      <c r="EJ1067" s="16"/>
      <c r="EK1067" s="16"/>
      <c r="EL1067" s="16"/>
      <c r="EM1067" s="16"/>
      <c r="EN1067" s="16"/>
      <c r="EO1067" s="16"/>
      <c r="EP1067" s="16"/>
      <c r="EQ1067" s="16"/>
      <c r="ER1067" s="16"/>
      <c r="ES1067" s="16"/>
      <c r="ET1067" s="16"/>
      <c r="EU1067" s="16"/>
      <c r="EV1067" s="16"/>
      <c r="EW1067" s="16"/>
      <c r="EX1067" s="16"/>
      <c r="EY1067" s="16"/>
      <c r="EZ1067" s="16"/>
      <c r="FA1067" s="16"/>
      <c r="FB1067" s="16"/>
      <c r="FC1067" s="16"/>
      <c r="FD1067" s="16"/>
      <c r="FE1067" s="16"/>
      <c r="FF1067" s="16"/>
      <c r="FG1067" s="16"/>
      <c r="FH1067" s="16"/>
      <c r="FI1067" s="16"/>
      <c r="FJ1067" s="16"/>
      <c r="FK1067" s="16"/>
      <c r="FL1067" s="16"/>
      <c r="FM1067" s="16"/>
      <c r="FN1067" s="16"/>
      <c r="FO1067" s="16"/>
      <c r="FP1067" s="16"/>
      <c r="FQ1067" s="16"/>
      <c r="FR1067" s="16"/>
      <c r="FS1067" s="16"/>
      <c r="FT1067" s="16"/>
      <c r="FU1067" s="16"/>
      <c r="FV1067" s="16"/>
      <c r="FW1067" s="16"/>
      <c r="FX1067" s="16"/>
      <c r="FY1067" s="16"/>
      <c r="FZ1067" s="16"/>
      <c r="GA1067" s="16"/>
      <c r="GB1067" s="16"/>
      <c r="GC1067" s="16"/>
      <c r="GD1067" s="16"/>
      <c r="GE1067" s="16"/>
      <c r="GF1067" s="16"/>
      <c r="GG1067" s="16"/>
      <c r="GH1067" s="16"/>
      <c r="GI1067" s="16"/>
      <c r="GJ1067" s="16"/>
      <c r="GK1067" s="16"/>
      <c r="GL1067" s="16"/>
      <c r="GM1067" s="16"/>
      <c r="GN1067" s="16"/>
      <c r="GO1067" s="16"/>
      <c r="GP1067" s="16"/>
      <c r="GQ1067" s="16"/>
      <c r="GR1067" s="16"/>
      <c r="GS1067" s="16"/>
      <c r="GT1067" s="16"/>
      <c r="GU1067" s="16"/>
      <c r="GV1067" s="16"/>
      <c r="GW1067" s="16"/>
      <c r="GX1067" s="16"/>
      <c r="GY1067" s="16"/>
      <c r="GZ1067" s="16"/>
      <c r="HA1067" s="16"/>
      <c r="HB1067" s="16"/>
      <c r="HC1067" s="16"/>
      <c r="HD1067" s="16"/>
      <c r="HE1067" s="16"/>
      <c r="HF1067" s="16"/>
      <c r="HG1067" s="16"/>
      <c r="HH1067" s="16"/>
      <c r="HI1067" s="16"/>
      <c r="HJ1067" s="16"/>
      <c r="HK1067" s="16"/>
      <c r="HL1067" s="16"/>
      <c r="HM1067" s="16"/>
      <c r="HN1067" s="16"/>
      <c r="HO1067" s="16"/>
      <c r="HP1067" s="16"/>
      <c r="HQ1067" s="16"/>
      <c r="HR1067" s="16"/>
      <c r="HS1067" s="16"/>
      <c r="HT1067" s="16"/>
      <c r="HU1067" s="16"/>
      <c r="HV1067" s="16"/>
      <c r="HW1067" s="16"/>
      <c r="HX1067" s="16"/>
      <c r="HY1067" s="16"/>
      <c r="HZ1067" s="16"/>
      <c r="IA1067" s="16"/>
      <c r="IB1067" s="16"/>
      <c r="IC1067" s="16"/>
      <c r="ID1067" s="16"/>
      <c r="IE1067" s="16"/>
      <c r="IF1067" s="16"/>
      <c r="IG1067" s="16"/>
      <c r="IH1067" s="16"/>
      <c r="II1067" s="16"/>
      <c r="IJ1067" s="16"/>
      <c r="IK1067" s="16"/>
      <c r="IL1067" s="16"/>
      <c r="IM1067" s="16"/>
      <c r="IN1067" s="16"/>
      <c r="IO1067" s="16"/>
      <c r="IP1067" s="16"/>
      <c r="IQ1067" s="16"/>
      <c r="IR1067" s="16"/>
      <c r="IS1067" s="16"/>
      <c r="IT1067" s="16"/>
      <c r="IU1067" s="16"/>
      <c r="IV1067" s="16"/>
      <c r="IW1067" s="16"/>
      <c r="IX1067" s="16"/>
      <c r="IY1067" s="16"/>
      <c r="IZ1067" s="16"/>
      <c r="JA1067" s="16"/>
      <c r="JB1067" s="16"/>
      <c r="JC1067" s="16"/>
      <c r="JD1067" s="16"/>
      <c r="JE1067" s="16"/>
      <c r="JF1067" s="16"/>
      <c r="JG1067" s="16"/>
      <c r="JH1067" s="16"/>
      <c r="JI1067" s="16"/>
      <c r="JJ1067" s="16"/>
      <c r="JK1067" s="16"/>
      <c r="JL1067" s="16"/>
      <c r="JM1067" s="16"/>
      <c r="JN1067" s="16"/>
      <c r="JO1067" s="16"/>
      <c r="JP1067" s="16"/>
    </row>
    <row r="1068" spans="2:276" s="18" customFormat="1" ht="15.75" customHeight="1" x14ac:dyDescent="0.25">
      <c r="B1068" s="16"/>
      <c r="C1068" s="16"/>
      <c r="D1068" s="16"/>
      <c r="E1068" s="16"/>
      <c r="F1068" s="16"/>
      <c r="G1068" s="16"/>
      <c r="H1068" s="16"/>
      <c r="I1068" s="16"/>
      <c r="J1068" s="16"/>
      <c r="K1068" s="16"/>
      <c r="L1068" s="16"/>
      <c r="M1068" s="16"/>
      <c r="N1068" s="16"/>
      <c r="O1068" s="16"/>
      <c r="P1068" s="16"/>
      <c r="Q1068" s="16"/>
      <c r="R1068" s="16"/>
      <c r="S1068" s="16"/>
      <c r="T1068" s="16"/>
      <c r="U1068" s="16"/>
      <c r="V1068" s="16"/>
      <c r="W1068" s="16"/>
      <c r="X1068" s="16"/>
      <c r="Y1068" s="16"/>
      <c r="Z1068" s="16"/>
      <c r="AA1068" s="16"/>
      <c r="AB1068" s="16"/>
      <c r="AC1068" s="16"/>
      <c r="AD1068" s="16"/>
      <c r="AE1068" s="16"/>
      <c r="AF1068" s="16"/>
      <c r="AG1068" s="16"/>
      <c r="AH1068" s="16"/>
      <c r="AI1068" s="16"/>
      <c r="AJ1068" s="16"/>
      <c r="AK1068" s="16"/>
      <c r="AL1068" s="16"/>
      <c r="AM1068" s="16"/>
      <c r="AN1068" s="16"/>
      <c r="AO1068" s="16"/>
      <c r="AP1068" s="16"/>
      <c r="AQ1068" s="16"/>
      <c r="AR1068" s="16"/>
      <c r="AS1068" s="16"/>
      <c r="AT1068" s="16"/>
      <c r="AU1068" s="16"/>
      <c r="AV1068" s="16"/>
      <c r="AW1068" s="16"/>
      <c r="AX1068" s="16"/>
      <c r="AY1068" s="16"/>
      <c r="AZ1068" s="16"/>
      <c r="BA1068" s="16"/>
      <c r="BB1068" s="16"/>
      <c r="BC1068" s="16"/>
      <c r="BD1068" s="16"/>
      <c r="BE1068" s="16"/>
      <c r="BF1068" s="16"/>
      <c r="BG1068" s="16"/>
      <c r="BH1068" s="16"/>
      <c r="BI1068" s="16"/>
      <c r="BJ1068" s="16"/>
      <c r="BK1068" s="16"/>
      <c r="BL1068" s="16"/>
      <c r="BM1068" s="16"/>
      <c r="BN1068" s="16"/>
      <c r="BO1068" s="16"/>
      <c r="BP1068" s="16"/>
      <c r="BQ1068" s="16"/>
      <c r="BR1068" s="16"/>
      <c r="BS1068" s="16"/>
      <c r="BT1068" s="16"/>
      <c r="BU1068" s="16"/>
      <c r="BV1068" s="16"/>
      <c r="BW1068" s="16"/>
      <c r="BX1068" s="16"/>
      <c r="BY1068" s="16"/>
      <c r="BZ1068" s="16"/>
      <c r="CA1068" s="16"/>
      <c r="CB1068" s="16"/>
      <c r="CC1068" s="16"/>
      <c r="CD1068" s="16"/>
      <c r="CE1068" s="16"/>
      <c r="CF1068" s="16"/>
      <c r="CG1068" s="16"/>
      <c r="CH1068" s="16"/>
      <c r="CI1068" s="16"/>
      <c r="CJ1068" s="16"/>
      <c r="CK1068" s="16"/>
      <c r="CL1068" s="16"/>
      <c r="CM1068" s="16"/>
      <c r="CN1068" s="16"/>
      <c r="CO1068" s="16"/>
      <c r="CP1068" s="16"/>
      <c r="CQ1068" s="16"/>
      <c r="CR1068" s="16"/>
      <c r="CS1068" s="16"/>
      <c r="CT1068" s="16"/>
      <c r="CU1068" s="16"/>
      <c r="CV1068" s="16"/>
      <c r="CW1068" s="16"/>
      <c r="CX1068" s="16"/>
      <c r="CY1068" s="16"/>
      <c r="CZ1068" s="16"/>
      <c r="DA1068" s="16"/>
      <c r="DB1068" s="16"/>
      <c r="DC1068" s="16"/>
      <c r="DD1068" s="16"/>
      <c r="DE1068" s="16"/>
      <c r="DF1068" s="16"/>
      <c r="DG1068" s="16"/>
      <c r="DH1068" s="16"/>
      <c r="DI1068" s="16"/>
      <c r="DJ1068" s="16"/>
      <c r="DK1068" s="16"/>
      <c r="DL1068" s="16"/>
      <c r="DM1068" s="16"/>
      <c r="DN1068" s="16"/>
      <c r="DO1068" s="16"/>
      <c r="DP1068" s="16"/>
      <c r="DQ1068" s="16"/>
      <c r="DR1068" s="16"/>
      <c r="DS1068" s="16"/>
      <c r="DT1068" s="16"/>
      <c r="DU1068" s="16"/>
      <c r="DV1068" s="16"/>
      <c r="DW1068" s="16"/>
      <c r="DX1068" s="16"/>
      <c r="DY1068" s="16"/>
      <c r="DZ1068" s="16"/>
      <c r="EA1068" s="16"/>
      <c r="EB1068" s="16"/>
      <c r="EC1068" s="16"/>
      <c r="ED1068" s="16"/>
      <c r="EE1068" s="16"/>
      <c r="EF1068" s="16"/>
      <c r="EG1068" s="16"/>
      <c r="EH1068" s="16"/>
      <c r="EI1068" s="16"/>
      <c r="EJ1068" s="16"/>
      <c r="EK1068" s="16"/>
      <c r="EL1068" s="16"/>
      <c r="EM1068" s="16"/>
      <c r="EN1068" s="16"/>
      <c r="EO1068" s="16"/>
      <c r="EP1068" s="16"/>
      <c r="EQ1068" s="16"/>
      <c r="ER1068" s="16"/>
      <c r="ES1068" s="16"/>
      <c r="ET1068" s="16"/>
      <c r="EU1068" s="16"/>
      <c r="EV1068" s="16"/>
      <c r="EW1068" s="16"/>
      <c r="EX1068" s="16"/>
      <c r="EY1068" s="16"/>
      <c r="EZ1068" s="16"/>
      <c r="FA1068" s="16"/>
      <c r="FB1068" s="16"/>
      <c r="FC1068" s="16"/>
      <c r="FD1068" s="16"/>
      <c r="FE1068" s="16"/>
      <c r="FF1068" s="16"/>
      <c r="FG1068" s="16"/>
      <c r="FH1068" s="16"/>
      <c r="FI1068" s="16"/>
      <c r="FJ1068" s="16"/>
      <c r="FK1068" s="16"/>
      <c r="FL1068" s="16"/>
      <c r="FM1068" s="16"/>
      <c r="FN1068" s="16"/>
      <c r="FO1068" s="16"/>
      <c r="FP1068" s="16"/>
      <c r="FQ1068" s="16"/>
      <c r="FR1068" s="16"/>
      <c r="FS1068" s="16"/>
      <c r="FT1068" s="16"/>
      <c r="FU1068" s="16"/>
      <c r="FV1068" s="16"/>
      <c r="FW1068" s="16"/>
      <c r="FX1068" s="16"/>
      <c r="FY1068" s="16"/>
      <c r="FZ1068" s="16"/>
      <c r="GA1068" s="16"/>
      <c r="GB1068" s="16"/>
      <c r="GC1068" s="16"/>
      <c r="GD1068" s="16"/>
      <c r="GE1068" s="16"/>
      <c r="GF1068" s="16"/>
      <c r="GG1068" s="16"/>
      <c r="GH1068" s="16"/>
      <c r="GI1068" s="16"/>
      <c r="GJ1068" s="16"/>
      <c r="GK1068" s="16"/>
      <c r="GL1068" s="16"/>
      <c r="GM1068" s="16"/>
      <c r="GN1068" s="16"/>
      <c r="GO1068" s="16"/>
      <c r="GP1068" s="16"/>
      <c r="GQ1068" s="16"/>
      <c r="GR1068" s="16"/>
      <c r="GS1068" s="16"/>
      <c r="GT1068" s="16"/>
      <c r="GU1068" s="16"/>
      <c r="GV1068" s="16"/>
      <c r="GW1068" s="16"/>
      <c r="GX1068" s="16"/>
      <c r="GY1068" s="16"/>
      <c r="GZ1068" s="16"/>
      <c r="HA1068" s="16"/>
      <c r="HB1068" s="16"/>
      <c r="HC1068" s="16"/>
      <c r="HD1068" s="16"/>
      <c r="HE1068" s="16"/>
      <c r="HF1068" s="16"/>
      <c r="HG1068" s="16"/>
      <c r="HH1068" s="16"/>
      <c r="HI1068" s="16"/>
      <c r="HJ1068" s="16"/>
      <c r="HK1068" s="16"/>
      <c r="HL1068" s="16"/>
      <c r="HM1068" s="16"/>
      <c r="HN1068" s="16"/>
      <c r="HO1068" s="16"/>
      <c r="HP1068" s="16"/>
      <c r="HQ1068" s="16"/>
      <c r="HR1068" s="16"/>
      <c r="HS1068" s="16"/>
      <c r="HT1068" s="16"/>
      <c r="HU1068" s="16"/>
      <c r="HV1068" s="16"/>
      <c r="HW1068" s="16"/>
      <c r="HX1068" s="16"/>
      <c r="HY1068" s="16"/>
      <c r="HZ1068" s="16"/>
      <c r="IA1068" s="16"/>
      <c r="IB1068" s="16"/>
      <c r="IC1068" s="16"/>
      <c r="ID1068" s="16"/>
      <c r="IE1068" s="16"/>
      <c r="IF1068" s="16"/>
      <c r="IG1068" s="16"/>
      <c r="IH1068" s="16"/>
      <c r="II1068" s="16"/>
      <c r="IJ1068" s="16"/>
      <c r="IK1068" s="16"/>
      <c r="IL1068" s="16"/>
      <c r="IM1068" s="16"/>
      <c r="IN1068" s="16"/>
      <c r="IO1068" s="16"/>
      <c r="IP1068" s="16"/>
      <c r="IQ1068" s="16"/>
      <c r="IR1068" s="16"/>
      <c r="IS1068" s="16"/>
      <c r="IT1068" s="16"/>
      <c r="IU1068" s="16"/>
      <c r="IV1068" s="16"/>
      <c r="IW1068" s="16"/>
      <c r="IX1068" s="16"/>
      <c r="IY1068" s="16"/>
      <c r="IZ1068" s="16"/>
      <c r="JA1068" s="16"/>
      <c r="JB1068" s="16"/>
      <c r="JC1068" s="16"/>
      <c r="JD1068" s="16"/>
      <c r="JE1068" s="16"/>
      <c r="JF1068" s="16"/>
      <c r="JG1068" s="16"/>
      <c r="JH1068" s="16"/>
      <c r="JI1068" s="16"/>
      <c r="JJ1068" s="16"/>
      <c r="JK1068" s="16"/>
      <c r="JL1068" s="16"/>
      <c r="JM1068" s="16"/>
      <c r="JN1068" s="16"/>
      <c r="JO1068" s="16"/>
      <c r="JP1068" s="16"/>
    </row>
    <row r="1069" spans="2:276" s="18" customFormat="1" ht="15.75" customHeight="1" x14ac:dyDescent="0.25">
      <c r="B1069" s="16"/>
      <c r="C1069" s="16"/>
      <c r="D1069" s="16"/>
      <c r="E1069" s="16"/>
      <c r="F1069" s="16"/>
      <c r="G1069" s="16"/>
      <c r="H1069" s="16"/>
      <c r="I1069" s="16"/>
      <c r="J1069" s="16"/>
      <c r="K1069" s="16"/>
      <c r="L1069" s="16"/>
      <c r="M1069" s="16"/>
      <c r="N1069" s="16"/>
      <c r="O1069" s="16"/>
      <c r="P1069" s="16"/>
      <c r="Q1069" s="16"/>
      <c r="R1069" s="16"/>
      <c r="S1069" s="16"/>
      <c r="T1069" s="16"/>
      <c r="U1069" s="16"/>
      <c r="V1069" s="16"/>
      <c r="W1069" s="16"/>
      <c r="X1069" s="16"/>
      <c r="Y1069" s="16"/>
      <c r="Z1069" s="16"/>
      <c r="AA1069" s="16"/>
      <c r="AB1069" s="16"/>
      <c r="AC1069" s="16"/>
      <c r="AD1069" s="16"/>
      <c r="AE1069" s="16"/>
      <c r="AF1069" s="16"/>
      <c r="AG1069" s="16"/>
      <c r="AH1069" s="16"/>
      <c r="AI1069" s="16"/>
      <c r="AJ1069" s="16"/>
      <c r="AK1069" s="16"/>
      <c r="AL1069" s="16"/>
      <c r="AM1069" s="16"/>
      <c r="AN1069" s="16"/>
      <c r="AO1069" s="16"/>
      <c r="AP1069" s="16"/>
      <c r="AQ1069" s="16"/>
      <c r="AR1069" s="16"/>
      <c r="AS1069" s="16"/>
      <c r="AT1069" s="16"/>
      <c r="AU1069" s="16"/>
      <c r="AV1069" s="16"/>
      <c r="AW1069" s="16"/>
      <c r="AX1069" s="16"/>
      <c r="AY1069" s="16"/>
      <c r="AZ1069" s="16"/>
      <c r="BA1069" s="16"/>
      <c r="BB1069" s="16"/>
      <c r="BC1069" s="16"/>
      <c r="BD1069" s="16"/>
      <c r="BE1069" s="16"/>
      <c r="BF1069" s="16"/>
      <c r="BG1069" s="16"/>
      <c r="BH1069" s="16"/>
      <c r="BI1069" s="16"/>
      <c r="BJ1069" s="16"/>
      <c r="BK1069" s="16"/>
      <c r="BL1069" s="16"/>
      <c r="BM1069" s="16"/>
      <c r="BN1069" s="16"/>
      <c r="BO1069" s="16"/>
      <c r="BP1069" s="16"/>
      <c r="BQ1069" s="16"/>
      <c r="BR1069" s="16"/>
      <c r="BS1069" s="16"/>
      <c r="BT1069" s="16"/>
      <c r="BU1069" s="16"/>
      <c r="BV1069" s="16"/>
      <c r="BW1069" s="16"/>
      <c r="BX1069" s="16"/>
      <c r="BY1069" s="16"/>
      <c r="BZ1069" s="16"/>
      <c r="CA1069" s="16"/>
      <c r="CB1069" s="16"/>
      <c r="CC1069" s="16"/>
      <c r="CD1069" s="16"/>
      <c r="CE1069" s="16"/>
      <c r="CF1069" s="16"/>
      <c r="CG1069" s="16"/>
      <c r="CH1069" s="16"/>
      <c r="CI1069" s="16"/>
      <c r="CJ1069" s="16"/>
      <c r="CK1069" s="16"/>
      <c r="CL1069" s="16"/>
      <c r="CM1069" s="16"/>
      <c r="CN1069" s="16"/>
      <c r="CO1069" s="16"/>
      <c r="CP1069" s="16"/>
      <c r="CQ1069" s="16"/>
      <c r="CR1069" s="16"/>
      <c r="CS1069" s="16"/>
      <c r="CT1069" s="16"/>
      <c r="CU1069" s="16"/>
      <c r="CV1069" s="16"/>
      <c r="CW1069" s="16"/>
      <c r="CX1069" s="16"/>
      <c r="CY1069" s="16"/>
      <c r="CZ1069" s="16"/>
      <c r="DA1069" s="16"/>
      <c r="DB1069" s="16"/>
      <c r="DC1069" s="16"/>
      <c r="DD1069" s="16"/>
      <c r="DE1069" s="16"/>
      <c r="DF1069" s="16"/>
      <c r="DG1069" s="16"/>
      <c r="DH1069" s="16"/>
      <c r="DI1069" s="16"/>
      <c r="DJ1069" s="16"/>
      <c r="DK1069" s="16"/>
      <c r="DL1069" s="16"/>
      <c r="DM1069" s="16"/>
      <c r="DN1069" s="16"/>
      <c r="DO1069" s="16"/>
      <c r="DP1069" s="16"/>
      <c r="DQ1069" s="16"/>
      <c r="DR1069" s="16"/>
      <c r="DS1069" s="16"/>
      <c r="DT1069" s="16"/>
      <c r="DU1069" s="16"/>
      <c r="DV1069" s="16"/>
      <c r="DW1069" s="16"/>
      <c r="DX1069" s="16"/>
      <c r="DY1069" s="16"/>
      <c r="DZ1069" s="16"/>
      <c r="EA1069" s="16"/>
      <c r="EB1069" s="16"/>
      <c r="EC1069" s="16"/>
      <c r="ED1069" s="16"/>
      <c r="EE1069" s="16"/>
      <c r="EF1069" s="16"/>
      <c r="EG1069" s="16"/>
      <c r="EH1069" s="16"/>
      <c r="EI1069" s="16"/>
      <c r="EJ1069" s="16"/>
      <c r="EK1069" s="16"/>
      <c r="EL1069" s="16"/>
      <c r="EM1069" s="16"/>
      <c r="EN1069" s="16"/>
      <c r="EO1069" s="16"/>
      <c r="EP1069" s="16"/>
      <c r="EQ1069" s="16"/>
      <c r="ER1069" s="16"/>
      <c r="ES1069" s="16"/>
      <c r="ET1069" s="16"/>
      <c r="EU1069" s="16"/>
      <c r="EV1069" s="16"/>
      <c r="EW1069" s="16"/>
      <c r="EX1069" s="16"/>
      <c r="EY1069" s="16"/>
      <c r="EZ1069" s="16"/>
      <c r="FA1069" s="16"/>
      <c r="FB1069" s="16"/>
      <c r="FC1069" s="16"/>
      <c r="FD1069" s="16"/>
      <c r="FE1069" s="16"/>
      <c r="FF1069" s="16"/>
      <c r="FG1069" s="16"/>
      <c r="FH1069" s="16"/>
      <c r="FI1069" s="16"/>
      <c r="FJ1069" s="16"/>
      <c r="FK1069" s="16"/>
      <c r="FL1069" s="16"/>
      <c r="FM1069" s="16"/>
      <c r="FN1069" s="16"/>
      <c r="FO1069" s="16"/>
      <c r="FP1069" s="16"/>
      <c r="FQ1069" s="16"/>
      <c r="FR1069" s="16"/>
      <c r="FS1069" s="16"/>
      <c r="FT1069" s="16"/>
      <c r="FU1069" s="16"/>
      <c r="FV1069" s="16"/>
      <c r="FW1069" s="16"/>
      <c r="FX1069" s="16"/>
      <c r="FY1069" s="16"/>
      <c r="FZ1069" s="16"/>
      <c r="GA1069" s="16"/>
      <c r="GB1069" s="16"/>
      <c r="GC1069" s="16"/>
      <c r="GD1069" s="16"/>
      <c r="GE1069" s="16"/>
      <c r="GF1069" s="16"/>
      <c r="GG1069" s="16"/>
      <c r="GH1069" s="16"/>
      <c r="GI1069" s="16"/>
      <c r="GJ1069" s="16"/>
      <c r="GK1069" s="16"/>
      <c r="GL1069" s="16"/>
      <c r="GM1069" s="16"/>
      <c r="GN1069" s="16"/>
      <c r="GO1069" s="16"/>
      <c r="GP1069" s="16"/>
      <c r="GQ1069" s="16"/>
      <c r="GR1069" s="16"/>
      <c r="GS1069" s="16"/>
      <c r="GT1069" s="16"/>
      <c r="GU1069" s="16"/>
      <c r="GV1069" s="16"/>
      <c r="GW1069" s="16"/>
      <c r="GX1069" s="16"/>
      <c r="GY1069" s="16"/>
      <c r="GZ1069" s="16"/>
      <c r="HA1069" s="16"/>
      <c r="HB1069" s="16"/>
      <c r="HC1069" s="16"/>
      <c r="HD1069" s="16"/>
      <c r="HE1069" s="16"/>
      <c r="HF1069" s="16"/>
      <c r="HG1069" s="16"/>
      <c r="HH1069" s="16"/>
      <c r="HI1069" s="16"/>
      <c r="HJ1069" s="16"/>
      <c r="HK1069" s="16"/>
      <c r="HL1069" s="16"/>
      <c r="HM1069" s="16"/>
      <c r="HN1069" s="16"/>
      <c r="HO1069" s="16"/>
      <c r="HP1069" s="16"/>
      <c r="HQ1069" s="16"/>
      <c r="HR1069" s="16"/>
      <c r="HS1069" s="16"/>
      <c r="HT1069" s="16"/>
      <c r="HU1069" s="16"/>
      <c r="HV1069" s="16"/>
      <c r="HW1069" s="16"/>
      <c r="HX1069" s="16"/>
      <c r="HY1069" s="16"/>
      <c r="HZ1069" s="16"/>
      <c r="IA1069" s="16"/>
      <c r="IB1069" s="16"/>
      <c r="IC1069" s="16"/>
      <c r="ID1069" s="16"/>
      <c r="IE1069" s="16"/>
      <c r="IF1069" s="16"/>
      <c r="IG1069" s="16"/>
      <c r="IH1069" s="16"/>
      <c r="II1069" s="16"/>
      <c r="IJ1069" s="16"/>
      <c r="IK1069" s="16"/>
      <c r="IL1069" s="16"/>
      <c r="IM1069" s="16"/>
      <c r="IN1069" s="16"/>
      <c r="IO1069" s="16"/>
      <c r="IP1069" s="16"/>
      <c r="IQ1069" s="16"/>
      <c r="IR1069" s="16"/>
      <c r="IS1069" s="16"/>
      <c r="IT1069" s="16"/>
      <c r="IU1069" s="16"/>
      <c r="IV1069" s="16"/>
      <c r="IW1069" s="16"/>
      <c r="IX1069" s="16"/>
      <c r="IY1069" s="16"/>
      <c r="IZ1069" s="16"/>
      <c r="JA1069" s="16"/>
      <c r="JB1069" s="16"/>
      <c r="JC1069" s="16"/>
      <c r="JD1069" s="16"/>
      <c r="JE1069" s="16"/>
      <c r="JF1069" s="16"/>
      <c r="JG1069" s="16"/>
      <c r="JH1069" s="16"/>
      <c r="JI1069" s="16"/>
      <c r="JJ1069" s="16"/>
      <c r="JK1069" s="16"/>
      <c r="JL1069" s="16"/>
      <c r="JM1069" s="16"/>
      <c r="JN1069" s="16"/>
      <c r="JO1069" s="16"/>
      <c r="JP1069" s="16"/>
    </row>
    <row r="1070" spans="2:276" s="18" customFormat="1" ht="15.75" customHeight="1" x14ac:dyDescent="0.25">
      <c r="B1070" s="16"/>
      <c r="C1070" s="16"/>
      <c r="D1070" s="16"/>
      <c r="E1070" s="16"/>
      <c r="F1070" s="16"/>
      <c r="G1070" s="16"/>
      <c r="H1070" s="16"/>
      <c r="I1070" s="16"/>
      <c r="J1070" s="16"/>
      <c r="K1070" s="16"/>
      <c r="L1070" s="16"/>
      <c r="M1070" s="16"/>
      <c r="N1070" s="16"/>
      <c r="O1070" s="16"/>
      <c r="P1070" s="16"/>
      <c r="Q1070" s="16"/>
      <c r="R1070" s="16"/>
      <c r="S1070" s="16"/>
      <c r="T1070" s="16"/>
      <c r="U1070" s="16"/>
      <c r="V1070" s="16"/>
      <c r="W1070" s="16"/>
      <c r="X1070" s="16"/>
      <c r="Y1070" s="16"/>
      <c r="Z1070" s="16"/>
      <c r="AA1070" s="16"/>
      <c r="AB1070" s="16"/>
      <c r="AC1070" s="16"/>
      <c r="AD1070" s="16"/>
      <c r="AE1070" s="16"/>
      <c r="AF1070" s="16"/>
      <c r="AG1070" s="16"/>
      <c r="AH1070" s="16"/>
      <c r="AI1070" s="16"/>
      <c r="AJ1070" s="16"/>
      <c r="AK1070" s="16"/>
      <c r="AL1070" s="16"/>
      <c r="AM1070" s="16"/>
      <c r="AN1070" s="16"/>
      <c r="AO1070" s="16"/>
      <c r="AP1070" s="16"/>
      <c r="AQ1070" s="16"/>
      <c r="AR1070" s="16"/>
      <c r="AS1070" s="16"/>
      <c r="AT1070" s="16"/>
      <c r="AU1070" s="16"/>
      <c r="AV1070" s="16"/>
      <c r="AW1070" s="16"/>
      <c r="AX1070" s="16"/>
      <c r="AY1070" s="16"/>
      <c r="AZ1070" s="16"/>
      <c r="BA1070" s="16"/>
      <c r="BB1070" s="16"/>
      <c r="BC1070" s="16"/>
      <c r="BD1070" s="16"/>
      <c r="BE1070" s="16"/>
      <c r="BF1070" s="16"/>
      <c r="BG1070" s="16"/>
      <c r="BH1070" s="16"/>
      <c r="BI1070" s="16"/>
      <c r="BJ1070" s="16"/>
      <c r="BK1070" s="16"/>
      <c r="BL1070" s="16"/>
      <c r="BM1070" s="16"/>
      <c r="BN1070" s="16"/>
      <c r="BO1070" s="16"/>
      <c r="BP1070" s="16"/>
      <c r="BQ1070" s="16"/>
      <c r="BR1070" s="16"/>
      <c r="BS1070" s="16"/>
      <c r="BT1070" s="16"/>
      <c r="BU1070" s="16"/>
      <c r="BV1070" s="16"/>
      <c r="BW1070" s="16"/>
      <c r="BX1070" s="16"/>
      <c r="BY1070" s="16"/>
      <c r="BZ1070" s="16"/>
      <c r="CA1070" s="16"/>
      <c r="CB1070" s="16"/>
      <c r="CC1070" s="16"/>
      <c r="CD1070" s="16"/>
      <c r="CE1070" s="16"/>
      <c r="CF1070" s="16"/>
      <c r="CG1070" s="16"/>
      <c r="CH1070" s="16"/>
      <c r="CI1070" s="16"/>
      <c r="CJ1070" s="16"/>
      <c r="CK1070" s="16"/>
      <c r="CL1070" s="16"/>
      <c r="CM1070" s="16"/>
      <c r="CN1070" s="16"/>
      <c r="CO1070" s="16"/>
      <c r="CP1070" s="16"/>
      <c r="CQ1070" s="16"/>
      <c r="CR1070" s="16"/>
      <c r="CS1070" s="16"/>
      <c r="CT1070" s="16"/>
      <c r="CU1070" s="16"/>
      <c r="CV1070" s="16"/>
      <c r="CW1070" s="16"/>
      <c r="CX1070" s="16"/>
      <c r="CY1070" s="16"/>
      <c r="CZ1070" s="16"/>
      <c r="DA1070" s="16"/>
      <c r="DB1070" s="16"/>
      <c r="DC1070" s="16"/>
      <c r="DD1070" s="16"/>
      <c r="DE1070" s="16"/>
      <c r="DF1070" s="16"/>
      <c r="DG1070" s="16"/>
      <c r="DH1070" s="16"/>
      <c r="DI1070" s="16"/>
      <c r="DJ1070" s="16"/>
      <c r="DK1070" s="16"/>
      <c r="DL1070" s="16"/>
      <c r="DM1070" s="16"/>
      <c r="DN1070" s="16"/>
      <c r="DO1070" s="16"/>
      <c r="DP1070" s="16"/>
      <c r="DQ1070" s="16"/>
      <c r="DR1070" s="16"/>
      <c r="DS1070" s="16"/>
      <c r="DT1070" s="16"/>
      <c r="DU1070" s="16"/>
      <c r="DV1070" s="16"/>
      <c r="DW1070" s="16"/>
      <c r="DX1070" s="16"/>
      <c r="DY1070" s="16"/>
      <c r="DZ1070" s="16"/>
      <c r="EA1070" s="16"/>
      <c r="EB1070" s="16"/>
      <c r="EC1070" s="16"/>
      <c r="ED1070" s="16"/>
      <c r="EE1070" s="16"/>
      <c r="EF1070" s="16"/>
      <c r="EG1070" s="16"/>
      <c r="EH1070" s="16"/>
      <c r="EI1070" s="16"/>
      <c r="EJ1070" s="16"/>
      <c r="EK1070" s="16"/>
      <c r="EL1070" s="16"/>
      <c r="EM1070" s="16"/>
      <c r="EN1070" s="16"/>
      <c r="EO1070" s="16"/>
      <c r="EP1070" s="16"/>
      <c r="EQ1070" s="16"/>
      <c r="ER1070" s="16"/>
      <c r="ES1070" s="16"/>
      <c r="ET1070" s="16"/>
      <c r="EU1070" s="16"/>
      <c r="EV1070" s="16"/>
      <c r="EW1070" s="16"/>
      <c r="EX1070" s="16"/>
      <c r="EY1070" s="16"/>
      <c r="EZ1070" s="16"/>
      <c r="FA1070" s="16"/>
      <c r="FB1070" s="16"/>
      <c r="FC1070" s="16"/>
      <c r="FD1070" s="16"/>
      <c r="FE1070" s="16"/>
      <c r="FF1070" s="16"/>
      <c r="FG1070" s="16"/>
      <c r="FH1070" s="16"/>
      <c r="FI1070" s="16"/>
      <c r="FJ1070" s="16"/>
      <c r="FK1070" s="16"/>
      <c r="FL1070" s="16"/>
      <c r="FM1070" s="16"/>
      <c r="FN1070" s="16"/>
      <c r="FO1070" s="16"/>
      <c r="FP1070" s="16"/>
      <c r="FQ1070" s="16"/>
      <c r="FR1070" s="16"/>
      <c r="FS1070" s="16"/>
      <c r="FT1070" s="16"/>
      <c r="FU1070" s="16"/>
      <c r="FV1070" s="16"/>
      <c r="FW1070" s="16"/>
      <c r="FX1070" s="16"/>
      <c r="FY1070" s="16"/>
      <c r="FZ1070" s="16"/>
      <c r="GA1070" s="16"/>
      <c r="GB1070" s="16"/>
      <c r="GC1070" s="16"/>
      <c r="GD1070" s="16"/>
      <c r="GE1070" s="16"/>
      <c r="GF1070" s="16"/>
      <c r="GG1070" s="16"/>
      <c r="GH1070" s="16"/>
      <c r="GI1070" s="16"/>
      <c r="GJ1070" s="16"/>
      <c r="GK1070" s="16"/>
      <c r="GL1070" s="16"/>
      <c r="GM1070" s="16"/>
      <c r="GN1070" s="16"/>
      <c r="GO1070" s="16"/>
      <c r="GP1070" s="16"/>
      <c r="GQ1070" s="16"/>
      <c r="GR1070" s="16"/>
      <c r="GS1070" s="16"/>
      <c r="GT1070" s="16"/>
      <c r="GU1070" s="16"/>
      <c r="GV1070" s="16"/>
      <c r="GW1070" s="16"/>
      <c r="GX1070" s="16"/>
      <c r="GY1070" s="16"/>
      <c r="GZ1070" s="16"/>
      <c r="HA1070" s="16"/>
      <c r="HB1070" s="16"/>
      <c r="HC1070" s="16"/>
      <c r="HD1070" s="16"/>
      <c r="HE1070" s="16"/>
      <c r="HF1070" s="16"/>
      <c r="HG1070" s="16"/>
      <c r="HH1070" s="16"/>
      <c r="HI1070" s="16"/>
      <c r="HJ1070" s="16"/>
      <c r="HK1070" s="16"/>
      <c r="HL1070" s="16"/>
      <c r="HM1070" s="16"/>
      <c r="HN1070" s="16"/>
      <c r="HO1070" s="16"/>
      <c r="HP1070" s="16"/>
      <c r="HQ1070" s="16"/>
      <c r="HR1070" s="16"/>
      <c r="HS1070" s="16"/>
      <c r="HT1070" s="16"/>
      <c r="HU1070" s="16"/>
      <c r="HV1070" s="16"/>
      <c r="HW1070" s="16"/>
      <c r="HX1070" s="16"/>
      <c r="HY1070" s="16"/>
      <c r="HZ1070" s="16"/>
      <c r="IA1070" s="16"/>
      <c r="IB1070" s="16"/>
      <c r="IC1070" s="16"/>
      <c r="ID1070" s="16"/>
      <c r="IE1070" s="16"/>
      <c r="IF1070" s="16"/>
      <c r="IG1070" s="16"/>
      <c r="IH1070" s="16"/>
      <c r="II1070" s="16"/>
      <c r="IJ1070" s="16"/>
      <c r="IK1070" s="16"/>
      <c r="IL1070" s="16"/>
      <c r="IM1070" s="16"/>
      <c r="IN1070" s="16"/>
      <c r="IO1070" s="16"/>
      <c r="IP1070" s="16"/>
      <c r="IQ1070" s="16"/>
      <c r="IR1070" s="16"/>
      <c r="IS1070" s="16"/>
      <c r="IT1070" s="16"/>
      <c r="IU1070" s="16"/>
      <c r="IV1070" s="16"/>
      <c r="IW1070" s="16"/>
      <c r="IX1070" s="16"/>
      <c r="IY1070" s="16"/>
      <c r="IZ1070" s="16"/>
      <c r="JA1070" s="16"/>
      <c r="JB1070" s="16"/>
      <c r="JC1070" s="16"/>
      <c r="JD1070" s="16"/>
      <c r="JE1070" s="16"/>
      <c r="JF1070" s="16"/>
      <c r="JG1070" s="16"/>
      <c r="JH1070" s="16"/>
      <c r="JI1070" s="16"/>
      <c r="JJ1070" s="16"/>
      <c r="JK1070" s="16"/>
      <c r="JL1070" s="16"/>
      <c r="JM1070" s="16"/>
      <c r="JN1070" s="16"/>
      <c r="JO1070" s="16"/>
      <c r="JP1070" s="16"/>
    </row>
    <row r="1071" spans="2:276" s="18" customFormat="1" ht="15.75" customHeight="1" x14ac:dyDescent="0.25">
      <c r="B1071" s="16"/>
      <c r="C1071" s="16"/>
      <c r="D1071" s="16"/>
      <c r="E1071" s="16"/>
      <c r="F1071" s="16"/>
      <c r="G1071" s="16"/>
      <c r="H1071" s="16"/>
      <c r="I1071" s="16"/>
      <c r="J1071" s="16"/>
      <c r="K1071" s="16"/>
      <c r="L1071" s="16"/>
      <c r="M1071" s="16"/>
      <c r="N1071" s="16"/>
      <c r="O1071" s="16"/>
      <c r="P1071" s="16"/>
      <c r="Q1071" s="16"/>
      <c r="R1071" s="16"/>
      <c r="S1071" s="16"/>
      <c r="T1071" s="16"/>
      <c r="U1071" s="16"/>
      <c r="V1071" s="16"/>
      <c r="W1071" s="16"/>
      <c r="X1071" s="16"/>
      <c r="Y1071" s="16"/>
      <c r="Z1071" s="16"/>
      <c r="AA1071" s="16"/>
      <c r="AB1071" s="16"/>
      <c r="AC1071" s="16"/>
      <c r="AD1071" s="16"/>
      <c r="AE1071" s="16"/>
      <c r="AF1071" s="16"/>
      <c r="AG1071" s="16"/>
      <c r="AH1071" s="16"/>
      <c r="AI1071" s="16"/>
      <c r="AJ1071" s="16"/>
      <c r="AK1071" s="16"/>
      <c r="AL1071" s="16"/>
      <c r="AM1071" s="16"/>
      <c r="AN1071" s="16"/>
      <c r="AO1071" s="16"/>
      <c r="AP1071" s="16"/>
      <c r="AQ1071" s="16"/>
      <c r="AR1071" s="16"/>
      <c r="AS1071" s="16"/>
      <c r="AT1071" s="16"/>
      <c r="AU1071" s="16"/>
      <c r="AV1071" s="16"/>
      <c r="AW1071" s="16"/>
      <c r="AX1071" s="16"/>
      <c r="AY1071" s="16"/>
      <c r="AZ1071" s="16"/>
      <c r="BA1071" s="16"/>
      <c r="BB1071" s="16"/>
      <c r="BC1071" s="16"/>
      <c r="BD1071" s="16"/>
      <c r="BE1071" s="16"/>
      <c r="BF1071" s="16"/>
      <c r="BG1071" s="16"/>
      <c r="BH1071" s="16"/>
      <c r="BI1071" s="16"/>
      <c r="BJ1071" s="16"/>
      <c r="BK1071" s="16"/>
      <c r="BL1071" s="16"/>
      <c r="BM1071" s="16"/>
      <c r="BN1071" s="16"/>
      <c r="BO1071" s="16"/>
      <c r="BP1071" s="16"/>
      <c r="BQ1071" s="16"/>
      <c r="BR1071" s="16"/>
      <c r="BS1071" s="16"/>
      <c r="BT1071" s="16"/>
      <c r="BU1071" s="16"/>
      <c r="BV1071" s="16"/>
      <c r="BW1071" s="16"/>
      <c r="BX1071" s="16"/>
      <c r="BY1071" s="16"/>
      <c r="BZ1071" s="16"/>
      <c r="CA1071" s="16"/>
      <c r="CB1071" s="16"/>
      <c r="CC1071" s="16"/>
      <c r="CD1071" s="16"/>
      <c r="CE1071" s="16"/>
      <c r="CF1071" s="16"/>
      <c r="CG1071" s="16"/>
      <c r="CH1071" s="16"/>
      <c r="CI1071" s="16"/>
      <c r="CJ1071" s="16"/>
      <c r="CK1071" s="16"/>
      <c r="CL1071" s="16"/>
      <c r="CM1071" s="16"/>
      <c r="CN1071" s="16"/>
      <c r="CO1071" s="16"/>
      <c r="CP1071" s="16"/>
      <c r="CQ1071" s="16"/>
      <c r="CR1071" s="16"/>
      <c r="CS1071" s="16"/>
      <c r="CT1071" s="16"/>
      <c r="CU1071" s="16"/>
      <c r="CV1071" s="16"/>
      <c r="CW1071" s="16"/>
      <c r="CX1071" s="16"/>
      <c r="CY1071" s="16"/>
      <c r="CZ1071" s="16"/>
      <c r="DA1071" s="16"/>
      <c r="DB1071" s="16"/>
      <c r="DC1071" s="16"/>
      <c r="DD1071" s="16"/>
      <c r="DE1071" s="16"/>
      <c r="DF1071" s="16"/>
      <c r="DG1071" s="16"/>
      <c r="DH1071" s="16"/>
      <c r="DI1071" s="16"/>
      <c r="DJ1071" s="16"/>
      <c r="DK1071" s="16"/>
      <c r="DL1071" s="16"/>
      <c r="DM1071" s="16"/>
      <c r="DN1071" s="16"/>
      <c r="DO1071" s="16"/>
      <c r="DP1071" s="16"/>
      <c r="DQ1071" s="16"/>
      <c r="DR1071" s="16"/>
      <c r="DS1071" s="16"/>
      <c r="DT1071" s="16"/>
      <c r="DU1071" s="16"/>
      <c r="DV1071" s="16"/>
      <c r="DW1071" s="16"/>
      <c r="DX1071" s="16"/>
      <c r="DY1071" s="16"/>
      <c r="DZ1071" s="16"/>
      <c r="EA1071" s="16"/>
      <c r="EB1071" s="16"/>
      <c r="EC1071" s="16"/>
      <c r="ED1071" s="16"/>
      <c r="EE1071" s="16"/>
      <c r="EF1071" s="16"/>
      <c r="EG1071" s="16"/>
      <c r="EH1071" s="16"/>
      <c r="EI1071" s="16"/>
      <c r="EJ1071" s="16"/>
      <c r="EK1071" s="16"/>
      <c r="EL1071" s="16"/>
      <c r="EM1071" s="16"/>
      <c r="EN1071" s="16"/>
      <c r="EO1071" s="16"/>
      <c r="EP1071" s="16"/>
      <c r="EQ1071" s="16"/>
      <c r="ER1071" s="16"/>
      <c r="ES1071" s="16"/>
      <c r="ET1071" s="16"/>
      <c r="EU1071" s="16"/>
      <c r="EV1071" s="16"/>
      <c r="EW1071" s="16"/>
      <c r="EX1071" s="16"/>
      <c r="EY1071" s="16"/>
      <c r="EZ1071" s="16"/>
      <c r="FA1071" s="16"/>
      <c r="FB1071" s="16"/>
      <c r="FC1071" s="16"/>
      <c r="FD1071" s="16"/>
      <c r="FE1071" s="16"/>
      <c r="FF1071" s="16"/>
      <c r="FG1071" s="16"/>
      <c r="FH1071" s="16"/>
      <c r="FI1071" s="16"/>
      <c r="FJ1071" s="16"/>
      <c r="FK1071" s="16"/>
      <c r="FL1071" s="16"/>
      <c r="FM1071" s="16"/>
      <c r="FN1071" s="16"/>
      <c r="FO1071" s="16"/>
      <c r="FP1071" s="16"/>
      <c r="FQ1071" s="16"/>
      <c r="FR1071" s="16"/>
      <c r="FS1071" s="16"/>
      <c r="FT1071" s="16"/>
      <c r="FU1071" s="16"/>
      <c r="FV1071" s="16"/>
      <c r="FW1071" s="16"/>
      <c r="FX1071" s="16"/>
      <c r="FY1071" s="16"/>
      <c r="FZ1071" s="16"/>
      <c r="GA1071" s="16"/>
      <c r="GB1071" s="16"/>
      <c r="GC1071" s="16"/>
      <c r="GD1071" s="16"/>
      <c r="GE1071" s="16"/>
      <c r="GF1071" s="16"/>
      <c r="GG1071" s="16"/>
      <c r="GH1071" s="16"/>
      <c r="GI1071" s="16"/>
      <c r="GJ1071" s="16"/>
      <c r="GK1071" s="16"/>
      <c r="GL1071" s="16"/>
      <c r="GM1071" s="16"/>
      <c r="GN1071" s="16"/>
      <c r="GO1071" s="16"/>
      <c r="GP1071" s="16"/>
      <c r="GQ1071" s="16"/>
      <c r="GR1071" s="16"/>
      <c r="GS1071" s="16"/>
      <c r="GT1071" s="16"/>
      <c r="GU1071" s="16"/>
      <c r="GV1071" s="16"/>
      <c r="GW1071" s="16"/>
      <c r="GX1071" s="16"/>
      <c r="GY1071" s="16"/>
      <c r="GZ1071" s="16"/>
      <c r="HA1071" s="16"/>
      <c r="HB1071" s="16"/>
      <c r="HC1071" s="16"/>
      <c r="HD1071" s="16"/>
      <c r="HE1071" s="16"/>
      <c r="HF1071" s="16"/>
      <c r="HG1071" s="16"/>
      <c r="HH1071" s="16"/>
      <c r="HI1071" s="16"/>
      <c r="HJ1071" s="16"/>
      <c r="HK1071" s="16"/>
      <c r="HL1071" s="16"/>
      <c r="HM1071" s="16"/>
      <c r="HN1071" s="16"/>
      <c r="HO1071" s="16"/>
      <c r="HP1071" s="16"/>
      <c r="HQ1071" s="16"/>
      <c r="HR1071" s="16"/>
      <c r="HS1071" s="16"/>
      <c r="HT1071" s="16"/>
      <c r="HU1071" s="16"/>
      <c r="HV1071" s="16"/>
      <c r="HW1071" s="16"/>
      <c r="HX1071" s="16"/>
      <c r="HY1071" s="16"/>
      <c r="HZ1071" s="16"/>
      <c r="IA1071" s="16"/>
      <c r="IB1071" s="16"/>
      <c r="IC1071" s="16"/>
      <c r="ID1071" s="16"/>
      <c r="IE1071" s="16"/>
      <c r="IF1071" s="16"/>
      <c r="IG1071" s="16"/>
      <c r="IH1071" s="16"/>
      <c r="II1071" s="16"/>
      <c r="IJ1071" s="16"/>
      <c r="IK1071" s="16"/>
      <c r="IL1071" s="16"/>
      <c r="IM1071" s="16"/>
      <c r="IN1071" s="16"/>
      <c r="IO1071" s="16"/>
      <c r="IP1071" s="16"/>
      <c r="IQ1071" s="16"/>
      <c r="IR1071" s="16"/>
      <c r="IS1071" s="16"/>
      <c r="IT1071" s="16"/>
      <c r="IU1071" s="16"/>
      <c r="IV1071" s="16"/>
      <c r="IW1071" s="16"/>
      <c r="IX1071" s="16"/>
      <c r="IY1071" s="16"/>
      <c r="IZ1071" s="16"/>
      <c r="JA1071" s="16"/>
      <c r="JB1071" s="16"/>
      <c r="JC1071" s="16"/>
      <c r="JD1071" s="16"/>
      <c r="JE1071" s="16"/>
      <c r="JF1071" s="16"/>
      <c r="JG1071" s="16"/>
      <c r="JH1071" s="16"/>
      <c r="JI1071" s="16"/>
      <c r="JJ1071" s="16"/>
      <c r="JK1071" s="16"/>
      <c r="JL1071" s="16"/>
      <c r="JM1071" s="16"/>
      <c r="JN1071" s="16"/>
      <c r="JO1071" s="16"/>
      <c r="JP1071" s="16"/>
    </row>
    <row r="1072" spans="2:276" s="18" customFormat="1" ht="15.75" customHeight="1" x14ac:dyDescent="0.25">
      <c r="B1072" s="16"/>
      <c r="C1072" s="16"/>
      <c r="D1072" s="16"/>
      <c r="E1072" s="16"/>
      <c r="F1072" s="16"/>
      <c r="G1072" s="16"/>
      <c r="H1072" s="16"/>
      <c r="I1072" s="16"/>
      <c r="J1072" s="16"/>
      <c r="K1072" s="16"/>
      <c r="L1072" s="16"/>
      <c r="M1072" s="16"/>
      <c r="N1072" s="16"/>
      <c r="O1072" s="16"/>
      <c r="P1072" s="16"/>
      <c r="Q1072" s="16"/>
      <c r="R1072" s="16"/>
      <c r="S1072" s="16"/>
      <c r="T1072" s="16"/>
      <c r="U1072" s="16"/>
      <c r="V1072" s="16"/>
      <c r="W1072" s="16"/>
      <c r="X1072" s="16"/>
      <c r="Y1072" s="16"/>
      <c r="Z1072" s="16"/>
      <c r="AA1072" s="16"/>
      <c r="AB1072" s="16"/>
      <c r="AC1072" s="16"/>
      <c r="AD1072" s="16"/>
      <c r="AE1072" s="16"/>
      <c r="AF1072" s="16"/>
      <c r="AG1072" s="16"/>
      <c r="AH1072" s="16"/>
      <c r="AI1072" s="16"/>
      <c r="AJ1072" s="16"/>
      <c r="AK1072" s="16"/>
      <c r="AL1072" s="16"/>
      <c r="AM1072" s="16"/>
      <c r="AN1072" s="16"/>
      <c r="AO1072" s="16"/>
      <c r="AP1072" s="16"/>
      <c r="AQ1072" s="16"/>
      <c r="AR1072" s="16"/>
      <c r="AS1072" s="16"/>
      <c r="AT1072" s="16"/>
      <c r="AU1072" s="16"/>
      <c r="AV1072" s="16"/>
      <c r="AW1072" s="16"/>
      <c r="AX1072" s="16"/>
      <c r="AY1072" s="16"/>
      <c r="AZ1072" s="16"/>
      <c r="BA1072" s="16"/>
      <c r="BB1072" s="16"/>
      <c r="BC1072" s="16"/>
      <c r="BD1072" s="16"/>
      <c r="BE1072" s="16"/>
      <c r="BF1072" s="16"/>
      <c r="BG1072" s="16"/>
      <c r="BH1072" s="16"/>
      <c r="BI1072" s="16"/>
      <c r="BJ1072" s="16"/>
      <c r="BK1072" s="16"/>
      <c r="BL1072" s="16"/>
      <c r="BM1072" s="16"/>
      <c r="BN1072" s="16"/>
      <c r="BO1072" s="16"/>
      <c r="BP1072" s="16"/>
      <c r="BQ1072" s="16"/>
      <c r="BR1072" s="16"/>
      <c r="BS1072" s="16"/>
      <c r="BT1072" s="16"/>
      <c r="BU1072" s="16"/>
      <c r="BV1072" s="16"/>
      <c r="BW1072" s="16"/>
      <c r="BX1072" s="16"/>
      <c r="BY1072" s="16"/>
      <c r="BZ1072" s="16"/>
      <c r="CA1072" s="16"/>
      <c r="CB1072" s="16"/>
      <c r="CC1072" s="16"/>
      <c r="CD1072" s="16"/>
      <c r="CE1072" s="16"/>
      <c r="CF1072" s="16"/>
      <c r="CG1072" s="16"/>
      <c r="CH1072" s="16"/>
      <c r="CI1072" s="16"/>
      <c r="CJ1072" s="16"/>
      <c r="CK1072" s="16"/>
      <c r="CL1072" s="16"/>
      <c r="CM1072" s="16"/>
      <c r="CN1072" s="16"/>
      <c r="CO1072" s="16"/>
      <c r="CP1072" s="16"/>
      <c r="CQ1072" s="16"/>
      <c r="CR1072" s="16"/>
      <c r="CS1072" s="16"/>
      <c r="CT1072" s="16"/>
      <c r="CU1072" s="16"/>
      <c r="CV1072" s="16"/>
      <c r="CW1072" s="16"/>
      <c r="CX1072" s="16"/>
      <c r="CY1072" s="16"/>
      <c r="CZ1072" s="16"/>
      <c r="DA1072" s="16"/>
      <c r="DB1072" s="16"/>
      <c r="DC1072" s="16"/>
      <c r="DD1072" s="16"/>
      <c r="DE1072" s="16"/>
      <c r="DF1072" s="16"/>
      <c r="DG1072" s="16"/>
      <c r="DH1072" s="16"/>
      <c r="DI1072" s="16"/>
      <c r="DJ1072" s="16"/>
      <c r="DK1072" s="16"/>
      <c r="DL1072" s="16"/>
      <c r="DM1072" s="16"/>
      <c r="DN1072" s="16"/>
      <c r="DO1072" s="16"/>
      <c r="DP1072" s="16"/>
      <c r="DQ1072" s="16"/>
      <c r="DR1072" s="16"/>
      <c r="DS1072" s="16"/>
      <c r="DT1072" s="16"/>
      <c r="DU1072" s="16"/>
      <c r="DV1072" s="16"/>
      <c r="DW1072" s="16"/>
      <c r="DX1072" s="16"/>
      <c r="DY1072" s="16"/>
      <c r="DZ1072" s="16"/>
      <c r="EA1072" s="16"/>
      <c r="EB1072" s="16"/>
      <c r="EC1072" s="16"/>
      <c r="ED1072" s="16"/>
      <c r="EE1072" s="16"/>
      <c r="EF1072" s="16"/>
      <c r="EG1072" s="16"/>
      <c r="EH1072" s="16"/>
      <c r="EI1072" s="16"/>
      <c r="EJ1072" s="16"/>
      <c r="EK1072" s="16"/>
      <c r="EL1072" s="16"/>
      <c r="EM1072" s="16"/>
      <c r="EN1072" s="16"/>
      <c r="EO1072" s="16"/>
      <c r="EP1072" s="16"/>
      <c r="EQ1072" s="16"/>
      <c r="ER1072" s="16"/>
      <c r="ES1072" s="16"/>
      <c r="ET1072" s="16"/>
      <c r="EU1072" s="16"/>
      <c r="EV1072" s="16"/>
      <c r="EW1072" s="16"/>
      <c r="EX1072" s="16"/>
      <c r="EY1072" s="16"/>
      <c r="EZ1072" s="16"/>
      <c r="FA1072" s="16"/>
      <c r="FB1072" s="16"/>
      <c r="FC1072" s="16"/>
      <c r="FD1072" s="16"/>
      <c r="FE1072" s="16"/>
      <c r="FF1072" s="16"/>
      <c r="FG1072" s="16"/>
      <c r="FH1072" s="16"/>
      <c r="FI1072" s="16"/>
      <c r="FJ1072" s="16"/>
      <c r="FK1072" s="16"/>
      <c r="FL1072" s="16"/>
      <c r="FM1072" s="16"/>
      <c r="FN1072" s="16"/>
      <c r="FO1072" s="16"/>
      <c r="FP1072" s="16"/>
      <c r="FQ1072" s="16"/>
      <c r="FR1072" s="16"/>
      <c r="FS1072" s="16"/>
      <c r="FT1072" s="16"/>
      <c r="FU1072" s="16"/>
      <c r="FV1072" s="16"/>
      <c r="FW1072" s="16"/>
      <c r="FX1072" s="16"/>
      <c r="FY1072" s="16"/>
      <c r="FZ1072" s="16"/>
      <c r="GA1072" s="16"/>
      <c r="GB1072" s="16"/>
      <c r="GC1072" s="16"/>
      <c r="GD1072" s="16"/>
      <c r="GE1072" s="16"/>
      <c r="GF1072" s="16"/>
      <c r="GG1072" s="16"/>
      <c r="GH1072" s="16"/>
      <c r="GI1072" s="16"/>
      <c r="GJ1072" s="16"/>
      <c r="GK1072" s="16"/>
      <c r="GL1072" s="16"/>
      <c r="GM1072" s="16"/>
      <c r="GN1072" s="16"/>
      <c r="GO1072" s="16"/>
      <c r="GP1072" s="16"/>
      <c r="GQ1072" s="16"/>
      <c r="GR1072" s="16"/>
      <c r="GS1072" s="16"/>
      <c r="GT1072" s="16"/>
      <c r="GU1072" s="16"/>
      <c r="GV1072" s="16"/>
      <c r="GW1072" s="16"/>
      <c r="GX1072" s="16"/>
      <c r="GY1072" s="16"/>
      <c r="GZ1072" s="16"/>
      <c r="HA1072" s="16"/>
      <c r="HB1072" s="16"/>
      <c r="HC1072" s="16"/>
      <c r="HD1072" s="16"/>
      <c r="HE1072" s="16"/>
      <c r="HF1072" s="16"/>
      <c r="HG1072" s="16"/>
      <c r="HH1072" s="16"/>
      <c r="HI1072" s="16"/>
      <c r="HJ1072" s="16"/>
      <c r="HK1072" s="16"/>
      <c r="HL1072" s="16"/>
      <c r="HM1072" s="16"/>
      <c r="HN1072" s="16"/>
      <c r="HO1072" s="16"/>
      <c r="HP1072" s="16"/>
      <c r="HQ1072" s="16"/>
      <c r="HR1072" s="16"/>
      <c r="HS1072" s="16"/>
      <c r="HT1072" s="16"/>
      <c r="HU1072" s="16"/>
      <c r="HV1072" s="16"/>
      <c r="HW1072" s="16"/>
      <c r="HX1072" s="16"/>
      <c r="HY1072" s="16"/>
      <c r="HZ1072" s="16"/>
      <c r="IA1072" s="16"/>
      <c r="IB1072" s="16"/>
      <c r="IC1072" s="16"/>
      <c r="ID1072" s="16"/>
      <c r="IE1072" s="16"/>
      <c r="IF1072" s="16"/>
      <c r="IG1072" s="16"/>
      <c r="IH1072" s="16"/>
      <c r="II1072" s="16"/>
      <c r="IJ1072" s="16"/>
      <c r="IK1072" s="16"/>
      <c r="IL1072" s="16"/>
      <c r="IM1072" s="16"/>
      <c r="IN1072" s="16"/>
      <c r="IO1072" s="16"/>
      <c r="IP1072" s="16"/>
      <c r="IQ1072" s="16"/>
      <c r="IR1072" s="16"/>
      <c r="IS1072" s="16"/>
      <c r="IT1072" s="16"/>
      <c r="IU1072" s="16"/>
      <c r="IV1072" s="16"/>
      <c r="IW1072" s="16"/>
      <c r="IX1072" s="16"/>
      <c r="IY1072" s="16"/>
      <c r="IZ1072" s="16"/>
      <c r="JA1072" s="16"/>
      <c r="JB1072" s="16"/>
      <c r="JC1072" s="16"/>
      <c r="JD1072" s="16"/>
      <c r="JE1072" s="16"/>
      <c r="JF1072" s="16"/>
      <c r="JG1072" s="16"/>
      <c r="JH1072" s="16"/>
      <c r="JI1072" s="16"/>
      <c r="JJ1072" s="16"/>
      <c r="JK1072" s="16"/>
      <c r="JL1072" s="16"/>
      <c r="JM1072" s="16"/>
      <c r="JN1072" s="16"/>
      <c r="JO1072" s="16"/>
      <c r="JP1072" s="16"/>
    </row>
    <row r="1073" spans="2:276" s="18" customFormat="1" ht="15.75" customHeight="1" x14ac:dyDescent="0.25">
      <c r="B1073" s="16"/>
      <c r="C1073" s="16"/>
      <c r="D1073" s="16"/>
      <c r="E1073" s="16"/>
      <c r="F1073" s="16"/>
      <c r="G1073" s="16"/>
      <c r="H1073" s="16"/>
      <c r="I1073" s="16"/>
      <c r="J1073" s="16"/>
      <c r="K1073" s="16"/>
      <c r="L1073" s="16"/>
      <c r="M1073" s="16"/>
      <c r="N1073" s="16"/>
      <c r="O1073" s="16"/>
      <c r="P1073" s="16"/>
      <c r="Q1073" s="16"/>
      <c r="R1073" s="16"/>
      <c r="S1073" s="16"/>
      <c r="T1073" s="16"/>
      <c r="U1073" s="16"/>
      <c r="V1073" s="16"/>
      <c r="W1073" s="16"/>
      <c r="X1073" s="16"/>
      <c r="Y1073" s="16"/>
      <c r="Z1073" s="16"/>
      <c r="AA1073" s="16"/>
      <c r="AB1073" s="16"/>
      <c r="AC1073" s="16"/>
      <c r="AD1073" s="16"/>
      <c r="AE1073" s="16"/>
      <c r="AF1073" s="16"/>
      <c r="AG1073" s="16"/>
      <c r="AH1073" s="16"/>
      <c r="AI1073" s="16"/>
      <c r="AJ1073" s="16"/>
      <c r="AK1073" s="16"/>
      <c r="AL1073" s="16"/>
      <c r="AM1073" s="16"/>
      <c r="AN1073" s="16"/>
      <c r="AO1073" s="16"/>
      <c r="AP1073" s="16"/>
      <c r="AQ1073" s="16"/>
      <c r="AR1073" s="16"/>
      <c r="AS1073" s="16"/>
      <c r="AT1073" s="16"/>
      <c r="AU1073" s="16"/>
      <c r="AV1073" s="16"/>
      <c r="AW1073" s="16"/>
      <c r="AX1073" s="16"/>
      <c r="AY1073" s="16"/>
      <c r="AZ1073" s="16"/>
      <c r="BA1073" s="16"/>
      <c r="BB1073" s="16"/>
      <c r="BC1073" s="16"/>
      <c r="BD1073" s="16"/>
      <c r="BE1073" s="16"/>
      <c r="BF1073" s="16"/>
      <c r="BG1073" s="16"/>
      <c r="BH1073" s="16"/>
      <c r="BI1073" s="16"/>
      <c r="BJ1073" s="16"/>
      <c r="BK1073" s="16"/>
      <c r="BL1073" s="16"/>
      <c r="BM1073" s="16"/>
      <c r="BN1073" s="16"/>
      <c r="BO1073" s="16"/>
      <c r="BP1073" s="16"/>
      <c r="BQ1073" s="16"/>
      <c r="BR1073" s="16"/>
      <c r="BS1073" s="16"/>
      <c r="BT1073" s="16"/>
      <c r="BU1073" s="16"/>
      <c r="BV1073" s="16"/>
      <c r="BW1073" s="16"/>
      <c r="BX1073" s="16"/>
      <c r="BY1073" s="16"/>
      <c r="BZ1073" s="16"/>
      <c r="CA1073" s="16"/>
      <c r="CB1073" s="16"/>
      <c r="CC1073" s="16"/>
      <c r="CD1073" s="16"/>
      <c r="CE1073" s="16"/>
      <c r="CF1073" s="16"/>
      <c r="CG1073" s="16"/>
      <c r="CH1073" s="16"/>
      <c r="CI1073" s="16"/>
      <c r="CJ1073" s="16"/>
      <c r="CK1073" s="16"/>
      <c r="CL1073" s="16"/>
      <c r="CM1073" s="16"/>
      <c r="CN1073" s="16"/>
      <c r="CO1073" s="16"/>
      <c r="CP1073" s="16"/>
      <c r="CQ1073" s="16"/>
      <c r="CR1073" s="16"/>
      <c r="CS1073" s="16"/>
      <c r="CT1073" s="16"/>
      <c r="CU1073" s="16"/>
      <c r="CV1073" s="16"/>
      <c r="CW1073" s="16"/>
      <c r="CX1073" s="16"/>
      <c r="CY1073" s="16"/>
      <c r="CZ1073" s="16"/>
      <c r="DA1073" s="16"/>
      <c r="DB1073" s="16"/>
      <c r="DC1073" s="16"/>
      <c r="DD1073" s="16"/>
      <c r="DE1073" s="16"/>
      <c r="DF1073" s="16"/>
      <c r="DG1073" s="16"/>
      <c r="DH1073" s="16"/>
      <c r="DI1073" s="16"/>
      <c r="DJ1073" s="16"/>
      <c r="DK1073" s="16"/>
      <c r="DL1073" s="16"/>
      <c r="DM1073" s="16"/>
      <c r="DN1073" s="16"/>
      <c r="DO1073" s="16"/>
      <c r="DP1073" s="16"/>
      <c r="DQ1073" s="16"/>
      <c r="DR1073" s="16"/>
      <c r="DS1073" s="16"/>
      <c r="DT1073" s="16"/>
      <c r="DU1073" s="16"/>
      <c r="DV1073" s="16"/>
      <c r="DW1073" s="16"/>
      <c r="DX1073" s="16"/>
      <c r="DY1073" s="16"/>
      <c r="DZ1073" s="16"/>
      <c r="EA1073" s="16"/>
      <c r="EB1073" s="16"/>
      <c r="EC1073" s="16"/>
      <c r="ED1073" s="16"/>
      <c r="EE1073" s="16"/>
      <c r="EF1073" s="16"/>
      <c r="EG1073" s="16"/>
      <c r="EH1073" s="16"/>
      <c r="EI1073" s="16"/>
      <c r="EJ1073" s="16"/>
      <c r="EK1073" s="16"/>
      <c r="EL1073" s="16"/>
      <c r="EM1073" s="16"/>
      <c r="EN1073" s="16"/>
      <c r="EO1073" s="16"/>
      <c r="EP1073" s="16"/>
      <c r="EQ1073" s="16"/>
      <c r="ER1073" s="16"/>
      <c r="ES1073" s="16"/>
      <c r="ET1073" s="16"/>
      <c r="EU1073" s="16"/>
      <c r="EV1073" s="16"/>
      <c r="EW1073" s="16"/>
      <c r="EX1073" s="16"/>
      <c r="EY1073" s="16"/>
      <c r="EZ1073" s="16"/>
      <c r="FA1073" s="16"/>
      <c r="FB1073" s="16"/>
      <c r="FC1073" s="16"/>
      <c r="FD1073" s="16"/>
      <c r="FE1073" s="16"/>
      <c r="FF1073" s="16"/>
      <c r="FG1073" s="16"/>
      <c r="FH1073" s="16"/>
      <c r="FI1073" s="16"/>
      <c r="FJ1073" s="16"/>
      <c r="FK1073" s="16"/>
      <c r="FL1073" s="16"/>
      <c r="FM1073" s="16"/>
      <c r="FN1073" s="16"/>
      <c r="FO1073" s="16"/>
      <c r="FP1073" s="16"/>
      <c r="FQ1073" s="16"/>
      <c r="FR1073" s="16"/>
      <c r="FS1073" s="16"/>
      <c r="FT1073" s="16"/>
      <c r="FU1073" s="16"/>
      <c r="FV1073" s="16"/>
      <c r="FW1073" s="16"/>
      <c r="FX1073" s="16"/>
      <c r="FY1073" s="16"/>
      <c r="FZ1073" s="16"/>
      <c r="GA1073" s="16"/>
      <c r="GB1073" s="16"/>
      <c r="GC1073" s="16"/>
      <c r="GD1073" s="16"/>
      <c r="GE1073" s="16"/>
      <c r="GF1073" s="16"/>
      <c r="GG1073" s="16"/>
      <c r="GH1073" s="16"/>
      <c r="GI1073" s="16"/>
      <c r="GJ1073" s="16"/>
      <c r="GK1073" s="16"/>
      <c r="GL1073" s="16"/>
      <c r="GM1073" s="16"/>
      <c r="GN1073" s="16"/>
      <c r="GO1073" s="16"/>
      <c r="GP1073" s="16"/>
      <c r="GQ1073" s="16"/>
      <c r="GR1073" s="16"/>
      <c r="GS1073" s="16"/>
      <c r="GT1073" s="16"/>
      <c r="GU1073" s="16"/>
      <c r="GV1073" s="16"/>
      <c r="GW1073" s="16"/>
      <c r="GX1073" s="16"/>
      <c r="GY1073" s="16"/>
      <c r="GZ1073" s="16"/>
      <c r="HA1073" s="16"/>
      <c r="HB1073" s="16"/>
      <c r="HC1073" s="16"/>
      <c r="HD1073" s="16"/>
      <c r="HE1073" s="16"/>
      <c r="HF1073" s="16"/>
      <c r="HG1073" s="16"/>
      <c r="HH1073" s="16"/>
      <c r="HI1073" s="16"/>
      <c r="HJ1073" s="16"/>
      <c r="HK1073" s="16"/>
      <c r="HL1073" s="16"/>
      <c r="HM1073" s="16"/>
      <c r="HN1073" s="16"/>
      <c r="HO1073" s="16"/>
      <c r="HP1073" s="16"/>
      <c r="HQ1073" s="16"/>
      <c r="HR1073" s="16"/>
      <c r="HS1073" s="16"/>
      <c r="HT1073" s="16"/>
      <c r="HU1073" s="16"/>
      <c r="HV1073" s="16"/>
      <c r="HW1073" s="16"/>
      <c r="HX1073" s="16"/>
      <c r="HY1073" s="16"/>
      <c r="HZ1073" s="16"/>
      <c r="IA1073" s="16"/>
      <c r="IB1073" s="16"/>
      <c r="IC1073" s="16"/>
      <c r="ID1073" s="16"/>
      <c r="IE1073" s="16"/>
      <c r="IF1073" s="16"/>
      <c r="IG1073" s="16"/>
      <c r="IH1073" s="16"/>
      <c r="II1073" s="16"/>
      <c r="IJ1073" s="16"/>
      <c r="IK1073" s="16"/>
      <c r="IL1073" s="16"/>
      <c r="IM1073" s="16"/>
      <c r="IN1073" s="16"/>
      <c r="IO1073" s="16"/>
      <c r="IP1073" s="16"/>
      <c r="IQ1073" s="16"/>
      <c r="IR1073" s="16"/>
      <c r="IS1073" s="16"/>
      <c r="IT1073" s="16"/>
      <c r="IU1073" s="16"/>
      <c r="IV1073" s="16"/>
      <c r="IW1073" s="16"/>
      <c r="IX1073" s="16"/>
      <c r="IY1073" s="16"/>
      <c r="IZ1073" s="16"/>
      <c r="JA1073" s="16"/>
      <c r="JB1073" s="16"/>
      <c r="JC1073" s="16"/>
      <c r="JD1073" s="16"/>
      <c r="JE1073" s="16"/>
      <c r="JF1073" s="16"/>
      <c r="JG1073" s="16"/>
      <c r="JH1073" s="16"/>
      <c r="JI1073" s="16"/>
      <c r="JJ1073" s="16"/>
      <c r="JK1073" s="16"/>
      <c r="JL1073" s="16"/>
      <c r="JM1073" s="16"/>
      <c r="JN1073" s="16"/>
      <c r="JO1073" s="16"/>
      <c r="JP1073" s="16"/>
    </row>
    <row r="1074" spans="2:276" s="18" customFormat="1" ht="15.75" customHeight="1" x14ac:dyDescent="0.25">
      <c r="B1074" s="16"/>
      <c r="C1074" s="16"/>
      <c r="D1074" s="16"/>
      <c r="E1074" s="16"/>
      <c r="F1074" s="16"/>
      <c r="G1074" s="16"/>
      <c r="H1074" s="16"/>
      <c r="I1074" s="16"/>
      <c r="J1074" s="16"/>
      <c r="K1074" s="16"/>
      <c r="L1074" s="16"/>
      <c r="M1074" s="16"/>
      <c r="N1074" s="16"/>
      <c r="O1074" s="16"/>
      <c r="P1074" s="16"/>
      <c r="Q1074" s="16"/>
      <c r="R1074" s="16"/>
      <c r="S1074" s="16"/>
      <c r="T1074" s="16"/>
      <c r="U1074" s="16"/>
      <c r="V1074" s="16"/>
      <c r="W1074" s="16"/>
      <c r="X1074" s="16"/>
      <c r="Y1074" s="16"/>
      <c r="Z1074" s="16"/>
      <c r="AA1074" s="16"/>
      <c r="AB1074" s="16"/>
      <c r="AC1074" s="16"/>
      <c r="AD1074" s="16"/>
      <c r="AE1074" s="16"/>
      <c r="AF1074" s="16"/>
      <c r="AG1074" s="16"/>
      <c r="AH1074" s="16"/>
      <c r="AI1074" s="16"/>
      <c r="AJ1074" s="16"/>
      <c r="AK1074" s="16"/>
      <c r="AL1074" s="16"/>
      <c r="AM1074" s="16"/>
      <c r="AN1074" s="16"/>
      <c r="AO1074" s="16"/>
      <c r="AP1074" s="16"/>
      <c r="AQ1074" s="16"/>
      <c r="AR1074" s="16"/>
      <c r="AS1074" s="16"/>
      <c r="AT1074" s="16"/>
      <c r="AU1074" s="16"/>
      <c r="AV1074" s="16"/>
      <c r="AW1074" s="16"/>
      <c r="AX1074" s="16"/>
      <c r="AY1074" s="16"/>
      <c r="AZ1074" s="16"/>
      <c r="BA1074" s="16"/>
      <c r="BB1074" s="16"/>
      <c r="BC1074" s="16"/>
      <c r="BD1074" s="16"/>
      <c r="BE1074" s="16"/>
      <c r="BF1074" s="16"/>
      <c r="BG1074" s="16"/>
      <c r="BH1074" s="16"/>
      <c r="BI1074" s="16"/>
      <c r="BJ1074" s="16"/>
      <c r="BK1074" s="16"/>
      <c r="BL1074" s="16"/>
      <c r="BM1074" s="16"/>
      <c r="BN1074" s="16"/>
      <c r="BO1074" s="16"/>
      <c r="BP1074" s="16"/>
      <c r="BQ1074" s="16"/>
      <c r="BR1074" s="16"/>
      <c r="BS1074" s="16"/>
      <c r="BT1074" s="16"/>
      <c r="BU1074" s="16"/>
      <c r="BV1074" s="16"/>
      <c r="BW1074" s="16"/>
      <c r="BX1074" s="16"/>
      <c r="BY1074" s="16"/>
      <c r="BZ1074" s="16"/>
      <c r="CA1074" s="16"/>
      <c r="CB1074" s="16"/>
      <c r="CC1074" s="16"/>
      <c r="CD1074" s="16"/>
      <c r="CE1074" s="16"/>
      <c r="CF1074" s="16"/>
      <c r="CG1074" s="16"/>
      <c r="CH1074" s="16"/>
      <c r="CI1074" s="16"/>
      <c r="CJ1074" s="16"/>
      <c r="CK1074" s="16"/>
      <c r="CL1074" s="16"/>
      <c r="CM1074" s="16"/>
      <c r="CN1074" s="16"/>
      <c r="CO1074" s="16"/>
      <c r="CP1074" s="16"/>
      <c r="CQ1074" s="16"/>
      <c r="CR1074" s="16"/>
      <c r="CS1074" s="16"/>
      <c r="CT1074" s="16"/>
      <c r="CU1074" s="16"/>
      <c r="CV1074" s="16"/>
      <c r="CW1074" s="16"/>
      <c r="CX1074" s="16"/>
      <c r="CY1074" s="16"/>
      <c r="CZ1074" s="16"/>
      <c r="DA1074" s="16"/>
      <c r="DB1074" s="16"/>
      <c r="DC1074" s="16"/>
      <c r="DD1074" s="16"/>
      <c r="DE1074" s="16"/>
      <c r="DF1074" s="16"/>
      <c r="DG1074" s="16"/>
      <c r="DH1074" s="16"/>
      <c r="DI1074" s="16"/>
      <c r="DJ1074" s="16"/>
      <c r="DK1074" s="16"/>
      <c r="DL1074" s="16"/>
      <c r="DM1074" s="16"/>
      <c r="DN1074" s="16"/>
      <c r="DO1074" s="16"/>
      <c r="DP1074" s="16"/>
      <c r="DQ1074" s="16"/>
      <c r="DR1074" s="16"/>
      <c r="DS1074" s="16"/>
      <c r="DT1074" s="16"/>
      <c r="DU1074" s="16"/>
      <c r="DV1074" s="16"/>
      <c r="DW1074" s="16"/>
      <c r="DX1074" s="16"/>
      <c r="DY1074" s="16"/>
      <c r="DZ1074" s="16"/>
      <c r="EA1074" s="16"/>
      <c r="EB1074" s="16"/>
      <c r="EC1074" s="16"/>
      <c r="ED1074" s="16"/>
      <c r="EE1074" s="16"/>
      <c r="EF1074" s="16"/>
      <c r="EG1074" s="16"/>
      <c r="EH1074" s="16"/>
      <c r="EI1074" s="16"/>
      <c r="EJ1074" s="16"/>
      <c r="EK1074" s="16"/>
      <c r="EL1074" s="16"/>
      <c r="EM1074" s="16"/>
      <c r="EN1074" s="16"/>
      <c r="EO1074" s="16"/>
      <c r="EP1074" s="16"/>
      <c r="EQ1074" s="16"/>
      <c r="ER1074" s="16"/>
      <c r="ES1074" s="16"/>
      <c r="ET1074" s="16"/>
      <c r="EU1074" s="16"/>
      <c r="EV1074" s="16"/>
      <c r="EW1074" s="16"/>
      <c r="EX1074" s="16"/>
      <c r="EY1074" s="16"/>
      <c r="EZ1074" s="16"/>
      <c r="FA1074" s="16"/>
      <c r="FB1074" s="16"/>
      <c r="FC1074" s="16"/>
      <c r="FD1074" s="16"/>
      <c r="FE1074" s="16"/>
      <c r="FF1074" s="16"/>
      <c r="FG1074" s="16"/>
      <c r="FH1074" s="16"/>
      <c r="FI1074" s="16"/>
      <c r="FJ1074" s="16"/>
      <c r="FK1074" s="16"/>
      <c r="FL1074" s="16"/>
      <c r="FM1074" s="16"/>
      <c r="FN1074" s="16"/>
      <c r="FO1074" s="16"/>
      <c r="FP1074" s="16"/>
      <c r="FQ1074" s="16"/>
      <c r="FR1074" s="16"/>
      <c r="FS1074" s="16"/>
      <c r="FT1074" s="16"/>
      <c r="FU1074" s="16"/>
      <c r="FV1074" s="16"/>
      <c r="FW1074" s="16"/>
      <c r="FX1074" s="16"/>
      <c r="FY1074" s="16"/>
      <c r="FZ1074" s="16"/>
      <c r="GA1074" s="16"/>
      <c r="GB1074" s="16"/>
      <c r="GC1074" s="16"/>
      <c r="GD1074" s="16"/>
      <c r="GE1074" s="16"/>
      <c r="GF1074" s="16"/>
      <c r="GG1074" s="16"/>
      <c r="GH1074" s="16"/>
      <c r="GI1074" s="16"/>
      <c r="GJ1074" s="16"/>
      <c r="GK1074" s="16"/>
      <c r="GL1074" s="16"/>
      <c r="GM1074" s="16"/>
      <c r="GN1074" s="16"/>
      <c r="GO1074" s="16"/>
      <c r="GP1074" s="16"/>
      <c r="GQ1074" s="16"/>
      <c r="GR1074" s="16"/>
      <c r="GS1074" s="16"/>
      <c r="GT1074" s="16"/>
      <c r="GU1074" s="16"/>
      <c r="GV1074" s="16"/>
      <c r="GW1074" s="16"/>
      <c r="GX1074" s="16"/>
      <c r="GY1074" s="16"/>
      <c r="GZ1074" s="16"/>
      <c r="HA1074" s="16"/>
      <c r="HB1074" s="16"/>
      <c r="HC1074" s="16"/>
      <c r="HD1074" s="16"/>
      <c r="HE1074" s="16"/>
      <c r="HF1074" s="16"/>
      <c r="HG1074" s="16"/>
      <c r="HH1074" s="16"/>
      <c r="HI1074" s="16"/>
      <c r="HJ1074" s="16"/>
      <c r="HK1074" s="16"/>
      <c r="HL1074" s="16"/>
      <c r="HM1074" s="16"/>
      <c r="HN1074" s="16"/>
      <c r="HO1074" s="16"/>
      <c r="HP1074" s="16"/>
      <c r="HQ1074" s="16"/>
      <c r="HR1074" s="16"/>
      <c r="HS1074" s="16"/>
      <c r="HT1074" s="16"/>
      <c r="HU1074" s="16"/>
      <c r="HV1074" s="16"/>
      <c r="HW1074" s="16"/>
      <c r="HX1074" s="16"/>
      <c r="HY1074" s="16"/>
      <c r="HZ1074" s="16"/>
      <c r="IA1074" s="16"/>
      <c r="IB1074" s="16"/>
      <c r="IC1074" s="16"/>
      <c r="ID1074" s="16"/>
      <c r="IE1074" s="16"/>
      <c r="IF1074" s="16"/>
      <c r="IG1074" s="16"/>
      <c r="IH1074" s="16"/>
      <c r="II1074" s="16"/>
      <c r="IJ1074" s="16"/>
      <c r="IK1074" s="16"/>
      <c r="IL1074" s="16"/>
      <c r="IM1074" s="16"/>
      <c r="IN1074" s="16"/>
      <c r="IO1074" s="16"/>
      <c r="IP1074" s="16"/>
      <c r="IQ1074" s="16"/>
      <c r="IR1074" s="16"/>
      <c r="IS1074" s="16"/>
      <c r="IT1074" s="16"/>
      <c r="IU1074" s="16"/>
      <c r="IV1074" s="16"/>
      <c r="IW1074" s="16"/>
      <c r="IX1074" s="16"/>
      <c r="IY1074" s="16"/>
      <c r="IZ1074" s="16"/>
      <c r="JA1074" s="16"/>
      <c r="JB1074" s="16"/>
      <c r="JC1074" s="16"/>
      <c r="JD1074" s="16"/>
      <c r="JE1074" s="16"/>
      <c r="JF1074" s="16"/>
      <c r="JG1074" s="16"/>
      <c r="JH1074" s="16"/>
      <c r="JI1074" s="16"/>
      <c r="JJ1074" s="16"/>
      <c r="JK1074" s="16"/>
      <c r="JL1074" s="16"/>
      <c r="JM1074" s="16"/>
      <c r="JN1074" s="16"/>
      <c r="JO1074" s="16"/>
      <c r="JP1074" s="16"/>
    </row>
    <row r="1075" spans="2:276" s="18" customFormat="1" ht="15.75" customHeight="1" x14ac:dyDescent="0.25">
      <c r="B1075" s="16"/>
      <c r="C1075" s="16"/>
      <c r="D1075" s="16"/>
      <c r="E1075" s="16"/>
      <c r="F1075" s="16"/>
      <c r="G1075" s="16"/>
      <c r="H1075" s="16"/>
      <c r="I1075" s="16"/>
      <c r="J1075" s="16"/>
      <c r="K1075" s="16"/>
      <c r="L1075" s="16"/>
      <c r="M1075" s="16"/>
      <c r="N1075" s="16"/>
      <c r="O1075" s="16"/>
      <c r="P1075" s="16"/>
      <c r="Q1075" s="16"/>
      <c r="R1075" s="16"/>
      <c r="S1075" s="16"/>
      <c r="T1075" s="16"/>
      <c r="U1075" s="16"/>
      <c r="V1075" s="16"/>
      <c r="W1075" s="16"/>
      <c r="X1075" s="16"/>
      <c r="Y1075" s="16"/>
      <c r="Z1075" s="16"/>
      <c r="AA1075" s="16"/>
      <c r="AB1075" s="16"/>
      <c r="AC1075" s="16"/>
      <c r="AD1075" s="16"/>
      <c r="AE1075" s="16"/>
      <c r="AF1075" s="16"/>
      <c r="AG1075" s="16"/>
      <c r="AH1075" s="16"/>
      <c r="AI1075" s="16"/>
      <c r="AJ1075" s="16"/>
      <c r="AK1075" s="16"/>
      <c r="AL1075" s="16"/>
      <c r="AM1075" s="16"/>
      <c r="AN1075" s="16"/>
      <c r="AO1075" s="16"/>
      <c r="AP1075" s="16"/>
      <c r="AQ1075" s="16"/>
      <c r="AR1075" s="16"/>
      <c r="AS1075" s="16"/>
      <c r="AT1075" s="16"/>
      <c r="AU1075" s="16"/>
      <c r="AV1075" s="16"/>
      <c r="AW1075" s="16"/>
      <c r="AX1075" s="16"/>
      <c r="AY1075" s="16"/>
      <c r="AZ1075" s="16"/>
      <c r="BA1075" s="16"/>
      <c r="BB1075" s="16"/>
      <c r="BC1075" s="16"/>
      <c r="BD1075" s="16"/>
      <c r="BE1075" s="16"/>
      <c r="BF1075" s="16"/>
      <c r="BG1075" s="16"/>
      <c r="BH1075" s="16"/>
      <c r="BI1075" s="16"/>
      <c r="BJ1075" s="16"/>
      <c r="BK1075" s="16"/>
      <c r="BL1075" s="16"/>
      <c r="BM1075" s="16"/>
      <c r="BN1075" s="16"/>
      <c r="BO1075" s="16"/>
      <c r="BP1075" s="16"/>
      <c r="BQ1075" s="16"/>
      <c r="BR1075" s="16"/>
      <c r="BS1075" s="16"/>
      <c r="BT1075" s="16"/>
      <c r="BU1075" s="16"/>
      <c r="BV1075" s="16"/>
      <c r="BW1075" s="16"/>
      <c r="BX1075" s="16"/>
      <c r="BY1075" s="16"/>
      <c r="BZ1075" s="16"/>
      <c r="CA1075" s="16"/>
      <c r="CB1075" s="16"/>
      <c r="CC1075" s="16"/>
      <c r="CD1075" s="16"/>
      <c r="CE1075" s="16"/>
      <c r="CF1075" s="16"/>
      <c r="CG1075" s="16"/>
      <c r="CH1075" s="16"/>
      <c r="CI1075" s="16"/>
      <c r="CJ1075" s="16"/>
      <c r="CK1075" s="16"/>
      <c r="CL1075" s="16"/>
      <c r="CM1075" s="16"/>
      <c r="CN1075" s="16"/>
      <c r="CO1075" s="16"/>
      <c r="CP1075" s="16"/>
      <c r="CQ1075" s="16"/>
      <c r="CR1075" s="16"/>
      <c r="CS1075" s="16"/>
      <c r="CT1075" s="16"/>
      <c r="CU1075" s="16"/>
      <c r="CV1075" s="16"/>
      <c r="CW1075" s="16"/>
      <c r="CX1075" s="16"/>
      <c r="CY1075" s="16"/>
      <c r="CZ1075" s="16"/>
      <c r="DA1075" s="16"/>
      <c r="DB1075" s="16"/>
      <c r="DC1075" s="16"/>
      <c r="DD1075" s="16"/>
      <c r="DE1075" s="16"/>
      <c r="DF1075" s="16"/>
      <c r="DG1075" s="16"/>
      <c r="DH1075" s="16"/>
      <c r="DI1075" s="16"/>
      <c r="DJ1075" s="16"/>
      <c r="DK1075" s="16"/>
      <c r="DL1075" s="16"/>
      <c r="DM1075" s="16"/>
      <c r="DN1075" s="16"/>
      <c r="DO1075" s="16"/>
      <c r="DP1075" s="16"/>
      <c r="DQ1075" s="16"/>
      <c r="DR1075" s="16"/>
      <c r="DS1075" s="16"/>
      <c r="DT1075" s="16"/>
      <c r="DU1075" s="16"/>
      <c r="DV1075" s="16"/>
      <c r="DW1075" s="16"/>
      <c r="DX1075" s="16"/>
      <c r="DY1075" s="16"/>
      <c r="DZ1075" s="16"/>
      <c r="EA1075" s="16"/>
      <c r="EB1075" s="16"/>
      <c r="EC1075" s="16"/>
      <c r="ED1075" s="16"/>
      <c r="EE1075" s="16"/>
      <c r="EF1075" s="16"/>
      <c r="EG1075" s="16"/>
      <c r="EH1075" s="16"/>
      <c r="EI1075" s="16"/>
      <c r="EJ1075" s="16"/>
      <c r="EK1075" s="16"/>
      <c r="EL1075" s="16"/>
      <c r="EM1075" s="16"/>
      <c r="EN1075" s="16"/>
      <c r="EO1075" s="16"/>
      <c r="EP1075" s="16"/>
      <c r="EQ1075" s="16"/>
      <c r="ER1075" s="16"/>
      <c r="ES1075" s="16"/>
      <c r="ET1075" s="16"/>
      <c r="EU1075" s="16"/>
      <c r="EV1075" s="16"/>
      <c r="EW1075" s="16"/>
      <c r="EX1075" s="16"/>
      <c r="EY1075" s="16"/>
      <c r="EZ1075" s="16"/>
      <c r="FA1075" s="16"/>
      <c r="FB1075" s="16"/>
      <c r="FC1075" s="16"/>
      <c r="FD1075" s="16"/>
      <c r="FE1075" s="16"/>
      <c r="FF1075" s="16"/>
      <c r="FG1075" s="16"/>
      <c r="FH1075" s="16"/>
      <c r="FI1075" s="16"/>
      <c r="FJ1075" s="16"/>
      <c r="FK1075" s="16"/>
      <c r="FL1075" s="16"/>
      <c r="FM1075" s="16"/>
      <c r="FN1075" s="16"/>
      <c r="FO1075" s="16"/>
      <c r="FP1075" s="16"/>
      <c r="FQ1075" s="16"/>
      <c r="FR1075" s="16"/>
      <c r="FS1075" s="16"/>
      <c r="FT1075" s="16"/>
      <c r="FU1075" s="16"/>
      <c r="FV1075" s="16"/>
      <c r="FW1075" s="16"/>
      <c r="FX1075" s="16"/>
      <c r="FY1075" s="16"/>
      <c r="FZ1075" s="16"/>
      <c r="GA1075" s="16"/>
      <c r="GB1075" s="16"/>
      <c r="GC1075" s="16"/>
      <c r="GD1075" s="16"/>
      <c r="GE1075" s="16"/>
      <c r="GF1075" s="16"/>
      <c r="GG1075" s="16"/>
      <c r="GH1075" s="16"/>
      <c r="GI1075" s="16"/>
      <c r="GJ1075" s="16"/>
      <c r="GK1075" s="16"/>
      <c r="GL1075" s="16"/>
      <c r="GM1075" s="16"/>
      <c r="GN1075" s="16"/>
      <c r="GO1075" s="16"/>
      <c r="GP1075" s="16"/>
      <c r="GQ1075" s="16"/>
      <c r="GR1075" s="16"/>
      <c r="GS1075" s="16"/>
      <c r="GT1075" s="16"/>
      <c r="GU1075" s="16"/>
      <c r="GV1075" s="16"/>
      <c r="GW1075" s="16"/>
      <c r="GX1075" s="16"/>
      <c r="GY1075" s="16"/>
      <c r="GZ1075" s="16"/>
      <c r="HA1075" s="16"/>
      <c r="HB1075" s="16"/>
      <c r="HC1075" s="16"/>
      <c r="HD1075" s="16"/>
      <c r="HE1075" s="16"/>
      <c r="HF1075" s="16"/>
      <c r="HG1075" s="16"/>
      <c r="HH1075" s="16"/>
      <c r="HI1075" s="16"/>
      <c r="HJ1075" s="16"/>
      <c r="HK1075" s="16"/>
      <c r="HL1075" s="16"/>
      <c r="HM1075" s="16"/>
      <c r="HN1075" s="16"/>
      <c r="HO1075" s="16"/>
      <c r="HP1075" s="16"/>
      <c r="HQ1075" s="16"/>
      <c r="HR1075" s="16"/>
      <c r="HS1075" s="16"/>
      <c r="HT1075" s="16"/>
      <c r="HU1075" s="16"/>
      <c r="HV1075" s="16"/>
      <c r="HW1075" s="16"/>
      <c r="HX1075" s="16"/>
      <c r="HY1075" s="16"/>
      <c r="HZ1075" s="16"/>
      <c r="IA1075" s="16"/>
      <c r="IB1075" s="16"/>
      <c r="IC1075" s="16"/>
      <c r="ID1075" s="16"/>
      <c r="IE1075" s="16"/>
      <c r="IF1075" s="16"/>
      <c r="IG1075" s="16"/>
      <c r="IH1075" s="16"/>
      <c r="II1075" s="16"/>
      <c r="IJ1075" s="16"/>
      <c r="IK1075" s="16"/>
      <c r="IL1075" s="16"/>
      <c r="IM1075" s="16"/>
      <c r="IN1075" s="16"/>
      <c r="IO1075" s="16"/>
      <c r="IP1075" s="16"/>
      <c r="IQ1075" s="16"/>
      <c r="IR1075" s="16"/>
      <c r="IS1075" s="16"/>
      <c r="IT1075" s="16"/>
      <c r="IU1075" s="16"/>
      <c r="IV1075" s="16"/>
      <c r="IW1075" s="16"/>
      <c r="IX1075" s="16"/>
      <c r="IY1075" s="16"/>
      <c r="IZ1075" s="16"/>
      <c r="JA1075" s="16"/>
      <c r="JB1075" s="16"/>
      <c r="JC1075" s="16"/>
      <c r="JD1075" s="16"/>
      <c r="JE1075" s="16"/>
      <c r="JF1075" s="16"/>
      <c r="JG1075" s="16"/>
      <c r="JH1075" s="16"/>
      <c r="JI1075" s="16"/>
      <c r="JJ1075" s="16"/>
      <c r="JK1075" s="16"/>
      <c r="JL1075" s="16"/>
      <c r="JM1075" s="16"/>
      <c r="JN1075" s="16"/>
      <c r="JO1075" s="16"/>
      <c r="JP1075" s="16"/>
    </row>
    <row r="1076" spans="2:276" s="18" customFormat="1" ht="15.75" customHeight="1" x14ac:dyDescent="0.25">
      <c r="B1076" s="16"/>
      <c r="C1076" s="16"/>
      <c r="D1076" s="16"/>
      <c r="E1076" s="16"/>
      <c r="F1076" s="16"/>
      <c r="G1076" s="16"/>
      <c r="H1076" s="16"/>
      <c r="I1076" s="16"/>
      <c r="J1076" s="16"/>
      <c r="K1076" s="16"/>
      <c r="L1076" s="16"/>
      <c r="M1076" s="16"/>
      <c r="N1076" s="16"/>
      <c r="O1076" s="16"/>
      <c r="P1076" s="16"/>
      <c r="Q1076" s="16"/>
      <c r="R1076" s="16"/>
      <c r="S1076" s="16"/>
      <c r="T1076" s="16"/>
      <c r="U1076" s="16"/>
      <c r="V1076" s="16"/>
      <c r="W1076" s="16"/>
      <c r="X1076" s="16"/>
      <c r="Y1076" s="16"/>
      <c r="Z1076" s="16"/>
      <c r="AA1076" s="16"/>
      <c r="AB1076" s="16"/>
      <c r="AC1076" s="16"/>
      <c r="AD1076" s="16"/>
      <c r="AE1076" s="16"/>
      <c r="AF1076" s="16"/>
      <c r="AG1076" s="16"/>
      <c r="AH1076" s="16"/>
      <c r="AI1076" s="16"/>
      <c r="AJ1076" s="16"/>
      <c r="AK1076" s="16"/>
      <c r="AL1076" s="16"/>
      <c r="AM1076" s="16"/>
      <c r="AN1076" s="16"/>
      <c r="AO1076" s="16"/>
      <c r="AP1076" s="16"/>
      <c r="AQ1076" s="16"/>
      <c r="AR1076" s="16"/>
      <c r="AS1076" s="16"/>
      <c r="AT1076" s="16"/>
      <c r="AU1076" s="16"/>
      <c r="AV1076" s="16"/>
      <c r="AW1076" s="16"/>
      <c r="AX1076" s="16"/>
      <c r="AY1076" s="16"/>
      <c r="AZ1076" s="16"/>
      <c r="BA1076" s="16"/>
      <c r="BB1076" s="16"/>
      <c r="BC1076" s="16"/>
      <c r="BD1076" s="16"/>
      <c r="BE1076" s="16"/>
      <c r="BF1076" s="16"/>
      <c r="BG1076" s="16"/>
      <c r="BH1076" s="16"/>
      <c r="BI1076" s="16"/>
      <c r="BJ1076" s="16"/>
      <c r="BK1076" s="16"/>
      <c r="BL1076" s="16"/>
      <c r="BM1076" s="16"/>
      <c r="BN1076" s="16"/>
      <c r="BO1076" s="16"/>
      <c r="BP1076" s="16"/>
      <c r="BQ1076" s="16"/>
      <c r="BR1076" s="16"/>
      <c r="BS1076" s="16"/>
      <c r="BT1076" s="16"/>
      <c r="BU1076" s="16"/>
      <c r="BV1076" s="16"/>
      <c r="BW1076" s="16"/>
      <c r="BX1076" s="16"/>
      <c r="BY1076" s="16"/>
      <c r="BZ1076" s="16"/>
      <c r="CA1076" s="16"/>
      <c r="CB1076" s="16"/>
      <c r="CC1076" s="16"/>
      <c r="CD1076" s="16"/>
      <c r="CE1076" s="16"/>
      <c r="CF1076" s="16"/>
      <c r="CG1076" s="16"/>
      <c r="CH1076" s="16"/>
      <c r="CI1076" s="16"/>
      <c r="CJ1076" s="16"/>
      <c r="CK1076" s="16"/>
      <c r="CL1076" s="16"/>
      <c r="CM1076" s="16"/>
      <c r="CN1076" s="16"/>
      <c r="CO1076" s="16"/>
      <c r="CP1076" s="16"/>
      <c r="CQ1076" s="16"/>
      <c r="CR1076" s="16"/>
      <c r="CS1076" s="16"/>
      <c r="CT1076" s="16"/>
      <c r="CU1076" s="16"/>
      <c r="CV1076" s="16"/>
      <c r="CW1076" s="16"/>
      <c r="CX1076" s="16"/>
      <c r="CY1076" s="16"/>
      <c r="CZ1076" s="16"/>
      <c r="DA1076" s="16"/>
      <c r="DB1076" s="16"/>
      <c r="DC1076" s="16"/>
      <c r="DD1076" s="16"/>
      <c r="DE1076" s="16"/>
      <c r="DF1076" s="16"/>
      <c r="DG1076" s="16"/>
      <c r="DH1076" s="16"/>
      <c r="DI1076" s="16"/>
      <c r="DJ1076" s="16"/>
      <c r="DK1076" s="16"/>
      <c r="DL1076" s="16"/>
      <c r="DM1076" s="16"/>
      <c r="DN1076" s="16"/>
      <c r="DO1076" s="16"/>
      <c r="DP1076" s="16"/>
      <c r="DQ1076" s="16"/>
      <c r="DR1076" s="16"/>
      <c r="DS1076" s="16"/>
      <c r="DT1076" s="16"/>
      <c r="DU1076" s="16"/>
      <c r="DV1076" s="16"/>
      <c r="DW1076" s="16"/>
      <c r="DX1076" s="16"/>
      <c r="DY1076" s="16"/>
      <c r="DZ1076" s="16"/>
      <c r="EA1076" s="16"/>
      <c r="EB1076" s="16"/>
      <c r="EC1076" s="16"/>
      <c r="ED1076" s="16"/>
      <c r="EE1076" s="16"/>
      <c r="EF1076" s="16"/>
      <c r="EG1076" s="16"/>
      <c r="EH1076" s="16"/>
      <c r="EI1076" s="16"/>
      <c r="EJ1076" s="16"/>
      <c r="EK1076" s="16"/>
      <c r="EL1076" s="16"/>
      <c r="EM1076" s="16"/>
      <c r="EN1076" s="16"/>
      <c r="EO1076" s="16"/>
      <c r="EP1076" s="16"/>
      <c r="EQ1076" s="16"/>
      <c r="ER1076" s="16"/>
      <c r="ES1076" s="16"/>
      <c r="ET1076" s="16"/>
      <c r="EU1076" s="16"/>
      <c r="EV1076" s="16"/>
      <c r="EW1076" s="16"/>
      <c r="EX1076" s="16"/>
      <c r="EY1076" s="16"/>
      <c r="EZ1076" s="16"/>
      <c r="FA1076" s="16"/>
      <c r="FB1076" s="16"/>
      <c r="FC1076" s="16"/>
      <c r="FD1076" s="16"/>
      <c r="FE1076" s="16"/>
      <c r="FF1076" s="16"/>
      <c r="FG1076" s="16"/>
      <c r="FH1076" s="16"/>
      <c r="FI1076" s="16"/>
      <c r="FJ1076" s="16"/>
      <c r="FK1076" s="16"/>
      <c r="FL1076" s="16"/>
      <c r="FM1076" s="16"/>
      <c r="FN1076" s="16"/>
      <c r="FO1076" s="16"/>
      <c r="FP1076" s="16"/>
      <c r="FQ1076" s="16"/>
      <c r="FR1076" s="16"/>
      <c r="FS1076" s="16"/>
      <c r="FT1076" s="16"/>
      <c r="FU1076" s="16"/>
      <c r="FV1076" s="16"/>
      <c r="FW1076" s="16"/>
      <c r="FX1076" s="16"/>
      <c r="FY1076" s="16"/>
      <c r="FZ1076" s="16"/>
      <c r="GA1076" s="16"/>
      <c r="GB1076" s="16"/>
      <c r="GC1076" s="16"/>
      <c r="GD1076" s="16"/>
      <c r="GE1076" s="16"/>
      <c r="GF1076" s="16"/>
      <c r="GG1076" s="16"/>
      <c r="GH1076" s="16"/>
      <c r="GI1076" s="16"/>
      <c r="GJ1076" s="16"/>
      <c r="GK1076" s="16"/>
      <c r="GL1076" s="16"/>
      <c r="GM1076" s="16"/>
      <c r="GN1076" s="16"/>
      <c r="GO1076" s="16"/>
      <c r="GP1076" s="16"/>
      <c r="GQ1076" s="16"/>
      <c r="GR1076" s="16"/>
      <c r="GS1076" s="16"/>
      <c r="GT1076" s="16"/>
      <c r="GU1076" s="16"/>
      <c r="GV1076" s="16"/>
      <c r="GW1076" s="16"/>
      <c r="GX1076" s="16"/>
      <c r="GY1076" s="16"/>
      <c r="GZ1076" s="16"/>
      <c r="HA1076" s="16"/>
      <c r="HB1076" s="16"/>
      <c r="HC1076" s="16"/>
      <c r="HD1076" s="16"/>
      <c r="HE1076" s="16"/>
      <c r="HF1076" s="16"/>
      <c r="HG1076" s="16"/>
      <c r="HH1076" s="16"/>
      <c r="HI1076" s="16"/>
      <c r="HJ1076" s="16"/>
      <c r="HK1076" s="16"/>
      <c r="HL1076" s="16"/>
      <c r="HM1076" s="16"/>
      <c r="HN1076" s="16"/>
      <c r="HO1076" s="16"/>
      <c r="HP1076" s="16"/>
      <c r="HQ1076" s="16"/>
      <c r="HR1076" s="16"/>
      <c r="HS1076" s="16"/>
      <c r="HT1076" s="16"/>
      <c r="HU1076" s="16"/>
      <c r="HV1076" s="16"/>
      <c r="HW1076" s="16"/>
      <c r="HX1076" s="16"/>
      <c r="HY1076" s="16"/>
      <c r="HZ1076" s="16"/>
      <c r="IA1076" s="16"/>
      <c r="IB1076" s="16"/>
      <c r="IC1076" s="16"/>
      <c r="ID1076" s="16"/>
      <c r="IE1076" s="16"/>
      <c r="IF1076" s="16"/>
      <c r="IG1076" s="16"/>
      <c r="IH1076" s="16"/>
      <c r="II1076" s="16"/>
      <c r="IJ1076" s="16"/>
      <c r="IK1076" s="16"/>
      <c r="IL1076" s="16"/>
      <c r="IM1076" s="16"/>
      <c r="IN1076" s="16"/>
      <c r="IO1076" s="16"/>
      <c r="IP1076" s="16"/>
      <c r="IQ1076" s="16"/>
      <c r="IR1076" s="16"/>
      <c r="IS1076" s="16"/>
      <c r="IT1076" s="16"/>
      <c r="IU1076" s="16"/>
      <c r="IV1076" s="16"/>
      <c r="IW1076" s="16"/>
      <c r="IX1076" s="16"/>
      <c r="IY1076" s="16"/>
      <c r="IZ1076" s="16"/>
      <c r="JA1076" s="16"/>
      <c r="JB1076" s="16"/>
      <c r="JC1076" s="16"/>
      <c r="JD1076" s="16"/>
      <c r="JE1076" s="16"/>
      <c r="JF1076" s="16"/>
      <c r="JG1076" s="16"/>
      <c r="JH1076" s="16"/>
      <c r="JI1076" s="16"/>
      <c r="JJ1076" s="16"/>
      <c r="JK1076" s="16"/>
      <c r="JL1076" s="16"/>
      <c r="JM1076" s="16"/>
      <c r="JN1076" s="16"/>
      <c r="JO1076" s="16"/>
      <c r="JP1076" s="16"/>
    </row>
    <row r="1077" spans="2:276" s="18" customFormat="1" ht="15.75" customHeight="1" x14ac:dyDescent="0.25">
      <c r="B1077" s="16"/>
      <c r="C1077" s="16"/>
      <c r="D1077" s="16"/>
      <c r="E1077" s="16"/>
      <c r="F1077" s="16"/>
      <c r="G1077" s="16"/>
      <c r="H1077" s="16"/>
      <c r="I1077" s="16"/>
      <c r="J1077" s="16"/>
      <c r="K1077" s="16"/>
      <c r="L1077" s="16"/>
      <c r="M1077" s="16"/>
      <c r="N1077" s="16"/>
      <c r="O1077" s="16"/>
      <c r="P1077" s="16"/>
      <c r="Q1077" s="16"/>
      <c r="R1077" s="16"/>
      <c r="S1077" s="16"/>
      <c r="T1077" s="16"/>
      <c r="U1077" s="16"/>
      <c r="V1077" s="16"/>
      <c r="W1077" s="16"/>
      <c r="X1077" s="16"/>
      <c r="Y1077" s="16"/>
      <c r="Z1077" s="16"/>
      <c r="AA1077" s="16"/>
      <c r="AB1077" s="16"/>
      <c r="AC1077" s="16"/>
      <c r="AD1077" s="16"/>
      <c r="AE1077" s="16"/>
      <c r="AF1077" s="16"/>
      <c r="AG1077" s="16"/>
      <c r="AH1077" s="16"/>
      <c r="AI1077" s="16"/>
      <c r="AJ1077" s="16"/>
      <c r="AK1077" s="16"/>
      <c r="AL1077" s="16"/>
      <c r="AM1077" s="16"/>
      <c r="AN1077" s="16"/>
      <c r="AO1077" s="16"/>
      <c r="AP1077" s="16"/>
      <c r="AQ1077" s="16"/>
      <c r="AR1077" s="16"/>
      <c r="AS1077" s="16"/>
      <c r="AT1077" s="16"/>
      <c r="AU1077" s="16"/>
      <c r="AV1077" s="16"/>
      <c r="AW1077" s="16"/>
      <c r="AX1077" s="16"/>
      <c r="AY1077" s="16"/>
      <c r="AZ1077" s="16"/>
      <c r="BA1077" s="16"/>
      <c r="BB1077" s="16"/>
      <c r="BC1077" s="16"/>
      <c r="BD1077" s="16"/>
      <c r="BE1077" s="16"/>
      <c r="BF1077" s="16"/>
      <c r="BG1077" s="16"/>
      <c r="BH1077" s="16"/>
      <c r="BI1077" s="16"/>
      <c r="BJ1077" s="16"/>
      <c r="BK1077" s="16"/>
      <c r="BL1077" s="16"/>
      <c r="BM1077" s="16"/>
      <c r="BN1077" s="16"/>
      <c r="BO1077" s="16"/>
      <c r="BP1077" s="16"/>
      <c r="BQ1077" s="16"/>
      <c r="BR1077" s="16"/>
      <c r="BS1077" s="16"/>
      <c r="BT1077" s="16"/>
      <c r="BU1077" s="16"/>
      <c r="BV1077" s="16"/>
      <c r="BW1077" s="16"/>
      <c r="BX1077" s="16"/>
      <c r="BY1077" s="16"/>
      <c r="BZ1077" s="16"/>
      <c r="CA1077" s="16"/>
      <c r="CB1077" s="16"/>
      <c r="CC1077" s="16"/>
      <c r="CD1077" s="16"/>
      <c r="CE1077" s="16"/>
      <c r="CF1077" s="16"/>
      <c r="CG1077" s="16"/>
      <c r="CH1077" s="16"/>
      <c r="CI1077" s="16"/>
      <c r="CJ1077" s="16"/>
      <c r="CK1077" s="16"/>
      <c r="CL1077" s="16"/>
      <c r="CM1077" s="16"/>
      <c r="CN1077" s="16"/>
      <c r="CO1077" s="16"/>
      <c r="CP1077" s="16"/>
      <c r="CQ1077" s="16"/>
      <c r="CR1077" s="16"/>
      <c r="CS1077" s="16"/>
      <c r="CT1077" s="16"/>
      <c r="CU1077" s="16"/>
      <c r="CV1077" s="16"/>
      <c r="CW1077" s="16"/>
      <c r="CX1077" s="16"/>
      <c r="CY1077" s="16"/>
      <c r="CZ1077" s="16"/>
      <c r="DA1077" s="16"/>
      <c r="DB1077" s="16"/>
      <c r="DC1077" s="16"/>
      <c r="DD1077" s="16"/>
      <c r="DE1077" s="16"/>
      <c r="DF1077" s="16"/>
      <c r="DG1077" s="16"/>
      <c r="DH1077" s="16"/>
      <c r="DI1077" s="16"/>
      <c r="DJ1077" s="16"/>
      <c r="DK1077" s="16"/>
      <c r="DL1077" s="16"/>
      <c r="DM1077" s="16"/>
      <c r="DN1077" s="16"/>
      <c r="DO1077" s="16"/>
      <c r="DP1077" s="16"/>
      <c r="DQ1077" s="16"/>
      <c r="DR1077" s="16"/>
      <c r="DS1077" s="16"/>
      <c r="DT1077" s="16"/>
      <c r="DU1077" s="16"/>
      <c r="DV1077" s="16"/>
      <c r="DW1077" s="16"/>
      <c r="DX1077" s="16"/>
      <c r="DY1077" s="16"/>
      <c r="DZ1077" s="16"/>
      <c r="EA1077" s="16"/>
      <c r="EB1077" s="16"/>
      <c r="EC1077" s="16"/>
      <c r="ED1077" s="16"/>
      <c r="EE1077" s="16"/>
      <c r="EF1077" s="16"/>
      <c r="EG1077" s="16"/>
      <c r="EH1077" s="16"/>
      <c r="EI1077" s="16"/>
      <c r="EJ1077" s="16"/>
      <c r="EK1077" s="16"/>
      <c r="EL1077" s="16"/>
      <c r="EM1077" s="16"/>
      <c r="EN1077" s="16"/>
      <c r="EO1077" s="16"/>
      <c r="EP1077" s="16"/>
      <c r="EQ1077" s="16"/>
      <c r="ER1077" s="16"/>
      <c r="ES1077" s="16"/>
      <c r="ET1077" s="16"/>
      <c r="EU1077" s="16"/>
      <c r="EV1077" s="16"/>
      <c r="EW1077" s="16"/>
      <c r="EX1077" s="16"/>
      <c r="EY1077" s="16"/>
      <c r="EZ1077" s="16"/>
      <c r="FA1077" s="16"/>
      <c r="FB1077" s="16"/>
      <c r="FC1077" s="16"/>
      <c r="FD1077" s="16"/>
      <c r="FE1077" s="16"/>
      <c r="FF1077" s="16"/>
      <c r="FG1077" s="16"/>
      <c r="FH1077" s="16"/>
      <c r="FI1077" s="16"/>
      <c r="FJ1077" s="16"/>
      <c r="FK1077" s="16"/>
      <c r="FL1077" s="16"/>
      <c r="FM1077" s="16"/>
      <c r="FN1077" s="16"/>
      <c r="FO1077" s="16"/>
      <c r="FP1077" s="16"/>
      <c r="FQ1077" s="16"/>
      <c r="FR1077" s="16"/>
      <c r="FS1077" s="16"/>
      <c r="FT1077" s="16"/>
      <c r="FU1077" s="16"/>
      <c r="FV1077" s="16"/>
      <c r="FW1077" s="16"/>
      <c r="FX1077" s="16"/>
      <c r="FY1077" s="16"/>
      <c r="FZ1077" s="16"/>
      <c r="GA1077" s="16"/>
      <c r="GB1077" s="16"/>
      <c r="GC1077" s="16"/>
      <c r="GD1077" s="16"/>
      <c r="GE1077" s="16"/>
      <c r="GF1077" s="16"/>
      <c r="GG1077" s="16"/>
      <c r="GH1077" s="16"/>
      <c r="GI1077" s="16"/>
      <c r="GJ1077" s="16"/>
      <c r="GK1077" s="16"/>
      <c r="GL1077" s="16"/>
      <c r="GM1077" s="16"/>
      <c r="GN1077" s="16"/>
      <c r="GO1077" s="16"/>
      <c r="GP1077" s="16"/>
      <c r="GQ1077" s="16"/>
      <c r="GR1077" s="16"/>
      <c r="GS1077" s="16"/>
      <c r="GT1077" s="16"/>
      <c r="GU1077" s="16"/>
      <c r="GV1077" s="16"/>
      <c r="GW1077" s="16"/>
      <c r="GX1077" s="16"/>
      <c r="GY1077" s="16"/>
      <c r="GZ1077" s="16"/>
      <c r="HA1077" s="16"/>
      <c r="HB1077" s="16"/>
      <c r="HC1077" s="16"/>
      <c r="HD1077" s="16"/>
      <c r="HE1077" s="16"/>
      <c r="HF1077" s="16"/>
      <c r="HG1077" s="16"/>
      <c r="HH1077" s="16"/>
      <c r="HI1077" s="16"/>
      <c r="HJ1077" s="16"/>
      <c r="HK1077" s="16"/>
      <c r="HL1077" s="16"/>
      <c r="HM1077" s="16"/>
      <c r="HN1077" s="16"/>
      <c r="HO1077" s="16"/>
      <c r="HP1077" s="16"/>
      <c r="HQ1077" s="16"/>
      <c r="HR1077" s="16"/>
      <c r="HS1077" s="16"/>
      <c r="HT1077" s="16"/>
      <c r="HU1077" s="16"/>
      <c r="HV1077" s="16"/>
      <c r="HW1077" s="16"/>
      <c r="HX1077" s="16"/>
      <c r="HY1077" s="16"/>
      <c r="HZ1077" s="16"/>
      <c r="IA1077" s="16"/>
      <c r="IB1077" s="16"/>
      <c r="IC1077" s="16"/>
      <c r="ID1077" s="16"/>
      <c r="IE1077" s="16"/>
      <c r="IF1077" s="16"/>
      <c r="IG1077" s="16"/>
      <c r="IH1077" s="16"/>
      <c r="II1077" s="16"/>
      <c r="IJ1077" s="16"/>
      <c r="IK1077" s="16"/>
      <c r="IL1077" s="16"/>
      <c r="IM1077" s="16"/>
      <c r="IN1077" s="16"/>
      <c r="IO1077" s="16"/>
      <c r="IP1077" s="16"/>
      <c r="IQ1077" s="16"/>
      <c r="IR1077" s="16"/>
      <c r="IS1077" s="16"/>
      <c r="IT1077" s="16"/>
      <c r="IU1077" s="16"/>
      <c r="IV1077" s="16"/>
      <c r="IW1077" s="16"/>
      <c r="IX1077" s="16"/>
      <c r="IY1077" s="16"/>
      <c r="IZ1077" s="16"/>
      <c r="JA1077" s="16"/>
      <c r="JB1077" s="16"/>
      <c r="JC1077" s="16"/>
      <c r="JD1077" s="16"/>
      <c r="JE1077" s="16"/>
      <c r="JF1077" s="16"/>
      <c r="JG1077" s="16"/>
      <c r="JH1077" s="16"/>
      <c r="JI1077" s="16"/>
      <c r="JJ1077" s="16"/>
      <c r="JK1077" s="16"/>
      <c r="JL1077" s="16"/>
      <c r="JM1077" s="16"/>
      <c r="JN1077" s="16"/>
      <c r="JO1077" s="16"/>
      <c r="JP1077" s="16"/>
    </row>
    <row r="1078" spans="2:276" s="18" customFormat="1" ht="15.75" customHeight="1" x14ac:dyDescent="0.25">
      <c r="B1078" s="16"/>
      <c r="C1078" s="16"/>
      <c r="D1078" s="16"/>
      <c r="E1078" s="16"/>
      <c r="F1078" s="16"/>
      <c r="G1078" s="16"/>
      <c r="H1078" s="16"/>
      <c r="I1078" s="16"/>
      <c r="J1078" s="16"/>
      <c r="K1078" s="16"/>
      <c r="L1078" s="16"/>
      <c r="M1078" s="16"/>
      <c r="N1078" s="16"/>
      <c r="O1078" s="16"/>
      <c r="P1078" s="16"/>
      <c r="Q1078" s="16"/>
      <c r="R1078" s="16"/>
      <c r="S1078" s="16"/>
      <c r="T1078" s="16"/>
      <c r="U1078" s="16"/>
      <c r="V1078" s="16"/>
      <c r="W1078" s="16"/>
      <c r="X1078" s="16"/>
      <c r="Y1078" s="16"/>
      <c r="Z1078" s="16"/>
      <c r="AA1078" s="16"/>
      <c r="AB1078" s="16"/>
      <c r="AC1078" s="16"/>
      <c r="AD1078" s="16"/>
      <c r="AE1078" s="16"/>
      <c r="AF1078" s="16"/>
      <c r="AG1078" s="16"/>
      <c r="AH1078" s="16"/>
      <c r="AI1078" s="16"/>
      <c r="AJ1078" s="16"/>
      <c r="AK1078" s="16"/>
      <c r="AL1078" s="16"/>
      <c r="AM1078" s="16"/>
      <c r="AN1078" s="16"/>
      <c r="AO1078" s="16"/>
      <c r="AP1078" s="16"/>
      <c r="AQ1078" s="16"/>
      <c r="AR1078" s="16"/>
      <c r="AS1078" s="16"/>
      <c r="AT1078" s="16"/>
      <c r="AU1078" s="16"/>
      <c r="AV1078" s="16"/>
      <c r="AW1078" s="16"/>
      <c r="AX1078" s="16"/>
      <c r="AY1078" s="16"/>
      <c r="AZ1078" s="16"/>
      <c r="BA1078" s="16"/>
      <c r="BB1078" s="16"/>
      <c r="BC1078" s="16"/>
      <c r="BD1078" s="16"/>
      <c r="BE1078" s="16"/>
      <c r="BF1078" s="16"/>
      <c r="BG1078" s="16"/>
      <c r="BH1078" s="16"/>
      <c r="BI1078" s="16"/>
      <c r="BJ1078" s="16"/>
      <c r="BK1078" s="16"/>
      <c r="BL1078" s="16"/>
      <c r="BM1078" s="16"/>
      <c r="BN1078" s="16"/>
      <c r="BO1078" s="16"/>
      <c r="BP1078" s="16"/>
      <c r="BQ1078" s="16"/>
      <c r="BR1078" s="16"/>
      <c r="BS1078" s="16"/>
      <c r="BT1078" s="16"/>
      <c r="BU1078" s="16"/>
      <c r="BV1078" s="16"/>
      <c r="BW1078" s="16"/>
      <c r="BX1078" s="16"/>
      <c r="BY1078" s="16"/>
      <c r="BZ1078" s="16"/>
      <c r="CA1078" s="16"/>
      <c r="CB1078" s="16"/>
      <c r="CC1078" s="16"/>
      <c r="CD1078" s="16"/>
      <c r="CE1078" s="16"/>
      <c r="CF1078" s="16"/>
      <c r="CG1078" s="16"/>
      <c r="CH1078" s="16"/>
      <c r="CI1078" s="16"/>
      <c r="CJ1078" s="16"/>
      <c r="CK1078" s="16"/>
      <c r="CL1078" s="16"/>
      <c r="CM1078" s="16"/>
      <c r="CN1078" s="16"/>
      <c r="CO1078" s="16"/>
      <c r="CP1078" s="16"/>
      <c r="CQ1078" s="16"/>
      <c r="CR1078" s="16"/>
      <c r="CS1078" s="16"/>
      <c r="CT1078" s="16"/>
      <c r="CU1078" s="16"/>
      <c r="CV1078" s="16"/>
      <c r="CW1078" s="16"/>
      <c r="CX1078" s="16"/>
      <c r="CY1078" s="16"/>
      <c r="CZ1078" s="16"/>
      <c r="DA1078" s="16"/>
      <c r="DB1078" s="16"/>
      <c r="DC1078" s="16"/>
      <c r="DD1078" s="16"/>
      <c r="DE1078" s="16"/>
      <c r="DF1078" s="16"/>
      <c r="DG1078" s="16"/>
      <c r="DH1078" s="16"/>
      <c r="DI1078" s="16"/>
      <c r="DJ1078" s="16"/>
      <c r="DK1078" s="16"/>
      <c r="DL1078" s="16"/>
      <c r="DM1078" s="16"/>
      <c r="DN1078" s="16"/>
      <c r="DO1078" s="16"/>
      <c r="DP1078" s="16"/>
      <c r="DQ1078" s="16"/>
      <c r="DR1078" s="16"/>
      <c r="DS1078" s="16"/>
      <c r="DT1078" s="16"/>
      <c r="DU1078" s="16"/>
      <c r="DV1078" s="16"/>
      <c r="DW1078" s="16"/>
      <c r="DX1078" s="16"/>
      <c r="DY1078" s="16"/>
      <c r="DZ1078" s="16"/>
      <c r="EA1078" s="16"/>
      <c r="EB1078" s="16"/>
      <c r="EC1078" s="16"/>
      <c r="ED1078" s="16"/>
      <c r="EE1078" s="16"/>
      <c r="EF1078" s="16"/>
      <c r="EG1078" s="16"/>
      <c r="EH1078" s="16"/>
      <c r="EI1078" s="16"/>
      <c r="EJ1078" s="16"/>
      <c r="EK1078" s="16"/>
      <c r="EL1078" s="16"/>
      <c r="EM1078" s="16"/>
      <c r="EN1078" s="16"/>
      <c r="EO1078" s="16"/>
      <c r="EP1078" s="16"/>
      <c r="EQ1078" s="16"/>
      <c r="ER1078" s="16"/>
      <c r="ES1078" s="16"/>
      <c r="ET1078" s="16"/>
      <c r="EU1078" s="16"/>
      <c r="EV1078" s="16"/>
      <c r="EW1078" s="16"/>
      <c r="EX1078" s="16"/>
      <c r="EY1078" s="16"/>
      <c r="EZ1078" s="16"/>
      <c r="FA1078" s="16"/>
      <c r="FB1078" s="16"/>
      <c r="FC1078" s="16"/>
      <c r="FD1078" s="16"/>
      <c r="FE1078" s="16"/>
      <c r="FF1078" s="16"/>
      <c r="FG1078" s="16"/>
      <c r="FH1078" s="16"/>
      <c r="FI1078" s="16"/>
      <c r="FJ1078" s="16"/>
      <c r="FK1078" s="16"/>
      <c r="FL1078" s="16"/>
      <c r="FM1078" s="16"/>
      <c r="FN1078" s="16"/>
      <c r="FO1078" s="16"/>
      <c r="FP1078" s="16"/>
      <c r="FQ1078" s="16"/>
      <c r="FR1078" s="16"/>
      <c r="FS1078" s="16"/>
      <c r="FT1078" s="16"/>
      <c r="FU1078" s="16"/>
      <c r="FV1078" s="16"/>
      <c r="FW1078" s="16"/>
      <c r="FX1078" s="16"/>
      <c r="FY1078" s="16"/>
      <c r="FZ1078" s="16"/>
      <c r="GA1078" s="16"/>
      <c r="GB1078" s="16"/>
      <c r="GC1078" s="16"/>
      <c r="GD1078" s="16"/>
      <c r="GE1078" s="16"/>
      <c r="GF1078" s="16"/>
      <c r="GG1078" s="16"/>
      <c r="GH1078" s="16"/>
      <c r="GI1078" s="16"/>
      <c r="GJ1078" s="16"/>
      <c r="GK1078" s="16"/>
      <c r="GL1078" s="16"/>
      <c r="GM1078" s="16"/>
      <c r="GN1078" s="16"/>
      <c r="GO1078" s="16"/>
      <c r="GP1078" s="16"/>
      <c r="GQ1078" s="16"/>
      <c r="GR1078" s="16"/>
      <c r="GS1078" s="16"/>
      <c r="GT1078" s="16"/>
      <c r="GU1078" s="16"/>
      <c r="GV1078" s="16"/>
      <c r="GW1078" s="16"/>
      <c r="GX1078" s="16"/>
      <c r="GY1078" s="16"/>
      <c r="GZ1078" s="16"/>
      <c r="HA1078" s="16"/>
      <c r="HB1078" s="16"/>
      <c r="HC1078" s="16"/>
      <c r="HD1078" s="16"/>
      <c r="HE1078" s="16"/>
      <c r="HF1078" s="16"/>
      <c r="HG1078" s="16"/>
      <c r="HH1078" s="16"/>
      <c r="HI1078" s="16"/>
      <c r="HJ1078" s="16"/>
      <c r="HK1078" s="16"/>
      <c r="HL1078" s="16"/>
      <c r="HM1078" s="16"/>
      <c r="HN1078" s="16"/>
      <c r="HO1078" s="16"/>
      <c r="HP1078" s="16"/>
      <c r="HQ1078" s="16"/>
      <c r="HR1078" s="16"/>
      <c r="HS1078" s="16"/>
      <c r="HT1078" s="16"/>
      <c r="HU1078" s="16"/>
      <c r="HV1078" s="16"/>
      <c r="HW1078" s="16"/>
      <c r="HX1078" s="16"/>
      <c r="HY1078" s="16"/>
      <c r="HZ1078" s="16"/>
      <c r="IA1078" s="16"/>
      <c r="IB1078" s="16"/>
      <c r="IC1078" s="16"/>
      <c r="ID1078" s="16"/>
      <c r="IE1078" s="16"/>
      <c r="IF1078" s="16"/>
      <c r="IG1078" s="16"/>
      <c r="IH1078" s="16"/>
      <c r="II1078" s="16"/>
      <c r="IJ1078" s="16"/>
      <c r="IK1078" s="16"/>
      <c r="IL1078" s="16"/>
      <c r="IM1078" s="16"/>
      <c r="IN1078" s="16"/>
      <c r="IO1078" s="16"/>
      <c r="IP1078" s="16"/>
      <c r="IQ1078" s="16"/>
      <c r="IR1078" s="16"/>
      <c r="IS1078" s="16"/>
      <c r="IT1078" s="16"/>
      <c r="IU1078" s="16"/>
      <c r="IV1078" s="16"/>
      <c r="IW1078" s="16"/>
      <c r="IX1078" s="16"/>
      <c r="IY1078" s="16"/>
      <c r="IZ1078" s="16"/>
      <c r="JA1078" s="16"/>
      <c r="JB1078" s="16"/>
      <c r="JC1078" s="16"/>
      <c r="JD1078" s="16"/>
      <c r="JE1078" s="16"/>
      <c r="JF1078" s="16"/>
      <c r="JG1078" s="16"/>
      <c r="JH1078" s="16"/>
      <c r="JI1078" s="16"/>
      <c r="JJ1078" s="16"/>
      <c r="JK1078" s="16"/>
      <c r="JL1078" s="16"/>
      <c r="JM1078" s="16"/>
      <c r="JN1078" s="16"/>
      <c r="JO1078" s="16"/>
      <c r="JP1078" s="16"/>
    </row>
    <row r="1079" spans="2:276" s="18" customFormat="1" ht="15.75" customHeight="1" x14ac:dyDescent="0.25">
      <c r="B1079" s="16"/>
      <c r="C1079" s="16"/>
      <c r="D1079" s="16"/>
      <c r="E1079" s="16"/>
      <c r="F1079" s="16"/>
      <c r="G1079" s="16"/>
      <c r="H1079" s="16"/>
      <c r="I1079" s="16"/>
      <c r="J1079" s="16"/>
      <c r="K1079" s="16"/>
      <c r="L1079" s="16"/>
      <c r="M1079" s="16"/>
      <c r="N1079" s="16"/>
      <c r="O1079" s="16"/>
      <c r="P1079" s="16"/>
      <c r="Q1079" s="16"/>
      <c r="R1079" s="16"/>
      <c r="S1079" s="16"/>
      <c r="T1079" s="16"/>
      <c r="U1079" s="16"/>
      <c r="V1079" s="16"/>
      <c r="W1079" s="16"/>
      <c r="X1079" s="16"/>
      <c r="Y1079" s="16"/>
      <c r="Z1079" s="16"/>
      <c r="AA1079" s="16"/>
      <c r="AB1079" s="16"/>
      <c r="AC1079" s="16"/>
      <c r="AD1079" s="16"/>
      <c r="AE1079" s="16"/>
      <c r="AF1079" s="16"/>
      <c r="AG1079" s="16"/>
      <c r="AH1079" s="16"/>
      <c r="AI1079" s="16"/>
      <c r="AJ1079" s="16"/>
      <c r="AK1079" s="16"/>
      <c r="AL1079" s="16"/>
      <c r="AM1079" s="16"/>
      <c r="AN1079" s="16"/>
      <c r="AO1079" s="16"/>
      <c r="AP1079" s="16"/>
      <c r="AQ1079" s="16"/>
      <c r="AR1079" s="16"/>
      <c r="AS1079" s="16"/>
      <c r="AT1079" s="16"/>
      <c r="AU1079" s="16"/>
      <c r="AV1079" s="16"/>
      <c r="AW1079" s="16"/>
      <c r="AX1079" s="16"/>
      <c r="AY1079" s="16"/>
      <c r="AZ1079" s="16"/>
      <c r="BA1079" s="16"/>
      <c r="BB1079" s="16"/>
      <c r="BC1079" s="16"/>
      <c r="BD1079" s="16"/>
      <c r="BE1079" s="16"/>
      <c r="BF1079" s="16"/>
      <c r="BG1079" s="16"/>
      <c r="BH1079" s="16"/>
      <c r="BI1079" s="16"/>
      <c r="BJ1079" s="16"/>
      <c r="BK1079" s="16"/>
      <c r="BL1079" s="16"/>
      <c r="BM1079" s="16"/>
      <c r="BN1079" s="16"/>
      <c r="BO1079" s="16"/>
      <c r="BP1079" s="16"/>
      <c r="BQ1079" s="16"/>
      <c r="BR1079" s="16"/>
      <c r="BS1079" s="16"/>
      <c r="BT1079" s="16"/>
      <c r="BU1079" s="16"/>
      <c r="BV1079" s="16"/>
      <c r="BW1079" s="16"/>
      <c r="BX1079" s="16"/>
      <c r="BY1079" s="16"/>
      <c r="BZ1079" s="16"/>
      <c r="CA1079" s="16"/>
      <c r="CB1079" s="16"/>
      <c r="CC1079" s="16"/>
      <c r="CD1079" s="16"/>
      <c r="CE1079" s="16"/>
      <c r="CF1079" s="16"/>
      <c r="CG1079" s="16"/>
      <c r="CH1079" s="16"/>
      <c r="CI1079" s="16"/>
      <c r="CJ1079" s="16"/>
      <c r="CK1079" s="16"/>
      <c r="CL1079" s="16"/>
      <c r="CM1079" s="16"/>
      <c r="CN1079" s="16"/>
      <c r="CO1079" s="16"/>
      <c r="CP1079" s="16"/>
      <c r="CQ1079" s="16"/>
      <c r="CR1079" s="16"/>
      <c r="CS1079" s="16"/>
      <c r="CT1079" s="16"/>
      <c r="CU1079" s="16"/>
      <c r="CV1079" s="16"/>
      <c r="CW1079" s="16"/>
      <c r="CX1079" s="16"/>
      <c r="CY1079" s="16"/>
      <c r="CZ1079" s="16"/>
      <c r="DA1079" s="16"/>
      <c r="DB1079" s="16"/>
      <c r="DC1079" s="16"/>
      <c r="DD1079" s="16"/>
      <c r="DE1079" s="16"/>
      <c r="DF1079" s="16"/>
      <c r="DG1079" s="16"/>
      <c r="DH1079" s="16"/>
      <c r="DI1079" s="16"/>
      <c r="DJ1079" s="16"/>
      <c r="DK1079" s="16"/>
      <c r="DL1079" s="16"/>
      <c r="DM1079" s="16"/>
      <c r="DN1079" s="16"/>
      <c r="DO1079" s="16"/>
      <c r="DP1079" s="16"/>
      <c r="DQ1079" s="16"/>
      <c r="DR1079" s="16"/>
      <c r="DS1079" s="16"/>
      <c r="DT1079" s="16"/>
      <c r="DU1079" s="16"/>
      <c r="DV1079" s="16"/>
      <c r="DW1079" s="16"/>
      <c r="DX1079" s="16"/>
      <c r="DY1079" s="16"/>
      <c r="DZ1079" s="16"/>
      <c r="EA1079" s="16"/>
      <c r="EB1079" s="16"/>
      <c r="EC1079" s="16"/>
      <c r="ED1079" s="16"/>
      <c r="EE1079" s="16"/>
      <c r="EF1079" s="16"/>
      <c r="EG1079" s="16"/>
      <c r="EH1079" s="16"/>
      <c r="EI1079" s="16"/>
      <c r="EJ1079" s="16"/>
      <c r="EK1079" s="16"/>
      <c r="EL1079" s="16"/>
      <c r="EM1079" s="16"/>
      <c r="EN1079" s="16"/>
      <c r="EO1079" s="16"/>
      <c r="EP1079" s="16"/>
      <c r="EQ1079" s="16"/>
      <c r="ER1079" s="16"/>
      <c r="ES1079" s="16"/>
      <c r="ET1079" s="16"/>
      <c r="EU1079" s="16"/>
      <c r="EV1079" s="16"/>
      <c r="EW1079" s="16"/>
      <c r="EX1079" s="16"/>
      <c r="EY1079" s="16"/>
      <c r="EZ1079" s="16"/>
      <c r="FA1079" s="16"/>
      <c r="FB1079" s="16"/>
      <c r="FC1079" s="16"/>
      <c r="FD1079" s="16"/>
      <c r="FE1079" s="16"/>
      <c r="FF1079" s="16"/>
      <c r="FG1079" s="16"/>
      <c r="FH1079" s="16"/>
      <c r="FI1079" s="16"/>
      <c r="FJ1079" s="16"/>
      <c r="FK1079" s="16"/>
      <c r="FL1079" s="16"/>
      <c r="FM1079" s="16"/>
      <c r="FN1079" s="16"/>
      <c r="FO1079" s="16"/>
      <c r="FP1079" s="16"/>
      <c r="FQ1079" s="16"/>
      <c r="FR1079" s="16"/>
      <c r="FS1079" s="16"/>
      <c r="FT1079" s="16"/>
      <c r="FU1079" s="16"/>
      <c r="FV1079" s="16"/>
      <c r="FW1079" s="16"/>
      <c r="FX1079" s="16"/>
      <c r="FY1079" s="16"/>
      <c r="FZ1079" s="16"/>
      <c r="GA1079" s="16"/>
      <c r="GB1079" s="16"/>
      <c r="GC1079" s="16"/>
      <c r="GD1079" s="16"/>
      <c r="GE1079" s="16"/>
      <c r="GF1079" s="16"/>
      <c r="GG1079" s="16"/>
      <c r="GH1079" s="16"/>
      <c r="GI1079" s="16"/>
      <c r="GJ1079" s="16"/>
      <c r="GK1079" s="16"/>
      <c r="GL1079" s="16"/>
      <c r="GM1079" s="16"/>
      <c r="GN1079" s="16"/>
      <c r="GO1079" s="16"/>
      <c r="GP1079" s="16"/>
      <c r="GQ1079" s="16"/>
      <c r="GR1079" s="16"/>
      <c r="GS1079" s="16"/>
      <c r="GT1079" s="16"/>
      <c r="GU1079" s="16"/>
      <c r="GV1079" s="16"/>
      <c r="GW1079" s="16"/>
      <c r="GX1079" s="16"/>
      <c r="GY1079" s="16"/>
      <c r="GZ1079" s="16"/>
      <c r="HA1079" s="16"/>
      <c r="HB1079" s="16"/>
      <c r="HC1079" s="16"/>
      <c r="HD1079" s="16"/>
      <c r="HE1079" s="16"/>
      <c r="HF1079" s="16"/>
      <c r="HG1079" s="16"/>
      <c r="HH1079" s="16"/>
      <c r="HI1079" s="16"/>
      <c r="HJ1079" s="16"/>
      <c r="HK1079" s="16"/>
      <c r="HL1079" s="16"/>
      <c r="HM1079" s="16"/>
      <c r="HN1079" s="16"/>
      <c r="HO1079" s="16"/>
      <c r="HP1079" s="16"/>
      <c r="HQ1079" s="16"/>
      <c r="HR1079" s="16"/>
      <c r="HS1079" s="16"/>
      <c r="HT1079" s="16"/>
      <c r="HU1079" s="16"/>
      <c r="HV1079" s="16"/>
      <c r="HW1079" s="16"/>
      <c r="HX1079" s="16"/>
      <c r="HY1079" s="16"/>
      <c r="HZ1079" s="16"/>
      <c r="IA1079" s="16"/>
      <c r="IB1079" s="16"/>
      <c r="IC1079" s="16"/>
      <c r="ID1079" s="16"/>
      <c r="IE1079" s="16"/>
      <c r="IF1079" s="16"/>
      <c r="IG1079" s="16"/>
      <c r="IH1079" s="16"/>
      <c r="II1079" s="16"/>
      <c r="IJ1079" s="16"/>
      <c r="IK1079" s="16"/>
      <c r="IL1079" s="16"/>
      <c r="IM1079" s="16"/>
      <c r="IN1079" s="16"/>
      <c r="IO1079" s="16"/>
      <c r="IP1079" s="16"/>
      <c r="IQ1079" s="16"/>
      <c r="IR1079" s="16"/>
      <c r="IS1079" s="16"/>
      <c r="IT1079" s="16"/>
      <c r="IU1079" s="16"/>
      <c r="IV1079" s="16"/>
      <c r="IW1079" s="16"/>
      <c r="IX1079" s="16"/>
      <c r="IY1079" s="16"/>
      <c r="IZ1079" s="16"/>
      <c r="JA1079" s="16"/>
      <c r="JB1079" s="16"/>
      <c r="JC1079" s="16"/>
      <c r="JD1079" s="16"/>
      <c r="JE1079" s="16"/>
      <c r="JF1079" s="16"/>
      <c r="JG1079" s="16"/>
      <c r="JH1079" s="16"/>
      <c r="JI1079" s="16"/>
      <c r="JJ1079" s="16"/>
      <c r="JK1079" s="16"/>
      <c r="JL1079" s="16"/>
      <c r="JM1079" s="16"/>
      <c r="JN1079" s="16"/>
      <c r="JO1079" s="16"/>
      <c r="JP1079" s="16"/>
    </row>
    <row r="1080" spans="2:276" s="18" customFormat="1" ht="15.75" customHeight="1" x14ac:dyDescent="0.25">
      <c r="B1080" s="16"/>
      <c r="C1080" s="16"/>
      <c r="D1080" s="16"/>
      <c r="E1080" s="16"/>
      <c r="F1080" s="16"/>
      <c r="G1080" s="16"/>
      <c r="H1080" s="16"/>
      <c r="I1080" s="16"/>
      <c r="J1080" s="16"/>
      <c r="K1080" s="16"/>
      <c r="L1080" s="16"/>
      <c r="M1080" s="16"/>
      <c r="N1080" s="16"/>
      <c r="O1080" s="16"/>
      <c r="P1080" s="16"/>
      <c r="Q1080" s="16"/>
      <c r="R1080" s="16"/>
      <c r="S1080" s="16"/>
      <c r="T1080" s="16"/>
      <c r="U1080" s="16"/>
      <c r="V1080" s="16"/>
      <c r="W1080" s="16"/>
      <c r="X1080" s="16"/>
      <c r="Y1080" s="16"/>
      <c r="Z1080" s="16"/>
      <c r="AA1080" s="16"/>
      <c r="AB1080" s="16"/>
      <c r="AC1080" s="16"/>
      <c r="AD1080" s="16"/>
      <c r="AE1080" s="16"/>
      <c r="AF1080" s="16"/>
      <c r="AG1080" s="16"/>
      <c r="AH1080" s="16"/>
      <c r="AI1080" s="16"/>
      <c r="AJ1080" s="16"/>
      <c r="AK1080" s="16"/>
      <c r="AL1080" s="16"/>
      <c r="AM1080" s="16"/>
      <c r="AN1080" s="16"/>
      <c r="AO1080" s="16"/>
      <c r="AP1080" s="16"/>
      <c r="AQ1080" s="16"/>
      <c r="AR1080" s="16"/>
      <c r="AS1080" s="16"/>
      <c r="AT1080" s="16"/>
      <c r="AU1080" s="16"/>
      <c r="AV1080" s="16"/>
      <c r="AW1080" s="16"/>
      <c r="AX1080" s="16"/>
      <c r="AY1080" s="16"/>
      <c r="AZ1080" s="16"/>
      <c r="BA1080" s="16"/>
      <c r="BB1080" s="16"/>
      <c r="BC1080" s="16"/>
      <c r="BD1080" s="16"/>
      <c r="BE1080" s="16"/>
      <c r="BF1080" s="16"/>
      <c r="BG1080" s="16"/>
      <c r="BH1080" s="16"/>
      <c r="BI1080" s="16"/>
      <c r="BJ1080" s="16"/>
      <c r="BK1080" s="16"/>
      <c r="BL1080" s="16"/>
      <c r="BM1080" s="16"/>
      <c r="BN1080" s="16"/>
      <c r="BO1080" s="16"/>
      <c r="BP1080" s="16"/>
      <c r="BQ1080" s="16"/>
      <c r="BR1080" s="16"/>
      <c r="BS1080" s="16"/>
      <c r="BT1080" s="16"/>
      <c r="BU1080" s="16"/>
      <c r="BV1080" s="16"/>
      <c r="BW1080" s="16"/>
      <c r="BX1080" s="16"/>
      <c r="BY1080" s="16"/>
      <c r="BZ1080" s="16"/>
      <c r="CA1080" s="16"/>
      <c r="CB1080" s="16"/>
      <c r="CC1080" s="16"/>
      <c r="CD1080" s="16"/>
      <c r="CE1080" s="16"/>
      <c r="CF1080" s="16"/>
      <c r="CG1080" s="16"/>
      <c r="CH1080" s="16"/>
      <c r="CI1080" s="16"/>
      <c r="CJ1080" s="16"/>
      <c r="CK1080" s="16"/>
      <c r="CL1080" s="16"/>
      <c r="CM1080" s="16"/>
      <c r="CN1080" s="16"/>
      <c r="CO1080" s="16"/>
      <c r="CP1080" s="16"/>
      <c r="CQ1080" s="16"/>
      <c r="CR1080" s="16"/>
      <c r="CS1080" s="16"/>
      <c r="CT1080" s="16"/>
      <c r="CU1080" s="16"/>
      <c r="CV1080" s="16"/>
      <c r="CW1080" s="16"/>
      <c r="CX1080" s="16"/>
      <c r="CY1080" s="16"/>
      <c r="CZ1080" s="16"/>
      <c r="DA1080" s="16"/>
      <c r="DB1080" s="16"/>
      <c r="DC1080" s="16"/>
      <c r="DD1080" s="16"/>
      <c r="DE1080" s="16"/>
      <c r="DF1080" s="16"/>
      <c r="DG1080" s="16"/>
      <c r="DH1080" s="16"/>
      <c r="DI1080" s="16"/>
      <c r="DJ1080" s="16"/>
      <c r="DK1080" s="16"/>
      <c r="DL1080" s="16"/>
      <c r="DM1080" s="16"/>
      <c r="DN1080" s="16"/>
      <c r="DO1080" s="16"/>
      <c r="DP1080" s="16"/>
      <c r="DQ1080" s="16"/>
      <c r="DR1080" s="16"/>
      <c r="DS1080" s="16"/>
      <c r="DT1080" s="16"/>
      <c r="DU1080" s="16"/>
      <c r="DV1080" s="16"/>
      <c r="DW1080" s="16"/>
      <c r="DX1080" s="16"/>
      <c r="DY1080" s="16"/>
      <c r="DZ1080" s="16"/>
      <c r="EA1080" s="16"/>
      <c r="EB1080" s="16"/>
      <c r="EC1080" s="16"/>
      <c r="ED1080" s="16"/>
      <c r="EE1080" s="16"/>
      <c r="EF1080" s="16"/>
      <c r="EG1080" s="16"/>
      <c r="EH1080" s="16"/>
      <c r="EI1080" s="16"/>
      <c r="EJ1080" s="16"/>
      <c r="EK1080" s="16"/>
      <c r="EL1080" s="16"/>
      <c r="EM1080" s="16"/>
      <c r="EN1080" s="16"/>
      <c r="EO1080" s="16"/>
      <c r="EP1080" s="16"/>
      <c r="EQ1080" s="16"/>
      <c r="ER1080" s="16"/>
      <c r="ES1080" s="16"/>
      <c r="ET1080" s="16"/>
      <c r="EU1080" s="16"/>
      <c r="EV1080" s="16"/>
      <c r="EW1080" s="16"/>
      <c r="EX1080" s="16"/>
      <c r="EY1080" s="16"/>
      <c r="EZ1080" s="16"/>
      <c r="FA1080" s="16"/>
      <c r="FB1080" s="16"/>
      <c r="FC1080" s="16"/>
      <c r="FD1080" s="16"/>
      <c r="FE1080" s="16"/>
      <c r="FF1080" s="16"/>
      <c r="FG1080" s="16"/>
      <c r="FH1080" s="16"/>
      <c r="FI1080" s="16"/>
      <c r="FJ1080" s="16"/>
      <c r="FK1080" s="16"/>
      <c r="FL1080" s="16"/>
      <c r="FM1080" s="16"/>
      <c r="FN1080" s="16"/>
      <c r="FO1080" s="16"/>
      <c r="FP1080" s="16"/>
      <c r="FQ1080" s="16"/>
      <c r="FR1080" s="16"/>
      <c r="FS1080" s="16"/>
      <c r="FT1080" s="16"/>
      <c r="FU1080" s="16"/>
      <c r="FV1080" s="16"/>
      <c r="FW1080" s="16"/>
      <c r="FX1080" s="16"/>
      <c r="FY1080" s="16"/>
      <c r="FZ1080" s="16"/>
      <c r="GA1080" s="16"/>
      <c r="GB1080" s="16"/>
      <c r="GC1080" s="16"/>
      <c r="GD1080" s="16"/>
      <c r="GE1080" s="16"/>
      <c r="GF1080" s="16"/>
      <c r="GG1080" s="16"/>
      <c r="GH1080" s="16"/>
      <c r="GI1080" s="16"/>
      <c r="GJ1080" s="16"/>
      <c r="GK1080" s="16"/>
      <c r="GL1080" s="16"/>
      <c r="GM1080" s="16"/>
      <c r="GN1080" s="16"/>
      <c r="GO1080" s="16"/>
      <c r="GP1080" s="16"/>
      <c r="GQ1080" s="16"/>
      <c r="GR1080" s="16"/>
      <c r="GS1080" s="16"/>
      <c r="GT1080" s="16"/>
      <c r="GU1080" s="16"/>
      <c r="GV1080" s="16"/>
      <c r="GW1080" s="16"/>
      <c r="GX1080" s="16"/>
      <c r="GY1080" s="16"/>
      <c r="GZ1080" s="16"/>
      <c r="HA1080" s="16"/>
      <c r="HB1080" s="16"/>
      <c r="HC1080" s="16"/>
      <c r="HD1080" s="16"/>
      <c r="HE1080" s="16"/>
      <c r="HF1080" s="16"/>
      <c r="HG1080" s="16"/>
      <c r="HH1080" s="16"/>
      <c r="HI1080" s="16"/>
      <c r="HJ1080" s="16"/>
      <c r="HK1080" s="16"/>
      <c r="HL1080" s="16"/>
      <c r="HM1080" s="16"/>
      <c r="HN1080" s="16"/>
      <c r="HO1080" s="16"/>
      <c r="HP1080" s="16"/>
      <c r="HQ1080" s="16"/>
      <c r="HR1080" s="16"/>
      <c r="HS1080" s="16"/>
      <c r="HT1080" s="16"/>
      <c r="HU1080" s="16"/>
      <c r="HV1080" s="16"/>
      <c r="HW1080" s="16"/>
      <c r="HX1080" s="16"/>
      <c r="HY1080" s="16"/>
      <c r="HZ1080" s="16"/>
      <c r="IA1080" s="16"/>
      <c r="IB1080" s="16"/>
      <c r="IC1080" s="16"/>
      <c r="ID1080" s="16"/>
      <c r="IE1080" s="16"/>
      <c r="IF1080" s="16"/>
      <c r="IG1080" s="16"/>
      <c r="IH1080" s="16"/>
      <c r="II1080" s="16"/>
      <c r="IJ1080" s="16"/>
      <c r="IK1080" s="16"/>
      <c r="IL1080" s="16"/>
      <c r="IM1080" s="16"/>
      <c r="IN1080" s="16"/>
      <c r="IO1080" s="16"/>
      <c r="IP1080" s="16"/>
      <c r="IQ1080" s="16"/>
      <c r="IR1080" s="16"/>
      <c r="IS1080" s="16"/>
      <c r="IT1080" s="16"/>
      <c r="IU1080" s="16"/>
      <c r="IV1080" s="16"/>
      <c r="IW1080" s="16"/>
      <c r="IX1080" s="16"/>
      <c r="IY1080" s="16"/>
      <c r="IZ1080" s="16"/>
      <c r="JA1080" s="16"/>
      <c r="JB1080" s="16"/>
      <c r="JC1080" s="16"/>
      <c r="JD1080" s="16"/>
      <c r="JE1080" s="16"/>
      <c r="JF1080" s="16"/>
      <c r="JG1080" s="16"/>
      <c r="JH1080" s="16"/>
      <c r="JI1080" s="16"/>
      <c r="JJ1080" s="16"/>
      <c r="JK1080" s="16"/>
      <c r="JL1080" s="16"/>
      <c r="JM1080" s="16"/>
      <c r="JN1080" s="16"/>
      <c r="JO1080" s="16"/>
      <c r="JP1080" s="16"/>
    </row>
    <row r="1081" spans="2:276" s="18" customFormat="1" ht="15.75" customHeight="1" x14ac:dyDescent="0.25">
      <c r="B1081" s="16"/>
      <c r="C1081" s="16"/>
      <c r="D1081" s="16"/>
      <c r="E1081" s="16"/>
      <c r="F1081" s="16"/>
      <c r="G1081" s="16"/>
      <c r="H1081" s="16"/>
      <c r="I1081" s="16"/>
      <c r="J1081" s="16"/>
      <c r="K1081" s="16"/>
      <c r="L1081" s="16"/>
      <c r="M1081" s="16"/>
      <c r="N1081" s="16"/>
      <c r="O1081" s="16"/>
      <c r="P1081" s="16"/>
      <c r="Q1081" s="16"/>
      <c r="R1081" s="16"/>
      <c r="S1081" s="16"/>
      <c r="T1081" s="16"/>
      <c r="U1081" s="16"/>
      <c r="V1081" s="16"/>
      <c r="W1081" s="16"/>
      <c r="X1081" s="16"/>
      <c r="Y1081" s="16"/>
      <c r="Z1081" s="16"/>
      <c r="AA1081" s="16"/>
      <c r="AB1081" s="16"/>
      <c r="AC1081" s="16"/>
      <c r="AD1081" s="16"/>
      <c r="AE1081" s="16"/>
      <c r="AF1081" s="16"/>
      <c r="AG1081" s="16"/>
      <c r="AH1081" s="16"/>
      <c r="AI1081" s="16"/>
      <c r="AJ1081" s="16"/>
      <c r="AK1081" s="16"/>
      <c r="AL1081" s="16"/>
      <c r="AM1081" s="16"/>
      <c r="AN1081" s="16"/>
      <c r="AO1081" s="16"/>
      <c r="AP1081" s="16"/>
      <c r="AQ1081" s="16"/>
      <c r="AR1081" s="16"/>
      <c r="AS1081" s="16"/>
      <c r="AT1081" s="16"/>
      <c r="AU1081" s="16"/>
      <c r="AV1081" s="16"/>
      <c r="AW1081" s="16"/>
      <c r="AX1081" s="16"/>
      <c r="AY1081" s="16"/>
      <c r="AZ1081" s="16"/>
      <c r="BA1081" s="16"/>
      <c r="BB1081" s="16"/>
      <c r="BC1081" s="16"/>
      <c r="BD1081" s="16"/>
      <c r="BE1081" s="16"/>
      <c r="BF1081" s="16"/>
      <c r="BG1081" s="16"/>
      <c r="BH1081" s="16"/>
      <c r="BI1081" s="16"/>
      <c r="BJ1081" s="16"/>
      <c r="BK1081" s="16"/>
      <c r="BL1081" s="16"/>
      <c r="BM1081" s="16"/>
      <c r="BN1081" s="16"/>
      <c r="BO1081" s="16"/>
      <c r="BP1081" s="16"/>
      <c r="BQ1081" s="16"/>
      <c r="BR1081" s="16"/>
      <c r="BS1081" s="16"/>
      <c r="BT1081" s="16"/>
      <c r="BU1081" s="16"/>
      <c r="BV1081" s="16"/>
      <c r="BW1081" s="16"/>
      <c r="BX1081" s="16"/>
      <c r="BY1081" s="16"/>
      <c r="BZ1081" s="16"/>
      <c r="CA1081" s="16"/>
      <c r="CB1081" s="16"/>
      <c r="CC1081" s="16"/>
      <c r="CD1081" s="16"/>
      <c r="CE1081" s="16"/>
      <c r="CF1081" s="16"/>
      <c r="CG1081" s="16"/>
      <c r="CH1081" s="16"/>
      <c r="CI1081" s="16"/>
      <c r="CJ1081" s="16"/>
      <c r="CK1081" s="16"/>
      <c r="CL1081" s="16"/>
      <c r="CM1081" s="16"/>
      <c r="CN1081" s="16"/>
      <c r="CO1081" s="16"/>
      <c r="CP1081" s="16"/>
      <c r="CQ1081" s="16"/>
      <c r="CR1081" s="16"/>
      <c r="CS1081" s="16"/>
      <c r="CT1081" s="16"/>
      <c r="CU1081" s="16"/>
      <c r="CV1081" s="16"/>
      <c r="CW1081" s="16"/>
      <c r="CX1081" s="16"/>
      <c r="CY1081" s="16"/>
      <c r="CZ1081" s="16"/>
      <c r="DA1081" s="16"/>
      <c r="DB1081" s="16"/>
      <c r="DC1081" s="16"/>
      <c r="DD1081" s="16"/>
      <c r="DE1081" s="16"/>
      <c r="DF1081" s="16"/>
      <c r="DG1081" s="16"/>
      <c r="DH1081" s="16"/>
      <c r="DI1081" s="16"/>
      <c r="DJ1081" s="16"/>
      <c r="DK1081" s="16"/>
      <c r="DL1081" s="16"/>
      <c r="DM1081" s="16"/>
      <c r="DN1081" s="16"/>
      <c r="DO1081" s="16"/>
      <c r="DP1081" s="16"/>
      <c r="DQ1081" s="16"/>
      <c r="DR1081" s="16"/>
      <c r="DS1081" s="16"/>
      <c r="DT1081" s="16"/>
      <c r="DU1081" s="16"/>
      <c r="DV1081" s="16"/>
      <c r="DW1081" s="16"/>
      <c r="DX1081" s="16"/>
      <c r="DY1081" s="16"/>
      <c r="DZ1081" s="16"/>
      <c r="EA1081" s="16"/>
      <c r="EB1081" s="16"/>
      <c r="EC1081" s="16"/>
      <c r="ED1081" s="16"/>
      <c r="EE1081" s="16"/>
      <c r="EF1081" s="16"/>
      <c r="EG1081" s="16"/>
      <c r="EH1081" s="16"/>
      <c r="EI1081" s="16"/>
      <c r="EJ1081" s="16"/>
      <c r="EK1081" s="16"/>
      <c r="EL1081" s="16"/>
      <c r="EM1081" s="16"/>
      <c r="EN1081" s="16"/>
      <c r="EO1081" s="16"/>
      <c r="EP1081" s="16"/>
      <c r="EQ1081" s="16"/>
      <c r="ER1081" s="16"/>
      <c r="ES1081" s="16"/>
      <c r="ET1081" s="16"/>
      <c r="EU1081" s="16"/>
      <c r="EV1081" s="16"/>
      <c r="EW1081" s="16"/>
      <c r="EX1081" s="16"/>
      <c r="EY1081" s="16"/>
      <c r="EZ1081" s="16"/>
      <c r="FA1081" s="16"/>
      <c r="FB1081" s="16"/>
      <c r="FC1081" s="16"/>
      <c r="FD1081" s="16"/>
      <c r="FE1081" s="16"/>
      <c r="FF1081" s="16"/>
      <c r="FG1081" s="16"/>
      <c r="FH1081" s="16"/>
      <c r="FI1081" s="16"/>
      <c r="FJ1081" s="16"/>
      <c r="FK1081" s="16"/>
      <c r="FL1081" s="16"/>
      <c r="FM1081" s="16"/>
      <c r="FN1081" s="16"/>
      <c r="FO1081" s="16"/>
      <c r="FP1081" s="16"/>
      <c r="FQ1081" s="16"/>
      <c r="FR1081" s="16"/>
      <c r="FS1081" s="16"/>
      <c r="FT1081" s="16"/>
      <c r="FU1081" s="16"/>
      <c r="FV1081" s="16"/>
      <c r="FW1081" s="16"/>
      <c r="FX1081" s="16"/>
      <c r="FY1081" s="16"/>
      <c r="FZ1081" s="16"/>
      <c r="GA1081" s="16"/>
      <c r="GB1081" s="16"/>
      <c r="GC1081" s="16"/>
      <c r="GD1081" s="16"/>
      <c r="GE1081" s="16"/>
      <c r="GF1081" s="16"/>
      <c r="GG1081" s="16"/>
      <c r="GH1081" s="16"/>
      <c r="GI1081" s="16"/>
      <c r="GJ1081" s="16"/>
      <c r="GK1081" s="16"/>
      <c r="GL1081" s="16"/>
      <c r="GM1081" s="16"/>
      <c r="GN1081" s="16"/>
      <c r="GO1081" s="16"/>
      <c r="GP1081" s="16"/>
      <c r="GQ1081" s="16"/>
      <c r="GR1081" s="16"/>
      <c r="GS1081" s="16"/>
      <c r="GT1081" s="16"/>
      <c r="GU1081" s="16"/>
      <c r="GV1081" s="16"/>
      <c r="GW1081" s="16"/>
      <c r="GX1081" s="16"/>
      <c r="GY1081" s="16"/>
      <c r="GZ1081" s="16"/>
      <c r="HA1081" s="16"/>
      <c r="HB1081" s="16"/>
      <c r="HC1081" s="16"/>
      <c r="HD1081" s="16"/>
      <c r="HE1081" s="16"/>
      <c r="HF1081" s="16"/>
      <c r="HG1081" s="16"/>
      <c r="HH1081" s="16"/>
      <c r="HI1081" s="16"/>
      <c r="HJ1081" s="16"/>
      <c r="HK1081" s="16"/>
      <c r="HL1081" s="16"/>
      <c r="HM1081" s="16"/>
      <c r="HN1081" s="16"/>
      <c r="HO1081" s="16"/>
      <c r="HP1081" s="16"/>
      <c r="HQ1081" s="16"/>
      <c r="HR1081" s="16"/>
      <c r="HS1081" s="16"/>
      <c r="HT1081" s="16"/>
      <c r="HU1081" s="16"/>
      <c r="HV1081" s="16"/>
      <c r="HW1081" s="16"/>
      <c r="HX1081" s="16"/>
      <c r="HY1081" s="16"/>
      <c r="HZ1081" s="16"/>
      <c r="IA1081" s="16"/>
      <c r="IB1081" s="16"/>
      <c r="IC1081" s="16"/>
      <c r="ID1081" s="16"/>
      <c r="IE1081" s="16"/>
      <c r="IF1081" s="16"/>
      <c r="IG1081" s="16"/>
      <c r="IH1081" s="16"/>
      <c r="II1081" s="16"/>
      <c r="IJ1081" s="16"/>
      <c r="IK1081" s="16"/>
      <c r="IL1081" s="16"/>
      <c r="IM1081" s="16"/>
      <c r="IN1081" s="16"/>
      <c r="IO1081" s="16"/>
      <c r="IP1081" s="16"/>
      <c r="IQ1081" s="16"/>
      <c r="IR1081" s="16"/>
      <c r="IS1081" s="16"/>
      <c r="IT1081" s="16"/>
      <c r="IU1081" s="16"/>
      <c r="IV1081" s="16"/>
      <c r="IW1081" s="16"/>
      <c r="IX1081" s="16"/>
      <c r="IY1081" s="16"/>
      <c r="IZ1081" s="16"/>
      <c r="JA1081" s="16"/>
      <c r="JB1081" s="16"/>
      <c r="JC1081" s="16"/>
      <c r="JD1081" s="16"/>
      <c r="JE1081" s="16"/>
      <c r="JF1081" s="16"/>
      <c r="JG1081" s="16"/>
      <c r="JH1081" s="16"/>
      <c r="JI1081" s="16"/>
      <c r="JJ1081" s="16"/>
      <c r="JK1081" s="16"/>
      <c r="JL1081" s="16"/>
      <c r="JM1081" s="16"/>
      <c r="JN1081" s="16"/>
      <c r="JO1081" s="16"/>
      <c r="JP1081" s="16"/>
    </row>
    <row r="1082" spans="2:276" s="18" customFormat="1" ht="15.75" customHeight="1" x14ac:dyDescent="0.25">
      <c r="B1082" s="16"/>
      <c r="C1082" s="16"/>
      <c r="D1082" s="16"/>
      <c r="E1082" s="16"/>
      <c r="F1082" s="16"/>
      <c r="G1082" s="16"/>
      <c r="H1082" s="16"/>
      <c r="I1082" s="16"/>
      <c r="J1082" s="16"/>
      <c r="K1082" s="16"/>
      <c r="L1082" s="16"/>
      <c r="M1082" s="16"/>
      <c r="N1082" s="16"/>
      <c r="O1082" s="16"/>
      <c r="P1082" s="16"/>
      <c r="Q1082" s="16"/>
      <c r="R1082" s="16"/>
      <c r="S1082" s="16"/>
      <c r="T1082" s="16"/>
      <c r="U1082" s="16"/>
      <c r="V1082" s="16"/>
      <c r="W1082" s="16"/>
      <c r="X1082" s="16"/>
      <c r="Y1082" s="16"/>
      <c r="Z1082" s="16"/>
      <c r="AA1082" s="16"/>
      <c r="AB1082" s="16"/>
      <c r="AC1082" s="16"/>
      <c r="AD1082" s="16"/>
      <c r="AE1082" s="16"/>
      <c r="AF1082" s="16"/>
      <c r="AG1082" s="16"/>
      <c r="AH1082" s="16"/>
      <c r="AI1082" s="16"/>
      <c r="AJ1082" s="16"/>
      <c r="AK1082" s="16"/>
      <c r="AL1082" s="16"/>
      <c r="AM1082" s="16"/>
      <c r="AN1082" s="16"/>
      <c r="AO1082" s="16"/>
      <c r="AP1082" s="16"/>
      <c r="AQ1082" s="16"/>
      <c r="AR1082" s="16"/>
      <c r="AS1082" s="16"/>
      <c r="AT1082" s="16"/>
      <c r="AU1082" s="16"/>
      <c r="AV1082" s="16"/>
      <c r="AW1082" s="16"/>
      <c r="AX1082" s="16"/>
      <c r="AY1082" s="16"/>
      <c r="AZ1082" s="16"/>
      <c r="BA1082" s="16"/>
      <c r="BB1082" s="16"/>
      <c r="BC1082" s="16"/>
      <c r="BD1082" s="16"/>
      <c r="BE1082" s="16"/>
      <c r="BF1082" s="16"/>
      <c r="BG1082" s="16"/>
      <c r="BH1082" s="16"/>
      <c r="BI1082" s="16"/>
      <c r="BJ1082" s="16"/>
      <c r="BK1082" s="16"/>
      <c r="BL1082" s="16"/>
      <c r="BM1082" s="16"/>
      <c r="BN1082" s="16"/>
      <c r="BO1082" s="16"/>
      <c r="BP1082" s="16"/>
      <c r="BQ1082" s="16"/>
      <c r="BR1082" s="16"/>
      <c r="BS1082" s="16"/>
      <c r="BT1082" s="16"/>
      <c r="BU1082" s="16"/>
      <c r="BV1082" s="16"/>
      <c r="BW1082" s="16"/>
      <c r="BX1082" s="16"/>
      <c r="BY1082" s="16"/>
      <c r="BZ1082" s="16"/>
      <c r="CA1082" s="16"/>
      <c r="CB1082" s="16"/>
      <c r="CC1082" s="16"/>
      <c r="CD1082" s="16"/>
      <c r="CE1082" s="16"/>
      <c r="CF1082" s="16"/>
      <c r="CG1082" s="16"/>
      <c r="CH1082" s="16"/>
      <c r="CI1082" s="16"/>
      <c r="CJ1082" s="16"/>
      <c r="CK1082" s="16"/>
      <c r="CL1082" s="16"/>
      <c r="CM1082" s="16"/>
      <c r="CN1082" s="16"/>
      <c r="CO1082" s="16"/>
      <c r="CP1082" s="16"/>
      <c r="CQ1082" s="16"/>
      <c r="CR1082" s="16"/>
      <c r="CS1082" s="16"/>
      <c r="CT1082" s="16"/>
      <c r="CU1082" s="16"/>
      <c r="CV1082" s="16"/>
      <c r="CW1082" s="16"/>
      <c r="CX1082" s="16"/>
      <c r="CY1082" s="16"/>
      <c r="CZ1082" s="16"/>
      <c r="DA1082" s="16"/>
      <c r="DB1082" s="16"/>
      <c r="DC1082" s="16"/>
      <c r="DD1082" s="16"/>
      <c r="DE1082" s="16"/>
      <c r="DF1082" s="16"/>
      <c r="DG1082" s="16"/>
      <c r="DH1082" s="16"/>
      <c r="DI1082" s="16"/>
      <c r="DJ1082" s="16"/>
      <c r="DK1082" s="16"/>
      <c r="DL1082" s="16"/>
      <c r="DM1082" s="16"/>
      <c r="DN1082" s="16"/>
      <c r="DO1082" s="16"/>
      <c r="DP1082" s="16"/>
      <c r="DQ1082" s="16"/>
      <c r="DR1082" s="16"/>
      <c r="DS1082" s="16"/>
      <c r="DT1082" s="16"/>
      <c r="DU1082" s="16"/>
      <c r="DV1082" s="16"/>
      <c r="DW1082" s="16"/>
      <c r="DX1082" s="16"/>
      <c r="DY1082" s="16"/>
      <c r="DZ1082" s="16"/>
      <c r="EA1082" s="16"/>
      <c r="EB1082" s="16"/>
      <c r="EC1082" s="16"/>
      <c r="ED1082" s="16"/>
      <c r="EE1082" s="16"/>
      <c r="EF1082" s="16"/>
      <c r="EG1082" s="16"/>
      <c r="EH1082" s="16"/>
      <c r="EI1082" s="16"/>
      <c r="EJ1082" s="16"/>
      <c r="EK1082" s="16"/>
      <c r="EL1082" s="16"/>
      <c r="EM1082" s="16"/>
      <c r="EN1082" s="16"/>
      <c r="EO1082" s="16"/>
      <c r="EP1082" s="16"/>
      <c r="EQ1082" s="16"/>
      <c r="ER1082" s="16"/>
      <c r="ES1082" s="16"/>
      <c r="ET1082" s="16"/>
      <c r="EU1082" s="16"/>
      <c r="EV1082" s="16"/>
      <c r="EW1082" s="16"/>
      <c r="EX1082" s="16"/>
      <c r="EY1082" s="16"/>
      <c r="EZ1082" s="16"/>
      <c r="FA1082" s="16"/>
      <c r="FB1082" s="16"/>
      <c r="FC1082" s="16"/>
      <c r="FD1082" s="16"/>
      <c r="FE1082" s="16"/>
      <c r="FF1082" s="16"/>
      <c r="FG1082" s="16"/>
      <c r="FH1082" s="16"/>
      <c r="FI1082" s="16"/>
      <c r="FJ1082" s="16"/>
      <c r="FK1082" s="16"/>
      <c r="FL1082" s="16"/>
      <c r="FM1082" s="16"/>
      <c r="FN1082" s="16"/>
      <c r="FO1082" s="16"/>
      <c r="FP1082" s="16"/>
      <c r="FQ1082" s="16"/>
      <c r="FR1082" s="16"/>
      <c r="FS1082" s="16"/>
      <c r="FT1082" s="16"/>
      <c r="FU1082" s="16"/>
      <c r="FV1082" s="16"/>
      <c r="FW1082" s="16"/>
      <c r="FX1082" s="16"/>
      <c r="FY1082" s="16"/>
      <c r="FZ1082" s="16"/>
      <c r="GA1082" s="16"/>
      <c r="GB1082" s="16"/>
      <c r="GC1082" s="16"/>
      <c r="GD1082" s="16"/>
      <c r="GE1082" s="16"/>
      <c r="GF1082" s="16"/>
      <c r="GG1082" s="16"/>
      <c r="GH1082" s="16"/>
      <c r="GI1082" s="16"/>
      <c r="GJ1082" s="16"/>
      <c r="GK1082" s="16"/>
      <c r="GL1082" s="16"/>
      <c r="GM1082" s="16"/>
      <c r="GN1082" s="16"/>
      <c r="GO1082" s="16"/>
      <c r="GP1082" s="16"/>
      <c r="GQ1082" s="16"/>
      <c r="GR1082" s="16"/>
      <c r="GS1082" s="16"/>
      <c r="GT1082" s="16"/>
      <c r="GU1082" s="16"/>
      <c r="GV1082" s="16"/>
      <c r="GW1082" s="16"/>
      <c r="GX1082" s="16"/>
      <c r="GY1082" s="16"/>
      <c r="GZ1082" s="16"/>
      <c r="HA1082" s="16"/>
      <c r="HB1082" s="16"/>
      <c r="HC1082" s="16"/>
      <c r="HD1082" s="16"/>
      <c r="HE1082" s="16"/>
      <c r="HF1082" s="16"/>
      <c r="HG1082" s="16"/>
      <c r="HH1082" s="16"/>
      <c r="HI1082" s="16"/>
      <c r="HJ1082" s="16"/>
      <c r="HK1082" s="16"/>
      <c r="HL1082" s="16"/>
      <c r="HM1082" s="16"/>
      <c r="HN1082" s="16"/>
      <c r="HO1082" s="16"/>
      <c r="HP1082" s="16"/>
      <c r="HQ1082" s="16"/>
      <c r="HR1082" s="16"/>
      <c r="HS1082" s="16"/>
      <c r="HT1082" s="16"/>
      <c r="HU1082" s="16"/>
      <c r="HV1082" s="16"/>
      <c r="HW1082" s="16"/>
      <c r="HX1082" s="16"/>
      <c r="HY1082" s="16"/>
      <c r="HZ1082" s="16"/>
      <c r="IA1082" s="16"/>
      <c r="IB1082" s="16"/>
      <c r="IC1082" s="16"/>
      <c r="ID1082" s="16"/>
      <c r="IE1082" s="16"/>
      <c r="IF1082" s="16"/>
      <c r="IG1082" s="16"/>
      <c r="IH1082" s="16"/>
      <c r="II1082" s="16"/>
      <c r="IJ1082" s="16"/>
      <c r="IK1082" s="16"/>
      <c r="IL1082" s="16"/>
      <c r="IM1082" s="16"/>
      <c r="IN1082" s="16"/>
      <c r="IO1082" s="16"/>
      <c r="IP1082" s="16"/>
      <c r="IQ1082" s="16"/>
      <c r="IR1082" s="16"/>
      <c r="IS1082" s="16"/>
      <c r="IT1082" s="16"/>
      <c r="IU1082" s="16"/>
      <c r="IV1082" s="16"/>
      <c r="IW1082" s="16"/>
      <c r="IX1082" s="16"/>
      <c r="IY1082" s="16"/>
      <c r="IZ1082" s="16"/>
      <c r="JA1082" s="16"/>
      <c r="JB1082" s="16"/>
      <c r="JC1082" s="16"/>
      <c r="JD1082" s="16"/>
      <c r="JE1082" s="16"/>
      <c r="JF1082" s="16"/>
      <c r="JG1082" s="16"/>
      <c r="JH1082" s="16"/>
      <c r="JI1082" s="16"/>
      <c r="JJ1082" s="16"/>
      <c r="JK1082" s="16"/>
      <c r="JL1082" s="16"/>
      <c r="JM1082" s="16"/>
      <c r="JN1082" s="16"/>
      <c r="JO1082" s="16"/>
      <c r="JP1082" s="16"/>
    </row>
    <row r="1083" spans="2:276" s="18" customFormat="1" ht="15.75" customHeight="1" x14ac:dyDescent="0.25">
      <c r="B1083" s="16"/>
      <c r="C1083" s="16"/>
      <c r="D1083" s="16"/>
      <c r="E1083" s="16"/>
      <c r="F1083" s="16"/>
      <c r="G1083" s="16"/>
      <c r="H1083" s="16"/>
      <c r="I1083" s="16"/>
      <c r="J1083" s="16"/>
      <c r="K1083" s="16"/>
      <c r="L1083" s="16"/>
      <c r="M1083" s="16"/>
      <c r="N1083" s="16"/>
      <c r="O1083" s="16"/>
      <c r="P1083" s="16"/>
      <c r="Q1083" s="16"/>
      <c r="R1083" s="16"/>
      <c r="S1083" s="16"/>
      <c r="T1083" s="16"/>
      <c r="U1083" s="16"/>
      <c r="V1083" s="16"/>
      <c r="W1083" s="16"/>
      <c r="X1083" s="16"/>
      <c r="Y1083" s="16"/>
      <c r="Z1083" s="16"/>
      <c r="AA1083" s="16"/>
      <c r="AB1083" s="16"/>
      <c r="AC1083" s="16"/>
      <c r="AD1083" s="16"/>
      <c r="AE1083" s="16"/>
      <c r="AF1083" s="16"/>
      <c r="AG1083" s="16"/>
      <c r="AH1083" s="16"/>
      <c r="AI1083" s="16"/>
      <c r="AJ1083" s="16"/>
      <c r="AK1083" s="16"/>
      <c r="AL1083" s="16"/>
      <c r="AM1083" s="16"/>
      <c r="AN1083" s="16"/>
      <c r="AO1083" s="16"/>
      <c r="AP1083" s="16"/>
      <c r="AQ1083" s="16"/>
      <c r="AR1083" s="16"/>
      <c r="AS1083" s="16"/>
      <c r="AT1083" s="16"/>
      <c r="AU1083" s="16"/>
      <c r="AV1083" s="16"/>
      <c r="AW1083" s="16"/>
      <c r="AX1083" s="16"/>
      <c r="AY1083" s="16"/>
      <c r="AZ1083" s="16"/>
      <c r="BA1083" s="16"/>
      <c r="BB1083" s="16"/>
      <c r="BC1083" s="16"/>
      <c r="BD1083" s="16"/>
      <c r="BE1083" s="16"/>
      <c r="BF1083" s="16"/>
      <c r="BG1083" s="16"/>
      <c r="BH1083" s="16"/>
      <c r="BI1083" s="16"/>
      <c r="BJ1083" s="16"/>
      <c r="BK1083" s="16"/>
      <c r="BL1083" s="16"/>
      <c r="BM1083" s="16"/>
      <c r="BN1083" s="16"/>
      <c r="BO1083" s="16"/>
      <c r="BP1083" s="16"/>
      <c r="BQ1083" s="16"/>
      <c r="BR1083" s="16"/>
      <c r="BS1083" s="16"/>
      <c r="BT1083" s="16"/>
      <c r="BU1083" s="16"/>
      <c r="BV1083" s="16"/>
      <c r="BW1083" s="16"/>
      <c r="BX1083" s="16"/>
      <c r="BY1083" s="16"/>
      <c r="BZ1083" s="16"/>
      <c r="CA1083" s="16"/>
      <c r="CB1083" s="16"/>
      <c r="CC1083" s="16"/>
      <c r="CD1083" s="16"/>
      <c r="CE1083" s="16"/>
      <c r="CF1083" s="16"/>
      <c r="CG1083" s="16"/>
      <c r="CH1083" s="16"/>
      <c r="CI1083" s="16"/>
      <c r="CJ1083" s="16"/>
      <c r="CK1083" s="16"/>
      <c r="CL1083" s="16"/>
      <c r="CM1083" s="16"/>
      <c r="CN1083" s="16"/>
      <c r="CO1083" s="16"/>
      <c r="CP1083" s="16"/>
      <c r="CQ1083" s="16"/>
      <c r="CR1083" s="16"/>
      <c r="CS1083" s="16"/>
      <c r="CT1083" s="16"/>
      <c r="CU1083" s="16"/>
      <c r="CV1083" s="16"/>
      <c r="CW1083" s="16"/>
      <c r="CX1083" s="16"/>
      <c r="CY1083" s="16"/>
      <c r="CZ1083" s="16"/>
      <c r="DA1083" s="16"/>
      <c r="DB1083" s="16"/>
      <c r="DC1083" s="16"/>
      <c r="DD1083" s="16"/>
      <c r="DE1083" s="16"/>
      <c r="DF1083" s="16"/>
      <c r="DG1083" s="16"/>
      <c r="DH1083" s="16"/>
      <c r="DI1083" s="16"/>
      <c r="DJ1083" s="16"/>
      <c r="DK1083" s="16"/>
      <c r="DL1083" s="16"/>
      <c r="DM1083" s="16"/>
      <c r="DN1083" s="16"/>
      <c r="DO1083" s="16"/>
      <c r="DP1083" s="16"/>
      <c r="DQ1083" s="16"/>
      <c r="DR1083" s="16"/>
      <c r="DS1083" s="16"/>
      <c r="DT1083" s="16"/>
      <c r="DU1083" s="16"/>
      <c r="DV1083" s="16"/>
      <c r="DW1083" s="16"/>
      <c r="DX1083" s="16"/>
      <c r="DY1083" s="16"/>
      <c r="DZ1083" s="16"/>
      <c r="EA1083" s="16"/>
      <c r="EB1083" s="16"/>
      <c r="EC1083" s="16"/>
      <c r="ED1083" s="16"/>
      <c r="EE1083" s="16"/>
      <c r="EF1083" s="16"/>
      <c r="EG1083" s="16"/>
      <c r="EH1083" s="16"/>
      <c r="EI1083" s="16"/>
      <c r="EJ1083" s="16"/>
      <c r="EK1083" s="16"/>
      <c r="EL1083" s="16"/>
      <c r="EM1083" s="16"/>
      <c r="EN1083" s="16"/>
      <c r="EO1083" s="16"/>
      <c r="EP1083" s="16"/>
      <c r="EQ1083" s="16"/>
      <c r="ER1083" s="16"/>
      <c r="ES1083" s="16"/>
      <c r="ET1083" s="16"/>
      <c r="EU1083" s="16"/>
      <c r="EV1083" s="16"/>
      <c r="EW1083" s="16"/>
      <c r="EX1083" s="16"/>
      <c r="EY1083" s="16"/>
      <c r="EZ1083" s="16"/>
      <c r="FA1083" s="16"/>
      <c r="FB1083" s="16"/>
      <c r="FC1083" s="16"/>
      <c r="FD1083" s="16"/>
      <c r="FE1083" s="16"/>
      <c r="FF1083" s="16"/>
      <c r="FG1083" s="16"/>
      <c r="FH1083" s="16"/>
      <c r="FI1083" s="16"/>
      <c r="FJ1083" s="16"/>
      <c r="FK1083" s="16"/>
      <c r="FL1083" s="16"/>
      <c r="FM1083" s="16"/>
      <c r="FN1083" s="16"/>
      <c r="FO1083" s="16"/>
      <c r="FP1083" s="16"/>
      <c r="FQ1083" s="16"/>
      <c r="FR1083" s="16"/>
      <c r="FS1083" s="16"/>
      <c r="FT1083" s="16"/>
      <c r="FU1083" s="16"/>
      <c r="FV1083" s="16"/>
      <c r="FW1083" s="16"/>
      <c r="FX1083" s="16"/>
      <c r="FY1083" s="16"/>
      <c r="FZ1083" s="16"/>
      <c r="GA1083" s="16"/>
      <c r="GB1083" s="16"/>
      <c r="GC1083" s="16"/>
      <c r="GD1083" s="16"/>
      <c r="GE1083" s="16"/>
      <c r="GF1083" s="16"/>
      <c r="GG1083" s="16"/>
      <c r="GH1083" s="16"/>
      <c r="GI1083" s="16"/>
      <c r="GJ1083" s="16"/>
      <c r="GK1083" s="16"/>
      <c r="GL1083" s="16"/>
      <c r="GM1083" s="16"/>
      <c r="GN1083" s="16"/>
      <c r="GO1083" s="16"/>
      <c r="GP1083" s="16"/>
      <c r="GQ1083" s="16"/>
      <c r="GR1083" s="16"/>
      <c r="GS1083" s="16"/>
      <c r="GT1083" s="16"/>
      <c r="GU1083" s="16"/>
      <c r="GV1083" s="16"/>
      <c r="GW1083" s="16"/>
      <c r="GX1083" s="16"/>
      <c r="GY1083" s="16"/>
      <c r="GZ1083" s="16"/>
      <c r="HA1083" s="16"/>
      <c r="HB1083" s="16"/>
      <c r="HC1083" s="16"/>
      <c r="HD1083" s="16"/>
      <c r="HE1083" s="16"/>
      <c r="HF1083" s="16"/>
      <c r="HG1083" s="16"/>
      <c r="HH1083" s="16"/>
      <c r="HI1083" s="16"/>
      <c r="HJ1083" s="16"/>
      <c r="HK1083" s="16"/>
      <c r="HL1083" s="16"/>
      <c r="HM1083" s="16"/>
      <c r="HN1083" s="16"/>
      <c r="HO1083" s="16"/>
      <c r="HP1083" s="16"/>
      <c r="HQ1083" s="16"/>
      <c r="HR1083" s="16"/>
      <c r="HS1083" s="16"/>
      <c r="HT1083" s="16"/>
      <c r="HU1083" s="16"/>
      <c r="HV1083" s="16"/>
      <c r="HW1083" s="16"/>
      <c r="HX1083" s="16"/>
      <c r="HY1083" s="16"/>
      <c r="HZ1083" s="16"/>
      <c r="IA1083" s="16"/>
      <c r="IB1083" s="16"/>
      <c r="IC1083" s="16"/>
      <c r="ID1083" s="16"/>
      <c r="IE1083" s="16"/>
      <c r="IF1083" s="16"/>
      <c r="IG1083" s="16"/>
      <c r="IH1083" s="16"/>
      <c r="II1083" s="16"/>
      <c r="IJ1083" s="16"/>
      <c r="IK1083" s="16"/>
      <c r="IL1083" s="16"/>
      <c r="IM1083" s="16"/>
      <c r="IN1083" s="16"/>
      <c r="IO1083" s="16"/>
      <c r="IP1083" s="16"/>
      <c r="IQ1083" s="16"/>
      <c r="IR1083" s="16"/>
      <c r="IS1083" s="16"/>
      <c r="IT1083" s="16"/>
      <c r="IU1083" s="16"/>
      <c r="IV1083" s="16"/>
      <c r="IW1083" s="16"/>
      <c r="IX1083" s="16"/>
      <c r="IY1083" s="16"/>
      <c r="IZ1083" s="16"/>
      <c r="JA1083" s="16"/>
      <c r="JB1083" s="16"/>
      <c r="JC1083" s="16"/>
      <c r="JD1083" s="16"/>
      <c r="JE1083" s="16"/>
      <c r="JF1083" s="16"/>
      <c r="JG1083" s="16"/>
      <c r="JH1083" s="16"/>
      <c r="JI1083" s="16"/>
      <c r="JJ1083" s="16"/>
      <c r="JK1083" s="16"/>
      <c r="JL1083" s="16"/>
      <c r="JM1083" s="16"/>
      <c r="JN1083" s="16"/>
      <c r="JO1083" s="16"/>
      <c r="JP1083" s="16"/>
    </row>
    <row r="1084" spans="2:276" s="18" customFormat="1" ht="15.75" customHeight="1" x14ac:dyDescent="0.25">
      <c r="B1084" s="16"/>
      <c r="C1084" s="16"/>
      <c r="D1084" s="16"/>
      <c r="E1084" s="16"/>
      <c r="F1084" s="16"/>
      <c r="G1084" s="16"/>
      <c r="H1084" s="16"/>
      <c r="I1084" s="16"/>
      <c r="J1084" s="16"/>
      <c r="K1084" s="16"/>
      <c r="L1084" s="16"/>
      <c r="M1084" s="16"/>
      <c r="N1084" s="16"/>
      <c r="O1084" s="16"/>
      <c r="P1084" s="16"/>
      <c r="Q1084" s="16"/>
      <c r="R1084" s="16"/>
      <c r="S1084" s="16"/>
      <c r="T1084" s="16"/>
      <c r="U1084" s="16"/>
      <c r="V1084" s="16"/>
      <c r="W1084" s="16"/>
      <c r="X1084" s="16"/>
      <c r="Y1084" s="16"/>
      <c r="Z1084" s="16"/>
      <c r="AA1084" s="16"/>
      <c r="AB1084" s="16"/>
      <c r="AC1084" s="16"/>
      <c r="AD1084" s="16"/>
      <c r="AE1084" s="16"/>
      <c r="AF1084" s="16"/>
      <c r="AG1084" s="16"/>
      <c r="AH1084" s="16"/>
      <c r="AI1084" s="16"/>
      <c r="AJ1084" s="16"/>
      <c r="AK1084" s="16"/>
      <c r="AL1084" s="16"/>
      <c r="AM1084" s="16"/>
      <c r="AN1084" s="16"/>
      <c r="AO1084" s="16"/>
      <c r="AP1084" s="16"/>
      <c r="AQ1084" s="16"/>
      <c r="AR1084" s="16"/>
      <c r="AS1084" s="16"/>
      <c r="AT1084" s="16"/>
      <c r="AU1084" s="16"/>
      <c r="AV1084" s="16"/>
      <c r="AW1084" s="16"/>
      <c r="AX1084" s="16"/>
      <c r="AY1084" s="16"/>
      <c r="AZ1084" s="16"/>
      <c r="BA1084" s="16"/>
      <c r="BB1084" s="16"/>
      <c r="BC1084" s="16"/>
      <c r="BD1084" s="16"/>
      <c r="BE1084" s="16"/>
      <c r="BF1084" s="16"/>
      <c r="BG1084" s="16"/>
      <c r="BH1084" s="16"/>
      <c r="BI1084" s="16"/>
      <c r="BJ1084" s="16"/>
      <c r="BK1084" s="16"/>
      <c r="BL1084" s="16"/>
      <c r="BM1084" s="16"/>
      <c r="BN1084" s="16"/>
      <c r="BO1084" s="16"/>
      <c r="BP1084" s="16"/>
      <c r="BQ1084" s="16"/>
      <c r="BR1084" s="16"/>
      <c r="BS1084" s="16"/>
      <c r="BT1084" s="16"/>
      <c r="BU1084" s="16"/>
      <c r="BV1084" s="16"/>
      <c r="BW1084" s="16"/>
      <c r="BX1084" s="16"/>
      <c r="BY1084" s="16"/>
      <c r="BZ1084" s="16"/>
      <c r="CA1084" s="16"/>
      <c r="CB1084" s="16"/>
      <c r="CC1084" s="16"/>
      <c r="CD1084" s="16"/>
      <c r="CE1084" s="16"/>
      <c r="CF1084" s="16"/>
      <c r="CG1084" s="16"/>
      <c r="CH1084" s="16"/>
      <c r="CI1084" s="16"/>
      <c r="CJ1084" s="16"/>
      <c r="CK1084" s="16"/>
      <c r="CL1084" s="16"/>
      <c r="CM1084" s="16"/>
      <c r="CN1084" s="16"/>
      <c r="CO1084" s="16"/>
      <c r="CP1084" s="16"/>
      <c r="CQ1084" s="16"/>
      <c r="CR1084" s="16"/>
      <c r="CS1084" s="16"/>
      <c r="CT1084" s="16"/>
      <c r="CU1084" s="16"/>
      <c r="CV1084" s="16"/>
      <c r="CW1084" s="16"/>
      <c r="CX1084" s="16"/>
      <c r="CY1084" s="16"/>
      <c r="CZ1084" s="16"/>
      <c r="DA1084" s="16"/>
      <c r="DB1084" s="16"/>
      <c r="DC1084" s="16"/>
      <c r="DD1084" s="16"/>
      <c r="DE1084" s="16"/>
      <c r="DF1084" s="16"/>
      <c r="DG1084" s="16"/>
      <c r="DH1084" s="16"/>
      <c r="DI1084" s="16"/>
      <c r="DJ1084" s="16"/>
      <c r="DK1084" s="16"/>
      <c r="DL1084" s="16"/>
      <c r="DM1084" s="16"/>
      <c r="DN1084" s="16"/>
      <c r="DO1084" s="16"/>
      <c r="DP1084" s="16"/>
      <c r="DQ1084" s="16"/>
      <c r="DR1084" s="16"/>
      <c r="DS1084" s="16"/>
      <c r="DT1084" s="16"/>
      <c r="DU1084" s="16"/>
      <c r="DV1084" s="16"/>
      <c r="DW1084" s="16"/>
      <c r="DX1084" s="16"/>
      <c r="DY1084" s="16"/>
      <c r="DZ1084" s="16"/>
      <c r="EA1084" s="16"/>
      <c r="EB1084" s="16"/>
      <c r="EC1084" s="16"/>
      <c r="ED1084" s="16"/>
      <c r="EE1084" s="16"/>
      <c r="EF1084" s="16"/>
      <c r="EG1084" s="16"/>
      <c r="EH1084" s="16"/>
      <c r="EI1084" s="16"/>
      <c r="EJ1084" s="16"/>
      <c r="EK1084" s="16"/>
      <c r="EL1084" s="16"/>
      <c r="EM1084" s="16"/>
      <c r="EN1084" s="16"/>
      <c r="EO1084" s="16"/>
      <c r="EP1084" s="16"/>
      <c r="EQ1084" s="16"/>
      <c r="ER1084" s="16"/>
      <c r="ES1084" s="16"/>
      <c r="ET1084" s="16"/>
      <c r="EU1084" s="16"/>
      <c r="EV1084" s="16"/>
      <c r="EW1084" s="16"/>
      <c r="EX1084" s="16"/>
      <c r="EY1084" s="16"/>
      <c r="EZ1084" s="16"/>
      <c r="FA1084" s="16"/>
      <c r="FB1084" s="16"/>
      <c r="FC1084" s="16"/>
      <c r="FD1084" s="16"/>
      <c r="FE1084" s="16"/>
      <c r="FF1084" s="16"/>
      <c r="FG1084" s="16"/>
      <c r="FH1084" s="16"/>
      <c r="FI1084" s="16"/>
      <c r="FJ1084" s="16"/>
      <c r="FK1084" s="16"/>
      <c r="FL1084" s="16"/>
      <c r="FM1084" s="16"/>
      <c r="FN1084" s="16"/>
      <c r="FO1084" s="16"/>
      <c r="FP1084" s="16"/>
      <c r="FQ1084" s="16"/>
      <c r="FR1084" s="16"/>
      <c r="FS1084" s="16"/>
      <c r="FT1084" s="16"/>
      <c r="FU1084" s="16"/>
      <c r="FV1084" s="16"/>
      <c r="FW1084" s="16"/>
      <c r="FX1084" s="16"/>
      <c r="FY1084" s="16"/>
      <c r="FZ1084" s="16"/>
      <c r="GA1084" s="16"/>
      <c r="GB1084" s="16"/>
      <c r="GC1084" s="16"/>
      <c r="GD1084" s="16"/>
      <c r="GE1084" s="16"/>
      <c r="GF1084" s="16"/>
      <c r="GG1084" s="16"/>
      <c r="GH1084" s="16"/>
      <c r="GI1084" s="16"/>
      <c r="GJ1084" s="16"/>
      <c r="GK1084" s="16"/>
      <c r="GL1084" s="16"/>
      <c r="GM1084" s="16"/>
      <c r="GN1084" s="16"/>
      <c r="GO1084" s="16"/>
      <c r="GP1084" s="16"/>
      <c r="GQ1084" s="16"/>
      <c r="GR1084" s="16"/>
      <c r="GS1084" s="16"/>
      <c r="GT1084" s="16"/>
      <c r="GU1084" s="16"/>
      <c r="GV1084" s="16"/>
      <c r="GW1084" s="16"/>
      <c r="GX1084" s="16"/>
      <c r="GY1084" s="16"/>
      <c r="GZ1084" s="16"/>
      <c r="HA1084" s="16"/>
      <c r="HB1084" s="16"/>
      <c r="HC1084" s="16"/>
      <c r="HD1084" s="16"/>
      <c r="HE1084" s="16"/>
      <c r="HF1084" s="16"/>
      <c r="HG1084" s="16"/>
      <c r="HH1084" s="16"/>
      <c r="HI1084" s="16"/>
      <c r="HJ1084" s="16"/>
      <c r="HK1084" s="16"/>
      <c r="HL1084" s="16"/>
      <c r="HM1084" s="16"/>
      <c r="HN1084" s="16"/>
      <c r="HO1084" s="16"/>
      <c r="HP1084" s="16"/>
      <c r="HQ1084" s="16"/>
      <c r="HR1084" s="16"/>
      <c r="HS1084" s="16"/>
      <c r="HT1084" s="16"/>
      <c r="HU1084" s="16"/>
      <c r="HV1084" s="16"/>
      <c r="HW1084" s="16"/>
      <c r="HX1084" s="16"/>
      <c r="HY1084" s="16"/>
      <c r="HZ1084" s="16"/>
      <c r="IA1084" s="16"/>
      <c r="IB1084" s="16"/>
      <c r="IC1084" s="16"/>
      <c r="ID1084" s="16"/>
      <c r="IE1084" s="16"/>
      <c r="IF1084" s="16"/>
      <c r="IG1084" s="16"/>
      <c r="IH1084" s="16"/>
      <c r="II1084" s="16"/>
      <c r="IJ1084" s="16"/>
      <c r="IK1084" s="16"/>
      <c r="IL1084" s="16"/>
      <c r="IM1084" s="16"/>
      <c r="IN1084" s="16"/>
      <c r="IO1084" s="16"/>
      <c r="IP1084" s="16"/>
      <c r="IQ1084" s="16"/>
      <c r="IR1084" s="16"/>
      <c r="IS1084" s="16"/>
      <c r="IT1084" s="16"/>
      <c r="IU1084" s="16"/>
      <c r="IV1084" s="16"/>
      <c r="IW1084" s="16"/>
      <c r="IX1084" s="16"/>
      <c r="IY1084" s="16"/>
      <c r="IZ1084" s="16"/>
      <c r="JA1084" s="16"/>
      <c r="JB1084" s="16"/>
      <c r="JC1084" s="16"/>
      <c r="JD1084" s="16"/>
      <c r="JE1084" s="16"/>
      <c r="JF1084" s="16"/>
      <c r="JG1084" s="16"/>
      <c r="JH1084" s="16"/>
      <c r="JI1084" s="16"/>
      <c r="JJ1084" s="16"/>
      <c r="JK1084" s="16"/>
      <c r="JL1084" s="16"/>
      <c r="JM1084" s="16"/>
      <c r="JN1084" s="16"/>
      <c r="JO1084" s="16"/>
      <c r="JP1084" s="16"/>
    </row>
    <row r="1085" spans="2:276" s="18" customFormat="1" ht="15.75" customHeight="1" x14ac:dyDescent="0.25">
      <c r="B1085" s="16"/>
      <c r="C1085" s="16"/>
      <c r="D1085" s="16"/>
      <c r="E1085" s="16"/>
      <c r="F1085" s="16"/>
      <c r="G1085" s="16"/>
      <c r="H1085" s="16"/>
      <c r="I1085" s="16"/>
      <c r="J1085" s="16"/>
      <c r="K1085" s="16"/>
      <c r="L1085" s="16"/>
      <c r="M1085" s="16"/>
      <c r="N1085" s="16"/>
      <c r="O1085" s="16"/>
      <c r="P1085" s="16"/>
      <c r="Q1085" s="16"/>
      <c r="R1085" s="16"/>
      <c r="S1085" s="16"/>
      <c r="T1085" s="16"/>
      <c r="U1085" s="16"/>
      <c r="V1085" s="16"/>
      <c r="W1085" s="16"/>
      <c r="X1085" s="16"/>
      <c r="Y1085" s="16"/>
      <c r="Z1085" s="16"/>
      <c r="AA1085" s="16"/>
      <c r="AB1085" s="16"/>
      <c r="AC1085" s="16"/>
      <c r="AD1085" s="16"/>
      <c r="AE1085" s="16"/>
      <c r="AF1085" s="16"/>
      <c r="AG1085" s="16"/>
      <c r="AH1085" s="16"/>
      <c r="AI1085" s="16"/>
      <c r="AJ1085" s="16"/>
      <c r="AK1085" s="16"/>
      <c r="AL1085" s="16"/>
      <c r="AM1085" s="16"/>
      <c r="AN1085" s="16"/>
      <c r="AO1085" s="16"/>
      <c r="AP1085" s="16"/>
      <c r="AQ1085" s="16"/>
      <c r="AR1085" s="16"/>
      <c r="AS1085" s="16"/>
      <c r="AT1085" s="16"/>
      <c r="AU1085" s="16"/>
      <c r="AV1085" s="16"/>
      <c r="AW1085" s="16"/>
      <c r="AX1085" s="16"/>
      <c r="AY1085" s="16"/>
      <c r="AZ1085" s="16"/>
      <c r="BA1085" s="16"/>
      <c r="BB1085" s="16"/>
      <c r="BC1085" s="16"/>
      <c r="BD1085" s="16"/>
      <c r="BE1085" s="16"/>
      <c r="BF1085" s="16"/>
      <c r="BG1085" s="16"/>
      <c r="BH1085" s="16"/>
      <c r="BI1085" s="16"/>
      <c r="BJ1085" s="16"/>
      <c r="BK1085" s="16"/>
      <c r="BL1085" s="16"/>
      <c r="BM1085" s="16"/>
      <c r="BN1085" s="16"/>
      <c r="BO1085" s="16"/>
      <c r="BP1085" s="16"/>
      <c r="BQ1085" s="16"/>
      <c r="BR1085" s="16"/>
      <c r="BS1085" s="16"/>
      <c r="BT1085" s="16"/>
      <c r="BU1085" s="16"/>
      <c r="BV1085" s="16"/>
      <c r="BW1085" s="16"/>
      <c r="BX1085" s="16"/>
      <c r="BY1085" s="16"/>
      <c r="BZ1085" s="16"/>
      <c r="CA1085" s="16"/>
      <c r="CB1085" s="16"/>
      <c r="CC1085" s="16"/>
      <c r="CD1085" s="16"/>
      <c r="CE1085" s="16"/>
      <c r="CF1085" s="16"/>
      <c r="CG1085" s="16"/>
      <c r="CH1085" s="16"/>
      <c r="CI1085" s="16"/>
      <c r="CJ1085" s="16"/>
      <c r="CK1085" s="16"/>
      <c r="CL1085" s="16"/>
      <c r="CM1085" s="16"/>
      <c r="CN1085" s="16"/>
      <c r="CO1085" s="16"/>
      <c r="CP1085" s="16"/>
      <c r="CQ1085" s="16"/>
      <c r="CR1085" s="16"/>
      <c r="CS1085" s="16"/>
      <c r="CT1085" s="16"/>
      <c r="CU1085" s="16"/>
      <c r="CV1085" s="16"/>
      <c r="CW1085" s="16"/>
      <c r="CX1085" s="16"/>
      <c r="CY1085" s="16"/>
      <c r="CZ1085" s="16"/>
      <c r="DA1085" s="16"/>
      <c r="DB1085" s="16"/>
      <c r="DC1085" s="16"/>
      <c r="DD1085" s="16"/>
      <c r="DE1085" s="16"/>
      <c r="DF1085" s="16"/>
      <c r="DG1085" s="16"/>
      <c r="DH1085" s="16"/>
      <c r="DI1085" s="16"/>
      <c r="DJ1085" s="16"/>
      <c r="DK1085" s="16"/>
      <c r="DL1085" s="16"/>
      <c r="DM1085" s="16"/>
      <c r="DN1085" s="16"/>
      <c r="DO1085" s="16"/>
      <c r="DP1085" s="16"/>
      <c r="DQ1085" s="16"/>
      <c r="DR1085" s="16"/>
      <c r="DS1085" s="16"/>
      <c r="DT1085" s="16"/>
      <c r="DU1085" s="16"/>
      <c r="DV1085" s="16"/>
      <c r="DW1085" s="16"/>
      <c r="DX1085" s="16"/>
      <c r="DY1085" s="16"/>
      <c r="DZ1085" s="16"/>
      <c r="EA1085" s="16"/>
      <c r="EB1085" s="16"/>
      <c r="EC1085" s="16"/>
      <c r="ED1085" s="16"/>
      <c r="EE1085" s="16"/>
      <c r="EF1085" s="16"/>
      <c r="EG1085" s="16"/>
      <c r="EH1085" s="16"/>
      <c r="EI1085" s="16"/>
      <c r="EJ1085" s="16"/>
      <c r="EK1085" s="16"/>
      <c r="EL1085" s="16"/>
      <c r="EM1085" s="16"/>
      <c r="EN1085" s="16"/>
      <c r="EO1085" s="16"/>
      <c r="EP1085" s="16"/>
      <c r="EQ1085" s="16"/>
      <c r="ER1085" s="16"/>
      <c r="ES1085" s="16"/>
      <c r="ET1085" s="16"/>
      <c r="EU1085" s="16"/>
      <c r="EV1085" s="16"/>
      <c r="EW1085" s="16"/>
      <c r="EX1085" s="16"/>
      <c r="EY1085" s="16"/>
      <c r="EZ1085" s="16"/>
      <c r="FA1085" s="16"/>
      <c r="FB1085" s="16"/>
      <c r="FC1085" s="16"/>
      <c r="FD1085" s="16"/>
      <c r="FE1085" s="16"/>
      <c r="FF1085" s="16"/>
      <c r="FG1085" s="16"/>
      <c r="FH1085" s="16"/>
      <c r="FI1085" s="16"/>
      <c r="FJ1085" s="16"/>
      <c r="FK1085" s="16"/>
      <c r="FL1085" s="16"/>
      <c r="FM1085" s="16"/>
      <c r="FN1085" s="16"/>
      <c r="FO1085" s="16"/>
      <c r="FP1085" s="16"/>
      <c r="FQ1085" s="16"/>
      <c r="FR1085" s="16"/>
      <c r="FS1085" s="16"/>
      <c r="FT1085" s="16"/>
      <c r="FU1085" s="16"/>
      <c r="FV1085" s="16"/>
      <c r="FW1085" s="16"/>
      <c r="FX1085" s="16"/>
      <c r="FY1085" s="16"/>
      <c r="FZ1085" s="16"/>
      <c r="GA1085" s="16"/>
      <c r="GB1085" s="16"/>
      <c r="GC1085" s="16"/>
      <c r="GD1085" s="16"/>
      <c r="GE1085" s="16"/>
      <c r="GF1085" s="16"/>
      <c r="GG1085" s="16"/>
      <c r="GH1085" s="16"/>
      <c r="GI1085" s="16"/>
      <c r="GJ1085" s="16"/>
      <c r="GK1085" s="16"/>
      <c r="GL1085" s="16"/>
      <c r="GM1085" s="16"/>
      <c r="GN1085" s="16"/>
      <c r="GO1085" s="16"/>
      <c r="GP1085" s="16"/>
      <c r="GQ1085" s="16"/>
      <c r="GR1085" s="16"/>
      <c r="GS1085" s="16"/>
      <c r="GT1085" s="16"/>
      <c r="GU1085" s="16"/>
      <c r="GV1085" s="16"/>
      <c r="GW1085" s="16"/>
      <c r="GX1085" s="16"/>
      <c r="GY1085" s="16"/>
      <c r="GZ1085" s="16"/>
      <c r="HA1085" s="16"/>
      <c r="HB1085" s="16"/>
      <c r="HC1085" s="16"/>
      <c r="HD1085" s="16"/>
      <c r="HE1085" s="16"/>
      <c r="HF1085" s="16"/>
      <c r="HG1085" s="16"/>
      <c r="HH1085" s="16"/>
      <c r="HI1085" s="16"/>
      <c r="HJ1085" s="16"/>
      <c r="HK1085" s="16"/>
      <c r="HL1085" s="16"/>
      <c r="HM1085" s="16"/>
      <c r="HN1085" s="16"/>
      <c r="HO1085" s="16"/>
      <c r="HP1085" s="16"/>
      <c r="HQ1085" s="16"/>
      <c r="HR1085" s="16"/>
      <c r="HS1085" s="16"/>
      <c r="HT1085" s="16"/>
      <c r="HU1085" s="16"/>
      <c r="HV1085" s="16"/>
      <c r="HW1085" s="16"/>
      <c r="HX1085" s="16"/>
      <c r="HY1085" s="16"/>
      <c r="HZ1085" s="16"/>
      <c r="IA1085" s="16"/>
      <c r="IB1085" s="16"/>
      <c r="IC1085" s="16"/>
      <c r="ID1085" s="16"/>
      <c r="IE1085" s="16"/>
      <c r="IF1085" s="16"/>
      <c r="IG1085" s="16"/>
      <c r="IH1085" s="16"/>
      <c r="II1085" s="16"/>
      <c r="IJ1085" s="16"/>
      <c r="IK1085" s="16"/>
      <c r="IL1085" s="16"/>
      <c r="IM1085" s="16"/>
      <c r="IN1085" s="16"/>
      <c r="IO1085" s="16"/>
      <c r="IP1085" s="16"/>
      <c r="IQ1085" s="16"/>
      <c r="IR1085" s="16"/>
      <c r="IS1085" s="16"/>
      <c r="IT1085" s="16"/>
      <c r="IU1085" s="16"/>
      <c r="IV1085" s="16"/>
      <c r="IW1085" s="16"/>
      <c r="IX1085" s="16"/>
      <c r="IY1085" s="16"/>
      <c r="IZ1085" s="16"/>
      <c r="JA1085" s="16"/>
      <c r="JB1085" s="16"/>
      <c r="JC1085" s="16"/>
      <c r="JD1085" s="16"/>
      <c r="JE1085" s="16"/>
      <c r="JF1085" s="16"/>
      <c r="JG1085" s="16"/>
      <c r="JH1085" s="16"/>
      <c r="JI1085" s="16"/>
      <c r="JJ1085" s="16"/>
      <c r="JK1085" s="16"/>
      <c r="JL1085" s="16"/>
      <c r="JM1085" s="16"/>
      <c r="JN1085" s="16"/>
      <c r="JO1085" s="16"/>
      <c r="JP1085" s="16"/>
    </row>
    <row r="1086" spans="2:276" s="18" customFormat="1" ht="15.75" customHeight="1" x14ac:dyDescent="0.25">
      <c r="B1086" s="16"/>
      <c r="C1086" s="16"/>
      <c r="D1086" s="16"/>
      <c r="E1086" s="16"/>
      <c r="F1086" s="16"/>
      <c r="G1086" s="16"/>
      <c r="H1086" s="16"/>
      <c r="I1086" s="16"/>
      <c r="J1086" s="16"/>
      <c r="K1086" s="16"/>
      <c r="L1086" s="16"/>
      <c r="M1086" s="16"/>
      <c r="N1086" s="16"/>
      <c r="O1086" s="16"/>
      <c r="P1086" s="16"/>
      <c r="Q1086" s="16"/>
      <c r="R1086" s="16"/>
      <c r="S1086" s="16"/>
      <c r="T1086" s="16"/>
      <c r="U1086" s="16"/>
      <c r="V1086" s="16"/>
      <c r="W1086" s="16"/>
      <c r="X1086" s="16"/>
      <c r="Y1086" s="16"/>
      <c r="Z1086" s="16"/>
      <c r="AA1086" s="16"/>
      <c r="AB1086" s="16"/>
      <c r="AC1086" s="16"/>
      <c r="AD1086" s="16"/>
      <c r="AE1086" s="16"/>
      <c r="AF1086" s="16"/>
      <c r="AG1086" s="16"/>
      <c r="AH1086" s="16"/>
      <c r="AI1086" s="16"/>
      <c r="AJ1086" s="16"/>
      <c r="AK1086" s="16"/>
      <c r="AL1086" s="16"/>
      <c r="AM1086" s="16"/>
      <c r="AN1086" s="16"/>
      <c r="AO1086" s="16"/>
      <c r="AP1086" s="16"/>
      <c r="AQ1086" s="16"/>
      <c r="AR1086" s="16"/>
      <c r="AS1086" s="16"/>
      <c r="AT1086" s="16"/>
      <c r="AU1086" s="16"/>
      <c r="AV1086" s="16"/>
      <c r="AW1086" s="16"/>
      <c r="AX1086" s="16"/>
      <c r="AY1086" s="16"/>
      <c r="AZ1086" s="16"/>
      <c r="BA1086" s="16"/>
      <c r="BB1086" s="16"/>
      <c r="BC1086" s="16"/>
      <c r="BD1086" s="16"/>
      <c r="BE1086" s="16"/>
      <c r="BF1086" s="16"/>
      <c r="BG1086" s="16"/>
      <c r="BH1086" s="16"/>
      <c r="BI1086" s="16"/>
      <c r="BJ1086" s="16"/>
      <c r="BK1086" s="16"/>
      <c r="BL1086" s="16"/>
      <c r="BM1086" s="16"/>
      <c r="BN1086" s="16"/>
      <c r="BO1086" s="16"/>
      <c r="BP1086" s="16"/>
      <c r="BQ1086" s="16"/>
      <c r="BR1086" s="16"/>
      <c r="BS1086" s="16"/>
      <c r="BT1086" s="16"/>
      <c r="BU1086" s="16"/>
      <c r="BV1086" s="16"/>
      <c r="BW1086" s="16"/>
      <c r="BX1086" s="16"/>
      <c r="BY1086" s="16"/>
      <c r="BZ1086" s="16"/>
      <c r="CA1086" s="16"/>
      <c r="CB1086" s="16"/>
      <c r="CC1086" s="16"/>
      <c r="CD1086" s="16"/>
      <c r="CE1086" s="16"/>
      <c r="CF1086" s="16"/>
      <c r="CG1086" s="16"/>
      <c r="CH1086" s="16"/>
      <c r="CI1086" s="16"/>
      <c r="CJ1086" s="16"/>
      <c r="CK1086" s="16"/>
      <c r="CL1086" s="16"/>
      <c r="CM1086" s="16"/>
      <c r="CN1086" s="16"/>
      <c r="CO1086" s="16"/>
      <c r="CP1086" s="16"/>
      <c r="CQ1086" s="16"/>
      <c r="CR1086" s="16"/>
      <c r="CS1086" s="16"/>
      <c r="CT1086" s="16"/>
      <c r="CU1086" s="16"/>
      <c r="CV1086" s="16"/>
      <c r="CW1086" s="16"/>
      <c r="CX1086" s="16"/>
      <c r="CY1086" s="16"/>
      <c r="CZ1086" s="16"/>
      <c r="DA1086" s="16"/>
      <c r="DB1086" s="16"/>
      <c r="DC1086" s="16"/>
      <c r="DD1086" s="16"/>
      <c r="DE1086" s="16"/>
      <c r="DF1086" s="16"/>
      <c r="DG1086" s="16"/>
      <c r="DH1086" s="16"/>
      <c r="DI1086" s="16"/>
      <c r="DJ1086" s="16"/>
      <c r="DK1086" s="16"/>
      <c r="DL1086" s="16"/>
      <c r="DM1086" s="16"/>
      <c r="DN1086" s="16"/>
      <c r="DO1086" s="16"/>
      <c r="DP1086" s="16"/>
      <c r="DQ1086" s="16"/>
      <c r="DR1086" s="16"/>
      <c r="DS1086" s="16"/>
      <c r="DT1086" s="16"/>
      <c r="DU1086" s="16"/>
      <c r="DV1086" s="16"/>
      <c r="DW1086" s="16"/>
      <c r="DX1086" s="16"/>
      <c r="DY1086" s="16"/>
      <c r="DZ1086" s="16"/>
      <c r="EA1086" s="16"/>
      <c r="EB1086" s="16"/>
      <c r="EC1086" s="16"/>
      <c r="ED1086" s="16"/>
      <c r="EE1086" s="16"/>
      <c r="EF1086" s="16"/>
      <c r="EG1086" s="16"/>
      <c r="EH1086" s="16"/>
      <c r="EI1086" s="16"/>
      <c r="EJ1086" s="16"/>
      <c r="EK1086" s="16"/>
      <c r="EL1086" s="16"/>
      <c r="EM1086" s="16"/>
      <c r="EN1086" s="16"/>
      <c r="EO1086" s="16"/>
      <c r="EP1086" s="16"/>
      <c r="EQ1086" s="16"/>
      <c r="ER1086" s="16"/>
      <c r="ES1086" s="16"/>
      <c r="ET1086" s="16"/>
      <c r="EU1086" s="16"/>
      <c r="EV1086" s="16"/>
      <c r="EW1086" s="16"/>
      <c r="EX1086" s="16"/>
      <c r="EY1086" s="16"/>
      <c r="EZ1086" s="16"/>
      <c r="FA1086" s="16"/>
      <c r="FB1086" s="16"/>
      <c r="FC1086" s="16"/>
      <c r="FD1086" s="16"/>
      <c r="FE1086" s="16"/>
      <c r="FF1086" s="16"/>
      <c r="FG1086" s="16"/>
      <c r="FH1086" s="16"/>
      <c r="FI1086" s="16"/>
      <c r="FJ1086" s="16"/>
      <c r="FK1086" s="16"/>
      <c r="FL1086" s="16"/>
      <c r="FM1086" s="16"/>
      <c r="FN1086" s="16"/>
      <c r="FO1086" s="16"/>
      <c r="FP1086" s="16"/>
      <c r="FQ1086" s="16"/>
      <c r="FR1086" s="16"/>
      <c r="FS1086" s="16"/>
      <c r="FT1086" s="16"/>
      <c r="FU1086" s="16"/>
      <c r="FV1086" s="16"/>
      <c r="FW1086" s="16"/>
      <c r="FX1086" s="16"/>
      <c r="FY1086" s="16"/>
      <c r="FZ1086" s="16"/>
      <c r="GA1086" s="16"/>
      <c r="GB1086" s="16"/>
      <c r="GC1086" s="16"/>
      <c r="GD1086" s="16"/>
      <c r="GE1086" s="16"/>
      <c r="GF1086" s="16"/>
      <c r="GG1086" s="16"/>
      <c r="GH1086" s="16"/>
      <c r="GI1086" s="16"/>
      <c r="GJ1086" s="16"/>
      <c r="GK1086" s="16"/>
      <c r="GL1086" s="16"/>
      <c r="GM1086" s="16"/>
      <c r="GN1086" s="16"/>
      <c r="GO1086" s="16"/>
      <c r="GP1086" s="16"/>
      <c r="GQ1086" s="16"/>
      <c r="GR1086" s="16"/>
      <c r="GS1086" s="16"/>
      <c r="GT1086" s="16"/>
      <c r="GU1086" s="16"/>
      <c r="GV1086" s="16"/>
      <c r="GW1086" s="16"/>
      <c r="GX1086" s="16"/>
      <c r="GY1086" s="16"/>
      <c r="GZ1086" s="16"/>
      <c r="HA1086" s="16"/>
      <c r="HB1086" s="16"/>
      <c r="HC1086" s="16"/>
      <c r="HD1086" s="16"/>
      <c r="HE1086" s="16"/>
      <c r="HF1086" s="16"/>
      <c r="HG1086" s="16"/>
      <c r="HH1086" s="16"/>
      <c r="HI1086" s="16"/>
      <c r="HJ1086" s="16"/>
      <c r="HK1086" s="16"/>
      <c r="HL1086" s="16"/>
      <c r="HM1086" s="16"/>
      <c r="HN1086" s="16"/>
      <c r="HO1086" s="16"/>
      <c r="HP1086" s="16"/>
      <c r="HQ1086" s="16"/>
      <c r="HR1086" s="16"/>
      <c r="HS1086" s="16"/>
      <c r="HT1086" s="16"/>
      <c r="HU1086" s="16"/>
      <c r="HV1086" s="16"/>
      <c r="HW1086" s="16"/>
      <c r="HX1086" s="16"/>
      <c r="HY1086" s="16"/>
      <c r="HZ1086" s="16"/>
      <c r="IA1086" s="16"/>
      <c r="IB1086" s="16"/>
      <c r="IC1086" s="16"/>
      <c r="ID1086" s="16"/>
      <c r="IE1086" s="16"/>
      <c r="IF1086" s="16"/>
      <c r="IG1086" s="16"/>
      <c r="IH1086" s="16"/>
      <c r="II1086" s="16"/>
      <c r="IJ1086" s="16"/>
      <c r="IK1086" s="16"/>
      <c r="IL1086" s="16"/>
      <c r="IM1086" s="16"/>
      <c r="IN1086" s="16"/>
      <c r="IO1086" s="16"/>
      <c r="IP1086" s="16"/>
      <c r="IQ1086" s="16"/>
      <c r="IR1086" s="16"/>
      <c r="IS1086" s="16"/>
      <c r="IT1086" s="16"/>
      <c r="IU1086" s="16"/>
      <c r="IV1086" s="16"/>
      <c r="IW1086" s="16"/>
      <c r="IX1086" s="16"/>
      <c r="IY1086" s="16"/>
      <c r="IZ1086" s="16"/>
      <c r="JA1086" s="16"/>
      <c r="JB1086" s="16"/>
      <c r="JC1086" s="16"/>
      <c r="JD1086" s="16"/>
      <c r="JE1086" s="16"/>
      <c r="JF1086" s="16"/>
      <c r="JG1086" s="16"/>
      <c r="JH1086" s="16"/>
      <c r="JI1086" s="16"/>
      <c r="JJ1086" s="16"/>
      <c r="JK1086" s="16"/>
      <c r="JL1086" s="16"/>
      <c r="JM1086" s="16"/>
      <c r="JN1086" s="16"/>
      <c r="JO1086" s="16"/>
      <c r="JP1086" s="16"/>
    </row>
    <row r="1087" spans="2:276" s="18" customFormat="1" ht="15.75" customHeight="1" x14ac:dyDescent="0.25">
      <c r="B1087" s="16"/>
      <c r="C1087" s="16"/>
      <c r="D1087" s="16"/>
      <c r="E1087" s="16"/>
      <c r="F1087" s="16"/>
      <c r="G1087" s="16"/>
      <c r="H1087" s="16"/>
      <c r="I1087" s="16"/>
      <c r="J1087" s="16"/>
      <c r="K1087" s="16"/>
      <c r="L1087" s="16"/>
      <c r="M1087" s="16"/>
      <c r="N1087" s="16"/>
      <c r="O1087" s="16"/>
      <c r="P1087" s="16"/>
      <c r="Q1087" s="16"/>
      <c r="R1087" s="16"/>
      <c r="S1087" s="16"/>
      <c r="T1087" s="16"/>
      <c r="U1087" s="16"/>
      <c r="V1087" s="16"/>
      <c r="W1087" s="16"/>
      <c r="X1087" s="16"/>
      <c r="Y1087" s="16"/>
      <c r="Z1087" s="16"/>
      <c r="AA1087" s="16"/>
      <c r="AB1087" s="16"/>
      <c r="AC1087" s="16"/>
      <c r="AD1087" s="16"/>
      <c r="AE1087" s="16"/>
      <c r="AF1087" s="16"/>
      <c r="AG1087" s="16"/>
      <c r="AH1087" s="16"/>
      <c r="AI1087" s="16"/>
      <c r="AJ1087" s="16"/>
      <c r="AK1087" s="16"/>
      <c r="AL1087" s="16"/>
      <c r="AM1087" s="16"/>
      <c r="AN1087" s="16"/>
      <c r="AO1087" s="16"/>
      <c r="AP1087" s="16"/>
      <c r="AQ1087" s="16"/>
      <c r="AR1087" s="16"/>
      <c r="AS1087" s="16"/>
      <c r="AT1087" s="16"/>
      <c r="AU1087" s="16"/>
      <c r="AV1087" s="16"/>
      <c r="AW1087" s="16"/>
      <c r="AX1087" s="16"/>
      <c r="AY1087" s="16"/>
      <c r="AZ1087" s="16"/>
      <c r="BA1087" s="16"/>
      <c r="BB1087" s="16"/>
      <c r="BC1087" s="16"/>
      <c r="BD1087" s="16"/>
      <c r="BE1087" s="16"/>
      <c r="BF1087" s="16"/>
      <c r="BG1087" s="16"/>
      <c r="BH1087" s="16"/>
      <c r="BI1087" s="16"/>
      <c r="BJ1087" s="16"/>
      <c r="BK1087" s="16"/>
      <c r="BL1087" s="16"/>
      <c r="BM1087" s="16"/>
      <c r="BN1087" s="16"/>
      <c r="BO1087" s="16"/>
      <c r="BP1087" s="16"/>
      <c r="BQ1087" s="16"/>
      <c r="BR1087" s="16"/>
      <c r="BS1087" s="16"/>
      <c r="BT1087" s="16"/>
      <c r="BU1087" s="16"/>
      <c r="BV1087" s="16"/>
      <c r="BW1087" s="16"/>
      <c r="BX1087" s="16"/>
      <c r="BY1087" s="16"/>
      <c r="BZ1087" s="16"/>
      <c r="CA1087" s="16"/>
      <c r="CB1087" s="16"/>
      <c r="CC1087" s="16"/>
      <c r="CD1087" s="16"/>
      <c r="CE1087" s="16"/>
      <c r="CF1087" s="16"/>
      <c r="CG1087" s="16"/>
      <c r="CH1087" s="16"/>
      <c r="CI1087" s="16"/>
      <c r="CJ1087" s="16"/>
      <c r="CK1087" s="16"/>
      <c r="CL1087" s="16"/>
      <c r="CM1087" s="16"/>
      <c r="CN1087" s="16"/>
      <c r="CO1087" s="16"/>
      <c r="CP1087" s="16"/>
      <c r="CQ1087" s="16"/>
      <c r="CR1087" s="16"/>
      <c r="CS1087" s="16"/>
      <c r="CT1087" s="16"/>
      <c r="CU1087" s="16"/>
      <c r="CV1087" s="16"/>
      <c r="CW1087" s="16"/>
      <c r="CX1087" s="16"/>
      <c r="CY1087" s="16"/>
      <c r="CZ1087" s="16"/>
      <c r="DA1087" s="16"/>
      <c r="DB1087" s="16"/>
      <c r="DC1087" s="16"/>
      <c r="DD1087" s="16"/>
      <c r="DE1087" s="16"/>
      <c r="DF1087" s="16"/>
      <c r="DG1087" s="16"/>
      <c r="DH1087" s="16"/>
      <c r="DI1087" s="16"/>
      <c r="DJ1087" s="16"/>
      <c r="DK1087" s="16"/>
      <c r="DL1087" s="16"/>
      <c r="DM1087" s="16"/>
      <c r="DN1087" s="16"/>
      <c r="DO1087" s="16"/>
      <c r="DP1087" s="16"/>
      <c r="DQ1087" s="16"/>
      <c r="DR1087" s="16"/>
      <c r="DS1087" s="16"/>
      <c r="DT1087" s="16"/>
      <c r="DU1087" s="16"/>
      <c r="DV1087" s="16"/>
      <c r="DW1087" s="16"/>
      <c r="DX1087" s="16"/>
      <c r="DY1087" s="16"/>
      <c r="DZ1087" s="16"/>
      <c r="EA1087" s="16"/>
      <c r="EB1087" s="16"/>
      <c r="EC1087" s="16"/>
      <c r="ED1087" s="16"/>
      <c r="EE1087" s="16"/>
      <c r="EF1087" s="16"/>
      <c r="EG1087" s="16"/>
      <c r="EH1087" s="16"/>
      <c r="EI1087" s="16"/>
      <c r="EJ1087" s="16"/>
      <c r="EK1087" s="16"/>
      <c r="EL1087" s="16"/>
      <c r="EM1087" s="16"/>
      <c r="EN1087" s="16"/>
      <c r="EO1087" s="16"/>
      <c r="EP1087" s="16"/>
      <c r="EQ1087" s="16"/>
      <c r="ER1087" s="16"/>
      <c r="ES1087" s="16"/>
      <c r="ET1087" s="16"/>
      <c r="EU1087" s="16"/>
      <c r="EV1087" s="16"/>
      <c r="EW1087" s="16"/>
      <c r="EX1087" s="16"/>
      <c r="EY1087" s="16"/>
      <c r="EZ1087" s="16"/>
      <c r="FA1087" s="16"/>
      <c r="FB1087" s="16"/>
      <c r="FC1087" s="16"/>
      <c r="FD1087" s="16"/>
      <c r="FE1087" s="16"/>
      <c r="FF1087" s="16"/>
      <c r="FG1087" s="16"/>
      <c r="FH1087" s="16"/>
      <c r="FI1087" s="16"/>
      <c r="FJ1087" s="16"/>
      <c r="FK1087" s="16"/>
      <c r="FL1087" s="16"/>
      <c r="FM1087" s="16"/>
      <c r="FN1087" s="16"/>
      <c r="FO1087" s="16"/>
      <c r="FP1087" s="16"/>
      <c r="FQ1087" s="16"/>
      <c r="FR1087" s="16"/>
      <c r="FS1087" s="16"/>
      <c r="FT1087" s="16"/>
      <c r="FU1087" s="16"/>
      <c r="FV1087" s="16"/>
      <c r="FW1087" s="16"/>
      <c r="FX1087" s="16"/>
      <c r="FY1087" s="16"/>
      <c r="FZ1087" s="16"/>
      <c r="GA1087" s="16"/>
      <c r="GB1087" s="16"/>
      <c r="GC1087" s="16"/>
      <c r="GD1087" s="16"/>
      <c r="GE1087" s="16"/>
      <c r="GF1087" s="16"/>
      <c r="GG1087" s="16"/>
      <c r="GH1087" s="16"/>
      <c r="GI1087" s="16"/>
      <c r="GJ1087" s="16"/>
      <c r="GK1087" s="16"/>
      <c r="GL1087" s="16"/>
      <c r="GM1087" s="16"/>
      <c r="GN1087" s="16"/>
      <c r="GO1087" s="16"/>
      <c r="GP1087" s="16"/>
      <c r="GQ1087" s="16"/>
      <c r="GR1087" s="16"/>
      <c r="GS1087" s="16"/>
      <c r="GT1087" s="16"/>
      <c r="GU1087" s="16"/>
      <c r="GV1087" s="16"/>
      <c r="GW1087" s="16"/>
      <c r="GX1087" s="16"/>
      <c r="GY1087" s="16"/>
      <c r="GZ1087" s="16"/>
      <c r="HA1087" s="16"/>
      <c r="HB1087" s="16"/>
      <c r="HC1087" s="16"/>
      <c r="HD1087" s="16"/>
      <c r="HE1087" s="16"/>
      <c r="HF1087" s="16"/>
      <c r="HG1087" s="16"/>
      <c r="HH1087" s="16"/>
      <c r="HI1087" s="16"/>
      <c r="HJ1087" s="16"/>
      <c r="HK1087" s="16"/>
      <c r="HL1087" s="16"/>
      <c r="HM1087" s="16"/>
      <c r="HN1087" s="16"/>
      <c r="HO1087" s="16"/>
      <c r="HP1087" s="16"/>
      <c r="HQ1087" s="16"/>
      <c r="HR1087" s="16"/>
      <c r="HS1087" s="16"/>
      <c r="HT1087" s="16"/>
      <c r="HU1087" s="16"/>
      <c r="HV1087" s="16"/>
      <c r="HW1087" s="16"/>
      <c r="HX1087" s="16"/>
      <c r="HY1087" s="16"/>
      <c r="HZ1087" s="16"/>
      <c r="IA1087" s="16"/>
      <c r="IB1087" s="16"/>
      <c r="IC1087" s="16"/>
      <c r="ID1087" s="16"/>
      <c r="IE1087" s="16"/>
      <c r="IF1087" s="16"/>
      <c r="IG1087" s="16"/>
      <c r="IH1087" s="16"/>
      <c r="II1087" s="16"/>
      <c r="IJ1087" s="16"/>
      <c r="IK1087" s="16"/>
      <c r="IL1087" s="16"/>
      <c r="IM1087" s="16"/>
      <c r="IN1087" s="16"/>
      <c r="IO1087" s="16"/>
      <c r="IP1087" s="16"/>
      <c r="IQ1087" s="16"/>
      <c r="IR1087" s="16"/>
      <c r="IS1087" s="16"/>
      <c r="IT1087" s="16"/>
      <c r="IU1087" s="16"/>
      <c r="IV1087" s="16"/>
      <c r="IW1087" s="16"/>
      <c r="IX1087" s="16"/>
      <c r="IY1087" s="16"/>
      <c r="IZ1087" s="16"/>
      <c r="JA1087" s="16"/>
      <c r="JB1087" s="16"/>
      <c r="JC1087" s="16"/>
      <c r="JD1087" s="16"/>
      <c r="JE1087" s="16"/>
      <c r="JF1087" s="16"/>
      <c r="JG1087" s="16"/>
      <c r="JH1087" s="16"/>
      <c r="JI1087" s="16"/>
      <c r="JJ1087" s="16"/>
      <c r="JK1087" s="16"/>
      <c r="JL1087" s="16"/>
      <c r="JM1087" s="16"/>
      <c r="JN1087" s="16"/>
      <c r="JO1087" s="16"/>
      <c r="JP1087" s="16"/>
    </row>
    <row r="1088" spans="2:276" s="18" customFormat="1" ht="15.75" customHeight="1" x14ac:dyDescent="0.25">
      <c r="B1088" s="16"/>
      <c r="C1088" s="16"/>
      <c r="D1088" s="16"/>
      <c r="E1088" s="16"/>
      <c r="F1088" s="16"/>
      <c r="G1088" s="16"/>
      <c r="H1088" s="16"/>
      <c r="I1088" s="16"/>
      <c r="J1088" s="16"/>
      <c r="K1088" s="16"/>
      <c r="L1088" s="16"/>
      <c r="M1088" s="16"/>
      <c r="N1088" s="16"/>
      <c r="O1088" s="16"/>
      <c r="P1088" s="16"/>
      <c r="Q1088" s="16"/>
      <c r="R1088" s="16"/>
      <c r="S1088" s="16"/>
      <c r="T1088" s="16"/>
      <c r="U1088" s="16"/>
      <c r="V1088" s="16"/>
      <c r="W1088" s="16"/>
      <c r="X1088" s="16"/>
      <c r="Y1088" s="16"/>
      <c r="Z1088" s="16"/>
      <c r="AA1088" s="16"/>
      <c r="AB1088" s="16"/>
      <c r="AC1088" s="16"/>
      <c r="AD1088" s="16"/>
      <c r="AE1088" s="16"/>
      <c r="AF1088" s="16"/>
      <c r="AG1088" s="16"/>
      <c r="AH1088" s="16"/>
      <c r="AI1088" s="16"/>
      <c r="AJ1088" s="16"/>
      <c r="AK1088" s="16"/>
      <c r="AL1088" s="16"/>
      <c r="AM1088" s="16"/>
      <c r="AN1088" s="16"/>
      <c r="AO1088" s="16"/>
      <c r="AP1088" s="16"/>
      <c r="AQ1088" s="16"/>
      <c r="AR1088" s="16"/>
      <c r="AS1088" s="16"/>
      <c r="AT1088" s="16"/>
      <c r="AU1088" s="16"/>
      <c r="AV1088" s="16"/>
      <c r="AW1088" s="16"/>
      <c r="AX1088" s="16"/>
      <c r="AY1088" s="16"/>
      <c r="AZ1088" s="16"/>
      <c r="BA1088" s="16"/>
      <c r="BB1088" s="16"/>
      <c r="BC1088" s="16"/>
      <c r="BD1088" s="16"/>
      <c r="BE1088" s="16"/>
      <c r="BF1088" s="16"/>
      <c r="BG1088" s="16"/>
      <c r="BH1088" s="16"/>
      <c r="BI1088" s="16"/>
      <c r="BJ1088" s="16"/>
      <c r="BK1088" s="16"/>
      <c r="BL1088" s="16"/>
      <c r="BM1088" s="16"/>
      <c r="BN1088" s="16"/>
      <c r="BO1088" s="16"/>
      <c r="BP1088" s="16"/>
      <c r="BQ1088" s="16"/>
      <c r="BR1088" s="16"/>
      <c r="BS1088" s="16"/>
      <c r="BT1088" s="16"/>
      <c r="BU1088" s="16"/>
      <c r="BV1088" s="16"/>
      <c r="BW1088" s="16"/>
      <c r="BX1088" s="16"/>
      <c r="BY1088" s="16"/>
      <c r="BZ1088" s="16"/>
      <c r="CA1088" s="16"/>
      <c r="CB1088" s="16"/>
      <c r="CC1088" s="16"/>
      <c r="CD1088" s="16"/>
      <c r="CE1088" s="16"/>
      <c r="CF1088" s="16"/>
      <c r="CG1088" s="16"/>
      <c r="CH1088" s="16"/>
      <c r="CI1088" s="16"/>
      <c r="CJ1088" s="16"/>
      <c r="CK1088" s="16"/>
      <c r="CL1088" s="16"/>
      <c r="CM1088" s="16"/>
      <c r="CN1088" s="16"/>
      <c r="CO1088" s="16"/>
      <c r="CP1088" s="16"/>
      <c r="CQ1088" s="16"/>
      <c r="CR1088" s="16"/>
      <c r="CS1088" s="16"/>
      <c r="CT1088" s="16"/>
      <c r="CU1088" s="16"/>
      <c r="CV1088" s="16"/>
      <c r="CW1088" s="16"/>
      <c r="CX1088" s="16"/>
      <c r="CY1088" s="16"/>
      <c r="CZ1088" s="16"/>
      <c r="DA1088" s="16"/>
      <c r="DB1088" s="16"/>
      <c r="DC1088" s="16"/>
      <c r="DD1088" s="16"/>
      <c r="DE1088" s="16"/>
      <c r="DF1088" s="16"/>
      <c r="DG1088" s="16"/>
      <c r="DH1088" s="16"/>
      <c r="DI1088" s="16"/>
      <c r="DJ1088" s="16"/>
      <c r="DK1088" s="16"/>
      <c r="DL1088" s="16"/>
      <c r="DM1088" s="16"/>
      <c r="DN1088" s="16"/>
      <c r="DO1088" s="16"/>
      <c r="DP1088" s="16"/>
      <c r="DQ1088" s="16"/>
      <c r="DR1088" s="16"/>
      <c r="DS1088" s="16"/>
      <c r="DT1088" s="16"/>
      <c r="DU1088" s="16"/>
      <c r="DV1088" s="16"/>
      <c r="DW1088" s="16"/>
      <c r="DX1088" s="16"/>
      <c r="DY1088" s="16"/>
      <c r="DZ1088" s="16"/>
      <c r="EA1088" s="16"/>
      <c r="EB1088" s="16"/>
      <c r="EC1088" s="16"/>
      <c r="ED1088" s="16"/>
      <c r="EE1088" s="16"/>
      <c r="EF1088" s="16"/>
      <c r="EG1088" s="16"/>
      <c r="EH1088" s="16"/>
      <c r="EI1088" s="16"/>
      <c r="EJ1088" s="16"/>
      <c r="EK1088" s="16"/>
      <c r="EL1088" s="16"/>
      <c r="EM1088" s="16"/>
      <c r="EN1088" s="16"/>
      <c r="EO1088" s="16"/>
      <c r="EP1088" s="16"/>
      <c r="EQ1088" s="16"/>
      <c r="ER1088" s="16"/>
      <c r="ES1088" s="16"/>
      <c r="ET1088" s="16"/>
      <c r="EU1088" s="16"/>
      <c r="EV1088" s="16"/>
      <c r="EW1088" s="16"/>
      <c r="EX1088" s="16"/>
      <c r="EY1088" s="16"/>
      <c r="EZ1088" s="16"/>
      <c r="FA1088" s="16"/>
      <c r="FB1088" s="16"/>
      <c r="FC1088" s="16"/>
      <c r="FD1088" s="16"/>
      <c r="FE1088" s="16"/>
      <c r="FF1088" s="16"/>
      <c r="FG1088" s="16"/>
      <c r="FH1088" s="16"/>
      <c r="FI1088" s="16"/>
      <c r="FJ1088" s="16"/>
      <c r="FK1088" s="16"/>
      <c r="FL1088" s="16"/>
      <c r="FM1088" s="16"/>
      <c r="FN1088" s="16"/>
      <c r="FO1088" s="16"/>
      <c r="FP1088" s="16"/>
      <c r="FQ1088" s="16"/>
      <c r="FR1088" s="16"/>
      <c r="FS1088" s="16"/>
      <c r="FT1088" s="16"/>
      <c r="FU1088" s="16"/>
      <c r="FV1088" s="16"/>
      <c r="FW1088" s="16"/>
      <c r="FX1088" s="16"/>
      <c r="FY1088" s="16"/>
      <c r="FZ1088" s="16"/>
      <c r="GA1088" s="16"/>
      <c r="GB1088" s="16"/>
      <c r="GC1088" s="16"/>
      <c r="GD1088" s="16"/>
      <c r="GE1088" s="16"/>
      <c r="GF1088" s="16"/>
      <c r="GG1088" s="16"/>
      <c r="GH1088" s="16"/>
      <c r="GI1088" s="16"/>
      <c r="GJ1088" s="16"/>
      <c r="GK1088" s="16"/>
      <c r="GL1088" s="16"/>
      <c r="GM1088" s="16"/>
      <c r="GN1088" s="16"/>
      <c r="GO1088" s="16"/>
      <c r="GP1088" s="16"/>
      <c r="GQ1088" s="16"/>
      <c r="GR1088" s="16"/>
      <c r="GS1088" s="16"/>
      <c r="GT1088" s="16"/>
      <c r="GU1088" s="16"/>
      <c r="GV1088" s="16"/>
      <c r="GW1088" s="16"/>
      <c r="GX1088" s="16"/>
      <c r="GY1088" s="16"/>
      <c r="GZ1088" s="16"/>
      <c r="HA1088" s="16"/>
      <c r="HB1088" s="16"/>
      <c r="HC1088" s="16"/>
      <c r="HD1088" s="16"/>
      <c r="HE1088" s="16"/>
      <c r="HF1088" s="16"/>
      <c r="HG1088" s="16"/>
      <c r="HH1088" s="16"/>
      <c r="HI1088" s="16"/>
      <c r="HJ1088" s="16"/>
      <c r="HK1088" s="16"/>
      <c r="HL1088" s="16"/>
      <c r="HM1088" s="16"/>
      <c r="HN1088" s="16"/>
      <c r="HO1088" s="16"/>
      <c r="HP1088" s="16"/>
      <c r="HQ1088" s="16"/>
      <c r="HR1088" s="16"/>
      <c r="HS1088" s="16"/>
      <c r="HT1088" s="16"/>
      <c r="HU1088" s="16"/>
      <c r="HV1088" s="16"/>
      <c r="HW1088" s="16"/>
      <c r="HX1088" s="16"/>
      <c r="HY1088" s="16"/>
      <c r="HZ1088" s="16"/>
      <c r="IA1088" s="16"/>
      <c r="IB1088" s="16"/>
      <c r="IC1088" s="16"/>
      <c r="ID1088" s="16"/>
      <c r="IE1088" s="16"/>
      <c r="IF1088" s="16"/>
      <c r="IG1088" s="16"/>
      <c r="IH1088" s="16"/>
      <c r="II1088" s="16"/>
      <c r="IJ1088" s="16"/>
      <c r="IK1088" s="16"/>
      <c r="IL1088" s="16"/>
      <c r="IM1088" s="16"/>
      <c r="IN1088" s="16"/>
      <c r="IO1088" s="16"/>
      <c r="IP1088" s="16"/>
      <c r="IQ1088" s="16"/>
      <c r="IR1088" s="16"/>
      <c r="IS1088" s="16"/>
      <c r="IT1088" s="16"/>
      <c r="IU1088" s="16"/>
      <c r="IV1088" s="16"/>
      <c r="IW1088" s="16"/>
      <c r="IX1088" s="16"/>
      <c r="IY1088" s="16"/>
      <c r="IZ1088" s="16"/>
      <c r="JA1088" s="16"/>
      <c r="JB1088" s="16"/>
      <c r="JC1088" s="16"/>
      <c r="JD1088" s="16"/>
      <c r="JE1088" s="16"/>
      <c r="JF1088" s="16"/>
      <c r="JG1088" s="16"/>
      <c r="JH1088" s="16"/>
      <c r="JI1088" s="16"/>
      <c r="JJ1088" s="16"/>
      <c r="JK1088" s="16"/>
      <c r="JL1088" s="16"/>
      <c r="JM1088" s="16"/>
      <c r="JN1088" s="16"/>
      <c r="JO1088" s="16"/>
      <c r="JP1088" s="16"/>
    </row>
    <row r="1089" spans="2:276" s="18" customFormat="1" ht="15.75" customHeight="1" x14ac:dyDescent="0.25">
      <c r="B1089" s="16"/>
      <c r="C1089" s="16"/>
      <c r="D1089" s="16"/>
      <c r="E1089" s="16"/>
      <c r="F1089" s="16"/>
      <c r="G1089" s="16"/>
      <c r="H1089" s="16"/>
      <c r="I1089" s="16"/>
      <c r="J1089" s="16"/>
      <c r="K1089" s="16"/>
      <c r="L1089" s="16"/>
      <c r="M1089" s="16"/>
      <c r="N1089" s="16"/>
      <c r="O1089" s="16"/>
      <c r="P1089" s="16"/>
      <c r="Q1089" s="16"/>
      <c r="R1089" s="16"/>
      <c r="S1089" s="16"/>
      <c r="T1089" s="16"/>
      <c r="U1089" s="16"/>
      <c r="V1089" s="16"/>
      <c r="W1089" s="16"/>
      <c r="X1089" s="16"/>
      <c r="Y1089" s="16"/>
      <c r="Z1089" s="16"/>
      <c r="AA1089" s="16"/>
      <c r="AB1089" s="16"/>
      <c r="AC1089" s="16"/>
      <c r="AD1089" s="16"/>
      <c r="AE1089" s="16"/>
      <c r="AF1089" s="16"/>
      <c r="AG1089" s="16"/>
      <c r="AH1089" s="16"/>
      <c r="AI1089" s="16"/>
      <c r="AJ1089" s="16"/>
      <c r="AK1089" s="16"/>
      <c r="AL1089" s="16"/>
      <c r="AM1089" s="16"/>
      <c r="AN1089" s="16"/>
      <c r="AO1089" s="16"/>
      <c r="AP1089" s="16"/>
      <c r="AQ1089" s="16"/>
      <c r="AR1089" s="16"/>
      <c r="AS1089" s="16"/>
      <c r="AT1089" s="16"/>
      <c r="AU1089" s="16"/>
      <c r="AV1089" s="16"/>
      <c r="AW1089" s="16"/>
      <c r="AX1089" s="16"/>
      <c r="AY1089" s="16"/>
      <c r="AZ1089" s="16"/>
      <c r="BA1089" s="16"/>
      <c r="BB1089" s="16"/>
      <c r="BC1089" s="16"/>
      <c r="BD1089" s="16"/>
      <c r="BE1089" s="16"/>
      <c r="BF1089" s="16"/>
      <c r="BG1089" s="16"/>
      <c r="BH1089" s="16"/>
      <c r="BI1089" s="16"/>
      <c r="BJ1089" s="16"/>
      <c r="BK1089" s="16"/>
      <c r="BL1089" s="16"/>
      <c r="BM1089" s="16"/>
      <c r="BN1089" s="16"/>
      <c r="BO1089" s="16"/>
      <c r="BP1089" s="16"/>
      <c r="BQ1089" s="16"/>
      <c r="BR1089" s="16"/>
      <c r="BS1089" s="16"/>
      <c r="BT1089" s="16"/>
      <c r="BU1089" s="16"/>
      <c r="BV1089" s="16"/>
      <c r="BW1089" s="16"/>
      <c r="BX1089" s="16"/>
      <c r="BY1089" s="16"/>
      <c r="BZ1089" s="16"/>
      <c r="CA1089" s="16"/>
      <c r="CB1089" s="16"/>
      <c r="CC1089" s="16"/>
      <c r="CD1089" s="16"/>
      <c r="CE1089" s="16"/>
      <c r="CF1089" s="16"/>
      <c r="CG1089" s="16"/>
      <c r="CH1089" s="16"/>
      <c r="CI1089" s="16"/>
      <c r="CJ1089" s="16"/>
      <c r="CK1089" s="16"/>
      <c r="CL1089" s="16"/>
      <c r="CM1089" s="16"/>
      <c r="CN1089" s="16"/>
      <c r="CO1089" s="16"/>
      <c r="CP1089" s="16"/>
      <c r="CQ1089" s="16"/>
      <c r="CR1089" s="16"/>
      <c r="CS1089" s="16"/>
      <c r="CT1089" s="16"/>
      <c r="CU1089" s="16"/>
      <c r="CV1089" s="16"/>
      <c r="CW1089" s="16"/>
      <c r="CX1089" s="16"/>
      <c r="CY1089" s="16"/>
      <c r="CZ1089" s="16"/>
      <c r="DA1089" s="16"/>
      <c r="DB1089" s="16"/>
      <c r="DC1089" s="16"/>
      <c r="DD1089" s="16"/>
      <c r="DE1089" s="16"/>
      <c r="DF1089" s="16"/>
      <c r="DG1089" s="16"/>
      <c r="DH1089" s="16"/>
      <c r="DI1089" s="16"/>
      <c r="DJ1089" s="16"/>
      <c r="DK1089" s="16"/>
      <c r="DL1089" s="16"/>
      <c r="DM1089" s="16"/>
      <c r="DN1089" s="16"/>
      <c r="DO1089" s="16"/>
      <c r="DP1089" s="16"/>
      <c r="DQ1089" s="16"/>
      <c r="DR1089" s="16"/>
      <c r="DS1089" s="16"/>
      <c r="DT1089" s="16"/>
      <c r="DU1089" s="16"/>
      <c r="DV1089" s="16"/>
      <c r="DW1089" s="16"/>
      <c r="DX1089" s="16"/>
      <c r="DY1089" s="16"/>
      <c r="DZ1089" s="16"/>
      <c r="EA1089" s="16"/>
      <c r="EB1089" s="16"/>
      <c r="EC1089" s="16"/>
      <c r="ED1089" s="16"/>
      <c r="EE1089" s="16"/>
      <c r="EF1089" s="16"/>
      <c r="EG1089" s="16"/>
      <c r="EH1089" s="16"/>
      <c r="EI1089" s="16"/>
      <c r="EJ1089" s="16"/>
      <c r="EK1089" s="16"/>
      <c r="EL1089" s="16"/>
      <c r="EM1089" s="16"/>
      <c r="EN1089" s="16"/>
      <c r="EO1089" s="16"/>
      <c r="EP1089" s="16"/>
      <c r="EQ1089" s="16"/>
      <c r="ER1089" s="16"/>
      <c r="ES1089" s="16"/>
      <c r="ET1089" s="16"/>
      <c r="EU1089" s="16"/>
      <c r="EV1089" s="16"/>
      <c r="EW1089" s="16"/>
      <c r="EX1089" s="16"/>
      <c r="EY1089" s="16"/>
      <c r="EZ1089" s="16"/>
      <c r="FA1089" s="16"/>
      <c r="FB1089" s="16"/>
      <c r="FC1089" s="16"/>
      <c r="FD1089" s="16"/>
      <c r="FE1089" s="16"/>
      <c r="FF1089" s="16"/>
      <c r="FG1089" s="16"/>
      <c r="FH1089" s="16"/>
      <c r="FI1089" s="16"/>
      <c r="FJ1089" s="16"/>
      <c r="FK1089" s="16"/>
      <c r="FL1089" s="16"/>
      <c r="FM1089" s="16"/>
      <c r="FN1089" s="16"/>
      <c r="FO1089" s="16"/>
      <c r="FP1089" s="16"/>
      <c r="FQ1089" s="16"/>
      <c r="FR1089" s="16"/>
      <c r="FS1089" s="16"/>
      <c r="FT1089" s="16"/>
      <c r="FU1089" s="16"/>
      <c r="FV1089" s="16"/>
      <c r="FW1089" s="16"/>
      <c r="FX1089" s="16"/>
      <c r="FY1089" s="16"/>
      <c r="FZ1089" s="16"/>
      <c r="GA1089" s="16"/>
      <c r="GB1089" s="16"/>
      <c r="GC1089" s="16"/>
      <c r="GD1089" s="16"/>
      <c r="GE1089" s="16"/>
      <c r="GF1089" s="16"/>
      <c r="GG1089" s="16"/>
      <c r="GH1089" s="16"/>
      <c r="GI1089" s="16"/>
      <c r="GJ1089" s="16"/>
      <c r="GK1089" s="16"/>
      <c r="GL1089" s="16"/>
      <c r="GM1089" s="16"/>
      <c r="GN1089" s="16"/>
      <c r="GO1089" s="16"/>
      <c r="GP1089" s="16"/>
      <c r="GQ1089" s="16"/>
      <c r="GR1089" s="16"/>
      <c r="GS1089" s="16"/>
      <c r="GT1089" s="16"/>
      <c r="GU1089" s="16"/>
      <c r="GV1089" s="16"/>
      <c r="GW1089" s="16"/>
      <c r="GX1089" s="16"/>
      <c r="GY1089" s="16"/>
      <c r="GZ1089" s="16"/>
      <c r="HA1089" s="16"/>
      <c r="HB1089" s="16"/>
      <c r="HC1089" s="16"/>
      <c r="HD1089" s="16"/>
      <c r="HE1089" s="16"/>
      <c r="HF1089" s="16"/>
      <c r="HG1089" s="16"/>
      <c r="HH1089" s="16"/>
      <c r="HI1089" s="16"/>
      <c r="HJ1089" s="16"/>
      <c r="HK1089" s="16"/>
      <c r="HL1089" s="16"/>
      <c r="HM1089" s="16"/>
      <c r="HN1089" s="16"/>
      <c r="HO1089" s="16"/>
      <c r="HP1089" s="16"/>
      <c r="HQ1089" s="16"/>
      <c r="HR1089" s="16"/>
      <c r="HS1089" s="16"/>
      <c r="HT1089" s="16"/>
      <c r="HU1089" s="16"/>
      <c r="HV1089" s="16"/>
      <c r="HW1089" s="16"/>
      <c r="HX1089" s="16"/>
      <c r="HY1089" s="16"/>
      <c r="HZ1089" s="16"/>
      <c r="IA1089" s="16"/>
      <c r="IB1089" s="16"/>
      <c r="IC1089" s="16"/>
      <c r="ID1089" s="16"/>
      <c r="IE1089" s="16"/>
      <c r="IF1089" s="16"/>
      <c r="IG1089" s="16"/>
      <c r="IH1089" s="16"/>
      <c r="II1089" s="16"/>
      <c r="IJ1089" s="16"/>
      <c r="IK1089" s="16"/>
      <c r="IL1089" s="16"/>
      <c r="IM1089" s="16"/>
      <c r="IN1089" s="16"/>
      <c r="IO1089" s="16"/>
      <c r="IP1089" s="16"/>
      <c r="IQ1089" s="16"/>
      <c r="IR1089" s="16"/>
      <c r="IS1089" s="16"/>
      <c r="IT1089" s="16"/>
      <c r="IU1089" s="16"/>
      <c r="IV1089" s="16"/>
      <c r="IW1089" s="16"/>
      <c r="IX1089" s="16"/>
      <c r="IY1089" s="16"/>
      <c r="IZ1089" s="16"/>
      <c r="JA1089" s="16"/>
      <c r="JB1089" s="16"/>
      <c r="JC1089" s="16"/>
      <c r="JD1089" s="16"/>
      <c r="JE1089" s="16"/>
      <c r="JF1089" s="16"/>
      <c r="JG1089" s="16"/>
      <c r="JH1089" s="16"/>
      <c r="JI1089" s="16"/>
      <c r="JJ1089" s="16"/>
      <c r="JK1089" s="16"/>
      <c r="JL1089" s="16"/>
      <c r="JM1089" s="16"/>
      <c r="JN1089" s="16"/>
      <c r="JO1089" s="16"/>
      <c r="JP1089" s="16"/>
    </row>
    <row r="1090" spans="2:276" s="18" customFormat="1" ht="15.75" customHeight="1" x14ac:dyDescent="0.25">
      <c r="B1090" s="16"/>
      <c r="C1090" s="16"/>
      <c r="D1090" s="16"/>
      <c r="E1090" s="16"/>
      <c r="F1090" s="16"/>
      <c r="G1090" s="16"/>
      <c r="H1090" s="16"/>
      <c r="I1090" s="16"/>
      <c r="J1090" s="16"/>
      <c r="K1090" s="16"/>
      <c r="L1090" s="16"/>
      <c r="M1090" s="16"/>
      <c r="N1090" s="16"/>
      <c r="O1090" s="16"/>
      <c r="P1090" s="16"/>
      <c r="Q1090" s="16"/>
      <c r="R1090" s="16"/>
      <c r="S1090" s="16"/>
      <c r="T1090" s="16"/>
      <c r="U1090" s="16"/>
      <c r="V1090" s="16"/>
      <c r="W1090" s="16"/>
      <c r="X1090" s="16"/>
      <c r="Y1090" s="16"/>
      <c r="Z1090" s="16"/>
      <c r="AA1090" s="16"/>
      <c r="AB1090" s="16"/>
      <c r="AC1090" s="16"/>
      <c r="AD1090" s="16"/>
      <c r="AE1090" s="16"/>
      <c r="AF1090" s="16"/>
      <c r="AG1090" s="16"/>
      <c r="AH1090" s="16"/>
      <c r="AI1090" s="16"/>
      <c r="AJ1090" s="16"/>
      <c r="AK1090" s="16"/>
      <c r="AL1090" s="16"/>
      <c r="AM1090" s="16"/>
      <c r="AN1090" s="16"/>
      <c r="AO1090" s="16"/>
      <c r="AP1090" s="16"/>
      <c r="AQ1090" s="16"/>
      <c r="AR1090" s="16"/>
      <c r="AS1090" s="16"/>
      <c r="AT1090" s="16"/>
      <c r="AU1090" s="16"/>
      <c r="AV1090" s="16"/>
      <c r="AW1090" s="16"/>
      <c r="AX1090" s="16"/>
      <c r="AY1090" s="16"/>
      <c r="AZ1090" s="16"/>
      <c r="BA1090" s="16"/>
      <c r="BB1090" s="16"/>
      <c r="BC1090" s="16"/>
      <c r="BD1090" s="16"/>
      <c r="BE1090" s="16"/>
      <c r="BF1090" s="16"/>
      <c r="BG1090" s="16"/>
      <c r="BH1090" s="16"/>
      <c r="BI1090" s="16"/>
      <c r="BJ1090" s="16"/>
      <c r="BK1090" s="16"/>
      <c r="BL1090" s="16"/>
      <c r="BM1090" s="16"/>
      <c r="BN1090" s="16"/>
      <c r="BO1090" s="16"/>
      <c r="BP1090" s="16"/>
      <c r="BQ1090" s="16"/>
      <c r="BR1090" s="16"/>
      <c r="BS1090" s="16"/>
      <c r="BT1090" s="16"/>
      <c r="BU1090" s="16"/>
      <c r="BV1090" s="16"/>
      <c r="BW1090" s="16"/>
      <c r="BX1090" s="16"/>
      <c r="BY1090" s="16"/>
      <c r="BZ1090" s="16"/>
      <c r="CA1090" s="16"/>
      <c r="CB1090" s="16"/>
      <c r="CC1090" s="16"/>
      <c r="CD1090" s="16"/>
      <c r="CE1090" s="16"/>
      <c r="CF1090" s="16"/>
      <c r="CG1090" s="16"/>
      <c r="CH1090" s="16"/>
      <c r="CI1090" s="16"/>
      <c r="CJ1090" s="16"/>
      <c r="CK1090" s="16"/>
      <c r="CL1090" s="16"/>
      <c r="CM1090" s="16"/>
      <c r="CN1090" s="16"/>
      <c r="CO1090" s="16"/>
      <c r="CP1090" s="16"/>
      <c r="CQ1090" s="16"/>
      <c r="CR1090" s="16"/>
      <c r="CS1090" s="16"/>
      <c r="CT1090" s="16"/>
      <c r="CU1090" s="16"/>
      <c r="CV1090" s="16"/>
      <c r="CW1090" s="16"/>
      <c r="CX1090" s="16"/>
      <c r="CY1090" s="16"/>
      <c r="CZ1090" s="16"/>
      <c r="DA1090" s="16"/>
      <c r="DB1090" s="16"/>
      <c r="DC1090" s="16"/>
      <c r="DD1090" s="16"/>
      <c r="DE1090" s="16"/>
      <c r="DF1090" s="16"/>
      <c r="DG1090" s="16"/>
      <c r="DH1090" s="16"/>
      <c r="DI1090" s="16"/>
      <c r="DJ1090" s="16"/>
      <c r="DK1090" s="16"/>
      <c r="DL1090" s="16"/>
      <c r="DM1090" s="16"/>
      <c r="DN1090" s="16"/>
      <c r="DO1090" s="16"/>
      <c r="DP1090" s="16"/>
      <c r="DQ1090" s="16"/>
      <c r="DR1090" s="16"/>
      <c r="DS1090" s="16"/>
      <c r="DT1090" s="16"/>
      <c r="DU1090" s="16"/>
      <c r="DV1090" s="16"/>
      <c r="DW1090" s="16"/>
      <c r="DX1090" s="16"/>
      <c r="DY1090" s="16"/>
      <c r="DZ1090" s="16"/>
      <c r="EA1090" s="16"/>
      <c r="EB1090" s="16"/>
      <c r="EC1090" s="16"/>
      <c r="ED1090" s="16"/>
      <c r="EE1090" s="16"/>
      <c r="EF1090" s="16"/>
      <c r="EG1090" s="16"/>
      <c r="EH1090" s="16"/>
      <c r="EI1090" s="16"/>
      <c r="EJ1090" s="16"/>
      <c r="EK1090" s="16"/>
      <c r="EL1090" s="16"/>
      <c r="EM1090" s="16"/>
      <c r="EN1090" s="16"/>
      <c r="EO1090" s="16"/>
      <c r="EP1090" s="16"/>
      <c r="EQ1090" s="16"/>
      <c r="ER1090" s="16"/>
      <c r="ES1090" s="16"/>
      <c r="ET1090" s="16"/>
      <c r="EU1090" s="16"/>
      <c r="EV1090" s="16"/>
      <c r="EW1090" s="16"/>
      <c r="EX1090" s="16"/>
      <c r="EY1090" s="16"/>
      <c r="EZ1090" s="16"/>
      <c r="FA1090" s="16"/>
      <c r="FB1090" s="16"/>
      <c r="FC1090" s="16"/>
      <c r="FD1090" s="16"/>
      <c r="FE1090" s="16"/>
      <c r="FF1090" s="16"/>
      <c r="FG1090" s="16"/>
      <c r="FH1090" s="16"/>
      <c r="FI1090" s="16"/>
      <c r="FJ1090" s="16"/>
      <c r="FK1090" s="16"/>
      <c r="FL1090" s="16"/>
      <c r="FM1090" s="16"/>
      <c r="FN1090" s="16"/>
      <c r="FO1090" s="16"/>
      <c r="FP1090" s="16"/>
      <c r="FQ1090" s="16"/>
      <c r="FR1090" s="16"/>
      <c r="FS1090" s="16"/>
      <c r="FT1090" s="16"/>
      <c r="FU1090" s="16"/>
      <c r="FV1090" s="16"/>
      <c r="FW1090" s="16"/>
      <c r="FX1090" s="16"/>
      <c r="FY1090" s="16"/>
      <c r="FZ1090" s="16"/>
      <c r="GA1090" s="16"/>
      <c r="GB1090" s="16"/>
      <c r="GC1090" s="16"/>
      <c r="GD1090" s="16"/>
      <c r="GE1090" s="16"/>
      <c r="GF1090" s="16"/>
      <c r="GG1090" s="16"/>
      <c r="GH1090" s="16"/>
      <c r="GI1090" s="16"/>
      <c r="GJ1090" s="16"/>
      <c r="GK1090" s="16"/>
      <c r="GL1090" s="16"/>
      <c r="GM1090" s="16"/>
      <c r="GN1090" s="16"/>
      <c r="GO1090" s="16"/>
      <c r="GP1090" s="16"/>
      <c r="GQ1090" s="16"/>
      <c r="GR1090" s="16"/>
      <c r="GS1090" s="16"/>
      <c r="GT1090" s="16"/>
      <c r="GU1090" s="16"/>
      <c r="GV1090" s="16"/>
      <c r="GW1090" s="16"/>
      <c r="GX1090" s="16"/>
      <c r="GY1090" s="16"/>
      <c r="GZ1090" s="16"/>
      <c r="HA1090" s="16"/>
      <c r="HB1090" s="16"/>
      <c r="HC1090" s="16"/>
      <c r="HD1090" s="16"/>
      <c r="HE1090" s="16"/>
      <c r="HF1090" s="16"/>
      <c r="HG1090" s="16"/>
      <c r="HH1090" s="16"/>
      <c r="HI1090" s="16"/>
      <c r="HJ1090" s="16"/>
      <c r="HK1090" s="16"/>
      <c r="HL1090" s="16"/>
      <c r="HM1090" s="16"/>
      <c r="HN1090" s="16"/>
      <c r="HO1090" s="16"/>
      <c r="HP1090" s="16"/>
      <c r="HQ1090" s="16"/>
      <c r="HR1090" s="16"/>
      <c r="HS1090" s="16"/>
      <c r="HT1090" s="16"/>
      <c r="HU1090" s="16"/>
      <c r="HV1090" s="16"/>
      <c r="HW1090" s="16"/>
      <c r="HX1090" s="16"/>
      <c r="HY1090" s="16"/>
      <c r="HZ1090" s="16"/>
      <c r="IA1090" s="16"/>
      <c r="IB1090" s="16"/>
      <c r="IC1090" s="16"/>
      <c r="ID1090" s="16"/>
      <c r="IE1090" s="16"/>
      <c r="IF1090" s="16"/>
      <c r="IG1090" s="16"/>
      <c r="IH1090" s="16"/>
      <c r="II1090" s="16"/>
      <c r="IJ1090" s="16"/>
      <c r="IK1090" s="16"/>
      <c r="IL1090" s="16"/>
      <c r="IM1090" s="16"/>
      <c r="IN1090" s="16"/>
      <c r="IO1090" s="16"/>
      <c r="IP1090" s="16"/>
      <c r="IQ1090" s="16"/>
      <c r="IR1090" s="16"/>
      <c r="IS1090" s="16"/>
      <c r="IT1090" s="16"/>
      <c r="IU1090" s="16"/>
      <c r="IV1090" s="16"/>
      <c r="IW1090" s="16"/>
      <c r="IX1090" s="16"/>
      <c r="IY1090" s="16"/>
      <c r="IZ1090" s="16"/>
      <c r="JA1090" s="16"/>
      <c r="JB1090" s="16"/>
      <c r="JC1090" s="16"/>
      <c r="JD1090" s="16"/>
      <c r="JE1090" s="16"/>
      <c r="JF1090" s="16"/>
      <c r="JG1090" s="16"/>
      <c r="JH1090" s="16"/>
      <c r="JI1090" s="16"/>
      <c r="JJ1090" s="16"/>
      <c r="JK1090" s="16"/>
      <c r="JL1090" s="16"/>
      <c r="JM1090" s="16"/>
      <c r="JN1090" s="16"/>
      <c r="JO1090" s="16"/>
      <c r="JP1090" s="16"/>
    </row>
    <row r="1091" spans="2:276" s="18" customFormat="1" ht="15.75" customHeight="1" x14ac:dyDescent="0.25">
      <c r="B1091" s="16"/>
      <c r="C1091" s="16"/>
      <c r="D1091" s="16"/>
      <c r="E1091" s="16"/>
      <c r="F1091" s="16"/>
      <c r="G1091" s="16"/>
      <c r="H1091" s="16"/>
      <c r="I1091" s="16"/>
      <c r="J1091" s="16"/>
      <c r="K1091" s="16"/>
      <c r="L1091" s="16"/>
      <c r="M1091" s="16"/>
      <c r="N1091" s="16"/>
      <c r="O1091" s="16"/>
      <c r="P1091" s="16"/>
      <c r="Q1091" s="16"/>
      <c r="R1091" s="16"/>
      <c r="S1091" s="16"/>
      <c r="T1091" s="16"/>
      <c r="U1091" s="16"/>
      <c r="V1091" s="16"/>
      <c r="W1091" s="16"/>
      <c r="X1091" s="16"/>
      <c r="Y1091" s="16"/>
      <c r="Z1091" s="16"/>
      <c r="AA1091" s="16"/>
      <c r="AB1091" s="16"/>
      <c r="AC1091" s="16"/>
      <c r="AD1091" s="16"/>
      <c r="AE1091" s="16"/>
      <c r="AF1091" s="16"/>
      <c r="AG1091" s="16"/>
      <c r="AH1091" s="16"/>
      <c r="AI1091" s="16"/>
      <c r="AJ1091" s="16"/>
      <c r="AK1091" s="16"/>
      <c r="AL1091" s="16"/>
      <c r="AM1091" s="16"/>
      <c r="AN1091" s="16"/>
      <c r="AO1091" s="16"/>
      <c r="AP1091" s="16"/>
      <c r="AQ1091" s="16"/>
      <c r="AR1091" s="16"/>
      <c r="AS1091" s="16"/>
      <c r="AT1091" s="16"/>
      <c r="AU1091" s="16"/>
      <c r="AV1091" s="16"/>
      <c r="AW1091" s="16"/>
      <c r="AX1091" s="16"/>
      <c r="AY1091" s="16"/>
      <c r="AZ1091" s="16"/>
      <c r="BA1091" s="16"/>
      <c r="BB1091" s="16"/>
      <c r="BC1091" s="16"/>
      <c r="BD1091" s="16"/>
      <c r="BE1091" s="16"/>
      <c r="BF1091" s="16"/>
      <c r="BG1091" s="16"/>
      <c r="BH1091" s="16"/>
      <c r="BI1091" s="16"/>
      <c r="BJ1091" s="16"/>
      <c r="BK1091" s="16"/>
      <c r="BL1091" s="16"/>
      <c r="BM1091" s="16"/>
      <c r="BN1091" s="16"/>
      <c r="BO1091" s="16"/>
      <c r="BP1091" s="16"/>
      <c r="BQ1091" s="16"/>
      <c r="BR1091" s="16"/>
      <c r="BS1091" s="16"/>
      <c r="BT1091" s="16"/>
      <c r="BU1091" s="16"/>
      <c r="BV1091" s="16"/>
      <c r="BW1091" s="16"/>
      <c r="BX1091" s="16"/>
      <c r="BY1091" s="16"/>
      <c r="BZ1091" s="16"/>
      <c r="CA1091" s="16"/>
      <c r="CB1091" s="16"/>
      <c r="CC1091" s="16"/>
      <c r="CD1091" s="16"/>
      <c r="CE1091" s="16"/>
      <c r="CF1091" s="16"/>
      <c r="CG1091" s="16"/>
      <c r="CH1091" s="16"/>
      <c r="CI1091" s="16"/>
      <c r="CJ1091" s="16"/>
      <c r="CK1091" s="16"/>
      <c r="CL1091" s="16"/>
      <c r="CM1091" s="16"/>
      <c r="CN1091" s="16"/>
      <c r="CO1091" s="16"/>
      <c r="CP1091" s="16"/>
      <c r="CQ1091" s="16"/>
      <c r="CR1091" s="16"/>
      <c r="CS1091" s="16"/>
      <c r="CT1091" s="16"/>
      <c r="CU1091" s="16"/>
      <c r="CV1091" s="16"/>
      <c r="CW1091" s="16"/>
      <c r="CX1091" s="16"/>
      <c r="CY1091" s="16"/>
      <c r="CZ1091" s="16"/>
      <c r="DA1091" s="16"/>
      <c r="DB1091" s="16"/>
      <c r="DC1091" s="16"/>
      <c r="DD1091" s="16"/>
      <c r="DE1091" s="16"/>
      <c r="DF1091" s="16"/>
      <c r="DG1091" s="16"/>
      <c r="DH1091" s="16"/>
      <c r="DI1091" s="16"/>
      <c r="DJ1091" s="16"/>
      <c r="DK1091" s="16"/>
      <c r="DL1091" s="16"/>
      <c r="DM1091" s="16"/>
      <c r="DN1091" s="16"/>
      <c r="DO1091" s="16"/>
      <c r="DP1091" s="16"/>
      <c r="DQ1091" s="16"/>
      <c r="DR1091" s="16"/>
      <c r="DS1091" s="16"/>
      <c r="DT1091" s="16"/>
      <c r="DU1091" s="16"/>
      <c r="DV1091" s="16"/>
      <c r="DW1091" s="16"/>
      <c r="DX1091" s="16"/>
      <c r="DY1091" s="16"/>
      <c r="DZ1091" s="16"/>
      <c r="EA1091" s="16"/>
      <c r="EB1091" s="16"/>
      <c r="EC1091" s="16"/>
      <c r="ED1091" s="16"/>
      <c r="EE1091" s="16"/>
      <c r="EF1091" s="16"/>
      <c r="EG1091" s="16"/>
      <c r="EH1091" s="16"/>
      <c r="EI1091" s="16"/>
      <c r="EJ1091" s="16"/>
      <c r="EK1091" s="16"/>
      <c r="EL1091" s="16"/>
      <c r="EM1091" s="16"/>
      <c r="EN1091" s="16"/>
      <c r="EO1091" s="16"/>
      <c r="EP1091" s="16"/>
      <c r="EQ1091" s="16"/>
      <c r="ER1091" s="16"/>
      <c r="ES1091" s="16"/>
      <c r="ET1091" s="16"/>
      <c r="EU1091" s="16"/>
      <c r="EV1091" s="16"/>
      <c r="EW1091" s="16"/>
      <c r="EX1091" s="16"/>
      <c r="EY1091" s="16"/>
      <c r="EZ1091" s="16"/>
      <c r="FA1091" s="16"/>
      <c r="FB1091" s="16"/>
      <c r="FC1091" s="16"/>
      <c r="FD1091" s="16"/>
      <c r="FE1091" s="16"/>
      <c r="FF1091" s="16"/>
      <c r="FG1091" s="16"/>
      <c r="FH1091" s="16"/>
      <c r="FI1091" s="16"/>
      <c r="FJ1091" s="16"/>
      <c r="FK1091" s="16"/>
      <c r="FL1091" s="16"/>
      <c r="FM1091" s="16"/>
      <c r="FN1091" s="16"/>
      <c r="FO1091" s="16"/>
      <c r="FP1091" s="16"/>
      <c r="FQ1091" s="16"/>
      <c r="FR1091" s="16"/>
      <c r="FS1091" s="16"/>
      <c r="FT1091" s="16"/>
      <c r="FU1091" s="16"/>
      <c r="FV1091" s="16"/>
      <c r="FW1091" s="16"/>
      <c r="FX1091" s="16"/>
      <c r="FY1091" s="16"/>
      <c r="FZ1091" s="16"/>
      <c r="GA1091" s="16"/>
      <c r="GB1091" s="16"/>
      <c r="GC1091" s="16"/>
      <c r="GD1091" s="16"/>
      <c r="GE1091" s="16"/>
      <c r="GF1091" s="16"/>
      <c r="GG1091" s="16"/>
      <c r="GH1091" s="16"/>
      <c r="GI1091" s="16"/>
      <c r="GJ1091" s="16"/>
      <c r="GK1091" s="16"/>
      <c r="GL1091" s="16"/>
      <c r="GM1091" s="16"/>
      <c r="GN1091" s="16"/>
      <c r="GO1091" s="16"/>
      <c r="GP1091" s="16"/>
      <c r="GQ1091" s="16"/>
      <c r="GR1091" s="16"/>
      <c r="GS1091" s="16"/>
      <c r="GT1091" s="16"/>
      <c r="GU1091" s="16"/>
      <c r="GV1091" s="16"/>
      <c r="GW1091" s="16"/>
      <c r="GX1091" s="16"/>
      <c r="GY1091" s="16"/>
      <c r="GZ1091" s="16"/>
      <c r="HA1091" s="16"/>
      <c r="HB1091" s="16"/>
      <c r="HC1091" s="16"/>
      <c r="HD1091" s="16"/>
      <c r="HE1091" s="16"/>
      <c r="HF1091" s="16"/>
      <c r="HG1091" s="16"/>
      <c r="HH1091" s="16"/>
      <c r="HI1091" s="16"/>
      <c r="HJ1091" s="16"/>
      <c r="HK1091" s="16"/>
      <c r="HL1091" s="16"/>
      <c r="HM1091" s="16"/>
      <c r="HN1091" s="16"/>
      <c r="HO1091" s="16"/>
      <c r="HP1091" s="16"/>
      <c r="HQ1091" s="16"/>
      <c r="HR1091" s="16"/>
      <c r="HS1091" s="16"/>
      <c r="HT1091" s="16"/>
      <c r="HU1091" s="16"/>
      <c r="HV1091" s="16"/>
      <c r="HW1091" s="16"/>
      <c r="HX1091" s="16"/>
      <c r="HY1091" s="16"/>
      <c r="HZ1091" s="16"/>
      <c r="IA1091" s="16"/>
      <c r="IB1091" s="16"/>
      <c r="IC1091" s="16"/>
      <c r="ID1091" s="16"/>
      <c r="IE1091" s="16"/>
      <c r="IF1091" s="16"/>
      <c r="IG1091" s="16"/>
      <c r="IH1091" s="16"/>
      <c r="II1091" s="16"/>
      <c r="IJ1091" s="16"/>
      <c r="IK1091" s="16"/>
      <c r="IL1091" s="16"/>
      <c r="IM1091" s="16"/>
      <c r="IN1091" s="16"/>
      <c r="IO1091" s="16"/>
      <c r="IP1091" s="16"/>
      <c r="IQ1091" s="16"/>
      <c r="IR1091" s="16"/>
      <c r="IS1091" s="16"/>
      <c r="IT1091" s="16"/>
      <c r="IU1091" s="16"/>
      <c r="IV1091" s="16"/>
      <c r="IW1091" s="16"/>
      <c r="IX1091" s="16"/>
      <c r="IY1091" s="16"/>
      <c r="IZ1091" s="16"/>
      <c r="JA1091" s="16"/>
      <c r="JB1091" s="16"/>
      <c r="JC1091" s="16"/>
      <c r="JD1091" s="16"/>
      <c r="JE1091" s="16"/>
      <c r="JF1091" s="16"/>
      <c r="JG1091" s="16"/>
      <c r="JH1091" s="16"/>
      <c r="JI1091" s="16"/>
      <c r="JJ1091" s="16"/>
      <c r="JK1091" s="16"/>
      <c r="JL1091" s="16"/>
      <c r="JM1091" s="16"/>
      <c r="JN1091" s="16"/>
      <c r="JO1091" s="16"/>
      <c r="JP1091" s="16"/>
    </row>
    <row r="1092" spans="2:276" s="18" customFormat="1" ht="15.75" customHeight="1" x14ac:dyDescent="0.25">
      <c r="B1092" s="16"/>
      <c r="C1092" s="16"/>
      <c r="D1092" s="16"/>
      <c r="E1092" s="16"/>
      <c r="F1092" s="16"/>
      <c r="G1092" s="16"/>
      <c r="H1092" s="16"/>
      <c r="I1092" s="16"/>
      <c r="J1092" s="16"/>
      <c r="K1092" s="16"/>
      <c r="L1092" s="16"/>
      <c r="M1092" s="16"/>
      <c r="N1092" s="16"/>
      <c r="O1092" s="16"/>
      <c r="P1092" s="16"/>
      <c r="Q1092" s="16"/>
      <c r="R1092" s="16"/>
      <c r="S1092" s="16"/>
      <c r="T1092" s="16"/>
      <c r="U1092" s="16"/>
      <c r="V1092" s="16"/>
      <c r="W1092" s="16"/>
      <c r="X1092" s="16"/>
      <c r="Y1092" s="16"/>
      <c r="Z1092" s="16"/>
      <c r="AA1092" s="16"/>
      <c r="AB1092" s="16"/>
      <c r="AC1092" s="16"/>
      <c r="AD1092" s="16"/>
      <c r="AE1092" s="16"/>
      <c r="AF1092" s="16"/>
      <c r="AG1092" s="16"/>
      <c r="AH1092" s="16"/>
      <c r="AI1092" s="16"/>
      <c r="AJ1092" s="16"/>
      <c r="AK1092" s="16"/>
      <c r="AL1092" s="16"/>
      <c r="AM1092" s="16"/>
      <c r="AN1092" s="16"/>
      <c r="AO1092" s="16"/>
      <c r="AP1092" s="16"/>
      <c r="AQ1092" s="16"/>
      <c r="AR1092" s="16"/>
      <c r="AS1092" s="16"/>
      <c r="AT1092" s="16"/>
      <c r="AU1092" s="16"/>
      <c r="AV1092" s="16"/>
      <c r="AW1092" s="16"/>
      <c r="AX1092" s="16"/>
      <c r="AY1092" s="16"/>
      <c r="AZ1092" s="16"/>
      <c r="BA1092" s="16"/>
      <c r="BB1092" s="16"/>
      <c r="BC1092" s="16"/>
      <c r="BD1092" s="16"/>
      <c r="BE1092" s="16"/>
      <c r="BF1092" s="16"/>
      <c r="BG1092" s="16"/>
      <c r="BH1092" s="16"/>
      <c r="BI1092" s="16"/>
      <c r="BJ1092" s="16"/>
      <c r="BK1092" s="16"/>
      <c r="BL1092" s="16"/>
      <c r="BM1092" s="16"/>
      <c r="BN1092" s="16"/>
      <c r="BO1092" s="16"/>
      <c r="BP1092" s="16"/>
      <c r="BQ1092" s="16"/>
      <c r="BR1092" s="16"/>
      <c r="BS1092" s="16"/>
      <c r="BT1092" s="16"/>
      <c r="BU1092" s="16"/>
      <c r="BV1092" s="16"/>
      <c r="BW1092" s="16"/>
      <c r="BX1092" s="16"/>
      <c r="BY1092" s="16"/>
      <c r="BZ1092" s="16"/>
      <c r="CA1092" s="16"/>
      <c r="CB1092" s="16"/>
      <c r="CC1092" s="16"/>
      <c r="CD1092" s="16"/>
      <c r="CE1092" s="16"/>
      <c r="CF1092" s="16"/>
      <c r="CG1092" s="16"/>
      <c r="CH1092" s="16"/>
      <c r="CI1092" s="16"/>
      <c r="CJ1092" s="16"/>
      <c r="CK1092" s="16"/>
      <c r="CL1092" s="16"/>
      <c r="CM1092" s="16"/>
      <c r="CN1092" s="16"/>
      <c r="CO1092" s="16"/>
      <c r="CP1092" s="16"/>
      <c r="CQ1092" s="16"/>
      <c r="CR1092" s="16"/>
      <c r="CS1092" s="16"/>
      <c r="CT1092" s="16"/>
      <c r="CU1092" s="16"/>
      <c r="CV1092" s="16"/>
      <c r="CW1092" s="16"/>
      <c r="CX1092" s="16"/>
      <c r="CY1092" s="16"/>
      <c r="CZ1092" s="16"/>
      <c r="DA1092" s="16"/>
      <c r="DB1092" s="16"/>
      <c r="DC1092" s="16"/>
      <c r="DD1092" s="16"/>
      <c r="DE1092" s="16"/>
      <c r="DF1092" s="16"/>
      <c r="DG1092" s="16"/>
      <c r="DH1092" s="16"/>
      <c r="DI1092" s="16"/>
      <c r="DJ1092" s="16"/>
      <c r="DK1092" s="16"/>
      <c r="DL1092" s="16"/>
      <c r="DM1092" s="16"/>
      <c r="DN1092" s="16"/>
      <c r="DO1092" s="16"/>
      <c r="DP1092" s="16"/>
      <c r="DQ1092" s="16"/>
      <c r="DR1092" s="16"/>
      <c r="DS1092" s="16"/>
      <c r="DT1092" s="16"/>
      <c r="DU1092" s="16"/>
      <c r="DV1092" s="16"/>
      <c r="DW1092" s="16"/>
      <c r="DX1092" s="16"/>
      <c r="DY1092" s="16"/>
      <c r="DZ1092" s="16"/>
      <c r="EA1092" s="16"/>
      <c r="EB1092" s="16"/>
      <c r="EC1092" s="16"/>
      <c r="ED1092" s="16"/>
      <c r="EE1092" s="16"/>
      <c r="EF1092" s="16"/>
      <c r="EG1092" s="16"/>
      <c r="EH1092" s="16"/>
      <c r="EI1092" s="16"/>
      <c r="EJ1092" s="16"/>
      <c r="EK1092" s="16"/>
      <c r="EL1092" s="16"/>
      <c r="EM1092" s="16"/>
      <c r="EN1092" s="16"/>
      <c r="EO1092" s="16"/>
      <c r="EP1092" s="16"/>
      <c r="EQ1092" s="16"/>
      <c r="ER1092" s="16"/>
      <c r="ES1092" s="16"/>
      <c r="ET1092" s="16"/>
      <c r="EU1092" s="16"/>
      <c r="EV1092" s="16"/>
      <c r="EW1092" s="16"/>
      <c r="EX1092" s="16"/>
      <c r="EY1092" s="16"/>
      <c r="EZ1092" s="16"/>
      <c r="FA1092" s="16"/>
      <c r="FB1092" s="16"/>
      <c r="FC1092" s="16"/>
      <c r="FD1092" s="16"/>
      <c r="FE1092" s="16"/>
      <c r="FF1092" s="16"/>
      <c r="FG1092" s="16"/>
      <c r="FH1092" s="16"/>
      <c r="FI1092" s="16"/>
      <c r="FJ1092" s="16"/>
      <c r="FK1092" s="16"/>
      <c r="FL1092" s="16"/>
      <c r="FM1092" s="16"/>
      <c r="FN1092" s="16"/>
      <c r="FO1092" s="16"/>
      <c r="FP1092" s="16"/>
      <c r="FQ1092" s="16"/>
      <c r="FR1092" s="16"/>
      <c r="FS1092" s="16"/>
      <c r="FT1092" s="16"/>
      <c r="FU1092" s="16"/>
      <c r="FV1092" s="16"/>
      <c r="FW1092" s="16"/>
      <c r="FX1092" s="16"/>
      <c r="FY1092" s="16"/>
      <c r="FZ1092" s="16"/>
      <c r="GA1092" s="16"/>
      <c r="GB1092" s="16"/>
      <c r="GC1092" s="16"/>
      <c r="GD1092" s="16"/>
      <c r="GE1092" s="16"/>
      <c r="GF1092" s="16"/>
      <c r="GG1092" s="16"/>
      <c r="GH1092" s="16"/>
      <c r="GI1092" s="16"/>
      <c r="GJ1092" s="16"/>
      <c r="GK1092" s="16"/>
      <c r="GL1092" s="16"/>
      <c r="GM1092" s="16"/>
      <c r="GN1092" s="16"/>
      <c r="GO1092" s="16"/>
      <c r="GP1092" s="16"/>
      <c r="GQ1092" s="16"/>
      <c r="GR1092" s="16"/>
      <c r="GS1092" s="16"/>
      <c r="GT1092" s="16"/>
      <c r="GU1092" s="16"/>
      <c r="GV1092" s="16"/>
      <c r="GW1092" s="16"/>
      <c r="GX1092" s="16"/>
      <c r="GY1092" s="16"/>
      <c r="GZ1092" s="16"/>
      <c r="HA1092" s="16"/>
      <c r="HB1092" s="16"/>
      <c r="HC1092" s="16"/>
      <c r="HD1092" s="16"/>
      <c r="HE1092" s="16"/>
      <c r="HF1092" s="16"/>
      <c r="HG1092" s="16"/>
      <c r="HH1092" s="16"/>
      <c r="HI1092" s="16"/>
      <c r="HJ1092" s="16"/>
      <c r="HK1092" s="16"/>
      <c r="HL1092" s="16"/>
      <c r="HM1092" s="16"/>
      <c r="HN1092" s="16"/>
      <c r="HO1092" s="16"/>
      <c r="HP1092" s="16"/>
      <c r="HQ1092" s="16"/>
      <c r="HR1092" s="16"/>
      <c r="HS1092" s="16"/>
      <c r="HT1092" s="16"/>
      <c r="HU1092" s="16"/>
      <c r="HV1092" s="16"/>
      <c r="HW1092" s="16"/>
      <c r="HX1092" s="16"/>
      <c r="HY1092" s="16"/>
      <c r="HZ1092" s="16"/>
      <c r="IA1092" s="16"/>
      <c r="IB1092" s="16"/>
      <c r="IC1092" s="16"/>
      <c r="ID1092" s="16"/>
      <c r="IE1092" s="16"/>
      <c r="IF1092" s="16"/>
      <c r="IG1092" s="16"/>
      <c r="IH1092" s="16"/>
      <c r="II1092" s="16"/>
      <c r="IJ1092" s="16"/>
      <c r="IK1092" s="16"/>
      <c r="IL1092" s="16"/>
      <c r="IM1092" s="16"/>
      <c r="IN1092" s="16"/>
      <c r="IO1092" s="16"/>
      <c r="IP1092" s="16"/>
      <c r="IQ1092" s="16"/>
      <c r="IR1092" s="16"/>
      <c r="IS1092" s="16"/>
      <c r="IT1092" s="16"/>
      <c r="IU1092" s="16"/>
      <c r="IV1092" s="16"/>
      <c r="IW1092" s="16"/>
      <c r="IX1092" s="16"/>
      <c r="IY1092" s="16"/>
      <c r="IZ1092" s="16"/>
      <c r="JA1092" s="16"/>
      <c r="JB1092" s="16"/>
      <c r="JC1092" s="16"/>
      <c r="JD1092" s="16"/>
      <c r="JE1092" s="16"/>
      <c r="JF1092" s="16"/>
      <c r="JG1092" s="16"/>
      <c r="JH1092" s="16"/>
      <c r="JI1092" s="16"/>
      <c r="JJ1092" s="16"/>
      <c r="JK1092" s="16"/>
      <c r="JL1092" s="16"/>
      <c r="JM1092" s="16"/>
      <c r="JN1092" s="16"/>
      <c r="JO1092" s="16"/>
      <c r="JP1092" s="16"/>
    </row>
    <row r="1093" spans="2:276" s="18" customFormat="1" ht="15.75" customHeight="1" x14ac:dyDescent="0.25">
      <c r="B1093" s="16"/>
      <c r="C1093" s="16"/>
      <c r="D1093" s="16"/>
      <c r="E1093" s="16"/>
      <c r="F1093" s="16"/>
      <c r="G1093" s="16"/>
      <c r="H1093" s="16"/>
      <c r="I1093" s="16"/>
      <c r="J1093" s="16"/>
      <c r="K1093" s="16"/>
      <c r="L1093" s="16"/>
      <c r="M1093" s="16"/>
      <c r="N1093" s="16"/>
      <c r="O1093" s="16"/>
      <c r="P1093" s="16"/>
      <c r="Q1093" s="16"/>
      <c r="R1093" s="16"/>
      <c r="S1093" s="16"/>
      <c r="T1093" s="16"/>
      <c r="U1093" s="16"/>
      <c r="V1093" s="16"/>
      <c r="W1093" s="16"/>
      <c r="X1093" s="16"/>
      <c r="Y1093" s="16"/>
      <c r="Z1093" s="16"/>
      <c r="AA1093" s="16"/>
      <c r="AB1093" s="16"/>
      <c r="AC1093" s="16"/>
      <c r="AD1093" s="16"/>
      <c r="AE1093" s="16"/>
      <c r="AF1093" s="16"/>
      <c r="AG1093" s="16"/>
      <c r="AH1093" s="16"/>
      <c r="AI1093" s="16"/>
      <c r="AJ1093" s="16"/>
      <c r="AK1093" s="16"/>
      <c r="AL1093" s="16"/>
      <c r="AM1093" s="16"/>
      <c r="AN1093" s="16"/>
      <c r="AO1093" s="16"/>
      <c r="AP1093" s="16"/>
      <c r="AQ1093" s="16"/>
      <c r="AR1093" s="16"/>
      <c r="AS1093" s="16"/>
      <c r="AT1093" s="16"/>
      <c r="AU1093" s="16"/>
      <c r="AV1093" s="16"/>
      <c r="AW1093" s="16"/>
      <c r="AX1093" s="16"/>
      <c r="AY1093" s="16"/>
      <c r="AZ1093" s="16"/>
      <c r="BA1093" s="16"/>
      <c r="BB1093" s="16"/>
      <c r="BC1093" s="16"/>
      <c r="BD1093" s="16"/>
      <c r="BE1093" s="16"/>
      <c r="BF1093" s="16"/>
      <c r="BG1093" s="16"/>
      <c r="BH1093" s="16"/>
      <c r="BI1093" s="16"/>
      <c r="BJ1093" s="16"/>
      <c r="BK1093" s="16"/>
      <c r="BL1093" s="16"/>
      <c r="BM1093" s="16"/>
      <c r="BN1093" s="16"/>
      <c r="BO1093" s="16"/>
      <c r="BP1093" s="16"/>
      <c r="BQ1093" s="16"/>
      <c r="BR1093" s="16"/>
      <c r="BS1093" s="16"/>
      <c r="BT1093" s="16"/>
      <c r="BU1093" s="16"/>
      <c r="BV1093" s="16"/>
      <c r="BW1093" s="16"/>
      <c r="BX1093" s="16"/>
      <c r="BY1093" s="16"/>
      <c r="BZ1093" s="16"/>
      <c r="CA1093" s="16"/>
      <c r="CB1093" s="16"/>
      <c r="CC1093" s="16"/>
      <c r="CD1093" s="16"/>
      <c r="CE1093" s="16"/>
      <c r="CF1093" s="16"/>
      <c r="CG1093" s="16"/>
      <c r="CH1093" s="16"/>
      <c r="CI1093" s="16"/>
      <c r="CJ1093" s="16"/>
      <c r="CK1093" s="16"/>
      <c r="CL1093" s="16"/>
      <c r="CM1093" s="16"/>
      <c r="CN1093" s="16"/>
      <c r="CO1093" s="16"/>
      <c r="CP1093" s="16"/>
      <c r="CQ1093" s="16"/>
      <c r="CR1093" s="16"/>
      <c r="CS1093" s="16"/>
      <c r="CT1093" s="16"/>
      <c r="CU1093" s="16"/>
      <c r="CV1093" s="16"/>
      <c r="CW1093" s="16"/>
      <c r="CX1093" s="16"/>
      <c r="CY1093" s="16"/>
      <c r="CZ1093" s="16"/>
      <c r="DA1093" s="16"/>
      <c r="DB1093" s="16"/>
      <c r="DC1093" s="16"/>
      <c r="DD1093" s="16"/>
      <c r="DE1093" s="16"/>
      <c r="DF1093" s="16"/>
      <c r="DG1093" s="16"/>
      <c r="DH1093" s="16"/>
      <c r="DI1093" s="16"/>
      <c r="DJ1093" s="16"/>
      <c r="DK1093" s="16"/>
      <c r="DL1093" s="16"/>
      <c r="DM1093" s="16"/>
      <c r="DN1093" s="16"/>
      <c r="DO1093" s="16"/>
      <c r="DP1093" s="16"/>
      <c r="DQ1093" s="16"/>
      <c r="DR1093" s="16"/>
      <c r="DS1093" s="16"/>
      <c r="DT1093" s="16"/>
      <c r="DU1093" s="16"/>
      <c r="DV1093" s="16"/>
      <c r="DW1093" s="16"/>
      <c r="DX1093" s="16"/>
      <c r="DY1093" s="16"/>
      <c r="DZ1093" s="16"/>
      <c r="EA1093" s="16"/>
      <c r="EB1093" s="16"/>
      <c r="EC1093" s="16"/>
      <c r="ED1093" s="16"/>
      <c r="EE1093" s="16"/>
      <c r="EF1093" s="16"/>
      <c r="EG1093" s="16"/>
      <c r="EH1093" s="16"/>
      <c r="EI1093" s="16"/>
      <c r="EJ1093" s="16"/>
      <c r="EK1093" s="16"/>
      <c r="EL1093" s="16"/>
      <c r="EM1093" s="16"/>
      <c r="EN1093" s="16"/>
      <c r="EO1093" s="16"/>
      <c r="EP1093" s="16"/>
      <c r="EQ1093" s="16"/>
      <c r="ER1093" s="16"/>
      <c r="ES1093" s="16"/>
      <c r="ET1093" s="16"/>
      <c r="EU1093" s="16"/>
      <c r="EV1093" s="16"/>
      <c r="EW1093" s="16"/>
      <c r="EX1093" s="16"/>
      <c r="EY1093" s="16"/>
      <c r="EZ1093" s="16"/>
      <c r="FA1093" s="16"/>
      <c r="FB1093" s="16"/>
      <c r="FC1093" s="16"/>
      <c r="FD1093" s="16"/>
      <c r="FE1093" s="16"/>
      <c r="FF1093" s="16"/>
      <c r="FG1093" s="16"/>
      <c r="FH1093" s="16"/>
      <c r="FI1093" s="16"/>
      <c r="FJ1093" s="16"/>
      <c r="FK1093" s="16"/>
      <c r="FL1093" s="16"/>
      <c r="FM1093" s="16"/>
      <c r="FN1093" s="16"/>
      <c r="FO1093" s="16"/>
      <c r="FP1093" s="16"/>
      <c r="FQ1093" s="16"/>
      <c r="FR1093" s="16"/>
      <c r="FS1093" s="16"/>
      <c r="FT1093" s="16"/>
      <c r="FU1093" s="16"/>
      <c r="FV1093" s="16"/>
      <c r="FW1093" s="16"/>
      <c r="FX1093" s="16"/>
      <c r="FY1093" s="16"/>
      <c r="FZ1093" s="16"/>
      <c r="GA1093" s="16"/>
      <c r="GB1093" s="16"/>
      <c r="GC1093" s="16"/>
      <c r="GD1093" s="16"/>
      <c r="GE1093" s="16"/>
      <c r="GF1093" s="16"/>
      <c r="GG1093" s="16"/>
      <c r="GH1093" s="16"/>
      <c r="GI1093" s="16"/>
      <c r="GJ1093" s="16"/>
      <c r="GK1093" s="16"/>
      <c r="GL1093" s="16"/>
      <c r="GM1093" s="16"/>
      <c r="GN1093" s="16"/>
      <c r="GO1093" s="16"/>
      <c r="GP1093" s="16"/>
      <c r="GQ1093" s="16"/>
      <c r="GR1093" s="16"/>
      <c r="GS1093" s="16"/>
      <c r="GT1093" s="16"/>
      <c r="GU1093" s="16"/>
      <c r="GV1093" s="16"/>
      <c r="GW1093" s="16"/>
      <c r="GX1093" s="16"/>
      <c r="GY1093" s="16"/>
      <c r="GZ1093" s="16"/>
      <c r="HA1093" s="16"/>
      <c r="HB1093" s="16"/>
      <c r="HC1093" s="16"/>
      <c r="HD1093" s="16"/>
      <c r="HE1093" s="16"/>
      <c r="HF1093" s="16"/>
      <c r="HG1093" s="16"/>
      <c r="HH1093" s="16"/>
      <c r="HI1093" s="16"/>
      <c r="HJ1093" s="16"/>
      <c r="HK1093" s="16"/>
      <c r="HL1093" s="16"/>
      <c r="HM1093" s="16"/>
      <c r="HN1093" s="16"/>
      <c r="HO1093" s="16"/>
      <c r="HP1093" s="16"/>
      <c r="HQ1093" s="16"/>
      <c r="HR1093" s="16"/>
      <c r="HS1093" s="16"/>
      <c r="HT1093" s="16"/>
      <c r="HU1093" s="16"/>
      <c r="HV1093" s="16"/>
      <c r="HW1093" s="16"/>
      <c r="HX1093" s="16"/>
      <c r="HY1093" s="16"/>
      <c r="HZ1093" s="16"/>
      <c r="IA1093" s="16"/>
      <c r="IB1093" s="16"/>
      <c r="IC1093" s="16"/>
      <c r="ID1093" s="16"/>
      <c r="IE1093" s="16"/>
      <c r="IF1093" s="16"/>
      <c r="IG1093" s="16"/>
      <c r="IH1093" s="16"/>
      <c r="II1093" s="16"/>
      <c r="IJ1093" s="16"/>
      <c r="IK1093" s="16"/>
      <c r="IL1093" s="16"/>
      <c r="IM1093" s="16"/>
      <c r="IN1093" s="16"/>
      <c r="IO1093" s="16"/>
      <c r="IP1093" s="16"/>
      <c r="IQ1093" s="16"/>
      <c r="IR1093" s="16"/>
      <c r="IS1093" s="16"/>
      <c r="IT1093" s="16"/>
      <c r="IU1093" s="16"/>
      <c r="IV1093" s="16"/>
      <c r="IW1093" s="16"/>
      <c r="IX1093" s="16"/>
      <c r="IY1093" s="16"/>
      <c r="IZ1093" s="16"/>
      <c r="JA1093" s="16"/>
      <c r="JB1093" s="16"/>
      <c r="JC1093" s="16"/>
      <c r="JD1093" s="16"/>
      <c r="JE1093" s="16"/>
      <c r="JF1093" s="16"/>
      <c r="JG1093" s="16"/>
      <c r="JH1093" s="16"/>
      <c r="JI1093" s="16"/>
      <c r="JJ1093" s="16"/>
      <c r="JK1093" s="16"/>
      <c r="JL1093" s="16"/>
      <c r="JM1093" s="16"/>
      <c r="JN1093" s="16"/>
      <c r="JO1093" s="16"/>
      <c r="JP1093" s="16"/>
    </row>
    <row r="1094" spans="2:276" s="18" customFormat="1" ht="15.75" customHeight="1" x14ac:dyDescent="0.25">
      <c r="B1094" s="16"/>
      <c r="C1094" s="16"/>
      <c r="D1094" s="16"/>
      <c r="E1094" s="16"/>
      <c r="F1094" s="16"/>
      <c r="G1094" s="16"/>
      <c r="H1094" s="16"/>
      <c r="I1094" s="16"/>
      <c r="J1094" s="16"/>
      <c r="K1094" s="16"/>
      <c r="L1094" s="16"/>
      <c r="M1094" s="16"/>
      <c r="N1094" s="16"/>
      <c r="O1094" s="16"/>
      <c r="P1094" s="16"/>
      <c r="Q1094" s="16"/>
      <c r="R1094" s="16"/>
      <c r="S1094" s="16"/>
      <c r="T1094" s="16"/>
      <c r="U1094" s="16"/>
      <c r="V1094" s="16"/>
      <c r="W1094" s="16"/>
      <c r="X1094" s="16"/>
      <c r="Y1094" s="16"/>
      <c r="Z1094" s="16"/>
      <c r="AA1094" s="16"/>
      <c r="AB1094" s="16"/>
      <c r="AC1094" s="16"/>
      <c r="AD1094" s="16"/>
      <c r="AE1094" s="16"/>
      <c r="AF1094" s="16"/>
      <c r="AG1094" s="16"/>
      <c r="AH1094" s="16"/>
      <c r="AI1094" s="16"/>
      <c r="AJ1094" s="16"/>
      <c r="AK1094" s="16"/>
      <c r="AL1094" s="16"/>
      <c r="AM1094" s="16"/>
      <c r="AN1094" s="16"/>
      <c r="AO1094" s="16"/>
      <c r="AP1094" s="16"/>
      <c r="AQ1094" s="16"/>
      <c r="AR1094" s="16"/>
      <c r="AS1094" s="16"/>
      <c r="AT1094" s="16"/>
      <c r="AU1094" s="16"/>
      <c r="AV1094" s="16"/>
      <c r="AW1094" s="16"/>
      <c r="AX1094" s="16"/>
      <c r="AY1094" s="16"/>
      <c r="AZ1094" s="16"/>
      <c r="BA1094" s="16"/>
      <c r="BB1094" s="16"/>
      <c r="BC1094" s="16"/>
      <c r="BD1094" s="16"/>
      <c r="BE1094" s="16"/>
      <c r="BF1094" s="16"/>
      <c r="BG1094" s="16"/>
      <c r="BH1094" s="16"/>
      <c r="BI1094" s="16"/>
      <c r="BJ1094" s="16"/>
      <c r="BK1094" s="16"/>
      <c r="BL1094" s="16"/>
      <c r="BM1094" s="16"/>
      <c r="BN1094" s="16"/>
      <c r="BO1094" s="16"/>
      <c r="BP1094" s="16"/>
      <c r="BQ1094" s="16"/>
      <c r="BR1094" s="16"/>
      <c r="BS1094" s="16"/>
      <c r="BT1094" s="16"/>
      <c r="BU1094" s="16"/>
      <c r="BV1094" s="16"/>
      <c r="BW1094" s="16"/>
      <c r="BX1094" s="16"/>
      <c r="BY1094" s="16"/>
      <c r="BZ1094" s="16"/>
      <c r="CA1094" s="16"/>
      <c r="CB1094" s="16"/>
      <c r="CC1094" s="16"/>
      <c r="CD1094" s="16"/>
      <c r="CE1094" s="16"/>
      <c r="CF1094" s="16"/>
      <c r="CG1094" s="16"/>
      <c r="CH1094" s="16"/>
      <c r="CI1094" s="16"/>
      <c r="CJ1094" s="16"/>
      <c r="CK1094" s="16"/>
      <c r="CL1094" s="16"/>
      <c r="CM1094" s="16"/>
      <c r="CN1094" s="16"/>
      <c r="CO1094" s="16"/>
      <c r="CP1094" s="16"/>
      <c r="CQ1094" s="16"/>
      <c r="CR1094" s="16"/>
      <c r="CS1094" s="16"/>
      <c r="CT1094" s="16"/>
      <c r="CU1094" s="16"/>
      <c r="CV1094" s="16"/>
      <c r="CW1094" s="16"/>
      <c r="CX1094" s="16"/>
      <c r="CY1094" s="16"/>
      <c r="CZ1094" s="16"/>
      <c r="DA1094" s="16"/>
      <c r="DB1094" s="16"/>
      <c r="DC1094" s="16"/>
      <c r="DD1094" s="16"/>
      <c r="DE1094" s="16"/>
      <c r="DF1094" s="16"/>
      <c r="DG1094" s="16"/>
      <c r="DH1094" s="16"/>
      <c r="DI1094" s="16"/>
      <c r="DJ1094" s="16"/>
      <c r="DK1094" s="16"/>
      <c r="DL1094" s="16"/>
      <c r="DM1094" s="16"/>
      <c r="DN1094" s="16"/>
      <c r="DO1094" s="16"/>
      <c r="DP1094" s="16"/>
      <c r="DQ1094" s="16"/>
      <c r="DR1094" s="16"/>
      <c r="DS1094" s="16"/>
      <c r="DT1094" s="16"/>
      <c r="DU1094" s="16"/>
      <c r="DV1094" s="16"/>
      <c r="DW1094" s="16"/>
      <c r="DX1094" s="16"/>
      <c r="DY1094" s="16"/>
      <c r="DZ1094" s="16"/>
      <c r="EA1094" s="16"/>
      <c r="EB1094" s="16"/>
      <c r="EC1094" s="16"/>
      <c r="ED1094" s="16"/>
      <c r="EE1094" s="16"/>
      <c r="EF1094" s="16"/>
      <c r="EG1094" s="16"/>
      <c r="EH1094" s="16"/>
      <c r="EI1094" s="16"/>
      <c r="EJ1094" s="16"/>
      <c r="EK1094" s="16"/>
      <c r="EL1094" s="16"/>
      <c r="EM1094" s="16"/>
      <c r="EN1094" s="16"/>
      <c r="EO1094" s="16"/>
      <c r="EP1094" s="16"/>
      <c r="EQ1094" s="16"/>
      <c r="ER1094" s="16"/>
      <c r="ES1094" s="16"/>
      <c r="ET1094" s="16"/>
      <c r="EU1094" s="16"/>
      <c r="EV1094" s="16"/>
      <c r="EW1094" s="16"/>
      <c r="EX1094" s="16"/>
      <c r="EY1094" s="16"/>
      <c r="EZ1094" s="16"/>
      <c r="FA1094" s="16"/>
      <c r="FB1094" s="16"/>
      <c r="FC1094" s="16"/>
      <c r="FD1094" s="16"/>
      <c r="FE1094" s="16"/>
      <c r="FF1094" s="16"/>
      <c r="FG1094" s="16"/>
      <c r="FH1094" s="16"/>
      <c r="FI1094" s="16"/>
      <c r="FJ1094" s="16"/>
      <c r="FK1094" s="16"/>
      <c r="FL1094" s="16"/>
      <c r="FM1094" s="16"/>
      <c r="FN1094" s="16"/>
      <c r="FO1094" s="16"/>
      <c r="FP1094" s="16"/>
      <c r="FQ1094" s="16"/>
      <c r="FR1094" s="16"/>
      <c r="FS1094" s="16"/>
      <c r="FT1094" s="16"/>
      <c r="FU1094" s="16"/>
      <c r="FV1094" s="16"/>
      <c r="FW1094" s="16"/>
      <c r="FX1094" s="16"/>
      <c r="FY1094" s="16"/>
      <c r="FZ1094" s="16"/>
      <c r="GA1094" s="16"/>
      <c r="GB1094" s="16"/>
      <c r="GC1094" s="16"/>
      <c r="GD1094" s="16"/>
      <c r="GE1094" s="16"/>
      <c r="GF1094" s="16"/>
      <c r="GG1094" s="16"/>
      <c r="GH1094" s="16"/>
      <c r="GI1094" s="16"/>
      <c r="GJ1094" s="16"/>
      <c r="GK1094" s="16"/>
      <c r="GL1094" s="16"/>
      <c r="GM1094" s="16"/>
      <c r="GN1094" s="16"/>
      <c r="GO1094" s="16"/>
      <c r="GP1094" s="16"/>
      <c r="GQ1094" s="16"/>
      <c r="GR1094" s="16"/>
      <c r="GS1094" s="16"/>
      <c r="GT1094" s="16"/>
      <c r="GU1094" s="16"/>
      <c r="GV1094" s="16"/>
      <c r="GW1094" s="16"/>
      <c r="GX1094" s="16"/>
      <c r="GY1094" s="16"/>
      <c r="GZ1094" s="16"/>
      <c r="HA1094" s="16"/>
      <c r="HB1094" s="16"/>
      <c r="HC1094" s="16"/>
      <c r="HD1094" s="16"/>
      <c r="HE1094" s="16"/>
      <c r="HF1094" s="16"/>
      <c r="HG1094" s="16"/>
      <c r="HH1094" s="16"/>
      <c r="HI1094" s="16"/>
      <c r="HJ1094" s="16"/>
      <c r="HK1094" s="16"/>
      <c r="HL1094" s="16"/>
      <c r="HM1094" s="16"/>
      <c r="HN1094" s="16"/>
      <c r="HO1094" s="16"/>
      <c r="HP1094" s="16"/>
      <c r="HQ1094" s="16"/>
      <c r="HR1094" s="16"/>
      <c r="HS1094" s="16"/>
      <c r="HT1094" s="16"/>
      <c r="HU1094" s="16"/>
      <c r="HV1094" s="16"/>
      <c r="HW1094" s="16"/>
      <c r="HX1094" s="16"/>
      <c r="HY1094" s="16"/>
      <c r="HZ1094" s="16"/>
      <c r="IA1094" s="16"/>
      <c r="IB1094" s="16"/>
      <c r="IC1094" s="16"/>
      <c r="ID1094" s="16"/>
      <c r="IE1094" s="16"/>
      <c r="IF1094" s="16"/>
      <c r="IG1094" s="16"/>
      <c r="IH1094" s="16"/>
      <c r="II1094" s="16"/>
      <c r="IJ1094" s="16"/>
      <c r="IK1094" s="16"/>
      <c r="IL1094" s="16"/>
      <c r="IM1094" s="16"/>
      <c r="IN1094" s="16"/>
      <c r="IO1094" s="16"/>
      <c r="IP1094" s="16"/>
      <c r="IQ1094" s="16"/>
      <c r="IR1094" s="16"/>
      <c r="IS1094" s="16"/>
      <c r="IT1094" s="16"/>
      <c r="IU1094" s="16"/>
      <c r="IV1094" s="16"/>
      <c r="IW1094" s="16"/>
      <c r="IX1094" s="16"/>
      <c r="IY1094" s="16"/>
      <c r="IZ1094" s="16"/>
      <c r="JA1094" s="16"/>
      <c r="JB1094" s="16"/>
      <c r="JC1094" s="16"/>
      <c r="JD1094" s="16"/>
      <c r="JE1094" s="16"/>
      <c r="JF1094" s="16"/>
      <c r="JG1094" s="16"/>
      <c r="JH1094" s="16"/>
      <c r="JI1094" s="16"/>
      <c r="JJ1094" s="16"/>
      <c r="JK1094" s="16"/>
      <c r="JL1094" s="16"/>
      <c r="JM1094" s="16"/>
      <c r="JN1094" s="16"/>
      <c r="JO1094" s="16"/>
      <c r="JP1094" s="16"/>
    </row>
    <row r="1095" spans="2:276" s="18" customFormat="1" ht="15.75" customHeight="1" x14ac:dyDescent="0.25">
      <c r="B1095" s="16"/>
      <c r="C1095" s="16"/>
      <c r="D1095" s="16"/>
      <c r="E1095" s="16"/>
      <c r="F1095" s="16"/>
      <c r="G1095" s="16"/>
      <c r="H1095" s="16"/>
      <c r="I1095" s="16"/>
      <c r="J1095" s="16"/>
      <c r="K1095" s="16"/>
      <c r="L1095" s="16"/>
      <c r="M1095" s="16"/>
      <c r="N1095" s="16"/>
      <c r="O1095" s="16"/>
      <c r="P1095" s="16"/>
      <c r="Q1095" s="16"/>
      <c r="R1095" s="16"/>
      <c r="S1095" s="16"/>
      <c r="T1095" s="16"/>
      <c r="U1095" s="16"/>
      <c r="V1095" s="16"/>
      <c r="W1095" s="16"/>
      <c r="X1095" s="16"/>
      <c r="Y1095" s="16"/>
      <c r="Z1095" s="16"/>
      <c r="AA1095" s="16"/>
      <c r="AB1095" s="16"/>
      <c r="AC1095" s="16"/>
      <c r="AD1095" s="16"/>
      <c r="AE1095" s="16"/>
      <c r="AF1095" s="16"/>
      <c r="AG1095" s="16"/>
      <c r="AH1095" s="16"/>
      <c r="AI1095" s="16"/>
      <c r="AJ1095" s="16"/>
      <c r="AK1095" s="16"/>
      <c r="AL1095" s="16"/>
      <c r="AM1095" s="16"/>
      <c r="AN1095" s="16"/>
      <c r="AO1095" s="16"/>
      <c r="AP1095" s="16"/>
      <c r="AQ1095" s="16"/>
      <c r="AR1095" s="16"/>
      <c r="AS1095" s="16"/>
      <c r="AT1095" s="16"/>
      <c r="AU1095" s="16"/>
      <c r="AV1095" s="16"/>
      <c r="AW1095" s="16"/>
      <c r="AX1095" s="16"/>
      <c r="AY1095" s="16"/>
      <c r="AZ1095" s="16"/>
      <c r="BA1095" s="16"/>
      <c r="BB1095" s="16"/>
      <c r="BC1095" s="16"/>
      <c r="BD1095" s="16"/>
      <c r="BE1095" s="16"/>
      <c r="BF1095" s="16"/>
      <c r="BG1095" s="16"/>
      <c r="BH1095" s="16"/>
      <c r="BI1095" s="16"/>
      <c r="BJ1095" s="16"/>
      <c r="BK1095" s="16"/>
      <c r="BL1095" s="16"/>
      <c r="BM1095" s="16"/>
      <c r="BN1095" s="16"/>
      <c r="BO1095" s="16"/>
      <c r="BP1095" s="16"/>
      <c r="BQ1095" s="16"/>
      <c r="BR1095" s="16"/>
      <c r="BS1095" s="16"/>
      <c r="BT1095" s="16"/>
      <c r="BU1095" s="16"/>
      <c r="BV1095" s="16"/>
      <c r="BW1095" s="16"/>
      <c r="BX1095" s="16"/>
      <c r="BY1095" s="16"/>
      <c r="BZ1095" s="16"/>
      <c r="CA1095" s="16"/>
      <c r="CB1095" s="16"/>
      <c r="CC1095" s="16"/>
      <c r="CD1095" s="16"/>
      <c r="CE1095" s="16"/>
      <c r="CF1095" s="16"/>
      <c r="CG1095" s="16"/>
      <c r="CH1095" s="16"/>
      <c r="CI1095" s="16"/>
      <c r="CJ1095" s="16"/>
      <c r="CK1095" s="16"/>
      <c r="CL1095" s="16"/>
      <c r="CM1095" s="16"/>
      <c r="CN1095" s="16"/>
      <c r="CO1095" s="16"/>
      <c r="CP1095" s="16"/>
      <c r="CQ1095" s="16"/>
      <c r="CR1095" s="16"/>
      <c r="CS1095" s="16"/>
      <c r="CT1095" s="16"/>
      <c r="CU1095" s="16"/>
      <c r="CV1095" s="16"/>
      <c r="CW1095" s="16"/>
      <c r="CX1095" s="16"/>
      <c r="CY1095" s="16"/>
      <c r="CZ1095" s="16"/>
      <c r="DA1095" s="16"/>
      <c r="DB1095" s="16"/>
      <c r="DC1095" s="16"/>
      <c r="DD1095" s="16"/>
      <c r="DE1095" s="16"/>
      <c r="DF1095" s="16"/>
      <c r="DG1095" s="16"/>
      <c r="DH1095" s="16"/>
      <c r="DI1095" s="16"/>
      <c r="DJ1095" s="16"/>
      <c r="DK1095" s="16"/>
      <c r="DL1095" s="16"/>
      <c r="DM1095" s="16"/>
      <c r="DN1095" s="16"/>
      <c r="DO1095" s="16"/>
      <c r="DP1095" s="16"/>
      <c r="DQ1095" s="16"/>
      <c r="DR1095" s="16"/>
      <c r="DS1095" s="16"/>
      <c r="DT1095" s="16"/>
      <c r="DU1095" s="16"/>
      <c r="DV1095" s="16"/>
      <c r="DW1095" s="16"/>
      <c r="DX1095" s="16"/>
      <c r="DY1095" s="16"/>
      <c r="DZ1095" s="16"/>
      <c r="EA1095" s="16"/>
      <c r="EB1095" s="16"/>
      <c r="EC1095" s="16"/>
      <c r="ED1095" s="16"/>
      <c r="EE1095" s="16"/>
      <c r="EF1095" s="16"/>
      <c r="EG1095" s="16"/>
      <c r="EH1095" s="16"/>
      <c r="EI1095" s="16"/>
      <c r="EJ1095" s="16"/>
      <c r="EK1095" s="16"/>
      <c r="EL1095" s="16"/>
      <c r="EM1095" s="16"/>
      <c r="EN1095" s="16"/>
      <c r="EO1095" s="16"/>
      <c r="EP1095" s="16"/>
      <c r="EQ1095" s="16"/>
      <c r="ER1095" s="16"/>
      <c r="ES1095" s="16"/>
      <c r="ET1095" s="16"/>
      <c r="EU1095" s="16"/>
      <c r="EV1095" s="16"/>
      <c r="EW1095" s="16"/>
      <c r="EX1095" s="16"/>
      <c r="EY1095" s="16"/>
      <c r="EZ1095" s="16"/>
      <c r="FA1095" s="16"/>
      <c r="FB1095" s="16"/>
      <c r="FC1095" s="16"/>
      <c r="FD1095" s="16"/>
      <c r="FE1095" s="16"/>
      <c r="FF1095" s="16"/>
      <c r="FG1095" s="16"/>
      <c r="FH1095" s="16"/>
      <c r="FI1095" s="16"/>
      <c r="FJ1095" s="16"/>
      <c r="FK1095" s="16"/>
      <c r="FL1095" s="16"/>
      <c r="FM1095" s="16"/>
      <c r="FN1095" s="16"/>
      <c r="FO1095" s="16"/>
      <c r="FP1095" s="16"/>
      <c r="FQ1095" s="16"/>
      <c r="FR1095" s="16"/>
      <c r="FS1095" s="16"/>
      <c r="FT1095" s="16"/>
      <c r="FU1095" s="16"/>
      <c r="FV1095" s="16"/>
      <c r="FW1095" s="16"/>
      <c r="FX1095" s="16"/>
      <c r="FY1095" s="16"/>
      <c r="FZ1095" s="16"/>
      <c r="GA1095" s="16"/>
      <c r="GB1095" s="16"/>
      <c r="GC1095" s="16"/>
      <c r="GD1095" s="16"/>
      <c r="GE1095" s="16"/>
      <c r="GF1095" s="16"/>
      <c r="GG1095" s="16"/>
      <c r="GH1095" s="16"/>
      <c r="GI1095" s="16"/>
      <c r="GJ1095" s="16"/>
      <c r="GK1095" s="16"/>
      <c r="GL1095" s="16"/>
      <c r="GM1095" s="16"/>
      <c r="GN1095" s="16"/>
      <c r="GO1095" s="16"/>
      <c r="GP1095" s="16"/>
      <c r="GQ1095" s="16"/>
      <c r="GR1095" s="16"/>
      <c r="GS1095" s="16"/>
      <c r="GT1095" s="16"/>
      <c r="GU1095" s="16"/>
      <c r="GV1095" s="16"/>
      <c r="GW1095" s="16"/>
      <c r="GX1095" s="16"/>
      <c r="GY1095" s="16"/>
      <c r="GZ1095" s="16"/>
      <c r="HA1095" s="16"/>
      <c r="HB1095" s="16"/>
      <c r="HC1095" s="16"/>
      <c r="HD1095" s="16"/>
      <c r="HE1095" s="16"/>
      <c r="HF1095" s="16"/>
      <c r="HG1095" s="16"/>
      <c r="HH1095" s="16"/>
      <c r="HI1095" s="16"/>
      <c r="HJ1095" s="16"/>
      <c r="HK1095" s="16"/>
      <c r="HL1095" s="16"/>
      <c r="HM1095" s="16"/>
      <c r="HN1095" s="16"/>
      <c r="HO1095" s="16"/>
      <c r="HP1095" s="16"/>
      <c r="HQ1095" s="16"/>
      <c r="HR1095" s="16"/>
      <c r="HS1095" s="16"/>
      <c r="HT1095" s="16"/>
      <c r="HU1095" s="16"/>
      <c r="HV1095" s="16"/>
      <c r="HW1095" s="16"/>
      <c r="HX1095" s="16"/>
      <c r="HY1095" s="16"/>
      <c r="HZ1095" s="16"/>
      <c r="IA1095" s="16"/>
      <c r="IB1095" s="16"/>
      <c r="IC1095" s="16"/>
      <c r="ID1095" s="16"/>
      <c r="IE1095" s="16"/>
      <c r="IF1095" s="16"/>
      <c r="IG1095" s="16"/>
      <c r="IH1095" s="16"/>
      <c r="II1095" s="16"/>
      <c r="IJ1095" s="16"/>
      <c r="IK1095" s="16"/>
      <c r="IL1095" s="16"/>
      <c r="IM1095" s="16"/>
      <c r="IN1095" s="16"/>
      <c r="IO1095" s="16"/>
      <c r="IP1095" s="16"/>
      <c r="IQ1095" s="16"/>
      <c r="IR1095" s="16"/>
      <c r="IS1095" s="16"/>
      <c r="IT1095" s="16"/>
      <c r="IU1095" s="16"/>
      <c r="IV1095" s="16"/>
      <c r="IW1095" s="16"/>
      <c r="IX1095" s="16"/>
      <c r="IY1095" s="16"/>
      <c r="IZ1095" s="16"/>
      <c r="JA1095" s="16"/>
      <c r="JB1095" s="16"/>
      <c r="JC1095" s="16"/>
      <c r="JD1095" s="16"/>
      <c r="JE1095" s="16"/>
      <c r="JF1095" s="16"/>
      <c r="JG1095" s="16"/>
      <c r="JH1095" s="16"/>
      <c r="JI1095" s="16"/>
      <c r="JJ1095" s="16"/>
      <c r="JK1095" s="16"/>
      <c r="JL1095" s="16"/>
      <c r="JM1095" s="16"/>
      <c r="JN1095" s="16"/>
      <c r="JO1095" s="16"/>
      <c r="JP1095" s="16"/>
    </row>
    <row r="1096" spans="2:276" s="18" customFormat="1" ht="15.75" customHeight="1" x14ac:dyDescent="0.25">
      <c r="B1096" s="16"/>
      <c r="C1096" s="16"/>
      <c r="D1096" s="16"/>
      <c r="E1096" s="16"/>
      <c r="F1096" s="16"/>
      <c r="G1096" s="16"/>
      <c r="H1096" s="16"/>
      <c r="I1096" s="16"/>
      <c r="J1096" s="16"/>
      <c r="K1096" s="16"/>
      <c r="L1096" s="16"/>
      <c r="M1096" s="16"/>
      <c r="N1096" s="16"/>
      <c r="O1096" s="16"/>
      <c r="P1096" s="16"/>
      <c r="Q1096" s="16"/>
      <c r="R1096" s="16"/>
      <c r="S1096" s="16"/>
      <c r="T1096" s="16"/>
      <c r="U1096" s="16"/>
      <c r="V1096" s="16"/>
      <c r="W1096" s="16"/>
      <c r="X1096" s="16"/>
      <c r="Y1096" s="16"/>
      <c r="Z1096" s="16"/>
      <c r="AA1096" s="16"/>
      <c r="AB1096" s="16"/>
      <c r="AC1096" s="16"/>
      <c r="AD1096" s="16"/>
      <c r="AE1096" s="16"/>
      <c r="AF1096" s="16"/>
      <c r="AG1096" s="16"/>
      <c r="AH1096" s="16"/>
      <c r="AI1096" s="16"/>
      <c r="AJ1096" s="16"/>
      <c r="AK1096" s="16"/>
      <c r="AL1096" s="16"/>
      <c r="AM1096" s="16"/>
      <c r="AN1096" s="16"/>
      <c r="AO1096" s="16"/>
      <c r="AP1096" s="16"/>
      <c r="AQ1096" s="16"/>
      <c r="AR1096" s="16"/>
      <c r="AS1096" s="16"/>
      <c r="AT1096" s="16"/>
      <c r="AU1096" s="16"/>
      <c r="AV1096" s="16"/>
      <c r="AW1096" s="16"/>
      <c r="AX1096" s="16"/>
      <c r="AY1096" s="16"/>
      <c r="AZ1096" s="16"/>
      <c r="BA1096" s="16"/>
      <c r="BB1096" s="16"/>
      <c r="BC1096" s="16"/>
      <c r="BD1096" s="16"/>
      <c r="BE1096" s="16"/>
      <c r="BF1096" s="16"/>
      <c r="BG1096" s="16"/>
      <c r="BH1096" s="16"/>
      <c r="BI1096" s="16"/>
      <c r="BJ1096" s="16"/>
      <c r="BK1096" s="16"/>
      <c r="BL1096" s="16"/>
      <c r="BM1096" s="16"/>
      <c r="BN1096" s="16"/>
      <c r="BO1096" s="16"/>
      <c r="BP1096" s="16"/>
      <c r="BQ1096" s="16"/>
      <c r="BR1096" s="16"/>
      <c r="BS1096" s="16"/>
      <c r="BT1096" s="16"/>
      <c r="BU1096" s="16"/>
      <c r="BV1096" s="16"/>
      <c r="BW1096" s="16"/>
      <c r="BX1096" s="16"/>
      <c r="BY1096" s="16"/>
      <c r="BZ1096" s="16"/>
      <c r="CA1096" s="16"/>
      <c r="CB1096" s="16"/>
      <c r="CC1096" s="16"/>
      <c r="CD1096" s="16"/>
      <c r="CE1096" s="16"/>
      <c r="CF1096" s="16"/>
      <c r="CG1096" s="16"/>
      <c r="CH1096" s="16"/>
      <c r="CI1096" s="16"/>
      <c r="CJ1096" s="16"/>
      <c r="CK1096" s="16"/>
      <c r="CL1096" s="16"/>
      <c r="CM1096" s="16"/>
      <c r="CN1096" s="16"/>
      <c r="CO1096" s="16"/>
      <c r="CP1096" s="16"/>
      <c r="CQ1096" s="16"/>
      <c r="CR1096" s="16"/>
      <c r="CS1096" s="16"/>
      <c r="CT1096" s="16"/>
      <c r="CU1096" s="16"/>
      <c r="CV1096" s="16"/>
      <c r="CW1096" s="16"/>
      <c r="CX1096" s="16"/>
      <c r="CY1096" s="16"/>
      <c r="CZ1096" s="16"/>
      <c r="DA1096" s="16"/>
      <c r="DB1096" s="16"/>
      <c r="DC1096" s="16"/>
      <c r="DD1096" s="16"/>
      <c r="DE1096" s="16"/>
      <c r="DF1096" s="16"/>
      <c r="DG1096" s="16"/>
      <c r="DH1096" s="16"/>
      <c r="DI1096" s="16"/>
      <c r="DJ1096" s="16"/>
      <c r="DK1096" s="16"/>
      <c r="DL1096" s="16"/>
      <c r="DM1096" s="16"/>
      <c r="DN1096" s="16"/>
      <c r="DO1096" s="16"/>
      <c r="DP1096" s="16"/>
      <c r="DQ1096" s="16"/>
      <c r="DR1096" s="16"/>
      <c r="DS1096" s="16"/>
      <c r="DT1096" s="16"/>
      <c r="DU1096" s="16"/>
      <c r="DV1096" s="16"/>
      <c r="DW1096" s="16"/>
      <c r="DX1096" s="16"/>
      <c r="DY1096" s="16"/>
      <c r="DZ1096" s="16"/>
      <c r="EA1096" s="16"/>
      <c r="EB1096" s="16"/>
      <c r="EC1096" s="16"/>
      <c r="ED1096" s="16"/>
      <c r="EE1096" s="16"/>
      <c r="EF1096" s="16"/>
      <c r="EG1096" s="16"/>
      <c r="EH1096" s="16"/>
      <c r="EI1096" s="16"/>
      <c r="EJ1096" s="16"/>
      <c r="EK1096" s="16"/>
      <c r="EL1096" s="16"/>
      <c r="EM1096" s="16"/>
      <c r="EN1096" s="16"/>
      <c r="EO1096" s="16"/>
      <c r="EP1096" s="16"/>
      <c r="EQ1096" s="16"/>
      <c r="ER1096" s="16"/>
      <c r="ES1096" s="16"/>
      <c r="ET1096" s="16"/>
      <c r="EU1096" s="16"/>
      <c r="EV1096" s="16"/>
      <c r="EW1096" s="16"/>
      <c r="EX1096" s="16"/>
      <c r="EY1096" s="16"/>
      <c r="EZ1096" s="16"/>
      <c r="FA1096" s="16"/>
      <c r="FB1096" s="16"/>
      <c r="FC1096" s="16"/>
      <c r="FD1096" s="16"/>
      <c r="FE1096" s="16"/>
      <c r="FF1096" s="16"/>
      <c r="FG1096" s="16"/>
      <c r="FH1096" s="16"/>
      <c r="FI1096" s="16"/>
      <c r="FJ1096" s="16"/>
      <c r="FK1096" s="16"/>
      <c r="FL1096" s="16"/>
      <c r="FM1096" s="16"/>
      <c r="FN1096" s="16"/>
      <c r="FO1096" s="16"/>
      <c r="FP1096" s="16"/>
      <c r="FQ1096" s="16"/>
      <c r="FR1096" s="16"/>
      <c r="FS1096" s="16"/>
      <c r="FT1096" s="16"/>
      <c r="FU1096" s="16"/>
      <c r="FV1096" s="16"/>
      <c r="FW1096" s="16"/>
      <c r="FX1096" s="16"/>
      <c r="FY1096" s="16"/>
      <c r="FZ1096" s="16"/>
      <c r="GA1096" s="16"/>
      <c r="GB1096" s="16"/>
      <c r="GC1096" s="16"/>
      <c r="GD1096" s="16"/>
      <c r="GE1096" s="16"/>
      <c r="GF1096" s="16"/>
      <c r="GG1096" s="16"/>
      <c r="GH1096" s="16"/>
      <c r="GI1096" s="16"/>
      <c r="GJ1096" s="16"/>
      <c r="GK1096" s="16"/>
      <c r="GL1096" s="16"/>
      <c r="GM1096" s="16"/>
      <c r="GN1096" s="16"/>
      <c r="GO1096" s="16"/>
      <c r="GP1096" s="16"/>
      <c r="GQ1096" s="16"/>
      <c r="GR1096" s="16"/>
      <c r="GS1096" s="16"/>
      <c r="GT1096" s="16"/>
      <c r="GU1096" s="16"/>
      <c r="GV1096" s="16"/>
      <c r="GW1096" s="16"/>
      <c r="GX1096" s="16"/>
      <c r="GY1096" s="16"/>
      <c r="GZ1096" s="16"/>
      <c r="HA1096" s="16"/>
      <c r="HB1096" s="16"/>
      <c r="HC1096" s="16"/>
      <c r="HD1096" s="16"/>
      <c r="HE1096" s="16"/>
      <c r="HF1096" s="16"/>
      <c r="HG1096" s="16"/>
      <c r="HH1096" s="16"/>
      <c r="HI1096" s="16"/>
      <c r="HJ1096" s="16"/>
      <c r="HK1096" s="16"/>
      <c r="HL1096" s="16"/>
      <c r="HM1096" s="16"/>
      <c r="HN1096" s="16"/>
      <c r="HO1096" s="16"/>
      <c r="HP1096" s="16"/>
      <c r="HQ1096" s="16"/>
      <c r="HR1096" s="16"/>
      <c r="HS1096" s="16"/>
      <c r="HT1096" s="16"/>
      <c r="HU1096" s="16"/>
      <c r="HV1096" s="16"/>
      <c r="HW1096" s="16"/>
      <c r="HX1096" s="16"/>
      <c r="HY1096" s="16"/>
      <c r="HZ1096" s="16"/>
      <c r="IA1096" s="16"/>
      <c r="IB1096" s="16"/>
      <c r="IC1096" s="16"/>
      <c r="ID1096" s="16"/>
      <c r="IE1096" s="16"/>
      <c r="IF1096" s="16"/>
      <c r="IG1096" s="16"/>
      <c r="IH1096" s="16"/>
      <c r="II1096" s="16"/>
      <c r="IJ1096" s="16"/>
      <c r="IK1096" s="16"/>
      <c r="IL1096" s="16"/>
      <c r="IM1096" s="16"/>
      <c r="IN1096" s="16"/>
      <c r="IO1096" s="16"/>
      <c r="IP1096" s="16"/>
      <c r="IQ1096" s="16"/>
      <c r="IR1096" s="16"/>
      <c r="IS1096" s="16"/>
      <c r="IT1096" s="16"/>
      <c r="IU1096" s="16"/>
      <c r="IV1096" s="16"/>
      <c r="IW1096" s="16"/>
      <c r="IX1096" s="16"/>
      <c r="IY1096" s="16"/>
      <c r="IZ1096" s="16"/>
      <c r="JA1096" s="16"/>
      <c r="JB1096" s="16"/>
      <c r="JC1096" s="16"/>
      <c r="JD1096" s="16"/>
      <c r="JE1096" s="16"/>
      <c r="JF1096" s="16"/>
      <c r="JG1096" s="16"/>
      <c r="JH1096" s="16"/>
      <c r="JI1096" s="16"/>
      <c r="JJ1096" s="16"/>
      <c r="JK1096" s="16"/>
      <c r="JL1096" s="16"/>
      <c r="JM1096" s="16"/>
      <c r="JN1096" s="16"/>
      <c r="JO1096" s="16"/>
      <c r="JP1096" s="16"/>
    </row>
    <row r="1097" spans="2:276" s="18" customFormat="1" ht="15.75" customHeight="1" x14ac:dyDescent="0.25">
      <c r="B1097" s="16"/>
      <c r="C1097" s="16"/>
      <c r="D1097" s="16"/>
      <c r="E1097" s="16"/>
      <c r="F1097" s="16"/>
      <c r="G1097" s="16"/>
      <c r="H1097" s="16"/>
      <c r="I1097" s="16"/>
      <c r="J1097" s="16"/>
      <c r="K1097" s="16"/>
      <c r="L1097" s="16"/>
      <c r="M1097" s="16"/>
      <c r="N1097" s="16"/>
      <c r="O1097" s="16"/>
      <c r="P1097" s="16"/>
      <c r="Q1097" s="16"/>
      <c r="R1097" s="16"/>
      <c r="S1097" s="16"/>
      <c r="T1097" s="16"/>
      <c r="U1097" s="16"/>
      <c r="V1097" s="16"/>
      <c r="W1097" s="16"/>
      <c r="X1097" s="16"/>
      <c r="Y1097" s="16"/>
      <c r="Z1097" s="16"/>
      <c r="AA1097" s="16"/>
      <c r="AB1097" s="16"/>
      <c r="AC1097" s="16"/>
      <c r="AD1097" s="16"/>
      <c r="AE1097" s="16"/>
      <c r="AF1097" s="16"/>
      <c r="AG1097" s="16"/>
      <c r="AH1097" s="16"/>
      <c r="AI1097" s="16"/>
      <c r="AJ1097" s="16"/>
      <c r="AK1097" s="16"/>
      <c r="AL1097" s="16"/>
      <c r="AM1097" s="16"/>
      <c r="AN1097" s="16"/>
      <c r="AO1097" s="16"/>
      <c r="AP1097" s="16"/>
      <c r="AQ1097" s="16"/>
      <c r="AR1097" s="16"/>
      <c r="AS1097" s="16"/>
      <c r="AT1097" s="16"/>
      <c r="AU1097" s="16"/>
      <c r="AV1097" s="16"/>
      <c r="AW1097" s="16"/>
      <c r="AX1097" s="16"/>
      <c r="AY1097" s="16"/>
      <c r="AZ1097" s="16"/>
      <c r="BA1097" s="16"/>
      <c r="BB1097" s="16"/>
      <c r="BC1097" s="16"/>
      <c r="BD1097" s="16"/>
      <c r="BE1097" s="16"/>
      <c r="BF1097" s="16"/>
      <c r="BG1097" s="16"/>
      <c r="BH1097" s="16"/>
      <c r="BI1097" s="16"/>
      <c r="BJ1097" s="16"/>
      <c r="BK1097" s="16"/>
      <c r="BL1097" s="16"/>
      <c r="BM1097" s="16"/>
      <c r="BN1097" s="16"/>
      <c r="BO1097" s="16"/>
      <c r="BP1097" s="16"/>
      <c r="BQ1097" s="16"/>
      <c r="BR1097" s="16"/>
      <c r="BS1097" s="16"/>
      <c r="BT1097" s="16"/>
      <c r="BU1097" s="16"/>
      <c r="BV1097" s="16"/>
      <c r="BW1097" s="16"/>
      <c r="BX1097" s="16"/>
      <c r="BY1097" s="16"/>
      <c r="BZ1097" s="16"/>
      <c r="CA1097" s="16"/>
      <c r="CB1097" s="16"/>
      <c r="CC1097" s="16"/>
      <c r="CD1097" s="16"/>
      <c r="CE1097" s="16"/>
      <c r="CF1097" s="16"/>
      <c r="CG1097" s="16"/>
      <c r="CH1097" s="16"/>
      <c r="CI1097" s="16"/>
      <c r="CJ1097" s="16"/>
      <c r="CK1097" s="16"/>
      <c r="CL1097" s="16"/>
      <c r="CM1097" s="16"/>
      <c r="CN1097" s="16"/>
      <c r="CO1097" s="16"/>
      <c r="CP1097" s="16"/>
      <c r="CQ1097" s="16"/>
      <c r="CR1097" s="16"/>
      <c r="CS1097" s="16"/>
      <c r="CT1097" s="16"/>
      <c r="CU1097" s="16"/>
      <c r="CV1097" s="16"/>
      <c r="CW1097" s="16"/>
      <c r="CX1097" s="16"/>
      <c r="CY1097" s="16"/>
      <c r="CZ1097" s="16"/>
      <c r="DA1097" s="16"/>
      <c r="DB1097" s="16"/>
      <c r="DC1097" s="16"/>
      <c r="DD1097" s="16"/>
      <c r="DE1097" s="16"/>
      <c r="DF1097" s="16"/>
      <c r="DG1097" s="16"/>
      <c r="DH1097" s="16"/>
      <c r="DI1097" s="16"/>
      <c r="DJ1097" s="16"/>
      <c r="DK1097" s="16"/>
      <c r="DL1097" s="16"/>
      <c r="DM1097" s="16"/>
      <c r="DN1097" s="16"/>
      <c r="DO1097" s="16"/>
      <c r="DP1097" s="16"/>
      <c r="DQ1097" s="16"/>
      <c r="DR1097" s="16"/>
      <c r="DS1097" s="16"/>
      <c r="DT1097" s="16"/>
      <c r="DU1097" s="16"/>
      <c r="DV1097" s="16"/>
      <c r="DW1097" s="16"/>
      <c r="DX1097" s="16"/>
      <c r="DY1097" s="16"/>
      <c r="DZ1097" s="16"/>
      <c r="EA1097" s="16"/>
      <c r="EB1097" s="16"/>
      <c r="EC1097" s="16"/>
      <c r="ED1097" s="16"/>
      <c r="EE1097" s="16"/>
      <c r="EF1097" s="16"/>
      <c r="EG1097" s="16"/>
      <c r="EH1097" s="16"/>
      <c r="EI1097" s="16"/>
      <c r="EJ1097" s="16"/>
      <c r="EK1097" s="16"/>
      <c r="EL1097" s="16"/>
      <c r="EM1097" s="16"/>
      <c r="EN1097" s="16"/>
      <c r="EO1097" s="16"/>
      <c r="EP1097" s="16"/>
      <c r="EQ1097" s="16"/>
      <c r="ER1097" s="16"/>
      <c r="ES1097" s="16"/>
      <c r="ET1097" s="16"/>
      <c r="EU1097" s="16"/>
      <c r="EV1097" s="16"/>
      <c r="EW1097" s="16"/>
      <c r="EX1097" s="16"/>
      <c r="EY1097" s="16"/>
      <c r="EZ1097" s="16"/>
      <c r="FA1097" s="16"/>
      <c r="FB1097" s="16"/>
      <c r="FC1097" s="16"/>
      <c r="FD1097" s="16"/>
      <c r="FE1097" s="16"/>
      <c r="FF1097" s="16"/>
      <c r="FG1097" s="16"/>
      <c r="FH1097" s="16"/>
      <c r="FI1097" s="16"/>
      <c r="FJ1097" s="16"/>
      <c r="FK1097" s="16"/>
      <c r="FL1097" s="16"/>
      <c r="FM1097" s="16"/>
      <c r="FN1097" s="16"/>
      <c r="FO1097" s="16"/>
      <c r="FP1097" s="16"/>
      <c r="FQ1097" s="16"/>
      <c r="FR1097" s="16"/>
      <c r="FS1097" s="16"/>
      <c r="FT1097" s="16"/>
      <c r="FU1097" s="16"/>
      <c r="FV1097" s="16"/>
      <c r="FW1097" s="16"/>
      <c r="FX1097" s="16"/>
      <c r="FY1097" s="16"/>
      <c r="FZ1097" s="16"/>
      <c r="GA1097" s="16"/>
      <c r="GB1097" s="16"/>
      <c r="GC1097" s="16"/>
      <c r="GD1097" s="16"/>
      <c r="GE1097" s="16"/>
      <c r="GF1097" s="16"/>
      <c r="GG1097" s="16"/>
      <c r="GH1097" s="16"/>
      <c r="GI1097" s="16"/>
      <c r="GJ1097" s="16"/>
      <c r="GK1097" s="16"/>
      <c r="GL1097" s="16"/>
      <c r="GM1097" s="16"/>
      <c r="GN1097" s="16"/>
      <c r="GO1097" s="16"/>
      <c r="GP1097" s="16"/>
      <c r="GQ1097" s="16"/>
      <c r="GR1097" s="16"/>
      <c r="GS1097" s="16"/>
      <c r="GT1097" s="16"/>
      <c r="GU1097" s="16"/>
      <c r="GV1097" s="16"/>
      <c r="GW1097" s="16"/>
      <c r="GX1097" s="16"/>
      <c r="GY1097" s="16"/>
      <c r="GZ1097" s="16"/>
      <c r="HA1097" s="16"/>
      <c r="HB1097" s="16"/>
      <c r="HC1097" s="16"/>
      <c r="HD1097" s="16"/>
      <c r="HE1097" s="16"/>
      <c r="HF1097" s="16"/>
      <c r="HG1097" s="16"/>
      <c r="HH1097" s="16"/>
      <c r="HI1097" s="16"/>
      <c r="HJ1097" s="16"/>
      <c r="HK1097" s="16"/>
      <c r="HL1097" s="16"/>
      <c r="HM1097" s="16"/>
      <c r="HN1097" s="16"/>
      <c r="HO1097" s="16"/>
      <c r="HP1097" s="16"/>
      <c r="HQ1097" s="16"/>
      <c r="HR1097" s="16"/>
      <c r="HS1097" s="16"/>
      <c r="HT1097" s="16"/>
      <c r="HU1097" s="16"/>
      <c r="HV1097" s="16"/>
      <c r="HW1097" s="16"/>
      <c r="HX1097" s="16"/>
      <c r="HY1097" s="16"/>
      <c r="HZ1097" s="16"/>
      <c r="IA1097" s="16"/>
      <c r="IB1097" s="16"/>
      <c r="IC1097" s="16"/>
      <c r="ID1097" s="16"/>
      <c r="IE1097" s="16"/>
      <c r="IF1097" s="16"/>
      <c r="IG1097" s="16"/>
      <c r="IH1097" s="16"/>
      <c r="II1097" s="16"/>
      <c r="IJ1097" s="16"/>
      <c r="IK1097" s="16"/>
      <c r="IL1097" s="16"/>
      <c r="IM1097" s="16"/>
      <c r="IN1097" s="16"/>
      <c r="IO1097" s="16"/>
      <c r="IP1097" s="16"/>
      <c r="IQ1097" s="16"/>
      <c r="IR1097" s="16"/>
      <c r="IS1097" s="16"/>
      <c r="IT1097" s="16"/>
      <c r="IU1097" s="16"/>
      <c r="IV1097" s="16"/>
      <c r="IW1097" s="16"/>
      <c r="IX1097" s="16"/>
      <c r="IY1097" s="16"/>
      <c r="IZ1097" s="16"/>
      <c r="JA1097" s="16"/>
      <c r="JB1097" s="16"/>
      <c r="JC1097" s="16"/>
      <c r="JD1097" s="16"/>
      <c r="JE1097" s="16"/>
      <c r="JF1097" s="16"/>
      <c r="JG1097" s="16"/>
      <c r="JH1097" s="16"/>
      <c r="JI1097" s="16"/>
      <c r="JJ1097" s="16"/>
      <c r="JK1097" s="16"/>
      <c r="JL1097" s="16"/>
      <c r="JM1097" s="16"/>
      <c r="JN1097" s="16"/>
      <c r="JO1097" s="16"/>
      <c r="JP1097" s="16"/>
    </row>
    <row r="1098" spans="2:276" s="18" customFormat="1" ht="15.75" customHeight="1" x14ac:dyDescent="0.25">
      <c r="B1098" s="16"/>
      <c r="C1098" s="16"/>
      <c r="D1098" s="16"/>
      <c r="E1098" s="16"/>
      <c r="F1098" s="16"/>
      <c r="G1098" s="16"/>
      <c r="H1098" s="16"/>
      <c r="I1098" s="16"/>
      <c r="J1098" s="16"/>
      <c r="K1098" s="16"/>
      <c r="L1098" s="16"/>
      <c r="M1098" s="16"/>
      <c r="N1098" s="16"/>
      <c r="O1098" s="16"/>
      <c r="P1098" s="16"/>
      <c r="Q1098" s="16"/>
      <c r="R1098" s="16"/>
      <c r="S1098" s="16"/>
      <c r="T1098" s="16"/>
      <c r="U1098" s="16"/>
      <c r="V1098" s="16"/>
      <c r="W1098" s="16"/>
      <c r="X1098" s="16"/>
      <c r="Y1098" s="16"/>
      <c r="Z1098" s="16"/>
      <c r="AA1098" s="16"/>
      <c r="AB1098" s="16"/>
      <c r="AC1098" s="16"/>
      <c r="AD1098" s="16"/>
      <c r="AE1098" s="16"/>
      <c r="AF1098" s="16"/>
      <c r="AG1098" s="16"/>
      <c r="AH1098" s="16"/>
      <c r="AI1098" s="16"/>
      <c r="AJ1098" s="16"/>
      <c r="AK1098" s="16"/>
      <c r="AL1098" s="16"/>
      <c r="AM1098" s="16"/>
      <c r="AN1098" s="16"/>
      <c r="AO1098" s="16"/>
      <c r="AP1098" s="16"/>
      <c r="AQ1098" s="16"/>
      <c r="AR1098" s="16"/>
      <c r="AS1098" s="16"/>
      <c r="AT1098" s="16"/>
      <c r="AU1098" s="16"/>
      <c r="AV1098" s="16"/>
      <c r="AW1098" s="16"/>
      <c r="AX1098" s="16"/>
      <c r="AY1098" s="16"/>
      <c r="AZ1098" s="16"/>
      <c r="BA1098" s="16"/>
      <c r="BB1098" s="16"/>
      <c r="BC1098" s="16"/>
      <c r="BD1098" s="16"/>
      <c r="BE1098" s="16"/>
      <c r="BF1098" s="16"/>
      <c r="BG1098" s="16"/>
      <c r="BH1098" s="16"/>
      <c r="BI1098" s="16"/>
      <c r="BJ1098" s="16"/>
      <c r="BK1098" s="16"/>
      <c r="BL1098" s="16"/>
      <c r="BM1098" s="16"/>
      <c r="BN1098" s="16"/>
      <c r="BO1098" s="16"/>
      <c r="BP1098" s="16"/>
      <c r="BQ1098" s="16"/>
      <c r="BR1098" s="16"/>
      <c r="BS1098" s="16"/>
      <c r="BT1098" s="16"/>
      <c r="BU1098" s="16"/>
      <c r="BV1098" s="16"/>
      <c r="BW1098" s="16"/>
      <c r="BX1098" s="16"/>
      <c r="BY1098" s="16"/>
      <c r="BZ1098" s="16"/>
      <c r="CA1098" s="16"/>
      <c r="CB1098" s="16"/>
      <c r="CC1098" s="16"/>
      <c r="CD1098" s="16"/>
      <c r="CE1098" s="16"/>
      <c r="CF1098" s="16"/>
      <c r="CG1098" s="16"/>
      <c r="CH1098" s="16"/>
      <c r="CI1098" s="16"/>
      <c r="CJ1098" s="16"/>
      <c r="CK1098" s="16"/>
      <c r="CL1098" s="16"/>
      <c r="CM1098" s="16"/>
      <c r="CN1098" s="16"/>
      <c r="CO1098" s="16"/>
      <c r="CP1098" s="16"/>
      <c r="CQ1098" s="16"/>
      <c r="CR1098" s="16"/>
      <c r="CS1098" s="16"/>
      <c r="CT1098" s="16"/>
      <c r="CU1098" s="16"/>
      <c r="CV1098" s="16"/>
      <c r="CW1098" s="16"/>
      <c r="CX1098" s="16"/>
      <c r="CY1098" s="16"/>
      <c r="CZ1098" s="16"/>
      <c r="DA1098" s="16"/>
      <c r="DB1098" s="16"/>
      <c r="DC1098" s="16"/>
      <c r="DD1098" s="16"/>
      <c r="DE1098" s="16"/>
      <c r="DF1098" s="16"/>
      <c r="DG1098" s="16"/>
      <c r="DH1098" s="16"/>
      <c r="DI1098" s="16"/>
      <c r="DJ1098" s="16"/>
      <c r="DK1098" s="16"/>
      <c r="DL1098" s="16"/>
      <c r="DM1098" s="16"/>
      <c r="DN1098" s="16"/>
      <c r="DO1098" s="16"/>
      <c r="DP1098" s="16"/>
      <c r="DQ1098" s="16"/>
      <c r="DR1098" s="16"/>
      <c r="DS1098" s="16"/>
      <c r="DT1098" s="16"/>
      <c r="DU1098" s="16"/>
      <c r="DV1098" s="16"/>
      <c r="DW1098" s="16"/>
      <c r="DX1098" s="16"/>
      <c r="DY1098" s="16"/>
      <c r="DZ1098" s="16"/>
      <c r="EA1098" s="16"/>
      <c r="EB1098" s="16"/>
      <c r="EC1098" s="16"/>
      <c r="ED1098" s="16"/>
      <c r="EE1098" s="16"/>
      <c r="EF1098" s="16"/>
      <c r="EG1098" s="16"/>
      <c r="EH1098" s="16"/>
      <c r="EI1098" s="16"/>
      <c r="EJ1098" s="16"/>
      <c r="EK1098" s="16"/>
      <c r="EL1098" s="16"/>
      <c r="EM1098" s="16"/>
      <c r="EN1098" s="16"/>
      <c r="EO1098" s="16"/>
      <c r="EP1098" s="16"/>
      <c r="EQ1098" s="16"/>
      <c r="ER1098" s="16"/>
      <c r="ES1098" s="16"/>
      <c r="ET1098" s="16"/>
      <c r="EU1098" s="16"/>
      <c r="EV1098" s="16"/>
      <c r="EW1098" s="16"/>
      <c r="EX1098" s="16"/>
      <c r="EY1098" s="16"/>
      <c r="EZ1098" s="16"/>
      <c r="FA1098" s="16"/>
      <c r="FB1098" s="16"/>
      <c r="FC1098" s="16"/>
      <c r="FD1098" s="16"/>
      <c r="FE1098" s="16"/>
      <c r="FF1098" s="16"/>
      <c r="FG1098" s="16"/>
      <c r="FH1098" s="16"/>
      <c r="FI1098" s="16"/>
      <c r="FJ1098" s="16"/>
      <c r="FK1098" s="16"/>
      <c r="FL1098" s="16"/>
      <c r="FM1098" s="16"/>
      <c r="FN1098" s="16"/>
      <c r="FO1098" s="16"/>
      <c r="FP1098" s="16"/>
      <c r="FQ1098" s="16"/>
      <c r="FR1098" s="16"/>
      <c r="FS1098" s="16"/>
      <c r="FT1098" s="16"/>
      <c r="FU1098" s="16"/>
      <c r="FV1098" s="16"/>
      <c r="FW1098" s="16"/>
      <c r="FX1098" s="16"/>
      <c r="FY1098" s="16"/>
      <c r="FZ1098" s="16"/>
      <c r="GA1098" s="16"/>
      <c r="GB1098" s="16"/>
      <c r="GC1098" s="16"/>
      <c r="GD1098" s="16"/>
      <c r="GE1098" s="16"/>
      <c r="GF1098" s="16"/>
      <c r="GG1098" s="16"/>
      <c r="GH1098" s="16"/>
      <c r="GI1098" s="16"/>
      <c r="GJ1098" s="16"/>
      <c r="GK1098" s="16"/>
      <c r="GL1098" s="16"/>
      <c r="GM1098" s="16"/>
      <c r="GN1098" s="16"/>
      <c r="GO1098" s="16"/>
      <c r="GP1098" s="16"/>
      <c r="GQ1098" s="16"/>
      <c r="GR1098" s="16"/>
      <c r="GS1098" s="16"/>
      <c r="GT1098" s="16"/>
      <c r="GU1098" s="16"/>
      <c r="GV1098" s="16"/>
      <c r="GW1098" s="16"/>
      <c r="GX1098" s="16"/>
      <c r="GY1098" s="16"/>
      <c r="GZ1098" s="16"/>
      <c r="HA1098" s="16"/>
      <c r="HB1098" s="16"/>
      <c r="HC1098" s="16"/>
      <c r="HD1098" s="16"/>
      <c r="HE1098" s="16"/>
      <c r="HF1098" s="16"/>
      <c r="HG1098" s="16"/>
      <c r="HH1098" s="16"/>
      <c r="HI1098" s="16"/>
      <c r="HJ1098" s="16"/>
      <c r="HK1098" s="16"/>
      <c r="HL1098" s="16"/>
      <c r="HM1098" s="16"/>
      <c r="HN1098" s="16"/>
      <c r="HO1098" s="16"/>
      <c r="HP1098" s="16"/>
      <c r="HQ1098" s="16"/>
      <c r="HR1098" s="16"/>
      <c r="HS1098" s="16"/>
      <c r="HT1098" s="16"/>
      <c r="HU1098" s="16"/>
      <c r="HV1098" s="16"/>
      <c r="HW1098" s="16"/>
      <c r="HX1098" s="16"/>
      <c r="HY1098" s="16"/>
      <c r="HZ1098" s="16"/>
      <c r="IA1098" s="16"/>
      <c r="IB1098" s="16"/>
      <c r="IC1098" s="16"/>
      <c r="ID1098" s="16"/>
      <c r="IE1098" s="16"/>
      <c r="IF1098" s="16"/>
      <c r="IG1098" s="16"/>
      <c r="IH1098" s="16"/>
      <c r="II1098" s="16"/>
      <c r="IJ1098" s="16"/>
      <c r="IK1098" s="16"/>
      <c r="IL1098" s="16"/>
      <c r="IM1098" s="16"/>
      <c r="IN1098" s="16"/>
      <c r="IO1098" s="16"/>
      <c r="IP1098" s="16"/>
      <c r="IQ1098" s="16"/>
      <c r="IR1098" s="16"/>
      <c r="IS1098" s="16"/>
      <c r="IT1098" s="16"/>
      <c r="IU1098" s="16"/>
      <c r="IV1098" s="16"/>
      <c r="IW1098" s="16"/>
      <c r="IX1098" s="16"/>
      <c r="IY1098" s="16"/>
      <c r="IZ1098" s="16"/>
      <c r="JA1098" s="16"/>
      <c r="JB1098" s="16"/>
      <c r="JC1098" s="16"/>
      <c r="JD1098" s="16"/>
      <c r="JE1098" s="16"/>
      <c r="JF1098" s="16"/>
      <c r="JG1098" s="16"/>
      <c r="JH1098" s="16"/>
      <c r="JI1098" s="16"/>
      <c r="JJ1098" s="16"/>
      <c r="JK1098" s="16"/>
      <c r="JL1098" s="16"/>
      <c r="JM1098" s="16"/>
      <c r="JN1098" s="16"/>
      <c r="JO1098" s="16"/>
      <c r="JP1098" s="16"/>
    </row>
    <row r="1099" spans="2:276" s="18" customFormat="1" ht="15.75" customHeight="1" x14ac:dyDescent="0.25">
      <c r="B1099" s="16"/>
      <c r="C1099" s="16"/>
      <c r="D1099" s="16"/>
      <c r="E1099" s="16"/>
      <c r="F1099" s="16"/>
      <c r="G1099" s="16"/>
      <c r="H1099" s="16"/>
      <c r="I1099" s="16"/>
      <c r="J1099" s="16"/>
      <c r="K1099" s="16"/>
      <c r="L1099" s="16"/>
      <c r="M1099" s="16"/>
      <c r="N1099" s="16"/>
      <c r="O1099" s="16"/>
      <c r="P1099" s="16"/>
      <c r="Q1099" s="16"/>
      <c r="R1099" s="16"/>
      <c r="S1099" s="16"/>
      <c r="T1099" s="16"/>
      <c r="U1099" s="16"/>
      <c r="V1099" s="16"/>
      <c r="W1099" s="16"/>
      <c r="X1099" s="16"/>
      <c r="Y1099" s="16"/>
      <c r="Z1099" s="16"/>
      <c r="AA1099" s="16"/>
      <c r="AB1099" s="16"/>
      <c r="AC1099" s="16"/>
      <c r="AD1099" s="16"/>
      <c r="AE1099" s="16"/>
      <c r="AF1099" s="16"/>
      <c r="AG1099" s="16"/>
      <c r="AH1099" s="16"/>
      <c r="AI1099" s="16"/>
      <c r="AJ1099" s="16"/>
      <c r="AK1099" s="16"/>
      <c r="AL1099" s="16"/>
      <c r="AM1099" s="16"/>
      <c r="AN1099" s="16"/>
      <c r="AO1099" s="16"/>
      <c r="AP1099" s="16"/>
      <c r="AQ1099" s="16"/>
      <c r="AR1099" s="16"/>
      <c r="AS1099" s="16"/>
      <c r="AT1099" s="16"/>
      <c r="AU1099" s="16"/>
      <c r="AV1099" s="16"/>
      <c r="AW1099" s="16"/>
      <c r="AX1099" s="16"/>
      <c r="AY1099" s="16"/>
      <c r="AZ1099" s="16"/>
      <c r="BA1099" s="16"/>
      <c r="BB1099" s="16"/>
      <c r="BC1099" s="16"/>
      <c r="BD1099" s="16"/>
      <c r="BE1099" s="16"/>
      <c r="BF1099" s="16"/>
      <c r="BG1099" s="16"/>
      <c r="BH1099" s="16"/>
      <c r="BI1099" s="16"/>
      <c r="BJ1099" s="16"/>
      <c r="BK1099" s="16"/>
      <c r="BL1099" s="16"/>
      <c r="BM1099" s="16"/>
      <c r="BN1099" s="16"/>
      <c r="BO1099" s="16"/>
      <c r="BP1099" s="16"/>
      <c r="BQ1099" s="16"/>
      <c r="BR1099" s="16"/>
      <c r="BS1099" s="16"/>
      <c r="BT1099" s="16"/>
      <c r="BU1099" s="16"/>
      <c r="BV1099" s="16"/>
      <c r="BW1099" s="16"/>
      <c r="BX1099" s="16"/>
      <c r="BY1099" s="16"/>
      <c r="BZ1099" s="16"/>
      <c r="CA1099" s="16"/>
      <c r="CB1099" s="16"/>
      <c r="CC1099" s="16"/>
      <c r="CD1099" s="16"/>
      <c r="CE1099" s="16"/>
      <c r="CF1099" s="16"/>
      <c r="CG1099" s="16"/>
      <c r="CH1099" s="16"/>
      <c r="CI1099" s="16"/>
      <c r="CJ1099" s="16"/>
      <c r="CK1099" s="16"/>
      <c r="CL1099" s="16"/>
      <c r="CM1099" s="16"/>
      <c r="CN1099" s="16"/>
      <c r="CO1099" s="16"/>
      <c r="CP1099" s="16"/>
      <c r="CQ1099" s="16"/>
      <c r="CR1099" s="16"/>
      <c r="CS1099" s="16"/>
      <c r="CT1099" s="16"/>
      <c r="CU1099" s="16"/>
      <c r="CV1099" s="16"/>
      <c r="CW1099" s="16"/>
      <c r="CX1099" s="16"/>
      <c r="CY1099" s="16"/>
      <c r="CZ1099" s="16"/>
      <c r="DA1099" s="16"/>
      <c r="DB1099" s="16"/>
      <c r="DC1099" s="16"/>
      <c r="DD1099" s="16"/>
      <c r="DE1099" s="16"/>
      <c r="DF1099" s="16"/>
      <c r="DG1099" s="16"/>
      <c r="DH1099" s="16"/>
      <c r="DI1099" s="16"/>
      <c r="DJ1099" s="16"/>
      <c r="DK1099" s="16"/>
      <c r="DL1099" s="16"/>
      <c r="DM1099" s="16"/>
      <c r="DN1099" s="16"/>
      <c r="DO1099" s="16"/>
      <c r="DP1099" s="16"/>
      <c r="DQ1099" s="16"/>
      <c r="DR1099" s="16"/>
      <c r="DS1099" s="16"/>
      <c r="DT1099" s="16"/>
      <c r="DU1099" s="16"/>
      <c r="DV1099" s="16"/>
      <c r="DW1099" s="16"/>
      <c r="DX1099" s="16"/>
      <c r="DY1099" s="16"/>
      <c r="DZ1099" s="16"/>
      <c r="EA1099" s="16"/>
      <c r="EB1099" s="16"/>
      <c r="EC1099" s="16"/>
      <c r="ED1099" s="16"/>
      <c r="EE1099" s="16"/>
      <c r="EF1099" s="16"/>
      <c r="EG1099" s="16"/>
      <c r="EH1099" s="16"/>
      <c r="EI1099" s="16"/>
      <c r="EJ1099" s="16"/>
      <c r="EK1099" s="16"/>
      <c r="EL1099" s="16"/>
      <c r="EM1099" s="16"/>
      <c r="EN1099" s="16"/>
      <c r="EO1099" s="16"/>
      <c r="EP1099" s="16"/>
      <c r="EQ1099" s="16"/>
      <c r="ER1099" s="16"/>
      <c r="ES1099" s="16"/>
      <c r="ET1099" s="16"/>
      <c r="EU1099" s="16"/>
      <c r="EV1099" s="16"/>
      <c r="EW1099" s="16"/>
      <c r="EX1099" s="16"/>
      <c r="EY1099" s="16"/>
      <c r="EZ1099" s="16"/>
      <c r="FA1099" s="16"/>
      <c r="FB1099" s="16"/>
      <c r="FC1099" s="16"/>
      <c r="FD1099" s="16"/>
      <c r="FE1099" s="16"/>
      <c r="FF1099" s="16"/>
      <c r="FG1099" s="16"/>
      <c r="FH1099" s="16"/>
      <c r="FI1099" s="16"/>
      <c r="FJ1099" s="16"/>
      <c r="FK1099" s="16"/>
      <c r="FL1099" s="16"/>
      <c r="FM1099" s="16"/>
      <c r="FN1099" s="16"/>
      <c r="FO1099" s="16"/>
      <c r="FP1099" s="16"/>
      <c r="FQ1099" s="16"/>
      <c r="FR1099" s="16"/>
      <c r="FS1099" s="16"/>
      <c r="FT1099" s="16"/>
      <c r="FU1099" s="16"/>
      <c r="FV1099" s="16"/>
      <c r="FW1099" s="16"/>
      <c r="FX1099" s="16"/>
      <c r="FY1099" s="16"/>
      <c r="FZ1099" s="16"/>
      <c r="GA1099" s="16"/>
      <c r="GB1099" s="16"/>
      <c r="GC1099" s="16"/>
      <c r="GD1099" s="16"/>
      <c r="GE1099" s="16"/>
      <c r="GF1099" s="16"/>
      <c r="GG1099" s="16"/>
      <c r="GH1099" s="16"/>
      <c r="GI1099" s="16"/>
      <c r="GJ1099" s="16"/>
      <c r="GK1099" s="16"/>
      <c r="GL1099" s="16"/>
      <c r="GM1099" s="16"/>
      <c r="GN1099" s="16"/>
      <c r="GO1099" s="16"/>
      <c r="GP1099" s="16"/>
      <c r="GQ1099" s="16"/>
      <c r="GR1099" s="16"/>
      <c r="GS1099" s="16"/>
      <c r="GT1099" s="16"/>
      <c r="GU1099" s="16"/>
      <c r="GV1099" s="16"/>
      <c r="GW1099" s="16"/>
      <c r="GX1099" s="16"/>
      <c r="GY1099" s="16"/>
      <c r="GZ1099" s="16"/>
      <c r="HA1099" s="16"/>
      <c r="HB1099" s="16"/>
      <c r="HC1099" s="16"/>
      <c r="HD1099" s="16"/>
      <c r="HE1099" s="16"/>
      <c r="HF1099" s="16"/>
      <c r="HG1099" s="16"/>
      <c r="HH1099" s="16"/>
      <c r="HI1099" s="16"/>
      <c r="HJ1099" s="16"/>
      <c r="HK1099" s="16"/>
      <c r="HL1099" s="16"/>
      <c r="HM1099" s="16"/>
      <c r="HN1099" s="16"/>
      <c r="HO1099" s="16"/>
      <c r="HP1099" s="16"/>
      <c r="HQ1099" s="16"/>
      <c r="HR1099" s="16"/>
      <c r="HS1099" s="16"/>
      <c r="HT1099" s="16"/>
      <c r="HU1099" s="16"/>
      <c r="HV1099" s="16"/>
      <c r="HW1099" s="16"/>
      <c r="HX1099" s="16"/>
      <c r="HY1099" s="16"/>
      <c r="HZ1099" s="16"/>
      <c r="IA1099" s="16"/>
      <c r="IB1099" s="16"/>
      <c r="IC1099" s="16"/>
      <c r="ID1099" s="16"/>
      <c r="IE1099" s="16"/>
      <c r="IF1099" s="16"/>
      <c r="IG1099" s="16"/>
      <c r="IH1099" s="16"/>
      <c r="II1099" s="16"/>
      <c r="IJ1099" s="16"/>
      <c r="IK1099" s="16"/>
      <c r="IL1099" s="16"/>
      <c r="IM1099" s="16"/>
      <c r="IN1099" s="16"/>
      <c r="IO1099" s="16"/>
      <c r="IP1099" s="16"/>
      <c r="IQ1099" s="16"/>
      <c r="IR1099" s="16"/>
      <c r="IS1099" s="16"/>
      <c r="IT1099" s="16"/>
      <c r="IU1099" s="16"/>
      <c r="IV1099" s="16"/>
      <c r="IW1099" s="16"/>
      <c r="IX1099" s="16"/>
      <c r="IY1099" s="16"/>
      <c r="IZ1099" s="16"/>
      <c r="JA1099" s="16"/>
      <c r="JB1099" s="16"/>
      <c r="JC1099" s="16"/>
      <c r="JD1099" s="16"/>
      <c r="JE1099" s="16"/>
      <c r="JF1099" s="16"/>
      <c r="JG1099" s="16"/>
      <c r="JH1099" s="16"/>
      <c r="JI1099" s="16"/>
      <c r="JJ1099" s="16"/>
      <c r="JK1099" s="16"/>
      <c r="JL1099" s="16"/>
      <c r="JM1099" s="16"/>
      <c r="JN1099" s="16"/>
      <c r="JO1099" s="16"/>
      <c r="JP1099" s="16"/>
    </row>
    <row r="1100" spans="2:276" s="18" customFormat="1" ht="15.75" customHeight="1" x14ac:dyDescent="0.25">
      <c r="B1100" s="16"/>
      <c r="C1100" s="16"/>
      <c r="D1100" s="16"/>
      <c r="E1100" s="16"/>
      <c r="F1100" s="16"/>
      <c r="G1100" s="16"/>
      <c r="H1100" s="16"/>
      <c r="I1100" s="16"/>
      <c r="J1100" s="16"/>
      <c r="K1100" s="16"/>
      <c r="L1100" s="16"/>
      <c r="M1100" s="16"/>
      <c r="N1100" s="16"/>
      <c r="O1100" s="16"/>
      <c r="P1100" s="16"/>
      <c r="Q1100" s="16"/>
      <c r="R1100" s="16"/>
      <c r="S1100" s="16"/>
      <c r="T1100" s="16"/>
      <c r="U1100" s="16"/>
      <c r="V1100" s="16"/>
      <c r="W1100" s="16"/>
      <c r="X1100" s="16"/>
      <c r="Y1100" s="16"/>
      <c r="Z1100" s="16"/>
      <c r="AA1100" s="16"/>
      <c r="AB1100" s="16"/>
      <c r="AC1100" s="16"/>
      <c r="AD1100" s="16"/>
      <c r="AE1100" s="16"/>
      <c r="AF1100" s="16"/>
      <c r="AG1100" s="16"/>
      <c r="AH1100" s="16"/>
      <c r="AI1100" s="16"/>
      <c r="AJ1100" s="16"/>
      <c r="AK1100" s="16"/>
      <c r="AL1100" s="16"/>
      <c r="AM1100" s="16"/>
      <c r="AN1100" s="16"/>
      <c r="AO1100" s="16"/>
      <c r="AP1100" s="16"/>
      <c r="AQ1100" s="16"/>
      <c r="AR1100" s="16"/>
      <c r="AS1100" s="16"/>
      <c r="AT1100" s="16"/>
      <c r="AU1100" s="16"/>
      <c r="AV1100" s="16"/>
      <c r="AW1100" s="16"/>
      <c r="AX1100" s="16"/>
      <c r="AY1100" s="16"/>
      <c r="AZ1100" s="16"/>
      <c r="BA1100" s="16"/>
      <c r="BB1100" s="16"/>
      <c r="BC1100" s="16"/>
      <c r="BD1100" s="16"/>
      <c r="BE1100" s="16"/>
      <c r="BF1100" s="16"/>
      <c r="BG1100" s="16"/>
      <c r="BH1100" s="16"/>
      <c r="BI1100" s="16"/>
      <c r="BJ1100" s="16"/>
      <c r="BK1100" s="16"/>
      <c r="BL1100" s="16"/>
      <c r="BM1100" s="16"/>
      <c r="BN1100" s="16"/>
      <c r="BO1100" s="16"/>
      <c r="BP1100" s="16"/>
      <c r="BQ1100" s="16"/>
      <c r="BR1100" s="16"/>
      <c r="BS1100" s="16"/>
      <c r="BT1100" s="16"/>
      <c r="BU1100" s="16"/>
      <c r="BV1100" s="16"/>
      <c r="BW1100" s="16"/>
      <c r="BX1100" s="16"/>
      <c r="BY1100" s="16"/>
      <c r="BZ1100" s="16"/>
      <c r="CA1100" s="16"/>
      <c r="CB1100" s="16"/>
      <c r="CC1100" s="16"/>
      <c r="CD1100" s="16"/>
      <c r="CE1100" s="16"/>
      <c r="CF1100" s="16"/>
      <c r="CG1100" s="16"/>
      <c r="CH1100" s="16"/>
      <c r="CI1100" s="16"/>
      <c r="CJ1100" s="16"/>
      <c r="CK1100" s="16"/>
      <c r="CL1100" s="16"/>
      <c r="CM1100" s="16"/>
      <c r="CN1100" s="16"/>
      <c r="CO1100" s="16"/>
      <c r="CP1100" s="16"/>
      <c r="CQ1100" s="16"/>
      <c r="CR1100" s="16"/>
      <c r="CS1100" s="16"/>
      <c r="CT1100" s="16"/>
      <c r="CU1100" s="16"/>
      <c r="CV1100" s="16"/>
      <c r="CW1100" s="16"/>
      <c r="CX1100" s="16"/>
      <c r="CY1100" s="16"/>
      <c r="CZ1100" s="16"/>
      <c r="DA1100" s="16"/>
      <c r="DB1100" s="16"/>
      <c r="DC1100" s="16"/>
      <c r="DD1100" s="16"/>
      <c r="DE1100" s="16"/>
      <c r="DF1100" s="16"/>
      <c r="DG1100" s="16"/>
      <c r="DH1100" s="16"/>
      <c r="DI1100" s="16"/>
      <c r="DJ1100" s="16"/>
      <c r="DK1100" s="16"/>
      <c r="DL1100" s="16"/>
      <c r="DM1100" s="16"/>
      <c r="DN1100" s="16"/>
      <c r="DO1100" s="16"/>
      <c r="DP1100" s="16"/>
      <c r="DQ1100" s="16"/>
      <c r="DR1100" s="16"/>
      <c r="DS1100" s="16"/>
      <c r="DT1100" s="16"/>
      <c r="DU1100" s="16"/>
      <c r="DV1100" s="16"/>
      <c r="DW1100" s="16"/>
      <c r="DX1100" s="16"/>
      <c r="DY1100" s="16"/>
      <c r="DZ1100" s="16"/>
      <c r="EA1100" s="16"/>
      <c r="EB1100" s="16"/>
      <c r="EC1100" s="16"/>
      <c r="ED1100" s="16"/>
      <c r="EE1100" s="16"/>
      <c r="EF1100" s="16"/>
      <c r="EG1100" s="16"/>
      <c r="EH1100" s="16"/>
      <c r="EI1100" s="16"/>
      <c r="EJ1100" s="16"/>
      <c r="EK1100" s="16"/>
      <c r="EL1100" s="16"/>
      <c r="EM1100" s="16"/>
      <c r="EN1100" s="16"/>
      <c r="EO1100" s="16"/>
      <c r="EP1100" s="16"/>
      <c r="EQ1100" s="16"/>
      <c r="ER1100" s="16"/>
      <c r="ES1100" s="16"/>
      <c r="ET1100" s="16"/>
      <c r="EU1100" s="16"/>
      <c r="EV1100" s="16"/>
      <c r="EW1100" s="16"/>
      <c r="EX1100" s="16"/>
      <c r="EY1100" s="16"/>
      <c r="EZ1100" s="16"/>
      <c r="FA1100" s="16"/>
      <c r="FB1100" s="16"/>
      <c r="FC1100" s="16"/>
      <c r="FD1100" s="16"/>
      <c r="FE1100" s="16"/>
      <c r="FF1100" s="16"/>
      <c r="FG1100" s="16"/>
      <c r="FH1100" s="16"/>
      <c r="FI1100" s="16"/>
      <c r="FJ1100" s="16"/>
      <c r="FK1100" s="16"/>
      <c r="FL1100" s="16"/>
      <c r="FM1100" s="16"/>
      <c r="FN1100" s="16"/>
      <c r="FO1100" s="16"/>
      <c r="FP1100" s="16"/>
      <c r="FQ1100" s="16"/>
      <c r="FR1100" s="16"/>
      <c r="FS1100" s="16"/>
      <c r="FT1100" s="16"/>
      <c r="FU1100" s="16"/>
      <c r="FV1100" s="16"/>
      <c r="FW1100" s="16"/>
      <c r="FX1100" s="16"/>
      <c r="FY1100" s="16"/>
      <c r="FZ1100" s="16"/>
      <c r="GA1100" s="16"/>
      <c r="GB1100" s="16"/>
      <c r="GC1100" s="16"/>
      <c r="GD1100" s="16"/>
      <c r="GE1100" s="16"/>
      <c r="GF1100" s="16"/>
      <c r="GG1100" s="16"/>
      <c r="GH1100" s="16"/>
      <c r="GI1100" s="16"/>
      <c r="GJ1100" s="16"/>
      <c r="GK1100" s="16"/>
      <c r="GL1100" s="16"/>
      <c r="GM1100" s="16"/>
      <c r="GN1100" s="16"/>
      <c r="GO1100" s="16"/>
      <c r="GP1100" s="16"/>
      <c r="GQ1100" s="16"/>
      <c r="GR1100" s="16"/>
      <c r="GS1100" s="16"/>
      <c r="GT1100" s="16"/>
      <c r="GU1100" s="16"/>
      <c r="GV1100" s="16"/>
      <c r="GW1100" s="16"/>
      <c r="GX1100" s="16"/>
      <c r="GY1100" s="16"/>
      <c r="GZ1100" s="16"/>
      <c r="HA1100" s="16"/>
      <c r="HB1100" s="16"/>
      <c r="HC1100" s="16"/>
      <c r="HD1100" s="16"/>
      <c r="HE1100" s="16"/>
      <c r="HF1100" s="16"/>
      <c r="HG1100" s="16"/>
      <c r="HH1100" s="16"/>
      <c r="HI1100" s="16"/>
      <c r="HJ1100" s="16"/>
      <c r="HK1100" s="16"/>
      <c r="HL1100" s="16"/>
      <c r="HM1100" s="16"/>
      <c r="HN1100" s="16"/>
      <c r="HO1100" s="16"/>
      <c r="HP1100" s="16"/>
      <c r="HQ1100" s="16"/>
      <c r="HR1100" s="16"/>
      <c r="HS1100" s="16"/>
      <c r="HT1100" s="16"/>
      <c r="HU1100" s="16"/>
      <c r="HV1100" s="16"/>
      <c r="HW1100" s="16"/>
      <c r="HX1100" s="16"/>
      <c r="HY1100" s="16"/>
      <c r="HZ1100" s="16"/>
      <c r="IA1100" s="16"/>
      <c r="IB1100" s="16"/>
      <c r="IC1100" s="16"/>
      <c r="ID1100" s="16"/>
      <c r="IE1100" s="16"/>
      <c r="IF1100" s="16"/>
      <c r="IG1100" s="16"/>
      <c r="IH1100" s="16"/>
      <c r="II1100" s="16"/>
      <c r="IJ1100" s="16"/>
      <c r="IK1100" s="16"/>
      <c r="IL1100" s="16"/>
      <c r="IM1100" s="16"/>
      <c r="IN1100" s="16"/>
      <c r="IO1100" s="16"/>
      <c r="IP1100" s="16"/>
      <c r="IQ1100" s="16"/>
      <c r="IR1100" s="16"/>
      <c r="IS1100" s="16"/>
      <c r="IT1100" s="16"/>
      <c r="IU1100" s="16"/>
      <c r="IV1100" s="16"/>
      <c r="IW1100" s="16"/>
      <c r="IX1100" s="16"/>
      <c r="IY1100" s="16"/>
      <c r="IZ1100" s="16"/>
      <c r="JA1100" s="16"/>
      <c r="JB1100" s="16"/>
      <c r="JC1100" s="16"/>
      <c r="JD1100" s="16"/>
      <c r="JE1100" s="16"/>
      <c r="JF1100" s="16"/>
      <c r="JG1100" s="16"/>
      <c r="JH1100" s="16"/>
      <c r="JI1100" s="16"/>
      <c r="JJ1100" s="16"/>
      <c r="JK1100" s="16"/>
      <c r="JL1100" s="16"/>
      <c r="JM1100" s="16"/>
      <c r="JN1100" s="16"/>
      <c r="JO1100" s="16"/>
      <c r="JP1100" s="16"/>
    </row>
    <row r="1101" spans="2:276" s="18" customFormat="1" ht="15.75" customHeight="1" x14ac:dyDescent="0.25">
      <c r="B1101" s="16"/>
      <c r="C1101" s="16"/>
      <c r="D1101" s="16"/>
      <c r="E1101" s="16"/>
      <c r="F1101" s="16"/>
      <c r="G1101" s="16"/>
      <c r="H1101" s="16"/>
      <c r="I1101" s="16"/>
      <c r="J1101" s="16"/>
      <c r="K1101" s="16"/>
      <c r="L1101" s="16"/>
      <c r="M1101" s="16"/>
      <c r="N1101" s="16"/>
      <c r="O1101" s="16"/>
      <c r="P1101" s="16"/>
      <c r="Q1101" s="16"/>
      <c r="R1101" s="16"/>
      <c r="S1101" s="16"/>
      <c r="T1101" s="16"/>
      <c r="U1101" s="16"/>
      <c r="V1101" s="16"/>
      <c r="W1101" s="16"/>
      <c r="X1101" s="16"/>
      <c r="Y1101" s="16"/>
      <c r="Z1101" s="16"/>
      <c r="AA1101" s="16"/>
      <c r="AB1101" s="16"/>
      <c r="AC1101" s="16"/>
      <c r="AD1101" s="16"/>
      <c r="AE1101" s="16"/>
      <c r="AF1101" s="16"/>
      <c r="AG1101" s="16"/>
      <c r="AH1101" s="16"/>
      <c r="AI1101" s="16"/>
      <c r="AJ1101" s="16"/>
      <c r="AK1101" s="16"/>
      <c r="AL1101" s="16"/>
      <c r="AM1101" s="16"/>
      <c r="AN1101" s="16"/>
      <c r="AO1101" s="16"/>
      <c r="AP1101" s="16"/>
      <c r="AQ1101" s="16"/>
      <c r="AR1101" s="16"/>
      <c r="AS1101" s="16"/>
      <c r="AT1101" s="16"/>
      <c r="AU1101" s="16"/>
      <c r="AV1101" s="16"/>
      <c r="AW1101" s="16"/>
      <c r="AX1101" s="16"/>
      <c r="AY1101" s="16"/>
      <c r="AZ1101" s="16"/>
      <c r="BA1101" s="16"/>
      <c r="BB1101" s="16"/>
      <c r="BC1101" s="16"/>
      <c r="BD1101" s="16"/>
      <c r="BE1101" s="16"/>
      <c r="BF1101" s="16"/>
      <c r="BG1101" s="16"/>
      <c r="BH1101" s="16"/>
      <c r="BI1101" s="16"/>
      <c r="BJ1101" s="16"/>
      <c r="BK1101" s="16"/>
      <c r="BL1101" s="16"/>
      <c r="BM1101" s="16"/>
      <c r="BN1101" s="16"/>
      <c r="BO1101" s="16"/>
      <c r="BP1101" s="16"/>
      <c r="BQ1101" s="16"/>
      <c r="BR1101" s="16"/>
      <c r="BS1101" s="16"/>
      <c r="BT1101" s="16"/>
      <c r="BU1101" s="16"/>
      <c r="BV1101" s="16"/>
      <c r="BW1101" s="16"/>
      <c r="BX1101" s="16"/>
      <c r="BY1101" s="16"/>
      <c r="BZ1101" s="16"/>
      <c r="CA1101" s="16"/>
      <c r="CB1101" s="16"/>
      <c r="CC1101" s="16"/>
      <c r="CD1101" s="16"/>
      <c r="CE1101" s="16"/>
      <c r="CF1101" s="16"/>
      <c r="CG1101" s="16"/>
      <c r="CH1101" s="16"/>
      <c r="CI1101" s="16"/>
      <c r="CJ1101" s="16"/>
      <c r="CK1101" s="16"/>
      <c r="CL1101" s="16"/>
      <c r="CM1101" s="16"/>
      <c r="CN1101" s="16"/>
      <c r="CO1101" s="16"/>
      <c r="CP1101" s="16"/>
      <c r="CQ1101" s="16"/>
      <c r="CR1101" s="16"/>
      <c r="CS1101" s="16"/>
      <c r="CT1101" s="16"/>
      <c r="CU1101" s="16"/>
      <c r="CV1101" s="16"/>
      <c r="CW1101" s="16"/>
      <c r="CX1101" s="16"/>
      <c r="CY1101" s="16"/>
      <c r="CZ1101" s="16"/>
      <c r="DA1101" s="16"/>
      <c r="DB1101" s="16"/>
      <c r="DC1101" s="16"/>
      <c r="DD1101" s="16"/>
      <c r="DE1101" s="16"/>
      <c r="DF1101" s="16"/>
      <c r="DG1101" s="16"/>
      <c r="DH1101" s="16"/>
      <c r="DI1101" s="16"/>
      <c r="DJ1101" s="16"/>
      <c r="DK1101" s="16"/>
      <c r="DL1101" s="16"/>
      <c r="DM1101" s="16"/>
      <c r="DN1101" s="16"/>
      <c r="DO1101" s="16"/>
      <c r="DP1101" s="16"/>
      <c r="DQ1101" s="16"/>
      <c r="DR1101" s="16"/>
      <c r="DS1101" s="16"/>
      <c r="DT1101" s="16"/>
      <c r="DU1101" s="16"/>
      <c r="DV1101" s="16"/>
      <c r="DW1101" s="16"/>
      <c r="DX1101" s="16"/>
      <c r="DY1101" s="16"/>
      <c r="DZ1101" s="16"/>
      <c r="EA1101" s="16"/>
      <c r="EB1101" s="16"/>
      <c r="EC1101" s="16"/>
      <c r="ED1101" s="16"/>
      <c r="EE1101" s="16"/>
      <c r="EF1101" s="16"/>
      <c r="EG1101" s="16"/>
      <c r="EH1101" s="16"/>
      <c r="EI1101" s="16"/>
      <c r="EJ1101" s="16"/>
      <c r="EK1101" s="16"/>
      <c r="EL1101" s="16"/>
      <c r="EM1101" s="16"/>
      <c r="EN1101" s="16"/>
      <c r="EO1101" s="16"/>
      <c r="EP1101" s="16"/>
      <c r="EQ1101" s="16"/>
      <c r="ER1101" s="16"/>
      <c r="ES1101" s="16"/>
      <c r="ET1101" s="16"/>
      <c r="EU1101" s="16"/>
      <c r="EV1101" s="16"/>
      <c r="EW1101" s="16"/>
      <c r="EX1101" s="16"/>
      <c r="EY1101" s="16"/>
      <c r="EZ1101" s="16"/>
      <c r="FA1101" s="16"/>
      <c r="FB1101" s="16"/>
      <c r="FC1101" s="16"/>
      <c r="FD1101" s="16"/>
      <c r="FE1101" s="16"/>
      <c r="FF1101" s="16"/>
      <c r="FG1101" s="16"/>
      <c r="FH1101" s="16"/>
      <c r="FI1101" s="16"/>
      <c r="FJ1101" s="16"/>
      <c r="FK1101" s="16"/>
      <c r="FL1101" s="16"/>
      <c r="FM1101" s="16"/>
      <c r="FN1101" s="16"/>
      <c r="FO1101" s="16"/>
      <c r="FP1101" s="16"/>
      <c r="FQ1101" s="16"/>
      <c r="FR1101" s="16"/>
      <c r="FS1101" s="16"/>
      <c r="FT1101" s="16"/>
      <c r="FU1101" s="16"/>
      <c r="FV1101" s="16"/>
      <c r="FW1101" s="16"/>
      <c r="FX1101" s="16"/>
      <c r="FY1101" s="16"/>
      <c r="FZ1101" s="16"/>
      <c r="GA1101" s="16"/>
      <c r="GB1101" s="16"/>
      <c r="GC1101" s="16"/>
      <c r="GD1101" s="16"/>
      <c r="GE1101" s="16"/>
      <c r="GF1101" s="16"/>
      <c r="GG1101" s="16"/>
      <c r="GH1101" s="16"/>
      <c r="GI1101" s="16"/>
      <c r="GJ1101" s="16"/>
      <c r="GK1101" s="16"/>
      <c r="GL1101" s="16"/>
      <c r="GM1101" s="16"/>
      <c r="GN1101" s="16"/>
      <c r="GO1101" s="16"/>
      <c r="GP1101" s="16"/>
      <c r="GQ1101" s="16"/>
      <c r="GR1101" s="16"/>
      <c r="GS1101" s="16"/>
      <c r="GT1101" s="16"/>
      <c r="GU1101" s="16"/>
      <c r="GV1101" s="16"/>
      <c r="GW1101" s="16"/>
      <c r="GX1101" s="16"/>
      <c r="GY1101" s="16"/>
      <c r="GZ1101" s="16"/>
      <c r="HA1101" s="16"/>
      <c r="HB1101" s="16"/>
      <c r="HC1101" s="16"/>
      <c r="HD1101" s="16"/>
      <c r="HE1101" s="16"/>
      <c r="HF1101" s="16"/>
      <c r="HG1101" s="16"/>
      <c r="HH1101" s="16"/>
      <c r="HI1101" s="16"/>
      <c r="HJ1101" s="16"/>
      <c r="HK1101" s="16"/>
      <c r="HL1101" s="16"/>
      <c r="HM1101" s="16"/>
      <c r="HN1101" s="16"/>
      <c r="HO1101" s="16"/>
      <c r="HP1101" s="16"/>
      <c r="HQ1101" s="16"/>
      <c r="HR1101" s="16"/>
      <c r="HS1101" s="16"/>
      <c r="HT1101" s="16"/>
      <c r="HU1101" s="16"/>
      <c r="HV1101" s="16"/>
      <c r="HW1101" s="16"/>
      <c r="HX1101" s="16"/>
      <c r="HY1101" s="16"/>
      <c r="HZ1101" s="16"/>
      <c r="IA1101" s="16"/>
      <c r="IB1101" s="16"/>
      <c r="IC1101" s="16"/>
      <c r="ID1101" s="16"/>
      <c r="IE1101" s="16"/>
      <c r="IF1101" s="16"/>
      <c r="IG1101" s="16"/>
      <c r="IH1101" s="16"/>
      <c r="II1101" s="16"/>
      <c r="IJ1101" s="16"/>
      <c r="IK1101" s="16"/>
      <c r="IL1101" s="16"/>
      <c r="IM1101" s="16"/>
      <c r="IN1101" s="16"/>
      <c r="IO1101" s="16"/>
      <c r="IP1101" s="16"/>
      <c r="IQ1101" s="16"/>
      <c r="IR1101" s="16"/>
      <c r="IS1101" s="16"/>
      <c r="IT1101" s="16"/>
      <c r="IU1101" s="16"/>
      <c r="IV1101" s="16"/>
      <c r="IW1101" s="16"/>
      <c r="IX1101" s="16"/>
      <c r="IY1101" s="16"/>
      <c r="IZ1101" s="16"/>
      <c r="JA1101" s="16"/>
      <c r="JB1101" s="16"/>
      <c r="JC1101" s="16"/>
      <c r="JD1101" s="16"/>
      <c r="JE1101" s="16"/>
      <c r="JF1101" s="16"/>
      <c r="JG1101" s="16"/>
      <c r="JH1101" s="16"/>
      <c r="JI1101" s="16"/>
      <c r="JJ1101" s="16"/>
      <c r="JK1101" s="16"/>
      <c r="JL1101" s="16"/>
      <c r="JM1101" s="16"/>
      <c r="JN1101" s="16"/>
      <c r="JO1101" s="16"/>
      <c r="JP1101" s="16"/>
    </row>
    <row r="1102" spans="2:276" s="18" customFormat="1" ht="15.75" customHeight="1" x14ac:dyDescent="0.25">
      <c r="B1102" s="16"/>
      <c r="C1102" s="16"/>
      <c r="D1102" s="16"/>
      <c r="E1102" s="16"/>
      <c r="F1102" s="16"/>
      <c r="G1102" s="16"/>
      <c r="H1102" s="16"/>
      <c r="I1102" s="16"/>
      <c r="J1102" s="16"/>
      <c r="K1102" s="16"/>
      <c r="L1102" s="16"/>
      <c r="M1102" s="16"/>
      <c r="N1102" s="16"/>
      <c r="O1102" s="16"/>
      <c r="P1102" s="16"/>
      <c r="Q1102" s="16"/>
      <c r="R1102" s="16"/>
      <c r="S1102" s="16"/>
      <c r="T1102" s="16"/>
      <c r="U1102" s="16"/>
      <c r="V1102" s="16"/>
      <c r="W1102" s="16"/>
      <c r="X1102" s="16"/>
      <c r="Y1102" s="16"/>
      <c r="Z1102" s="16"/>
      <c r="AA1102" s="16"/>
      <c r="AB1102" s="16"/>
      <c r="AC1102" s="16"/>
      <c r="AD1102" s="16"/>
      <c r="AE1102" s="16"/>
      <c r="AF1102" s="16"/>
      <c r="AG1102" s="16"/>
      <c r="AH1102" s="16"/>
      <c r="AI1102" s="16"/>
      <c r="AJ1102" s="16"/>
      <c r="AK1102" s="16"/>
      <c r="AL1102" s="16"/>
      <c r="AM1102" s="16"/>
      <c r="AN1102" s="16"/>
      <c r="AO1102" s="16"/>
      <c r="AP1102" s="16"/>
      <c r="AQ1102" s="16"/>
      <c r="AR1102" s="16"/>
      <c r="AS1102" s="16"/>
      <c r="AT1102" s="16"/>
      <c r="AU1102" s="16"/>
      <c r="AV1102" s="16"/>
      <c r="AW1102" s="16"/>
      <c r="AX1102" s="16"/>
      <c r="AY1102" s="16"/>
      <c r="AZ1102" s="16"/>
      <c r="BA1102" s="16"/>
      <c r="BB1102" s="16"/>
      <c r="BC1102" s="16"/>
      <c r="BD1102" s="16"/>
      <c r="BE1102" s="16"/>
      <c r="BF1102" s="16"/>
      <c r="BG1102" s="16"/>
      <c r="BH1102" s="16"/>
      <c r="BI1102" s="16"/>
      <c r="BJ1102" s="16"/>
      <c r="BK1102" s="16"/>
      <c r="BL1102" s="16"/>
      <c r="BM1102" s="16"/>
      <c r="BN1102" s="16"/>
      <c r="BO1102" s="16"/>
      <c r="BP1102" s="16"/>
      <c r="BQ1102" s="16"/>
      <c r="BR1102" s="16"/>
      <c r="BS1102" s="16"/>
      <c r="BT1102" s="16"/>
      <c r="BU1102" s="16"/>
      <c r="BV1102" s="16"/>
      <c r="BW1102" s="16"/>
      <c r="BX1102" s="16"/>
      <c r="BY1102" s="16"/>
      <c r="BZ1102" s="16"/>
      <c r="CA1102" s="16"/>
      <c r="CB1102" s="16"/>
      <c r="CC1102" s="16"/>
      <c r="CD1102" s="16"/>
      <c r="CE1102" s="16"/>
      <c r="CF1102" s="16"/>
      <c r="CG1102" s="16"/>
      <c r="CH1102" s="16"/>
      <c r="CI1102" s="16"/>
      <c r="CJ1102" s="16"/>
      <c r="CK1102" s="16"/>
      <c r="CL1102" s="16"/>
      <c r="CM1102" s="16"/>
      <c r="CN1102" s="16"/>
      <c r="CO1102" s="16"/>
      <c r="CP1102" s="16"/>
      <c r="CQ1102" s="16"/>
      <c r="CR1102" s="16"/>
      <c r="CS1102" s="16"/>
      <c r="CT1102" s="16"/>
      <c r="CU1102" s="16"/>
      <c r="CV1102" s="16"/>
      <c r="CW1102" s="16"/>
      <c r="CX1102" s="16"/>
      <c r="CY1102" s="16"/>
      <c r="CZ1102" s="16"/>
      <c r="DA1102" s="16"/>
      <c r="DB1102" s="16"/>
      <c r="DC1102" s="16"/>
      <c r="DD1102" s="16"/>
      <c r="DE1102" s="16"/>
      <c r="DF1102" s="16"/>
      <c r="DG1102" s="16"/>
      <c r="DH1102" s="16"/>
      <c r="DI1102" s="16"/>
      <c r="DJ1102" s="16"/>
      <c r="DK1102" s="16"/>
      <c r="DL1102" s="16"/>
      <c r="DM1102" s="16"/>
      <c r="DN1102" s="16"/>
      <c r="DO1102" s="16"/>
      <c r="DP1102" s="16"/>
      <c r="DQ1102" s="16"/>
      <c r="DR1102" s="16"/>
      <c r="DS1102" s="16"/>
      <c r="DT1102" s="16"/>
      <c r="DU1102" s="16"/>
      <c r="DV1102" s="16"/>
      <c r="DW1102" s="16"/>
      <c r="DX1102" s="16"/>
      <c r="DY1102" s="16"/>
      <c r="DZ1102" s="16"/>
      <c r="EA1102" s="16"/>
      <c r="EB1102" s="16"/>
      <c r="EC1102" s="16"/>
      <c r="ED1102" s="16"/>
      <c r="EE1102" s="16"/>
      <c r="EF1102" s="16"/>
      <c r="EG1102" s="16"/>
      <c r="EH1102" s="16"/>
      <c r="EI1102" s="16"/>
      <c r="EJ1102" s="16"/>
      <c r="EK1102" s="16"/>
      <c r="EL1102" s="16"/>
      <c r="EM1102" s="16"/>
      <c r="EN1102" s="16"/>
      <c r="EO1102" s="16"/>
      <c r="EP1102" s="16"/>
      <c r="EQ1102" s="16"/>
      <c r="ER1102" s="16"/>
      <c r="ES1102" s="16"/>
      <c r="ET1102" s="16"/>
      <c r="EU1102" s="16"/>
      <c r="EV1102" s="16"/>
      <c r="EW1102" s="16"/>
      <c r="EX1102" s="16"/>
      <c r="EY1102" s="16"/>
      <c r="EZ1102" s="16"/>
      <c r="FA1102" s="16"/>
      <c r="FB1102" s="16"/>
      <c r="FC1102" s="16"/>
      <c r="FD1102" s="16"/>
      <c r="FE1102" s="16"/>
      <c r="FF1102" s="16"/>
      <c r="FG1102" s="16"/>
      <c r="FH1102" s="16"/>
      <c r="FI1102" s="16"/>
      <c r="FJ1102" s="16"/>
      <c r="FK1102" s="16"/>
      <c r="FL1102" s="16"/>
      <c r="FM1102" s="16"/>
      <c r="FN1102" s="16"/>
      <c r="FO1102" s="16"/>
      <c r="FP1102" s="16"/>
      <c r="FQ1102" s="16"/>
      <c r="FR1102" s="16"/>
      <c r="FS1102" s="16"/>
      <c r="FT1102" s="16"/>
      <c r="FU1102" s="16"/>
      <c r="FV1102" s="16"/>
      <c r="FW1102" s="16"/>
      <c r="FX1102" s="16"/>
      <c r="FY1102" s="16"/>
      <c r="FZ1102" s="16"/>
      <c r="GA1102" s="16"/>
      <c r="GB1102" s="16"/>
      <c r="GC1102" s="16"/>
      <c r="GD1102" s="16"/>
      <c r="GE1102" s="16"/>
      <c r="GF1102" s="16"/>
      <c r="GG1102" s="16"/>
      <c r="GH1102" s="16"/>
      <c r="GI1102" s="16"/>
      <c r="GJ1102" s="16"/>
      <c r="GK1102" s="16"/>
      <c r="GL1102" s="16"/>
      <c r="GM1102" s="16"/>
      <c r="GN1102" s="16"/>
      <c r="GO1102" s="16"/>
      <c r="GP1102" s="16"/>
      <c r="GQ1102" s="16"/>
      <c r="GR1102" s="16"/>
      <c r="GS1102" s="16"/>
      <c r="GT1102" s="16"/>
      <c r="GU1102" s="16"/>
      <c r="GV1102" s="16"/>
      <c r="GW1102" s="16"/>
      <c r="GX1102" s="16"/>
      <c r="GY1102" s="16"/>
      <c r="GZ1102" s="16"/>
      <c r="HA1102" s="16"/>
      <c r="HB1102" s="16"/>
      <c r="HC1102" s="16"/>
      <c r="HD1102" s="16"/>
      <c r="HE1102" s="16"/>
      <c r="HF1102" s="16"/>
      <c r="HG1102" s="16"/>
      <c r="HH1102" s="16"/>
      <c r="HI1102" s="16"/>
      <c r="HJ1102" s="16"/>
      <c r="HK1102" s="16"/>
      <c r="HL1102" s="16"/>
      <c r="HM1102" s="16"/>
      <c r="HN1102" s="16"/>
      <c r="HO1102" s="16"/>
      <c r="HP1102" s="16"/>
      <c r="HQ1102" s="16"/>
      <c r="HR1102" s="16"/>
      <c r="HS1102" s="16"/>
      <c r="HT1102" s="16"/>
      <c r="HU1102" s="16"/>
      <c r="HV1102" s="16"/>
      <c r="HW1102" s="16"/>
      <c r="HX1102" s="16"/>
      <c r="HY1102" s="16"/>
      <c r="HZ1102" s="16"/>
      <c r="IA1102" s="16"/>
      <c r="IB1102" s="16"/>
      <c r="IC1102" s="16"/>
      <c r="ID1102" s="16"/>
      <c r="IE1102" s="16"/>
      <c r="IF1102" s="16"/>
      <c r="IG1102" s="16"/>
      <c r="IH1102" s="16"/>
      <c r="II1102" s="16"/>
      <c r="IJ1102" s="16"/>
      <c r="IK1102" s="16"/>
      <c r="IL1102" s="16"/>
      <c r="IM1102" s="16"/>
      <c r="IN1102" s="16"/>
      <c r="IO1102" s="16"/>
      <c r="IP1102" s="16"/>
      <c r="IQ1102" s="16"/>
      <c r="IR1102" s="16"/>
      <c r="IS1102" s="16"/>
      <c r="IT1102" s="16"/>
      <c r="IU1102" s="16"/>
      <c r="IV1102" s="16"/>
      <c r="IW1102" s="16"/>
      <c r="IX1102" s="16"/>
      <c r="IY1102" s="16"/>
      <c r="IZ1102" s="16"/>
      <c r="JA1102" s="16"/>
      <c r="JB1102" s="16"/>
      <c r="JC1102" s="16"/>
      <c r="JD1102" s="16"/>
      <c r="JE1102" s="16"/>
      <c r="JF1102" s="16"/>
      <c r="JG1102" s="16"/>
      <c r="JH1102" s="16"/>
      <c r="JI1102" s="16"/>
      <c r="JJ1102" s="16"/>
      <c r="JK1102" s="16"/>
      <c r="JL1102" s="16"/>
      <c r="JM1102" s="16"/>
      <c r="JN1102" s="16"/>
      <c r="JO1102" s="16"/>
      <c r="JP1102" s="16"/>
    </row>
    <row r="1103" spans="2:276" s="18" customFormat="1" ht="15.75" customHeight="1" x14ac:dyDescent="0.25">
      <c r="B1103" s="16"/>
      <c r="C1103" s="16"/>
      <c r="D1103" s="16"/>
      <c r="E1103" s="16"/>
      <c r="F1103" s="16"/>
      <c r="G1103" s="16"/>
      <c r="H1103" s="16"/>
      <c r="I1103" s="16"/>
      <c r="J1103" s="16"/>
      <c r="K1103" s="16"/>
      <c r="L1103" s="16"/>
      <c r="M1103" s="16"/>
      <c r="N1103" s="16"/>
      <c r="O1103" s="16"/>
      <c r="P1103" s="16"/>
      <c r="Q1103" s="16"/>
      <c r="R1103" s="16"/>
      <c r="S1103" s="16"/>
      <c r="T1103" s="16"/>
      <c r="U1103" s="16"/>
      <c r="V1103" s="16"/>
      <c r="W1103" s="16"/>
      <c r="X1103" s="16"/>
      <c r="Y1103" s="16"/>
      <c r="Z1103" s="16"/>
      <c r="AA1103" s="16"/>
      <c r="AB1103" s="16"/>
      <c r="AC1103" s="16"/>
      <c r="AD1103" s="16"/>
      <c r="AE1103" s="16"/>
      <c r="AF1103" s="16"/>
      <c r="AG1103" s="16"/>
      <c r="AH1103" s="16"/>
      <c r="AI1103" s="16"/>
      <c r="AJ1103" s="16"/>
      <c r="AK1103" s="16"/>
      <c r="AL1103" s="16"/>
      <c r="AM1103" s="16"/>
      <c r="AN1103" s="16"/>
      <c r="AO1103" s="16"/>
      <c r="AP1103" s="16"/>
      <c r="AQ1103" s="16"/>
      <c r="AR1103" s="16"/>
      <c r="AS1103" s="16"/>
      <c r="AT1103" s="16"/>
      <c r="AU1103" s="16"/>
      <c r="AV1103" s="16"/>
      <c r="AW1103" s="16"/>
      <c r="AX1103" s="16"/>
      <c r="AY1103" s="16"/>
      <c r="AZ1103" s="16"/>
      <c r="BA1103" s="16"/>
      <c r="BB1103" s="16"/>
      <c r="BC1103" s="16"/>
      <c r="BD1103" s="16"/>
      <c r="BE1103" s="16"/>
      <c r="BF1103" s="16"/>
      <c r="BG1103" s="16"/>
      <c r="BH1103" s="16"/>
      <c r="BI1103" s="16"/>
      <c r="BJ1103" s="16"/>
      <c r="BK1103" s="16"/>
      <c r="BL1103" s="16"/>
      <c r="BM1103" s="16"/>
      <c r="BN1103" s="16"/>
      <c r="BO1103" s="16"/>
      <c r="BP1103" s="16"/>
      <c r="BQ1103" s="16"/>
      <c r="BR1103" s="16"/>
      <c r="BS1103" s="16"/>
      <c r="BT1103" s="16"/>
      <c r="BU1103" s="16"/>
      <c r="BV1103" s="16"/>
      <c r="BW1103" s="16"/>
      <c r="BX1103" s="16"/>
      <c r="BY1103" s="16"/>
      <c r="BZ1103" s="16"/>
      <c r="CA1103" s="16"/>
      <c r="CB1103" s="16"/>
      <c r="CC1103" s="16"/>
      <c r="CD1103" s="16"/>
      <c r="CE1103" s="16"/>
      <c r="CF1103" s="16"/>
      <c r="CG1103" s="16"/>
      <c r="CH1103" s="16"/>
      <c r="CI1103" s="16"/>
      <c r="CJ1103" s="16"/>
      <c r="CK1103" s="16"/>
      <c r="CL1103" s="16"/>
      <c r="CM1103" s="16"/>
      <c r="CN1103" s="16"/>
      <c r="CO1103" s="16"/>
      <c r="CP1103" s="16"/>
      <c r="CQ1103" s="16"/>
      <c r="CR1103" s="16"/>
      <c r="CS1103" s="16"/>
      <c r="CT1103" s="16"/>
      <c r="CU1103" s="16"/>
      <c r="CV1103" s="16"/>
      <c r="CW1103" s="16"/>
      <c r="CX1103" s="16"/>
      <c r="CY1103" s="16"/>
      <c r="CZ1103" s="16"/>
      <c r="DA1103" s="16"/>
      <c r="DB1103" s="16"/>
      <c r="DC1103" s="16"/>
      <c r="DD1103" s="16"/>
      <c r="DE1103" s="16"/>
      <c r="DF1103" s="16"/>
      <c r="DG1103" s="16"/>
      <c r="DH1103" s="16"/>
      <c r="DI1103" s="16"/>
      <c r="DJ1103" s="16"/>
      <c r="DK1103" s="16"/>
      <c r="DL1103" s="16"/>
      <c r="DM1103" s="16"/>
      <c r="DN1103" s="16"/>
      <c r="DO1103" s="16"/>
      <c r="DP1103" s="16"/>
      <c r="DQ1103" s="16"/>
      <c r="DR1103" s="16"/>
      <c r="DS1103" s="16"/>
      <c r="DT1103" s="16"/>
      <c r="DU1103" s="16"/>
      <c r="DV1103" s="16"/>
      <c r="DW1103" s="16"/>
      <c r="DX1103" s="16"/>
      <c r="DY1103" s="16"/>
      <c r="DZ1103" s="16"/>
      <c r="EA1103" s="16"/>
      <c r="EB1103" s="16"/>
      <c r="EC1103" s="16"/>
      <c r="ED1103" s="16"/>
      <c r="EE1103" s="16"/>
      <c r="EF1103" s="16"/>
      <c r="EG1103" s="16"/>
      <c r="EH1103" s="16"/>
      <c r="EI1103" s="16"/>
      <c r="EJ1103" s="16"/>
      <c r="EK1103" s="16"/>
      <c r="EL1103" s="16"/>
      <c r="EM1103" s="16"/>
      <c r="EN1103" s="16"/>
      <c r="EO1103" s="16"/>
      <c r="EP1103" s="16"/>
      <c r="EQ1103" s="16"/>
      <c r="ER1103" s="16"/>
      <c r="ES1103" s="16"/>
      <c r="ET1103" s="16"/>
      <c r="EU1103" s="16"/>
      <c r="EV1103" s="16"/>
      <c r="EW1103" s="16"/>
      <c r="EX1103" s="16"/>
      <c r="EY1103" s="16"/>
      <c r="EZ1103" s="16"/>
      <c r="FA1103" s="16"/>
      <c r="FB1103" s="16"/>
      <c r="FC1103" s="16"/>
      <c r="FD1103" s="16"/>
      <c r="FE1103" s="16"/>
      <c r="FF1103" s="16"/>
      <c r="FG1103" s="16"/>
      <c r="FH1103" s="16"/>
      <c r="FI1103" s="16"/>
      <c r="FJ1103" s="16"/>
      <c r="FK1103" s="16"/>
      <c r="FL1103" s="16"/>
      <c r="FM1103" s="16"/>
      <c r="FN1103" s="16"/>
      <c r="FO1103" s="16"/>
      <c r="FP1103" s="16"/>
      <c r="FQ1103" s="16"/>
      <c r="FR1103" s="16"/>
      <c r="FS1103" s="16"/>
      <c r="FT1103" s="16"/>
      <c r="FU1103" s="16"/>
      <c r="FV1103" s="16"/>
      <c r="FW1103" s="16"/>
      <c r="FX1103" s="16"/>
      <c r="FY1103" s="16"/>
      <c r="FZ1103" s="16"/>
      <c r="GA1103" s="16"/>
      <c r="GB1103" s="16"/>
      <c r="GC1103" s="16"/>
      <c r="GD1103" s="16"/>
      <c r="GE1103" s="16"/>
      <c r="GF1103" s="16"/>
      <c r="GG1103" s="16"/>
      <c r="GH1103" s="16"/>
      <c r="GI1103" s="16"/>
      <c r="GJ1103" s="16"/>
      <c r="GK1103" s="16"/>
      <c r="GL1103" s="16"/>
      <c r="GM1103" s="16"/>
      <c r="GN1103" s="16"/>
      <c r="GO1103" s="16"/>
      <c r="GP1103" s="16"/>
      <c r="GQ1103" s="16"/>
      <c r="GR1103" s="16"/>
      <c r="GS1103" s="16"/>
      <c r="GT1103" s="16"/>
      <c r="GU1103" s="16"/>
      <c r="GV1103" s="16"/>
      <c r="GW1103" s="16"/>
      <c r="GX1103" s="16"/>
      <c r="GY1103" s="16"/>
      <c r="GZ1103" s="16"/>
      <c r="HA1103" s="16"/>
      <c r="HB1103" s="16"/>
      <c r="HC1103" s="16"/>
      <c r="HD1103" s="16"/>
      <c r="HE1103" s="16"/>
      <c r="HF1103" s="16"/>
      <c r="HG1103" s="16"/>
      <c r="HH1103" s="16"/>
      <c r="HI1103" s="16"/>
      <c r="HJ1103" s="16"/>
      <c r="HK1103" s="16"/>
      <c r="HL1103" s="16"/>
      <c r="HM1103" s="16"/>
      <c r="HN1103" s="16"/>
      <c r="HO1103" s="16"/>
      <c r="HP1103" s="16"/>
      <c r="HQ1103" s="16"/>
      <c r="HR1103" s="16"/>
      <c r="HS1103" s="16"/>
      <c r="HT1103" s="16"/>
      <c r="HU1103" s="16"/>
      <c r="HV1103" s="16"/>
      <c r="HW1103" s="16"/>
      <c r="HX1103" s="16"/>
      <c r="HY1103" s="16"/>
      <c r="HZ1103" s="16"/>
      <c r="IA1103" s="16"/>
      <c r="IB1103" s="16"/>
      <c r="IC1103" s="16"/>
      <c r="ID1103" s="16"/>
      <c r="IE1103" s="16"/>
      <c r="IF1103" s="16"/>
      <c r="IG1103" s="16"/>
      <c r="IH1103" s="16"/>
      <c r="II1103" s="16"/>
      <c r="IJ1103" s="16"/>
      <c r="IK1103" s="16"/>
      <c r="IL1103" s="16"/>
      <c r="IM1103" s="16"/>
      <c r="IN1103" s="16"/>
      <c r="IO1103" s="16"/>
      <c r="IP1103" s="16"/>
      <c r="IQ1103" s="16"/>
      <c r="IR1103" s="16"/>
      <c r="IS1103" s="16"/>
      <c r="IT1103" s="16"/>
      <c r="IU1103" s="16"/>
      <c r="IV1103" s="16"/>
      <c r="IW1103" s="16"/>
      <c r="IX1103" s="16"/>
      <c r="IY1103" s="16"/>
      <c r="IZ1103" s="16"/>
      <c r="JA1103" s="16"/>
      <c r="JB1103" s="16"/>
      <c r="JC1103" s="16"/>
      <c r="JD1103" s="16"/>
      <c r="JE1103" s="16"/>
      <c r="JF1103" s="16"/>
      <c r="JG1103" s="16"/>
      <c r="JH1103" s="16"/>
      <c r="JI1103" s="16"/>
      <c r="JJ1103" s="16"/>
      <c r="JK1103" s="16"/>
      <c r="JL1103" s="16"/>
      <c r="JM1103" s="16"/>
      <c r="JN1103" s="16"/>
      <c r="JO1103" s="16"/>
      <c r="JP1103" s="16"/>
    </row>
    <row r="1104" spans="2:276" s="18" customFormat="1" ht="15.75" customHeight="1" x14ac:dyDescent="0.25">
      <c r="B1104" s="16"/>
      <c r="C1104" s="16"/>
      <c r="D1104" s="16"/>
      <c r="E1104" s="16"/>
      <c r="F1104" s="16"/>
      <c r="G1104" s="16"/>
      <c r="H1104" s="16"/>
      <c r="I1104" s="16"/>
      <c r="J1104" s="16"/>
      <c r="K1104" s="16"/>
      <c r="L1104" s="16"/>
      <c r="M1104" s="16"/>
      <c r="N1104" s="16"/>
      <c r="O1104" s="16"/>
      <c r="P1104" s="16"/>
      <c r="Q1104" s="16"/>
      <c r="R1104" s="16"/>
      <c r="S1104" s="16"/>
      <c r="T1104" s="16"/>
      <c r="U1104" s="16"/>
      <c r="V1104" s="16"/>
      <c r="W1104" s="16"/>
      <c r="X1104" s="16"/>
      <c r="Y1104" s="16"/>
      <c r="Z1104" s="16"/>
      <c r="AA1104" s="16"/>
      <c r="AB1104" s="16"/>
      <c r="AC1104" s="16"/>
      <c r="AD1104" s="16"/>
      <c r="AE1104" s="16"/>
      <c r="AF1104" s="16"/>
      <c r="AG1104" s="16"/>
      <c r="AH1104" s="16"/>
      <c r="AI1104" s="16"/>
      <c r="AJ1104" s="16"/>
      <c r="AK1104" s="16"/>
      <c r="AL1104" s="16"/>
      <c r="AM1104" s="16"/>
      <c r="AN1104" s="16"/>
      <c r="AO1104" s="16"/>
      <c r="AP1104" s="16"/>
      <c r="AQ1104" s="16"/>
      <c r="AR1104" s="16"/>
      <c r="AS1104" s="16"/>
      <c r="AT1104" s="16"/>
      <c r="AU1104" s="16"/>
      <c r="AV1104" s="16"/>
      <c r="AW1104" s="16"/>
      <c r="AX1104" s="16"/>
      <c r="AY1104" s="16"/>
      <c r="AZ1104" s="16"/>
      <c r="BA1104" s="16"/>
      <c r="BB1104" s="16"/>
      <c r="BC1104" s="16"/>
      <c r="BD1104" s="16"/>
      <c r="BE1104" s="16"/>
      <c r="BF1104" s="16"/>
      <c r="BG1104" s="16"/>
      <c r="BH1104" s="16"/>
      <c r="BI1104" s="16"/>
      <c r="BJ1104" s="16"/>
      <c r="BK1104" s="16"/>
      <c r="BL1104" s="16"/>
      <c r="BM1104" s="16"/>
      <c r="BN1104" s="16"/>
      <c r="BO1104" s="16"/>
      <c r="BP1104" s="16"/>
      <c r="BQ1104" s="16"/>
      <c r="BR1104" s="16"/>
      <c r="BS1104" s="16"/>
      <c r="BT1104" s="16"/>
      <c r="BU1104" s="16"/>
      <c r="BV1104" s="16"/>
      <c r="BW1104" s="16"/>
      <c r="BX1104" s="16"/>
      <c r="BY1104" s="16"/>
      <c r="BZ1104" s="16"/>
      <c r="CA1104" s="16"/>
      <c r="CB1104" s="16"/>
      <c r="CC1104" s="16"/>
      <c r="CD1104" s="16"/>
      <c r="CE1104" s="16"/>
      <c r="CF1104" s="16"/>
      <c r="CG1104" s="16"/>
      <c r="CH1104" s="16"/>
      <c r="CI1104" s="16"/>
      <c r="CJ1104" s="16"/>
      <c r="CK1104" s="16"/>
      <c r="CL1104" s="16"/>
      <c r="CM1104" s="16"/>
      <c r="CN1104" s="16"/>
      <c r="CO1104" s="16"/>
      <c r="CP1104" s="16"/>
      <c r="CQ1104" s="16"/>
      <c r="CR1104" s="16"/>
      <c r="CS1104" s="16"/>
      <c r="CT1104" s="16"/>
      <c r="CU1104" s="16"/>
      <c r="CV1104" s="16"/>
      <c r="CW1104" s="16"/>
      <c r="CX1104" s="16"/>
      <c r="CY1104" s="16"/>
      <c r="CZ1104" s="16"/>
      <c r="DA1104" s="16"/>
      <c r="DB1104" s="16"/>
      <c r="DC1104" s="16"/>
      <c r="DD1104" s="16"/>
      <c r="DE1104" s="16"/>
      <c r="DF1104" s="16"/>
      <c r="DG1104" s="16"/>
      <c r="DH1104" s="16"/>
      <c r="DI1104" s="16"/>
      <c r="DJ1104" s="16"/>
      <c r="DK1104" s="16"/>
      <c r="DL1104" s="16"/>
      <c r="DM1104" s="16"/>
      <c r="DN1104" s="16"/>
      <c r="DO1104" s="16"/>
      <c r="DP1104" s="16"/>
      <c r="DQ1104" s="16"/>
      <c r="DR1104" s="16"/>
      <c r="DS1104" s="16"/>
      <c r="DT1104" s="16"/>
      <c r="DU1104" s="16"/>
      <c r="DV1104" s="16"/>
      <c r="DW1104" s="16"/>
      <c r="DX1104" s="16"/>
      <c r="DY1104" s="16"/>
      <c r="DZ1104" s="16"/>
      <c r="EA1104" s="16"/>
      <c r="EB1104" s="16"/>
      <c r="EC1104" s="16"/>
      <c r="ED1104" s="16"/>
      <c r="EE1104" s="16"/>
      <c r="EF1104" s="16"/>
      <c r="EG1104" s="16"/>
      <c r="EH1104" s="16"/>
      <c r="EI1104" s="16"/>
      <c r="EJ1104" s="16"/>
      <c r="EK1104" s="16"/>
      <c r="EL1104" s="16"/>
      <c r="EM1104" s="16"/>
      <c r="EN1104" s="16"/>
      <c r="EO1104" s="16"/>
      <c r="EP1104" s="16"/>
      <c r="EQ1104" s="16"/>
      <c r="ER1104" s="16"/>
      <c r="ES1104" s="16"/>
      <c r="ET1104" s="16"/>
      <c r="EU1104" s="16"/>
      <c r="EV1104" s="16"/>
      <c r="EW1104" s="16"/>
      <c r="EX1104" s="16"/>
      <c r="EY1104" s="16"/>
      <c r="EZ1104" s="16"/>
      <c r="FA1104" s="16"/>
      <c r="FB1104" s="16"/>
      <c r="FC1104" s="16"/>
      <c r="FD1104" s="16"/>
      <c r="FE1104" s="16"/>
      <c r="FF1104" s="16"/>
      <c r="FG1104" s="16"/>
      <c r="FH1104" s="16"/>
      <c r="FI1104" s="16"/>
      <c r="FJ1104" s="16"/>
      <c r="FK1104" s="16"/>
      <c r="FL1104" s="16"/>
      <c r="FM1104" s="16"/>
      <c r="FN1104" s="16"/>
      <c r="FO1104" s="16"/>
      <c r="FP1104" s="16"/>
      <c r="FQ1104" s="16"/>
      <c r="FR1104" s="16"/>
      <c r="FS1104" s="16"/>
      <c r="FT1104" s="16"/>
      <c r="FU1104" s="16"/>
      <c r="FV1104" s="16"/>
      <c r="FW1104" s="16"/>
      <c r="FX1104" s="16"/>
      <c r="FY1104" s="16"/>
      <c r="FZ1104" s="16"/>
      <c r="GA1104" s="16"/>
      <c r="GB1104" s="16"/>
      <c r="GC1104" s="16"/>
      <c r="GD1104" s="16"/>
      <c r="GE1104" s="16"/>
      <c r="GF1104" s="16"/>
      <c r="GG1104" s="16"/>
      <c r="GH1104" s="16"/>
      <c r="GI1104" s="16"/>
      <c r="GJ1104" s="16"/>
      <c r="GK1104" s="16"/>
      <c r="GL1104" s="16"/>
      <c r="GM1104" s="16"/>
      <c r="GN1104" s="16"/>
      <c r="GO1104" s="16"/>
      <c r="GP1104" s="16"/>
      <c r="GQ1104" s="16"/>
      <c r="GR1104" s="16"/>
      <c r="GS1104" s="16"/>
      <c r="GT1104" s="16"/>
      <c r="GU1104" s="16"/>
      <c r="GV1104" s="16"/>
      <c r="GW1104" s="16"/>
      <c r="GX1104" s="16"/>
      <c r="GY1104" s="16"/>
      <c r="GZ1104" s="16"/>
      <c r="HA1104" s="16"/>
      <c r="HB1104" s="16"/>
      <c r="HC1104" s="16"/>
      <c r="HD1104" s="16"/>
      <c r="HE1104" s="16"/>
      <c r="HF1104" s="16"/>
      <c r="HG1104" s="16"/>
      <c r="HH1104" s="16"/>
      <c r="HI1104" s="16"/>
      <c r="HJ1104" s="16"/>
      <c r="HK1104" s="16"/>
      <c r="HL1104" s="16"/>
      <c r="HM1104" s="16"/>
      <c r="HN1104" s="16"/>
      <c r="HO1104" s="16"/>
      <c r="HP1104" s="16"/>
      <c r="HQ1104" s="16"/>
      <c r="HR1104" s="16"/>
      <c r="HS1104" s="16"/>
      <c r="HT1104" s="16"/>
      <c r="HU1104" s="16"/>
      <c r="HV1104" s="16"/>
      <c r="HW1104" s="16"/>
      <c r="HX1104" s="16"/>
      <c r="HY1104" s="16"/>
      <c r="HZ1104" s="16"/>
      <c r="IA1104" s="16"/>
      <c r="IB1104" s="16"/>
      <c r="IC1104" s="16"/>
      <c r="ID1104" s="16"/>
      <c r="IE1104" s="16"/>
      <c r="IF1104" s="16"/>
      <c r="IG1104" s="16"/>
      <c r="IH1104" s="16"/>
      <c r="II1104" s="16"/>
      <c r="IJ1104" s="16"/>
      <c r="IK1104" s="16"/>
      <c r="IL1104" s="16"/>
      <c r="IM1104" s="16"/>
      <c r="IN1104" s="16"/>
      <c r="IO1104" s="16"/>
      <c r="IP1104" s="16"/>
      <c r="IQ1104" s="16"/>
      <c r="IR1104" s="16"/>
      <c r="IS1104" s="16"/>
      <c r="IT1104" s="16"/>
      <c r="IU1104" s="16"/>
      <c r="IV1104" s="16"/>
      <c r="IW1104" s="16"/>
      <c r="IX1104" s="16"/>
      <c r="IY1104" s="16"/>
      <c r="IZ1104" s="16"/>
      <c r="JA1104" s="16"/>
      <c r="JB1104" s="16"/>
      <c r="JC1104" s="16"/>
      <c r="JD1104" s="16"/>
      <c r="JE1104" s="16"/>
      <c r="JF1104" s="16"/>
      <c r="JG1104" s="16"/>
      <c r="JH1104" s="16"/>
      <c r="JI1104" s="16"/>
      <c r="JJ1104" s="16"/>
      <c r="JK1104" s="16"/>
      <c r="JL1104" s="16"/>
      <c r="JM1104" s="16"/>
      <c r="JN1104" s="16"/>
      <c r="JO1104" s="16"/>
      <c r="JP1104" s="16"/>
    </row>
    <row r="1105" spans="2:276" s="18" customFormat="1" ht="15.75" customHeight="1" x14ac:dyDescent="0.25">
      <c r="B1105" s="16"/>
      <c r="C1105" s="16"/>
      <c r="D1105" s="16"/>
      <c r="E1105" s="16"/>
      <c r="F1105" s="16"/>
      <c r="G1105" s="16"/>
      <c r="H1105" s="16"/>
      <c r="I1105" s="16"/>
      <c r="J1105" s="16"/>
      <c r="K1105" s="16"/>
      <c r="L1105" s="16"/>
      <c r="M1105" s="16"/>
      <c r="N1105" s="16"/>
      <c r="O1105" s="16"/>
      <c r="P1105" s="16"/>
      <c r="Q1105" s="16"/>
      <c r="R1105" s="16"/>
      <c r="S1105" s="16"/>
      <c r="T1105" s="16"/>
      <c r="U1105" s="16"/>
      <c r="V1105" s="16"/>
      <c r="W1105" s="16"/>
      <c r="X1105" s="16"/>
      <c r="Y1105" s="16"/>
      <c r="Z1105" s="16"/>
      <c r="AA1105" s="16"/>
      <c r="AB1105" s="16"/>
      <c r="AC1105" s="16"/>
      <c r="AD1105" s="16"/>
      <c r="AE1105" s="16"/>
      <c r="AF1105" s="16"/>
      <c r="AG1105" s="16"/>
      <c r="AH1105" s="16"/>
      <c r="AI1105" s="16"/>
      <c r="AJ1105" s="16"/>
      <c r="AK1105" s="16"/>
      <c r="AL1105" s="16"/>
      <c r="AM1105" s="16"/>
      <c r="AN1105" s="16"/>
      <c r="AO1105" s="16"/>
      <c r="AP1105" s="16"/>
      <c r="AQ1105" s="16"/>
      <c r="AR1105" s="16"/>
      <c r="AS1105" s="16"/>
      <c r="AT1105" s="16"/>
      <c r="AU1105" s="16"/>
      <c r="AV1105" s="16"/>
      <c r="AW1105" s="16"/>
      <c r="AX1105" s="16"/>
      <c r="AY1105" s="16"/>
      <c r="AZ1105" s="16"/>
      <c r="BA1105" s="16"/>
      <c r="BB1105" s="16"/>
      <c r="BC1105" s="16"/>
      <c r="BD1105" s="16"/>
      <c r="BE1105" s="16"/>
      <c r="BF1105" s="16"/>
      <c r="BG1105" s="16"/>
      <c r="BH1105" s="16"/>
      <c r="BI1105" s="16"/>
      <c r="BJ1105" s="16"/>
      <c r="BK1105" s="16"/>
      <c r="BL1105" s="16"/>
      <c r="BM1105" s="16"/>
      <c r="BN1105" s="16"/>
      <c r="BO1105" s="16"/>
      <c r="BP1105" s="16"/>
      <c r="BQ1105" s="16"/>
      <c r="BR1105" s="16"/>
      <c r="BS1105" s="16"/>
      <c r="BT1105" s="16"/>
      <c r="BU1105" s="16"/>
      <c r="BV1105" s="16"/>
      <c r="BW1105" s="16"/>
      <c r="BX1105" s="16"/>
      <c r="BY1105" s="16"/>
      <c r="BZ1105" s="16"/>
      <c r="CA1105" s="16"/>
      <c r="CB1105" s="16"/>
      <c r="CC1105" s="16"/>
      <c r="CD1105" s="16"/>
      <c r="CE1105" s="16"/>
      <c r="CF1105" s="16"/>
      <c r="CG1105" s="16"/>
      <c r="CH1105" s="16"/>
      <c r="CI1105" s="16"/>
      <c r="CJ1105" s="16"/>
      <c r="CK1105" s="16"/>
      <c r="CL1105" s="16"/>
      <c r="CM1105" s="16"/>
      <c r="CN1105" s="16"/>
      <c r="CO1105" s="16"/>
      <c r="CP1105" s="16"/>
      <c r="CQ1105" s="16"/>
      <c r="CR1105" s="16"/>
      <c r="CS1105" s="16"/>
      <c r="CT1105" s="16"/>
      <c r="CU1105" s="16"/>
      <c r="CV1105" s="16"/>
      <c r="CW1105" s="16"/>
      <c r="CX1105" s="16"/>
      <c r="CY1105" s="16"/>
      <c r="CZ1105" s="16"/>
      <c r="DA1105" s="16"/>
      <c r="DB1105" s="16"/>
      <c r="DC1105" s="16"/>
      <c r="DD1105" s="16"/>
      <c r="DE1105" s="16"/>
      <c r="DF1105" s="16"/>
      <c r="DG1105" s="16"/>
      <c r="DH1105" s="16"/>
      <c r="DI1105" s="16"/>
      <c r="DJ1105" s="16"/>
      <c r="DK1105" s="16"/>
      <c r="DL1105" s="16"/>
      <c r="DM1105" s="16"/>
      <c r="DN1105" s="16"/>
      <c r="DO1105" s="16"/>
      <c r="DP1105" s="16"/>
      <c r="DQ1105" s="16"/>
      <c r="DR1105" s="16"/>
      <c r="DS1105" s="16"/>
      <c r="DT1105" s="16"/>
      <c r="DU1105" s="16"/>
      <c r="DV1105" s="16"/>
      <c r="DW1105" s="16"/>
      <c r="DX1105" s="16"/>
      <c r="DY1105" s="16"/>
      <c r="DZ1105" s="16"/>
      <c r="EA1105" s="16"/>
      <c r="EB1105" s="16"/>
      <c r="EC1105" s="16"/>
      <c r="ED1105" s="16"/>
      <c r="EE1105" s="16"/>
      <c r="EF1105" s="16"/>
      <c r="EG1105" s="16"/>
      <c r="EH1105" s="16"/>
      <c r="EI1105" s="16"/>
      <c r="EJ1105" s="16"/>
      <c r="EK1105" s="16"/>
      <c r="EL1105" s="16"/>
      <c r="EM1105" s="16"/>
      <c r="EN1105" s="16"/>
      <c r="EO1105" s="16"/>
      <c r="EP1105" s="16"/>
      <c r="EQ1105" s="16"/>
      <c r="ER1105" s="16"/>
      <c r="ES1105" s="16"/>
      <c r="ET1105" s="16"/>
      <c r="EU1105" s="16"/>
      <c r="EV1105" s="16"/>
      <c r="EW1105" s="16"/>
      <c r="EX1105" s="16"/>
      <c r="EY1105" s="16"/>
      <c r="EZ1105" s="16"/>
      <c r="FA1105" s="16"/>
      <c r="FB1105" s="16"/>
      <c r="FC1105" s="16"/>
      <c r="FD1105" s="16"/>
      <c r="FE1105" s="16"/>
      <c r="FF1105" s="16"/>
      <c r="FG1105" s="16"/>
      <c r="FH1105" s="16"/>
      <c r="FI1105" s="16"/>
      <c r="FJ1105" s="16"/>
      <c r="FK1105" s="16"/>
      <c r="FL1105" s="16"/>
      <c r="FM1105" s="16"/>
      <c r="FN1105" s="16"/>
      <c r="FO1105" s="16"/>
      <c r="FP1105" s="16"/>
      <c r="FQ1105" s="16"/>
      <c r="FR1105" s="16"/>
      <c r="FS1105" s="16"/>
      <c r="FT1105" s="16"/>
      <c r="FU1105" s="16"/>
      <c r="FV1105" s="16"/>
      <c r="FW1105" s="16"/>
      <c r="FX1105" s="16"/>
      <c r="FY1105" s="16"/>
      <c r="FZ1105" s="16"/>
      <c r="GA1105" s="16"/>
      <c r="GB1105" s="16"/>
      <c r="GC1105" s="16"/>
      <c r="GD1105" s="16"/>
      <c r="GE1105" s="16"/>
      <c r="GF1105" s="16"/>
      <c r="GG1105" s="16"/>
      <c r="GH1105" s="16"/>
      <c r="GI1105" s="16"/>
      <c r="GJ1105" s="16"/>
      <c r="GK1105" s="16"/>
      <c r="GL1105" s="16"/>
      <c r="GM1105" s="16"/>
      <c r="GN1105" s="16"/>
      <c r="GO1105" s="16"/>
      <c r="GP1105" s="16"/>
      <c r="GQ1105" s="16"/>
      <c r="GR1105" s="16"/>
      <c r="GS1105" s="16"/>
      <c r="GT1105" s="16"/>
      <c r="GU1105" s="16"/>
      <c r="GV1105" s="16"/>
      <c r="GW1105" s="16"/>
      <c r="GX1105" s="16"/>
      <c r="GY1105" s="16"/>
      <c r="GZ1105" s="16"/>
      <c r="HA1105" s="16"/>
      <c r="HB1105" s="16"/>
      <c r="HC1105" s="16"/>
      <c r="HD1105" s="16"/>
      <c r="HE1105" s="16"/>
      <c r="HF1105" s="16"/>
      <c r="HG1105" s="16"/>
      <c r="HH1105" s="16"/>
      <c r="HI1105" s="16"/>
      <c r="HJ1105" s="16"/>
      <c r="HK1105" s="16"/>
      <c r="HL1105" s="16"/>
      <c r="HM1105" s="16"/>
      <c r="HN1105" s="16"/>
      <c r="HO1105" s="16"/>
      <c r="HP1105" s="16"/>
      <c r="HQ1105" s="16"/>
      <c r="HR1105" s="16"/>
      <c r="HS1105" s="16"/>
      <c r="HT1105" s="16"/>
      <c r="HU1105" s="16"/>
      <c r="HV1105" s="16"/>
      <c r="HW1105" s="16"/>
      <c r="HX1105" s="16"/>
      <c r="HY1105" s="16"/>
      <c r="HZ1105" s="16"/>
      <c r="IA1105" s="16"/>
      <c r="IB1105" s="16"/>
      <c r="IC1105" s="16"/>
      <c r="ID1105" s="16"/>
      <c r="IE1105" s="16"/>
      <c r="IF1105" s="16"/>
      <c r="IG1105" s="16"/>
      <c r="IH1105" s="16"/>
      <c r="II1105" s="16"/>
      <c r="IJ1105" s="16"/>
      <c r="IK1105" s="16"/>
      <c r="IL1105" s="16"/>
      <c r="IM1105" s="16"/>
      <c r="IN1105" s="16"/>
      <c r="IO1105" s="16"/>
      <c r="IP1105" s="16"/>
      <c r="IQ1105" s="16"/>
      <c r="IR1105" s="16"/>
      <c r="IS1105" s="16"/>
      <c r="IT1105" s="16"/>
      <c r="IU1105" s="16"/>
      <c r="IV1105" s="16"/>
      <c r="IW1105" s="16"/>
      <c r="IX1105" s="16"/>
      <c r="IY1105" s="16"/>
      <c r="IZ1105" s="16"/>
      <c r="JA1105" s="16"/>
      <c r="JB1105" s="16"/>
      <c r="JC1105" s="16"/>
      <c r="JD1105" s="16"/>
      <c r="JE1105" s="16"/>
      <c r="JF1105" s="16"/>
      <c r="JG1105" s="16"/>
      <c r="JH1105" s="16"/>
      <c r="JI1105" s="16"/>
      <c r="JJ1105" s="16"/>
      <c r="JK1105" s="16"/>
      <c r="JL1105" s="16"/>
      <c r="JM1105" s="16"/>
      <c r="JN1105" s="16"/>
      <c r="JO1105" s="16"/>
      <c r="JP1105" s="16"/>
    </row>
    <row r="1106" spans="2:276" s="18" customFormat="1" ht="15.75" customHeight="1" x14ac:dyDescent="0.25">
      <c r="B1106" s="16"/>
      <c r="C1106" s="16"/>
      <c r="D1106" s="16"/>
      <c r="E1106" s="16"/>
      <c r="F1106" s="16"/>
      <c r="G1106" s="16"/>
      <c r="H1106" s="16"/>
      <c r="I1106" s="16"/>
      <c r="J1106" s="16"/>
      <c r="K1106" s="16"/>
      <c r="L1106" s="16"/>
      <c r="M1106" s="16"/>
      <c r="N1106" s="16"/>
      <c r="O1106" s="16"/>
      <c r="P1106" s="16"/>
      <c r="Q1106" s="16"/>
      <c r="R1106" s="16"/>
      <c r="S1106" s="16"/>
      <c r="T1106" s="16"/>
      <c r="U1106" s="16"/>
      <c r="V1106" s="16"/>
      <c r="W1106" s="16"/>
      <c r="X1106" s="16"/>
      <c r="Y1106" s="16"/>
      <c r="Z1106" s="16"/>
      <c r="AA1106" s="16"/>
      <c r="AB1106" s="16"/>
      <c r="AC1106" s="16"/>
      <c r="AD1106" s="16"/>
      <c r="AE1106" s="16"/>
      <c r="AF1106" s="16"/>
      <c r="AG1106" s="16"/>
      <c r="AH1106" s="16"/>
      <c r="AI1106" s="16"/>
      <c r="AJ1106" s="16"/>
      <c r="AK1106" s="16"/>
      <c r="AL1106" s="16"/>
      <c r="AM1106" s="16"/>
      <c r="AN1106" s="16"/>
      <c r="AO1106" s="16"/>
      <c r="AP1106" s="16"/>
      <c r="AQ1106" s="16"/>
      <c r="AR1106" s="16"/>
      <c r="AS1106" s="16"/>
      <c r="AT1106" s="16"/>
      <c r="AU1106" s="16"/>
      <c r="AV1106" s="16"/>
      <c r="AW1106" s="16"/>
      <c r="AX1106" s="16"/>
      <c r="AY1106" s="16"/>
      <c r="AZ1106" s="16"/>
      <c r="BA1106" s="16"/>
      <c r="BB1106" s="16"/>
      <c r="BC1106" s="16"/>
      <c r="BD1106" s="16"/>
      <c r="BE1106" s="16"/>
      <c r="BF1106" s="16"/>
      <c r="BG1106" s="16"/>
      <c r="BH1106" s="16"/>
      <c r="BI1106" s="16"/>
      <c r="BJ1106" s="16"/>
      <c r="BK1106" s="16"/>
      <c r="BL1106" s="16"/>
      <c r="BM1106" s="16"/>
      <c r="BN1106" s="16"/>
      <c r="BO1106" s="16"/>
      <c r="BP1106" s="16"/>
      <c r="BQ1106" s="16"/>
      <c r="BR1106" s="16"/>
      <c r="BS1106" s="16"/>
      <c r="BT1106" s="16"/>
      <c r="BU1106" s="16"/>
      <c r="BV1106" s="16"/>
      <c r="BW1106" s="16"/>
      <c r="BX1106" s="16"/>
      <c r="BY1106" s="16"/>
      <c r="BZ1106" s="16"/>
      <c r="CA1106" s="16"/>
      <c r="CB1106" s="16"/>
      <c r="CC1106" s="16"/>
      <c r="CD1106" s="16"/>
      <c r="CE1106" s="16"/>
      <c r="CF1106" s="16"/>
      <c r="CG1106" s="16"/>
      <c r="CH1106" s="16"/>
      <c r="CI1106" s="16"/>
      <c r="CJ1106" s="16"/>
      <c r="CK1106" s="16"/>
      <c r="CL1106" s="16"/>
      <c r="CM1106" s="16"/>
      <c r="CN1106" s="16"/>
      <c r="CO1106" s="16"/>
      <c r="CP1106" s="16"/>
      <c r="CQ1106" s="16"/>
      <c r="CR1106" s="16"/>
      <c r="CS1106" s="16"/>
      <c r="CT1106" s="16"/>
      <c r="CU1106" s="16"/>
      <c r="CV1106" s="16"/>
      <c r="CW1106" s="16"/>
      <c r="CX1106" s="16"/>
      <c r="CY1106" s="16"/>
      <c r="CZ1106" s="16"/>
      <c r="DA1106" s="16"/>
      <c r="DB1106" s="16"/>
      <c r="DC1106" s="16"/>
      <c r="DD1106" s="16"/>
      <c r="DE1106" s="16"/>
      <c r="DF1106" s="16"/>
      <c r="DG1106" s="16"/>
      <c r="DH1106" s="16"/>
      <c r="DI1106" s="16"/>
      <c r="DJ1106" s="16"/>
      <c r="DK1106" s="16"/>
      <c r="DL1106" s="16"/>
      <c r="DM1106" s="16"/>
      <c r="DN1106" s="16"/>
      <c r="DO1106" s="16"/>
      <c r="DP1106" s="16"/>
      <c r="DQ1106" s="16"/>
      <c r="DR1106" s="16"/>
      <c r="DS1106" s="16"/>
      <c r="DT1106" s="16"/>
      <c r="DU1106" s="16"/>
      <c r="DV1106" s="16"/>
      <c r="DW1106" s="16"/>
      <c r="DX1106" s="16"/>
      <c r="DY1106" s="16"/>
      <c r="DZ1106" s="16"/>
      <c r="EA1106" s="16"/>
      <c r="EB1106" s="16"/>
      <c r="EC1106" s="16"/>
      <c r="ED1106" s="16"/>
      <c r="EE1106" s="16"/>
      <c r="EF1106" s="16"/>
      <c r="EG1106" s="16"/>
      <c r="EH1106" s="16"/>
      <c r="EI1106" s="16"/>
      <c r="EJ1106" s="16"/>
      <c r="EK1106" s="16"/>
      <c r="EL1106" s="16"/>
      <c r="EM1106" s="16"/>
      <c r="EN1106" s="16"/>
      <c r="EO1106" s="16"/>
      <c r="EP1106" s="16"/>
      <c r="EQ1106" s="16"/>
      <c r="ER1106" s="16"/>
      <c r="ES1106" s="16"/>
      <c r="ET1106" s="16"/>
      <c r="EU1106" s="16"/>
      <c r="EV1106" s="16"/>
      <c r="EW1106" s="16"/>
      <c r="EX1106" s="16"/>
      <c r="EY1106" s="16"/>
      <c r="EZ1106" s="16"/>
      <c r="FA1106" s="16"/>
      <c r="FB1106" s="16"/>
      <c r="FC1106" s="16"/>
      <c r="FD1106" s="16"/>
      <c r="FE1106" s="16"/>
      <c r="FF1106" s="16"/>
      <c r="FG1106" s="16"/>
      <c r="FH1106" s="16"/>
      <c r="FI1106" s="16"/>
      <c r="FJ1106" s="16"/>
      <c r="FK1106" s="16"/>
      <c r="FL1106" s="16"/>
      <c r="FM1106" s="16"/>
      <c r="FN1106" s="16"/>
      <c r="FO1106" s="16"/>
      <c r="FP1106" s="16"/>
      <c r="FQ1106" s="16"/>
      <c r="FR1106" s="16"/>
      <c r="FS1106" s="16"/>
      <c r="FT1106" s="16"/>
      <c r="FU1106" s="16"/>
      <c r="FV1106" s="16"/>
      <c r="FW1106" s="16"/>
      <c r="FX1106" s="16"/>
      <c r="FY1106" s="16"/>
      <c r="FZ1106" s="16"/>
      <c r="GA1106" s="16"/>
      <c r="GB1106" s="16"/>
      <c r="GC1106" s="16"/>
      <c r="GD1106" s="16"/>
      <c r="GE1106" s="16"/>
      <c r="GF1106" s="16"/>
      <c r="GG1106" s="16"/>
      <c r="GH1106" s="16"/>
      <c r="GI1106" s="16"/>
      <c r="GJ1106" s="16"/>
      <c r="GK1106" s="16"/>
      <c r="GL1106" s="16"/>
      <c r="GM1106" s="16"/>
      <c r="GN1106" s="16"/>
      <c r="GO1106" s="16"/>
      <c r="GP1106" s="16"/>
      <c r="GQ1106" s="16"/>
      <c r="GR1106" s="16"/>
      <c r="GS1106" s="16"/>
      <c r="GT1106" s="16"/>
      <c r="GU1106" s="16"/>
      <c r="GV1106" s="16"/>
      <c r="GW1106" s="16"/>
      <c r="GX1106" s="16"/>
      <c r="GY1106" s="16"/>
      <c r="GZ1106" s="16"/>
      <c r="HA1106" s="16"/>
      <c r="HB1106" s="16"/>
      <c r="HC1106" s="16"/>
      <c r="HD1106" s="16"/>
      <c r="HE1106" s="16"/>
      <c r="HF1106" s="16"/>
      <c r="HG1106" s="16"/>
      <c r="HH1106" s="16"/>
      <c r="HI1106" s="16"/>
      <c r="HJ1106" s="16"/>
      <c r="HK1106" s="16"/>
      <c r="HL1106" s="16"/>
      <c r="HM1106" s="16"/>
      <c r="HN1106" s="16"/>
      <c r="HO1106" s="16"/>
      <c r="HP1106" s="16"/>
      <c r="HQ1106" s="16"/>
      <c r="HR1106" s="16"/>
      <c r="HS1106" s="16"/>
      <c r="HT1106" s="16"/>
      <c r="HU1106" s="16"/>
      <c r="HV1106" s="16"/>
      <c r="HW1106" s="16"/>
      <c r="HX1106" s="16"/>
      <c r="HY1106" s="16"/>
      <c r="HZ1106" s="16"/>
      <c r="IA1106" s="16"/>
      <c r="IB1106" s="16"/>
      <c r="IC1106" s="16"/>
      <c r="ID1106" s="16"/>
      <c r="IE1106" s="16"/>
      <c r="IF1106" s="16"/>
      <c r="IG1106" s="16"/>
      <c r="IH1106" s="16"/>
      <c r="II1106" s="16"/>
      <c r="IJ1106" s="16"/>
      <c r="IK1106" s="16"/>
      <c r="IL1106" s="16"/>
      <c r="IM1106" s="16"/>
      <c r="IN1106" s="16"/>
      <c r="IO1106" s="16"/>
      <c r="IP1106" s="16"/>
      <c r="IQ1106" s="16"/>
      <c r="IR1106" s="16"/>
      <c r="IS1106" s="16"/>
      <c r="IT1106" s="16"/>
      <c r="IU1106" s="16"/>
      <c r="IV1106" s="16"/>
      <c r="IW1106" s="16"/>
      <c r="IX1106" s="16"/>
      <c r="IY1106" s="16"/>
      <c r="IZ1106" s="16"/>
      <c r="JA1106" s="16"/>
      <c r="JB1106" s="16"/>
      <c r="JC1106" s="16"/>
      <c r="JD1106" s="16"/>
      <c r="JE1106" s="16"/>
      <c r="JF1106" s="16"/>
      <c r="JG1106" s="16"/>
      <c r="JH1106" s="16"/>
      <c r="JI1106" s="16"/>
      <c r="JJ1106" s="16"/>
      <c r="JK1106" s="16"/>
      <c r="JL1106" s="16"/>
      <c r="JM1106" s="16"/>
      <c r="JN1106" s="16"/>
      <c r="JO1106" s="16"/>
      <c r="JP1106" s="16"/>
    </row>
    <row r="1107" spans="2:276" s="18" customFormat="1" ht="15.75" customHeight="1" x14ac:dyDescent="0.25">
      <c r="B1107" s="16"/>
      <c r="C1107" s="16"/>
      <c r="D1107" s="16"/>
      <c r="E1107" s="16"/>
      <c r="F1107" s="16"/>
      <c r="G1107" s="16"/>
      <c r="H1107" s="16"/>
      <c r="I1107" s="16"/>
      <c r="J1107" s="16"/>
      <c r="K1107" s="16"/>
      <c r="L1107" s="16"/>
      <c r="M1107" s="16"/>
      <c r="N1107" s="16"/>
      <c r="O1107" s="16"/>
      <c r="P1107" s="16"/>
      <c r="Q1107" s="16"/>
      <c r="R1107" s="16"/>
      <c r="S1107" s="16"/>
      <c r="T1107" s="16"/>
      <c r="U1107" s="16"/>
      <c r="V1107" s="16"/>
      <c r="W1107" s="16"/>
      <c r="X1107" s="16"/>
      <c r="Y1107" s="16"/>
      <c r="Z1107" s="16"/>
      <c r="AA1107" s="16"/>
      <c r="AB1107" s="16"/>
      <c r="AC1107" s="16"/>
      <c r="AD1107" s="16"/>
      <c r="AE1107" s="16"/>
      <c r="AF1107" s="16"/>
      <c r="AG1107" s="16"/>
      <c r="AH1107" s="16"/>
      <c r="AI1107" s="16"/>
      <c r="AJ1107" s="16"/>
      <c r="AK1107" s="16"/>
      <c r="AL1107" s="16"/>
      <c r="AM1107" s="16"/>
      <c r="AN1107" s="16"/>
      <c r="AO1107" s="16"/>
      <c r="AP1107" s="16"/>
      <c r="AQ1107" s="16"/>
      <c r="AR1107" s="16"/>
      <c r="AS1107" s="16"/>
      <c r="AT1107" s="16"/>
      <c r="AU1107" s="16"/>
      <c r="AV1107" s="16"/>
      <c r="AW1107" s="16"/>
      <c r="AX1107" s="16"/>
      <c r="AY1107" s="16"/>
      <c r="AZ1107" s="16"/>
      <c r="BA1107" s="16"/>
      <c r="BB1107" s="16"/>
      <c r="BC1107" s="16"/>
      <c r="BD1107" s="16"/>
      <c r="BE1107" s="16"/>
      <c r="BF1107" s="16"/>
      <c r="BG1107" s="16"/>
      <c r="BH1107" s="16"/>
      <c r="BI1107" s="16"/>
      <c r="BJ1107" s="16"/>
      <c r="BK1107" s="16"/>
      <c r="BL1107" s="16"/>
      <c r="BM1107" s="16"/>
      <c r="BN1107" s="16"/>
      <c r="BO1107" s="16"/>
      <c r="BP1107" s="16"/>
      <c r="BQ1107" s="16"/>
      <c r="BR1107" s="16"/>
      <c r="BS1107" s="16"/>
      <c r="BT1107" s="16"/>
      <c r="BU1107" s="16"/>
      <c r="BV1107" s="16"/>
      <c r="BW1107" s="16"/>
      <c r="BX1107" s="16"/>
      <c r="BY1107" s="16"/>
      <c r="BZ1107" s="16"/>
      <c r="CA1107" s="16"/>
      <c r="CB1107" s="16"/>
      <c r="CC1107" s="16"/>
      <c r="CD1107" s="16"/>
      <c r="CE1107" s="16"/>
      <c r="CF1107" s="16"/>
      <c r="CG1107" s="16"/>
      <c r="CH1107" s="16"/>
      <c r="CI1107" s="16"/>
      <c r="CJ1107" s="16"/>
      <c r="CK1107" s="16"/>
      <c r="CL1107" s="16"/>
      <c r="CM1107" s="16"/>
      <c r="CN1107" s="16"/>
      <c r="CO1107" s="16"/>
      <c r="CP1107" s="16"/>
      <c r="CQ1107" s="16"/>
      <c r="CR1107" s="16"/>
      <c r="CS1107" s="16"/>
      <c r="CT1107" s="16"/>
      <c r="CU1107" s="16"/>
      <c r="CV1107" s="16"/>
      <c r="CW1107" s="16"/>
      <c r="CX1107" s="16"/>
      <c r="CY1107" s="16"/>
      <c r="CZ1107" s="16"/>
      <c r="DA1107" s="16"/>
      <c r="DB1107" s="16"/>
      <c r="DC1107" s="16"/>
      <c r="DD1107" s="16"/>
      <c r="DE1107" s="16"/>
      <c r="DF1107" s="16"/>
      <c r="DG1107" s="16"/>
      <c r="DH1107" s="16"/>
      <c r="DI1107" s="16"/>
      <c r="DJ1107" s="16"/>
      <c r="DK1107" s="16"/>
      <c r="DL1107" s="16"/>
      <c r="DM1107" s="16"/>
      <c r="DN1107" s="16"/>
      <c r="DO1107" s="16"/>
      <c r="DP1107" s="16"/>
      <c r="DQ1107" s="16"/>
      <c r="DR1107" s="16"/>
      <c r="DS1107" s="16"/>
      <c r="DT1107" s="16"/>
      <c r="DU1107" s="16"/>
      <c r="DV1107" s="16"/>
      <c r="DW1107" s="16"/>
      <c r="DX1107" s="16"/>
      <c r="DY1107" s="16"/>
      <c r="DZ1107" s="16"/>
      <c r="EA1107" s="16"/>
      <c r="EB1107" s="16"/>
      <c r="EC1107" s="16"/>
      <c r="ED1107" s="16"/>
      <c r="EE1107" s="16"/>
      <c r="EF1107" s="16"/>
      <c r="EG1107" s="16"/>
      <c r="EH1107" s="16"/>
      <c r="EI1107" s="16"/>
      <c r="EJ1107" s="16"/>
      <c r="EK1107" s="16"/>
      <c r="EL1107" s="16"/>
      <c r="EM1107" s="16"/>
      <c r="EN1107" s="16"/>
      <c r="EO1107" s="16"/>
      <c r="EP1107" s="16"/>
      <c r="EQ1107" s="16"/>
      <c r="ER1107" s="16"/>
      <c r="ES1107" s="16"/>
      <c r="ET1107" s="16"/>
      <c r="EU1107" s="16"/>
      <c r="EV1107" s="16"/>
      <c r="EW1107" s="16"/>
      <c r="EX1107" s="16"/>
      <c r="EY1107" s="16"/>
      <c r="EZ1107" s="16"/>
      <c r="FA1107" s="16"/>
      <c r="FB1107" s="16"/>
      <c r="FC1107" s="16"/>
      <c r="FD1107" s="16"/>
      <c r="FE1107" s="16"/>
      <c r="FF1107" s="16"/>
      <c r="FG1107" s="16"/>
      <c r="FH1107" s="16"/>
      <c r="FI1107" s="16"/>
      <c r="FJ1107" s="16"/>
      <c r="FK1107" s="16"/>
      <c r="FL1107" s="16"/>
      <c r="FM1107" s="16"/>
      <c r="FN1107" s="16"/>
      <c r="FO1107" s="16"/>
      <c r="FP1107" s="16"/>
      <c r="FQ1107" s="16"/>
      <c r="FR1107" s="16"/>
      <c r="FS1107" s="16"/>
      <c r="FT1107" s="16"/>
      <c r="FU1107" s="16"/>
      <c r="FV1107" s="16"/>
      <c r="FW1107" s="16"/>
      <c r="FX1107" s="16"/>
      <c r="FY1107" s="16"/>
      <c r="FZ1107" s="16"/>
      <c r="GA1107" s="16"/>
      <c r="GB1107" s="16"/>
      <c r="GC1107" s="16"/>
      <c r="GD1107" s="16"/>
      <c r="GE1107" s="16"/>
      <c r="GF1107" s="16"/>
      <c r="GG1107" s="16"/>
      <c r="GH1107" s="16"/>
      <c r="GI1107" s="16"/>
      <c r="GJ1107" s="16"/>
      <c r="GK1107" s="16"/>
      <c r="GL1107" s="16"/>
      <c r="GM1107" s="16"/>
      <c r="GN1107" s="16"/>
      <c r="GO1107" s="16"/>
      <c r="GP1107" s="16"/>
      <c r="GQ1107" s="16"/>
      <c r="GR1107" s="16"/>
      <c r="GS1107" s="16"/>
      <c r="GT1107" s="16"/>
      <c r="GU1107" s="16"/>
      <c r="GV1107" s="16"/>
      <c r="GW1107" s="16"/>
      <c r="GX1107" s="16"/>
      <c r="GY1107" s="16"/>
      <c r="GZ1107" s="16"/>
      <c r="HA1107" s="16"/>
      <c r="HB1107" s="16"/>
      <c r="HC1107" s="16"/>
      <c r="HD1107" s="16"/>
      <c r="HE1107" s="16"/>
      <c r="HF1107" s="16"/>
      <c r="HG1107" s="16"/>
      <c r="HH1107" s="16"/>
      <c r="HI1107" s="16"/>
      <c r="HJ1107" s="16"/>
      <c r="HK1107" s="16"/>
      <c r="HL1107" s="16"/>
      <c r="HM1107" s="16"/>
      <c r="HN1107" s="16"/>
      <c r="HO1107" s="16"/>
      <c r="HP1107" s="16"/>
      <c r="HQ1107" s="16"/>
      <c r="HR1107" s="16"/>
      <c r="HS1107" s="16"/>
      <c r="HT1107" s="16"/>
      <c r="HU1107" s="16"/>
      <c r="HV1107" s="16"/>
      <c r="HW1107" s="16"/>
      <c r="HX1107" s="16"/>
      <c r="HY1107" s="16"/>
      <c r="HZ1107" s="16"/>
      <c r="IA1107" s="16"/>
      <c r="IB1107" s="16"/>
      <c r="IC1107" s="16"/>
      <c r="ID1107" s="16"/>
      <c r="IE1107" s="16"/>
      <c r="IF1107" s="16"/>
      <c r="IG1107" s="16"/>
      <c r="IH1107" s="16"/>
      <c r="II1107" s="16"/>
      <c r="IJ1107" s="16"/>
      <c r="IK1107" s="16"/>
      <c r="IL1107" s="16"/>
      <c r="IM1107" s="16"/>
      <c r="IN1107" s="16"/>
      <c r="IO1107" s="16"/>
      <c r="IP1107" s="16"/>
      <c r="IQ1107" s="16"/>
      <c r="IR1107" s="16"/>
      <c r="IS1107" s="16"/>
      <c r="IT1107" s="16"/>
      <c r="IU1107" s="16"/>
      <c r="IV1107" s="16"/>
      <c r="IW1107" s="16"/>
      <c r="IX1107" s="16"/>
      <c r="IY1107" s="16"/>
      <c r="IZ1107" s="16"/>
      <c r="JA1107" s="16"/>
      <c r="JB1107" s="16"/>
      <c r="JC1107" s="16"/>
      <c r="JD1107" s="16"/>
      <c r="JE1107" s="16"/>
      <c r="JF1107" s="16"/>
      <c r="JG1107" s="16"/>
      <c r="JH1107" s="16"/>
      <c r="JI1107" s="16"/>
      <c r="JJ1107" s="16"/>
      <c r="JK1107" s="16"/>
      <c r="JL1107" s="16"/>
      <c r="JM1107" s="16"/>
      <c r="JN1107" s="16"/>
      <c r="JO1107" s="16"/>
      <c r="JP1107" s="16"/>
    </row>
    <row r="1108" spans="2:276" s="18" customFormat="1" ht="15.75" customHeight="1" x14ac:dyDescent="0.25">
      <c r="B1108" s="16"/>
      <c r="C1108" s="16"/>
      <c r="D1108" s="16"/>
      <c r="E1108" s="16"/>
      <c r="F1108" s="16"/>
      <c r="G1108" s="16"/>
      <c r="H1108" s="16"/>
      <c r="I1108" s="16"/>
      <c r="J1108" s="16"/>
      <c r="K1108" s="16"/>
      <c r="L1108" s="16"/>
      <c r="M1108" s="16"/>
      <c r="N1108" s="16"/>
      <c r="O1108" s="16"/>
      <c r="P1108" s="16"/>
      <c r="Q1108" s="16"/>
      <c r="R1108" s="16"/>
      <c r="S1108" s="16"/>
      <c r="T1108" s="16"/>
      <c r="U1108" s="16"/>
      <c r="V1108" s="16"/>
      <c r="W1108" s="16"/>
      <c r="X1108" s="16"/>
      <c r="Y1108" s="16"/>
      <c r="Z1108" s="16"/>
      <c r="AA1108" s="16"/>
      <c r="AB1108" s="16"/>
      <c r="AC1108" s="16"/>
      <c r="AD1108" s="16"/>
      <c r="AE1108" s="16"/>
      <c r="AF1108" s="16"/>
      <c r="AG1108" s="16"/>
      <c r="AH1108" s="16"/>
      <c r="AI1108" s="16"/>
      <c r="AJ1108" s="16"/>
      <c r="AK1108" s="16"/>
      <c r="AL1108" s="16"/>
      <c r="AM1108" s="16"/>
      <c r="AN1108" s="16"/>
      <c r="AO1108" s="16"/>
      <c r="AP1108" s="16"/>
      <c r="AQ1108" s="16"/>
      <c r="AR1108" s="16"/>
      <c r="AS1108" s="16"/>
      <c r="AT1108" s="16"/>
      <c r="AU1108" s="16"/>
      <c r="AV1108" s="16"/>
      <c r="AW1108" s="16"/>
      <c r="AX1108" s="16"/>
      <c r="AY1108" s="16"/>
      <c r="AZ1108" s="16"/>
      <c r="BA1108" s="16"/>
      <c r="BB1108" s="16"/>
      <c r="BC1108" s="16"/>
      <c r="BD1108" s="16"/>
      <c r="BE1108" s="16"/>
      <c r="BF1108" s="16"/>
      <c r="BG1108" s="16"/>
      <c r="BH1108" s="16"/>
      <c r="BI1108" s="16"/>
      <c r="BJ1108" s="16"/>
      <c r="BK1108" s="16"/>
      <c r="BL1108" s="16"/>
      <c r="BM1108" s="16"/>
      <c r="BN1108" s="16"/>
      <c r="BO1108" s="16"/>
      <c r="BP1108" s="16"/>
      <c r="BQ1108" s="16"/>
      <c r="BR1108" s="16"/>
      <c r="BS1108" s="16"/>
      <c r="BT1108" s="16"/>
      <c r="BU1108" s="16"/>
      <c r="BV1108" s="16"/>
      <c r="BW1108" s="16"/>
      <c r="BX1108" s="16"/>
      <c r="BY1108" s="16"/>
      <c r="BZ1108" s="16"/>
      <c r="CA1108" s="16"/>
      <c r="CB1108" s="16"/>
      <c r="CC1108" s="16"/>
      <c r="CD1108" s="16"/>
      <c r="CE1108" s="16"/>
      <c r="CF1108" s="16"/>
      <c r="CG1108" s="16"/>
      <c r="CH1108" s="16"/>
      <c r="CI1108" s="16"/>
      <c r="CJ1108" s="16"/>
      <c r="CK1108" s="16"/>
      <c r="CL1108" s="16"/>
      <c r="CM1108" s="16"/>
      <c r="CN1108" s="16"/>
      <c r="CO1108" s="16"/>
      <c r="CP1108" s="16"/>
      <c r="CQ1108" s="16"/>
      <c r="CR1108" s="16"/>
      <c r="CS1108" s="16"/>
      <c r="CT1108" s="16"/>
      <c r="CU1108" s="16"/>
      <c r="CV1108" s="16"/>
      <c r="CW1108" s="16"/>
      <c r="CX1108" s="16"/>
      <c r="CY1108" s="16"/>
      <c r="CZ1108" s="16"/>
      <c r="DA1108" s="16"/>
      <c r="DB1108" s="16"/>
      <c r="DC1108" s="16"/>
      <c r="DD1108" s="16"/>
      <c r="DE1108" s="16"/>
      <c r="DF1108" s="16"/>
      <c r="DG1108" s="16"/>
      <c r="DH1108" s="16"/>
      <c r="DI1108" s="16"/>
      <c r="DJ1108" s="16"/>
      <c r="DK1108" s="16"/>
      <c r="DL1108" s="16"/>
      <c r="DM1108" s="16"/>
      <c r="DN1108" s="16"/>
      <c r="DO1108" s="16"/>
      <c r="DP1108" s="16"/>
      <c r="DQ1108" s="16"/>
      <c r="DR1108" s="16"/>
      <c r="DS1108" s="16"/>
      <c r="DT1108" s="16"/>
      <c r="DU1108" s="16"/>
      <c r="DV1108" s="16"/>
      <c r="DW1108" s="16"/>
      <c r="DX1108" s="16"/>
      <c r="DY1108" s="16"/>
      <c r="DZ1108" s="16"/>
      <c r="EA1108" s="16"/>
      <c r="EB1108" s="16"/>
      <c r="EC1108" s="16"/>
      <c r="ED1108" s="16"/>
      <c r="EE1108" s="16"/>
      <c r="EF1108" s="16"/>
      <c r="EG1108" s="16"/>
      <c r="EH1108" s="16"/>
      <c r="EI1108" s="16"/>
      <c r="EJ1108" s="16"/>
      <c r="EK1108" s="16"/>
      <c r="EL1108" s="16"/>
      <c r="EM1108" s="16"/>
      <c r="EN1108" s="16"/>
      <c r="EO1108" s="16"/>
      <c r="EP1108" s="16"/>
      <c r="EQ1108" s="16"/>
      <c r="ER1108" s="16"/>
      <c r="ES1108" s="16"/>
      <c r="ET1108" s="16"/>
      <c r="EU1108" s="16"/>
      <c r="EV1108" s="16"/>
      <c r="EW1108" s="16"/>
      <c r="EX1108" s="16"/>
      <c r="EY1108" s="16"/>
      <c r="EZ1108" s="16"/>
      <c r="FA1108" s="16"/>
      <c r="FB1108" s="16"/>
      <c r="FC1108" s="16"/>
      <c r="FD1108" s="16"/>
      <c r="FE1108" s="16"/>
      <c r="FF1108" s="16"/>
      <c r="FG1108" s="16"/>
      <c r="FH1108" s="16"/>
      <c r="FI1108" s="16"/>
      <c r="FJ1108" s="16"/>
      <c r="FK1108" s="16"/>
      <c r="FL1108" s="16"/>
      <c r="FM1108" s="16"/>
      <c r="FN1108" s="16"/>
      <c r="FO1108" s="16"/>
      <c r="FP1108" s="16"/>
      <c r="FQ1108" s="16"/>
      <c r="FR1108" s="16"/>
      <c r="FS1108" s="16"/>
      <c r="FT1108" s="16"/>
      <c r="FU1108" s="16"/>
      <c r="FV1108" s="16"/>
      <c r="FW1108" s="16"/>
      <c r="FX1108" s="16"/>
      <c r="FY1108" s="16"/>
      <c r="FZ1108" s="16"/>
      <c r="GA1108" s="16"/>
      <c r="GB1108" s="16"/>
      <c r="GC1108" s="16"/>
      <c r="GD1108" s="16"/>
      <c r="GE1108" s="16"/>
      <c r="GF1108" s="16"/>
      <c r="GG1108" s="16"/>
      <c r="GH1108" s="16"/>
      <c r="GI1108" s="16"/>
      <c r="GJ1108" s="16"/>
      <c r="GK1108" s="16"/>
      <c r="GL1108" s="16"/>
      <c r="GM1108" s="16"/>
      <c r="GN1108" s="16"/>
      <c r="GO1108" s="16"/>
      <c r="GP1108" s="16"/>
      <c r="GQ1108" s="16"/>
      <c r="GR1108" s="16"/>
      <c r="GS1108" s="16"/>
      <c r="GT1108" s="16"/>
      <c r="GU1108" s="16"/>
      <c r="GV1108" s="16"/>
      <c r="GW1108" s="16"/>
      <c r="GX1108" s="16"/>
      <c r="GY1108" s="16"/>
      <c r="GZ1108" s="16"/>
      <c r="HA1108" s="16"/>
      <c r="HB1108" s="16"/>
      <c r="HC1108" s="16"/>
      <c r="HD1108" s="16"/>
      <c r="HE1108" s="16"/>
      <c r="HF1108" s="16"/>
      <c r="HG1108" s="16"/>
      <c r="HH1108" s="16"/>
      <c r="HI1108" s="16"/>
      <c r="HJ1108" s="16"/>
      <c r="HK1108" s="16"/>
      <c r="HL1108" s="16"/>
      <c r="HM1108" s="16"/>
      <c r="HN1108" s="16"/>
      <c r="HO1108" s="16"/>
      <c r="HP1108" s="16"/>
      <c r="HQ1108" s="16"/>
      <c r="HR1108" s="16"/>
      <c r="HS1108" s="16"/>
      <c r="HT1108" s="16"/>
      <c r="HU1108" s="16"/>
      <c r="HV1108" s="16"/>
      <c r="HW1108" s="16"/>
      <c r="HX1108" s="16"/>
      <c r="HY1108" s="16"/>
      <c r="HZ1108" s="16"/>
      <c r="IA1108" s="16"/>
      <c r="IB1108" s="16"/>
      <c r="IC1108" s="16"/>
      <c r="ID1108" s="16"/>
      <c r="IE1108" s="16"/>
      <c r="IF1108" s="16"/>
      <c r="IG1108" s="16"/>
      <c r="IH1108" s="16"/>
      <c r="II1108" s="16"/>
      <c r="IJ1108" s="16"/>
      <c r="IK1108" s="16"/>
      <c r="IL1108" s="16"/>
      <c r="IM1108" s="16"/>
      <c r="IN1108" s="16"/>
      <c r="IO1108" s="16"/>
      <c r="IP1108" s="16"/>
      <c r="IQ1108" s="16"/>
      <c r="IR1108" s="16"/>
      <c r="IS1108" s="16"/>
      <c r="IT1108" s="16"/>
      <c r="IU1108" s="16"/>
      <c r="IV1108" s="16"/>
      <c r="IW1108" s="16"/>
      <c r="IX1108" s="16"/>
      <c r="IY1108" s="16"/>
      <c r="IZ1108" s="16"/>
      <c r="JA1108" s="16"/>
      <c r="JB1108" s="16"/>
      <c r="JC1108" s="16"/>
      <c r="JD1108" s="16"/>
      <c r="JE1108" s="16"/>
      <c r="JF1108" s="16"/>
      <c r="JG1108" s="16"/>
      <c r="JH1108" s="16"/>
      <c r="JI1108" s="16"/>
      <c r="JJ1108" s="16"/>
      <c r="JK1108" s="16"/>
      <c r="JL1108" s="16"/>
      <c r="JM1108" s="16"/>
      <c r="JN1108" s="16"/>
      <c r="JO1108" s="16"/>
      <c r="JP1108" s="16"/>
    </row>
    <row r="1109" spans="2:276" s="18" customFormat="1" ht="15.75" customHeight="1" x14ac:dyDescent="0.25">
      <c r="B1109" s="16"/>
      <c r="C1109" s="16"/>
      <c r="D1109" s="16"/>
      <c r="E1109" s="16"/>
      <c r="F1109" s="16"/>
      <c r="G1109" s="16"/>
      <c r="H1109" s="16"/>
      <c r="I1109" s="16"/>
      <c r="J1109" s="16"/>
      <c r="K1109" s="16"/>
      <c r="L1109" s="16"/>
      <c r="M1109" s="16"/>
      <c r="N1109" s="16"/>
      <c r="O1109" s="16"/>
      <c r="P1109" s="16"/>
      <c r="Q1109" s="16"/>
      <c r="R1109" s="16"/>
      <c r="S1109" s="16"/>
      <c r="T1109" s="16"/>
      <c r="U1109" s="16"/>
      <c r="V1109" s="16"/>
      <c r="W1109" s="16"/>
      <c r="X1109" s="16"/>
      <c r="Y1109" s="16"/>
      <c r="Z1109" s="16"/>
      <c r="AA1109" s="16"/>
      <c r="AB1109" s="16"/>
      <c r="AC1109" s="16"/>
      <c r="AD1109" s="16"/>
      <c r="AE1109" s="16"/>
      <c r="AF1109" s="16"/>
      <c r="AG1109" s="16"/>
      <c r="AH1109" s="16"/>
      <c r="AI1109" s="16"/>
      <c r="AJ1109" s="16"/>
      <c r="AK1109" s="16"/>
      <c r="AL1109" s="16"/>
      <c r="AM1109" s="16"/>
      <c r="AN1109" s="16"/>
      <c r="AO1109" s="16"/>
      <c r="AP1109" s="16"/>
      <c r="AQ1109" s="16"/>
      <c r="AR1109" s="16"/>
      <c r="AS1109" s="16"/>
      <c r="AT1109" s="16"/>
      <c r="AU1109" s="16"/>
      <c r="AV1109" s="16"/>
      <c r="AW1109" s="16"/>
      <c r="AX1109" s="16"/>
      <c r="AY1109" s="16"/>
      <c r="AZ1109" s="16"/>
      <c r="BA1109" s="16"/>
      <c r="BB1109" s="16"/>
      <c r="BC1109" s="16"/>
      <c r="BD1109" s="16"/>
      <c r="BE1109" s="16"/>
      <c r="BF1109" s="16"/>
      <c r="BG1109" s="16"/>
      <c r="BH1109" s="16"/>
      <c r="BI1109" s="16"/>
      <c r="BJ1109" s="16"/>
      <c r="BK1109" s="16"/>
      <c r="BL1109" s="16"/>
      <c r="BM1109" s="16"/>
      <c r="BN1109" s="16"/>
      <c r="BO1109" s="16"/>
      <c r="BP1109" s="16"/>
      <c r="BQ1109" s="16"/>
      <c r="BR1109" s="16"/>
      <c r="BS1109" s="16"/>
      <c r="BT1109" s="16"/>
      <c r="BU1109" s="16"/>
      <c r="BV1109" s="16"/>
      <c r="BW1109" s="16"/>
      <c r="BX1109" s="16"/>
      <c r="BY1109" s="16"/>
      <c r="BZ1109" s="16"/>
      <c r="CA1109" s="16"/>
      <c r="CB1109" s="16"/>
      <c r="CC1109" s="16"/>
      <c r="CD1109" s="16"/>
      <c r="CE1109" s="16"/>
      <c r="CF1109" s="16"/>
      <c r="CG1109" s="16"/>
      <c r="CH1109" s="16"/>
      <c r="CI1109" s="16"/>
      <c r="CJ1109" s="16"/>
      <c r="CK1109" s="16"/>
      <c r="CL1109" s="16"/>
      <c r="CM1109" s="16"/>
      <c r="CN1109" s="16"/>
      <c r="CO1109" s="16"/>
      <c r="CP1109" s="16"/>
      <c r="CQ1109" s="16"/>
      <c r="CR1109" s="16"/>
      <c r="CS1109" s="16"/>
      <c r="CT1109" s="16"/>
      <c r="CU1109" s="16"/>
      <c r="CV1109" s="16"/>
      <c r="CW1109" s="16"/>
      <c r="CX1109" s="16"/>
      <c r="CY1109" s="16"/>
      <c r="CZ1109" s="16"/>
      <c r="DA1109" s="16"/>
      <c r="DB1109" s="16"/>
      <c r="DC1109" s="16"/>
      <c r="DD1109" s="16"/>
      <c r="DE1109" s="16"/>
      <c r="DF1109" s="16"/>
      <c r="DG1109" s="16"/>
      <c r="DH1109" s="16"/>
      <c r="DI1109" s="16"/>
      <c r="DJ1109" s="16"/>
      <c r="DK1109" s="16"/>
      <c r="DL1109" s="16"/>
      <c r="DM1109" s="16"/>
      <c r="DN1109" s="16"/>
      <c r="DO1109" s="16"/>
      <c r="DP1109" s="16"/>
      <c r="DQ1109" s="16"/>
      <c r="DR1109" s="16"/>
      <c r="DS1109" s="16"/>
      <c r="DT1109" s="16"/>
      <c r="DU1109" s="16"/>
      <c r="DV1109" s="16"/>
      <c r="DW1109" s="16"/>
      <c r="DX1109" s="16"/>
      <c r="DY1109" s="16"/>
      <c r="DZ1109" s="16"/>
      <c r="EA1109" s="16"/>
      <c r="EB1109" s="16"/>
      <c r="EC1109" s="16"/>
      <c r="ED1109" s="16"/>
      <c r="EE1109" s="16"/>
      <c r="EF1109" s="16"/>
      <c r="EG1109" s="16"/>
      <c r="EH1109" s="16"/>
      <c r="EI1109" s="16"/>
      <c r="EJ1109" s="16"/>
      <c r="EK1109" s="16"/>
      <c r="EL1109" s="16"/>
      <c r="EM1109" s="16"/>
      <c r="EN1109" s="16"/>
      <c r="EO1109" s="16"/>
      <c r="EP1109" s="16"/>
      <c r="EQ1109" s="16"/>
      <c r="ER1109" s="16"/>
      <c r="ES1109" s="16"/>
      <c r="ET1109" s="16"/>
      <c r="EU1109" s="16"/>
      <c r="EV1109" s="16"/>
      <c r="EW1109" s="16"/>
      <c r="EX1109" s="16"/>
      <c r="EY1109" s="16"/>
      <c r="EZ1109" s="16"/>
      <c r="FA1109" s="16"/>
      <c r="FB1109" s="16"/>
      <c r="FC1109" s="16"/>
      <c r="FD1109" s="16"/>
      <c r="FE1109" s="16"/>
      <c r="FF1109" s="16"/>
      <c r="FG1109" s="16"/>
      <c r="FH1109" s="16"/>
      <c r="FI1109" s="16"/>
      <c r="FJ1109" s="16"/>
      <c r="FK1109" s="16"/>
      <c r="FL1109" s="16"/>
      <c r="FM1109" s="16"/>
      <c r="FN1109" s="16"/>
      <c r="FO1109" s="16"/>
      <c r="FP1109" s="16"/>
      <c r="FQ1109" s="16"/>
      <c r="FR1109" s="16"/>
      <c r="FS1109" s="16"/>
      <c r="FT1109" s="16"/>
      <c r="FU1109" s="16"/>
      <c r="FV1109" s="16"/>
      <c r="FW1109" s="16"/>
      <c r="FX1109" s="16"/>
      <c r="FY1109" s="16"/>
      <c r="FZ1109" s="16"/>
      <c r="GA1109" s="16"/>
      <c r="GB1109" s="16"/>
      <c r="GC1109" s="16"/>
      <c r="GD1109" s="16"/>
      <c r="GE1109" s="16"/>
      <c r="GF1109" s="16"/>
      <c r="GG1109" s="16"/>
      <c r="GH1109" s="16"/>
      <c r="GI1109" s="16"/>
      <c r="GJ1109" s="16"/>
      <c r="GK1109" s="16"/>
      <c r="GL1109" s="16"/>
      <c r="GM1109" s="16"/>
      <c r="GN1109" s="16"/>
      <c r="GO1109" s="16"/>
      <c r="GP1109" s="16"/>
      <c r="GQ1109" s="16"/>
      <c r="GR1109" s="16"/>
      <c r="GS1109" s="16"/>
      <c r="GT1109" s="16"/>
      <c r="GU1109" s="16"/>
      <c r="GV1109" s="16"/>
      <c r="GW1109" s="16"/>
      <c r="GX1109" s="16"/>
      <c r="GY1109" s="16"/>
      <c r="GZ1109" s="16"/>
      <c r="HA1109" s="16"/>
      <c r="HB1109" s="16"/>
      <c r="HC1109" s="16"/>
      <c r="HD1109" s="16"/>
      <c r="HE1109" s="16"/>
      <c r="HF1109" s="16"/>
      <c r="HG1109" s="16"/>
      <c r="HH1109" s="16"/>
      <c r="HI1109" s="16"/>
      <c r="HJ1109" s="16"/>
      <c r="HK1109" s="16"/>
      <c r="HL1109" s="16"/>
      <c r="HM1109" s="16"/>
      <c r="HN1109" s="16"/>
      <c r="HO1109" s="16"/>
      <c r="HP1109" s="16"/>
      <c r="HQ1109" s="16"/>
      <c r="HR1109" s="16"/>
      <c r="HS1109" s="16"/>
      <c r="HT1109" s="16"/>
      <c r="HU1109" s="16"/>
      <c r="HV1109" s="16"/>
      <c r="HW1109" s="16"/>
      <c r="HX1109" s="16"/>
      <c r="HY1109" s="16"/>
      <c r="HZ1109" s="16"/>
      <c r="IA1109" s="16"/>
      <c r="IB1109" s="16"/>
      <c r="IC1109" s="16"/>
      <c r="ID1109" s="16"/>
      <c r="IE1109" s="16"/>
      <c r="IF1109" s="16"/>
      <c r="IG1109" s="16"/>
      <c r="IH1109" s="16"/>
      <c r="II1109" s="16"/>
      <c r="IJ1109" s="16"/>
      <c r="IK1109" s="16"/>
      <c r="IL1109" s="16"/>
      <c r="IM1109" s="16"/>
      <c r="IN1109" s="16"/>
      <c r="IO1109" s="16"/>
      <c r="IP1109" s="16"/>
      <c r="IQ1109" s="16"/>
      <c r="IR1109" s="16"/>
      <c r="IS1109" s="16"/>
      <c r="IT1109" s="16"/>
      <c r="IU1109" s="16"/>
      <c r="IV1109" s="16"/>
      <c r="IW1109" s="16"/>
      <c r="IX1109" s="16"/>
      <c r="IY1109" s="16"/>
      <c r="IZ1109" s="16"/>
      <c r="JA1109" s="16"/>
      <c r="JB1109" s="16"/>
      <c r="JC1109" s="16"/>
      <c r="JD1109" s="16"/>
      <c r="JE1109" s="16"/>
      <c r="JF1109" s="16"/>
      <c r="JG1109" s="16"/>
      <c r="JH1109" s="16"/>
      <c r="JI1109" s="16"/>
      <c r="JJ1109" s="16"/>
      <c r="JK1109" s="16"/>
      <c r="JL1109" s="16"/>
      <c r="JM1109" s="16"/>
      <c r="JN1109" s="16"/>
      <c r="JO1109" s="16"/>
      <c r="JP1109" s="16"/>
    </row>
    <row r="1110" spans="2:276" s="18" customFormat="1" ht="15.75" customHeight="1" x14ac:dyDescent="0.25">
      <c r="B1110" s="16"/>
      <c r="C1110" s="16"/>
      <c r="D1110" s="16"/>
      <c r="E1110" s="16"/>
      <c r="F1110" s="16"/>
      <c r="G1110" s="16"/>
      <c r="H1110" s="16"/>
      <c r="I1110" s="16"/>
      <c r="J1110" s="16"/>
      <c r="K1110" s="16"/>
      <c r="L1110" s="16"/>
      <c r="M1110" s="16"/>
      <c r="N1110" s="16"/>
      <c r="O1110" s="16"/>
      <c r="P1110" s="16"/>
      <c r="Q1110" s="16"/>
      <c r="R1110" s="16"/>
      <c r="S1110" s="16"/>
      <c r="T1110" s="16"/>
      <c r="U1110" s="16"/>
      <c r="V1110" s="16"/>
      <c r="W1110" s="16"/>
      <c r="X1110" s="16"/>
      <c r="Y1110" s="16"/>
      <c r="Z1110" s="16"/>
      <c r="AA1110" s="16"/>
      <c r="AB1110" s="16"/>
      <c r="AC1110" s="16"/>
      <c r="AD1110" s="16"/>
      <c r="AE1110" s="16"/>
      <c r="AF1110" s="16"/>
      <c r="AG1110" s="16"/>
      <c r="AH1110" s="16"/>
      <c r="AI1110" s="16"/>
      <c r="AJ1110" s="16"/>
      <c r="AK1110" s="16"/>
      <c r="AL1110" s="16"/>
      <c r="AM1110" s="16"/>
      <c r="AN1110" s="16"/>
      <c r="AO1110" s="16"/>
      <c r="AP1110" s="16"/>
      <c r="AQ1110" s="16"/>
      <c r="AR1110" s="16"/>
      <c r="AS1110" s="16"/>
      <c r="AT1110" s="16"/>
      <c r="AU1110" s="16"/>
      <c r="AV1110" s="16"/>
      <c r="AW1110" s="16"/>
      <c r="AX1110" s="16"/>
      <c r="AY1110" s="16"/>
      <c r="AZ1110" s="16"/>
      <c r="BA1110" s="16"/>
      <c r="BB1110" s="16"/>
      <c r="BC1110" s="16"/>
      <c r="BD1110" s="16"/>
      <c r="BE1110" s="16"/>
      <c r="BF1110" s="16"/>
      <c r="BG1110" s="16"/>
      <c r="BH1110" s="16"/>
      <c r="BI1110" s="16"/>
      <c r="BJ1110" s="16"/>
      <c r="BK1110" s="16"/>
      <c r="BL1110" s="16"/>
      <c r="BM1110" s="16"/>
      <c r="BN1110" s="16"/>
      <c r="BO1110" s="16"/>
      <c r="BP1110" s="16"/>
      <c r="BQ1110" s="16"/>
      <c r="BR1110" s="16"/>
      <c r="BS1110" s="16"/>
      <c r="BT1110" s="16"/>
      <c r="BU1110" s="16"/>
      <c r="BV1110" s="16"/>
      <c r="BW1110" s="16"/>
      <c r="BX1110" s="16"/>
      <c r="BY1110" s="16"/>
      <c r="BZ1110" s="16"/>
      <c r="CA1110" s="16"/>
      <c r="CB1110" s="16"/>
      <c r="CC1110" s="16"/>
      <c r="CD1110" s="16"/>
      <c r="CE1110" s="16"/>
      <c r="CF1110" s="16"/>
      <c r="CG1110" s="16"/>
      <c r="CH1110" s="16"/>
      <c r="CI1110" s="16"/>
      <c r="CJ1110" s="16"/>
      <c r="CK1110" s="16"/>
      <c r="CL1110" s="16"/>
      <c r="CM1110" s="16"/>
      <c r="CN1110" s="16"/>
      <c r="CO1110" s="16"/>
      <c r="CP1110" s="16"/>
      <c r="CQ1110" s="16"/>
      <c r="CR1110" s="16"/>
      <c r="CS1110" s="16"/>
      <c r="CT1110" s="16"/>
      <c r="CU1110" s="16"/>
      <c r="CV1110" s="16"/>
      <c r="CW1110" s="16"/>
      <c r="CX1110" s="16"/>
      <c r="CY1110" s="16"/>
      <c r="CZ1110" s="16"/>
      <c r="DA1110" s="16"/>
      <c r="DB1110" s="16"/>
      <c r="DC1110" s="16"/>
      <c r="DD1110" s="16"/>
      <c r="DE1110" s="16"/>
      <c r="DF1110" s="16"/>
      <c r="DG1110" s="16"/>
      <c r="DH1110" s="16"/>
      <c r="DI1110" s="16"/>
      <c r="DJ1110" s="16"/>
      <c r="DK1110" s="16"/>
      <c r="DL1110" s="16"/>
      <c r="DM1110" s="16"/>
      <c r="DN1110" s="16"/>
      <c r="DO1110" s="16"/>
      <c r="DP1110" s="16"/>
      <c r="DQ1110" s="16"/>
      <c r="DR1110" s="16"/>
      <c r="DS1110" s="16"/>
      <c r="DT1110" s="16"/>
      <c r="DU1110" s="16"/>
      <c r="DV1110" s="16"/>
      <c r="DW1110" s="16"/>
      <c r="DX1110" s="16"/>
      <c r="DY1110" s="16"/>
      <c r="DZ1110" s="16"/>
      <c r="EA1110" s="16"/>
      <c r="EB1110" s="16"/>
      <c r="EC1110" s="16"/>
      <c r="ED1110" s="16"/>
      <c r="EE1110" s="16"/>
      <c r="EF1110" s="16"/>
      <c r="EG1110" s="16"/>
      <c r="EH1110" s="16"/>
      <c r="EI1110" s="16"/>
      <c r="EJ1110" s="16"/>
      <c r="EK1110" s="16"/>
      <c r="EL1110" s="16"/>
      <c r="EM1110" s="16"/>
      <c r="EN1110" s="16"/>
      <c r="EO1110" s="16"/>
      <c r="EP1110" s="16"/>
      <c r="EQ1110" s="16"/>
      <c r="ER1110" s="16"/>
      <c r="ES1110" s="16"/>
      <c r="ET1110" s="16"/>
      <c r="EU1110" s="16"/>
      <c r="EV1110" s="16"/>
      <c r="EW1110" s="16"/>
      <c r="EX1110" s="16"/>
      <c r="EY1110" s="16"/>
      <c r="EZ1110" s="16"/>
      <c r="FA1110" s="16"/>
      <c r="FB1110" s="16"/>
      <c r="FC1110" s="16"/>
      <c r="FD1110" s="16"/>
      <c r="FE1110" s="16"/>
      <c r="FF1110" s="16"/>
      <c r="FG1110" s="16"/>
      <c r="FH1110" s="16"/>
      <c r="FI1110" s="16"/>
      <c r="FJ1110" s="16"/>
      <c r="FK1110" s="16"/>
      <c r="FL1110" s="16"/>
      <c r="FM1110" s="16"/>
      <c r="FN1110" s="16"/>
      <c r="FO1110" s="16"/>
      <c r="FP1110" s="16"/>
      <c r="FQ1110" s="16"/>
      <c r="FR1110" s="16"/>
      <c r="FS1110" s="16"/>
      <c r="FT1110" s="16"/>
      <c r="FU1110" s="16"/>
      <c r="FV1110" s="16"/>
      <c r="FW1110" s="16"/>
      <c r="FX1110" s="16"/>
      <c r="FY1110" s="16"/>
      <c r="FZ1110" s="16"/>
      <c r="GA1110" s="16"/>
      <c r="GB1110" s="16"/>
      <c r="GC1110" s="16"/>
      <c r="GD1110" s="16"/>
      <c r="GE1110" s="16"/>
      <c r="GF1110" s="16"/>
      <c r="GG1110" s="16"/>
      <c r="GH1110" s="16"/>
      <c r="GI1110" s="16"/>
      <c r="GJ1110" s="16"/>
      <c r="GK1110" s="16"/>
      <c r="GL1110" s="16"/>
      <c r="GM1110" s="16"/>
      <c r="GN1110" s="16"/>
      <c r="GO1110" s="16"/>
      <c r="GP1110" s="16"/>
      <c r="GQ1110" s="16"/>
      <c r="GR1110" s="16"/>
      <c r="GS1110" s="16"/>
      <c r="GT1110" s="16"/>
      <c r="GU1110" s="16"/>
      <c r="GV1110" s="16"/>
      <c r="GW1110" s="16"/>
      <c r="GX1110" s="16"/>
      <c r="GY1110" s="16"/>
      <c r="GZ1110" s="16"/>
      <c r="HA1110" s="16"/>
      <c r="HB1110" s="16"/>
      <c r="HC1110" s="16"/>
      <c r="HD1110" s="16"/>
      <c r="HE1110" s="16"/>
      <c r="HF1110" s="16"/>
      <c r="HG1110" s="16"/>
      <c r="HH1110" s="16"/>
      <c r="HI1110" s="16"/>
      <c r="HJ1110" s="16"/>
      <c r="HK1110" s="16"/>
      <c r="HL1110" s="16"/>
      <c r="HM1110" s="16"/>
      <c r="HN1110" s="16"/>
      <c r="HO1110" s="16"/>
      <c r="HP1110" s="16"/>
      <c r="HQ1110" s="16"/>
      <c r="HR1110" s="16"/>
      <c r="HS1110" s="16"/>
      <c r="HT1110" s="16"/>
      <c r="HU1110" s="16"/>
      <c r="HV1110" s="16"/>
      <c r="HW1110" s="16"/>
      <c r="HX1110" s="16"/>
      <c r="HY1110" s="16"/>
      <c r="HZ1110" s="16"/>
      <c r="IA1110" s="16"/>
      <c r="IB1110" s="16"/>
      <c r="IC1110" s="16"/>
      <c r="ID1110" s="16"/>
      <c r="IE1110" s="16"/>
      <c r="IF1110" s="16"/>
      <c r="IG1110" s="16"/>
      <c r="IH1110" s="16"/>
      <c r="II1110" s="16"/>
      <c r="IJ1110" s="16"/>
      <c r="IK1110" s="16"/>
      <c r="IL1110" s="16"/>
      <c r="IM1110" s="16"/>
      <c r="IN1110" s="16"/>
      <c r="IO1110" s="16"/>
      <c r="IP1110" s="16"/>
      <c r="IQ1110" s="16"/>
      <c r="IR1110" s="16"/>
      <c r="IS1110" s="16"/>
      <c r="IT1110" s="16"/>
      <c r="IU1110" s="16"/>
      <c r="IV1110" s="16"/>
      <c r="IW1110" s="16"/>
      <c r="IX1110" s="16"/>
      <c r="IY1110" s="16"/>
      <c r="IZ1110" s="16"/>
      <c r="JA1110" s="16"/>
      <c r="JB1110" s="16"/>
      <c r="JC1110" s="16"/>
      <c r="JD1110" s="16"/>
      <c r="JE1110" s="16"/>
      <c r="JF1110" s="16"/>
      <c r="JG1110" s="16"/>
      <c r="JH1110" s="16"/>
      <c r="JI1110" s="16"/>
      <c r="JJ1110" s="16"/>
      <c r="JK1110" s="16"/>
      <c r="JL1110" s="16"/>
      <c r="JM1110" s="16"/>
      <c r="JN1110" s="16"/>
      <c r="JO1110" s="16"/>
      <c r="JP1110" s="16"/>
    </row>
    <row r="1111" spans="2:276" s="18" customFormat="1" ht="15.75" customHeight="1" x14ac:dyDescent="0.25">
      <c r="B1111" s="16"/>
      <c r="C1111" s="16"/>
      <c r="D1111" s="16"/>
      <c r="E1111" s="16"/>
      <c r="F1111" s="16"/>
      <c r="G1111" s="16"/>
      <c r="H1111" s="16"/>
      <c r="I1111" s="16"/>
      <c r="J1111" s="16"/>
      <c r="K1111" s="16"/>
      <c r="L1111" s="16"/>
      <c r="M1111" s="16"/>
      <c r="N1111" s="16"/>
      <c r="O1111" s="16"/>
      <c r="P1111" s="16"/>
      <c r="Q1111" s="16"/>
      <c r="R1111" s="16"/>
      <c r="S1111" s="16"/>
      <c r="T1111" s="16"/>
      <c r="U1111" s="16"/>
      <c r="V1111" s="16"/>
      <c r="W1111" s="16"/>
      <c r="X1111" s="16"/>
      <c r="Y1111" s="16"/>
      <c r="Z1111" s="16"/>
      <c r="AA1111" s="16"/>
      <c r="AB1111" s="16"/>
      <c r="AC1111" s="16"/>
      <c r="AD1111" s="16"/>
      <c r="AE1111" s="16"/>
      <c r="AF1111" s="16"/>
      <c r="AG1111" s="16"/>
      <c r="AH1111" s="16"/>
      <c r="AI1111" s="16"/>
      <c r="AJ1111" s="16"/>
      <c r="AK1111" s="16"/>
      <c r="AL1111" s="16"/>
      <c r="AM1111" s="16"/>
      <c r="AN1111" s="16"/>
      <c r="AO1111" s="16"/>
      <c r="AP1111" s="16"/>
      <c r="AQ1111" s="16"/>
      <c r="AR1111" s="16"/>
      <c r="AS1111" s="16"/>
      <c r="AT1111" s="16"/>
      <c r="AU1111" s="16"/>
      <c r="AV1111" s="16"/>
      <c r="AW1111" s="16"/>
      <c r="AX1111" s="16"/>
      <c r="AY1111" s="16"/>
      <c r="AZ1111" s="16"/>
      <c r="BA1111" s="16"/>
      <c r="BB1111" s="16"/>
      <c r="BC1111" s="16"/>
      <c r="BD1111" s="16"/>
      <c r="BE1111" s="16"/>
      <c r="BF1111" s="16"/>
      <c r="BG1111" s="16"/>
      <c r="BH1111" s="16"/>
      <c r="BI1111" s="16"/>
      <c r="BJ1111" s="16"/>
      <c r="BK1111" s="16"/>
      <c r="BL1111" s="16"/>
      <c r="BM1111" s="16"/>
      <c r="BN1111" s="16"/>
      <c r="BO1111" s="16"/>
      <c r="BP1111" s="16"/>
      <c r="BQ1111" s="16"/>
      <c r="BR1111" s="16"/>
      <c r="BS1111" s="16"/>
      <c r="BT1111" s="16"/>
      <c r="BU1111" s="16"/>
      <c r="BV1111" s="16"/>
      <c r="BW1111" s="16"/>
      <c r="BX1111" s="16"/>
      <c r="BY1111" s="16"/>
      <c r="BZ1111" s="16"/>
      <c r="CA1111" s="16"/>
      <c r="CB1111" s="16"/>
      <c r="CC1111" s="16"/>
      <c r="CD1111" s="16"/>
      <c r="CE1111" s="16"/>
      <c r="CF1111" s="16"/>
      <c r="CG1111" s="16"/>
      <c r="CH1111" s="16"/>
      <c r="CI1111" s="16"/>
      <c r="CJ1111" s="16"/>
      <c r="CK1111" s="16"/>
      <c r="CL1111" s="16"/>
      <c r="CM1111" s="16"/>
      <c r="CN1111" s="16"/>
      <c r="CO1111" s="16"/>
      <c r="CP1111" s="16"/>
      <c r="CQ1111" s="16"/>
      <c r="CR1111" s="16"/>
      <c r="CS1111" s="16"/>
      <c r="CT1111" s="16"/>
      <c r="CU1111" s="16"/>
      <c r="CV1111" s="16"/>
      <c r="CW1111" s="16"/>
      <c r="CX1111" s="16"/>
      <c r="CY1111" s="16"/>
      <c r="CZ1111" s="16"/>
      <c r="DA1111" s="16"/>
      <c r="DB1111" s="16"/>
      <c r="DC1111" s="16"/>
      <c r="DD1111" s="16"/>
      <c r="DE1111" s="16"/>
      <c r="DF1111" s="16"/>
      <c r="DG1111" s="16"/>
      <c r="DH1111" s="16"/>
      <c r="DI1111" s="16"/>
      <c r="DJ1111" s="16"/>
      <c r="DK1111" s="16"/>
      <c r="DL1111" s="16"/>
      <c r="DM1111" s="16"/>
      <c r="DN1111" s="16"/>
      <c r="DO1111" s="16"/>
      <c r="DP1111" s="16"/>
      <c r="DQ1111" s="16"/>
      <c r="DR1111" s="16"/>
      <c r="DS1111" s="16"/>
      <c r="DT1111" s="16"/>
      <c r="DU1111" s="16"/>
      <c r="DV1111" s="16"/>
      <c r="DW1111" s="16"/>
      <c r="DX1111" s="16"/>
      <c r="DY1111" s="16"/>
      <c r="DZ1111" s="16"/>
      <c r="EA1111" s="16"/>
      <c r="EB1111" s="16"/>
      <c r="EC1111" s="16"/>
      <c r="ED1111" s="16"/>
      <c r="EE1111" s="16"/>
      <c r="EF1111" s="16"/>
      <c r="EG1111" s="16"/>
      <c r="EH1111" s="16"/>
      <c r="EI1111" s="16"/>
      <c r="EJ1111" s="16"/>
      <c r="EK1111" s="16"/>
      <c r="EL1111" s="16"/>
      <c r="EM1111" s="16"/>
      <c r="EN1111" s="16"/>
      <c r="EO1111" s="16"/>
      <c r="EP1111" s="16"/>
      <c r="EQ1111" s="16"/>
      <c r="ER1111" s="16"/>
      <c r="ES1111" s="16"/>
      <c r="ET1111" s="16"/>
      <c r="EU1111" s="16"/>
      <c r="EV1111" s="16"/>
      <c r="EW1111" s="16"/>
      <c r="EX1111" s="16"/>
      <c r="EY1111" s="16"/>
      <c r="EZ1111" s="16"/>
      <c r="FA1111" s="16"/>
      <c r="FB1111" s="16"/>
      <c r="FC1111" s="16"/>
      <c r="FD1111" s="16"/>
      <c r="FE1111" s="16"/>
      <c r="FF1111" s="16"/>
      <c r="FG1111" s="16"/>
      <c r="FH1111" s="16"/>
      <c r="FI1111" s="16"/>
      <c r="FJ1111" s="16"/>
      <c r="FK1111" s="16"/>
      <c r="FL1111" s="16"/>
      <c r="FM1111" s="16"/>
      <c r="FN1111" s="16"/>
      <c r="FO1111" s="16"/>
      <c r="FP1111" s="16"/>
      <c r="FQ1111" s="16"/>
      <c r="FR1111" s="16"/>
      <c r="FS1111" s="16"/>
      <c r="FT1111" s="16"/>
      <c r="FU1111" s="16"/>
      <c r="FV1111" s="16"/>
      <c r="FW1111" s="16"/>
      <c r="FX1111" s="16"/>
      <c r="FY1111" s="16"/>
      <c r="FZ1111" s="16"/>
      <c r="GA1111" s="16"/>
      <c r="GB1111" s="16"/>
      <c r="GC1111" s="16"/>
      <c r="GD1111" s="16"/>
      <c r="GE1111" s="16"/>
      <c r="GF1111" s="16"/>
      <c r="GG1111" s="16"/>
      <c r="GH1111" s="16"/>
      <c r="GI1111" s="16"/>
      <c r="GJ1111" s="16"/>
      <c r="GK1111" s="16"/>
      <c r="GL1111" s="16"/>
      <c r="GM1111" s="16"/>
      <c r="GN1111" s="16"/>
      <c r="GO1111" s="16"/>
      <c r="GP1111" s="16"/>
      <c r="GQ1111" s="16"/>
      <c r="GR1111" s="16"/>
      <c r="GS1111" s="16"/>
      <c r="GT1111" s="16"/>
      <c r="GU1111" s="16"/>
      <c r="GV1111" s="16"/>
      <c r="GW1111" s="16"/>
      <c r="GX1111" s="16"/>
      <c r="GY1111" s="16"/>
      <c r="GZ1111" s="16"/>
      <c r="HA1111" s="16"/>
      <c r="HB1111" s="16"/>
      <c r="HC1111" s="16"/>
      <c r="HD1111" s="16"/>
      <c r="HE1111" s="16"/>
      <c r="HF1111" s="16"/>
      <c r="HG1111" s="16"/>
      <c r="HH1111" s="16"/>
      <c r="HI1111" s="16"/>
      <c r="HJ1111" s="16"/>
      <c r="HK1111" s="16"/>
      <c r="HL1111" s="16"/>
      <c r="HM1111" s="16"/>
      <c r="HN1111" s="16"/>
      <c r="HO1111" s="16"/>
      <c r="HP1111" s="16"/>
      <c r="HQ1111" s="16"/>
      <c r="HR1111" s="16"/>
      <c r="HS1111" s="16"/>
      <c r="HT1111" s="16"/>
      <c r="HU1111" s="16"/>
      <c r="HV1111" s="16"/>
      <c r="HW1111" s="16"/>
      <c r="HX1111" s="16"/>
      <c r="HY1111" s="16"/>
      <c r="HZ1111" s="16"/>
      <c r="IA1111" s="16"/>
      <c r="IB1111" s="16"/>
      <c r="IC1111" s="16"/>
      <c r="ID1111" s="16"/>
      <c r="IE1111" s="16"/>
      <c r="IF1111" s="16"/>
      <c r="IG1111" s="16"/>
      <c r="IH1111" s="16"/>
      <c r="II1111" s="16"/>
      <c r="IJ1111" s="16"/>
      <c r="IK1111" s="16"/>
      <c r="IL1111" s="16"/>
      <c r="IM1111" s="16"/>
      <c r="IN1111" s="16"/>
      <c r="IO1111" s="16"/>
      <c r="IP1111" s="16"/>
      <c r="IQ1111" s="16"/>
      <c r="IR1111" s="16"/>
      <c r="IS1111" s="16"/>
      <c r="IT1111" s="16"/>
      <c r="IU1111" s="16"/>
      <c r="IV1111" s="16"/>
      <c r="IW1111" s="16"/>
      <c r="IX1111" s="16"/>
      <c r="IY1111" s="16"/>
      <c r="IZ1111" s="16"/>
      <c r="JA1111" s="16"/>
      <c r="JB1111" s="16"/>
      <c r="JC1111" s="16"/>
      <c r="JD1111" s="16"/>
      <c r="JE1111" s="16"/>
      <c r="JF1111" s="16"/>
      <c r="JG1111" s="16"/>
      <c r="JH1111" s="16"/>
      <c r="JI1111" s="16"/>
      <c r="JJ1111" s="16"/>
      <c r="JK1111" s="16"/>
      <c r="JL1111" s="16"/>
      <c r="JM1111" s="16"/>
      <c r="JN1111" s="16"/>
      <c r="JO1111" s="16"/>
      <c r="JP1111" s="16"/>
    </row>
    <row r="1112" spans="2:276" s="18" customFormat="1" ht="15.75" customHeight="1" x14ac:dyDescent="0.25">
      <c r="B1112" s="16"/>
      <c r="C1112" s="16"/>
      <c r="D1112" s="16"/>
      <c r="E1112" s="16"/>
      <c r="F1112" s="16"/>
      <c r="G1112" s="16"/>
      <c r="H1112" s="16"/>
      <c r="I1112" s="16"/>
      <c r="J1112" s="16"/>
      <c r="K1112" s="16"/>
      <c r="L1112" s="16"/>
      <c r="M1112" s="16"/>
      <c r="N1112" s="16"/>
      <c r="O1112" s="16"/>
      <c r="P1112" s="16"/>
      <c r="Q1112" s="16"/>
      <c r="R1112" s="16"/>
      <c r="S1112" s="16"/>
      <c r="T1112" s="16"/>
      <c r="U1112" s="16"/>
      <c r="V1112" s="16"/>
      <c r="W1112" s="16"/>
      <c r="X1112" s="16"/>
      <c r="Y1112" s="16"/>
      <c r="Z1112" s="16"/>
      <c r="AA1112" s="16"/>
      <c r="AB1112" s="16"/>
      <c r="AC1112" s="16"/>
      <c r="AD1112" s="16"/>
      <c r="AE1112" s="16"/>
      <c r="AF1112" s="16"/>
      <c r="AG1112" s="16"/>
      <c r="AH1112" s="16"/>
      <c r="AI1112" s="16"/>
      <c r="AJ1112" s="16"/>
      <c r="AK1112" s="16"/>
      <c r="AL1112" s="16"/>
      <c r="AM1112" s="16"/>
      <c r="AN1112" s="16"/>
      <c r="AO1112" s="16"/>
      <c r="AP1112" s="16"/>
      <c r="AQ1112" s="16"/>
      <c r="AR1112" s="16"/>
      <c r="AS1112" s="16"/>
      <c r="AT1112" s="16"/>
      <c r="AU1112" s="16"/>
      <c r="AV1112" s="16"/>
      <c r="AW1112" s="16"/>
      <c r="AX1112" s="16"/>
      <c r="AY1112" s="16"/>
      <c r="AZ1112" s="16"/>
      <c r="BA1112" s="16"/>
      <c r="BB1112" s="16"/>
      <c r="BC1112" s="16"/>
      <c r="BD1112" s="16"/>
      <c r="BE1112" s="16"/>
      <c r="BF1112" s="16"/>
      <c r="BG1112" s="16"/>
      <c r="BH1112" s="16"/>
      <c r="BI1112" s="16"/>
      <c r="BJ1112" s="16"/>
      <c r="BK1112" s="16"/>
      <c r="BL1112" s="16"/>
      <c r="BM1112" s="16"/>
      <c r="BN1112" s="16"/>
      <c r="BO1112" s="16"/>
      <c r="BP1112" s="16"/>
      <c r="BQ1112" s="16"/>
      <c r="BR1112" s="16"/>
      <c r="BS1112" s="16"/>
      <c r="BT1112" s="16"/>
      <c r="BU1112" s="16"/>
      <c r="BV1112" s="16"/>
      <c r="BW1112" s="16"/>
      <c r="BX1112" s="16"/>
      <c r="BY1112" s="16"/>
      <c r="BZ1112" s="16"/>
      <c r="CA1112" s="16"/>
      <c r="CB1112" s="16"/>
      <c r="CC1112" s="16"/>
      <c r="CD1112" s="16"/>
      <c r="CE1112" s="16"/>
      <c r="CF1112" s="16"/>
      <c r="CG1112" s="16"/>
      <c r="CH1112" s="16"/>
      <c r="CI1112" s="16"/>
      <c r="CJ1112" s="16"/>
      <c r="CK1112" s="16"/>
      <c r="CL1112" s="16"/>
      <c r="CM1112" s="16"/>
      <c r="CN1112" s="16"/>
      <c r="CO1112" s="16"/>
      <c r="CP1112" s="16"/>
      <c r="CQ1112" s="16"/>
      <c r="CR1112" s="16"/>
      <c r="CS1112" s="16"/>
      <c r="CT1112" s="16"/>
      <c r="CU1112" s="16"/>
      <c r="CV1112" s="16"/>
      <c r="CW1112" s="16"/>
      <c r="CX1112" s="16"/>
      <c r="CY1112" s="16"/>
      <c r="CZ1112" s="16"/>
      <c r="DA1112" s="16"/>
      <c r="DB1112" s="16"/>
      <c r="DC1112" s="16"/>
      <c r="DD1112" s="16"/>
      <c r="DE1112" s="16"/>
      <c r="DF1112" s="16"/>
      <c r="DG1112" s="16"/>
      <c r="DH1112" s="16"/>
      <c r="DI1112" s="16"/>
      <c r="DJ1112" s="16"/>
      <c r="DK1112" s="16"/>
      <c r="DL1112" s="16"/>
      <c r="DM1112" s="16"/>
      <c r="DN1112" s="16"/>
      <c r="DO1112" s="16"/>
      <c r="DP1112" s="16"/>
      <c r="DQ1112" s="16"/>
      <c r="DR1112" s="16"/>
      <c r="DS1112" s="16"/>
      <c r="DT1112" s="16"/>
      <c r="DU1112" s="16"/>
      <c r="DV1112" s="16"/>
      <c r="DW1112" s="16"/>
      <c r="DX1112" s="16"/>
      <c r="DY1112" s="16"/>
      <c r="DZ1112" s="16"/>
      <c r="EA1112" s="16"/>
      <c r="EB1112" s="16"/>
      <c r="EC1112" s="16"/>
      <c r="ED1112" s="16"/>
      <c r="EE1112" s="16"/>
      <c r="EF1112" s="16"/>
      <c r="EG1112" s="16"/>
      <c r="EH1112" s="16"/>
      <c r="EI1112" s="16"/>
      <c r="EJ1112" s="16"/>
      <c r="EK1112" s="16"/>
      <c r="EL1112" s="16"/>
      <c r="EM1112" s="16"/>
      <c r="EN1112" s="16"/>
      <c r="EO1112" s="16"/>
      <c r="EP1112" s="16"/>
      <c r="EQ1112" s="16"/>
      <c r="ER1112" s="16"/>
      <c r="ES1112" s="16"/>
      <c r="ET1112" s="16"/>
      <c r="EU1112" s="16"/>
      <c r="EV1112" s="16"/>
      <c r="EW1112" s="16"/>
      <c r="EX1112" s="16"/>
      <c r="EY1112" s="16"/>
      <c r="EZ1112" s="16"/>
      <c r="FA1112" s="16"/>
      <c r="FB1112" s="16"/>
      <c r="FC1112" s="16"/>
      <c r="FD1112" s="16"/>
      <c r="FE1112" s="16"/>
      <c r="FF1112" s="16"/>
      <c r="FG1112" s="16"/>
      <c r="FH1112" s="16"/>
      <c r="FI1112" s="16"/>
      <c r="FJ1112" s="16"/>
      <c r="FK1112" s="16"/>
      <c r="FL1112" s="16"/>
      <c r="FM1112" s="16"/>
      <c r="FN1112" s="16"/>
      <c r="FO1112" s="16"/>
      <c r="FP1112" s="16"/>
      <c r="FQ1112" s="16"/>
      <c r="FR1112" s="16"/>
      <c r="FS1112" s="16"/>
      <c r="FT1112" s="16"/>
      <c r="FU1112" s="16"/>
      <c r="FV1112" s="16"/>
      <c r="FW1112" s="16"/>
      <c r="FX1112" s="16"/>
      <c r="FY1112" s="16"/>
      <c r="FZ1112" s="16"/>
      <c r="GA1112" s="16"/>
      <c r="GB1112" s="16"/>
      <c r="GC1112" s="16"/>
      <c r="GD1112" s="16"/>
      <c r="GE1112" s="16"/>
      <c r="GF1112" s="16"/>
      <c r="GG1112" s="16"/>
      <c r="GH1112" s="16"/>
      <c r="GI1112" s="16"/>
      <c r="GJ1112" s="16"/>
      <c r="GK1112" s="16"/>
      <c r="GL1112" s="16"/>
      <c r="GM1112" s="16"/>
      <c r="GN1112" s="16"/>
      <c r="GO1112" s="16"/>
      <c r="GP1112" s="16"/>
      <c r="GQ1112" s="16"/>
      <c r="GR1112" s="16"/>
      <c r="GS1112" s="16"/>
      <c r="GT1112" s="16"/>
      <c r="GU1112" s="16"/>
      <c r="GV1112" s="16"/>
      <c r="GW1112" s="16"/>
      <c r="GX1112" s="16"/>
      <c r="GY1112" s="16"/>
      <c r="GZ1112" s="16"/>
      <c r="HA1112" s="16"/>
      <c r="HB1112" s="16"/>
      <c r="HC1112" s="16"/>
      <c r="HD1112" s="16"/>
      <c r="HE1112" s="16"/>
      <c r="HF1112" s="16"/>
      <c r="HG1112" s="16"/>
      <c r="HH1112" s="16"/>
      <c r="HI1112" s="16"/>
      <c r="HJ1112" s="16"/>
      <c r="HK1112" s="16"/>
      <c r="HL1112" s="16"/>
      <c r="HM1112" s="16"/>
      <c r="HN1112" s="16"/>
      <c r="HO1112" s="16"/>
      <c r="HP1112" s="16"/>
      <c r="HQ1112" s="16"/>
      <c r="HR1112" s="16"/>
      <c r="HS1112" s="16"/>
      <c r="HT1112" s="16"/>
      <c r="HU1112" s="16"/>
      <c r="HV1112" s="16"/>
      <c r="HW1112" s="16"/>
      <c r="HX1112" s="16"/>
      <c r="HY1112" s="16"/>
      <c r="HZ1112" s="16"/>
      <c r="IA1112" s="16"/>
      <c r="IB1112" s="16"/>
      <c r="IC1112" s="16"/>
      <c r="ID1112" s="16"/>
      <c r="IE1112" s="16"/>
      <c r="IF1112" s="16"/>
      <c r="IG1112" s="16"/>
      <c r="IH1112" s="16"/>
      <c r="II1112" s="16"/>
      <c r="IJ1112" s="16"/>
      <c r="IK1112" s="16"/>
      <c r="IL1112" s="16"/>
      <c r="IM1112" s="16"/>
      <c r="IN1112" s="16"/>
      <c r="IO1112" s="16"/>
      <c r="IP1112" s="16"/>
      <c r="IQ1112" s="16"/>
      <c r="IR1112" s="16"/>
      <c r="IS1112" s="16"/>
      <c r="IT1112" s="16"/>
      <c r="IU1112" s="16"/>
      <c r="IV1112" s="16"/>
      <c r="IW1112" s="16"/>
      <c r="IX1112" s="16"/>
      <c r="IY1112" s="16"/>
      <c r="IZ1112" s="16"/>
      <c r="JA1112" s="16"/>
      <c r="JB1112" s="16"/>
      <c r="JC1112" s="16"/>
      <c r="JD1112" s="16"/>
      <c r="JE1112" s="16"/>
      <c r="JF1112" s="16"/>
      <c r="JG1112" s="16"/>
      <c r="JH1112" s="16"/>
      <c r="JI1112" s="16"/>
      <c r="JJ1112" s="16"/>
      <c r="JK1112" s="16"/>
      <c r="JL1112" s="16"/>
      <c r="JM1112" s="16"/>
      <c r="JN1112" s="16"/>
      <c r="JO1112" s="16"/>
      <c r="JP1112" s="16"/>
    </row>
    <row r="1113" spans="2:276" s="18" customFormat="1" ht="15.75" customHeight="1" x14ac:dyDescent="0.25">
      <c r="B1113" s="16"/>
      <c r="C1113" s="16"/>
      <c r="D1113" s="16"/>
      <c r="E1113" s="16"/>
      <c r="F1113" s="16"/>
      <c r="G1113" s="16"/>
      <c r="H1113" s="16"/>
      <c r="I1113" s="16"/>
      <c r="J1113" s="16"/>
      <c r="K1113" s="16"/>
      <c r="L1113" s="16"/>
      <c r="M1113" s="16"/>
      <c r="N1113" s="16"/>
      <c r="O1113" s="16"/>
      <c r="P1113" s="16"/>
      <c r="Q1113" s="16"/>
      <c r="R1113" s="16"/>
      <c r="S1113" s="16"/>
      <c r="T1113" s="16"/>
      <c r="U1113" s="16"/>
      <c r="V1113" s="16"/>
      <c r="W1113" s="16"/>
      <c r="X1113" s="16"/>
      <c r="Y1113" s="16"/>
      <c r="Z1113" s="16"/>
      <c r="AA1113" s="16"/>
      <c r="AB1113" s="16"/>
      <c r="AC1113" s="16"/>
      <c r="AD1113" s="16"/>
      <c r="AE1113" s="16"/>
      <c r="AF1113" s="16"/>
      <c r="AG1113" s="16"/>
      <c r="AH1113" s="16"/>
      <c r="AI1113" s="16"/>
      <c r="AJ1113" s="16"/>
      <c r="AK1113" s="16"/>
      <c r="AL1113" s="16"/>
      <c r="AM1113" s="16"/>
      <c r="AN1113" s="16"/>
      <c r="AO1113" s="16"/>
      <c r="AP1113" s="16"/>
      <c r="AQ1113" s="16"/>
      <c r="AR1113" s="16"/>
      <c r="AS1113" s="16"/>
      <c r="AT1113" s="16"/>
      <c r="AU1113" s="16"/>
      <c r="AV1113" s="16"/>
      <c r="AW1113" s="16"/>
      <c r="AX1113" s="16"/>
      <c r="AY1113" s="16"/>
      <c r="AZ1113" s="16"/>
      <c r="BA1113" s="16"/>
      <c r="BB1113" s="16"/>
      <c r="BC1113" s="16"/>
      <c r="BD1113" s="16"/>
      <c r="BE1113" s="16"/>
      <c r="BF1113" s="16"/>
      <c r="BG1113" s="16"/>
      <c r="BH1113" s="16"/>
      <c r="BI1113" s="16"/>
      <c r="BJ1113" s="16"/>
      <c r="BK1113" s="16"/>
      <c r="BL1113" s="16"/>
      <c r="BM1113" s="16"/>
      <c r="BN1113" s="16"/>
      <c r="BO1113" s="16"/>
      <c r="BP1113" s="16"/>
      <c r="BQ1113" s="16"/>
      <c r="BR1113" s="16"/>
      <c r="BS1113" s="16"/>
      <c r="BT1113" s="16"/>
      <c r="BU1113" s="16"/>
      <c r="BV1113" s="16"/>
      <c r="BW1113" s="16"/>
      <c r="BX1113" s="16"/>
      <c r="BY1113" s="16"/>
      <c r="BZ1113" s="16"/>
      <c r="CA1113" s="16"/>
      <c r="CB1113" s="16"/>
      <c r="CC1113" s="16"/>
      <c r="CD1113" s="16"/>
      <c r="CE1113" s="16"/>
      <c r="CF1113" s="16"/>
      <c r="CG1113" s="16"/>
      <c r="CH1113" s="16"/>
      <c r="CI1113" s="16"/>
      <c r="CJ1113" s="16"/>
      <c r="CK1113" s="16"/>
      <c r="CL1113" s="16"/>
      <c r="CM1113" s="16"/>
      <c r="CN1113" s="16"/>
      <c r="CO1113" s="16"/>
      <c r="CP1113" s="16"/>
      <c r="CQ1113" s="16"/>
      <c r="CR1113" s="16"/>
      <c r="CS1113" s="16"/>
      <c r="CT1113" s="16"/>
      <c r="CU1113" s="16"/>
      <c r="CV1113" s="16"/>
      <c r="CW1113" s="16"/>
      <c r="CX1113" s="16"/>
      <c r="CY1113" s="16"/>
      <c r="CZ1113" s="16"/>
      <c r="DA1113" s="16"/>
      <c r="DB1113" s="16"/>
      <c r="DC1113" s="16"/>
      <c r="DD1113" s="16"/>
      <c r="DE1113" s="16"/>
      <c r="DF1113" s="16"/>
      <c r="DG1113" s="16"/>
      <c r="DH1113" s="16"/>
      <c r="DI1113" s="16"/>
      <c r="DJ1113" s="16"/>
      <c r="DK1113" s="16"/>
      <c r="DL1113" s="16"/>
      <c r="DM1113" s="16"/>
      <c r="DN1113" s="16"/>
      <c r="DO1113" s="16"/>
      <c r="DP1113" s="16"/>
      <c r="DQ1113" s="16"/>
      <c r="DR1113" s="16"/>
      <c r="DS1113" s="16"/>
      <c r="DT1113" s="16"/>
      <c r="DU1113" s="16"/>
      <c r="DV1113" s="16"/>
      <c r="DW1113" s="16"/>
      <c r="DX1113" s="16"/>
      <c r="DY1113" s="16"/>
      <c r="DZ1113" s="16"/>
      <c r="EA1113" s="16"/>
      <c r="EB1113" s="16"/>
      <c r="EC1113" s="16"/>
      <c r="ED1113" s="16"/>
      <c r="EE1113" s="16"/>
      <c r="EF1113" s="16"/>
      <c r="EG1113" s="16"/>
      <c r="EH1113" s="16"/>
      <c r="EI1113" s="16"/>
      <c r="EJ1113" s="16"/>
      <c r="EK1113" s="16"/>
      <c r="EL1113" s="16"/>
      <c r="EM1113" s="16"/>
      <c r="EN1113" s="16"/>
      <c r="EO1113" s="16"/>
      <c r="EP1113" s="16"/>
      <c r="EQ1113" s="16"/>
      <c r="ER1113" s="16"/>
      <c r="ES1113" s="16"/>
      <c r="ET1113" s="16"/>
      <c r="EU1113" s="16"/>
      <c r="EV1113" s="16"/>
      <c r="EW1113" s="16"/>
      <c r="EX1113" s="16"/>
      <c r="EY1113" s="16"/>
      <c r="EZ1113" s="16"/>
      <c r="FA1113" s="16"/>
      <c r="FB1113" s="16"/>
      <c r="FC1113" s="16"/>
      <c r="FD1113" s="16"/>
      <c r="FE1113" s="16"/>
      <c r="FF1113" s="16"/>
      <c r="FG1113" s="16"/>
      <c r="FH1113" s="16"/>
      <c r="FI1113" s="16"/>
      <c r="FJ1113" s="16"/>
      <c r="FK1113" s="16"/>
      <c r="FL1113" s="16"/>
      <c r="FM1113" s="16"/>
      <c r="FN1113" s="16"/>
      <c r="FO1113" s="16"/>
      <c r="FP1113" s="16"/>
      <c r="FQ1113" s="16"/>
      <c r="FR1113" s="16"/>
      <c r="FS1113" s="16"/>
      <c r="FT1113" s="16"/>
      <c r="FU1113" s="16"/>
      <c r="FV1113" s="16"/>
      <c r="FW1113" s="16"/>
      <c r="FX1113" s="16"/>
      <c r="FY1113" s="16"/>
      <c r="FZ1113" s="16"/>
      <c r="GA1113" s="16"/>
      <c r="GB1113" s="16"/>
      <c r="GC1113" s="16"/>
      <c r="GD1113" s="16"/>
      <c r="GE1113" s="16"/>
      <c r="GF1113" s="16"/>
      <c r="GG1113" s="16"/>
      <c r="GH1113" s="16"/>
      <c r="GI1113" s="16"/>
      <c r="GJ1113" s="16"/>
      <c r="GK1113" s="16"/>
      <c r="GL1113" s="16"/>
      <c r="GM1113" s="16"/>
      <c r="GN1113" s="16"/>
      <c r="GO1113" s="16"/>
      <c r="GP1113" s="16"/>
      <c r="GQ1113" s="16"/>
      <c r="GR1113" s="16"/>
      <c r="GS1113" s="16"/>
      <c r="GT1113" s="16"/>
      <c r="GU1113" s="16"/>
      <c r="GV1113" s="16"/>
      <c r="GW1113" s="16"/>
      <c r="GX1113" s="16"/>
      <c r="GY1113" s="16"/>
      <c r="GZ1113" s="16"/>
      <c r="HA1113" s="16"/>
      <c r="HB1113" s="16"/>
      <c r="HC1113" s="16"/>
      <c r="HD1113" s="16"/>
      <c r="HE1113" s="16"/>
      <c r="HF1113" s="16"/>
      <c r="HG1113" s="16"/>
      <c r="HH1113" s="16"/>
      <c r="HI1113" s="16"/>
      <c r="HJ1113" s="16"/>
      <c r="HK1113" s="16"/>
      <c r="HL1113" s="16"/>
      <c r="HM1113" s="16"/>
      <c r="HN1113" s="16"/>
      <c r="HO1113" s="16"/>
      <c r="HP1113" s="16"/>
      <c r="HQ1113" s="16"/>
      <c r="HR1113" s="16"/>
      <c r="HS1113" s="16"/>
      <c r="HT1113" s="16"/>
      <c r="HU1113" s="16"/>
      <c r="HV1113" s="16"/>
      <c r="HW1113" s="16"/>
      <c r="HX1113" s="16"/>
      <c r="HY1113" s="16"/>
      <c r="HZ1113" s="16"/>
      <c r="IA1113" s="16"/>
      <c r="IB1113" s="16"/>
      <c r="IC1113" s="16"/>
      <c r="ID1113" s="16"/>
      <c r="IE1113" s="16"/>
      <c r="IF1113" s="16"/>
      <c r="IG1113" s="16"/>
      <c r="IH1113" s="16"/>
      <c r="II1113" s="16"/>
      <c r="IJ1113" s="16"/>
      <c r="IK1113" s="16"/>
      <c r="IL1113" s="16"/>
      <c r="IM1113" s="16"/>
      <c r="IN1113" s="16"/>
      <c r="IO1113" s="16"/>
      <c r="IP1113" s="16"/>
      <c r="IQ1113" s="16"/>
      <c r="IR1113" s="16"/>
      <c r="IS1113" s="16"/>
      <c r="IT1113" s="16"/>
      <c r="IU1113" s="16"/>
      <c r="IV1113" s="16"/>
      <c r="IW1113" s="16"/>
      <c r="IX1113" s="16"/>
      <c r="IY1113" s="16"/>
      <c r="IZ1113" s="16"/>
      <c r="JA1113" s="16"/>
      <c r="JB1113" s="16"/>
      <c r="JC1113" s="16"/>
      <c r="JD1113" s="16"/>
      <c r="JE1113" s="16"/>
      <c r="JF1113" s="16"/>
      <c r="JG1113" s="16"/>
      <c r="JH1113" s="16"/>
      <c r="JI1113" s="16"/>
      <c r="JJ1113" s="16"/>
      <c r="JK1113" s="16"/>
      <c r="JL1113" s="16"/>
      <c r="JM1113" s="16"/>
      <c r="JN1113" s="16"/>
      <c r="JO1113" s="16"/>
      <c r="JP1113" s="16"/>
    </row>
    <row r="1114" spans="2:276" s="18" customFormat="1" ht="15.75" customHeight="1" x14ac:dyDescent="0.25">
      <c r="B1114" s="16"/>
      <c r="C1114" s="16"/>
      <c r="D1114" s="16"/>
      <c r="E1114" s="16"/>
      <c r="F1114" s="16"/>
      <c r="G1114" s="16"/>
      <c r="H1114" s="16"/>
      <c r="I1114" s="16"/>
      <c r="J1114" s="16"/>
      <c r="K1114" s="16"/>
      <c r="L1114" s="16"/>
      <c r="M1114" s="16"/>
      <c r="N1114" s="16"/>
      <c r="O1114" s="16"/>
      <c r="P1114" s="16"/>
      <c r="Q1114" s="16"/>
      <c r="R1114" s="16"/>
      <c r="S1114" s="16"/>
      <c r="T1114" s="16"/>
      <c r="U1114" s="16"/>
      <c r="V1114" s="16"/>
      <c r="W1114" s="16"/>
      <c r="X1114" s="16"/>
      <c r="Y1114" s="16"/>
      <c r="Z1114" s="16"/>
      <c r="AA1114" s="16"/>
      <c r="AB1114" s="16"/>
      <c r="AC1114" s="16"/>
      <c r="AD1114" s="16"/>
      <c r="AE1114" s="16"/>
      <c r="AF1114" s="16"/>
      <c r="AG1114" s="16"/>
      <c r="AH1114" s="16"/>
      <c r="AI1114" s="16"/>
      <c r="AJ1114" s="16"/>
      <c r="AK1114" s="16"/>
      <c r="AL1114" s="16"/>
      <c r="AM1114" s="16"/>
      <c r="AN1114" s="16"/>
      <c r="AO1114" s="16"/>
      <c r="AP1114" s="16"/>
      <c r="AQ1114" s="16"/>
      <c r="AR1114" s="16"/>
      <c r="AS1114" s="16"/>
      <c r="AT1114" s="16"/>
      <c r="AU1114" s="16"/>
      <c r="AV1114" s="16"/>
      <c r="AW1114" s="16"/>
      <c r="AX1114" s="16"/>
      <c r="AY1114" s="16"/>
      <c r="AZ1114" s="16"/>
      <c r="BA1114" s="16"/>
      <c r="BB1114" s="16"/>
      <c r="BC1114" s="16"/>
      <c r="BD1114" s="16"/>
      <c r="BE1114" s="16"/>
      <c r="BF1114" s="16"/>
      <c r="BG1114" s="16"/>
      <c r="BH1114" s="16"/>
      <c r="BI1114" s="16"/>
      <c r="BJ1114" s="16"/>
      <c r="BK1114" s="16"/>
      <c r="BL1114" s="16"/>
      <c r="BM1114" s="16"/>
      <c r="BN1114" s="16"/>
      <c r="BO1114" s="16"/>
      <c r="BP1114" s="16"/>
      <c r="BQ1114" s="16"/>
      <c r="BR1114" s="16"/>
      <c r="BS1114" s="16"/>
      <c r="BT1114" s="16"/>
      <c r="BU1114" s="16"/>
      <c r="BV1114" s="16"/>
      <c r="BW1114" s="16"/>
      <c r="BX1114" s="16"/>
      <c r="BY1114" s="16"/>
      <c r="BZ1114" s="16"/>
      <c r="CA1114" s="16"/>
      <c r="CB1114" s="16"/>
      <c r="CC1114" s="16"/>
      <c r="CD1114" s="16"/>
      <c r="CE1114" s="16"/>
      <c r="CF1114" s="16"/>
      <c r="CG1114" s="16"/>
      <c r="CH1114" s="16"/>
      <c r="CI1114" s="16"/>
      <c r="CJ1114" s="16"/>
      <c r="CK1114" s="16"/>
      <c r="CL1114" s="16"/>
      <c r="CM1114" s="16"/>
      <c r="CN1114" s="16"/>
      <c r="CO1114" s="16"/>
      <c r="CP1114" s="16"/>
      <c r="CQ1114" s="16"/>
      <c r="CR1114" s="16"/>
      <c r="CS1114" s="16"/>
      <c r="CT1114" s="16"/>
      <c r="CU1114" s="16"/>
      <c r="CV1114" s="16"/>
      <c r="CW1114" s="16"/>
      <c r="CX1114" s="16"/>
      <c r="CY1114" s="16"/>
      <c r="CZ1114" s="16"/>
      <c r="DA1114" s="16"/>
      <c r="DB1114" s="16"/>
      <c r="DC1114" s="16"/>
      <c r="DD1114" s="16"/>
      <c r="DE1114" s="16"/>
      <c r="DF1114" s="16"/>
      <c r="DG1114" s="16"/>
      <c r="DH1114" s="16"/>
      <c r="DI1114" s="16"/>
      <c r="DJ1114" s="16"/>
      <c r="DK1114" s="16"/>
      <c r="DL1114" s="16"/>
      <c r="DM1114" s="16"/>
      <c r="DN1114" s="16"/>
      <c r="DO1114" s="16"/>
      <c r="DP1114" s="16"/>
      <c r="DQ1114" s="16"/>
      <c r="DR1114" s="16"/>
      <c r="DS1114" s="16"/>
      <c r="DT1114" s="16"/>
      <c r="DU1114" s="16"/>
      <c r="DV1114" s="16"/>
      <c r="DW1114" s="16"/>
      <c r="DX1114" s="16"/>
      <c r="DY1114" s="16"/>
      <c r="DZ1114" s="16"/>
      <c r="EA1114" s="16"/>
      <c r="EB1114" s="16"/>
      <c r="EC1114" s="16"/>
      <c r="ED1114" s="16"/>
      <c r="EE1114" s="16"/>
      <c r="EF1114" s="16"/>
      <c r="EG1114" s="16"/>
      <c r="EH1114" s="16"/>
      <c r="EI1114" s="16"/>
      <c r="EJ1114" s="16"/>
      <c r="EK1114" s="16"/>
      <c r="EL1114" s="16"/>
      <c r="EM1114" s="16"/>
      <c r="EN1114" s="16"/>
      <c r="EO1114" s="16"/>
      <c r="EP1114" s="16"/>
      <c r="EQ1114" s="16"/>
      <c r="ER1114" s="16"/>
      <c r="ES1114" s="16"/>
      <c r="ET1114" s="16"/>
      <c r="EU1114" s="16"/>
      <c r="EV1114" s="16"/>
      <c r="EW1114" s="16"/>
      <c r="EX1114" s="16"/>
      <c r="EY1114" s="16"/>
      <c r="EZ1114" s="16"/>
      <c r="FA1114" s="16"/>
      <c r="FB1114" s="16"/>
      <c r="FC1114" s="16"/>
      <c r="FD1114" s="16"/>
      <c r="FE1114" s="16"/>
      <c r="FF1114" s="16"/>
      <c r="FG1114" s="16"/>
      <c r="FH1114" s="16"/>
      <c r="FI1114" s="16"/>
      <c r="FJ1114" s="16"/>
      <c r="FK1114" s="16"/>
      <c r="FL1114" s="16"/>
      <c r="FM1114" s="16"/>
      <c r="FN1114" s="16"/>
      <c r="FO1114" s="16"/>
      <c r="FP1114" s="16"/>
      <c r="FQ1114" s="16"/>
      <c r="FR1114" s="16"/>
      <c r="FS1114" s="16"/>
      <c r="FT1114" s="16"/>
      <c r="FU1114" s="16"/>
      <c r="FV1114" s="16"/>
      <c r="FW1114" s="16"/>
      <c r="FX1114" s="16"/>
      <c r="FY1114" s="16"/>
      <c r="FZ1114" s="16"/>
      <c r="GA1114" s="16"/>
      <c r="GB1114" s="16"/>
      <c r="GC1114" s="16"/>
      <c r="GD1114" s="16"/>
      <c r="GE1114" s="16"/>
      <c r="GF1114" s="16"/>
      <c r="GG1114" s="16"/>
      <c r="GH1114" s="16"/>
      <c r="GI1114" s="16"/>
      <c r="GJ1114" s="16"/>
      <c r="GK1114" s="16"/>
      <c r="GL1114" s="16"/>
      <c r="GM1114" s="16"/>
      <c r="GN1114" s="16"/>
      <c r="GO1114" s="16"/>
      <c r="GP1114" s="16"/>
      <c r="GQ1114" s="16"/>
      <c r="GR1114" s="16"/>
      <c r="GS1114" s="16"/>
      <c r="GT1114" s="16"/>
      <c r="GU1114" s="16"/>
      <c r="GV1114" s="16"/>
      <c r="GW1114" s="16"/>
      <c r="GX1114" s="16"/>
      <c r="GY1114" s="16"/>
      <c r="GZ1114" s="16"/>
      <c r="HA1114" s="16"/>
      <c r="HB1114" s="16"/>
      <c r="HC1114" s="16"/>
      <c r="HD1114" s="16"/>
      <c r="HE1114" s="16"/>
      <c r="HF1114" s="16"/>
      <c r="HG1114" s="16"/>
      <c r="HH1114" s="16"/>
      <c r="HI1114" s="16"/>
      <c r="HJ1114" s="16"/>
      <c r="HK1114" s="16"/>
      <c r="HL1114" s="16"/>
      <c r="HM1114" s="16"/>
      <c r="HN1114" s="16"/>
      <c r="HO1114" s="16"/>
      <c r="HP1114" s="16"/>
      <c r="HQ1114" s="16"/>
      <c r="HR1114" s="16"/>
      <c r="HS1114" s="16"/>
      <c r="HT1114" s="16"/>
      <c r="HU1114" s="16"/>
      <c r="HV1114" s="16"/>
      <c r="HW1114" s="16"/>
      <c r="HX1114" s="16"/>
      <c r="HY1114" s="16"/>
      <c r="HZ1114" s="16"/>
      <c r="IA1114" s="16"/>
      <c r="IB1114" s="16"/>
      <c r="IC1114" s="16"/>
      <c r="ID1114" s="16"/>
      <c r="IE1114" s="16"/>
      <c r="IF1114" s="16"/>
      <c r="IG1114" s="16"/>
      <c r="IH1114" s="16"/>
      <c r="II1114" s="16"/>
      <c r="IJ1114" s="16"/>
      <c r="IK1114" s="16"/>
      <c r="IL1114" s="16"/>
      <c r="IM1114" s="16"/>
      <c r="IN1114" s="16"/>
      <c r="IO1114" s="16"/>
      <c r="IP1114" s="16"/>
      <c r="IQ1114" s="16"/>
      <c r="IR1114" s="16"/>
      <c r="IS1114" s="16"/>
      <c r="IT1114" s="16"/>
      <c r="IU1114" s="16"/>
      <c r="IV1114" s="16"/>
      <c r="IW1114" s="16"/>
      <c r="IX1114" s="16"/>
      <c r="IY1114" s="16"/>
      <c r="IZ1114" s="16"/>
      <c r="JA1114" s="16"/>
      <c r="JB1114" s="16"/>
      <c r="JC1114" s="16"/>
      <c r="JD1114" s="16"/>
      <c r="JE1114" s="16"/>
      <c r="JF1114" s="16"/>
      <c r="JG1114" s="16"/>
      <c r="JH1114" s="16"/>
      <c r="JI1114" s="16"/>
      <c r="JJ1114" s="16"/>
      <c r="JK1114" s="16"/>
      <c r="JL1114" s="16"/>
      <c r="JM1114" s="16"/>
      <c r="JN1114" s="16"/>
      <c r="JO1114" s="16"/>
      <c r="JP1114" s="16"/>
    </row>
    <row r="1115" spans="2:276" s="18" customFormat="1" ht="15.75" customHeight="1" x14ac:dyDescent="0.25">
      <c r="B1115" s="16"/>
      <c r="C1115" s="16"/>
      <c r="D1115" s="16"/>
      <c r="E1115" s="16"/>
      <c r="F1115" s="16"/>
      <c r="G1115" s="16"/>
      <c r="H1115" s="16"/>
      <c r="I1115" s="16"/>
      <c r="J1115" s="16"/>
      <c r="K1115" s="16"/>
      <c r="L1115" s="16"/>
      <c r="M1115" s="16"/>
      <c r="N1115" s="16"/>
      <c r="O1115" s="16"/>
      <c r="P1115" s="16"/>
      <c r="Q1115" s="16"/>
      <c r="R1115" s="16"/>
      <c r="S1115" s="16"/>
      <c r="T1115" s="16"/>
      <c r="U1115" s="16"/>
      <c r="V1115" s="16"/>
      <c r="W1115" s="16"/>
      <c r="X1115" s="16"/>
      <c r="Y1115" s="16"/>
      <c r="Z1115" s="16"/>
      <c r="AA1115" s="16"/>
      <c r="AB1115" s="16"/>
      <c r="AC1115" s="16"/>
      <c r="AD1115" s="16"/>
      <c r="AE1115" s="16"/>
      <c r="AF1115" s="16"/>
      <c r="AG1115" s="16"/>
      <c r="AH1115" s="16"/>
      <c r="AI1115" s="16"/>
      <c r="AJ1115" s="16"/>
      <c r="AK1115" s="16"/>
      <c r="AL1115" s="16"/>
      <c r="AM1115" s="16"/>
      <c r="AN1115" s="16"/>
      <c r="AO1115" s="16"/>
      <c r="AP1115" s="16"/>
      <c r="AQ1115" s="16"/>
      <c r="AR1115" s="16"/>
      <c r="AS1115" s="16"/>
      <c r="AT1115" s="16"/>
      <c r="AU1115" s="16"/>
      <c r="AV1115" s="16"/>
      <c r="AW1115" s="16"/>
      <c r="AX1115" s="16"/>
      <c r="AY1115" s="16"/>
      <c r="AZ1115" s="16"/>
      <c r="BA1115" s="16"/>
      <c r="BB1115" s="16"/>
      <c r="BC1115" s="16"/>
      <c r="BD1115" s="16"/>
      <c r="BE1115" s="16"/>
      <c r="BF1115" s="16"/>
      <c r="BG1115" s="16"/>
      <c r="BH1115" s="16"/>
      <c r="BI1115" s="16"/>
      <c r="BJ1115" s="16"/>
      <c r="BK1115" s="16"/>
      <c r="BL1115" s="16"/>
      <c r="BM1115" s="16"/>
      <c r="BN1115" s="16"/>
      <c r="BO1115" s="16"/>
      <c r="BP1115" s="16"/>
      <c r="BQ1115" s="16"/>
      <c r="BR1115" s="16"/>
      <c r="BS1115" s="16"/>
      <c r="BT1115" s="16"/>
      <c r="BU1115" s="16"/>
      <c r="BV1115" s="16"/>
      <c r="BW1115" s="16"/>
      <c r="BX1115" s="16"/>
      <c r="BY1115" s="16"/>
      <c r="BZ1115" s="16"/>
      <c r="CA1115" s="16"/>
      <c r="CB1115" s="16"/>
      <c r="CC1115" s="16"/>
      <c r="CD1115" s="16"/>
      <c r="CE1115" s="16"/>
      <c r="CF1115" s="16"/>
      <c r="CG1115" s="16"/>
      <c r="CH1115" s="16"/>
      <c r="CI1115" s="16"/>
      <c r="CJ1115" s="16"/>
      <c r="CK1115" s="16"/>
      <c r="CL1115" s="16"/>
      <c r="CM1115" s="16"/>
      <c r="CN1115" s="16"/>
      <c r="CO1115" s="16"/>
      <c r="CP1115" s="16"/>
      <c r="CQ1115" s="16"/>
      <c r="CR1115" s="16"/>
      <c r="CS1115" s="16"/>
      <c r="CT1115" s="16"/>
      <c r="CU1115" s="16"/>
      <c r="CV1115" s="16"/>
      <c r="CW1115" s="16"/>
      <c r="CX1115" s="16"/>
      <c r="CY1115" s="16"/>
      <c r="CZ1115" s="16"/>
      <c r="DA1115" s="16"/>
      <c r="DB1115" s="16"/>
      <c r="DC1115" s="16"/>
      <c r="DD1115" s="16"/>
      <c r="DE1115" s="16"/>
      <c r="DF1115" s="16"/>
      <c r="DG1115" s="16"/>
      <c r="DH1115" s="16"/>
      <c r="DI1115" s="16"/>
      <c r="DJ1115" s="16"/>
      <c r="DK1115" s="16"/>
      <c r="DL1115" s="16"/>
      <c r="DM1115" s="16"/>
      <c r="DN1115" s="16"/>
      <c r="DO1115" s="16"/>
      <c r="DP1115" s="16"/>
      <c r="DQ1115" s="16"/>
      <c r="DR1115" s="16"/>
      <c r="DS1115" s="16"/>
      <c r="DT1115" s="16"/>
      <c r="DU1115" s="16"/>
      <c r="DV1115" s="16"/>
      <c r="DW1115" s="16"/>
      <c r="DX1115" s="16"/>
      <c r="DY1115" s="16"/>
      <c r="DZ1115" s="16"/>
      <c r="EA1115" s="16"/>
      <c r="EB1115" s="16"/>
      <c r="EC1115" s="16"/>
      <c r="ED1115" s="16"/>
      <c r="EE1115" s="16"/>
      <c r="EF1115" s="16"/>
      <c r="EG1115" s="16"/>
      <c r="EH1115" s="16"/>
      <c r="EI1115" s="16"/>
      <c r="EJ1115" s="16"/>
      <c r="EK1115" s="16"/>
      <c r="EL1115" s="16"/>
      <c r="EM1115" s="16"/>
      <c r="EN1115" s="16"/>
      <c r="EO1115" s="16"/>
      <c r="EP1115" s="16"/>
      <c r="EQ1115" s="16"/>
      <c r="ER1115" s="16"/>
      <c r="ES1115" s="16"/>
      <c r="ET1115" s="16"/>
      <c r="EU1115" s="16"/>
      <c r="EV1115" s="16"/>
      <c r="EW1115" s="16"/>
      <c r="EX1115" s="16"/>
      <c r="EY1115" s="16"/>
      <c r="EZ1115" s="16"/>
      <c r="FA1115" s="16"/>
      <c r="FB1115" s="16"/>
      <c r="FC1115" s="16"/>
      <c r="FD1115" s="16"/>
      <c r="FE1115" s="16"/>
      <c r="FF1115" s="16"/>
      <c r="FG1115" s="16"/>
      <c r="FH1115" s="16"/>
      <c r="FI1115" s="16"/>
      <c r="FJ1115" s="16"/>
      <c r="FK1115" s="16"/>
      <c r="FL1115" s="16"/>
      <c r="FM1115" s="16"/>
      <c r="FN1115" s="16"/>
      <c r="FO1115" s="16"/>
      <c r="FP1115" s="16"/>
      <c r="FQ1115" s="16"/>
      <c r="FR1115" s="16"/>
      <c r="FS1115" s="16"/>
      <c r="FT1115" s="16"/>
      <c r="FU1115" s="16"/>
      <c r="FV1115" s="16"/>
      <c r="FW1115" s="16"/>
      <c r="FX1115" s="16"/>
      <c r="FY1115" s="16"/>
      <c r="FZ1115" s="16"/>
      <c r="GA1115" s="16"/>
      <c r="GB1115" s="16"/>
      <c r="GC1115" s="16"/>
      <c r="GD1115" s="16"/>
      <c r="GE1115" s="16"/>
      <c r="GF1115" s="16"/>
      <c r="GG1115" s="16"/>
      <c r="GH1115" s="16"/>
      <c r="GI1115" s="16"/>
      <c r="GJ1115" s="16"/>
      <c r="GK1115" s="16"/>
      <c r="GL1115" s="16"/>
      <c r="GM1115" s="16"/>
      <c r="GN1115" s="16"/>
      <c r="GO1115" s="16"/>
      <c r="GP1115" s="16"/>
      <c r="GQ1115" s="16"/>
      <c r="GR1115" s="16"/>
      <c r="GS1115" s="16"/>
      <c r="GT1115" s="16"/>
      <c r="GU1115" s="16"/>
      <c r="GV1115" s="16"/>
      <c r="GW1115" s="16"/>
      <c r="GX1115" s="16"/>
      <c r="GY1115" s="16"/>
      <c r="GZ1115" s="16"/>
      <c r="HA1115" s="16"/>
      <c r="HB1115" s="16"/>
      <c r="HC1115" s="16"/>
      <c r="HD1115" s="16"/>
      <c r="HE1115" s="16"/>
      <c r="HF1115" s="16"/>
      <c r="HG1115" s="16"/>
      <c r="HH1115" s="16"/>
      <c r="HI1115" s="16"/>
      <c r="HJ1115" s="16"/>
      <c r="HK1115" s="16"/>
      <c r="HL1115" s="16"/>
      <c r="HM1115" s="16"/>
      <c r="HN1115" s="16"/>
      <c r="HO1115" s="16"/>
      <c r="HP1115" s="16"/>
      <c r="HQ1115" s="16"/>
      <c r="HR1115" s="16"/>
      <c r="HS1115" s="16"/>
      <c r="HT1115" s="16"/>
      <c r="HU1115" s="16"/>
      <c r="HV1115" s="16"/>
      <c r="HW1115" s="16"/>
      <c r="HX1115" s="16"/>
      <c r="HY1115" s="16"/>
      <c r="HZ1115" s="16"/>
      <c r="IA1115" s="16"/>
      <c r="IB1115" s="16"/>
      <c r="IC1115" s="16"/>
      <c r="ID1115" s="16"/>
      <c r="IE1115" s="16"/>
      <c r="IF1115" s="16"/>
      <c r="IG1115" s="16"/>
      <c r="IH1115" s="16"/>
      <c r="II1115" s="16"/>
      <c r="IJ1115" s="16"/>
      <c r="IK1115" s="16"/>
      <c r="IL1115" s="16"/>
      <c r="IM1115" s="16"/>
      <c r="IN1115" s="16"/>
      <c r="IO1115" s="16"/>
      <c r="IP1115" s="16"/>
      <c r="IQ1115" s="16"/>
      <c r="IR1115" s="16"/>
      <c r="IS1115" s="16"/>
      <c r="IT1115" s="16"/>
      <c r="IU1115" s="16"/>
      <c r="IV1115" s="16"/>
      <c r="IW1115" s="16"/>
      <c r="IX1115" s="16"/>
      <c r="IY1115" s="16"/>
      <c r="IZ1115" s="16"/>
      <c r="JA1115" s="16"/>
      <c r="JB1115" s="16"/>
      <c r="JC1115" s="16"/>
      <c r="JD1115" s="16"/>
      <c r="JE1115" s="16"/>
      <c r="JF1115" s="16"/>
      <c r="JG1115" s="16"/>
      <c r="JH1115" s="16"/>
      <c r="JI1115" s="16"/>
      <c r="JJ1115" s="16"/>
      <c r="JK1115" s="16"/>
      <c r="JL1115" s="16"/>
      <c r="JM1115" s="16"/>
      <c r="JN1115" s="16"/>
      <c r="JO1115" s="16"/>
      <c r="JP1115" s="16"/>
    </row>
    <row r="1116" spans="2:276" s="18" customFormat="1" ht="15.75" customHeight="1" x14ac:dyDescent="0.25">
      <c r="B1116" s="16"/>
      <c r="C1116" s="16"/>
      <c r="D1116" s="16"/>
      <c r="E1116" s="16"/>
      <c r="F1116" s="16"/>
      <c r="G1116" s="16"/>
      <c r="H1116" s="16"/>
      <c r="I1116" s="16"/>
      <c r="J1116" s="16"/>
      <c r="K1116" s="16"/>
      <c r="L1116" s="16"/>
      <c r="M1116" s="16"/>
      <c r="N1116" s="16"/>
      <c r="O1116" s="16"/>
      <c r="P1116" s="16"/>
      <c r="Q1116" s="16"/>
      <c r="R1116" s="16"/>
      <c r="S1116" s="16"/>
      <c r="T1116" s="16"/>
      <c r="U1116" s="16"/>
      <c r="V1116" s="16"/>
      <c r="W1116" s="16"/>
      <c r="X1116" s="16"/>
      <c r="Y1116" s="16"/>
      <c r="Z1116" s="16"/>
      <c r="AA1116" s="16"/>
      <c r="AB1116" s="16"/>
      <c r="AC1116" s="16"/>
      <c r="AD1116" s="16"/>
      <c r="AE1116" s="16"/>
      <c r="AF1116" s="16"/>
      <c r="AG1116" s="16"/>
      <c r="AH1116" s="16"/>
      <c r="AI1116" s="16"/>
      <c r="AJ1116" s="16"/>
      <c r="AK1116" s="16"/>
      <c r="AL1116" s="16"/>
      <c r="AM1116" s="16"/>
      <c r="AN1116" s="16"/>
      <c r="AO1116" s="16"/>
      <c r="AP1116" s="16"/>
      <c r="AQ1116" s="16"/>
      <c r="AR1116" s="16"/>
      <c r="AS1116" s="16"/>
      <c r="AT1116" s="16"/>
      <c r="AU1116" s="16"/>
      <c r="AV1116" s="16"/>
      <c r="AW1116" s="16"/>
      <c r="AX1116" s="16"/>
      <c r="AY1116" s="16"/>
      <c r="AZ1116" s="16"/>
      <c r="BA1116" s="16"/>
      <c r="BB1116" s="16"/>
      <c r="BC1116" s="16"/>
      <c r="BD1116" s="16"/>
      <c r="BE1116" s="16"/>
      <c r="BF1116" s="16"/>
      <c r="BG1116" s="16"/>
      <c r="BH1116" s="16"/>
      <c r="BI1116" s="16"/>
      <c r="BJ1116" s="16"/>
      <c r="BK1116" s="16"/>
      <c r="BL1116" s="16"/>
      <c r="BM1116" s="16"/>
      <c r="BN1116" s="16"/>
      <c r="BO1116" s="16"/>
      <c r="BP1116" s="16"/>
      <c r="BQ1116" s="16"/>
      <c r="BR1116" s="16"/>
      <c r="BS1116" s="16"/>
      <c r="BT1116" s="16"/>
      <c r="BU1116" s="16"/>
      <c r="BV1116" s="16"/>
      <c r="BW1116" s="16"/>
      <c r="BX1116" s="16"/>
      <c r="BY1116" s="16"/>
      <c r="BZ1116" s="16"/>
      <c r="CA1116" s="16"/>
      <c r="CB1116" s="16"/>
      <c r="CC1116" s="16"/>
      <c r="CD1116" s="16"/>
      <c r="CE1116" s="16"/>
      <c r="CF1116" s="16"/>
      <c r="CG1116" s="16"/>
      <c r="CH1116" s="16"/>
      <c r="CI1116" s="16"/>
      <c r="CJ1116" s="16"/>
      <c r="CK1116" s="16"/>
      <c r="CL1116" s="16"/>
      <c r="CM1116" s="16"/>
      <c r="CN1116" s="16"/>
      <c r="CO1116" s="16"/>
      <c r="CP1116" s="16"/>
      <c r="CQ1116" s="16"/>
      <c r="CR1116" s="16"/>
      <c r="CS1116" s="16"/>
      <c r="CT1116" s="16"/>
      <c r="CU1116" s="16"/>
      <c r="CV1116" s="16"/>
      <c r="CW1116" s="16"/>
      <c r="CX1116" s="16"/>
      <c r="CY1116" s="16"/>
      <c r="CZ1116" s="16"/>
      <c r="DA1116" s="16"/>
      <c r="DB1116" s="16"/>
      <c r="DC1116" s="16"/>
      <c r="DD1116" s="16"/>
      <c r="DE1116" s="16"/>
      <c r="DF1116" s="16"/>
      <c r="DG1116" s="16"/>
      <c r="DH1116" s="16"/>
      <c r="DI1116" s="16"/>
      <c r="DJ1116" s="16"/>
      <c r="DK1116" s="16"/>
      <c r="DL1116" s="16"/>
      <c r="DM1116" s="16"/>
      <c r="DN1116" s="16"/>
      <c r="DO1116" s="16"/>
      <c r="DP1116" s="16"/>
      <c r="DQ1116" s="16"/>
      <c r="DR1116" s="16"/>
      <c r="DS1116" s="16"/>
      <c r="DT1116" s="16"/>
      <c r="DU1116" s="16"/>
      <c r="DV1116" s="16"/>
      <c r="DW1116" s="16"/>
      <c r="DX1116" s="16"/>
      <c r="DY1116" s="16"/>
      <c r="DZ1116" s="16"/>
      <c r="EA1116" s="16"/>
      <c r="EB1116" s="16"/>
      <c r="EC1116" s="16"/>
      <c r="ED1116" s="16"/>
      <c r="EE1116" s="16"/>
      <c r="EF1116" s="16"/>
      <c r="EG1116" s="16"/>
      <c r="EH1116" s="16"/>
      <c r="EI1116" s="16"/>
      <c r="EJ1116" s="16"/>
      <c r="EK1116" s="16"/>
      <c r="EL1116" s="16"/>
      <c r="EM1116" s="16"/>
      <c r="EN1116" s="16"/>
      <c r="EO1116" s="16"/>
      <c r="EP1116" s="16"/>
      <c r="EQ1116" s="16"/>
      <c r="ER1116" s="16"/>
      <c r="ES1116" s="16"/>
      <c r="ET1116" s="16"/>
      <c r="EU1116" s="16"/>
      <c r="EV1116" s="16"/>
      <c r="EW1116" s="16"/>
      <c r="EX1116" s="16"/>
      <c r="EY1116" s="16"/>
      <c r="EZ1116" s="16"/>
      <c r="FA1116" s="16"/>
      <c r="FB1116" s="16"/>
      <c r="FC1116" s="16"/>
      <c r="FD1116" s="16"/>
      <c r="FE1116" s="16"/>
      <c r="FF1116" s="16"/>
      <c r="FG1116" s="16"/>
      <c r="FH1116" s="16"/>
      <c r="FI1116" s="16"/>
      <c r="FJ1116" s="16"/>
      <c r="FK1116" s="16"/>
      <c r="FL1116" s="16"/>
      <c r="FM1116" s="16"/>
      <c r="FN1116" s="16"/>
      <c r="FO1116" s="16"/>
      <c r="FP1116" s="16"/>
      <c r="FQ1116" s="16"/>
      <c r="FR1116" s="16"/>
      <c r="FS1116" s="16"/>
      <c r="FT1116" s="16"/>
      <c r="FU1116" s="16"/>
      <c r="FV1116" s="16"/>
      <c r="FW1116" s="16"/>
      <c r="FX1116" s="16"/>
      <c r="FY1116" s="16"/>
      <c r="FZ1116" s="16"/>
      <c r="GA1116" s="16"/>
      <c r="GB1116" s="16"/>
      <c r="GC1116" s="16"/>
      <c r="GD1116" s="16"/>
      <c r="GE1116" s="16"/>
      <c r="GF1116" s="16"/>
      <c r="GG1116" s="16"/>
      <c r="GH1116" s="16"/>
      <c r="GI1116" s="16"/>
      <c r="GJ1116" s="16"/>
      <c r="GK1116" s="16"/>
      <c r="GL1116" s="16"/>
      <c r="GM1116" s="16"/>
      <c r="GN1116" s="16"/>
      <c r="GO1116" s="16"/>
      <c r="GP1116" s="16"/>
      <c r="GQ1116" s="16"/>
      <c r="GR1116" s="16"/>
      <c r="GS1116" s="16"/>
      <c r="GT1116" s="16"/>
      <c r="GU1116" s="16"/>
      <c r="GV1116" s="16"/>
      <c r="GW1116" s="16"/>
      <c r="GX1116" s="16"/>
      <c r="GY1116" s="16"/>
      <c r="GZ1116" s="16"/>
      <c r="HA1116" s="16"/>
      <c r="HB1116" s="16"/>
      <c r="HC1116" s="16"/>
      <c r="HD1116" s="16"/>
      <c r="HE1116" s="16"/>
      <c r="HF1116" s="16"/>
      <c r="HG1116" s="16"/>
      <c r="HH1116" s="16"/>
      <c r="HI1116" s="16"/>
      <c r="HJ1116" s="16"/>
      <c r="HK1116" s="16"/>
      <c r="HL1116" s="16"/>
      <c r="HM1116" s="16"/>
      <c r="HN1116" s="16"/>
      <c r="HO1116" s="16"/>
      <c r="HP1116" s="16"/>
      <c r="HQ1116" s="16"/>
      <c r="HR1116" s="16"/>
      <c r="HS1116" s="16"/>
      <c r="HT1116" s="16"/>
      <c r="HU1116" s="16"/>
      <c r="HV1116" s="16"/>
      <c r="HW1116" s="16"/>
      <c r="HX1116" s="16"/>
      <c r="HY1116" s="16"/>
      <c r="HZ1116" s="16"/>
      <c r="IA1116" s="16"/>
      <c r="IB1116" s="16"/>
      <c r="IC1116" s="16"/>
      <c r="ID1116" s="16"/>
      <c r="IE1116" s="16"/>
      <c r="IF1116" s="16"/>
      <c r="IG1116" s="16"/>
      <c r="IH1116" s="16"/>
      <c r="II1116" s="16"/>
      <c r="IJ1116" s="16"/>
      <c r="IK1116" s="16"/>
      <c r="IL1116" s="16"/>
      <c r="IM1116" s="16"/>
      <c r="IN1116" s="16"/>
      <c r="IO1116" s="16"/>
      <c r="IP1116" s="16"/>
      <c r="IQ1116" s="16"/>
      <c r="IR1116" s="16"/>
      <c r="IS1116" s="16"/>
      <c r="IT1116" s="16"/>
      <c r="IU1116" s="16"/>
      <c r="IV1116" s="16"/>
      <c r="IW1116" s="16"/>
      <c r="IX1116" s="16"/>
      <c r="IY1116" s="16"/>
      <c r="IZ1116" s="16"/>
      <c r="JA1116" s="16"/>
      <c r="JB1116" s="16"/>
      <c r="JC1116" s="16"/>
      <c r="JD1116" s="16"/>
      <c r="JE1116" s="16"/>
      <c r="JF1116" s="16"/>
      <c r="JG1116" s="16"/>
      <c r="JH1116" s="16"/>
      <c r="JI1116" s="16"/>
      <c r="JJ1116" s="16"/>
      <c r="JK1116" s="16"/>
      <c r="JL1116" s="16"/>
      <c r="JM1116" s="16"/>
      <c r="JN1116" s="16"/>
      <c r="JO1116" s="16"/>
      <c r="JP1116" s="16"/>
    </row>
    <row r="1117" spans="2:276" s="18" customFormat="1" ht="15.75" customHeight="1" x14ac:dyDescent="0.25">
      <c r="B1117" s="16"/>
      <c r="C1117" s="16"/>
      <c r="D1117" s="16"/>
      <c r="E1117" s="16"/>
      <c r="F1117" s="16"/>
      <c r="G1117" s="16"/>
      <c r="H1117" s="16"/>
      <c r="I1117" s="16"/>
      <c r="J1117" s="16"/>
      <c r="K1117" s="16"/>
      <c r="L1117" s="16"/>
      <c r="M1117" s="16"/>
      <c r="N1117" s="16"/>
      <c r="O1117" s="16"/>
      <c r="P1117" s="16"/>
      <c r="Q1117" s="16"/>
      <c r="R1117" s="16"/>
      <c r="S1117" s="16"/>
      <c r="T1117" s="16"/>
      <c r="U1117" s="16"/>
      <c r="V1117" s="16"/>
      <c r="W1117" s="16"/>
      <c r="X1117" s="16"/>
      <c r="Y1117" s="16"/>
      <c r="Z1117" s="16"/>
      <c r="AA1117" s="16"/>
      <c r="AB1117" s="16"/>
      <c r="AC1117" s="16"/>
      <c r="AD1117" s="16"/>
      <c r="AE1117" s="16"/>
      <c r="AF1117" s="16"/>
      <c r="AG1117" s="16"/>
      <c r="AH1117" s="16"/>
      <c r="AI1117" s="16"/>
      <c r="AJ1117" s="16"/>
      <c r="AK1117" s="16"/>
      <c r="AL1117" s="16"/>
      <c r="AM1117" s="16"/>
      <c r="AN1117" s="16"/>
      <c r="AO1117" s="16"/>
      <c r="AP1117" s="16"/>
      <c r="AQ1117" s="16"/>
      <c r="AR1117" s="16"/>
      <c r="AS1117" s="16"/>
      <c r="AT1117" s="16"/>
      <c r="AU1117" s="16"/>
      <c r="AV1117" s="16"/>
      <c r="AW1117" s="16"/>
      <c r="AX1117" s="16"/>
      <c r="AY1117" s="16"/>
      <c r="AZ1117" s="16"/>
      <c r="BA1117" s="16"/>
      <c r="BB1117" s="16"/>
      <c r="BC1117" s="16"/>
      <c r="BD1117" s="16"/>
      <c r="BE1117" s="16"/>
      <c r="BF1117" s="16"/>
      <c r="BG1117" s="16"/>
      <c r="BH1117" s="16"/>
      <c r="BI1117" s="16"/>
      <c r="BJ1117" s="16"/>
      <c r="BK1117" s="16"/>
      <c r="BL1117" s="16"/>
      <c r="BM1117" s="16"/>
      <c r="BN1117" s="16"/>
      <c r="BO1117" s="16"/>
      <c r="BP1117" s="16"/>
      <c r="BQ1117" s="16"/>
      <c r="BR1117" s="16"/>
      <c r="BS1117" s="16"/>
      <c r="BT1117" s="16"/>
      <c r="BU1117" s="16"/>
      <c r="BV1117" s="16"/>
      <c r="BW1117" s="16"/>
      <c r="BX1117" s="16"/>
      <c r="BY1117" s="16"/>
      <c r="BZ1117" s="16"/>
      <c r="CA1117" s="16"/>
      <c r="CB1117" s="16"/>
      <c r="CC1117" s="16"/>
      <c r="CD1117" s="16"/>
      <c r="CE1117" s="16"/>
      <c r="CF1117" s="16"/>
      <c r="CG1117" s="16"/>
      <c r="CH1117" s="16"/>
      <c r="CI1117" s="16"/>
      <c r="CJ1117" s="16"/>
      <c r="CK1117" s="16"/>
      <c r="CL1117" s="16"/>
      <c r="CM1117" s="16"/>
      <c r="CN1117" s="16"/>
      <c r="CO1117" s="16"/>
      <c r="CP1117" s="16"/>
      <c r="CQ1117" s="16"/>
      <c r="CR1117" s="16"/>
      <c r="CS1117" s="16"/>
      <c r="CT1117" s="16"/>
      <c r="CU1117" s="16"/>
      <c r="CV1117" s="16"/>
      <c r="CW1117" s="16"/>
      <c r="CX1117" s="16"/>
      <c r="CY1117" s="16"/>
      <c r="CZ1117" s="16"/>
      <c r="DA1117" s="16"/>
      <c r="DB1117" s="16"/>
      <c r="DC1117" s="16"/>
      <c r="DD1117" s="16"/>
      <c r="DE1117" s="16"/>
      <c r="DF1117" s="16"/>
      <c r="DG1117" s="16"/>
      <c r="DH1117" s="16"/>
      <c r="DI1117" s="16"/>
      <c r="DJ1117" s="16"/>
      <c r="DK1117" s="16"/>
      <c r="DL1117" s="16"/>
      <c r="DM1117" s="16"/>
      <c r="DN1117" s="16"/>
      <c r="DO1117" s="16"/>
      <c r="DP1117" s="16"/>
      <c r="DQ1117" s="16"/>
      <c r="DR1117" s="16"/>
      <c r="DS1117" s="16"/>
      <c r="DT1117" s="16"/>
      <c r="DU1117" s="16"/>
      <c r="DV1117" s="16"/>
      <c r="DW1117" s="16"/>
      <c r="DX1117" s="16"/>
      <c r="DY1117" s="16"/>
      <c r="DZ1117" s="16"/>
      <c r="EA1117" s="16"/>
      <c r="EB1117" s="16"/>
      <c r="EC1117" s="16"/>
      <c r="ED1117" s="16"/>
      <c r="EE1117" s="16"/>
      <c r="EF1117" s="16"/>
      <c r="EG1117" s="16"/>
      <c r="EH1117" s="16"/>
      <c r="EI1117" s="16"/>
      <c r="EJ1117" s="16"/>
      <c r="EK1117" s="16"/>
      <c r="EL1117" s="16"/>
      <c r="EM1117" s="16"/>
      <c r="EN1117" s="16"/>
      <c r="EO1117" s="16"/>
      <c r="EP1117" s="16"/>
      <c r="EQ1117" s="16"/>
      <c r="ER1117" s="16"/>
      <c r="ES1117" s="16"/>
      <c r="ET1117" s="16"/>
      <c r="EU1117" s="16"/>
      <c r="EV1117" s="16"/>
      <c r="EW1117" s="16"/>
      <c r="EX1117" s="16"/>
      <c r="EY1117" s="16"/>
      <c r="EZ1117" s="16"/>
      <c r="FA1117" s="16"/>
      <c r="FB1117" s="16"/>
      <c r="FC1117" s="16"/>
      <c r="FD1117" s="16"/>
      <c r="FE1117" s="16"/>
      <c r="FF1117" s="16"/>
      <c r="FG1117" s="16"/>
      <c r="FH1117" s="16"/>
      <c r="FI1117" s="16"/>
      <c r="FJ1117" s="16"/>
      <c r="FK1117" s="16"/>
      <c r="FL1117" s="16"/>
      <c r="FM1117" s="16"/>
      <c r="FN1117" s="16"/>
      <c r="FO1117" s="16"/>
      <c r="FP1117" s="16"/>
      <c r="FQ1117" s="16"/>
      <c r="FR1117" s="16"/>
      <c r="FS1117" s="16"/>
      <c r="FT1117" s="16"/>
      <c r="FU1117" s="16"/>
      <c r="FV1117" s="16"/>
      <c r="FW1117" s="16"/>
      <c r="FX1117" s="16"/>
      <c r="FY1117" s="16"/>
      <c r="FZ1117" s="16"/>
      <c r="GA1117" s="16"/>
      <c r="GB1117" s="16"/>
      <c r="GC1117" s="16"/>
      <c r="GD1117" s="16"/>
      <c r="GE1117" s="16"/>
      <c r="GF1117" s="16"/>
      <c r="GG1117" s="16"/>
      <c r="GH1117" s="16"/>
      <c r="GI1117" s="16"/>
      <c r="GJ1117" s="16"/>
      <c r="GK1117" s="16"/>
      <c r="GL1117" s="16"/>
      <c r="GM1117" s="16"/>
      <c r="GN1117" s="16"/>
      <c r="GO1117" s="16"/>
      <c r="GP1117" s="16"/>
      <c r="GQ1117" s="16"/>
      <c r="GR1117" s="16"/>
      <c r="GS1117" s="16"/>
      <c r="GT1117" s="16"/>
      <c r="GU1117" s="16"/>
      <c r="GV1117" s="16"/>
      <c r="GW1117" s="16"/>
      <c r="GX1117" s="16"/>
      <c r="GY1117" s="16"/>
      <c r="GZ1117" s="16"/>
      <c r="HA1117" s="16"/>
      <c r="HB1117" s="16"/>
      <c r="HC1117" s="16"/>
      <c r="HD1117" s="16"/>
      <c r="HE1117" s="16"/>
      <c r="HF1117" s="16"/>
      <c r="HG1117" s="16"/>
      <c r="HH1117" s="16"/>
      <c r="HI1117" s="16"/>
      <c r="HJ1117" s="16"/>
      <c r="HK1117" s="16"/>
      <c r="HL1117" s="16"/>
      <c r="HM1117" s="16"/>
      <c r="HN1117" s="16"/>
      <c r="HO1117" s="16"/>
      <c r="HP1117" s="16"/>
      <c r="HQ1117" s="16"/>
      <c r="HR1117" s="16"/>
      <c r="HS1117" s="16"/>
      <c r="HT1117" s="16"/>
      <c r="HU1117" s="16"/>
      <c r="HV1117" s="16"/>
      <c r="HW1117" s="16"/>
      <c r="HX1117" s="16"/>
      <c r="HY1117" s="16"/>
      <c r="HZ1117" s="16"/>
      <c r="IA1117" s="16"/>
      <c r="IB1117" s="16"/>
      <c r="IC1117" s="16"/>
      <c r="ID1117" s="16"/>
      <c r="IE1117" s="16"/>
      <c r="IF1117" s="16"/>
      <c r="IG1117" s="16"/>
      <c r="IH1117" s="16"/>
      <c r="II1117" s="16"/>
      <c r="IJ1117" s="16"/>
      <c r="IK1117" s="16"/>
      <c r="IL1117" s="16"/>
      <c r="IM1117" s="16"/>
      <c r="IN1117" s="16"/>
      <c r="IO1117" s="16"/>
      <c r="IP1117" s="16"/>
      <c r="IQ1117" s="16"/>
      <c r="IR1117" s="16"/>
      <c r="IS1117" s="16"/>
      <c r="IT1117" s="16"/>
      <c r="IU1117" s="16"/>
      <c r="IV1117" s="16"/>
      <c r="IW1117" s="16"/>
      <c r="IX1117" s="16"/>
      <c r="IY1117" s="16"/>
      <c r="IZ1117" s="16"/>
      <c r="JA1117" s="16"/>
      <c r="JB1117" s="16"/>
      <c r="JC1117" s="16"/>
      <c r="JD1117" s="16"/>
      <c r="JE1117" s="16"/>
      <c r="JF1117" s="16"/>
      <c r="JG1117" s="16"/>
      <c r="JH1117" s="16"/>
      <c r="JI1117" s="16"/>
      <c r="JJ1117" s="16"/>
      <c r="JK1117" s="16"/>
      <c r="JL1117" s="16"/>
      <c r="JM1117" s="16"/>
      <c r="JN1117" s="16"/>
      <c r="JO1117" s="16"/>
      <c r="JP1117" s="16"/>
    </row>
    <row r="1118" spans="2:276" s="18" customFormat="1" ht="15.75" customHeight="1" x14ac:dyDescent="0.25">
      <c r="B1118" s="16"/>
      <c r="C1118" s="16"/>
      <c r="D1118" s="16"/>
      <c r="E1118" s="16"/>
      <c r="F1118" s="16"/>
      <c r="G1118" s="16"/>
      <c r="H1118" s="16"/>
      <c r="I1118" s="16"/>
      <c r="J1118" s="16"/>
      <c r="K1118" s="16"/>
      <c r="L1118" s="16"/>
      <c r="M1118" s="16"/>
      <c r="N1118" s="16"/>
      <c r="O1118" s="16"/>
      <c r="P1118" s="16"/>
      <c r="Q1118" s="16"/>
      <c r="R1118" s="16"/>
      <c r="S1118" s="16"/>
      <c r="T1118" s="16"/>
      <c r="U1118" s="16"/>
      <c r="V1118" s="16"/>
      <c r="W1118" s="16"/>
      <c r="X1118" s="16"/>
      <c r="Y1118" s="16"/>
      <c r="Z1118" s="16"/>
      <c r="AA1118" s="16"/>
      <c r="AB1118" s="16"/>
      <c r="AC1118" s="16"/>
      <c r="AD1118" s="16"/>
      <c r="AE1118" s="16"/>
      <c r="AF1118" s="16"/>
      <c r="AG1118" s="16"/>
      <c r="AH1118" s="16"/>
      <c r="AI1118" s="16"/>
      <c r="AJ1118" s="16"/>
      <c r="AK1118" s="16"/>
      <c r="AL1118" s="16"/>
      <c r="AM1118" s="16"/>
      <c r="AN1118" s="16"/>
      <c r="AO1118" s="16"/>
      <c r="AP1118" s="16"/>
      <c r="AQ1118" s="16"/>
      <c r="AR1118" s="16"/>
      <c r="AS1118" s="16"/>
      <c r="AT1118" s="16"/>
      <c r="AU1118" s="16"/>
      <c r="AV1118" s="16"/>
      <c r="AW1118" s="16"/>
      <c r="AX1118" s="16"/>
      <c r="AY1118" s="16"/>
      <c r="AZ1118" s="16"/>
      <c r="BA1118" s="16"/>
      <c r="BB1118" s="16"/>
      <c r="BC1118" s="16"/>
      <c r="BD1118" s="16"/>
      <c r="BE1118" s="16"/>
      <c r="BF1118" s="16"/>
      <c r="BG1118" s="16"/>
      <c r="BH1118" s="16"/>
      <c r="BI1118" s="16"/>
      <c r="BJ1118" s="16"/>
      <c r="BK1118" s="16"/>
      <c r="BL1118" s="16"/>
      <c r="BM1118" s="16"/>
      <c r="BN1118" s="16"/>
      <c r="BO1118" s="16"/>
      <c r="BP1118" s="16"/>
      <c r="BQ1118" s="16"/>
      <c r="BR1118" s="16"/>
      <c r="BS1118" s="16"/>
      <c r="BT1118" s="16"/>
      <c r="BU1118" s="16"/>
      <c r="BV1118" s="16"/>
      <c r="BW1118" s="16"/>
      <c r="BX1118" s="16"/>
      <c r="BY1118" s="16"/>
      <c r="BZ1118" s="16"/>
      <c r="CA1118" s="16"/>
      <c r="CB1118" s="16"/>
      <c r="CC1118" s="16"/>
      <c r="CD1118" s="16"/>
      <c r="CE1118" s="16"/>
      <c r="CF1118" s="16"/>
      <c r="CG1118" s="16"/>
      <c r="CH1118" s="16"/>
      <c r="CI1118" s="16"/>
      <c r="CJ1118" s="16"/>
      <c r="CK1118" s="16"/>
      <c r="CL1118" s="16"/>
      <c r="CM1118" s="16"/>
      <c r="CN1118" s="16"/>
      <c r="CO1118" s="16"/>
      <c r="CP1118" s="16"/>
      <c r="CQ1118" s="16"/>
      <c r="CR1118" s="16"/>
      <c r="CS1118" s="16"/>
      <c r="CT1118" s="16"/>
      <c r="CU1118" s="16"/>
      <c r="CV1118" s="16"/>
      <c r="CW1118" s="16"/>
      <c r="CX1118" s="16"/>
      <c r="CY1118" s="16"/>
      <c r="CZ1118" s="16"/>
      <c r="DA1118" s="16"/>
      <c r="DB1118" s="16"/>
      <c r="DC1118" s="16"/>
      <c r="DD1118" s="16"/>
      <c r="DE1118" s="16"/>
      <c r="DF1118" s="16"/>
      <c r="DG1118" s="16"/>
      <c r="DH1118" s="16"/>
      <c r="DI1118" s="16"/>
      <c r="DJ1118" s="16"/>
      <c r="DK1118" s="16"/>
      <c r="DL1118" s="16"/>
      <c r="DM1118" s="16"/>
      <c r="DN1118" s="16"/>
      <c r="DO1118" s="16"/>
      <c r="DP1118" s="16"/>
      <c r="DQ1118" s="16"/>
      <c r="DR1118" s="16"/>
      <c r="DS1118" s="16"/>
      <c r="DT1118" s="16"/>
      <c r="DU1118" s="16"/>
      <c r="DV1118" s="16"/>
      <c r="DW1118" s="16"/>
      <c r="DX1118" s="16"/>
      <c r="DY1118" s="16"/>
      <c r="DZ1118" s="16"/>
      <c r="EA1118" s="16"/>
      <c r="EB1118" s="16"/>
      <c r="EC1118" s="16"/>
      <c r="ED1118" s="16"/>
      <c r="EE1118" s="16"/>
      <c r="EF1118" s="16"/>
      <c r="EG1118" s="16"/>
      <c r="EH1118" s="16"/>
      <c r="EI1118" s="16"/>
      <c r="EJ1118" s="16"/>
      <c r="EK1118" s="16"/>
      <c r="EL1118" s="16"/>
      <c r="EM1118" s="16"/>
      <c r="EN1118" s="16"/>
      <c r="EO1118" s="16"/>
      <c r="EP1118" s="16"/>
      <c r="EQ1118" s="16"/>
      <c r="ER1118" s="16"/>
      <c r="ES1118" s="16"/>
      <c r="ET1118" s="16"/>
      <c r="EU1118" s="16"/>
      <c r="EV1118" s="16"/>
      <c r="EW1118" s="16"/>
      <c r="EX1118" s="16"/>
      <c r="EY1118" s="16"/>
      <c r="EZ1118" s="16"/>
      <c r="FA1118" s="16"/>
      <c r="FB1118" s="16"/>
      <c r="FC1118" s="16"/>
      <c r="FD1118" s="16"/>
      <c r="FE1118" s="16"/>
      <c r="FF1118" s="16"/>
      <c r="FG1118" s="16"/>
      <c r="FH1118" s="16"/>
      <c r="FI1118" s="16"/>
      <c r="FJ1118" s="16"/>
      <c r="FK1118" s="16"/>
      <c r="FL1118" s="16"/>
      <c r="FM1118" s="16"/>
      <c r="FN1118" s="16"/>
      <c r="FO1118" s="16"/>
      <c r="FP1118" s="16"/>
      <c r="FQ1118" s="16"/>
      <c r="FR1118" s="16"/>
      <c r="FS1118" s="16"/>
      <c r="FT1118" s="16"/>
      <c r="FU1118" s="16"/>
      <c r="FV1118" s="16"/>
      <c r="FW1118" s="16"/>
      <c r="FX1118" s="16"/>
      <c r="FY1118" s="16"/>
      <c r="FZ1118" s="16"/>
      <c r="GA1118" s="16"/>
      <c r="GB1118" s="16"/>
      <c r="GC1118" s="16"/>
      <c r="GD1118" s="16"/>
      <c r="GE1118" s="16"/>
      <c r="GF1118" s="16"/>
      <c r="GG1118" s="16"/>
      <c r="GH1118" s="16"/>
      <c r="GI1118" s="16"/>
      <c r="GJ1118" s="16"/>
      <c r="GK1118" s="16"/>
      <c r="GL1118" s="16"/>
      <c r="GM1118" s="16"/>
      <c r="GN1118" s="16"/>
      <c r="GO1118" s="16"/>
      <c r="GP1118" s="16"/>
      <c r="GQ1118" s="16"/>
      <c r="GR1118" s="16"/>
      <c r="GS1118" s="16"/>
      <c r="GT1118" s="16"/>
      <c r="GU1118" s="16"/>
      <c r="GV1118" s="16"/>
      <c r="GW1118" s="16"/>
      <c r="GX1118" s="16"/>
      <c r="GY1118" s="16"/>
      <c r="GZ1118" s="16"/>
      <c r="HA1118" s="16"/>
      <c r="HB1118" s="16"/>
      <c r="HC1118" s="16"/>
      <c r="HD1118" s="16"/>
      <c r="HE1118" s="16"/>
      <c r="HF1118" s="16"/>
      <c r="HG1118" s="16"/>
      <c r="HH1118" s="16"/>
      <c r="HI1118" s="16"/>
      <c r="HJ1118" s="16"/>
      <c r="HK1118" s="16"/>
      <c r="HL1118" s="16"/>
      <c r="HM1118" s="16"/>
      <c r="HN1118" s="16"/>
      <c r="HO1118" s="16"/>
      <c r="HP1118" s="16"/>
      <c r="HQ1118" s="16"/>
      <c r="HR1118" s="16"/>
      <c r="HS1118" s="16"/>
      <c r="HT1118" s="16"/>
      <c r="HU1118" s="16"/>
      <c r="HV1118" s="16"/>
      <c r="HW1118" s="16"/>
      <c r="HX1118" s="16"/>
      <c r="HY1118" s="16"/>
      <c r="HZ1118" s="16"/>
      <c r="IA1118" s="16"/>
      <c r="IB1118" s="16"/>
      <c r="IC1118" s="16"/>
      <c r="ID1118" s="16"/>
      <c r="IE1118" s="16"/>
      <c r="IF1118" s="16"/>
      <c r="IG1118" s="16"/>
      <c r="IH1118" s="16"/>
      <c r="II1118" s="16"/>
      <c r="IJ1118" s="16"/>
      <c r="IK1118" s="16"/>
      <c r="IL1118" s="16"/>
      <c r="IM1118" s="16"/>
      <c r="IN1118" s="16"/>
      <c r="IO1118" s="16"/>
      <c r="IP1118" s="16"/>
      <c r="IQ1118" s="16"/>
      <c r="IR1118" s="16"/>
      <c r="IS1118" s="16"/>
      <c r="IT1118" s="16"/>
      <c r="IU1118" s="16"/>
      <c r="IV1118" s="16"/>
      <c r="IW1118" s="16"/>
      <c r="IX1118" s="16"/>
      <c r="IY1118" s="16"/>
      <c r="IZ1118" s="16"/>
      <c r="JA1118" s="16"/>
      <c r="JB1118" s="16"/>
      <c r="JC1118" s="16"/>
      <c r="JD1118" s="16"/>
      <c r="JE1118" s="16"/>
      <c r="JF1118" s="16"/>
      <c r="JG1118" s="16"/>
      <c r="JH1118" s="16"/>
      <c r="JI1118" s="16"/>
      <c r="JJ1118" s="16"/>
      <c r="JK1118" s="16"/>
      <c r="JL1118" s="16"/>
      <c r="JM1118" s="16"/>
      <c r="JN1118" s="16"/>
      <c r="JO1118" s="16"/>
      <c r="JP1118" s="16"/>
    </row>
    <row r="1119" spans="2:276" s="18" customFormat="1" ht="15.75" customHeight="1" x14ac:dyDescent="0.25">
      <c r="B1119" s="16"/>
      <c r="C1119" s="16"/>
      <c r="D1119" s="16"/>
      <c r="E1119" s="16"/>
      <c r="F1119" s="16"/>
      <c r="G1119" s="16"/>
      <c r="H1119" s="16"/>
      <c r="I1119" s="16"/>
      <c r="J1119" s="16"/>
      <c r="K1119" s="16"/>
      <c r="L1119" s="16"/>
      <c r="M1119" s="16"/>
      <c r="N1119" s="16"/>
      <c r="O1119" s="16"/>
      <c r="P1119" s="16"/>
      <c r="Q1119" s="16"/>
      <c r="R1119" s="16"/>
      <c r="S1119" s="16"/>
      <c r="T1119" s="16"/>
      <c r="U1119" s="16"/>
      <c r="V1119" s="16"/>
      <c r="W1119" s="16"/>
      <c r="X1119" s="16"/>
      <c r="Y1119" s="16"/>
      <c r="Z1119" s="16"/>
      <c r="AA1119" s="16"/>
      <c r="AB1119" s="16"/>
      <c r="AC1119" s="16"/>
      <c r="AD1119" s="16"/>
      <c r="AE1119" s="16"/>
      <c r="AF1119" s="16"/>
      <c r="AG1119" s="16"/>
      <c r="AH1119" s="16"/>
      <c r="AI1119" s="16"/>
      <c r="AJ1119" s="16"/>
      <c r="AK1119" s="16"/>
      <c r="AL1119" s="16"/>
      <c r="AM1119" s="16"/>
      <c r="AN1119" s="16"/>
      <c r="AO1119" s="16"/>
      <c r="AP1119" s="16"/>
      <c r="AQ1119" s="16"/>
      <c r="AR1119" s="16"/>
      <c r="AS1119" s="16"/>
      <c r="AT1119" s="16"/>
      <c r="AU1119" s="16"/>
      <c r="AV1119" s="16"/>
      <c r="AW1119" s="16"/>
      <c r="AX1119" s="16"/>
      <c r="AY1119" s="16"/>
      <c r="AZ1119" s="16"/>
      <c r="BA1119" s="16"/>
      <c r="BB1119" s="16"/>
      <c r="BC1119" s="16"/>
      <c r="BD1119" s="16"/>
      <c r="BE1119" s="16"/>
      <c r="BF1119" s="16"/>
      <c r="BG1119" s="16"/>
      <c r="BH1119" s="16"/>
      <c r="BI1119" s="16"/>
      <c r="BJ1119" s="16"/>
      <c r="BK1119" s="16"/>
      <c r="BL1119" s="16"/>
      <c r="BM1119" s="16"/>
      <c r="BN1119" s="16"/>
      <c r="BO1119" s="16"/>
      <c r="BP1119" s="16"/>
      <c r="BQ1119" s="16"/>
      <c r="BR1119" s="16"/>
      <c r="BS1119" s="16"/>
      <c r="BT1119" s="16"/>
      <c r="BU1119" s="16"/>
      <c r="BV1119" s="16"/>
      <c r="BW1119" s="16"/>
      <c r="BX1119" s="16"/>
      <c r="BY1119" s="16"/>
      <c r="BZ1119" s="16"/>
      <c r="CA1119" s="16"/>
      <c r="CB1119" s="16"/>
      <c r="CC1119" s="16"/>
      <c r="CD1119" s="16"/>
      <c r="CE1119" s="16"/>
      <c r="CF1119" s="16"/>
      <c r="CG1119" s="16"/>
      <c r="CH1119" s="16"/>
      <c r="CI1119" s="16"/>
      <c r="CJ1119" s="16"/>
      <c r="CK1119" s="16"/>
      <c r="CL1119" s="16"/>
      <c r="CM1119" s="16"/>
      <c r="CN1119" s="16"/>
      <c r="CO1119" s="16"/>
      <c r="CP1119" s="16"/>
      <c r="CQ1119" s="16"/>
      <c r="CR1119" s="16"/>
      <c r="CS1119" s="16"/>
      <c r="CT1119" s="16"/>
      <c r="CU1119" s="16"/>
      <c r="CV1119" s="16"/>
      <c r="CW1119" s="16"/>
      <c r="CX1119" s="16"/>
      <c r="CY1119" s="16"/>
      <c r="CZ1119" s="16"/>
      <c r="DA1119" s="16"/>
      <c r="DB1119" s="16"/>
      <c r="DC1119" s="16"/>
      <c r="DD1119" s="16"/>
      <c r="DE1119" s="16"/>
      <c r="DF1119" s="16"/>
      <c r="DG1119" s="16"/>
      <c r="DH1119" s="16"/>
      <c r="DI1119" s="16"/>
      <c r="DJ1119" s="16"/>
      <c r="DK1119" s="16"/>
      <c r="DL1119" s="16"/>
      <c r="DM1119" s="16"/>
      <c r="DN1119" s="16"/>
      <c r="DO1119" s="16"/>
      <c r="DP1119" s="16"/>
      <c r="DQ1119" s="16"/>
      <c r="DR1119" s="16"/>
      <c r="DS1119" s="16"/>
      <c r="DT1119" s="16"/>
      <c r="DU1119" s="16"/>
      <c r="DV1119" s="16"/>
      <c r="DW1119" s="16"/>
      <c r="DX1119" s="16"/>
      <c r="DY1119" s="16"/>
      <c r="DZ1119" s="16"/>
      <c r="EA1119" s="16"/>
      <c r="EB1119" s="16"/>
      <c r="EC1119" s="16"/>
      <c r="ED1119" s="16"/>
      <c r="EE1119" s="16"/>
      <c r="EF1119" s="16"/>
      <c r="EG1119" s="16"/>
      <c r="EH1119" s="16"/>
      <c r="EI1119" s="16"/>
      <c r="EJ1119" s="16"/>
      <c r="EK1119" s="16"/>
      <c r="EL1119" s="16"/>
      <c r="EM1119" s="16"/>
      <c r="EN1119" s="16"/>
      <c r="EO1119" s="16"/>
      <c r="EP1119" s="16"/>
      <c r="EQ1119" s="16"/>
      <c r="ER1119" s="16"/>
      <c r="ES1119" s="16"/>
      <c r="ET1119" s="16"/>
      <c r="EU1119" s="16"/>
      <c r="EV1119" s="16"/>
      <c r="EW1119" s="16"/>
      <c r="EX1119" s="16"/>
      <c r="EY1119" s="16"/>
      <c r="EZ1119" s="16"/>
      <c r="FA1119" s="16"/>
      <c r="FB1119" s="16"/>
      <c r="FC1119" s="16"/>
      <c r="FD1119" s="16"/>
      <c r="FE1119" s="16"/>
      <c r="FF1119" s="16"/>
      <c r="FG1119" s="16"/>
      <c r="FH1119" s="16"/>
      <c r="FI1119" s="16"/>
      <c r="FJ1119" s="16"/>
      <c r="FK1119" s="16"/>
      <c r="FL1119" s="16"/>
      <c r="FM1119" s="16"/>
      <c r="FN1119" s="16"/>
      <c r="FO1119" s="16"/>
      <c r="FP1119" s="16"/>
      <c r="FQ1119" s="16"/>
      <c r="FR1119" s="16"/>
      <c r="FS1119" s="16"/>
      <c r="FT1119" s="16"/>
      <c r="FU1119" s="16"/>
      <c r="FV1119" s="16"/>
      <c r="FW1119" s="16"/>
      <c r="FX1119" s="16"/>
      <c r="FY1119" s="16"/>
      <c r="FZ1119" s="16"/>
      <c r="GA1119" s="16"/>
      <c r="GB1119" s="16"/>
      <c r="GC1119" s="16"/>
      <c r="GD1119" s="16"/>
      <c r="GE1119" s="16"/>
      <c r="GF1119" s="16"/>
      <c r="GG1119" s="16"/>
      <c r="GH1119" s="16"/>
      <c r="GI1119" s="16"/>
      <c r="GJ1119" s="16"/>
      <c r="GK1119" s="16"/>
      <c r="GL1119" s="16"/>
      <c r="GM1119" s="16"/>
      <c r="GN1119" s="16"/>
      <c r="GO1119" s="16"/>
      <c r="GP1119" s="16"/>
      <c r="GQ1119" s="16"/>
      <c r="GR1119" s="16"/>
      <c r="GS1119" s="16"/>
      <c r="GT1119" s="16"/>
      <c r="GU1119" s="16"/>
      <c r="GV1119" s="16"/>
      <c r="GW1119" s="16"/>
      <c r="GX1119" s="16"/>
      <c r="GY1119" s="16"/>
      <c r="GZ1119" s="16"/>
      <c r="HA1119" s="16"/>
      <c r="HB1119" s="16"/>
      <c r="HC1119" s="16"/>
      <c r="HD1119" s="16"/>
      <c r="HE1119" s="16"/>
      <c r="HF1119" s="16"/>
      <c r="HG1119" s="16"/>
      <c r="HH1119" s="16"/>
      <c r="HI1119" s="16"/>
      <c r="HJ1119" s="16"/>
      <c r="HK1119" s="16"/>
      <c r="HL1119" s="16"/>
      <c r="HM1119" s="16"/>
      <c r="HN1119" s="16"/>
      <c r="HO1119" s="16"/>
      <c r="HP1119" s="16"/>
      <c r="HQ1119" s="16"/>
      <c r="HR1119" s="16"/>
      <c r="HS1119" s="16"/>
      <c r="HT1119" s="16"/>
      <c r="HU1119" s="16"/>
      <c r="HV1119" s="16"/>
      <c r="HW1119" s="16"/>
      <c r="HX1119" s="16"/>
      <c r="HY1119" s="16"/>
      <c r="HZ1119" s="16"/>
      <c r="IA1119" s="16"/>
      <c r="IB1119" s="16"/>
      <c r="IC1119" s="16"/>
      <c r="ID1119" s="16"/>
      <c r="IE1119" s="16"/>
      <c r="IF1119" s="16"/>
      <c r="IG1119" s="16"/>
      <c r="IH1119" s="16"/>
      <c r="II1119" s="16"/>
      <c r="IJ1119" s="16"/>
      <c r="IK1119" s="16"/>
      <c r="IL1119" s="16"/>
      <c r="IM1119" s="16"/>
      <c r="IN1119" s="16"/>
      <c r="IO1119" s="16"/>
      <c r="IP1119" s="16"/>
      <c r="IQ1119" s="16"/>
      <c r="IR1119" s="16"/>
      <c r="IS1119" s="16"/>
      <c r="IT1119" s="16"/>
      <c r="IU1119" s="16"/>
      <c r="IV1119" s="16"/>
      <c r="IW1119" s="16"/>
      <c r="IX1119" s="16"/>
      <c r="IY1119" s="16"/>
      <c r="IZ1119" s="16"/>
      <c r="JA1119" s="16"/>
      <c r="JB1119" s="16"/>
      <c r="JC1119" s="16"/>
      <c r="JD1119" s="16"/>
      <c r="JE1119" s="16"/>
      <c r="JF1119" s="16"/>
      <c r="JG1119" s="16"/>
      <c r="JH1119" s="16"/>
      <c r="JI1119" s="16"/>
      <c r="JJ1119" s="16"/>
      <c r="JK1119" s="16"/>
      <c r="JL1119" s="16"/>
      <c r="JM1119" s="16"/>
      <c r="JN1119" s="16"/>
      <c r="JO1119" s="16"/>
      <c r="JP1119" s="16"/>
    </row>
    <row r="1120" spans="2:276" s="18" customFormat="1" ht="15.75" customHeight="1" x14ac:dyDescent="0.25">
      <c r="B1120" s="16"/>
      <c r="C1120" s="16"/>
      <c r="D1120" s="16"/>
      <c r="E1120" s="16"/>
      <c r="F1120" s="16"/>
      <c r="G1120" s="16"/>
      <c r="H1120" s="16"/>
      <c r="I1120" s="16"/>
      <c r="J1120" s="16"/>
      <c r="K1120" s="16"/>
      <c r="L1120" s="16"/>
      <c r="M1120" s="16"/>
      <c r="N1120" s="16"/>
      <c r="O1120" s="16"/>
      <c r="P1120" s="16"/>
      <c r="Q1120" s="16"/>
      <c r="R1120" s="16"/>
      <c r="S1120" s="16"/>
      <c r="T1120" s="16"/>
      <c r="U1120" s="16"/>
      <c r="V1120" s="16"/>
      <c r="W1120" s="16"/>
      <c r="X1120" s="16"/>
      <c r="Y1120" s="16"/>
      <c r="Z1120" s="16"/>
      <c r="AA1120" s="16"/>
      <c r="AB1120" s="16"/>
      <c r="AC1120" s="16"/>
      <c r="AD1120" s="16"/>
      <c r="AE1120" s="16"/>
      <c r="AF1120" s="16"/>
      <c r="AG1120" s="16"/>
      <c r="AH1120" s="16"/>
      <c r="AI1120" s="16"/>
      <c r="AJ1120" s="16"/>
      <c r="AK1120" s="16"/>
      <c r="AL1120" s="16"/>
      <c r="AM1120" s="16"/>
      <c r="AN1120" s="16"/>
      <c r="AO1120" s="16"/>
      <c r="AP1120" s="16"/>
      <c r="AQ1120" s="16"/>
      <c r="AR1120" s="16"/>
      <c r="AS1120" s="16"/>
      <c r="AT1120" s="16"/>
      <c r="AU1120" s="16"/>
      <c r="AV1120" s="16"/>
      <c r="AW1120" s="16"/>
      <c r="AX1120" s="16"/>
      <c r="AY1120" s="16"/>
      <c r="AZ1120" s="16"/>
      <c r="BA1120" s="16"/>
      <c r="BB1120" s="16"/>
      <c r="BC1120" s="16"/>
      <c r="BD1120" s="16"/>
      <c r="BE1120" s="16"/>
      <c r="BF1120" s="16"/>
      <c r="BG1120" s="16"/>
      <c r="BH1120" s="16"/>
      <c r="BI1120" s="16"/>
      <c r="BJ1120" s="16"/>
      <c r="BK1120" s="16"/>
      <c r="BL1120" s="16"/>
      <c r="BM1120" s="16"/>
      <c r="BN1120" s="16"/>
      <c r="BO1120" s="16"/>
      <c r="BP1120" s="16"/>
      <c r="BQ1120" s="16"/>
      <c r="BR1120" s="16"/>
      <c r="BS1120" s="16"/>
      <c r="BT1120" s="16"/>
      <c r="BU1120" s="16"/>
      <c r="BV1120" s="16"/>
      <c r="BW1120" s="16"/>
      <c r="BX1120" s="16"/>
      <c r="BY1120" s="16"/>
      <c r="BZ1120" s="16"/>
      <c r="CA1120" s="16"/>
      <c r="CB1120" s="16"/>
      <c r="CC1120" s="16"/>
      <c r="CD1120" s="16"/>
      <c r="CE1120" s="16"/>
      <c r="CF1120" s="16"/>
      <c r="CG1120" s="16"/>
      <c r="CH1120" s="16"/>
      <c r="CI1120" s="16"/>
      <c r="CJ1120" s="16"/>
      <c r="CK1120" s="16"/>
      <c r="CL1120" s="16"/>
      <c r="CM1120" s="16"/>
      <c r="CN1120" s="16"/>
      <c r="CO1120" s="16"/>
      <c r="CP1120" s="16"/>
      <c r="CQ1120" s="16"/>
      <c r="CR1120" s="16"/>
      <c r="CS1120" s="16"/>
      <c r="CT1120" s="16"/>
      <c r="CU1120" s="16"/>
      <c r="CV1120" s="16"/>
      <c r="CW1120" s="16"/>
      <c r="CX1120" s="16"/>
      <c r="CY1120" s="16"/>
      <c r="CZ1120" s="16"/>
      <c r="DA1120" s="16"/>
      <c r="DB1120" s="16"/>
      <c r="DC1120" s="16"/>
      <c r="DD1120" s="16"/>
      <c r="DE1120" s="16"/>
      <c r="DF1120" s="16"/>
      <c r="DG1120" s="16"/>
      <c r="DH1120" s="16"/>
      <c r="DI1120" s="16"/>
      <c r="DJ1120" s="16"/>
      <c r="DK1120" s="16"/>
      <c r="DL1120" s="16"/>
      <c r="DM1120" s="16"/>
      <c r="DN1120" s="16"/>
      <c r="DO1120" s="16"/>
      <c r="DP1120" s="16"/>
      <c r="DQ1120" s="16"/>
      <c r="DR1120" s="16"/>
      <c r="DS1120" s="16"/>
      <c r="DT1120" s="16"/>
      <c r="DU1120" s="16"/>
      <c r="DV1120" s="16"/>
      <c r="DW1120" s="16"/>
      <c r="DX1120" s="16"/>
      <c r="DY1120" s="16"/>
      <c r="DZ1120" s="16"/>
      <c r="EA1120" s="16"/>
      <c r="EB1120" s="16"/>
      <c r="EC1120" s="16"/>
      <c r="ED1120" s="16"/>
      <c r="EE1120" s="16"/>
      <c r="EF1120" s="16"/>
      <c r="EG1120" s="16"/>
      <c r="EH1120" s="16"/>
      <c r="EI1120" s="16"/>
      <c r="EJ1120" s="16"/>
      <c r="EK1120" s="16"/>
      <c r="EL1120" s="16"/>
      <c r="EM1120" s="16"/>
      <c r="EN1120" s="16"/>
      <c r="EO1120" s="16"/>
      <c r="EP1120" s="16"/>
      <c r="EQ1120" s="16"/>
      <c r="ER1120" s="16"/>
      <c r="ES1120" s="16"/>
      <c r="ET1120" s="16"/>
      <c r="EU1120" s="16"/>
      <c r="EV1120" s="16"/>
      <c r="EW1120" s="16"/>
      <c r="EX1120" s="16"/>
      <c r="EY1120" s="16"/>
      <c r="EZ1120" s="16"/>
      <c r="FA1120" s="16"/>
      <c r="FB1120" s="16"/>
      <c r="FC1120" s="16"/>
      <c r="FD1120" s="16"/>
      <c r="FE1120" s="16"/>
      <c r="FF1120" s="16"/>
      <c r="FG1120" s="16"/>
      <c r="FH1120" s="16"/>
      <c r="FI1120" s="16"/>
      <c r="FJ1120" s="16"/>
      <c r="FK1120" s="16"/>
      <c r="FL1120" s="16"/>
      <c r="FM1120" s="16"/>
      <c r="FN1120" s="16"/>
      <c r="FO1120" s="16"/>
      <c r="FP1120" s="16"/>
      <c r="FQ1120" s="16"/>
      <c r="FR1120" s="16"/>
      <c r="FS1120" s="16"/>
      <c r="FT1120" s="16"/>
      <c r="FU1120" s="16"/>
      <c r="FV1120" s="16"/>
      <c r="FW1120" s="16"/>
      <c r="FX1120" s="16"/>
      <c r="FY1120" s="16"/>
      <c r="FZ1120" s="16"/>
      <c r="GA1120" s="16"/>
      <c r="GB1120" s="16"/>
      <c r="GC1120" s="16"/>
      <c r="GD1120" s="16"/>
      <c r="GE1120" s="16"/>
      <c r="GF1120" s="16"/>
      <c r="GG1120" s="16"/>
      <c r="GH1120" s="16"/>
      <c r="GI1120" s="16"/>
      <c r="GJ1120" s="16"/>
      <c r="GK1120" s="16"/>
      <c r="GL1120" s="16"/>
      <c r="GM1120" s="16"/>
      <c r="GN1120" s="16"/>
      <c r="GO1120" s="16"/>
      <c r="GP1120" s="16"/>
      <c r="GQ1120" s="16"/>
      <c r="GR1120" s="16"/>
      <c r="GS1120" s="16"/>
      <c r="GT1120" s="16"/>
      <c r="GU1120" s="16"/>
      <c r="GV1120" s="16"/>
      <c r="GW1120" s="16"/>
      <c r="GX1120" s="16"/>
      <c r="GY1120" s="16"/>
      <c r="GZ1120" s="16"/>
      <c r="HA1120" s="16"/>
      <c r="HB1120" s="16"/>
      <c r="HC1120" s="16"/>
      <c r="HD1120" s="16"/>
      <c r="HE1120" s="16"/>
      <c r="HF1120" s="16"/>
      <c r="HG1120" s="16"/>
      <c r="HH1120" s="16"/>
      <c r="HI1120" s="16"/>
      <c r="HJ1120" s="16"/>
      <c r="HK1120" s="16"/>
      <c r="HL1120" s="16"/>
      <c r="HM1120" s="16"/>
      <c r="HN1120" s="16"/>
      <c r="HO1120" s="16"/>
      <c r="HP1120" s="16"/>
      <c r="HQ1120" s="16"/>
      <c r="HR1120" s="16"/>
      <c r="HS1120" s="16"/>
      <c r="HT1120" s="16"/>
      <c r="HU1120" s="16"/>
      <c r="HV1120" s="16"/>
      <c r="HW1120" s="16"/>
      <c r="HX1120" s="16"/>
      <c r="HY1120" s="16"/>
      <c r="HZ1120" s="16"/>
      <c r="IA1120" s="16"/>
      <c r="IB1120" s="16"/>
      <c r="IC1120" s="16"/>
      <c r="ID1120" s="16"/>
      <c r="IE1120" s="16"/>
      <c r="IF1120" s="16"/>
      <c r="IG1120" s="16"/>
      <c r="IH1120" s="16"/>
      <c r="II1120" s="16"/>
      <c r="IJ1120" s="16"/>
      <c r="IK1120" s="16"/>
      <c r="IL1120" s="16"/>
      <c r="IM1120" s="16"/>
      <c r="IN1120" s="16"/>
      <c r="IO1120" s="16"/>
      <c r="IP1120" s="16"/>
      <c r="IQ1120" s="16"/>
      <c r="IR1120" s="16"/>
      <c r="IS1120" s="16"/>
      <c r="IT1120" s="16"/>
      <c r="IU1120" s="16"/>
      <c r="IV1120" s="16"/>
      <c r="IW1120" s="16"/>
      <c r="IX1120" s="16"/>
      <c r="IY1120" s="16"/>
      <c r="IZ1120" s="16"/>
      <c r="JA1120" s="16"/>
      <c r="JB1120" s="16"/>
      <c r="JC1120" s="16"/>
      <c r="JD1120" s="16"/>
      <c r="JE1120" s="16"/>
      <c r="JF1120" s="16"/>
      <c r="JG1120" s="16"/>
      <c r="JH1120" s="16"/>
      <c r="JI1120" s="16"/>
      <c r="JJ1120" s="16"/>
      <c r="JK1120" s="16"/>
      <c r="JL1120" s="16"/>
      <c r="JM1120" s="16"/>
      <c r="JN1120" s="16"/>
      <c r="JO1120" s="16"/>
      <c r="JP1120" s="16"/>
    </row>
    <row r="1121" spans="2:276" s="18" customFormat="1" ht="15.75" customHeight="1" x14ac:dyDescent="0.25">
      <c r="B1121" s="16"/>
      <c r="C1121" s="16"/>
      <c r="D1121" s="16"/>
      <c r="E1121" s="16"/>
      <c r="F1121" s="16"/>
      <c r="G1121" s="16"/>
      <c r="H1121" s="16"/>
      <c r="I1121" s="16"/>
      <c r="J1121" s="16"/>
      <c r="K1121" s="16"/>
      <c r="L1121" s="16"/>
      <c r="M1121" s="16"/>
      <c r="N1121" s="16"/>
      <c r="O1121" s="16"/>
      <c r="P1121" s="16"/>
      <c r="Q1121" s="16"/>
      <c r="R1121" s="16"/>
      <c r="S1121" s="16"/>
      <c r="T1121" s="16"/>
      <c r="U1121" s="16"/>
      <c r="V1121" s="16"/>
      <c r="W1121" s="16"/>
      <c r="X1121" s="16"/>
      <c r="Y1121" s="16"/>
      <c r="Z1121" s="16"/>
      <c r="AA1121" s="16"/>
      <c r="AB1121" s="16"/>
      <c r="AC1121" s="16"/>
      <c r="AD1121" s="16"/>
      <c r="AE1121" s="16"/>
      <c r="AF1121" s="16"/>
      <c r="AG1121" s="16"/>
      <c r="AH1121" s="16"/>
      <c r="AI1121" s="16"/>
      <c r="AJ1121" s="16"/>
      <c r="AK1121" s="16"/>
      <c r="AL1121" s="16"/>
      <c r="AM1121" s="16"/>
      <c r="AN1121" s="16"/>
      <c r="AO1121" s="16"/>
      <c r="AP1121" s="16"/>
      <c r="AQ1121" s="16"/>
      <c r="AR1121" s="16"/>
      <c r="AS1121" s="16"/>
      <c r="AT1121" s="16"/>
      <c r="AU1121" s="16"/>
      <c r="AV1121" s="16"/>
      <c r="AW1121" s="16"/>
      <c r="AX1121" s="16"/>
      <c r="AY1121" s="16"/>
      <c r="AZ1121" s="16"/>
      <c r="BA1121" s="16"/>
      <c r="BB1121" s="16"/>
      <c r="BC1121" s="16"/>
      <c r="BD1121" s="16"/>
      <c r="BE1121" s="16"/>
      <c r="BF1121" s="16"/>
      <c r="BG1121" s="16"/>
      <c r="BH1121" s="16"/>
      <c r="BI1121" s="16"/>
      <c r="BJ1121" s="16"/>
      <c r="BK1121" s="16"/>
      <c r="BL1121" s="16"/>
      <c r="BM1121" s="16"/>
      <c r="BN1121" s="16"/>
      <c r="BO1121" s="16"/>
      <c r="BP1121" s="16"/>
      <c r="BQ1121" s="16"/>
      <c r="BR1121" s="16"/>
      <c r="BS1121" s="16"/>
      <c r="BT1121" s="16"/>
      <c r="BU1121" s="16"/>
      <c r="BV1121" s="16"/>
      <c r="BW1121" s="16"/>
      <c r="BX1121" s="16"/>
      <c r="BY1121" s="16"/>
      <c r="BZ1121" s="16"/>
      <c r="CA1121" s="16"/>
      <c r="CB1121" s="16"/>
      <c r="CC1121" s="16"/>
      <c r="CD1121" s="16"/>
      <c r="CE1121" s="16"/>
      <c r="CF1121" s="16"/>
      <c r="CG1121" s="16"/>
      <c r="CH1121" s="16"/>
      <c r="CI1121" s="16"/>
      <c r="CJ1121" s="16"/>
      <c r="CK1121" s="16"/>
      <c r="CL1121" s="16"/>
      <c r="CM1121" s="16"/>
      <c r="CN1121" s="16"/>
      <c r="CO1121" s="16"/>
      <c r="CP1121" s="16"/>
      <c r="CQ1121" s="16"/>
      <c r="CR1121" s="16"/>
      <c r="CS1121" s="16"/>
      <c r="CT1121" s="16"/>
      <c r="CU1121" s="16"/>
      <c r="CV1121" s="16"/>
      <c r="CW1121" s="16"/>
      <c r="CX1121" s="16"/>
      <c r="CY1121" s="16"/>
      <c r="CZ1121" s="16"/>
      <c r="DA1121" s="16"/>
      <c r="DB1121" s="16"/>
      <c r="DC1121" s="16"/>
      <c r="DD1121" s="16"/>
      <c r="DE1121" s="16"/>
      <c r="DF1121" s="16"/>
      <c r="DG1121" s="16"/>
      <c r="DH1121" s="16"/>
      <c r="DI1121" s="16"/>
      <c r="DJ1121" s="16"/>
      <c r="DK1121" s="16"/>
      <c r="DL1121" s="16"/>
      <c r="DM1121" s="16"/>
      <c r="DN1121" s="16"/>
      <c r="DO1121" s="16"/>
      <c r="DP1121" s="16"/>
      <c r="DQ1121" s="16"/>
      <c r="DR1121" s="16"/>
      <c r="DS1121" s="16"/>
      <c r="DT1121" s="16"/>
      <c r="DU1121" s="16"/>
      <c r="DV1121" s="16"/>
      <c r="DW1121" s="16"/>
      <c r="DX1121" s="16"/>
      <c r="DY1121" s="16"/>
      <c r="DZ1121" s="16"/>
      <c r="EA1121" s="16"/>
      <c r="EB1121" s="16"/>
      <c r="EC1121" s="16"/>
      <c r="ED1121" s="16"/>
      <c r="EE1121" s="16"/>
      <c r="EF1121" s="16"/>
      <c r="EG1121" s="16"/>
      <c r="EH1121" s="16"/>
      <c r="EI1121" s="16"/>
      <c r="EJ1121" s="16"/>
      <c r="EK1121" s="16"/>
      <c r="EL1121" s="16"/>
      <c r="EM1121" s="16"/>
      <c r="EN1121" s="16"/>
      <c r="EO1121" s="16"/>
      <c r="EP1121" s="16"/>
      <c r="EQ1121" s="16"/>
      <c r="ER1121" s="16"/>
      <c r="ES1121" s="16"/>
      <c r="ET1121" s="16"/>
      <c r="EU1121" s="16"/>
      <c r="EV1121" s="16"/>
      <c r="EW1121" s="16"/>
      <c r="EX1121" s="16"/>
      <c r="EY1121" s="16"/>
      <c r="EZ1121" s="16"/>
      <c r="FA1121" s="16"/>
      <c r="FB1121" s="16"/>
      <c r="FC1121" s="16"/>
      <c r="FD1121" s="16"/>
      <c r="FE1121" s="16"/>
      <c r="FF1121" s="16"/>
      <c r="FG1121" s="16"/>
      <c r="FH1121" s="16"/>
      <c r="FI1121" s="16"/>
      <c r="FJ1121" s="16"/>
      <c r="FK1121" s="16"/>
      <c r="FL1121" s="16"/>
      <c r="FM1121" s="16"/>
      <c r="FN1121" s="16"/>
      <c r="FO1121" s="16"/>
      <c r="FP1121" s="16"/>
      <c r="FQ1121" s="16"/>
      <c r="FR1121" s="16"/>
      <c r="FS1121" s="16"/>
      <c r="FT1121" s="16"/>
      <c r="FU1121" s="16"/>
      <c r="FV1121" s="16"/>
      <c r="FW1121" s="16"/>
      <c r="FX1121" s="16"/>
      <c r="FY1121" s="16"/>
      <c r="FZ1121" s="16"/>
      <c r="GA1121" s="16"/>
      <c r="GB1121" s="16"/>
      <c r="GC1121" s="16"/>
      <c r="GD1121" s="16"/>
      <c r="GE1121" s="16"/>
      <c r="GF1121" s="16"/>
      <c r="GG1121" s="16"/>
      <c r="GH1121" s="16"/>
      <c r="GI1121" s="16"/>
      <c r="GJ1121" s="16"/>
      <c r="GK1121" s="16"/>
      <c r="GL1121" s="16"/>
      <c r="GM1121" s="16"/>
      <c r="GN1121" s="16"/>
      <c r="GO1121" s="16"/>
      <c r="GP1121" s="16"/>
      <c r="GQ1121" s="16"/>
      <c r="GR1121" s="16"/>
      <c r="GS1121" s="16"/>
      <c r="GT1121" s="16"/>
      <c r="GU1121" s="16"/>
      <c r="GV1121" s="16"/>
      <c r="GW1121" s="16"/>
      <c r="GX1121" s="16"/>
      <c r="GY1121" s="16"/>
      <c r="GZ1121" s="16"/>
      <c r="HA1121" s="16"/>
      <c r="HB1121" s="16"/>
      <c r="HC1121" s="16"/>
      <c r="HD1121" s="16"/>
      <c r="HE1121" s="16"/>
      <c r="HF1121" s="16"/>
      <c r="HG1121" s="16"/>
      <c r="HH1121" s="16"/>
      <c r="HI1121" s="16"/>
      <c r="HJ1121" s="16"/>
      <c r="HK1121" s="16"/>
      <c r="HL1121" s="16"/>
      <c r="HM1121" s="16"/>
      <c r="HN1121" s="16"/>
      <c r="HO1121" s="16"/>
      <c r="HP1121" s="16"/>
      <c r="HQ1121" s="16"/>
      <c r="HR1121" s="16"/>
      <c r="HS1121" s="16"/>
      <c r="HT1121" s="16"/>
      <c r="HU1121" s="16"/>
      <c r="HV1121" s="16"/>
      <c r="HW1121" s="16"/>
      <c r="HX1121" s="16"/>
      <c r="HY1121" s="16"/>
      <c r="HZ1121" s="16"/>
      <c r="IA1121" s="16"/>
      <c r="IB1121" s="16"/>
      <c r="IC1121" s="16"/>
      <c r="ID1121" s="16"/>
      <c r="IE1121" s="16"/>
      <c r="IF1121" s="16"/>
      <c r="IG1121" s="16"/>
      <c r="IH1121" s="16"/>
      <c r="II1121" s="16"/>
      <c r="IJ1121" s="16"/>
      <c r="IK1121" s="16"/>
      <c r="IL1121" s="16"/>
      <c r="IM1121" s="16"/>
      <c r="IN1121" s="16"/>
      <c r="IO1121" s="16"/>
      <c r="IP1121" s="16"/>
      <c r="IQ1121" s="16"/>
      <c r="IR1121" s="16"/>
      <c r="IS1121" s="16"/>
      <c r="IT1121" s="16"/>
      <c r="IU1121" s="16"/>
      <c r="IV1121" s="16"/>
      <c r="IW1121" s="16"/>
      <c r="IX1121" s="16"/>
      <c r="IY1121" s="16"/>
      <c r="IZ1121" s="16"/>
      <c r="JA1121" s="16"/>
      <c r="JB1121" s="16"/>
      <c r="JC1121" s="16"/>
      <c r="JD1121" s="16"/>
      <c r="JE1121" s="16"/>
      <c r="JF1121" s="16"/>
      <c r="JG1121" s="16"/>
      <c r="JH1121" s="16"/>
      <c r="JI1121" s="16"/>
      <c r="JJ1121" s="16"/>
      <c r="JK1121" s="16"/>
      <c r="JL1121" s="16"/>
      <c r="JM1121" s="16"/>
      <c r="JN1121" s="16"/>
      <c r="JO1121" s="16"/>
      <c r="JP1121" s="16"/>
    </row>
    <row r="1122" spans="2:276" s="18" customFormat="1" ht="15.75" customHeight="1" x14ac:dyDescent="0.25">
      <c r="B1122" s="16"/>
      <c r="C1122" s="16"/>
      <c r="D1122" s="16"/>
      <c r="E1122" s="16"/>
      <c r="F1122" s="16"/>
      <c r="G1122" s="16"/>
      <c r="H1122" s="16"/>
      <c r="I1122" s="16"/>
      <c r="J1122" s="16"/>
      <c r="K1122" s="16"/>
      <c r="L1122" s="16"/>
      <c r="M1122" s="16"/>
      <c r="N1122" s="16"/>
      <c r="O1122" s="16"/>
      <c r="P1122" s="16"/>
      <c r="Q1122" s="16"/>
      <c r="R1122" s="16"/>
      <c r="S1122" s="16"/>
      <c r="T1122" s="16"/>
      <c r="U1122" s="16"/>
      <c r="V1122" s="16"/>
      <c r="W1122" s="16"/>
      <c r="X1122" s="16"/>
      <c r="Y1122" s="16"/>
      <c r="Z1122" s="16"/>
      <c r="AA1122" s="16"/>
      <c r="AB1122" s="16"/>
      <c r="AC1122" s="16"/>
      <c r="AD1122" s="16"/>
      <c r="AE1122" s="16"/>
      <c r="AF1122" s="16"/>
      <c r="AG1122" s="16"/>
      <c r="AH1122" s="16"/>
      <c r="AI1122" s="16"/>
      <c r="AJ1122" s="16"/>
      <c r="AK1122" s="16"/>
      <c r="AL1122" s="16"/>
      <c r="AM1122" s="16"/>
      <c r="AN1122" s="16"/>
      <c r="AO1122" s="16"/>
      <c r="AP1122" s="16"/>
      <c r="AQ1122" s="16"/>
      <c r="AR1122" s="16"/>
      <c r="AS1122" s="16"/>
      <c r="AT1122" s="16"/>
      <c r="AU1122" s="16"/>
      <c r="AV1122" s="16"/>
      <c r="AW1122" s="16"/>
      <c r="AX1122" s="16"/>
      <c r="AY1122" s="16"/>
      <c r="AZ1122" s="16"/>
      <c r="BA1122" s="16"/>
      <c r="BB1122" s="16"/>
      <c r="BC1122" s="16"/>
      <c r="BD1122" s="16"/>
      <c r="BE1122" s="16"/>
      <c r="BF1122" s="16"/>
      <c r="BG1122" s="16"/>
      <c r="BH1122" s="16"/>
      <c r="BI1122" s="16"/>
      <c r="BJ1122" s="16"/>
      <c r="BK1122" s="16"/>
      <c r="BL1122" s="16"/>
      <c r="BM1122" s="16"/>
      <c r="BN1122" s="16"/>
      <c r="BO1122" s="16"/>
      <c r="BP1122" s="16"/>
      <c r="BQ1122" s="16"/>
      <c r="BR1122" s="16"/>
      <c r="BS1122" s="16"/>
      <c r="BT1122" s="16"/>
      <c r="BU1122" s="16"/>
      <c r="BV1122" s="16"/>
      <c r="BW1122" s="16"/>
      <c r="BX1122" s="16"/>
      <c r="BY1122" s="16"/>
      <c r="BZ1122" s="16"/>
      <c r="CA1122" s="16"/>
      <c r="CB1122" s="16"/>
      <c r="CC1122" s="16"/>
      <c r="CD1122" s="16"/>
      <c r="CE1122" s="16"/>
      <c r="CF1122" s="16"/>
      <c r="CG1122" s="16"/>
      <c r="CH1122" s="16"/>
      <c r="CI1122" s="16"/>
      <c r="CJ1122" s="16"/>
      <c r="CK1122" s="16"/>
      <c r="CL1122" s="16"/>
      <c r="CM1122" s="16"/>
      <c r="CN1122" s="16"/>
      <c r="CO1122" s="16"/>
      <c r="CP1122" s="16"/>
      <c r="CQ1122" s="16"/>
      <c r="CR1122" s="16"/>
      <c r="CS1122" s="16"/>
      <c r="CT1122" s="16"/>
      <c r="CU1122" s="16"/>
      <c r="CV1122" s="16"/>
      <c r="CW1122" s="16"/>
      <c r="CX1122" s="16"/>
      <c r="CY1122" s="16"/>
      <c r="CZ1122" s="16"/>
      <c r="DA1122" s="16"/>
      <c r="DB1122" s="16"/>
      <c r="DC1122" s="16"/>
      <c r="DD1122" s="16"/>
      <c r="DE1122" s="16"/>
      <c r="DF1122" s="16"/>
      <c r="DG1122" s="16"/>
      <c r="DH1122" s="16"/>
      <c r="DI1122" s="16"/>
      <c r="DJ1122" s="16"/>
      <c r="DK1122" s="16"/>
      <c r="DL1122" s="16"/>
      <c r="DM1122" s="16"/>
      <c r="DN1122" s="16"/>
      <c r="DO1122" s="16"/>
      <c r="DP1122" s="16"/>
      <c r="DQ1122" s="16"/>
      <c r="DR1122" s="16"/>
      <c r="DS1122" s="16"/>
      <c r="DT1122" s="16"/>
      <c r="DU1122" s="16"/>
      <c r="DV1122" s="16"/>
      <c r="DW1122" s="16"/>
      <c r="DX1122" s="16"/>
      <c r="DY1122" s="16"/>
      <c r="DZ1122" s="16"/>
      <c r="EA1122" s="16"/>
      <c r="EB1122" s="16"/>
      <c r="EC1122" s="16"/>
      <c r="ED1122" s="16"/>
      <c r="EE1122" s="16"/>
      <c r="EF1122" s="16"/>
      <c r="EG1122" s="16"/>
      <c r="EH1122" s="16"/>
      <c r="EI1122" s="16"/>
      <c r="EJ1122" s="16"/>
      <c r="EK1122" s="16"/>
      <c r="EL1122" s="16"/>
      <c r="EM1122" s="16"/>
      <c r="EN1122" s="16"/>
      <c r="EO1122" s="16"/>
      <c r="EP1122" s="16"/>
      <c r="EQ1122" s="16"/>
      <c r="ER1122" s="16"/>
      <c r="ES1122" s="16"/>
      <c r="ET1122" s="16"/>
      <c r="EU1122" s="16"/>
      <c r="EV1122" s="16"/>
      <c r="EW1122" s="16"/>
      <c r="EX1122" s="16"/>
      <c r="EY1122" s="16"/>
      <c r="EZ1122" s="16"/>
      <c r="FA1122" s="16"/>
      <c r="FB1122" s="16"/>
      <c r="FC1122" s="16"/>
      <c r="FD1122" s="16"/>
      <c r="FE1122" s="16"/>
      <c r="FF1122" s="16"/>
      <c r="FG1122" s="16"/>
      <c r="FH1122" s="16"/>
      <c r="FI1122" s="16"/>
      <c r="FJ1122" s="16"/>
      <c r="FK1122" s="16"/>
      <c r="FL1122" s="16"/>
      <c r="FM1122" s="16"/>
      <c r="FN1122" s="16"/>
      <c r="FO1122" s="16"/>
      <c r="FP1122" s="16"/>
      <c r="FQ1122" s="16"/>
      <c r="FR1122" s="16"/>
      <c r="FS1122" s="16"/>
      <c r="FT1122" s="16"/>
      <c r="FU1122" s="16"/>
      <c r="FV1122" s="16"/>
      <c r="FW1122" s="16"/>
      <c r="FX1122" s="16"/>
      <c r="FY1122" s="16"/>
      <c r="FZ1122" s="16"/>
      <c r="GA1122" s="16"/>
      <c r="GB1122" s="16"/>
      <c r="GC1122" s="16"/>
      <c r="GD1122" s="16"/>
      <c r="GE1122" s="16"/>
      <c r="GF1122" s="16"/>
      <c r="GG1122" s="16"/>
      <c r="GH1122" s="16"/>
      <c r="GI1122" s="16"/>
      <c r="GJ1122" s="16"/>
      <c r="GK1122" s="16"/>
      <c r="GL1122" s="16"/>
      <c r="GM1122" s="16"/>
      <c r="GN1122" s="16"/>
      <c r="GO1122" s="16"/>
      <c r="GP1122" s="16"/>
      <c r="GQ1122" s="16"/>
      <c r="GR1122" s="16"/>
      <c r="GS1122" s="16"/>
      <c r="GT1122" s="16"/>
      <c r="GU1122" s="16"/>
      <c r="GV1122" s="16"/>
      <c r="GW1122" s="16"/>
      <c r="GX1122" s="16"/>
      <c r="GY1122" s="16"/>
      <c r="GZ1122" s="16"/>
      <c r="HA1122" s="16"/>
      <c r="HB1122" s="16"/>
      <c r="HC1122" s="16"/>
      <c r="HD1122" s="16"/>
      <c r="HE1122" s="16"/>
      <c r="HF1122" s="16"/>
      <c r="HG1122" s="16"/>
      <c r="HH1122" s="16"/>
      <c r="HI1122" s="16"/>
      <c r="HJ1122" s="16"/>
      <c r="HK1122" s="16"/>
      <c r="HL1122" s="16"/>
      <c r="HM1122" s="16"/>
      <c r="HN1122" s="16"/>
      <c r="HO1122" s="16"/>
      <c r="HP1122" s="16"/>
      <c r="HQ1122" s="16"/>
      <c r="HR1122" s="16"/>
      <c r="HS1122" s="16"/>
      <c r="HT1122" s="16"/>
      <c r="HU1122" s="16"/>
      <c r="HV1122" s="16"/>
      <c r="HW1122" s="16"/>
      <c r="HX1122" s="16"/>
      <c r="HY1122" s="16"/>
      <c r="HZ1122" s="16"/>
      <c r="IA1122" s="16"/>
      <c r="IB1122" s="16"/>
      <c r="IC1122" s="16"/>
      <c r="ID1122" s="16"/>
      <c r="IE1122" s="16"/>
      <c r="IF1122" s="16"/>
      <c r="IG1122" s="16"/>
      <c r="IH1122" s="16"/>
      <c r="II1122" s="16"/>
      <c r="IJ1122" s="16"/>
      <c r="IK1122" s="16"/>
      <c r="IL1122" s="16"/>
      <c r="IM1122" s="16"/>
      <c r="IN1122" s="16"/>
      <c r="IO1122" s="16"/>
      <c r="IP1122" s="16"/>
      <c r="IQ1122" s="16"/>
      <c r="IR1122" s="16"/>
      <c r="IS1122" s="16"/>
      <c r="IT1122" s="16"/>
      <c r="IU1122" s="16"/>
      <c r="IV1122" s="16"/>
      <c r="IW1122" s="16"/>
      <c r="IX1122" s="16"/>
      <c r="IY1122" s="16"/>
      <c r="IZ1122" s="16"/>
      <c r="JA1122" s="16"/>
      <c r="JB1122" s="16"/>
      <c r="JC1122" s="16"/>
      <c r="JD1122" s="16"/>
      <c r="JE1122" s="16"/>
      <c r="JF1122" s="16"/>
      <c r="JG1122" s="16"/>
      <c r="JH1122" s="16"/>
      <c r="JI1122" s="16"/>
      <c r="JJ1122" s="16"/>
      <c r="JK1122" s="16"/>
      <c r="JL1122" s="16"/>
      <c r="JM1122" s="16"/>
      <c r="JN1122" s="16"/>
      <c r="JO1122" s="16"/>
      <c r="JP1122" s="16"/>
    </row>
    <row r="1123" spans="2:276" s="18" customFormat="1" ht="15.75" customHeight="1" x14ac:dyDescent="0.25">
      <c r="B1123" s="16"/>
      <c r="C1123" s="16"/>
      <c r="D1123" s="16"/>
      <c r="E1123" s="16"/>
      <c r="F1123" s="16"/>
      <c r="G1123" s="16"/>
      <c r="H1123" s="16"/>
      <c r="I1123" s="16"/>
      <c r="J1123" s="16"/>
      <c r="K1123" s="16"/>
      <c r="L1123" s="16"/>
      <c r="M1123" s="16"/>
      <c r="N1123" s="16"/>
      <c r="O1123" s="16"/>
      <c r="P1123" s="16"/>
      <c r="Q1123" s="16"/>
      <c r="R1123" s="16"/>
      <c r="S1123" s="16"/>
      <c r="T1123" s="16"/>
      <c r="U1123" s="16"/>
      <c r="V1123" s="16"/>
      <c r="W1123" s="16"/>
      <c r="X1123" s="16"/>
      <c r="Y1123" s="16"/>
      <c r="Z1123" s="16"/>
      <c r="AA1123" s="16"/>
      <c r="AB1123" s="16"/>
      <c r="AC1123" s="16"/>
      <c r="AD1123" s="16"/>
      <c r="AE1123" s="16"/>
      <c r="AF1123" s="16"/>
      <c r="AG1123" s="16"/>
      <c r="AH1123" s="16"/>
      <c r="AI1123" s="16"/>
      <c r="AJ1123" s="16"/>
      <c r="AK1123" s="16"/>
      <c r="AL1123" s="16"/>
      <c r="AM1123" s="16"/>
      <c r="AN1123" s="16"/>
      <c r="AO1123" s="16"/>
      <c r="AP1123" s="16"/>
      <c r="AQ1123" s="16"/>
      <c r="AR1123" s="16"/>
      <c r="AS1123" s="16"/>
      <c r="AT1123" s="16"/>
      <c r="AU1123" s="16"/>
      <c r="AV1123" s="16"/>
      <c r="AW1123" s="16"/>
      <c r="AX1123" s="16"/>
      <c r="AY1123" s="16"/>
      <c r="AZ1123" s="16"/>
      <c r="BA1123" s="16"/>
      <c r="BB1123" s="16"/>
      <c r="BC1123" s="16"/>
      <c r="BD1123" s="16"/>
      <c r="BE1123" s="16"/>
      <c r="BF1123" s="16"/>
      <c r="BG1123" s="16"/>
      <c r="BH1123" s="16"/>
      <c r="BI1123" s="16"/>
      <c r="BJ1123" s="16"/>
      <c r="BK1123" s="16"/>
      <c r="BL1123" s="16"/>
      <c r="BM1123" s="16"/>
      <c r="BN1123" s="16"/>
      <c r="BO1123" s="16"/>
      <c r="BP1123" s="16"/>
      <c r="BQ1123" s="16"/>
      <c r="BR1123" s="16"/>
      <c r="BS1123" s="16"/>
      <c r="BT1123" s="16"/>
      <c r="BU1123" s="16"/>
      <c r="BV1123" s="16"/>
      <c r="BW1123" s="16"/>
      <c r="BX1123" s="16"/>
      <c r="BY1123" s="16"/>
      <c r="BZ1123" s="16"/>
      <c r="CA1123" s="16"/>
      <c r="CB1123" s="16"/>
      <c r="CC1123" s="16"/>
      <c r="CD1123" s="16"/>
      <c r="CE1123" s="16"/>
      <c r="CF1123" s="16"/>
      <c r="CG1123" s="16"/>
      <c r="CH1123" s="16"/>
      <c r="CI1123" s="16"/>
      <c r="CJ1123" s="16"/>
      <c r="CK1123" s="16"/>
      <c r="CL1123" s="16"/>
      <c r="CM1123" s="16"/>
      <c r="CN1123" s="16"/>
      <c r="CO1123" s="16"/>
      <c r="CP1123" s="16"/>
      <c r="CQ1123" s="16"/>
      <c r="CR1123" s="16"/>
      <c r="CS1123" s="16"/>
      <c r="CT1123" s="16"/>
      <c r="CU1123" s="16"/>
      <c r="CV1123" s="16"/>
      <c r="CW1123" s="16"/>
      <c r="CX1123" s="16"/>
      <c r="CY1123" s="16"/>
      <c r="CZ1123" s="16"/>
      <c r="DA1123" s="16"/>
      <c r="DB1123" s="16"/>
      <c r="DC1123" s="16"/>
      <c r="DD1123" s="16"/>
      <c r="DE1123" s="16"/>
      <c r="DF1123" s="16"/>
      <c r="DG1123" s="16"/>
      <c r="DH1123" s="16"/>
      <c r="DI1123" s="16"/>
      <c r="DJ1123" s="16"/>
      <c r="DK1123" s="16"/>
      <c r="DL1123" s="16"/>
      <c r="DM1123" s="16"/>
      <c r="DN1123" s="16"/>
      <c r="DO1123" s="16"/>
      <c r="DP1123" s="16"/>
      <c r="DQ1123" s="16"/>
      <c r="DR1123" s="16"/>
      <c r="DS1123" s="16"/>
      <c r="DT1123" s="16"/>
      <c r="DU1123" s="16"/>
      <c r="DV1123" s="16"/>
      <c r="DW1123" s="16"/>
      <c r="DX1123" s="16"/>
      <c r="DY1123" s="16"/>
      <c r="DZ1123" s="16"/>
      <c r="EA1123" s="16"/>
      <c r="EB1123" s="16"/>
      <c r="EC1123" s="16"/>
      <c r="ED1123" s="16"/>
      <c r="EE1123" s="16"/>
      <c r="EF1123" s="16"/>
      <c r="EG1123" s="16"/>
      <c r="EH1123" s="16"/>
      <c r="EI1123" s="16"/>
      <c r="EJ1123" s="16"/>
      <c r="EK1123" s="16"/>
      <c r="EL1123" s="16"/>
      <c r="EM1123" s="16"/>
      <c r="EN1123" s="16"/>
      <c r="EO1123" s="16"/>
      <c r="EP1123" s="16"/>
      <c r="EQ1123" s="16"/>
      <c r="ER1123" s="16"/>
      <c r="ES1123" s="16"/>
      <c r="ET1123" s="16"/>
      <c r="EU1123" s="16"/>
      <c r="EV1123" s="16"/>
      <c r="EW1123" s="16"/>
      <c r="EX1123" s="16"/>
      <c r="EY1123" s="16"/>
      <c r="EZ1123" s="16"/>
      <c r="FA1123" s="16"/>
      <c r="FB1123" s="16"/>
      <c r="FC1123" s="16"/>
      <c r="FD1123" s="16"/>
      <c r="FE1123" s="16"/>
      <c r="FF1123" s="16"/>
      <c r="FG1123" s="16"/>
      <c r="FH1123" s="16"/>
      <c r="FI1123" s="16"/>
      <c r="FJ1123" s="16"/>
      <c r="FK1123" s="16"/>
      <c r="FL1123" s="16"/>
      <c r="FM1123" s="16"/>
      <c r="FN1123" s="16"/>
      <c r="FO1123" s="16"/>
      <c r="FP1123" s="16"/>
      <c r="FQ1123" s="16"/>
      <c r="FR1123" s="16"/>
      <c r="FS1123" s="16"/>
      <c r="FT1123" s="16"/>
      <c r="FU1123" s="16"/>
      <c r="FV1123" s="16"/>
      <c r="FW1123" s="16"/>
      <c r="FX1123" s="16"/>
      <c r="FY1123" s="16"/>
      <c r="FZ1123" s="16"/>
      <c r="GA1123" s="16"/>
      <c r="GB1123" s="16"/>
      <c r="GC1123" s="16"/>
      <c r="GD1123" s="16"/>
      <c r="GE1123" s="16"/>
      <c r="GF1123" s="16"/>
      <c r="GG1123" s="16"/>
      <c r="GH1123" s="16"/>
      <c r="GI1123" s="16"/>
      <c r="GJ1123" s="16"/>
      <c r="GK1123" s="16"/>
      <c r="GL1123" s="16"/>
      <c r="GM1123" s="16"/>
      <c r="GN1123" s="16"/>
      <c r="GO1123" s="16"/>
      <c r="GP1123" s="16"/>
      <c r="GQ1123" s="16"/>
      <c r="GR1123" s="16"/>
      <c r="GS1123" s="16"/>
      <c r="GT1123" s="16"/>
      <c r="GU1123" s="16"/>
      <c r="GV1123" s="16"/>
      <c r="GW1123" s="16"/>
      <c r="GX1123" s="16"/>
      <c r="GY1123" s="16"/>
      <c r="GZ1123" s="16"/>
      <c r="HA1123" s="16"/>
      <c r="HB1123" s="16"/>
      <c r="HC1123" s="16"/>
      <c r="HD1123" s="16"/>
      <c r="HE1123" s="16"/>
      <c r="HF1123" s="16"/>
      <c r="HG1123" s="16"/>
      <c r="HH1123" s="16"/>
      <c r="HI1123" s="16"/>
      <c r="HJ1123" s="16"/>
      <c r="HK1123" s="16"/>
      <c r="HL1123" s="16"/>
      <c r="HM1123" s="16"/>
      <c r="HN1123" s="16"/>
      <c r="HO1123" s="16"/>
      <c r="HP1123" s="16"/>
      <c r="HQ1123" s="16"/>
      <c r="HR1123" s="16"/>
      <c r="HS1123" s="16"/>
      <c r="HT1123" s="16"/>
      <c r="HU1123" s="16"/>
      <c r="HV1123" s="16"/>
      <c r="HW1123" s="16"/>
      <c r="HX1123" s="16"/>
      <c r="HY1123" s="16"/>
      <c r="HZ1123" s="16"/>
      <c r="IA1123" s="16"/>
      <c r="IB1123" s="16"/>
      <c r="IC1123" s="16"/>
      <c r="ID1123" s="16"/>
      <c r="IE1123" s="16"/>
      <c r="IF1123" s="16"/>
      <c r="IG1123" s="16"/>
      <c r="IH1123" s="16"/>
      <c r="II1123" s="16"/>
      <c r="IJ1123" s="16"/>
      <c r="IK1123" s="16"/>
      <c r="IL1123" s="16"/>
      <c r="IM1123" s="16"/>
      <c r="IN1123" s="16"/>
      <c r="IO1123" s="16"/>
      <c r="IP1123" s="16"/>
      <c r="IQ1123" s="16"/>
      <c r="IR1123" s="16"/>
      <c r="IS1123" s="16"/>
      <c r="IT1123" s="16"/>
      <c r="IU1123" s="16"/>
      <c r="IV1123" s="16"/>
      <c r="IW1123" s="16"/>
      <c r="IX1123" s="16"/>
      <c r="IY1123" s="16"/>
      <c r="IZ1123" s="16"/>
      <c r="JA1123" s="16"/>
      <c r="JB1123" s="16"/>
      <c r="JC1123" s="16"/>
      <c r="JD1123" s="16"/>
      <c r="JE1123" s="16"/>
      <c r="JF1123" s="16"/>
      <c r="JG1123" s="16"/>
      <c r="JH1123" s="16"/>
      <c r="JI1123" s="16"/>
      <c r="JJ1123" s="16"/>
      <c r="JK1123" s="16"/>
      <c r="JL1123" s="16"/>
      <c r="JM1123" s="16"/>
      <c r="JN1123" s="16"/>
      <c r="JO1123" s="16"/>
      <c r="JP1123" s="16"/>
    </row>
    <row r="1124" spans="2:276" s="18" customFormat="1" ht="15.75" customHeight="1" x14ac:dyDescent="0.25">
      <c r="B1124" s="16"/>
      <c r="C1124" s="16"/>
      <c r="D1124" s="16"/>
      <c r="E1124" s="16"/>
      <c r="F1124" s="16"/>
      <c r="G1124" s="16"/>
      <c r="H1124" s="16"/>
      <c r="I1124" s="16"/>
      <c r="J1124" s="16"/>
      <c r="K1124" s="16"/>
      <c r="L1124" s="16"/>
      <c r="M1124" s="16"/>
      <c r="N1124" s="16"/>
      <c r="O1124" s="16"/>
      <c r="P1124" s="16"/>
      <c r="Q1124" s="16"/>
      <c r="R1124" s="16"/>
      <c r="S1124" s="16"/>
      <c r="T1124" s="16"/>
      <c r="U1124" s="16"/>
      <c r="V1124" s="16"/>
      <c r="W1124" s="16"/>
      <c r="X1124" s="16"/>
      <c r="Y1124" s="16"/>
      <c r="Z1124" s="16"/>
      <c r="AA1124" s="16"/>
      <c r="AB1124" s="16"/>
      <c r="AC1124" s="16"/>
      <c r="AD1124" s="16"/>
      <c r="AE1124" s="16"/>
      <c r="AF1124" s="16"/>
      <c r="AG1124" s="16"/>
      <c r="AH1124" s="16"/>
      <c r="AI1124" s="16"/>
      <c r="AJ1124" s="16"/>
      <c r="AK1124" s="16"/>
      <c r="AL1124" s="16"/>
      <c r="AM1124" s="16"/>
      <c r="AN1124" s="16"/>
      <c r="AO1124" s="16"/>
      <c r="AP1124" s="16"/>
      <c r="AQ1124" s="16"/>
      <c r="AR1124" s="16"/>
      <c r="AS1124" s="16"/>
      <c r="AT1124" s="16"/>
      <c r="AU1124" s="16"/>
      <c r="AV1124" s="16"/>
      <c r="AW1124" s="16"/>
      <c r="AX1124" s="16"/>
      <c r="AY1124" s="16"/>
      <c r="AZ1124" s="16"/>
      <c r="BA1124" s="16"/>
      <c r="BB1124" s="16"/>
      <c r="BC1124" s="16"/>
      <c r="BD1124" s="16"/>
      <c r="BE1124" s="16"/>
      <c r="BF1124" s="16"/>
      <c r="BG1124" s="16"/>
      <c r="BH1124" s="16"/>
      <c r="BI1124" s="16"/>
      <c r="BJ1124" s="16"/>
      <c r="BK1124" s="16"/>
      <c r="BL1124" s="16"/>
      <c r="BM1124" s="16"/>
      <c r="BN1124" s="16"/>
      <c r="BO1124" s="16"/>
      <c r="BP1124" s="16"/>
      <c r="BQ1124" s="16"/>
      <c r="BR1124" s="16"/>
      <c r="BS1124" s="16"/>
      <c r="BT1124" s="16"/>
      <c r="BU1124" s="16"/>
      <c r="BV1124" s="16"/>
      <c r="BW1124" s="16"/>
      <c r="BX1124" s="16"/>
      <c r="BY1124" s="16"/>
      <c r="BZ1124" s="16"/>
      <c r="CA1124" s="16"/>
      <c r="CB1124" s="16"/>
      <c r="CC1124" s="16"/>
      <c r="CD1124" s="16"/>
      <c r="CE1124" s="16"/>
      <c r="CF1124" s="16"/>
      <c r="CG1124" s="16"/>
      <c r="CH1124" s="16"/>
      <c r="CI1124" s="16"/>
      <c r="CJ1124" s="16"/>
      <c r="CK1124" s="16"/>
      <c r="CL1124" s="16"/>
      <c r="CM1124" s="16"/>
      <c r="CN1124" s="16"/>
      <c r="CO1124" s="16"/>
      <c r="CP1124" s="16"/>
      <c r="CQ1124" s="16"/>
      <c r="CR1124" s="16"/>
      <c r="CS1124" s="16"/>
      <c r="CT1124" s="16"/>
      <c r="CU1124" s="16"/>
      <c r="CV1124" s="16"/>
      <c r="CW1124" s="16"/>
      <c r="CX1124" s="16"/>
      <c r="CY1124" s="16"/>
      <c r="CZ1124" s="16"/>
      <c r="DA1124" s="16"/>
      <c r="DB1124" s="16"/>
      <c r="DC1124" s="16"/>
      <c r="DD1124" s="16"/>
      <c r="DE1124" s="16"/>
      <c r="DF1124" s="16"/>
      <c r="DG1124" s="16"/>
      <c r="DH1124" s="16"/>
      <c r="DI1124" s="16"/>
      <c r="DJ1124" s="16"/>
      <c r="DK1124" s="16"/>
      <c r="DL1124" s="16"/>
      <c r="DM1124" s="16"/>
      <c r="DN1124" s="16"/>
      <c r="DO1124" s="16"/>
      <c r="DP1124" s="16"/>
      <c r="DQ1124" s="16"/>
      <c r="DR1124" s="16"/>
      <c r="DS1124" s="16"/>
      <c r="DT1124" s="16"/>
      <c r="DU1124" s="16"/>
      <c r="DV1124" s="16"/>
      <c r="DW1124" s="16"/>
      <c r="DX1124" s="16"/>
      <c r="DY1124" s="16"/>
      <c r="DZ1124" s="16"/>
      <c r="EA1124" s="16"/>
      <c r="EB1124" s="16"/>
      <c r="EC1124" s="16"/>
      <c r="ED1124" s="16"/>
      <c r="EE1124" s="16"/>
      <c r="EF1124" s="16"/>
      <c r="EG1124" s="16"/>
      <c r="EH1124" s="16"/>
      <c r="EI1124" s="16"/>
      <c r="EJ1124" s="16"/>
      <c r="EK1124" s="16"/>
      <c r="EL1124" s="16"/>
      <c r="EM1124" s="16"/>
      <c r="EN1124" s="16"/>
      <c r="EO1124" s="16"/>
      <c r="EP1124" s="16"/>
      <c r="EQ1124" s="16"/>
      <c r="ER1124" s="16"/>
      <c r="ES1124" s="16"/>
      <c r="ET1124" s="16"/>
      <c r="EU1124" s="16"/>
      <c r="EV1124" s="16"/>
      <c r="EW1124" s="16"/>
      <c r="EX1124" s="16"/>
      <c r="EY1124" s="16"/>
      <c r="EZ1124" s="16"/>
      <c r="FA1124" s="16"/>
      <c r="FB1124" s="16"/>
      <c r="FC1124" s="16"/>
      <c r="FD1124" s="16"/>
      <c r="FE1124" s="16"/>
      <c r="FF1124" s="16"/>
      <c r="FG1124" s="16"/>
      <c r="FH1124" s="16"/>
      <c r="FI1124" s="16"/>
      <c r="FJ1124" s="16"/>
      <c r="FK1124" s="16"/>
      <c r="FL1124" s="16"/>
      <c r="FM1124" s="16"/>
      <c r="FN1124" s="16"/>
      <c r="FO1124" s="16"/>
      <c r="FP1124" s="16"/>
      <c r="FQ1124" s="16"/>
      <c r="FR1124" s="16"/>
      <c r="FS1124" s="16"/>
      <c r="FT1124" s="16"/>
      <c r="FU1124" s="16"/>
      <c r="FV1124" s="16"/>
      <c r="FW1124" s="16"/>
      <c r="FX1124" s="16"/>
      <c r="FY1124" s="16"/>
      <c r="FZ1124" s="16"/>
      <c r="GA1124" s="16"/>
      <c r="GB1124" s="16"/>
      <c r="GC1124" s="16"/>
      <c r="GD1124" s="16"/>
      <c r="GE1124" s="16"/>
      <c r="GF1124" s="16"/>
      <c r="GG1124" s="16"/>
      <c r="GH1124" s="16"/>
      <c r="GI1124" s="16"/>
      <c r="GJ1124" s="16"/>
      <c r="GK1124" s="16"/>
      <c r="GL1124" s="16"/>
      <c r="GM1124" s="16"/>
      <c r="GN1124" s="16"/>
      <c r="GO1124" s="16"/>
      <c r="GP1124" s="16"/>
      <c r="GQ1124" s="16"/>
      <c r="GR1124" s="16"/>
      <c r="GS1124" s="16"/>
      <c r="GT1124" s="16"/>
      <c r="GU1124" s="16"/>
      <c r="GV1124" s="16"/>
      <c r="GW1124" s="16"/>
      <c r="GX1124" s="16"/>
      <c r="GY1124" s="16"/>
      <c r="GZ1124" s="16"/>
      <c r="HA1124" s="16"/>
      <c r="HB1124" s="16"/>
      <c r="HC1124" s="16"/>
      <c r="HD1124" s="16"/>
      <c r="HE1124" s="16"/>
      <c r="HF1124" s="16"/>
      <c r="HG1124" s="16"/>
      <c r="HH1124" s="16"/>
      <c r="HI1124" s="16"/>
      <c r="HJ1124" s="16"/>
      <c r="HK1124" s="16"/>
      <c r="HL1124" s="16"/>
      <c r="HM1124" s="16"/>
      <c r="HN1124" s="16"/>
      <c r="HO1124" s="16"/>
      <c r="HP1124" s="16"/>
      <c r="HQ1124" s="16"/>
      <c r="HR1124" s="16"/>
      <c r="HS1124" s="16"/>
      <c r="HT1124" s="16"/>
      <c r="HU1124" s="16"/>
      <c r="HV1124" s="16"/>
      <c r="HW1124" s="16"/>
      <c r="HX1124" s="16"/>
      <c r="HY1124" s="16"/>
      <c r="HZ1124" s="16"/>
      <c r="IA1124" s="16"/>
      <c r="IB1124" s="16"/>
      <c r="IC1124" s="16"/>
      <c r="ID1124" s="16"/>
      <c r="IE1124" s="16"/>
      <c r="IF1124" s="16"/>
      <c r="IG1124" s="16"/>
      <c r="IH1124" s="16"/>
      <c r="II1124" s="16"/>
      <c r="IJ1124" s="16"/>
      <c r="IK1124" s="16"/>
      <c r="IL1124" s="16"/>
      <c r="IM1124" s="16"/>
      <c r="IN1124" s="16"/>
      <c r="IO1124" s="16"/>
      <c r="IP1124" s="16"/>
      <c r="IQ1124" s="16"/>
      <c r="IR1124" s="16"/>
      <c r="IS1124" s="16"/>
      <c r="IT1124" s="16"/>
      <c r="IU1124" s="16"/>
      <c r="IV1124" s="16"/>
      <c r="IW1124" s="16"/>
      <c r="IX1124" s="16"/>
      <c r="IY1124" s="16"/>
      <c r="IZ1124" s="16"/>
      <c r="JA1124" s="16"/>
      <c r="JB1124" s="16"/>
      <c r="JC1124" s="16"/>
      <c r="JD1124" s="16"/>
      <c r="JE1124" s="16"/>
      <c r="JF1124" s="16"/>
      <c r="JG1124" s="16"/>
      <c r="JH1124" s="16"/>
      <c r="JI1124" s="16"/>
      <c r="JJ1124" s="16"/>
      <c r="JK1124" s="16"/>
      <c r="JL1124" s="16"/>
      <c r="JM1124" s="16"/>
      <c r="JN1124" s="16"/>
      <c r="JO1124" s="16"/>
      <c r="JP1124" s="16"/>
    </row>
    <row r="1125" spans="2:276" s="18" customFormat="1" ht="15.75" customHeight="1" x14ac:dyDescent="0.25">
      <c r="B1125" s="16"/>
      <c r="C1125" s="16"/>
      <c r="D1125" s="16"/>
      <c r="E1125" s="16"/>
      <c r="F1125" s="16"/>
      <c r="G1125" s="16"/>
      <c r="H1125" s="16"/>
      <c r="I1125" s="16"/>
      <c r="J1125" s="16"/>
      <c r="K1125" s="16"/>
      <c r="L1125" s="16"/>
      <c r="M1125" s="16"/>
      <c r="N1125" s="16"/>
      <c r="O1125" s="16"/>
      <c r="P1125" s="16"/>
      <c r="Q1125" s="16"/>
      <c r="R1125" s="16"/>
      <c r="S1125" s="16"/>
      <c r="T1125" s="16"/>
      <c r="U1125" s="16"/>
      <c r="V1125" s="16"/>
      <c r="W1125" s="16"/>
      <c r="X1125" s="16"/>
      <c r="Y1125" s="16"/>
      <c r="Z1125" s="16"/>
      <c r="AA1125" s="16"/>
      <c r="AB1125" s="16"/>
      <c r="AC1125" s="16"/>
      <c r="AD1125" s="16"/>
      <c r="AE1125" s="16"/>
      <c r="AF1125" s="16"/>
      <c r="AG1125" s="16"/>
      <c r="AH1125" s="16"/>
      <c r="AI1125" s="16"/>
      <c r="AJ1125" s="16"/>
      <c r="AK1125" s="16"/>
      <c r="AL1125" s="16"/>
      <c r="AM1125" s="16"/>
      <c r="AN1125" s="16"/>
      <c r="AO1125" s="16"/>
      <c r="AP1125" s="16"/>
      <c r="AQ1125" s="16"/>
      <c r="AR1125" s="16"/>
      <c r="AS1125" s="16"/>
      <c r="AT1125" s="16"/>
      <c r="AU1125" s="16"/>
      <c r="AV1125" s="16"/>
      <c r="AW1125" s="16"/>
      <c r="AX1125" s="16"/>
      <c r="AY1125" s="16"/>
      <c r="AZ1125" s="16"/>
      <c r="BA1125" s="16"/>
      <c r="BB1125" s="16"/>
      <c r="BC1125" s="16"/>
      <c r="BD1125" s="16"/>
      <c r="BE1125" s="16"/>
      <c r="BF1125" s="16"/>
      <c r="BG1125" s="16"/>
      <c r="BH1125" s="16"/>
      <c r="BI1125" s="16"/>
      <c r="BJ1125" s="16"/>
      <c r="BK1125" s="16"/>
      <c r="BL1125" s="16"/>
      <c r="BM1125" s="16"/>
      <c r="BN1125" s="16"/>
      <c r="BO1125" s="16"/>
      <c r="BP1125" s="16"/>
      <c r="BQ1125" s="16"/>
      <c r="BR1125" s="16"/>
      <c r="BS1125" s="16"/>
      <c r="BT1125" s="16"/>
      <c r="BU1125" s="16"/>
      <c r="BV1125" s="16"/>
      <c r="BW1125" s="16"/>
      <c r="BX1125" s="16"/>
      <c r="BY1125" s="16"/>
      <c r="BZ1125" s="16"/>
      <c r="CA1125" s="16"/>
      <c r="CB1125" s="16"/>
      <c r="CC1125" s="16"/>
      <c r="CD1125" s="16"/>
      <c r="CE1125" s="16"/>
      <c r="CF1125" s="16"/>
      <c r="CG1125" s="16"/>
      <c r="CH1125" s="16"/>
      <c r="CI1125" s="16"/>
      <c r="CJ1125" s="16"/>
      <c r="CK1125" s="16"/>
      <c r="CL1125" s="16"/>
      <c r="CM1125" s="16"/>
      <c r="CN1125" s="16"/>
      <c r="CO1125" s="16"/>
      <c r="CP1125" s="16"/>
      <c r="CQ1125" s="16"/>
      <c r="CR1125" s="16"/>
      <c r="CS1125" s="16"/>
      <c r="CT1125" s="16"/>
      <c r="CU1125" s="16"/>
      <c r="CV1125" s="16"/>
      <c r="CW1125" s="16"/>
      <c r="CX1125" s="16"/>
      <c r="CY1125" s="16"/>
      <c r="CZ1125" s="16"/>
      <c r="DA1125" s="16"/>
      <c r="DB1125" s="16"/>
      <c r="DC1125" s="16"/>
      <c r="DD1125" s="16"/>
      <c r="DE1125" s="16"/>
      <c r="DF1125" s="16"/>
      <c r="DG1125" s="16"/>
      <c r="DH1125" s="16"/>
      <c r="DI1125" s="16"/>
      <c r="DJ1125" s="16"/>
      <c r="DK1125" s="16"/>
      <c r="DL1125" s="16"/>
      <c r="DM1125" s="16"/>
      <c r="DN1125" s="16"/>
      <c r="DO1125" s="16"/>
      <c r="DP1125" s="16"/>
      <c r="DQ1125" s="16"/>
      <c r="DR1125" s="16"/>
      <c r="DS1125" s="16"/>
      <c r="DT1125" s="16"/>
      <c r="DU1125" s="16"/>
      <c r="DV1125" s="16"/>
      <c r="DW1125" s="16"/>
      <c r="DX1125" s="16"/>
      <c r="DY1125" s="16"/>
      <c r="DZ1125" s="16"/>
      <c r="EA1125" s="16"/>
      <c r="EB1125" s="16"/>
      <c r="EC1125" s="16"/>
      <c r="ED1125" s="16"/>
      <c r="EE1125" s="16"/>
      <c r="EF1125" s="16"/>
      <c r="EG1125" s="16"/>
      <c r="EH1125" s="16"/>
      <c r="EI1125" s="16"/>
      <c r="EJ1125" s="16"/>
      <c r="EK1125" s="16"/>
      <c r="EL1125" s="16"/>
      <c r="EM1125" s="16"/>
      <c r="EN1125" s="16"/>
      <c r="EO1125" s="16"/>
      <c r="EP1125" s="16"/>
      <c r="EQ1125" s="16"/>
      <c r="ER1125" s="16"/>
      <c r="ES1125" s="16"/>
      <c r="ET1125" s="16"/>
      <c r="EU1125" s="16"/>
      <c r="EV1125" s="16"/>
      <c r="EW1125" s="16"/>
      <c r="EX1125" s="16"/>
      <c r="EY1125" s="16"/>
      <c r="EZ1125" s="16"/>
      <c r="FA1125" s="16"/>
      <c r="FB1125" s="16"/>
      <c r="FC1125" s="16"/>
      <c r="FD1125" s="16"/>
      <c r="FE1125" s="16"/>
      <c r="FF1125" s="16"/>
      <c r="FG1125" s="16"/>
      <c r="FH1125" s="16"/>
      <c r="FI1125" s="16"/>
      <c r="FJ1125" s="16"/>
      <c r="FK1125" s="16"/>
      <c r="FL1125" s="16"/>
      <c r="FM1125" s="16"/>
      <c r="FN1125" s="16"/>
      <c r="FO1125" s="16"/>
      <c r="FP1125" s="16"/>
      <c r="FQ1125" s="16"/>
      <c r="FR1125" s="16"/>
      <c r="FS1125" s="16"/>
      <c r="FT1125" s="16"/>
      <c r="FU1125" s="16"/>
      <c r="FV1125" s="16"/>
      <c r="FW1125" s="16"/>
      <c r="FX1125" s="16"/>
      <c r="FY1125" s="16"/>
      <c r="FZ1125" s="16"/>
      <c r="GA1125" s="16"/>
      <c r="GB1125" s="16"/>
      <c r="GC1125" s="16"/>
      <c r="GD1125" s="16"/>
      <c r="GE1125" s="16"/>
      <c r="GF1125" s="16"/>
      <c r="GG1125" s="16"/>
      <c r="GH1125" s="16"/>
      <c r="GI1125" s="16"/>
      <c r="GJ1125" s="16"/>
      <c r="GK1125" s="16"/>
      <c r="GL1125" s="16"/>
      <c r="GM1125" s="16"/>
      <c r="GN1125" s="16"/>
      <c r="GO1125" s="16"/>
      <c r="GP1125" s="16"/>
      <c r="GQ1125" s="16"/>
      <c r="GR1125" s="16"/>
      <c r="GS1125" s="16"/>
      <c r="GT1125" s="16"/>
      <c r="GU1125" s="16"/>
      <c r="GV1125" s="16"/>
      <c r="GW1125" s="16"/>
      <c r="GX1125" s="16"/>
      <c r="GY1125" s="16"/>
      <c r="GZ1125" s="16"/>
      <c r="HA1125" s="16"/>
      <c r="HB1125" s="16"/>
      <c r="HC1125" s="16"/>
      <c r="HD1125" s="16"/>
      <c r="HE1125" s="16"/>
      <c r="HF1125" s="16"/>
      <c r="HG1125" s="16"/>
      <c r="HH1125" s="16"/>
      <c r="HI1125" s="16"/>
      <c r="HJ1125" s="16"/>
      <c r="HK1125" s="16"/>
      <c r="HL1125" s="16"/>
      <c r="HM1125" s="16"/>
      <c r="HN1125" s="16"/>
      <c r="HO1125" s="16"/>
      <c r="HP1125" s="16"/>
      <c r="HQ1125" s="16"/>
      <c r="HR1125" s="16"/>
      <c r="HS1125" s="16"/>
      <c r="HT1125" s="16"/>
      <c r="HU1125" s="16"/>
      <c r="HV1125" s="16"/>
      <c r="HW1125" s="16"/>
      <c r="HX1125" s="16"/>
      <c r="HY1125" s="16"/>
      <c r="HZ1125" s="16"/>
      <c r="IA1125" s="16"/>
      <c r="IB1125" s="16"/>
      <c r="IC1125" s="16"/>
      <c r="ID1125" s="16"/>
      <c r="IE1125" s="16"/>
      <c r="IF1125" s="16"/>
      <c r="IG1125" s="16"/>
      <c r="IH1125" s="16"/>
      <c r="II1125" s="16"/>
      <c r="IJ1125" s="16"/>
      <c r="IK1125" s="16"/>
      <c r="IL1125" s="16"/>
      <c r="IM1125" s="16"/>
      <c r="IN1125" s="16"/>
      <c r="IO1125" s="16"/>
      <c r="IP1125" s="16"/>
      <c r="IQ1125" s="16"/>
      <c r="IR1125" s="16"/>
      <c r="IS1125" s="16"/>
      <c r="IT1125" s="16"/>
      <c r="IU1125" s="16"/>
      <c r="IV1125" s="16"/>
      <c r="IW1125" s="16"/>
      <c r="IX1125" s="16"/>
      <c r="IY1125" s="16"/>
      <c r="IZ1125" s="16"/>
      <c r="JA1125" s="16"/>
      <c r="JB1125" s="16"/>
      <c r="JC1125" s="16"/>
      <c r="JD1125" s="16"/>
      <c r="JE1125" s="16"/>
      <c r="JF1125" s="16"/>
      <c r="JG1125" s="16"/>
      <c r="JH1125" s="16"/>
      <c r="JI1125" s="16"/>
      <c r="JJ1125" s="16"/>
      <c r="JK1125" s="16"/>
      <c r="JL1125" s="16"/>
      <c r="JM1125" s="16"/>
      <c r="JN1125" s="16"/>
      <c r="JO1125" s="16"/>
      <c r="JP1125" s="16"/>
    </row>
    <row r="1126" spans="2:276" s="18" customFormat="1" ht="15.75" customHeight="1" x14ac:dyDescent="0.25">
      <c r="B1126" s="16"/>
      <c r="C1126" s="16"/>
      <c r="D1126" s="16"/>
      <c r="E1126" s="16"/>
      <c r="F1126" s="16"/>
      <c r="G1126" s="16"/>
      <c r="H1126" s="16"/>
      <c r="I1126" s="16"/>
      <c r="J1126" s="16"/>
      <c r="K1126" s="16"/>
      <c r="L1126" s="16"/>
      <c r="M1126" s="16"/>
      <c r="N1126" s="16"/>
      <c r="O1126" s="16"/>
      <c r="P1126" s="16"/>
      <c r="Q1126" s="16"/>
      <c r="R1126" s="16"/>
      <c r="S1126" s="16"/>
      <c r="T1126" s="16"/>
      <c r="U1126" s="16"/>
      <c r="V1126" s="16"/>
      <c r="W1126" s="16"/>
      <c r="X1126" s="16"/>
      <c r="Y1126" s="16"/>
      <c r="Z1126" s="16"/>
      <c r="AA1126" s="16"/>
      <c r="AB1126" s="16"/>
      <c r="AC1126" s="16"/>
      <c r="AD1126" s="16"/>
      <c r="AE1126" s="16"/>
      <c r="AF1126" s="16"/>
      <c r="AG1126" s="16"/>
      <c r="AH1126" s="16"/>
      <c r="AI1126" s="16"/>
      <c r="AJ1126" s="16"/>
      <c r="AK1126" s="16"/>
      <c r="AL1126" s="16"/>
      <c r="AM1126" s="16"/>
      <c r="AN1126" s="16"/>
      <c r="AO1126" s="16"/>
      <c r="AP1126" s="16"/>
      <c r="AQ1126" s="16"/>
      <c r="AR1126" s="16"/>
      <c r="AS1126" s="16"/>
      <c r="AT1126" s="16"/>
      <c r="AU1126" s="16"/>
      <c r="AV1126" s="16"/>
      <c r="AW1126" s="16"/>
      <c r="AX1126" s="16"/>
      <c r="AY1126" s="16"/>
      <c r="AZ1126" s="16"/>
      <c r="BA1126" s="16"/>
      <c r="BB1126" s="16"/>
      <c r="BC1126" s="16"/>
      <c r="BD1126" s="16"/>
      <c r="BE1126" s="16"/>
      <c r="BF1126" s="16"/>
      <c r="BG1126" s="16"/>
      <c r="BH1126" s="16"/>
      <c r="BI1126" s="16"/>
      <c r="BJ1126" s="16"/>
      <c r="BK1126" s="16"/>
      <c r="BL1126" s="16"/>
      <c r="BM1126" s="16"/>
      <c r="BN1126" s="16"/>
      <c r="BO1126" s="16"/>
      <c r="BP1126" s="16"/>
      <c r="BQ1126" s="16"/>
      <c r="BR1126" s="16"/>
      <c r="BS1126" s="16"/>
      <c r="BT1126" s="16"/>
      <c r="BU1126" s="16"/>
      <c r="BV1126" s="16"/>
      <c r="BW1126" s="16"/>
      <c r="BX1126" s="16"/>
      <c r="BY1126" s="16"/>
      <c r="BZ1126" s="16"/>
      <c r="CA1126" s="16"/>
      <c r="CB1126" s="16"/>
      <c r="CC1126" s="16"/>
      <c r="CD1126" s="16"/>
      <c r="CE1126" s="16"/>
      <c r="CF1126" s="16"/>
      <c r="CG1126" s="16"/>
      <c r="CH1126" s="16"/>
      <c r="CI1126" s="16"/>
      <c r="CJ1126" s="16"/>
      <c r="CK1126" s="16"/>
      <c r="CL1126" s="16"/>
      <c r="CM1126" s="16"/>
      <c r="CN1126" s="16"/>
      <c r="CO1126" s="16"/>
      <c r="CP1126" s="16"/>
      <c r="CQ1126" s="16"/>
      <c r="CR1126" s="16"/>
      <c r="CS1126" s="16"/>
      <c r="CT1126" s="16"/>
      <c r="CU1126" s="16"/>
      <c r="CV1126" s="16"/>
      <c r="CW1126" s="16"/>
      <c r="CX1126" s="16"/>
      <c r="CY1126" s="16"/>
      <c r="CZ1126" s="16"/>
      <c r="DA1126" s="16"/>
      <c r="DB1126" s="16"/>
      <c r="DC1126" s="16"/>
      <c r="DD1126" s="16"/>
      <c r="DE1126" s="16"/>
      <c r="DF1126" s="16"/>
      <c r="DG1126" s="16"/>
      <c r="DH1126" s="16"/>
      <c r="DI1126" s="16"/>
      <c r="DJ1126" s="16"/>
      <c r="DK1126" s="16"/>
      <c r="DL1126" s="16"/>
      <c r="DM1126" s="16"/>
      <c r="DN1126" s="16"/>
      <c r="DO1126" s="16"/>
      <c r="DP1126" s="16"/>
      <c r="DQ1126" s="16"/>
      <c r="DR1126" s="16"/>
      <c r="DS1126" s="16"/>
      <c r="DT1126" s="16"/>
      <c r="DU1126" s="16"/>
      <c r="DV1126" s="16"/>
      <c r="DW1126" s="16"/>
      <c r="DX1126" s="16"/>
      <c r="DY1126" s="16"/>
      <c r="DZ1126" s="16"/>
      <c r="EA1126" s="16"/>
      <c r="EB1126" s="16"/>
      <c r="EC1126" s="16"/>
      <c r="ED1126" s="16"/>
      <c r="EE1126" s="16"/>
      <c r="EF1126" s="16"/>
      <c r="EG1126" s="16"/>
      <c r="EH1126" s="16"/>
      <c r="EI1126" s="16"/>
      <c r="EJ1126" s="16"/>
      <c r="EK1126" s="16"/>
      <c r="EL1126" s="16"/>
      <c r="EM1126" s="16"/>
      <c r="EN1126" s="16"/>
      <c r="EO1126" s="16"/>
      <c r="EP1126" s="16"/>
      <c r="EQ1126" s="16"/>
      <c r="ER1126" s="16"/>
      <c r="ES1126" s="16"/>
      <c r="ET1126" s="16"/>
      <c r="EU1126" s="16"/>
      <c r="EV1126" s="16"/>
      <c r="EW1126" s="16"/>
      <c r="EX1126" s="16"/>
      <c r="EY1126" s="16"/>
      <c r="EZ1126" s="16"/>
      <c r="FA1126" s="16"/>
      <c r="FB1126" s="16"/>
      <c r="FC1126" s="16"/>
      <c r="FD1126" s="16"/>
      <c r="FE1126" s="16"/>
      <c r="FF1126" s="16"/>
      <c r="FG1126" s="16"/>
      <c r="FH1126" s="16"/>
      <c r="FI1126" s="16"/>
      <c r="FJ1126" s="16"/>
      <c r="FK1126" s="16"/>
      <c r="FL1126" s="16"/>
      <c r="FM1126" s="16"/>
      <c r="FN1126" s="16"/>
      <c r="FO1126" s="16"/>
      <c r="FP1126" s="16"/>
      <c r="FQ1126" s="16"/>
      <c r="FR1126" s="16"/>
      <c r="FS1126" s="16"/>
      <c r="FT1126" s="16"/>
      <c r="FU1126" s="16"/>
      <c r="FV1126" s="16"/>
      <c r="FW1126" s="16"/>
      <c r="FX1126" s="16"/>
      <c r="FY1126" s="16"/>
      <c r="FZ1126" s="16"/>
      <c r="GA1126" s="16"/>
      <c r="GB1126" s="16"/>
      <c r="GC1126" s="16"/>
      <c r="GD1126" s="16"/>
      <c r="GE1126" s="16"/>
      <c r="GF1126" s="16"/>
      <c r="GG1126" s="16"/>
      <c r="GH1126" s="16"/>
      <c r="GI1126" s="16"/>
      <c r="GJ1126" s="16"/>
      <c r="GK1126" s="16"/>
      <c r="GL1126" s="16"/>
      <c r="GM1126" s="16"/>
      <c r="GN1126" s="16"/>
      <c r="GO1126" s="16"/>
      <c r="GP1126" s="16"/>
      <c r="GQ1126" s="16"/>
      <c r="GR1126" s="16"/>
      <c r="GS1126" s="16"/>
      <c r="GT1126" s="16"/>
      <c r="GU1126" s="16"/>
      <c r="GV1126" s="16"/>
      <c r="GW1126" s="16"/>
      <c r="GX1126" s="16"/>
      <c r="GY1126" s="16"/>
      <c r="GZ1126" s="16"/>
      <c r="HA1126" s="16"/>
      <c r="HB1126" s="16"/>
      <c r="HC1126" s="16"/>
      <c r="HD1126" s="16"/>
      <c r="HE1126" s="16"/>
      <c r="HF1126" s="16"/>
      <c r="HG1126" s="16"/>
      <c r="HH1126" s="16"/>
      <c r="HI1126" s="16"/>
      <c r="HJ1126" s="16"/>
      <c r="HK1126" s="16"/>
      <c r="HL1126" s="16"/>
      <c r="HM1126" s="16"/>
      <c r="HN1126" s="16"/>
      <c r="HO1126" s="16"/>
      <c r="HP1126" s="16"/>
      <c r="HQ1126" s="16"/>
      <c r="HR1126" s="16"/>
      <c r="HS1126" s="16"/>
      <c r="HT1126" s="16"/>
      <c r="HU1126" s="16"/>
      <c r="HV1126" s="16"/>
      <c r="HW1126" s="16"/>
      <c r="HX1126" s="16"/>
      <c r="HY1126" s="16"/>
      <c r="HZ1126" s="16"/>
      <c r="IA1126" s="16"/>
      <c r="IB1126" s="16"/>
      <c r="IC1126" s="16"/>
      <c r="ID1126" s="16"/>
      <c r="IE1126" s="16"/>
      <c r="IF1126" s="16"/>
      <c r="IG1126" s="16"/>
      <c r="IH1126" s="16"/>
      <c r="II1126" s="16"/>
      <c r="IJ1126" s="16"/>
      <c r="IK1126" s="16"/>
      <c r="IL1126" s="16"/>
      <c r="IM1126" s="16"/>
      <c r="IN1126" s="16"/>
      <c r="IO1126" s="16"/>
      <c r="IP1126" s="16"/>
      <c r="IQ1126" s="16"/>
      <c r="IR1126" s="16"/>
      <c r="IS1126" s="16"/>
      <c r="IT1126" s="16"/>
      <c r="IU1126" s="16"/>
      <c r="IV1126" s="16"/>
      <c r="IW1126" s="16"/>
      <c r="IX1126" s="16"/>
      <c r="IY1126" s="16"/>
      <c r="IZ1126" s="16"/>
      <c r="JA1126" s="16"/>
      <c r="JB1126" s="16"/>
      <c r="JC1126" s="16"/>
      <c r="JD1126" s="16"/>
      <c r="JE1126" s="16"/>
      <c r="JF1126" s="16"/>
      <c r="JG1126" s="16"/>
      <c r="JH1126" s="16"/>
      <c r="JI1126" s="16"/>
      <c r="JJ1126" s="16"/>
      <c r="JK1126" s="16"/>
      <c r="JL1126" s="16"/>
      <c r="JM1126" s="16"/>
      <c r="JN1126" s="16"/>
      <c r="JO1126" s="16"/>
      <c r="JP1126" s="16"/>
    </row>
    <row r="1127" spans="2:276" s="18" customFormat="1" ht="15.75" customHeight="1" x14ac:dyDescent="0.25">
      <c r="B1127" s="16"/>
      <c r="C1127" s="16"/>
      <c r="D1127" s="16"/>
      <c r="E1127" s="16"/>
      <c r="F1127" s="16"/>
      <c r="G1127" s="16"/>
      <c r="H1127" s="16"/>
      <c r="I1127" s="16"/>
      <c r="J1127" s="16"/>
      <c r="K1127" s="16"/>
      <c r="L1127" s="16"/>
      <c r="M1127" s="16"/>
      <c r="N1127" s="16"/>
      <c r="O1127" s="16"/>
      <c r="P1127" s="16"/>
      <c r="Q1127" s="16"/>
      <c r="R1127" s="16"/>
      <c r="S1127" s="16"/>
      <c r="T1127" s="16"/>
      <c r="U1127" s="16"/>
      <c r="V1127" s="16"/>
      <c r="W1127" s="16"/>
      <c r="X1127" s="16"/>
      <c r="Y1127" s="16"/>
      <c r="Z1127" s="16"/>
      <c r="AA1127" s="16"/>
      <c r="AB1127" s="16"/>
      <c r="AC1127" s="16"/>
      <c r="AD1127" s="16"/>
      <c r="AE1127" s="16"/>
      <c r="AF1127" s="16"/>
      <c r="AG1127" s="16"/>
      <c r="AH1127" s="16"/>
      <c r="AI1127" s="16"/>
      <c r="AJ1127" s="16"/>
      <c r="AK1127" s="16"/>
      <c r="AL1127" s="16"/>
      <c r="AM1127" s="16"/>
      <c r="AN1127" s="16"/>
      <c r="AO1127" s="16"/>
      <c r="AP1127" s="16"/>
      <c r="AQ1127" s="16"/>
      <c r="AR1127" s="16"/>
      <c r="AS1127" s="16"/>
      <c r="AT1127" s="16"/>
      <c r="AU1127" s="16"/>
      <c r="AV1127" s="16"/>
      <c r="AW1127" s="16"/>
      <c r="AX1127" s="16"/>
      <c r="AY1127" s="16"/>
      <c r="AZ1127" s="16"/>
      <c r="BA1127" s="16"/>
      <c r="BB1127" s="16"/>
      <c r="BC1127" s="16"/>
      <c r="BD1127" s="16"/>
      <c r="BE1127" s="16"/>
      <c r="BF1127" s="16"/>
      <c r="BG1127" s="16"/>
      <c r="BH1127" s="16"/>
      <c r="BI1127" s="16"/>
      <c r="BJ1127" s="16"/>
      <c r="BK1127" s="16"/>
      <c r="BL1127" s="16"/>
      <c r="BM1127" s="16"/>
      <c r="BN1127" s="16"/>
      <c r="BO1127" s="16"/>
      <c r="BP1127" s="16"/>
      <c r="BQ1127" s="16"/>
      <c r="BR1127" s="16"/>
      <c r="BS1127" s="16"/>
      <c r="BT1127" s="16"/>
      <c r="BU1127" s="16"/>
      <c r="BV1127" s="16"/>
      <c r="BW1127" s="16"/>
      <c r="BX1127" s="16"/>
      <c r="BY1127" s="16"/>
      <c r="BZ1127" s="16"/>
      <c r="CA1127" s="16"/>
      <c r="CB1127" s="16"/>
      <c r="CC1127" s="16"/>
      <c r="CD1127" s="16"/>
      <c r="CE1127" s="16"/>
      <c r="CF1127" s="16"/>
      <c r="CG1127" s="16"/>
      <c r="CH1127" s="16"/>
      <c r="CI1127" s="16"/>
      <c r="CJ1127" s="16"/>
      <c r="CK1127" s="16"/>
      <c r="CL1127" s="16"/>
      <c r="CM1127" s="16"/>
      <c r="CN1127" s="16"/>
      <c r="CO1127" s="16"/>
      <c r="CP1127" s="16"/>
      <c r="CQ1127" s="16"/>
      <c r="CR1127" s="16"/>
      <c r="CS1127" s="16"/>
      <c r="CT1127" s="16"/>
      <c r="CU1127" s="16"/>
      <c r="CV1127" s="16"/>
      <c r="CW1127" s="16"/>
      <c r="CX1127" s="16"/>
      <c r="CY1127" s="16"/>
      <c r="CZ1127" s="16"/>
      <c r="DA1127" s="16"/>
      <c r="DB1127" s="16"/>
      <c r="DC1127" s="16"/>
      <c r="DD1127" s="16"/>
      <c r="DE1127" s="16"/>
      <c r="DF1127" s="16"/>
      <c r="DG1127" s="16"/>
      <c r="DH1127" s="16"/>
      <c r="DI1127" s="16"/>
      <c r="DJ1127" s="16"/>
      <c r="DK1127" s="16"/>
      <c r="DL1127" s="16"/>
      <c r="DM1127" s="16"/>
      <c r="DN1127" s="16"/>
      <c r="DO1127" s="16"/>
      <c r="DP1127" s="16"/>
      <c r="DQ1127" s="16"/>
      <c r="DR1127" s="16"/>
      <c r="DS1127" s="16"/>
      <c r="DT1127" s="16"/>
      <c r="DU1127" s="16"/>
      <c r="DV1127" s="16"/>
      <c r="DW1127" s="16"/>
      <c r="DX1127" s="16"/>
      <c r="DY1127" s="16"/>
      <c r="DZ1127" s="16"/>
      <c r="EA1127" s="16"/>
      <c r="EB1127" s="16"/>
      <c r="EC1127" s="16"/>
      <c r="ED1127" s="16"/>
      <c r="EE1127" s="16"/>
      <c r="EF1127" s="16"/>
      <c r="EG1127" s="16"/>
      <c r="EH1127" s="16"/>
      <c r="EI1127" s="16"/>
      <c r="EJ1127" s="16"/>
      <c r="EK1127" s="16"/>
      <c r="EL1127" s="16"/>
      <c r="EM1127" s="16"/>
      <c r="EN1127" s="16"/>
      <c r="EO1127" s="16"/>
      <c r="EP1127" s="16"/>
      <c r="EQ1127" s="16"/>
      <c r="ER1127" s="16"/>
      <c r="ES1127" s="16"/>
      <c r="ET1127" s="16"/>
      <c r="EU1127" s="16"/>
      <c r="EV1127" s="16"/>
      <c r="EW1127" s="16"/>
      <c r="EX1127" s="16"/>
      <c r="EY1127" s="16"/>
      <c r="EZ1127" s="16"/>
      <c r="FA1127" s="16"/>
      <c r="FB1127" s="16"/>
      <c r="FC1127" s="16"/>
      <c r="FD1127" s="16"/>
      <c r="FE1127" s="16"/>
      <c r="FF1127" s="16"/>
      <c r="FG1127" s="16"/>
      <c r="FH1127" s="16"/>
      <c r="FI1127" s="16"/>
      <c r="FJ1127" s="16"/>
      <c r="FK1127" s="16"/>
      <c r="FL1127" s="16"/>
      <c r="FM1127" s="16"/>
      <c r="FN1127" s="16"/>
      <c r="FO1127" s="16"/>
      <c r="FP1127" s="16"/>
      <c r="FQ1127" s="16"/>
      <c r="FR1127" s="16"/>
      <c r="FS1127" s="16"/>
      <c r="FT1127" s="16"/>
      <c r="FU1127" s="16"/>
      <c r="FV1127" s="16"/>
      <c r="FW1127" s="16"/>
      <c r="FX1127" s="16"/>
      <c r="FY1127" s="16"/>
      <c r="FZ1127" s="16"/>
      <c r="GA1127" s="16"/>
      <c r="GB1127" s="16"/>
      <c r="GC1127" s="16"/>
      <c r="GD1127" s="16"/>
      <c r="GE1127" s="16"/>
      <c r="GF1127" s="16"/>
      <c r="GG1127" s="16"/>
      <c r="GH1127" s="16"/>
      <c r="GI1127" s="16"/>
      <c r="GJ1127" s="16"/>
      <c r="GK1127" s="16"/>
      <c r="GL1127" s="16"/>
      <c r="GM1127" s="16"/>
      <c r="GN1127" s="16"/>
      <c r="GO1127" s="16"/>
      <c r="GP1127" s="16"/>
      <c r="GQ1127" s="16"/>
      <c r="GR1127" s="16"/>
      <c r="GS1127" s="16"/>
      <c r="GT1127" s="16"/>
      <c r="GU1127" s="16"/>
      <c r="GV1127" s="16"/>
      <c r="GW1127" s="16"/>
      <c r="GX1127" s="16"/>
      <c r="GY1127" s="16"/>
      <c r="GZ1127" s="16"/>
      <c r="HA1127" s="16"/>
      <c r="HB1127" s="16"/>
      <c r="HC1127" s="16"/>
      <c r="HD1127" s="16"/>
      <c r="HE1127" s="16"/>
      <c r="HF1127" s="16"/>
      <c r="HG1127" s="16"/>
      <c r="HH1127" s="16"/>
      <c r="HI1127" s="16"/>
      <c r="HJ1127" s="16"/>
      <c r="HK1127" s="16"/>
      <c r="HL1127" s="16"/>
      <c r="HM1127" s="16"/>
      <c r="HN1127" s="16"/>
      <c r="HO1127" s="16"/>
      <c r="HP1127" s="16"/>
      <c r="HQ1127" s="16"/>
      <c r="HR1127" s="16"/>
      <c r="HS1127" s="16"/>
      <c r="HT1127" s="16"/>
      <c r="HU1127" s="16"/>
      <c r="HV1127" s="16"/>
      <c r="HW1127" s="16"/>
      <c r="HX1127" s="16"/>
      <c r="HY1127" s="16"/>
      <c r="HZ1127" s="16"/>
      <c r="IA1127" s="16"/>
      <c r="IB1127" s="16"/>
      <c r="IC1127" s="16"/>
      <c r="ID1127" s="16"/>
      <c r="IE1127" s="16"/>
      <c r="IF1127" s="16"/>
      <c r="IG1127" s="16"/>
      <c r="IH1127" s="16"/>
      <c r="II1127" s="16"/>
      <c r="IJ1127" s="16"/>
      <c r="IK1127" s="16"/>
      <c r="IL1127" s="16"/>
      <c r="IM1127" s="16"/>
      <c r="IN1127" s="16"/>
      <c r="IO1127" s="16"/>
      <c r="IP1127" s="16"/>
      <c r="IQ1127" s="16"/>
      <c r="IR1127" s="16"/>
      <c r="IS1127" s="16"/>
      <c r="IT1127" s="16"/>
      <c r="IU1127" s="16"/>
      <c r="IV1127" s="16"/>
      <c r="IW1127" s="16"/>
      <c r="IX1127" s="16"/>
      <c r="IY1127" s="16"/>
      <c r="IZ1127" s="16"/>
      <c r="JA1127" s="16"/>
      <c r="JB1127" s="16"/>
      <c r="JC1127" s="16"/>
      <c r="JD1127" s="16"/>
      <c r="JE1127" s="16"/>
      <c r="JF1127" s="16"/>
      <c r="JG1127" s="16"/>
      <c r="JH1127" s="16"/>
      <c r="JI1127" s="16"/>
      <c r="JJ1127" s="16"/>
      <c r="JK1127" s="16"/>
      <c r="JL1127" s="16"/>
      <c r="JM1127" s="16"/>
      <c r="JN1127" s="16"/>
      <c r="JO1127" s="16"/>
      <c r="JP1127" s="16"/>
    </row>
    <row r="1128" spans="2:276" s="18" customFormat="1" ht="15.75" customHeight="1" x14ac:dyDescent="0.25">
      <c r="B1128" s="16"/>
      <c r="C1128" s="16"/>
      <c r="D1128" s="16"/>
      <c r="E1128" s="16"/>
      <c r="F1128" s="16"/>
      <c r="G1128" s="16"/>
      <c r="H1128" s="16"/>
      <c r="I1128" s="16"/>
      <c r="J1128" s="16"/>
      <c r="K1128" s="16"/>
      <c r="L1128" s="16"/>
      <c r="M1128" s="16"/>
      <c r="N1128" s="16"/>
      <c r="O1128" s="16"/>
      <c r="P1128" s="16"/>
      <c r="Q1128" s="16"/>
      <c r="R1128" s="16"/>
      <c r="S1128" s="16"/>
      <c r="T1128" s="16"/>
      <c r="U1128" s="16"/>
      <c r="V1128" s="16"/>
      <c r="W1128" s="16"/>
      <c r="X1128" s="16"/>
      <c r="Y1128" s="16"/>
      <c r="Z1128" s="16"/>
      <c r="AA1128" s="16"/>
      <c r="AB1128" s="16"/>
      <c r="AC1128" s="16"/>
      <c r="AD1128" s="16"/>
      <c r="AE1128" s="16"/>
      <c r="AF1128" s="16"/>
      <c r="AG1128" s="16"/>
      <c r="AH1128" s="16"/>
      <c r="AI1128" s="16"/>
      <c r="AJ1128" s="16"/>
      <c r="AK1128" s="16"/>
      <c r="AL1128" s="16"/>
      <c r="AM1128" s="16"/>
      <c r="AN1128" s="16"/>
      <c r="AO1128" s="16"/>
      <c r="AP1128" s="16"/>
      <c r="AQ1128" s="16"/>
      <c r="AR1128" s="16"/>
      <c r="AS1128" s="16"/>
      <c r="AT1128" s="16"/>
      <c r="AU1128" s="16"/>
      <c r="AV1128" s="16"/>
      <c r="AW1128" s="16"/>
      <c r="AX1128" s="16"/>
      <c r="AY1128" s="16"/>
      <c r="AZ1128" s="16"/>
      <c r="BA1128" s="16"/>
      <c r="BB1128" s="16"/>
      <c r="BC1128" s="16"/>
      <c r="BD1128" s="16"/>
      <c r="BE1128" s="16"/>
      <c r="BF1128" s="16"/>
      <c r="BG1128" s="16"/>
      <c r="BH1128" s="16"/>
      <c r="BI1128" s="16"/>
      <c r="BJ1128" s="16"/>
      <c r="BK1128" s="16"/>
      <c r="BL1128" s="16"/>
      <c r="BM1128" s="16"/>
      <c r="BN1128" s="16"/>
      <c r="BO1128" s="16"/>
      <c r="BP1128" s="16"/>
      <c r="BQ1128" s="16"/>
      <c r="BR1128" s="16"/>
      <c r="BS1128" s="16"/>
      <c r="BT1128" s="16"/>
      <c r="BU1128" s="16"/>
      <c r="BV1128" s="16"/>
      <c r="BW1128" s="16"/>
      <c r="BX1128" s="16"/>
      <c r="BY1128" s="16"/>
      <c r="BZ1128" s="16"/>
      <c r="CA1128" s="16"/>
      <c r="CB1128" s="16"/>
      <c r="CC1128" s="16"/>
      <c r="CD1128" s="16"/>
      <c r="CE1128" s="16"/>
      <c r="CF1128" s="16"/>
      <c r="CG1128" s="16"/>
      <c r="CH1128" s="16"/>
      <c r="CI1128" s="16"/>
      <c r="CJ1128" s="16"/>
      <c r="CK1128" s="16"/>
      <c r="CL1128" s="16"/>
      <c r="CM1128" s="16"/>
      <c r="CN1128" s="16"/>
      <c r="CO1128" s="16"/>
      <c r="CP1128" s="16"/>
      <c r="CQ1128" s="16"/>
      <c r="CR1128" s="16"/>
      <c r="CS1128" s="16"/>
      <c r="CT1128" s="16"/>
      <c r="CU1128" s="16"/>
      <c r="CV1128" s="16"/>
      <c r="CW1128" s="16"/>
      <c r="CX1128" s="16"/>
      <c r="CY1128" s="16"/>
      <c r="CZ1128" s="16"/>
      <c r="DA1128" s="16"/>
      <c r="DB1128" s="16"/>
      <c r="DC1128" s="16"/>
      <c r="DD1128" s="16"/>
      <c r="DE1128" s="16"/>
      <c r="DF1128" s="16"/>
      <c r="DG1128" s="16"/>
      <c r="DH1128" s="16"/>
      <c r="DI1128" s="16"/>
      <c r="DJ1128" s="16"/>
      <c r="DK1128" s="16"/>
      <c r="DL1128" s="16"/>
      <c r="DM1128" s="16"/>
      <c r="DN1128" s="16"/>
      <c r="DO1128" s="16"/>
      <c r="DP1128" s="16"/>
      <c r="DQ1128" s="16"/>
      <c r="DR1128" s="16"/>
      <c r="DS1128" s="16"/>
      <c r="DT1128" s="16"/>
      <c r="DU1128" s="16"/>
      <c r="DV1128" s="16"/>
      <c r="DW1128" s="16"/>
      <c r="DX1128" s="16"/>
      <c r="DY1128" s="16"/>
      <c r="DZ1128" s="16"/>
      <c r="EA1128" s="16"/>
      <c r="EB1128" s="16"/>
      <c r="EC1128" s="16"/>
      <c r="ED1128" s="16"/>
      <c r="EE1128" s="16"/>
      <c r="EF1128" s="16"/>
      <c r="EG1128" s="16"/>
      <c r="EH1128" s="16"/>
      <c r="EI1128" s="16"/>
      <c r="EJ1128" s="16"/>
      <c r="EK1128" s="16"/>
      <c r="EL1128" s="16"/>
      <c r="EM1128" s="16"/>
      <c r="EN1128" s="16"/>
      <c r="EO1128" s="16"/>
      <c r="EP1128" s="16"/>
      <c r="EQ1128" s="16"/>
      <c r="ER1128" s="16"/>
      <c r="ES1128" s="16"/>
      <c r="ET1128" s="16"/>
      <c r="EU1128" s="16"/>
      <c r="EV1128" s="16"/>
      <c r="EW1128" s="16"/>
      <c r="EX1128" s="16"/>
      <c r="EY1128" s="16"/>
      <c r="EZ1128" s="16"/>
      <c r="FA1128" s="16"/>
      <c r="FB1128" s="16"/>
      <c r="FC1128" s="16"/>
      <c r="FD1128" s="16"/>
      <c r="FE1128" s="16"/>
      <c r="FF1128" s="16"/>
      <c r="FG1128" s="16"/>
      <c r="FH1128" s="16"/>
      <c r="FI1128" s="16"/>
      <c r="FJ1128" s="16"/>
      <c r="FK1128" s="16"/>
      <c r="FL1128" s="16"/>
      <c r="FM1128" s="16"/>
      <c r="FN1128" s="16"/>
      <c r="FO1128" s="16"/>
      <c r="FP1128" s="16"/>
      <c r="FQ1128" s="16"/>
      <c r="FR1128" s="16"/>
      <c r="FS1128" s="16"/>
      <c r="FT1128" s="16"/>
      <c r="FU1128" s="16"/>
      <c r="FV1128" s="16"/>
      <c r="FW1128" s="16"/>
      <c r="FX1128" s="16"/>
      <c r="FY1128" s="16"/>
      <c r="FZ1128" s="16"/>
      <c r="GA1128" s="16"/>
      <c r="GB1128" s="16"/>
      <c r="GC1128" s="16"/>
      <c r="GD1128" s="16"/>
      <c r="GE1128" s="16"/>
      <c r="GF1128" s="16"/>
      <c r="GG1128" s="16"/>
      <c r="GH1128" s="16"/>
      <c r="GI1128" s="16"/>
      <c r="GJ1128" s="16"/>
      <c r="GK1128" s="16"/>
      <c r="GL1128" s="16"/>
      <c r="GM1128" s="16"/>
      <c r="GN1128" s="16"/>
      <c r="GO1128" s="16"/>
      <c r="GP1128" s="16"/>
      <c r="GQ1128" s="16"/>
      <c r="GR1128" s="16"/>
      <c r="GS1128" s="16"/>
      <c r="GT1128" s="16"/>
      <c r="GU1128" s="16"/>
      <c r="GV1128" s="16"/>
      <c r="GW1128" s="16"/>
      <c r="GX1128" s="16"/>
      <c r="GY1128" s="16"/>
      <c r="GZ1128" s="16"/>
      <c r="HA1128" s="16"/>
      <c r="HB1128" s="16"/>
      <c r="HC1128" s="16"/>
      <c r="HD1128" s="16"/>
      <c r="HE1128" s="16"/>
      <c r="HF1128" s="16"/>
      <c r="HG1128" s="16"/>
      <c r="HH1128" s="16"/>
      <c r="HI1128" s="16"/>
      <c r="HJ1128" s="16"/>
      <c r="HK1128" s="16"/>
      <c r="HL1128" s="16"/>
      <c r="HM1128" s="16"/>
      <c r="HN1128" s="16"/>
      <c r="HO1128" s="16"/>
      <c r="HP1128" s="16"/>
      <c r="HQ1128" s="16"/>
      <c r="HR1128" s="16"/>
      <c r="HS1128" s="16"/>
      <c r="HT1128" s="16"/>
      <c r="HU1128" s="16"/>
      <c r="HV1128" s="16"/>
      <c r="HW1128" s="16"/>
      <c r="HX1128" s="16"/>
      <c r="HY1128" s="16"/>
      <c r="HZ1128" s="16"/>
      <c r="IA1128" s="16"/>
      <c r="IB1128" s="16"/>
      <c r="IC1128" s="16"/>
      <c r="ID1128" s="16"/>
      <c r="IE1128" s="16"/>
      <c r="IF1128" s="16"/>
      <c r="IG1128" s="16"/>
      <c r="IH1128" s="16"/>
      <c r="II1128" s="16"/>
      <c r="IJ1128" s="16"/>
      <c r="IK1128" s="16"/>
      <c r="IL1128" s="16"/>
      <c r="IM1128" s="16"/>
      <c r="IN1128" s="16"/>
      <c r="IO1128" s="16"/>
      <c r="IP1128" s="16"/>
      <c r="IQ1128" s="16"/>
      <c r="IR1128" s="16"/>
      <c r="IS1128" s="16"/>
      <c r="IT1128" s="16"/>
      <c r="IU1128" s="16"/>
      <c r="IV1128" s="16"/>
      <c r="IW1128" s="16"/>
      <c r="IX1128" s="16"/>
      <c r="IY1128" s="16"/>
      <c r="IZ1128" s="16"/>
      <c r="JA1128" s="16"/>
      <c r="JB1128" s="16"/>
      <c r="JC1128" s="16"/>
      <c r="JD1128" s="16"/>
      <c r="JE1128" s="16"/>
      <c r="JF1128" s="16"/>
      <c r="JG1128" s="16"/>
      <c r="JH1128" s="16"/>
      <c r="JI1128" s="16"/>
      <c r="JJ1128" s="16"/>
      <c r="JK1128" s="16"/>
      <c r="JL1128" s="16"/>
      <c r="JM1128" s="16"/>
      <c r="JN1128" s="16"/>
      <c r="JO1128" s="16"/>
      <c r="JP1128" s="16"/>
    </row>
    <row r="1129" spans="2:276" s="18" customFormat="1" ht="15.75" customHeight="1" x14ac:dyDescent="0.25">
      <c r="B1129" s="16"/>
      <c r="C1129" s="16"/>
      <c r="D1129" s="16"/>
      <c r="E1129" s="16"/>
      <c r="F1129" s="16"/>
      <c r="G1129" s="16"/>
      <c r="H1129" s="16"/>
      <c r="I1129" s="16"/>
      <c r="J1129" s="16"/>
      <c r="K1129" s="16"/>
      <c r="L1129" s="16"/>
      <c r="M1129" s="16"/>
      <c r="N1129" s="16"/>
      <c r="O1129" s="16"/>
      <c r="P1129" s="16"/>
      <c r="Q1129" s="16"/>
      <c r="R1129" s="16"/>
      <c r="S1129" s="16"/>
      <c r="T1129" s="16"/>
      <c r="U1129" s="16"/>
      <c r="V1129" s="16"/>
      <c r="W1129" s="16"/>
      <c r="X1129" s="16"/>
      <c r="Y1129" s="16"/>
      <c r="Z1129" s="16"/>
      <c r="AA1129" s="16"/>
      <c r="AB1129" s="16"/>
      <c r="AC1129" s="16"/>
      <c r="AD1129" s="16"/>
      <c r="AE1129" s="16"/>
      <c r="AF1129" s="16"/>
      <c r="AG1129" s="16"/>
      <c r="AH1129" s="16"/>
      <c r="AI1129" s="16"/>
      <c r="AJ1129" s="16"/>
      <c r="AK1129" s="16"/>
      <c r="AL1129" s="16"/>
      <c r="AM1129" s="16"/>
      <c r="AN1129" s="16"/>
      <c r="AO1129" s="16"/>
      <c r="AP1129" s="16"/>
      <c r="AQ1129" s="16"/>
      <c r="AR1129" s="16"/>
      <c r="AS1129" s="16"/>
      <c r="AT1129" s="16"/>
      <c r="AU1129" s="16"/>
      <c r="AV1129" s="16"/>
      <c r="AW1129" s="16"/>
      <c r="AX1129" s="16"/>
      <c r="AY1129" s="16"/>
      <c r="AZ1129" s="16"/>
      <c r="BA1129" s="16"/>
      <c r="BB1129" s="16"/>
      <c r="BC1129" s="16"/>
      <c r="BD1129" s="16"/>
      <c r="BE1129" s="16"/>
      <c r="BF1129" s="16"/>
      <c r="BG1129" s="16"/>
      <c r="BH1129" s="16"/>
      <c r="BI1129" s="16"/>
      <c r="BJ1129" s="16"/>
      <c r="BK1129" s="16"/>
      <c r="BL1129" s="16"/>
      <c r="BM1129" s="16"/>
      <c r="BN1129" s="16"/>
      <c r="BO1129" s="16"/>
      <c r="BP1129" s="16"/>
      <c r="BQ1129" s="16"/>
      <c r="BR1129" s="16"/>
      <c r="BS1129" s="16"/>
      <c r="BT1129" s="16"/>
      <c r="BU1129" s="16"/>
      <c r="BV1129" s="16"/>
      <c r="BW1129" s="16"/>
      <c r="BX1129" s="16"/>
      <c r="BY1129" s="16"/>
      <c r="BZ1129" s="16"/>
      <c r="CA1129" s="16"/>
      <c r="CB1129" s="16"/>
      <c r="CC1129" s="16"/>
      <c r="CD1129" s="16"/>
      <c r="CE1129" s="16"/>
      <c r="CF1129" s="16"/>
      <c r="CG1129" s="16"/>
      <c r="CH1129" s="16"/>
      <c r="CI1129" s="16"/>
      <c r="CJ1129" s="16"/>
      <c r="CK1129" s="16"/>
      <c r="CL1129" s="16"/>
      <c r="CM1129" s="16"/>
      <c r="CN1129" s="16"/>
      <c r="CO1129" s="16"/>
      <c r="CP1129" s="16"/>
      <c r="CQ1129" s="16"/>
      <c r="CR1129" s="16"/>
      <c r="CS1129" s="16"/>
      <c r="CT1129" s="16"/>
      <c r="CU1129" s="16"/>
      <c r="CV1129" s="16"/>
      <c r="CW1129" s="16"/>
      <c r="CX1129" s="16"/>
      <c r="CY1129" s="16"/>
      <c r="CZ1129" s="16"/>
      <c r="DA1129" s="16"/>
      <c r="DB1129" s="16"/>
      <c r="DC1129" s="16"/>
      <c r="DD1129" s="16"/>
      <c r="DE1129" s="16"/>
      <c r="DF1129" s="16"/>
      <c r="DG1129" s="16"/>
      <c r="DH1129" s="16"/>
      <c r="DI1129" s="16"/>
      <c r="DJ1129" s="16"/>
      <c r="DK1129" s="16"/>
      <c r="DL1129" s="16"/>
      <c r="DM1129" s="16"/>
      <c r="DN1129" s="16"/>
      <c r="DO1129" s="16"/>
      <c r="DP1129" s="16"/>
      <c r="DQ1129" s="16"/>
      <c r="DR1129" s="16"/>
      <c r="DS1129" s="16"/>
      <c r="DT1129" s="16"/>
      <c r="DU1129" s="16"/>
      <c r="DV1129" s="16"/>
      <c r="DW1129" s="16"/>
      <c r="DX1129" s="16"/>
      <c r="DY1129" s="16"/>
      <c r="DZ1129" s="16"/>
      <c r="EA1129" s="16"/>
      <c r="EB1129" s="16"/>
      <c r="EC1129" s="16"/>
      <c r="ED1129" s="16"/>
      <c r="EE1129" s="16"/>
      <c r="EF1129" s="16"/>
      <c r="EG1129" s="16"/>
      <c r="EH1129" s="16"/>
      <c r="EI1129" s="16"/>
      <c r="EJ1129" s="16"/>
      <c r="EK1129" s="16"/>
      <c r="EL1129" s="16"/>
      <c r="EM1129" s="16"/>
      <c r="EN1129" s="16"/>
      <c r="EO1129" s="16"/>
      <c r="EP1129" s="16"/>
      <c r="EQ1129" s="16"/>
      <c r="ER1129" s="16"/>
      <c r="ES1129" s="16"/>
      <c r="ET1129" s="16"/>
      <c r="EU1129" s="16"/>
      <c r="EV1129" s="16"/>
      <c r="EW1129" s="16"/>
      <c r="EX1129" s="16"/>
      <c r="EY1129" s="16"/>
      <c r="EZ1129" s="16"/>
      <c r="FA1129" s="16"/>
      <c r="FB1129" s="16"/>
      <c r="FC1129" s="16"/>
      <c r="FD1129" s="16"/>
      <c r="FE1129" s="16"/>
      <c r="FF1129" s="16"/>
      <c r="FG1129" s="16"/>
      <c r="FH1129" s="16"/>
      <c r="FI1129" s="16"/>
      <c r="FJ1129" s="16"/>
      <c r="FK1129" s="16"/>
      <c r="FL1129" s="16"/>
      <c r="FM1129" s="16"/>
      <c r="FN1129" s="16"/>
      <c r="FO1129" s="16"/>
      <c r="FP1129" s="16"/>
      <c r="FQ1129" s="16"/>
      <c r="FR1129" s="16"/>
      <c r="FS1129" s="16"/>
      <c r="FT1129" s="16"/>
      <c r="FU1129" s="16"/>
      <c r="FV1129" s="16"/>
      <c r="FW1129" s="16"/>
      <c r="FX1129" s="16"/>
      <c r="FY1129" s="16"/>
      <c r="FZ1129" s="16"/>
      <c r="GA1129" s="16"/>
      <c r="GB1129" s="16"/>
      <c r="GC1129" s="16"/>
      <c r="GD1129" s="16"/>
      <c r="GE1129" s="16"/>
      <c r="GF1129" s="16"/>
      <c r="GG1129" s="16"/>
      <c r="GH1129" s="16"/>
      <c r="GI1129" s="16"/>
      <c r="GJ1129" s="16"/>
      <c r="GK1129" s="16"/>
      <c r="GL1129" s="16"/>
      <c r="GM1129" s="16"/>
      <c r="GN1129" s="16"/>
      <c r="GO1129" s="16"/>
      <c r="GP1129" s="16"/>
      <c r="GQ1129" s="16"/>
      <c r="GR1129" s="16"/>
      <c r="GS1129" s="16"/>
      <c r="GT1129" s="16"/>
      <c r="GU1129" s="16"/>
      <c r="GV1129" s="16"/>
      <c r="GW1129" s="16"/>
      <c r="GX1129" s="16"/>
      <c r="GY1129" s="16"/>
      <c r="GZ1129" s="16"/>
      <c r="HA1129" s="16"/>
      <c r="HB1129" s="16"/>
      <c r="HC1129" s="16"/>
      <c r="HD1129" s="16"/>
      <c r="HE1129" s="16"/>
      <c r="HF1129" s="16"/>
      <c r="HG1129" s="16"/>
      <c r="HH1129" s="16"/>
      <c r="HI1129" s="16"/>
      <c r="HJ1129" s="16"/>
      <c r="HK1129" s="16"/>
      <c r="HL1129" s="16"/>
      <c r="HM1129" s="16"/>
      <c r="HN1129" s="16"/>
      <c r="HO1129" s="16"/>
      <c r="HP1129" s="16"/>
      <c r="HQ1129" s="16"/>
      <c r="HR1129" s="16"/>
      <c r="HS1129" s="16"/>
      <c r="HT1129" s="16"/>
      <c r="HU1129" s="16"/>
      <c r="HV1129" s="16"/>
      <c r="HW1129" s="16"/>
      <c r="HX1129" s="16"/>
      <c r="HY1129" s="16"/>
      <c r="HZ1129" s="16"/>
      <c r="IA1129" s="16"/>
      <c r="IB1129" s="16"/>
      <c r="IC1129" s="16"/>
      <c r="ID1129" s="16"/>
      <c r="IE1129" s="16"/>
      <c r="IF1129" s="16"/>
      <c r="IG1129" s="16"/>
      <c r="IH1129" s="16"/>
      <c r="II1129" s="16"/>
      <c r="IJ1129" s="16"/>
      <c r="IK1129" s="16"/>
      <c r="IL1129" s="16"/>
      <c r="IM1129" s="16"/>
      <c r="IN1129" s="16"/>
      <c r="IO1129" s="16"/>
      <c r="IP1129" s="16"/>
      <c r="IQ1129" s="16"/>
      <c r="IR1129" s="16"/>
      <c r="IS1129" s="16"/>
      <c r="IT1129" s="16"/>
      <c r="IU1129" s="16"/>
      <c r="IV1129" s="16"/>
      <c r="IW1129" s="16"/>
      <c r="IX1129" s="16"/>
      <c r="IY1129" s="16"/>
      <c r="IZ1129" s="16"/>
      <c r="JA1129" s="16"/>
      <c r="JB1129" s="16"/>
      <c r="JC1129" s="16"/>
      <c r="JD1129" s="16"/>
      <c r="JE1129" s="16"/>
      <c r="JF1129" s="16"/>
      <c r="JG1129" s="16"/>
      <c r="JH1129" s="16"/>
      <c r="JI1129" s="16"/>
      <c r="JJ1129" s="16"/>
      <c r="JK1129" s="16"/>
      <c r="JL1129" s="16"/>
      <c r="JM1129" s="16"/>
      <c r="JN1129" s="16"/>
      <c r="JO1129" s="16"/>
      <c r="JP1129" s="16"/>
    </row>
    <row r="1130" spans="2:276" s="18" customFormat="1" ht="15.75" customHeight="1" x14ac:dyDescent="0.25">
      <c r="B1130" s="16"/>
      <c r="C1130" s="16"/>
      <c r="D1130" s="16"/>
      <c r="E1130" s="16"/>
      <c r="F1130" s="16"/>
      <c r="G1130" s="16"/>
      <c r="H1130" s="16"/>
      <c r="I1130" s="16"/>
      <c r="J1130" s="16"/>
      <c r="K1130" s="16"/>
      <c r="L1130" s="16"/>
      <c r="M1130" s="16"/>
      <c r="N1130" s="16"/>
      <c r="O1130" s="16"/>
      <c r="P1130" s="16"/>
      <c r="Q1130" s="16"/>
      <c r="R1130" s="16"/>
      <c r="S1130" s="16"/>
      <c r="T1130" s="16"/>
      <c r="U1130" s="16"/>
      <c r="V1130" s="16"/>
      <c r="W1130" s="16"/>
      <c r="X1130" s="16"/>
      <c r="Y1130" s="16"/>
      <c r="Z1130" s="16"/>
      <c r="AA1130" s="16"/>
      <c r="AB1130" s="16"/>
      <c r="AC1130" s="16"/>
      <c r="AD1130" s="16"/>
      <c r="AE1130" s="16"/>
      <c r="AF1130" s="16"/>
      <c r="AG1130" s="16"/>
      <c r="AH1130" s="16"/>
      <c r="AI1130" s="16"/>
      <c r="AJ1130" s="16"/>
      <c r="AK1130" s="16"/>
      <c r="AL1130" s="16"/>
      <c r="AM1130" s="16"/>
      <c r="AN1130" s="16"/>
      <c r="AO1130" s="16"/>
      <c r="AP1130" s="16"/>
      <c r="AQ1130" s="16"/>
      <c r="AR1130" s="16"/>
      <c r="AS1130" s="16"/>
      <c r="AT1130" s="16"/>
      <c r="AU1130" s="16"/>
      <c r="AV1130" s="16"/>
      <c r="AW1130" s="16"/>
      <c r="AX1130" s="16"/>
      <c r="AY1130" s="16"/>
      <c r="AZ1130" s="16"/>
      <c r="BA1130" s="16"/>
      <c r="BB1130" s="16"/>
      <c r="BC1130" s="16"/>
      <c r="BD1130" s="16"/>
      <c r="BE1130" s="16"/>
      <c r="BF1130" s="16"/>
      <c r="BG1130" s="16"/>
      <c r="BH1130" s="16"/>
      <c r="BI1130" s="16"/>
      <c r="BJ1130" s="16"/>
      <c r="BK1130" s="16"/>
      <c r="BL1130" s="16"/>
      <c r="BM1130" s="16"/>
      <c r="BN1130" s="16"/>
      <c r="BO1130" s="16"/>
      <c r="BP1130" s="16"/>
      <c r="BQ1130" s="16"/>
      <c r="BR1130" s="16"/>
      <c r="BS1130" s="16"/>
      <c r="BT1130" s="16"/>
      <c r="BU1130" s="16"/>
      <c r="BV1130" s="16"/>
      <c r="BW1130" s="16"/>
      <c r="BX1130" s="16"/>
      <c r="BY1130" s="16"/>
      <c r="BZ1130" s="16"/>
      <c r="CA1130" s="16"/>
      <c r="CB1130" s="16"/>
      <c r="CC1130" s="16"/>
      <c r="CD1130" s="16"/>
      <c r="CE1130" s="16"/>
      <c r="CF1130" s="16"/>
      <c r="CG1130" s="16"/>
      <c r="CH1130" s="16"/>
      <c r="CI1130" s="16"/>
      <c r="CJ1130" s="16"/>
      <c r="CK1130" s="16"/>
      <c r="CL1130" s="16"/>
      <c r="CM1130" s="16"/>
      <c r="CN1130" s="16"/>
      <c r="CO1130" s="16"/>
      <c r="CP1130" s="16"/>
      <c r="CQ1130" s="16"/>
      <c r="CR1130" s="16"/>
      <c r="CS1130" s="16"/>
      <c r="CT1130" s="16"/>
      <c r="CU1130" s="16"/>
      <c r="CV1130" s="16"/>
      <c r="CW1130" s="16"/>
      <c r="CX1130" s="16"/>
      <c r="CY1130" s="16"/>
      <c r="CZ1130" s="16"/>
      <c r="DA1130" s="16"/>
      <c r="DB1130" s="16"/>
      <c r="DC1130" s="16"/>
      <c r="DD1130" s="16"/>
      <c r="DE1130" s="16"/>
      <c r="DF1130" s="16"/>
      <c r="DG1130" s="16"/>
      <c r="DH1130" s="16"/>
      <c r="DI1130" s="16"/>
      <c r="DJ1130" s="16"/>
      <c r="DK1130" s="16"/>
      <c r="DL1130" s="16"/>
      <c r="DM1130" s="16"/>
      <c r="DN1130" s="16"/>
      <c r="DO1130" s="16"/>
      <c r="DP1130" s="16"/>
      <c r="DQ1130" s="16"/>
      <c r="DR1130" s="16"/>
      <c r="DS1130" s="16"/>
      <c r="DT1130" s="16"/>
      <c r="DU1130" s="16"/>
      <c r="DV1130" s="16"/>
      <c r="DW1130" s="16"/>
      <c r="DX1130" s="16"/>
      <c r="DY1130" s="16"/>
      <c r="DZ1130" s="16"/>
      <c r="EA1130" s="16"/>
      <c r="EB1130" s="16"/>
      <c r="EC1130" s="16"/>
      <c r="ED1130" s="16"/>
      <c r="EE1130" s="16"/>
      <c r="EF1130" s="16"/>
      <c r="EG1130" s="16"/>
      <c r="EH1130" s="16"/>
      <c r="EI1130" s="16"/>
      <c r="EJ1130" s="16"/>
      <c r="EK1130" s="16"/>
      <c r="EL1130" s="16"/>
      <c r="EM1130" s="16"/>
      <c r="EN1130" s="16"/>
      <c r="EO1130" s="16"/>
      <c r="EP1130" s="16"/>
      <c r="EQ1130" s="16"/>
      <c r="ER1130" s="16"/>
      <c r="ES1130" s="16"/>
      <c r="ET1130" s="16"/>
      <c r="EU1130" s="16"/>
      <c r="EV1130" s="16"/>
      <c r="EW1130" s="16"/>
      <c r="EX1130" s="16"/>
      <c r="EY1130" s="16"/>
      <c r="EZ1130" s="16"/>
      <c r="FA1130" s="16"/>
      <c r="FB1130" s="16"/>
      <c r="FC1130" s="16"/>
      <c r="FD1130" s="16"/>
      <c r="FE1130" s="16"/>
      <c r="FF1130" s="16"/>
      <c r="FG1130" s="16"/>
      <c r="FH1130" s="16"/>
      <c r="FI1130" s="16"/>
      <c r="FJ1130" s="16"/>
      <c r="FK1130" s="16"/>
      <c r="FL1130" s="16"/>
      <c r="FM1130" s="16"/>
      <c r="FN1130" s="16"/>
      <c r="FO1130" s="16"/>
      <c r="FP1130" s="16"/>
      <c r="FQ1130" s="16"/>
      <c r="FR1130" s="16"/>
      <c r="FS1130" s="16"/>
      <c r="FT1130" s="16"/>
      <c r="FU1130" s="16"/>
      <c r="FV1130" s="16"/>
      <c r="FW1130" s="16"/>
      <c r="FX1130" s="16"/>
      <c r="FY1130" s="16"/>
      <c r="FZ1130" s="16"/>
      <c r="GA1130" s="16"/>
      <c r="GB1130" s="16"/>
      <c r="GC1130" s="16"/>
      <c r="GD1130" s="16"/>
      <c r="GE1130" s="16"/>
      <c r="GF1130" s="16"/>
      <c r="GG1130" s="16"/>
      <c r="GH1130" s="16"/>
      <c r="GI1130" s="16"/>
      <c r="GJ1130" s="16"/>
      <c r="GK1130" s="16"/>
      <c r="GL1130" s="16"/>
      <c r="GM1130" s="16"/>
      <c r="GN1130" s="16"/>
      <c r="GO1130" s="16"/>
      <c r="GP1130" s="16"/>
      <c r="GQ1130" s="16"/>
      <c r="GR1130" s="16"/>
      <c r="GS1130" s="16"/>
      <c r="GT1130" s="16"/>
      <c r="GU1130" s="16"/>
      <c r="GV1130" s="16"/>
      <c r="GW1130" s="16"/>
      <c r="GX1130" s="16"/>
      <c r="GY1130" s="16"/>
      <c r="GZ1130" s="16"/>
      <c r="HA1130" s="16"/>
      <c r="HB1130" s="16"/>
      <c r="HC1130" s="16"/>
      <c r="HD1130" s="16"/>
      <c r="HE1130" s="16"/>
      <c r="HF1130" s="16"/>
      <c r="HG1130" s="16"/>
      <c r="HH1130" s="16"/>
      <c r="HI1130" s="16"/>
      <c r="HJ1130" s="16"/>
      <c r="HK1130" s="16"/>
      <c r="HL1130" s="16"/>
      <c r="HM1130" s="16"/>
      <c r="HN1130" s="16"/>
      <c r="HO1130" s="16"/>
      <c r="HP1130" s="16"/>
      <c r="HQ1130" s="16"/>
      <c r="HR1130" s="16"/>
      <c r="HS1130" s="16"/>
      <c r="HT1130" s="16"/>
      <c r="HU1130" s="16"/>
      <c r="HV1130" s="16"/>
      <c r="HW1130" s="16"/>
      <c r="HX1130" s="16"/>
      <c r="HY1130" s="16"/>
      <c r="HZ1130" s="16"/>
      <c r="IA1130" s="16"/>
      <c r="IB1130" s="16"/>
      <c r="IC1130" s="16"/>
      <c r="ID1130" s="16"/>
      <c r="IE1130" s="16"/>
      <c r="IF1130" s="16"/>
      <c r="IG1130" s="16"/>
      <c r="IH1130" s="16"/>
      <c r="II1130" s="16"/>
      <c r="IJ1130" s="16"/>
      <c r="IK1130" s="16"/>
      <c r="IL1130" s="16"/>
      <c r="IM1130" s="16"/>
      <c r="IN1130" s="16"/>
      <c r="IO1130" s="16"/>
      <c r="IP1130" s="16"/>
      <c r="IQ1130" s="16"/>
      <c r="IR1130" s="16"/>
      <c r="IS1130" s="16"/>
      <c r="IT1130" s="16"/>
      <c r="IU1130" s="16"/>
      <c r="IV1130" s="16"/>
      <c r="IW1130" s="16"/>
      <c r="IX1130" s="16"/>
      <c r="IY1130" s="16"/>
      <c r="IZ1130" s="16"/>
      <c r="JA1130" s="16"/>
      <c r="JB1130" s="16"/>
      <c r="JC1130" s="16"/>
      <c r="JD1130" s="16"/>
      <c r="JE1130" s="16"/>
      <c r="JF1130" s="16"/>
      <c r="JG1130" s="16"/>
      <c r="JH1130" s="16"/>
      <c r="JI1130" s="16"/>
      <c r="JJ1130" s="16"/>
      <c r="JK1130" s="16"/>
      <c r="JL1130" s="16"/>
      <c r="JM1130" s="16"/>
      <c r="JN1130" s="16"/>
      <c r="JO1130" s="16"/>
      <c r="JP1130" s="16"/>
    </row>
    <row r="1131" spans="2:276" s="18" customFormat="1" ht="15.75" customHeight="1" x14ac:dyDescent="0.25">
      <c r="B1131" s="16"/>
      <c r="C1131" s="16"/>
      <c r="D1131" s="16"/>
      <c r="E1131" s="16"/>
      <c r="F1131" s="16"/>
      <c r="G1131" s="16"/>
      <c r="H1131" s="16"/>
      <c r="I1131" s="16"/>
      <c r="J1131" s="16"/>
      <c r="K1131" s="16"/>
      <c r="L1131" s="16"/>
      <c r="M1131" s="16"/>
      <c r="N1131" s="16"/>
      <c r="O1131" s="16"/>
      <c r="P1131" s="16"/>
      <c r="Q1131" s="16"/>
      <c r="R1131" s="16"/>
      <c r="S1131" s="16"/>
      <c r="T1131" s="16"/>
      <c r="U1131" s="16"/>
      <c r="V1131" s="16"/>
      <c r="W1131" s="16"/>
      <c r="X1131" s="16"/>
      <c r="Y1131" s="16"/>
      <c r="Z1131" s="16"/>
      <c r="AA1131" s="16"/>
      <c r="AB1131" s="16"/>
      <c r="AC1131" s="16"/>
      <c r="AD1131" s="16"/>
      <c r="AE1131" s="16"/>
      <c r="AF1131" s="16"/>
      <c r="AG1131" s="16"/>
      <c r="AH1131" s="16"/>
      <c r="AI1131" s="16"/>
      <c r="AJ1131" s="16"/>
      <c r="AK1131" s="16"/>
      <c r="AL1131" s="16"/>
      <c r="AM1131" s="16"/>
      <c r="AN1131" s="16"/>
      <c r="AO1131" s="16"/>
      <c r="AP1131" s="16"/>
      <c r="AQ1131" s="16"/>
      <c r="AR1131" s="16"/>
      <c r="AS1131" s="16"/>
      <c r="AT1131" s="16"/>
      <c r="AU1131" s="16"/>
      <c r="AV1131" s="16"/>
      <c r="AW1131" s="16"/>
      <c r="AX1131" s="16"/>
      <c r="AY1131" s="16"/>
      <c r="AZ1131" s="16"/>
      <c r="BA1131" s="16"/>
      <c r="BB1131" s="16"/>
      <c r="BC1131" s="16"/>
      <c r="BD1131" s="16"/>
      <c r="BE1131" s="16"/>
      <c r="BF1131" s="16"/>
      <c r="BG1131" s="16"/>
      <c r="BH1131" s="16"/>
      <c r="BI1131" s="16"/>
      <c r="BJ1131" s="16"/>
      <c r="BK1131" s="16"/>
      <c r="BL1131" s="16"/>
      <c r="BM1131" s="16"/>
      <c r="BN1131" s="16"/>
      <c r="BO1131" s="16"/>
      <c r="BP1131" s="16"/>
      <c r="BQ1131" s="16"/>
      <c r="BR1131" s="16"/>
      <c r="BS1131" s="16"/>
      <c r="BT1131" s="16"/>
      <c r="BU1131" s="16"/>
      <c r="BV1131" s="16"/>
      <c r="BW1131" s="16"/>
      <c r="BX1131" s="16"/>
      <c r="BY1131" s="16"/>
      <c r="BZ1131" s="16"/>
      <c r="CA1131" s="16"/>
      <c r="CB1131" s="16"/>
      <c r="CC1131" s="16"/>
      <c r="CD1131" s="16"/>
      <c r="CE1131" s="16"/>
      <c r="CF1131" s="16"/>
      <c r="CG1131" s="16"/>
      <c r="CH1131" s="16"/>
      <c r="CI1131" s="16"/>
      <c r="CJ1131" s="16"/>
      <c r="CK1131" s="16"/>
      <c r="CL1131" s="16"/>
      <c r="CM1131" s="16"/>
      <c r="CN1131" s="16"/>
      <c r="CO1131" s="16"/>
      <c r="CP1131" s="16"/>
      <c r="CQ1131" s="16"/>
      <c r="CR1131" s="16"/>
      <c r="CS1131" s="16"/>
      <c r="CT1131" s="16"/>
      <c r="CU1131" s="16"/>
      <c r="CV1131" s="16"/>
      <c r="CW1131" s="16"/>
      <c r="CX1131" s="16"/>
      <c r="CY1131" s="16"/>
      <c r="CZ1131" s="16"/>
      <c r="DA1131" s="16"/>
      <c r="DB1131" s="16"/>
      <c r="DC1131" s="16"/>
      <c r="DD1131" s="16"/>
      <c r="DE1131" s="16"/>
      <c r="DF1131" s="16"/>
      <c r="DG1131" s="16"/>
      <c r="DH1131" s="16"/>
      <c r="DI1131" s="16"/>
      <c r="DJ1131" s="16"/>
      <c r="DK1131" s="16"/>
      <c r="DL1131" s="16"/>
      <c r="DM1131" s="16"/>
      <c r="DN1131" s="16"/>
      <c r="DO1131" s="16"/>
      <c r="DP1131" s="16"/>
      <c r="DQ1131" s="16"/>
      <c r="DR1131" s="16"/>
      <c r="DS1131" s="16"/>
      <c r="DT1131" s="16"/>
      <c r="DU1131" s="16"/>
      <c r="DV1131" s="16"/>
      <c r="DW1131" s="16"/>
      <c r="DX1131" s="16"/>
      <c r="DY1131" s="16"/>
      <c r="DZ1131" s="16"/>
      <c r="EA1131" s="16"/>
      <c r="EB1131" s="16"/>
      <c r="EC1131" s="16"/>
      <c r="ED1131" s="16"/>
      <c r="EE1131" s="16"/>
      <c r="EF1131" s="16"/>
      <c r="EG1131" s="16"/>
      <c r="EH1131" s="16"/>
      <c r="EI1131" s="16"/>
      <c r="EJ1131" s="16"/>
      <c r="EK1131" s="16"/>
      <c r="EL1131" s="16"/>
      <c r="EM1131" s="16"/>
      <c r="EN1131" s="16"/>
      <c r="EO1131" s="16"/>
      <c r="EP1131" s="16"/>
      <c r="EQ1131" s="16"/>
      <c r="ER1131" s="16"/>
      <c r="ES1131" s="16"/>
      <c r="ET1131" s="16"/>
      <c r="EU1131" s="16"/>
      <c r="EV1131" s="16"/>
      <c r="EW1131" s="16"/>
      <c r="EX1131" s="16"/>
      <c r="EY1131" s="16"/>
      <c r="EZ1131" s="16"/>
      <c r="FA1131" s="16"/>
      <c r="FB1131" s="16"/>
      <c r="FC1131" s="16"/>
      <c r="FD1131" s="16"/>
      <c r="FE1131" s="16"/>
      <c r="FF1131" s="16"/>
      <c r="FG1131" s="16"/>
      <c r="FH1131" s="16"/>
      <c r="FI1131" s="16"/>
      <c r="FJ1131" s="16"/>
      <c r="FK1131" s="16"/>
      <c r="FL1131" s="16"/>
      <c r="FM1131" s="16"/>
      <c r="FN1131" s="16"/>
      <c r="FO1131" s="16"/>
      <c r="FP1131" s="16"/>
      <c r="FQ1131" s="16"/>
      <c r="FR1131" s="16"/>
      <c r="FS1131" s="16"/>
      <c r="FT1131" s="16"/>
      <c r="FU1131" s="16"/>
      <c r="FV1131" s="16"/>
      <c r="FW1131" s="16"/>
      <c r="FX1131" s="16"/>
      <c r="FY1131" s="16"/>
      <c r="FZ1131" s="16"/>
      <c r="GA1131" s="16"/>
      <c r="GB1131" s="16"/>
      <c r="GC1131" s="16"/>
      <c r="GD1131" s="16"/>
      <c r="GE1131" s="16"/>
      <c r="GF1131" s="16"/>
      <c r="GG1131" s="16"/>
      <c r="GH1131" s="16"/>
      <c r="GI1131" s="16"/>
      <c r="GJ1131" s="16"/>
      <c r="GK1131" s="16"/>
      <c r="GL1131" s="16"/>
      <c r="GM1131" s="16"/>
      <c r="GN1131" s="16"/>
      <c r="GO1131" s="16"/>
      <c r="GP1131" s="16"/>
      <c r="GQ1131" s="16"/>
      <c r="GR1131" s="16"/>
      <c r="GS1131" s="16"/>
      <c r="GT1131" s="16"/>
      <c r="GU1131" s="16"/>
      <c r="GV1131" s="16"/>
      <c r="GW1131" s="16"/>
      <c r="GX1131" s="16"/>
      <c r="GY1131" s="16"/>
      <c r="GZ1131" s="16"/>
      <c r="HA1131" s="16"/>
      <c r="HB1131" s="16"/>
      <c r="HC1131" s="16"/>
      <c r="HD1131" s="16"/>
      <c r="HE1131" s="16"/>
      <c r="HF1131" s="16"/>
      <c r="HG1131" s="16"/>
      <c r="HH1131" s="16"/>
      <c r="HI1131" s="16"/>
      <c r="HJ1131" s="16"/>
      <c r="HK1131" s="16"/>
      <c r="HL1131" s="16"/>
      <c r="HM1131" s="16"/>
      <c r="HN1131" s="16"/>
      <c r="HO1131" s="16"/>
      <c r="HP1131" s="16"/>
      <c r="HQ1131" s="16"/>
      <c r="HR1131" s="16"/>
      <c r="HS1131" s="16"/>
      <c r="HT1131" s="16"/>
      <c r="HU1131" s="16"/>
      <c r="HV1131" s="16"/>
      <c r="HW1131" s="16"/>
      <c r="HX1131" s="16"/>
      <c r="HY1131" s="16"/>
      <c r="HZ1131" s="16"/>
      <c r="IA1131" s="16"/>
      <c r="IB1131" s="16"/>
      <c r="IC1131" s="16"/>
      <c r="ID1131" s="16"/>
      <c r="IE1131" s="16"/>
      <c r="IF1131" s="16"/>
      <c r="IG1131" s="16"/>
      <c r="IH1131" s="16"/>
      <c r="II1131" s="16"/>
      <c r="IJ1131" s="16"/>
      <c r="IK1131" s="16"/>
      <c r="IL1131" s="16"/>
      <c r="IM1131" s="16"/>
      <c r="IN1131" s="16"/>
      <c r="IO1131" s="16"/>
      <c r="IP1131" s="16"/>
      <c r="IQ1131" s="16"/>
      <c r="IR1131" s="16"/>
      <c r="IS1131" s="16"/>
      <c r="IT1131" s="16"/>
      <c r="IU1131" s="16"/>
      <c r="IV1131" s="16"/>
      <c r="IW1131" s="16"/>
      <c r="IX1131" s="16"/>
      <c r="IY1131" s="16"/>
      <c r="IZ1131" s="16"/>
      <c r="JA1131" s="16"/>
      <c r="JB1131" s="16"/>
      <c r="JC1131" s="16"/>
      <c r="JD1131" s="16"/>
      <c r="JE1131" s="16"/>
      <c r="JF1131" s="16"/>
      <c r="JG1131" s="16"/>
      <c r="JH1131" s="16"/>
      <c r="JI1131" s="16"/>
      <c r="JJ1131" s="16"/>
      <c r="JK1131" s="16"/>
      <c r="JL1131" s="16"/>
      <c r="JM1131" s="16"/>
      <c r="JN1131" s="16"/>
      <c r="JO1131" s="16"/>
      <c r="JP1131" s="16"/>
    </row>
    <row r="1132" spans="2:276" s="18" customFormat="1" ht="15.75" customHeight="1" x14ac:dyDescent="0.25">
      <c r="B1132" s="16"/>
      <c r="C1132" s="16"/>
      <c r="D1132" s="16"/>
      <c r="E1132" s="16"/>
      <c r="F1132" s="16"/>
      <c r="G1132" s="16"/>
      <c r="H1132" s="16"/>
      <c r="I1132" s="16"/>
      <c r="J1132" s="16"/>
      <c r="K1132" s="16"/>
      <c r="L1132" s="16"/>
      <c r="M1132" s="16"/>
      <c r="N1132" s="16"/>
      <c r="O1132" s="16"/>
      <c r="P1132" s="16"/>
      <c r="Q1132" s="16"/>
      <c r="R1132" s="16"/>
      <c r="S1132" s="16"/>
      <c r="T1132" s="16"/>
      <c r="U1132" s="16"/>
      <c r="V1132" s="16"/>
      <c r="W1132" s="16"/>
      <c r="X1132" s="16"/>
      <c r="Y1132" s="16"/>
      <c r="Z1132" s="16"/>
      <c r="AA1132" s="16"/>
      <c r="AB1132" s="16"/>
      <c r="AC1132" s="16"/>
      <c r="AD1132" s="16"/>
      <c r="AE1132" s="16"/>
      <c r="AF1132" s="16"/>
      <c r="AG1132" s="16"/>
      <c r="AH1132" s="16"/>
      <c r="AI1132" s="16"/>
      <c r="AJ1132" s="16"/>
      <c r="AK1132" s="16"/>
      <c r="AL1132" s="16"/>
      <c r="AM1132" s="16"/>
      <c r="AN1132" s="16"/>
      <c r="AO1132" s="16"/>
      <c r="AP1132" s="16"/>
      <c r="AQ1132" s="16"/>
      <c r="AR1132" s="16"/>
      <c r="AS1132" s="16"/>
      <c r="AT1132" s="16"/>
      <c r="AU1132" s="16"/>
      <c r="AV1132" s="16"/>
      <c r="AW1132" s="16"/>
      <c r="AX1132" s="16"/>
      <c r="AY1132" s="16"/>
      <c r="AZ1132" s="16"/>
      <c r="BA1132" s="16"/>
      <c r="BB1132" s="16"/>
      <c r="BC1132" s="16"/>
      <c r="BD1132" s="16"/>
      <c r="BE1132" s="16"/>
      <c r="BF1132" s="16"/>
      <c r="BG1132" s="16"/>
      <c r="BH1132" s="16"/>
      <c r="BI1132" s="16"/>
      <c r="BJ1132" s="16"/>
      <c r="BK1132" s="16"/>
      <c r="BL1132" s="16"/>
      <c r="BM1132" s="16"/>
      <c r="BN1132" s="16"/>
      <c r="BO1132" s="16"/>
      <c r="BP1132" s="16"/>
      <c r="BQ1132" s="16"/>
      <c r="BR1132" s="16"/>
      <c r="BS1132" s="16"/>
      <c r="BT1132" s="16"/>
      <c r="BU1132" s="16"/>
      <c r="BV1132" s="16"/>
      <c r="BW1132" s="16"/>
      <c r="BX1132" s="16"/>
      <c r="BY1132" s="16"/>
      <c r="BZ1132" s="16"/>
      <c r="CA1132" s="16"/>
      <c r="CB1132" s="16"/>
      <c r="CC1132" s="16"/>
      <c r="CD1132" s="16"/>
      <c r="CE1132" s="16"/>
      <c r="CF1132" s="16"/>
      <c r="CG1132" s="16"/>
      <c r="CH1132" s="16"/>
      <c r="CI1132" s="16"/>
      <c r="CJ1132" s="16"/>
      <c r="CK1132" s="16"/>
      <c r="CL1132" s="16"/>
      <c r="CM1132" s="16"/>
      <c r="CN1132" s="16"/>
      <c r="CO1132" s="16"/>
      <c r="CP1132" s="16"/>
      <c r="CQ1132" s="16"/>
      <c r="CR1132" s="16"/>
      <c r="CS1132" s="16"/>
      <c r="CT1132" s="16"/>
      <c r="CU1132" s="16"/>
      <c r="CV1132" s="16"/>
      <c r="CW1132" s="16"/>
      <c r="CX1132" s="16"/>
      <c r="CY1132" s="16"/>
      <c r="CZ1132" s="16"/>
      <c r="DA1132" s="16"/>
      <c r="DB1132" s="16"/>
      <c r="DC1132" s="16"/>
      <c r="DD1132" s="16"/>
      <c r="DE1132" s="16"/>
      <c r="DF1132" s="16"/>
      <c r="DG1132" s="16"/>
      <c r="DH1132" s="16"/>
      <c r="DI1132" s="16"/>
      <c r="DJ1132" s="16"/>
      <c r="DK1132" s="16"/>
      <c r="DL1132" s="16"/>
      <c r="DM1132" s="16"/>
      <c r="DN1132" s="16"/>
      <c r="DO1132" s="16"/>
      <c r="DP1132" s="16"/>
      <c r="DQ1132" s="16"/>
      <c r="DR1132" s="16"/>
      <c r="DS1132" s="16"/>
      <c r="DT1132" s="16"/>
      <c r="DU1132" s="16"/>
      <c r="DV1132" s="16"/>
      <c r="DW1132" s="16"/>
      <c r="DX1132" s="16"/>
      <c r="DY1132" s="16"/>
      <c r="DZ1132" s="16"/>
      <c r="EA1132" s="16"/>
      <c r="EB1132" s="16"/>
      <c r="EC1132" s="16"/>
      <c r="ED1132" s="16"/>
      <c r="EE1132" s="16"/>
      <c r="EF1132" s="16"/>
      <c r="EG1132" s="16"/>
      <c r="EH1132" s="16"/>
      <c r="EI1132" s="16"/>
      <c r="EJ1132" s="16"/>
      <c r="EK1132" s="16"/>
      <c r="EL1132" s="16"/>
      <c r="EM1132" s="16"/>
      <c r="EN1132" s="16"/>
      <c r="EO1132" s="16"/>
      <c r="EP1132" s="16"/>
      <c r="EQ1132" s="16"/>
      <c r="ER1132" s="16"/>
      <c r="ES1132" s="16"/>
      <c r="ET1132" s="16"/>
      <c r="EU1132" s="16"/>
      <c r="EV1132" s="16"/>
      <c r="EW1132" s="16"/>
      <c r="EX1132" s="16"/>
      <c r="EY1132" s="16"/>
      <c r="EZ1132" s="16"/>
      <c r="FA1132" s="16"/>
      <c r="FB1132" s="16"/>
      <c r="FC1132" s="16"/>
      <c r="FD1132" s="16"/>
      <c r="FE1132" s="16"/>
      <c r="FF1132" s="16"/>
      <c r="FG1132" s="16"/>
      <c r="FH1132" s="16"/>
      <c r="FI1132" s="16"/>
      <c r="FJ1132" s="16"/>
      <c r="FK1132" s="16"/>
      <c r="FL1132" s="16"/>
      <c r="FM1132" s="16"/>
      <c r="FN1132" s="16"/>
      <c r="FO1132" s="16"/>
      <c r="FP1132" s="16"/>
      <c r="FQ1132" s="16"/>
      <c r="FR1132" s="16"/>
      <c r="FS1132" s="16"/>
      <c r="FT1132" s="16"/>
      <c r="FU1132" s="16"/>
      <c r="FV1132" s="16"/>
      <c r="FW1132" s="16"/>
      <c r="FX1132" s="16"/>
      <c r="FY1132" s="16"/>
      <c r="FZ1132" s="16"/>
      <c r="GA1132" s="16"/>
      <c r="GB1132" s="16"/>
      <c r="GC1132" s="16"/>
      <c r="GD1132" s="16"/>
      <c r="GE1132" s="16"/>
      <c r="GF1132" s="16"/>
      <c r="GG1132" s="16"/>
      <c r="GH1132" s="16"/>
      <c r="GI1132" s="16"/>
      <c r="GJ1132" s="16"/>
      <c r="GK1132" s="16"/>
      <c r="GL1132" s="16"/>
      <c r="GM1132" s="16"/>
      <c r="GN1132" s="16"/>
      <c r="GO1132" s="16"/>
      <c r="GP1132" s="16"/>
      <c r="GQ1132" s="16"/>
      <c r="GR1132" s="16"/>
      <c r="GS1132" s="16"/>
      <c r="GT1132" s="16"/>
      <c r="GU1132" s="16"/>
      <c r="GV1132" s="16"/>
      <c r="GW1132" s="16"/>
      <c r="GX1132" s="16"/>
      <c r="GY1132" s="16"/>
      <c r="GZ1132" s="16"/>
      <c r="HA1132" s="16"/>
      <c r="HB1132" s="16"/>
      <c r="HC1132" s="16"/>
      <c r="HD1132" s="16"/>
      <c r="HE1132" s="16"/>
      <c r="HF1132" s="16"/>
      <c r="HG1132" s="16"/>
      <c r="HH1132" s="16"/>
      <c r="HI1132" s="16"/>
      <c r="HJ1132" s="16"/>
      <c r="HK1132" s="16"/>
      <c r="HL1132" s="16"/>
      <c r="HM1132" s="16"/>
      <c r="HN1132" s="16"/>
      <c r="HO1132" s="16"/>
      <c r="HP1132" s="16"/>
      <c r="HQ1132" s="16"/>
      <c r="HR1132" s="16"/>
      <c r="HS1132" s="16"/>
      <c r="HT1132" s="16"/>
      <c r="HU1132" s="16"/>
      <c r="HV1132" s="16"/>
      <c r="HW1132" s="16"/>
      <c r="HX1132" s="16"/>
      <c r="HY1132" s="16"/>
      <c r="HZ1132" s="16"/>
      <c r="IA1132" s="16"/>
      <c r="IB1132" s="16"/>
      <c r="IC1132" s="16"/>
      <c r="ID1132" s="16"/>
      <c r="IE1132" s="16"/>
      <c r="IF1132" s="16"/>
      <c r="IG1132" s="16"/>
      <c r="IH1132" s="16"/>
      <c r="II1132" s="16"/>
      <c r="IJ1132" s="16"/>
      <c r="IK1132" s="16"/>
      <c r="IL1132" s="16"/>
      <c r="IM1132" s="16"/>
      <c r="IN1132" s="16"/>
      <c r="IO1132" s="16"/>
      <c r="IP1132" s="16"/>
      <c r="IQ1132" s="16"/>
      <c r="IR1132" s="16"/>
      <c r="IS1132" s="16"/>
      <c r="IT1132" s="16"/>
      <c r="IU1132" s="16"/>
      <c r="IV1132" s="16"/>
      <c r="IW1132" s="16"/>
      <c r="IX1132" s="16"/>
      <c r="IY1132" s="16"/>
      <c r="IZ1132" s="16"/>
      <c r="JA1132" s="16"/>
      <c r="JB1132" s="16"/>
      <c r="JC1132" s="16"/>
      <c r="JD1132" s="16"/>
      <c r="JE1132" s="16"/>
      <c r="JF1132" s="16"/>
      <c r="JG1132" s="16"/>
      <c r="JH1132" s="16"/>
      <c r="JI1132" s="16"/>
      <c r="JJ1132" s="16"/>
      <c r="JK1132" s="16"/>
      <c r="JL1132" s="16"/>
      <c r="JM1132" s="16"/>
      <c r="JN1132" s="16"/>
      <c r="JO1132" s="16"/>
      <c r="JP1132" s="16"/>
    </row>
    <row r="1133" spans="2:276" s="18" customFormat="1" ht="15.75" customHeight="1" x14ac:dyDescent="0.25">
      <c r="B1133" s="16"/>
      <c r="C1133" s="16"/>
      <c r="D1133" s="16"/>
      <c r="E1133" s="16"/>
      <c r="F1133" s="16"/>
      <c r="G1133" s="16"/>
      <c r="H1133" s="16"/>
      <c r="I1133" s="16"/>
      <c r="J1133" s="16"/>
      <c r="K1133" s="16"/>
      <c r="L1133" s="16"/>
      <c r="M1133" s="16"/>
      <c r="N1133" s="16"/>
      <c r="O1133" s="16"/>
      <c r="P1133" s="16"/>
      <c r="Q1133" s="16"/>
      <c r="R1133" s="16"/>
      <c r="S1133" s="16"/>
      <c r="T1133" s="16"/>
      <c r="U1133" s="16"/>
      <c r="V1133" s="16"/>
      <c r="W1133" s="16"/>
      <c r="X1133" s="16"/>
      <c r="Y1133" s="16"/>
      <c r="Z1133" s="16"/>
      <c r="AA1133" s="16"/>
      <c r="AB1133" s="16"/>
      <c r="AC1133" s="16"/>
      <c r="AD1133" s="16"/>
      <c r="AE1133" s="16"/>
      <c r="AF1133" s="16"/>
      <c r="AG1133" s="16"/>
      <c r="AH1133" s="16"/>
      <c r="AI1133" s="16"/>
      <c r="AJ1133" s="16"/>
      <c r="AK1133" s="16"/>
      <c r="AL1133" s="16"/>
      <c r="AM1133" s="16"/>
      <c r="AN1133" s="16"/>
      <c r="AO1133" s="16"/>
      <c r="AP1133" s="16"/>
      <c r="AQ1133" s="16"/>
      <c r="AR1133" s="16"/>
      <c r="AS1133" s="16"/>
      <c r="AT1133" s="16"/>
      <c r="AU1133" s="16"/>
      <c r="AV1133" s="16"/>
      <c r="AW1133" s="16"/>
      <c r="AX1133" s="16"/>
      <c r="AY1133" s="16"/>
      <c r="AZ1133" s="16"/>
      <c r="BA1133" s="16"/>
      <c r="BB1133" s="16"/>
      <c r="BC1133" s="16"/>
      <c r="BD1133" s="16"/>
      <c r="BE1133" s="16"/>
      <c r="BF1133" s="16"/>
      <c r="BG1133" s="16"/>
      <c r="BH1133" s="16"/>
      <c r="BI1133" s="16"/>
      <c r="BJ1133" s="16"/>
      <c r="BK1133" s="16"/>
      <c r="BL1133" s="16"/>
      <c r="BM1133" s="16"/>
      <c r="BN1133" s="16"/>
      <c r="BO1133" s="16"/>
      <c r="BP1133" s="16"/>
      <c r="BQ1133" s="16"/>
      <c r="BR1133" s="16"/>
      <c r="BS1133" s="16"/>
      <c r="BT1133" s="16"/>
      <c r="BU1133" s="16"/>
      <c r="BV1133" s="16"/>
      <c r="BW1133" s="16"/>
      <c r="BX1133" s="16"/>
      <c r="BY1133" s="16"/>
      <c r="BZ1133" s="16"/>
      <c r="CA1133" s="16"/>
      <c r="CB1133" s="16"/>
      <c r="CC1133" s="16"/>
      <c r="CD1133" s="16"/>
      <c r="CE1133" s="16"/>
      <c r="CF1133" s="16"/>
      <c r="CG1133" s="16"/>
      <c r="CH1133" s="16"/>
      <c r="CI1133" s="16"/>
      <c r="CJ1133" s="16"/>
      <c r="CK1133" s="16"/>
      <c r="CL1133" s="16"/>
      <c r="CM1133" s="16"/>
      <c r="CN1133" s="16"/>
      <c r="CO1133" s="16"/>
      <c r="CP1133" s="16"/>
      <c r="CQ1133" s="16"/>
      <c r="CR1133" s="16"/>
      <c r="CS1133" s="16"/>
      <c r="CT1133" s="16"/>
      <c r="CU1133" s="16"/>
      <c r="CV1133" s="16"/>
      <c r="CW1133" s="16"/>
      <c r="CX1133" s="16"/>
      <c r="CY1133" s="16"/>
      <c r="CZ1133" s="16"/>
      <c r="DA1133" s="16"/>
      <c r="DB1133" s="16"/>
      <c r="DC1133" s="16"/>
      <c r="DD1133" s="16"/>
      <c r="DE1133" s="16"/>
      <c r="DF1133" s="16"/>
      <c r="DG1133" s="16"/>
      <c r="DH1133" s="16"/>
      <c r="DI1133" s="16"/>
      <c r="DJ1133" s="16"/>
      <c r="DK1133" s="16"/>
      <c r="DL1133" s="16"/>
      <c r="DM1133" s="16"/>
      <c r="DN1133" s="16"/>
      <c r="DO1133" s="16"/>
      <c r="DP1133" s="16"/>
      <c r="DQ1133" s="16"/>
      <c r="DR1133" s="16"/>
      <c r="DS1133" s="16"/>
      <c r="DT1133" s="16"/>
      <c r="DU1133" s="16"/>
      <c r="DV1133" s="16"/>
      <c r="DW1133" s="16"/>
      <c r="DX1133" s="16"/>
      <c r="DY1133" s="16"/>
      <c r="DZ1133" s="16"/>
      <c r="EA1133" s="16"/>
      <c r="EB1133" s="16"/>
      <c r="EC1133" s="16"/>
      <c r="ED1133" s="16"/>
      <c r="EE1133" s="16"/>
      <c r="EF1133" s="16"/>
      <c r="EG1133" s="16"/>
      <c r="EH1133" s="16"/>
      <c r="EI1133" s="16"/>
      <c r="EJ1133" s="16"/>
      <c r="EK1133" s="16"/>
      <c r="EL1133" s="16"/>
      <c r="EM1133" s="16"/>
      <c r="EN1133" s="16"/>
      <c r="EO1133" s="16"/>
      <c r="EP1133" s="16"/>
      <c r="EQ1133" s="16"/>
      <c r="ER1133" s="16"/>
      <c r="ES1133" s="16"/>
      <c r="ET1133" s="16"/>
      <c r="EU1133" s="16"/>
      <c r="EV1133" s="16"/>
      <c r="EW1133" s="16"/>
      <c r="EX1133" s="16"/>
      <c r="EY1133" s="16"/>
      <c r="EZ1133" s="16"/>
      <c r="FA1133" s="16"/>
      <c r="FB1133" s="16"/>
      <c r="FC1133" s="16"/>
      <c r="FD1133" s="16"/>
      <c r="FE1133" s="16"/>
      <c r="FF1133" s="16"/>
      <c r="FG1133" s="16"/>
      <c r="FH1133" s="16"/>
      <c r="FI1133" s="16"/>
      <c r="FJ1133" s="16"/>
      <c r="FK1133" s="16"/>
      <c r="FL1133" s="16"/>
      <c r="FM1133" s="16"/>
      <c r="FN1133" s="16"/>
      <c r="FO1133" s="16"/>
      <c r="FP1133" s="16"/>
      <c r="FQ1133" s="16"/>
      <c r="FR1133" s="16"/>
      <c r="FS1133" s="16"/>
      <c r="FT1133" s="16"/>
      <c r="FU1133" s="16"/>
      <c r="FV1133" s="16"/>
      <c r="FW1133" s="16"/>
      <c r="FX1133" s="16"/>
      <c r="FY1133" s="16"/>
      <c r="FZ1133" s="16"/>
      <c r="GA1133" s="16"/>
      <c r="GB1133" s="16"/>
      <c r="GC1133" s="16"/>
      <c r="GD1133" s="16"/>
      <c r="GE1133" s="16"/>
      <c r="GF1133" s="16"/>
      <c r="GG1133" s="16"/>
      <c r="GH1133" s="16"/>
      <c r="GI1133" s="16"/>
      <c r="GJ1133" s="16"/>
      <c r="GK1133" s="16"/>
      <c r="GL1133" s="16"/>
      <c r="GM1133" s="16"/>
      <c r="GN1133" s="16"/>
      <c r="GO1133" s="16"/>
      <c r="GP1133" s="16"/>
      <c r="GQ1133" s="16"/>
      <c r="GR1133" s="16"/>
      <c r="GS1133" s="16"/>
      <c r="GT1133" s="16"/>
      <c r="GU1133" s="16"/>
      <c r="GV1133" s="16"/>
      <c r="GW1133" s="16"/>
      <c r="GX1133" s="16"/>
      <c r="GY1133" s="16"/>
      <c r="GZ1133" s="16"/>
      <c r="HA1133" s="16"/>
      <c r="HB1133" s="16"/>
      <c r="HC1133" s="16"/>
      <c r="HD1133" s="16"/>
      <c r="HE1133" s="16"/>
      <c r="HF1133" s="16"/>
      <c r="HG1133" s="16"/>
      <c r="HH1133" s="16"/>
      <c r="HI1133" s="16"/>
      <c r="HJ1133" s="16"/>
      <c r="HK1133" s="16"/>
      <c r="HL1133" s="16"/>
      <c r="HM1133" s="16"/>
      <c r="HN1133" s="16"/>
      <c r="HO1133" s="16"/>
      <c r="HP1133" s="16"/>
      <c r="HQ1133" s="16"/>
      <c r="HR1133" s="16"/>
      <c r="HS1133" s="16"/>
      <c r="HT1133" s="16"/>
      <c r="HU1133" s="16"/>
      <c r="HV1133" s="16"/>
      <c r="HW1133" s="16"/>
      <c r="HX1133" s="16"/>
      <c r="HY1133" s="16"/>
      <c r="HZ1133" s="16"/>
      <c r="IA1133" s="16"/>
      <c r="IB1133" s="16"/>
      <c r="IC1133" s="16"/>
      <c r="ID1133" s="16"/>
      <c r="IE1133" s="16"/>
      <c r="IF1133" s="16"/>
      <c r="IG1133" s="16"/>
      <c r="IH1133" s="16"/>
      <c r="II1133" s="16"/>
      <c r="IJ1133" s="16"/>
      <c r="IK1133" s="16"/>
      <c r="IL1133" s="16"/>
      <c r="IM1133" s="16"/>
      <c r="IN1133" s="16"/>
      <c r="IO1133" s="16"/>
      <c r="IP1133" s="16"/>
      <c r="IQ1133" s="16"/>
      <c r="IR1133" s="16"/>
      <c r="IS1133" s="16"/>
      <c r="IT1133" s="16"/>
      <c r="IU1133" s="16"/>
      <c r="IV1133" s="16"/>
      <c r="IW1133" s="16"/>
      <c r="IX1133" s="16"/>
      <c r="IY1133" s="16"/>
      <c r="IZ1133" s="16"/>
      <c r="JA1133" s="16"/>
      <c r="JB1133" s="16"/>
      <c r="JC1133" s="16"/>
      <c r="JD1133" s="16"/>
      <c r="JE1133" s="16"/>
      <c r="JF1133" s="16"/>
      <c r="JG1133" s="16"/>
      <c r="JH1133" s="16"/>
      <c r="JI1133" s="16"/>
      <c r="JJ1133" s="16"/>
      <c r="JK1133" s="16"/>
      <c r="JL1133" s="16"/>
      <c r="JM1133" s="16"/>
      <c r="JN1133" s="16"/>
      <c r="JO1133" s="16"/>
      <c r="JP1133" s="16"/>
    </row>
    <row r="1134" spans="2:276" s="18" customFormat="1" ht="15.75" customHeight="1" x14ac:dyDescent="0.25">
      <c r="B1134" s="16"/>
      <c r="C1134" s="16"/>
      <c r="D1134" s="16"/>
      <c r="E1134" s="16"/>
      <c r="F1134" s="16"/>
      <c r="G1134" s="16"/>
      <c r="H1134" s="16"/>
      <c r="I1134" s="16"/>
      <c r="J1134" s="16"/>
      <c r="K1134" s="16"/>
      <c r="L1134" s="16"/>
      <c r="M1134" s="16"/>
      <c r="N1134" s="16"/>
      <c r="O1134" s="16"/>
      <c r="P1134" s="16"/>
      <c r="Q1134" s="16"/>
      <c r="R1134" s="16"/>
      <c r="S1134" s="16"/>
      <c r="T1134" s="16"/>
      <c r="U1134" s="16"/>
      <c r="V1134" s="16"/>
      <c r="W1134" s="16"/>
      <c r="X1134" s="16"/>
      <c r="Y1134" s="16"/>
      <c r="Z1134" s="16"/>
      <c r="AA1134" s="16"/>
      <c r="AB1134" s="16"/>
      <c r="AC1134" s="16"/>
      <c r="AD1134" s="16"/>
      <c r="AE1134" s="16"/>
      <c r="AF1134" s="16"/>
      <c r="AG1134" s="16"/>
      <c r="AH1134" s="16"/>
      <c r="AI1134" s="16"/>
      <c r="AJ1134" s="16"/>
      <c r="AK1134" s="16"/>
      <c r="AL1134" s="16"/>
      <c r="AM1134" s="16"/>
      <c r="AN1134" s="16"/>
      <c r="AO1134" s="16"/>
      <c r="AP1134" s="16"/>
      <c r="AQ1134" s="16"/>
      <c r="AR1134" s="16"/>
      <c r="AS1134" s="16"/>
      <c r="AT1134" s="16"/>
      <c r="AU1134" s="16"/>
      <c r="AV1134" s="16"/>
      <c r="AW1134" s="16"/>
      <c r="AX1134" s="16"/>
      <c r="AY1134" s="16"/>
      <c r="AZ1134" s="16"/>
      <c r="BA1134" s="16"/>
      <c r="BB1134" s="16"/>
      <c r="BC1134" s="16"/>
      <c r="BD1134" s="16"/>
      <c r="BE1134" s="16"/>
      <c r="BF1134" s="16"/>
      <c r="BG1134" s="16"/>
      <c r="BH1134" s="16"/>
      <c r="BI1134" s="16"/>
      <c r="BJ1134" s="16"/>
      <c r="BK1134" s="16"/>
      <c r="BL1134" s="16"/>
      <c r="BM1134" s="16"/>
      <c r="BN1134" s="16"/>
      <c r="BO1134" s="16"/>
      <c r="BP1134" s="16"/>
      <c r="BQ1134" s="16"/>
      <c r="BR1134" s="16"/>
      <c r="BS1134" s="16"/>
      <c r="BT1134" s="16"/>
      <c r="BU1134" s="16"/>
      <c r="BV1134" s="16"/>
      <c r="BW1134" s="16"/>
      <c r="BX1134" s="16"/>
      <c r="BY1134" s="16"/>
      <c r="BZ1134" s="16"/>
      <c r="CA1134" s="16"/>
      <c r="CB1134" s="16"/>
      <c r="CC1134" s="16"/>
      <c r="CD1134" s="16"/>
      <c r="CE1134" s="16"/>
      <c r="CF1134" s="16"/>
      <c r="CG1134" s="16"/>
      <c r="CH1134" s="16"/>
      <c r="CI1134" s="16"/>
      <c r="CJ1134" s="16"/>
      <c r="CK1134" s="16"/>
      <c r="CL1134" s="16"/>
      <c r="CM1134" s="16"/>
      <c r="CN1134" s="16"/>
      <c r="CO1134" s="16"/>
      <c r="CP1134" s="16"/>
      <c r="CQ1134" s="16"/>
      <c r="CR1134" s="16"/>
      <c r="CS1134" s="16"/>
      <c r="CT1134" s="16"/>
      <c r="CU1134" s="16"/>
      <c r="CV1134" s="16"/>
      <c r="CW1134" s="16"/>
      <c r="CX1134" s="16"/>
      <c r="CY1134" s="16"/>
      <c r="CZ1134" s="16"/>
      <c r="DA1134" s="16"/>
      <c r="DB1134" s="16"/>
      <c r="DC1134" s="16"/>
      <c r="DD1134" s="16"/>
      <c r="DE1134" s="16"/>
      <c r="DF1134" s="16"/>
      <c r="DG1134" s="16"/>
      <c r="DH1134" s="16"/>
      <c r="DI1134" s="16"/>
      <c r="DJ1134" s="16"/>
      <c r="DK1134" s="16"/>
      <c r="DL1134" s="16"/>
      <c r="DM1134" s="16"/>
      <c r="DN1134" s="16"/>
      <c r="DO1134" s="16"/>
      <c r="DP1134" s="16"/>
      <c r="DQ1134" s="16"/>
      <c r="DR1134" s="16"/>
      <c r="DS1134" s="16"/>
      <c r="DT1134" s="16"/>
      <c r="DU1134" s="16"/>
      <c r="DV1134" s="16"/>
      <c r="DW1134" s="16"/>
      <c r="DX1134" s="16"/>
      <c r="DY1134" s="16"/>
      <c r="DZ1134" s="16"/>
      <c r="EA1134" s="16"/>
      <c r="EB1134" s="16"/>
      <c r="EC1134" s="16"/>
      <c r="ED1134" s="16"/>
      <c r="EE1134" s="16"/>
      <c r="EF1134" s="16"/>
      <c r="EG1134" s="16"/>
      <c r="EH1134" s="16"/>
      <c r="EI1134" s="16"/>
      <c r="EJ1134" s="16"/>
      <c r="EK1134" s="16"/>
      <c r="EL1134" s="16"/>
      <c r="EM1134" s="16"/>
      <c r="EN1134" s="16"/>
      <c r="EO1134" s="16"/>
      <c r="EP1134" s="16"/>
      <c r="EQ1134" s="16"/>
      <c r="ER1134" s="16"/>
      <c r="ES1134" s="16"/>
      <c r="ET1134" s="16"/>
      <c r="EU1134" s="16"/>
      <c r="EV1134" s="16"/>
      <c r="EW1134" s="16"/>
      <c r="EX1134" s="16"/>
      <c r="EY1134" s="16"/>
      <c r="EZ1134" s="16"/>
      <c r="FA1134" s="16"/>
      <c r="FB1134" s="16"/>
      <c r="FC1134" s="16"/>
      <c r="FD1134" s="16"/>
      <c r="FE1134" s="16"/>
      <c r="FF1134" s="16"/>
      <c r="FG1134" s="16"/>
      <c r="FH1134" s="16"/>
      <c r="FI1134" s="16"/>
      <c r="FJ1134" s="16"/>
      <c r="FK1134" s="16"/>
      <c r="FL1134" s="16"/>
      <c r="FM1134" s="16"/>
      <c r="FN1134" s="16"/>
      <c r="FO1134" s="16"/>
      <c r="FP1134" s="16"/>
      <c r="FQ1134" s="16"/>
      <c r="FR1134" s="16"/>
      <c r="FS1134" s="16"/>
      <c r="FT1134" s="16"/>
      <c r="FU1134" s="16"/>
      <c r="FV1134" s="16"/>
      <c r="FW1134" s="16"/>
      <c r="FX1134" s="16"/>
      <c r="FY1134" s="16"/>
      <c r="FZ1134" s="16"/>
      <c r="GA1134" s="16"/>
      <c r="GB1134" s="16"/>
      <c r="GC1134" s="16"/>
      <c r="GD1134" s="16"/>
      <c r="GE1134" s="16"/>
      <c r="GF1134" s="16"/>
      <c r="GG1134" s="16"/>
      <c r="GH1134" s="16"/>
      <c r="GI1134" s="16"/>
      <c r="GJ1134" s="16"/>
      <c r="GK1134" s="16"/>
      <c r="GL1134" s="16"/>
      <c r="GM1134" s="16"/>
      <c r="GN1134" s="16"/>
      <c r="GO1134" s="16"/>
      <c r="GP1134" s="16"/>
      <c r="GQ1134" s="16"/>
      <c r="GR1134" s="16"/>
      <c r="GS1134" s="16"/>
      <c r="GT1134" s="16"/>
      <c r="GU1134" s="16"/>
      <c r="GV1134" s="16"/>
      <c r="GW1134" s="16"/>
      <c r="GX1134" s="16"/>
      <c r="GY1134" s="16"/>
      <c r="GZ1134" s="16"/>
      <c r="HA1134" s="16"/>
      <c r="HB1134" s="16"/>
      <c r="HC1134" s="16"/>
      <c r="HD1134" s="16"/>
      <c r="HE1134" s="16"/>
      <c r="HF1134" s="16"/>
      <c r="HG1134" s="16"/>
      <c r="HH1134" s="16"/>
      <c r="HI1134" s="16"/>
      <c r="HJ1134" s="16"/>
      <c r="HK1134" s="16"/>
      <c r="HL1134" s="16"/>
      <c r="HM1134" s="16"/>
      <c r="HN1134" s="16"/>
      <c r="HO1134" s="16"/>
      <c r="HP1134" s="16"/>
      <c r="HQ1134" s="16"/>
      <c r="HR1134" s="16"/>
      <c r="HS1134" s="16"/>
      <c r="HT1134" s="16"/>
      <c r="HU1134" s="16"/>
      <c r="HV1134" s="16"/>
      <c r="HW1134" s="16"/>
      <c r="HX1134" s="16"/>
      <c r="HY1134" s="16"/>
      <c r="HZ1134" s="16"/>
      <c r="IA1134" s="16"/>
      <c r="IB1134" s="16"/>
      <c r="IC1134" s="16"/>
      <c r="ID1134" s="16"/>
      <c r="IE1134" s="16"/>
      <c r="IF1134" s="16"/>
      <c r="IG1134" s="16"/>
      <c r="IH1134" s="16"/>
      <c r="II1134" s="16"/>
      <c r="IJ1134" s="16"/>
      <c r="IK1134" s="16"/>
      <c r="IL1134" s="16"/>
      <c r="IM1134" s="16"/>
      <c r="IN1134" s="16"/>
      <c r="IO1134" s="16"/>
      <c r="IP1134" s="16"/>
      <c r="IQ1134" s="16"/>
      <c r="IR1134" s="16"/>
      <c r="IS1134" s="16"/>
      <c r="IT1134" s="16"/>
      <c r="IU1134" s="16"/>
      <c r="IV1134" s="16"/>
      <c r="IW1134" s="16"/>
      <c r="IX1134" s="16"/>
      <c r="IY1134" s="16"/>
      <c r="IZ1134" s="16"/>
      <c r="JA1134" s="16"/>
      <c r="JB1134" s="16"/>
      <c r="JC1134" s="16"/>
      <c r="JD1134" s="16"/>
      <c r="JE1134" s="16"/>
      <c r="JF1134" s="16"/>
      <c r="JG1134" s="16"/>
      <c r="JH1134" s="16"/>
      <c r="JI1134" s="16"/>
      <c r="JJ1134" s="16"/>
      <c r="JK1134" s="16"/>
      <c r="JL1134" s="16"/>
      <c r="JM1134" s="16"/>
      <c r="JN1134" s="16"/>
      <c r="JO1134" s="16"/>
      <c r="JP1134" s="16"/>
    </row>
    <row r="1135" spans="2:276" s="18" customFormat="1" ht="15.75" customHeight="1" x14ac:dyDescent="0.25">
      <c r="B1135" s="16"/>
      <c r="C1135" s="16"/>
      <c r="D1135" s="16"/>
      <c r="E1135" s="16"/>
      <c r="F1135" s="16"/>
      <c r="G1135" s="16"/>
      <c r="H1135" s="16"/>
      <c r="I1135" s="16"/>
      <c r="J1135" s="16"/>
      <c r="K1135" s="16"/>
      <c r="L1135" s="16"/>
      <c r="M1135" s="16"/>
      <c r="N1135" s="16"/>
      <c r="O1135" s="16"/>
      <c r="P1135" s="16"/>
      <c r="Q1135" s="16"/>
      <c r="R1135" s="16"/>
      <c r="S1135" s="16"/>
      <c r="T1135" s="16"/>
      <c r="U1135" s="16"/>
      <c r="V1135" s="16"/>
      <c r="W1135" s="16"/>
      <c r="X1135" s="16"/>
      <c r="Y1135" s="16"/>
      <c r="Z1135" s="16"/>
      <c r="AA1135" s="16"/>
      <c r="AB1135" s="16"/>
      <c r="AC1135" s="16"/>
      <c r="AD1135" s="16"/>
      <c r="AE1135" s="16"/>
      <c r="AF1135" s="16"/>
      <c r="AG1135" s="16"/>
      <c r="AH1135" s="16"/>
      <c r="AI1135" s="16"/>
      <c r="AJ1135" s="16"/>
      <c r="AK1135" s="16"/>
      <c r="AL1135" s="16"/>
      <c r="AM1135" s="16"/>
      <c r="AN1135" s="16"/>
      <c r="AO1135" s="16"/>
      <c r="AP1135" s="16"/>
      <c r="AQ1135" s="16"/>
      <c r="AR1135" s="16"/>
      <c r="AS1135" s="16"/>
      <c r="AT1135" s="16"/>
      <c r="AU1135" s="16"/>
      <c r="AV1135" s="16"/>
      <c r="AW1135" s="16"/>
      <c r="AX1135" s="16"/>
      <c r="AY1135" s="16"/>
      <c r="AZ1135" s="16"/>
      <c r="BA1135" s="16"/>
      <c r="BB1135" s="16"/>
      <c r="BC1135" s="16"/>
      <c r="BD1135" s="16"/>
      <c r="BE1135" s="16"/>
      <c r="BF1135" s="16"/>
      <c r="BG1135" s="16"/>
      <c r="BH1135" s="16"/>
      <c r="BI1135" s="16"/>
      <c r="BJ1135" s="16"/>
      <c r="BK1135" s="16"/>
      <c r="BL1135" s="16"/>
      <c r="BM1135" s="16"/>
      <c r="BN1135" s="16"/>
      <c r="BO1135" s="16"/>
      <c r="BP1135" s="16"/>
      <c r="BQ1135" s="16"/>
      <c r="BR1135" s="16"/>
      <c r="BS1135" s="16"/>
      <c r="BT1135" s="16"/>
      <c r="BU1135" s="16"/>
      <c r="BV1135" s="16"/>
      <c r="BW1135" s="16"/>
      <c r="BX1135" s="16"/>
      <c r="BY1135" s="16"/>
      <c r="BZ1135" s="16"/>
      <c r="CA1135" s="16"/>
      <c r="CB1135" s="16"/>
      <c r="CC1135" s="16"/>
      <c r="CD1135" s="16"/>
      <c r="CE1135" s="16"/>
      <c r="CF1135" s="16"/>
      <c r="CG1135" s="16"/>
      <c r="CH1135" s="16"/>
      <c r="CI1135" s="16"/>
      <c r="CJ1135" s="16"/>
      <c r="CK1135" s="16"/>
      <c r="CL1135" s="16"/>
      <c r="CM1135" s="16"/>
      <c r="CN1135" s="16"/>
      <c r="CO1135" s="16"/>
      <c r="CP1135" s="16"/>
      <c r="CQ1135" s="16"/>
      <c r="CR1135" s="16"/>
      <c r="CS1135" s="16"/>
      <c r="CT1135" s="16"/>
      <c r="CU1135" s="16"/>
      <c r="CV1135" s="16"/>
      <c r="CW1135" s="16"/>
      <c r="CX1135" s="16"/>
      <c r="CY1135" s="16"/>
      <c r="CZ1135" s="16"/>
      <c r="DA1135" s="16"/>
      <c r="DB1135" s="16"/>
      <c r="DC1135" s="16"/>
      <c r="DD1135" s="16"/>
      <c r="DE1135" s="16"/>
      <c r="DF1135" s="16"/>
      <c r="DG1135" s="16"/>
      <c r="DH1135" s="16"/>
      <c r="DI1135" s="16"/>
      <c r="DJ1135" s="16"/>
      <c r="DK1135" s="16"/>
      <c r="DL1135" s="16"/>
      <c r="DM1135" s="16"/>
      <c r="DN1135" s="16"/>
      <c r="DO1135" s="16"/>
      <c r="DP1135" s="16"/>
      <c r="DQ1135" s="16"/>
      <c r="DR1135" s="16"/>
      <c r="DS1135" s="16"/>
      <c r="DT1135" s="16"/>
      <c r="DU1135" s="16"/>
      <c r="DV1135" s="16"/>
      <c r="DW1135" s="16"/>
      <c r="DX1135" s="16"/>
      <c r="DY1135" s="16"/>
      <c r="DZ1135" s="16"/>
      <c r="EA1135" s="16"/>
      <c r="EB1135" s="16"/>
      <c r="EC1135" s="16"/>
      <c r="ED1135" s="16"/>
      <c r="EE1135" s="16"/>
      <c r="EF1135" s="16"/>
      <c r="EG1135" s="16"/>
      <c r="EH1135" s="16"/>
      <c r="EI1135" s="16"/>
      <c r="EJ1135" s="16"/>
      <c r="EK1135" s="16"/>
      <c r="EL1135" s="16"/>
      <c r="EM1135" s="16"/>
      <c r="EN1135" s="16"/>
      <c r="EO1135" s="16"/>
      <c r="EP1135" s="16"/>
      <c r="EQ1135" s="16"/>
      <c r="ER1135" s="16"/>
      <c r="ES1135" s="16"/>
      <c r="ET1135" s="16"/>
      <c r="EU1135" s="16"/>
      <c r="EV1135" s="16"/>
      <c r="EW1135" s="16"/>
      <c r="EX1135" s="16"/>
      <c r="EY1135" s="16"/>
      <c r="EZ1135" s="16"/>
      <c r="FA1135" s="16"/>
      <c r="FB1135" s="16"/>
      <c r="FC1135" s="16"/>
      <c r="FD1135" s="16"/>
      <c r="FE1135" s="16"/>
      <c r="FF1135" s="16"/>
      <c r="FG1135" s="16"/>
      <c r="FH1135" s="16"/>
      <c r="FI1135" s="16"/>
      <c r="FJ1135" s="16"/>
      <c r="FK1135" s="16"/>
      <c r="FL1135" s="16"/>
      <c r="FM1135" s="16"/>
      <c r="FN1135" s="16"/>
      <c r="FO1135" s="16"/>
      <c r="FP1135" s="16"/>
      <c r="FQ1135" s="16"/>
      <c r="FR1135" s="16"/>
      <c r="FS1135" s="16"/>
      <c r="FT1135" s="16"/>
      <c r="FU1135" s="16"/>
      <c r="FV1135" s="16"/>
      <c r="FW1135" s="16"/>
      <c r="FX1135" s="16"/>
      <c r="FY1135" s="16"/>
      <c r="FZ1135" s="16"/>
      <c r="GA1135" s="16"/>
      <c r="GB1135" s="16"/>
      <c r="GC1135" s="16"/>
      <c r="GD1135" s="16"/>
      <c r="GE1135" s="16"/>
      <c r="GF1135" s="16"/>
      <c r="GG1135" s="16"/>
      <c r="GH1135" s="16"/>
      <c r="GI1135" s="16"/>
      <c r="GJ1135" s="16"/>
      <c r="GK1135" s="16"/>
      <c r="GL1135" s="16"/>
      <c r="GM1135" s="16"/>
      <c r="GN1135" s="16"/>
      <c r="GO1135" s="16"/>
      <c r="GP1135" s="16"/>
      <c r="GQ1135" s="16"/>
      <c r="GR1135" s="16"/>
      <c r="GS1135" s="16"/>
      <c r="GT1135" s="16"/>
      <c r="GU1135" s="16"/>
      <c r="GV1135" s="16"/>
      <c r="GW1135" s="16"/>
      <c r="GX1135" s="16"/>
      <c r="GY1135" s="16"/>
      <c r="GZ1135" s="16"/>
      <c r="HA1135" s="16"/>
      <c r="HB1135" s="16"/>
      <c r="HC1135" s="16"/>
      <c r="HD1135" s="16"/>
      <c r="HE1135" s="16"/>
      <c r="HF1135" s="16"/>
      <c r="HG1135" s="16"/>
      <c r="HH1135" s="16"/>
      <c r="HI1135" s="16"/>
      <c r="HJ1135" s="16"/>
      <c r="HK1135" s="16"/>
      <c r="HL1135" s="16"/>
      <c r="HM1135" s="16"/>
      <c r="HN1135" s="16"/>
      <c r="HO1135" s="16"/>
      <c r="HP1135" s="16"/>
      <c r="HQ1135" s="16"/>
      <c r="HR1135" s="16"/>
      <c r="HS1135" s="16"/>
      <c r="HT1135" s="16"/>
      <c r="HU1135" s="16"/>
      <c r="HV1135" s="16"/>
      <c r="HW1135" s="16"/>
      <c r="HX1135" s="16"/>
      <c r="HY1135" s="16"/>
      <c r="HZ1135" s="16"/>
      <c r="IA1135" s="16"/>
      <c r="IB1135" s="16"/>
      <c r="IC1135" s="16"/>
      <c r="ID1135" s="16"/>
      <c r="IE1135" s="16"/>
      <c r="IF1135" s="16"/>
      <c r="IG1135" s="16"/>
      <c r="IH1135" s="16"/>
      <c r="II1135" s="16"/>
      <c r="IJ1135" s="16"/>
      <c r="IK1135" s="16"/>
      <c r="IL1135" s="16"/>
      <c r="IM1135" s="16"/>
      <c r="IN1135" s="16"/>
      <c r="IO1135" s="16"/>
      <c r="IP1135" s="16"/>
      <c r="IQ1135" s="16"/>
      <c r="IR1135" s="16"/>
      <c r="IS1135" s="16"/>
      <c r="IT1135" s="16"/>
      <c r="IU1135" s="16"/>
      <c r="IV1135" s="16"/>
      <c r="IW1135" s="16"/>
      <c r="IX1135" s="16"/>
      <c r="IY1135" s="16"/>
      <c r="IZ1135" s="16"/>
      <c r="JA1135" s="16"/>
      <c r="JB1135" s="16"/>
      <c r="JC1135" s="16"/>
      <c r="JD1135" s="16"/>
      <c r="JE1135" s="16"/>
      <c r="JF1135" s="16"/>
      <c r="JG1135" s="16"/>
      <c r="JH1135" s="16"/>
      <c r="JI1135" s="16"/>
      <c r="JJ1135" s="16"/>
      <c r="JK1135" s="16"/>
      <c r="JL1135" s="16"/>
      <c r="JM1135" s="16"/>
      <c r="JN1135" s="16"/>
      <c r="JO1135" s="16"/>
      <c r="JP1135" s="16"/>
    </row>
    <row r="1136" spans="2:276" s="18" customFormat="1" ht="15.75" customHeight="1" x14ac:dyDescent="0.25">
      <c r="B1136" s="16"/>
      <c r="C1136" s="16"/>
      <c r="D1136" s="16"/>
      <c r="E1136" s="16"/>
      <c r="F1136" s="16"/>
      <c r="G1136" s="16"/>
      <c r="H1136" s="16"/>
      <c r="I1136" s="16"/>
      <c r="J1136" s="16"/>
      <c r="K1136" s="16"/>
      <c r="L1136" s="16"/>
      <c r="M1136" s="16"/>
      <c r="N1136" s="16"/>
      <c r="O1136" s="16"/>
      <c r="P1136" s="16"/>
      <c r="Q1136" s="16"/>
      <c r="R1136" s="16"/>
      <c r="S1136" s="16"/>
      <c r="T1136" s="16"/>
      <c r="U1136" s="16"/>
      <c r="V1136" s="16"/>
      <c r="W1136" s="16"/>
      <c r="X1136" s="16"/>
      <c r="Y1136" s="16"/>
      <c r="Z1136" s="16"/>
      <c r="AA1136" s="16"/>
      <c r="AB1136" s="16"/>
      <c r="AC1136" s="16"/>
      <c r="AD1136" s="16"/>
      <c r="AE1136" s="16"/>
      <c r="AF1136" s="16"/>
      <c r="AG1136" s="16"/>
      <c r="AH1136" s="16"/>
      <c r="AI1136" s="16"/>
      <c r="AJ1136" s="16"/>
      <c r="AK1136" s="16"/>
      <c r="AL1136" s="16"/>
      <c r="AM1136" s="16"/>
      <c r="AN1136" s="16"/>
      <c r="AO1136" s="16"/>
      <c r="AP1136" s="16"/>
      <c r="AQ1136" s="16"/>
      <c r="AR1136" s="16"/>
      <c r="AS1136" s="16"/>
      <c r="AT1136" s="16"/>
      <c r="AU1136" s="16"/>
      <c r="AV1136" s="16"/>
      <c r="AW1136" s="16"/>
      <c r="AX1136" s="16"/>
      <c r="AY1136" s="16"/>
      <c r="AZ1136" s="16"/>
      <c r="BA1136" s="16"/>
      <c r="BB1136" s="16"/>
      <c r="BC1136" s="16"/>
      <c r="BD1136" s="16"/>
      <c r="BE1136" s="16"/>
      <c r="BF1136" s="16"/>
      <c r="BG1136" s="16"/>
      <c r="BH1136" s="16"/>
      <c r="BI1136" s="16"/>
      <c r="BJ1136" s="16"/>
      <c r="BK1136" s="16"/>
      <c r="BL1136" s="16"/>
      <c r="BM1136" s="16"/>
      <c r="BN1136" s="16"/>
      <c r="BO1136" s="16"/>
      <c r="BP1136" s="16"/>
      <c r="BQ1136" s="16"/>
      <c r="BR1136" s="16"/>
      <c r="BS1136" s="16"/>
      <c r="BT1136" s="16"/>
      <c r="BU1136" s="16"/>
      <c r="BV1136" s="16"/>
      <c r="BW1136" s="16"/>
      <c r="BX1136" s="16"/>
      <c r="BY1136" s="16"/>
      <c r="BZ1136" s="16"/>
      <c r="CA1136" s="16"/>
      <c r="CB1136" s="16"/>
      <c r="CC1136" s="16"/>
      <c r="CD1136" s="16"/>
      <c r="CE1136" s="16"/>
      <c r="CF1136" s="16"/>
      <c r="CG1136" s="16"/>
      <c r="CH1136" s="16"/>
      <c r="CI1136" s="16"/>
      <c r="CJ1136" s="16"/>
      <c r="CK1136" s="16"/>
      <c r="CL1136" s="16"/>
      <c r="CM1136" s="16"/>
      <c r="CN1136" s="16"/>
      <c r="CO1136" s="16"/>
      <c r="CP1136" s="16"/>
      <c r="CQ1136" s="16"/>
      <c r="CR1136" s="16"/>
      <c r="CS1136" s="16"/>
      <c r="CT1136" s="16"/>
      <c r="CU1136" s="16"/>
      <c r="CV1136" s="16"/>
      <c r="CW1136" s="16"/>
      <c r="CX1136" s="16"/>
      <c r="CY1136" s="16"/>
      <c r="CZ1136" s="16"/>
      <c r="DA1136" s="16"/>
      <c r="DB1136" s="16"/>
      <c r="DC1136" s="16"/>
      <c r="DD1136" s="16"/>
      <c r="DE1136" s="16"/>
      <c r="DF1136" s="16"/>
      <c r="DG1136" s="16"/>
      <c r="DH1136" s="16"/>
      <c r="DI1136" s="16"/>
      <c r="DJ1136" s="16"/>
      <c r="DK1136" s="16"/>
      <c r="DL1136" s="16"/>
      <c r="DM1136" s="16"/>
      <c r="DN1136" s="16"/>
      <c r="DO1136" s="16"/>
      <c r="DP1136" s="16"/>
      <c r="DQ1136" s="16"/>
      <c r="DR1136" s="16"/>
      <c r="DS1136" s="16"/>
      <c r="DT1136" s="16"/>
      <c r="DU1136" s="16"/>
      <c r="DV1136" s="16"/>
      <c r="DW1136" s="16"/>
      <c r="DX1136" s="16"/>
      <c r="DY1136" s="16"/>
      <c r="DZ1136" s="16"/>
      <c r="EA1136" s="16"/>
      <c r="EB1136" s="16"/>
      <c r="EC1136" s="16"/>
      <c r="ED1136" s="16"/>
      <c r="EE1136" s="16"/>
      <c r="EF1136" s="16"/>
      <c r="EG1136" s="16"/>
      <c r="EH1136" s="16"/>
      <c r="EI1136" s="16"/>
      <c r="EJ1136" s="16"/>
      <c r="EK1136" s="16"/>
      <c r="EL1136" s="16"/>
      <c r="EM1136" s="16"/>
      <c r="EN1136" s="16"/>
      <c r="EO1136" s="16"/>
      <c r="EP1136" s="16"/>
      <c r="EQ1136" s="16"/>
      <c r="ER1136" s="16"/>
      <c r="ES1136" s="16"/>
      <c r="ET1136" s="16"/>
      <c r="EU1136" s="16"/>
      <c r="EV1136" s="16"/>
      <c r="EW1136" s="16"/>
      <c r="EX1136" s="16"/>
      <c r="EY1136" s="16"/>
      <c r="EZ1136" s="16"/>
      <c r="FA1136" s="16"/>
      <c r="FB1136" s="16"/>
      <c r="FC1136" s="16"/>
      <c r="FD1136" s="16"/>
      <c r="FE1136" s="16"/>
      <c r="FF1136" s="16"/>
      <c r="FG1136" s="16"/>
      <c r="FH1136" s="16"/>
      <c r="FI1136" s="16"/>
      <c r="FJ1136" s="16"/>
      <c r="FK1136" s="16"/>
      <c r="FL1136" s="16"/>
      <c r="FM1136" s="16"/>
      <c r="FN1136" s="16"/>
      <c r="FO1136" s="16"/>
      <c r="FP1136" s="16"/>
      <c r="FQ1136" s="16"/>
      <c r="FR1136" s="16"/>
      <c r="FS1136" s="16"/>
      <c r="FT1136" s="16"/>
      <c r="FU1136" s="16"/>
      <c r="FV1136" s="16"/>
      <c r="FW1136" s="16"/>
      <c r="FX1136" s="16"/>
      <c r="FY1136" s="16"/>
      <c r="FZ1136" s="16"/>
      <c r="GA1136" s="16"/>
      <c r="GB1136" s="16"/>
      <c r="GC1136" s="16"/>
      <c r="GD1136" s="16"/>
      <c r="GE1136" s="16"/>
      <c r="GF1136" s="16"/>
      <c r="GG1136" s="16"/>
      <c r="GH1136" s="16"/>
      <c r="GI1136" s="16"/>
      <c r="GJ1136" s="16"/>
      <c r="GK1136" s="16"/>
      <c r="GL1136" s="16"/>
      <c r="GM1136" s="16"/>
      <c r="GN1136" s="16"/>
      <c r="GO1136" s="16"/>
      <c r="GP1136" s="16"/>
      <c r="GQ1136" s="16"/>
      <c r="GR1136" s="16"/>
      <c r="GS1136" s="16"/>
      <c r="GT1136" s="16"/>
      <c r="GU1136" s="16"/>
      <c r="GV1136" s="16"/>
      <c r="GW1136" s="16"/>
      <c r="GX1136" s="16"/>
      <c r="GY1136" s="16"/>
      <c r="GZ1136" s="16"/>
      <c r="HA1136" s="16"/>
      <c r="HB1136" s="16"/>
      <c r="HC1136" s="16"/>
      <c r="HD1136" s="16"/>
      <c r="HE1136" s="16"/>
      <c r="HF1136" s="16"/>
      <c r="HG1136" s="16"/>
      <c r="HH1136" s="16"/>
      <c r="HI1136" s="16"/>
      <c r="HJ1136" s="16"/>
      <c r="HK1136" s="16"/>
      <c r="HL1136" s="16"/>
      <c r="HM1136" s="16"/>
      <c r="HN1136" s="16"/>
      <c r="HO1136" s="16"/>
      <c r="HP1136" s="16"/>
      <c r="HQ1136" s="16"/>
      <c r="HR1136" s="16"/>
      <c r="HS1136" s="16"/>
      <c r="HT1136" s="16"/>
      <c r="HU1136" s="16"/>
      <c r="HV1136" s="16"/>
      <c r="HW1136" s="16"/>
      <c r="HX1136" s="16"/>
      <c r="HY1136" s="16"/>
      <c r="HZ1136" s="16"/>
      <c r="IA1136" s="16"/>
      <c r="IB1136" s="16"/>
      <c r="IC1136" s="16"/>
      <c r="ID1136" s="16"/>
      <c r="IE1136" s="16"/>
      <c r="IF1136" s="16"/>
      <c r="IG1136" s="16"/>
      <c r="IH1136" s="16"/>
      <c r="II1136" s="16"/>
      <c r="IJ1136" s="16"/>
      <c r="IK1136" s="16"/>
      <c r="IL1136" s="16"/>
      <c r="IM1136" s="16"/>
      <c r="IN1136" s="16"/>
      <c r="IO1136" s="16"/>
      <c r="IP1136" s="16"/>
      <c r="IQ1136" s="16"/>
      <c r="IR1136" s="16"/>
      <c r="IS1136" s="16"/>
      <c r="IT1136" s="16"/>
      <c r="IU1136" s="16"/>
      <c r="IV1136" s="16"/>
      <c r="IW1136" s="16"/>
      <c r="IX1136" s="16"/>
      <c r="IY1136" s="16"/>
      <c r="IZ1136" s="16"/>
      <c r="JA1136" s="16"/>
      <c r="JB1136" s="16"/>
      <c r="JC1136" s="16"/>
      <c r="JD1136" s="16"/>
      <c r="JE1136" s="16"/>
      <c r="JF1136" s="16"/>
      <c r="JG1136" s="16"/>
      <c r="JH1136" s="16"/>
      <c r="JI1136" s="16"/>
      <c r="JJ1136" s="16"/>
      <c r="JK1136" s="16"/>
      <c r="JL1136" s="16"/>
      <c r="JM1136" s="16"/>
      <c r="JN1136" s="16"/>
      <c r="JO1136" s="16"/>
      <c r="JP1136" s="16"/>
    </row>
    <row r="1137" spans="2:276" s="18" customFormat="1" ht="15.75" customHeight="1" x14ac:dyDescent="0.25">
      <c r="B1137" s="16"/>
      <c r="C1137" s="16"/>
      <c r="D1137" s="16"/>
      <c r="E1137" s="16"/>
      <c r="F1137" s="16"/>
      <c r="G1137" s="16"/>
      <c r="H1137" s="16"/>
      <c r="I1137" s="16"/>
      <c r="J1137" s="16"/>
      <c r="K1137" s="16"/>
      <c r="L1137" s="16"/>
      <c r="M1137" s="16"/>
      <c r="N1137" s="16"/>
      <c r="O1137" s="16"/>
      <c r="P1137" s="16"/>
      <c r="Q1137" s="16"/>
      <c r="R1137" s="16"/>
      <c r="S1137" s="16"/>
      <c r="T1137" s="16"/>
      <c r="U1137" s="16"/>
      <c r="V1137" s="16"/>
      <c r="W1137" s="16"/>
      <c r="X1137" s="16"/>
      <c r="Y1137" s="16"/>
      <c r="Z1137" s="16"/>
      <c r="AA1137" s="16"/>
      <c r="AB1137" s="16"/>
      <c r="AC1137" s="16"/>
      <c r="AD1137" s="16"/>
      <c r="AE1137" s="16"/>
      <c r="AF1137" s="16"/>
      <c r="AG1137" s="16"/>
      <c r="AH1137" s="16"/>
      <c r="AI1137" s="16"/>
      <c r="AJ1137" s="16"/>
      <c r="AK1137" s="16"/>
      <c r="AL1137" s="16"/>
      <c r="AM1137" s="16"/>
      <c r="AN1137" s="16"/>
      <c r="AO1137" s="16"/>
      <c r="AP1137" s="16"/>
      <c r="AQ1137" s="16"/>
      <c r="AR1137" s="16"/>
      <c r="AS1137" s="16"/>
      <c r="AT1137" s="16"/>
      <c r="AU1137" s="16"/>
      <c r="AV1137" s="16"/>
      <c r="AW1137" s="16"/>
      <c r="AX1137" s="16"/>
      <c r="AY1137" s="16"/>
      <c r="AZ1137" s="16"/>
      <c r="BA1137" s="16"/>
      <c r="BB1137" s="16"/>
      <c r="BC1137" s="16"/>
      <c r="BD1137" s="16"/>
      <c r="BE1137" s="16"/>
      <c r="BF1137" s="16"/>
      <c r="BG1137" s="16"/>
      <c r="BH1137" s="16"/>
      <c r="BI1137" s="16"/>
      <c r="BJ1137" s="16"/>
      <c r="BK1137" s="16"/>
      <c r="BL1137" s="16"/>
      <c r="BM1137" s="16"/>
      <c r="BN1137" s="16"/>
      <c r="BO1137" s="16"/>
      <c r="BP1137" s="16"/>
      <c r="BQ1137" s="16"/>
      <c r="BR1137" s="16"/>
      <c r="BS1137" s="16"/>
      <c r="BT1137" s="16"/>
      <c r="BU1137" s="16"/>
      <c r="BV1137" s="16"/>
      <c r="BW1137" s="16"/>
      <c r="BX1137" s="16"/>
      <c r="BY1137" s="16"/>
      <c r="BZ1137" s="16"/>
      <c r="CA1137" s="16"/>
      <c r="CB1137" s="16"/>
      <c r="CC1137" s="16"/>
      <c r="CD1137" s="16"/>
      <c r="CE1137" s="16"/>
      <c r="CF1137" s="16"/>
      <c r="CG1137" s="16"/>
      <c r="CH1137" s="16"/>
      <c r="CI1137" s="16"/>
      <c r="CJ1137" s="16"/>
      <c r="CK1137" s="16"/>
      <c r="CL1137" s="16"/>
      <c r="CM1137" s="16"/>
      <c r="CN1137" s="16"/>
      <c r="CO1137" s="16"/>
      <c r="CP1137" s="16"/>
      <c r="CQ1137" s="16"/>
      <c r="CR1137" s="16"/>
      <c r="CS1137" s="16"/>
      <c r="CT1137" s="16"/>
      <c r="CU1137" s="16"/>
      <c r="CV1137" s="16"/>
      <c r="CW1137" s="16"/>
      <c r="CX1137" s="16"/>
      <c r="CY1137" s="16"/>
      <c r="CZ1137" s="16"/>
      <c r="DA1137" s="16"/>
      <c r="DB1137" s="16"/>
      <c r="DC1137" s="16"/>
      <c r="DD1137" s="16"/>
      <c r="DE1137" s="16"/>
      <c r="DF1137" s="16"/>
      <c r="DG1137" s="16"/>
      <c r="DH1137" s="16"/>
      <c r="DI1137" s="16"/>
      <c r="DJ1137" s="16"/>
      <c r="DK1137" s="16"/>
      <c r="DL1137" s="16"/>
      <c r="DM1137" s="16"/>
      <c r="DN1137" s="16"/>
      <c r="DO1137" s="16"/>
      <c r="DP1137" s="16"/>
      <c r="DQ1137" s="16"/>
      <c r="DR1137" s="16"/>
      <c r="DS1137" s="16"/>
      <c r="DT1137" s="16"/>
      <c r="DU1137" s="16"/>
      <c r="DV1137" s="16"/>
      <c r="DW1137" s="16"/>
      <c r="DX1137" s="16"/>
      <c r="DY1137" s="16"/>
      <c r="DZ1137" s="16"/>
      <c r="EA1137" s="16"/>
      <c r="EB1137" s="16"/>
      <c r="EC1137" s="16"/>
      <c r="ED1137" s="16"/>
      <c r="EE1137" s="16"/>
      <c r="EF1137" s="16"/>
      <c r="EG1137" s="16"/>
      <c r="EH1137" s="16"/>
      <c r="EI1137" s="16"/>
      <c r="EJ1137" s="16"/>
      <c r="EK1137" s="16"/>
      <c r="EL1137" s="16"/>
      <c r="EM1137" s="16"/>
      <c r="EN1137" s="16"/>
      <c r="EO1137" s="16"/>
      <c r="EP1137" s="16"/>
      <c r="EQ1137" s="16"/>
      <c r="ER1137" s="16"/>
      <c r="ES1137" s="16"/>
      <c r="ET1137" s="16"/>
      <c r="EU1137" s="16"/>
      <c r="EV1137" s="16"/>
      <c r="EW1137" s="16"/>
      <c r="EX1137" s="16"/>
      <c r="EY1137" s="16"/>
      <c r="EZ1137" s="16"/>
      <c r="FA1137" s="16"/>
      <c r="FB1137" s="16"/>
      <c r="FC1137" s="16"/>
      <c r="FD1137" s="16"/>
      <c r="FE1137" s="16"/>
      <c r="FF1137" s="16"/>
      <c r="FG1137" s="16"/>
      <c r="FH1137" s="16"/>
      <c r="FI1137" s="16"/>
      <c r="FJ1137" s="16"/>
      <c r="FK1137" s="16"/>
      <c r="FL1137" s="16"/>
      <c r="FM1137" s="16"/>
      <c r="FN1137" s="16"/>
      <c r="FO1137" s="16"/>
      <c r="FP1137" s="16"/>
      <c r="FQ1137" s="16"/>
      <c r="FR1137" s="16"/>
      <c r="FS1137" s="16"/>
      <c r="FT1137" s="16"/>
      <c r="FU1137" s="16"/>
      <c r="FV1137" s="16"/>
      <c r="FW1137" s="16"/>
      <c r="FX1137" s="16"/>
      <c r="FY1137" s="16"/>
      <c r="FZ1137" s="16"/>
      <c r="GA1137" s="16"/>
      <c r="GB1137" s="16"/>
      <c r="GC1137" s="16"/>
      <c r="GD1137" s="16"/>
      <c r="GE1137" s="16"/>
      <c r="GF1137" s="16"/>
      <c r="GG1137" s="16"/>
      <c r="GH1137" s="16"/>
      <c r="GI1137" s="16"/>
      <c r="GJ1137" s="16"/>
      <c r="GK1137" s="16"/>
      <c r="GL1137" s="16"/>
      <c r="GM1137" s="16"/>
      <c r="GN1137" s="16"/>
      <c r="GO1137" s="16"/>
      <c r="GP1137" s="16"/>
      <c r="GQ1137" s="16"/>
      <c r="GR1137" s="16"/>
      <c r="GS1137" s="16"/>
      <c r="GT1137" s="16"/>
      <c r="GU1137" s="16"/>
      <c r="GV1137" s="16"/>
      <c r="GW1137" s="16"/>
      <c r="GX1137" s="16"/>
      <c r="GY1137" s="16"/>
      <c r="GZ1137" s="16"/>
      <c r="HA1137" s="16"/>
      <c r="HB1137" s="16"/>
      <c r="HC1137" s="16"/>
      <c r="HD1137" s="16"/>
      <c r="HE1137" s="16"/>
      <c r="HF1137" s="16"/>
      <c r="HG1137" s="16"/>
      <c r="HH1137" s="16"/>
      <c r="HI1137" s="16"/>
      <c r="HJ1137" s="16"/>
      <c r="HK1137" s="16"/>
      <c r="HL1137" s="16"/>
      <c r="HM1137" s="16"/>
      <c r="HN1137" s="16"/>
      <c r="HO1137" s="16"/>
      <c r="HP1137" s="16"/>
      <c r="HQ1137" s="16"/>
      <c r="HR1137" s="16"/>
      <c r="HS1137" s="16"/>
      <c r="HT1137" s="16"/>
      <c r="HU1137" s="16"/>
      <c r="HV1137" s="16"/>
      <c r="HW1137" s="16"/>
      <c r="HX1137" s="16"/>
      <c r="HY1137" s="16"/>
      <c r="HZ1137" s="16"/>
      <c r="IA1137" s="16"/>
      <c r="IB1137" s="16"/>
      <c r="IC1137" s="16"/>
      <c r="ID1137" s="16"/>
      <c r="IE1137" s="16"/>
      <c r="IF1137" s="16"/>
      <c r="IG1137" s="16"/>
      <c r="IH1137" s="16"/>
      <c r="II1137" s="16"/>
      <c r="IJ1137" s="16"/>
      <c r="IK1137" s="16"/>
      <c r="IL1137" s="16"/>
      <c r="IM1137" s="16"/>
      <c r="IN1137" s="16"/>
      <c r="IO1137" s="16"/>
      <c r="IP1137" s="16"/>
      <c r="IQ1137" s="16"/>
      <c r="IR1137" s="16"/>
      <c r="IS1137" s="16"/>
      <c r="IT1137" s="16"/>
      <c r="IU1137" s="16"/>
      <c r="IV1137" s="16"/>
      <c r="IW1137" s="16"/>
      <c r="IX1137" s="16"/>
      <c r="IY1137" s="16"/>
      <c r="IZ1137" s="16"/>
      <c r="JA1137" s="16"/>
      <c r="JB1137" s="16"/>
      <c r="JC1137" s="16"/>
      <c r="JD1137" s="16"/>
      <c r="JE1137" s="16"/>
      <c r="JF1137" s="16"/>
      <c r="JG1137" s="16"/>
      <c r="JH1137" s="16"/>
      <c r="JI1137" s="16"/>
      <c r="JJ1137" s="16"/>
      <c r="JK1137" s="16"/>
      <c r="JL1137" s="16"/>
      <c r="JM1137" s="16"/>
      <c r="JN1137" s="16"/>
      <c r="JO1137" s="16"/>
      <c r="JP1137" s="16"/>
    </row>
    <row r="1138" spans="2:276" s="18" customFormat="1" ht="15.75" customHeight="1" x14ac:dyDescent="0.25">
      <c r="B1138" s="16"/>
      <c r="C1138" s="16"/>
      <c r="D1138" s="16"/>
      <c r="E1138" s="16"/>
      <c r="F1138" s="16"/>
      <c r="G1138" s="16"/>
      <c r="H1138" s="16"/>
      <c r="I1138" s="16"/>
      <c r="J1138" s="16"/>
      <c r="K1138" s="16"/>
      <c r="L1138" s="16"/>
      <c r="M1138" s="16"/>
      <c r="N1138" s="16"/>
      <c r="O1138" s="16"/>
      <c r="P1138" s="16"/>
      <c r="Q1138" s="16"/>
      <c r="R1138" s="16"/>
      <c r="S1138" s="16"/>
      <c r="T1138" s="16"/>
      <c r="U1138" s="16"/>
      <c r="V1138" s="16"/>
      <c r="W1138" s="16"/>
      <c r="X1138" s="16"/>
      <c r="Y1138" s="16"/>
      <c r="Z1138" s="16"/>
      <c r="AA1138" s="16"/>
      <c r="AB1138" s="16"/>
      <c r="AC1138" s="16"/>
      <c r="AD1138" s="16"/>
      <c r="AE1138" s="16"/>
      <c r="AF1138" s="16"/>
      <c r="AG1138" s="16"/>
      <c r="AH1138" s="16"/>
      <c r="AI1138" s="16"/>
      <c r="AJ1138" s="16"/>
      <c r="AK1138" s="16"/>
      <c r="AL1138" s="16"/>
      <c r="AM1138" s="16"/>
      <c r="AN1138" s="16"/>
      <c r="AO1138" s="16"/>
      <c r="AP1138" s="16"/>
      <c r="AQ1138" s="16"/>
      <c r="AR1138" s="16"/>
      <c r="AS1138" s="16"/>
      <c r="AT1138" s="16"/>
      <c r="AU1138" s="16"/>
      <c r="AV1138" s="16"/>
      <c r="AW1138" s="16"/>
      <c r="AX1138" s="16"/>
      <c r="AY1138" s="16"/>
      <c r="AZ1138" s="16"/>
      <c r="BA1138" s="16"/>
      <c r="BB1138" s="16"/>
      <c r="BC1138" s="16"/>
      <c r="BD1138" s="16"/>
      <c r="BE1138" s="16"/>
      <c r="BF1138" s="16"/>
      <c r="BG1138" s="16"/>
      <c r="BH1138" s="16"/>
      <c r="BI1138" s="16"/>
      <c r="BJ1138" s="16"/>
      <c r="BK1138" s="16"/>
      <c r="BL1138" s="16"/>
      <c r="BM1138" s="16"/>
      <c r="BN1138" s="16"/>
      <c r="BO1138" s="16"/>
      <c r="BP1138" s="16"/>
      <c r="BQ1138" s="16"/>
      <c r="BR1138" s="16"/>
      <c r="BS1138" s="16"/>
      <c r="BT1138" s="16"/>
      <c r="BU1138" s="16"/>
      <c r="BV1138" s="16"/>
      <c r="BW1138" s="16"/>
      <c r="BX1138" s="16"/>
      <c r="BY1138" s="16"/>
      <c r="BZ1138" s="16"/>
      <c r="CA1138" s="16"/>
      <c r="CB1138" s="16"/>
      <c r="CC1138" s="16"/>
      <c r="CD1138" s="16"/>
      <c r="CE1138" s="16"/>
      <c r="CF1138" s="16"/>
      <c r="CG1138" s="16"/>
      <c r="CH1138" s="16"/>
      <c r="CI1138" s="16"/>
      <c r="CJ1138" s="16"/>
      <c r="CK1138" s="16"/>
      <c r="CL1138" s="16"/>
      <c r="CM1138" s="16"/>
      <c r="CN1138" s="16"/>
      <c r="CO1138" s="16"/>
      <c r="CP1138" s="16"/>
      <c r="CQ1138" s="16"/>
      <c r="CR1138" s="16"/>
      <c r="CS1138" s="16"/>
      <c r="CT1138" s="16"/>
      <c r="CU1138" s="16"/>
      <c r="CV1138" s="16"/>
      <c r="CW1138" s="16"/>
      <c r="CX1138" s="16"/>
      <c r="CY1138" s="16"/>
      <c r="CZ1138" s="16"/>
      <c r="DA1138" s="16"/>
      <c r="DB1138" s="16"/>
      <c r="DC1138" s="16"/>
      <c r="DD1138" s="16"/>
      <c r="DE1138" s="16"/>
      <c r="DF1138" s="16"/>
      <c r="DG1138" s="16"/>
      <c r="DH1138" s="16"/>
      <c r="DI1138" s="16"/>
      <c r="DJ1138" s="16"/>
      <c r="DK1138" s="16"/>
      <c r="DL1138" s="16"/>
      <c r="DM1138" s="16"/>
      <c r="DN1138" s="16"/>
      <c r="DO1138" s="16"/>
      <c r="DP1138" s="16"/>
      <c r="DQ1138" s="16"/>
      <c r="DR1138" s="16"/>
      <c r="DS1138" s="16"/>
      <c r="DT1138" s="16"/>
      <c r="DU1138" s="16"/>
      <c r="DV1138" s="16"/>
      <c r="DW1138" s="16"/>
      <c r="DX1138" s="16"/>
      <c r="DY1138" s="16"/>
      <c r="DZ1138" s="16"/>
      <c r="EA1138" s="16"/>
      <c r="EB1138" s="16"/>
      <c r="EC1138" s="16"/>
      <c r="ED1138" s="16"/>
      <c r="EE1138" s="16"/>
      <c r="EF1138" s="16"/>
      <c r="EG1138" s="16"/>
      <c r="EH1138" s="16"/>
      <c r="EI1138" s="16"/>
      <c r="EJ1138" s="16"/>
      <c r="EK1138" s="16"/>
      <c r="EL1138" s="16"/>
      <c r="EM1138" s="16"/>
      <c r="EN1138" s="16"/>
      <c r="EO1138" s="16"/>
      <c r="EP1138" s="16"/>
      <c r="EQ1138" s="16"/>
      <c r="ER1138" s="16"/>
      <c r="ES1138" s="16"/>
      <c r="ET1138" s="16"/>
      <c r="EU1138" s="16"/>
      <c r="EV1138" s="16"/>
      <c r="EW1138" s="16"/>
      <c r="EX1138" s="16"/>
      <c r="EY1138" s="16"/>
      <c r="EZ1138" s="16"/>
      <c r="FA1138" s="16"/>
      <c r="FB1138" s="16"/>
      <c r="FC1138" s="16"/>
      <c r="FD1138" s="16"/>
      <c r="FE1138" s="16"/>
      <c r="FF1138" s="16"/>
      <c r="FG1138" s="16"/>
      <c r="FH1138" s="16"/>
      <c r="FI1138" s="16"/>
      <c r="FJ1138" s="16"/>
      <c r="FK1138" s="16"/>
      <c r="FL1138" s="16"/>
      <c r="FM1138" s="16"/>
      <c r="FN1138" s="16"/>
      <c r="FO1138" s="16"/>
      <c r="FP1138" s="16"/>
      <c r="FQ1138" s="16"/>
      <c r="FR1138" s="16"/>
      <c r="FS1138" s="16"/>
      <c r="FT1138" s="16"/>
      <c r="FU1138" s="16"/>
      <c r="FV1138" s="16"/>
      <c r="FW1138" s="16"/>
      <c r="FX1138" s="16"/>
      <c r="FY1138" s="16"/>
      <c r="FZ1138" s="16"/>
      <c r="GA1138" s="16"/>
      <c r="GB1138" s="16"/>
      <c r="GC1138" s="16"/>
      <c r="GD1138" s="16"/>
      <c r="GE1138" s="16"/>
      <c r="GF1138" s="16"/>
      <c r="GG1138" s="16"/>
      <c r="GH1138" s="16"/>
      <c r="GI1138" s="16"/>
      <c r="GJ1138" s="16"/>
      <c r="GK1138" s="16"/>
      <c r="GL1138" s="16"/>
      <c r="GM1138" s="16"/>
      <c r="GN1138" s="16"/>
      <c r="GO1138" s="16"/>
      <c r="GP1138" s="16"/>
      <c r="GQ1138" s="16"/>
      <c r="GR1138" s="16"/>
      <c r="GS1138" s="16"/>
      <c r="GT1138" s="16"/>
      <c r="GU1138" s="16"/>
      <c r="GV1138" s="16"/>
      <c r="GW1138" s="16"/>
      <c r="GX1138" s="16"/>
      <c r="GY1138" s="16"/>
      <c r="GZ1138" s="16"/>
      <c r="HA1138" s="16"/>
      <c r="HB1138" s="16"/>
      <c r="HC1138" s="16"/>
      <c r="HD1138" s="16"/>
      <c r="HE1138" s="16"/>
      <c r="HF1138" s="16"/>
      <c r="HG1138" s="16"/>
      <c r="HH1138" s="16"/>
      <c r="HI1138" s="16"/>
      <c r="HJ1138" s="16"/>
      <c r="HK1138" s="16"/>
      <c r="HL1138" s="16"/>
      <c r="HM1138" s="16"/>
      <c r="HN1138" s="16"/>
      <c r="HO1138" s="16"/>
      <c r="HP1138" s="16"/>
      <c r="HQ1138" s="16"/>
      <c r="HR1138" s="16"/>
      <c r="HS1138" s="16"/>
      <c r="HT1138" s="16"/>
      <c r="HU1138" s="16"/>
      <c r="HV1138" s="16"/>
      <c r="HW1138" s="16"/>
      <c r="HX1138" s="16"/>
      <c r="HY1138" s="16"/>
      <c r="HZ1138" s="16"/>
      <c r="IA1138" s="16"/>
      <c r="IB1138" s="16"/>
      <c r="IC1138" s="16"/>
      <c r="ID1138" s="16"/>
      <c r="IE1138" s="16"/>
      <c r="IF1138" s="16"/>
      <c r="IG1138" s="16"/>
      <c r="IH1138" s="16"/>
      <c r="II1138" s="16"/>
      <c r="IJ1138" s="16"/>
      <c r="IK1138" s="16"/>
      <c r="IL1138" s="16"/>
      <c r="IM1138" s="16"/>
      <c r="IN1138" s="16"/>
      <c r="IO1138" s="16"/>
      <c r="IP1138" s="16"/>
      <c r="IQ1138" s="16"/>
      <c r="IR1138" s="16"/>
      <c r="IS1138" s="16"/>
      <c r="IT1138" s="16"/>
      <c r="IU1138" s="16"/>
      <c r="IV1138" s="16"/>
      <c r="IW1138" s="16"/>
      <c r="IX1138" s="16"/>
      <c r="IY1138" s="16"/>
      <c r="IZ1138" s="16"/>
      <c r="JA1138" s="16"/>
      <c r="JB1138" s="16"/>
      <c r="JC1138" s="16"/>
      <c r="JD1138" s="16"/>
      <c r="JE1138" s="16"/>
      <c r="JF1138" s="16"/>
      <c r="JG1138" s="16"/>
      <c r="JH1138" s="16"/>
      <c r="JI1138" s="16"/>
      <c r="JJ1138" s="16"/>
      <c r="JK1138" s="16"/>
      <c r="JL1138" s="16"/>
      <c r="JM1138" s="16"/>
      <c r="JN1138" s="16"/>
      <c r="JO1138" s="16"/>
      <c r="JP1138" s="16"/>
    </row>
    <row r="1139" spans="2:276" s="18" customFormat="1" ht="15.75" customHeight="1" x14ac:dyDescent="0.25">
      <c r="B1139" s="16"/>
      <c r="C1139" s="16"/>
      <c r="D1139" s="16"/>
      <c r="E1139" s="16"/>
      <c r="F1139" s="16"/>
      <c r="G1139" s="16"/>
      <c r="H1139" s="16"/>
      <c r="I1139" s="16"/>
      <c r="J1139" s="16"/>
      <c r="K1139" s="16"/>
      <c r="L1139" s="16"/>
      <c r="M1139" s="16"/>
      <c r="N1139" s="16"/>
      <c r="O1139" s="16"/>
      <c r="P1139" s="16"/>
      <c r="Q1139" s="16"/>
      <c r="R1139" s="16"/>
      <c r="S1139" s="16"/>
      <c r="T1139" s="16"/>
      <c r="U1139" s="16"/>
      <c r="V1139" s="16"/>
      <c r="W1139" s="16"/>
      <c r="X1139" s="16"/>
      <c r="Y1139" s="16"/>
      <c r="Z1139" s="16"/>
      <c r="AA1139" s="16"/>
      <c r="AB1139" s="16"/>
      <c r="AC1139" s="16"/>
      <c r="AD1139" s="16"/>
      <c r="AE1139" s="16"/>
      <c r="AF1139" s="16"/>
      <c r="AG1139" s="16"/>
      <c r="AH1139" s="16"/>
      <c r="AI1139" s="16"/>
      <c r="AJ1139" s="16"/>
      <c r="AK1139" s="16"/>
      <c r="AL1139" s="16"/>
      <c r="AM1139" s="16"/>
      <c r="AN1139" s="16"/>
      <c r="AO1139" s="16"/>
      <c r="AP1139" s="16"/>
      <c r="AQ1139" s="16"/>
      <c r="AR1139" s="16"/>
      <c r="AS1139" s="16"/>
      <c r="AT1139" s="16"/>
      <c r="AU1139" s="16"/>
      <c r="AV1139" s="16"/>
      <c r="AW1139" s="16"/>
      <c r="AX1139" s="16"/>
      <c r="AY1139" s="16"/>
      <c r="AZ1139" s="16"/>
      <c r="BA1139" s="16"/>
      <c r="BB1139" s="16"/>
      <c r="BC1139" s="16"/>
      <c r="BD1139" s="16"/>
      <c r="BE1139" s="16"/>
      <c r="BF1139" s="16"/>
      <c r="BG1139" s="16"/>
      <c r="BH1139" s="16"/>
      <c r="BI1139" s="16"/>
      <c r="BJ1139" s="16"/>
      <c r="BK1139" s="16"/>
      <c r="BL1139" s="16"/>
      <c r="BM1139" s="16"/>
      <c r="BN1139" s="16"/>
      <c r="BO1139" s="16"/>
      <c r="BP1139" s="16"/>
      <c r="BQ1139" s="16"/>
      <c r="BR1139" s="16"/>
      <c r="BS1139" s="16"/>
      <c r="BT1139" s="16"/>
      <c r="BU1139" s="16"/>
      <c r="BV1139" s="16"/>
      <c r="BW1139" s="16"/>
      <c r="BX1139" s="16"/>
      <c r="BY1139" s="16"/>
      <c r="BZ1139" s="16"/>
      <c r="CA1139" s="16"/>
      <c r="CB1139" s="16"/>
      <c r="CC1139" s="16"/>
      <c r="CD1139" s="16"/>
      <c r="CE1139" s="16"/>
      <c r="CF1139" s="16"/>
      <c r="CG1139" s="16"/>
      <c r="CH1139" s="16"/>
      <c r="CI1139" s="16"/>
      <c r="CJ1139" s="16"/>
      <c r="CK1139" s="16"/>
      <c r="CL1139" s="16"/>
      <c r="CM1139" s="16"/>
      <c r="CN1139" s="16"/>
      <c r="CO1139" s="16"/>
      <c r="CP1139" s="16"/>
      <c r="CQ1139" s="16"/>
      <c r="CR1139" s="16"/>
      <c r="CS1139" s="16"/>
      <c r="CT1139" s="16"/>
      <c r="CU1139" s="16"/>
      <c r="CV1139" s="16"/>
      <c r="CW1139" s="16"/>
      <c r="CX1139" s="16"/>
      <c r="CY1139" s="16"/>
      <c r="CZ1139" s="16"/>
      <c r="DA1139" s="16"/>
      <c r="DB1139" s="16"/>
      <c r="DC1139" s="16"/>
      <c r="DD1139" s="16"/>
      <c r="DE1139" s="16"/>
      <c r="DF1139" s="16"/>
      <c r="DG1139" s="16"/>
      <c r="DH1139" s="16"/>
      <c r="DI1139" s="16"/>
      <c r="DJ1139" s="16"/>
      <c r="DK1139" s="16"/>
      <c r="DL1139" s="16"/>
      <c r="DM1139" s="16"/>
      <c r="DN1139" s="16"/>
      <c r="DO1139" s="16"/>
      <c r="DP1139" s="16"/>
      <c r="DQ1139" s="16"/>
      <c r="DR1139" s="16"/>
      <c r="DS1139" s="16"/>
      <c r="DT1139" s="16"/>
      <c r="DU1139" s="16"/>
      <c r="DV1139" s="16"/>
      <c r="DW1139" s="16"/>
      <c r="DX1139" s="16"/>
      <c r="DY1139" s="16"/>
      <c r="DZ1139" s="16"/>
      <c r="EA1139" s="16"/>
      <c r="EB1139" s="16"/>
      <c r="EC1139" s="16"/>
      <c r="ED1139" s="16"/>
      <c r="EE1139" s="16"/>
      <c r="EF1139" s="16"/>
      <c r="EG1139" s="16"/>
      <c r="EH1139" s="16"/>
      <c r="EI1139" s="16"/>
      <c r="EJ1139" s="16"/>
      <c r="EK1139" s="16"/>
      <c r="EL1139" s="16"/>
      <c r="EM1139" s="16"/>
      <c r="EN1139" s="16"/>
      <c r="EO1139" s="16"/>
      <c r="EP1139" s="16"/>
      <c r="EQ1139" s="16"/>
      <c r="ER1139" s="16"/>
      <c r="ES1139" s="16"/>
      <c r="ET1139" s="16"/>
      <c r="EU1139" s="16"/>
      <c r="EV1139" s="16"/>
      <c r="EW1139" s="16"/>
      <c r="EX1139" s="16"/>
      <c r="EY1139" s="16"/>
      <c r="EZ1139" s="16"/>
      <c r="FA1139" s="16"/>
      <c r="FB1139" s="16"/>
      <c r="FC1139" s="16"/>
      <c r="FD1139" s="16"/>
      <c r="FE1139" s="16"/>
      <c r="FF1139" s="16"/>
      <c r="FG1139" s="16"/>
      <c r="FH1139" s="16"/>
      <c r="FI1139" s="16"/>
      <c r="FJ1139" s="16"/>
      <c r="FK1139" s="16"/>
      <c r="FL1139" s="16"/>
      <c r="FM1139" s="16"/>
      <c r="FN1139" s="16"/>
      <c r="FO1139" s="16"/>
      <c r="FP1139" s="16"/>
      <c r="FQ1139" s="16"/>
      <c r="FR1139" s="16"/>
      <c r="FS1139" s="16"/>
      <c r="FT1139" s="16"/>
      <c r="FU1139" s="16"/>
      <c r="FV1139" s="16"/>
      <c r="FW1139" s="16"/>
      <c r="FX1139" s="16"/>
      <c r="FY1139" s="16"/>
      <c r="FZ1139" s="16"/>
      <c r="GA1139" s="16"/>
      <c r="GB1139" s="16"/>
      <c r="GC1139" s="16"/>
      <c r="GD1139" s="16"/>
      <c r="GE1139" s="16"/>
      <c r="GF1139" s="16"/>
      <c r="GG1139" s="16"/>
      <c r="GH1139" s="16"/>
      <c r="GI1139" s="16"/>
      <c r="GJ1139" s="16"/>
      <c r="GK1139" s="16"/>
      <c r="GL1139" s="16"/>
      <c r="GM1139" s="16"/>
      <c r="GN1139" s="16"/>
      <c r="GO1139" s="16"/>
      <c r="GP1139" s="16"/>
      <c r="GQ1139" s="16"/>
      <c r="GR1139" s="16"/>
      <c r="GS1139" s="16"/>
      <c r="GT1139" s="16"/>
      <c r="GU1139" s="16"/>
      <c r="GV1139" s="16"/>
      <c r="GW1139" s="16"/>
      <c r="GX1139" s="16"/>
      <c r="GY1139" s="16"/>
      <c r="GZ1139" s="16"/>
      <c r="HA1139" s="16"/>
      <c r="HB1139" s="16"/>
      <c r="HC1139" s="16"/>
      <c r="HD1139" s="16"/>
      <c r="HE1139" s="16"/>
      <c r="HF1139" s="16"/>
      <c r="HG1139" s="16"/>
      <c r="HH1139" s="16"/>
      <c r="HI1139" s="16"/>
      <c r="HJ1139" s="16"/>
      <c r="HK1139" s="16"/>
      <c r="HL1139" s="16"/>
      <c r="HM1139" s="16"/>
      <c r="HN1139" s="16"/>
      <c r="HO1139" s="16"/>
      <c r="HP1139" s="16"/>
      <c r="HQ1139" s="16"/>
      <c r="HR1139" s="16"/>
      <c r="HS1139" s="16"/>
      <c r="HT1139" s="16"/>
      <c r="HU1139" s="16"/>
      <c r="HV1139" s="16"/>
      <c r="HW1139" s="16"/>
      <c r="HX1139" s="16"/>
      <c r="HY1139" s="16"/>
      <c r="HZ1139" s="16"/>
      <c r="IA1139" s="16"/>
      <c r="IB1139" s="16"/>
      <c r="IC1139" s="16"/>
      <c r="ID1139" s="16"/>
      <c r="IE1139" s="16"/>
      <c r="IF1139" s="16"/>
      <c r="IG1139" s="16"/>
      <c r="IH1139" s="16"/>
      <c r="II1139" s="16"/>
      <c r="IJ1139" s="16"/>
      <c r="IK1139" s="16"/>
      <c r="IL1139" s="16"/>
      <c r="IM1139" s="16"/>
      <c r="IN1139" s="16"/>
      <c r="IO1139" s="16"/>
      <c r="IP1139" s="16"/>
      <c r="IQ1139" s="16"/>
      <c r="IR1139" s="16"/>
      <c r="IS1139" s="16"/>
      <c r="IT1139" s="16"/>
      <c r="IU1139" s="16"/>
      <c r="IV1139" s="16"/>
      <c r="IW1139" s="16"/>
      <c r="IX1139" s="16"/>
      <c r="IY1139" s="16"/>
      <c r="IZ1139" s="16"/>
      <c r="JA1139" s="16"/>
      <c r="JB1139" s="16"/>
      <c r="JC1139" s="16"/>
      <c r="JD1139" s="16"/>
      <c r="JE1139" s="16"/>
      <c r="JF1139" s="16"/>
      <c r="JG1139" s="16"/>
      <c r="JH1139" s="16"/>
      <c r="JI1139" s="16"/>
      <c r="JJ1139" s="16"/>
      <c r="JK1139" s="16"/>
      <c r="JL1139" s="16"/>
      <c r="JM1139" s="16"/>
      <c r="JN1139" s="16"/>
      <c r="JO1139" s="16"/>
      <c r="JP1139" s="16"/>
    </row>
    <row r="1140" spans="2:276" s="18" customFormat="1" ht="15.75" customHeight="1" x14ac:dyDescent="0.25">
      <c r="B1140" s="16"/>
      <c r="C1140" s="16"/>
      <c r="D1140" s="16"/>
      <c r="E1140" s="16"/>
      <c r="F1140" s="16"/>
      <c r="G1140" s="16"/>
      <c r="H1140" s="16"/>
      <c r="I1140" s="16"/>
      <c r="J1140" s="16"/>
      <c r="K1140" s="16"/>
      <c r="L1140" s="16"/>
      <c r="M1140" s="16"/>
      <c r="N1140" s="16"/>
      <c r="O1140" s="16"/>
      <c r="P1140" s="16"/>
      <c r="Q1140" s="16"/>
      <c r="R1140" s="16"/>
      <c r="S1140" s="16"/>
      <c r="T1140" s="16"/>
      <c r="U1140" s="16"/>
      <c r="V1140" s="16"/>
      <c r="W1140" s="16"/>
      <c r="X1140" s="16"/>
      <c r="Y1140" s="16"/>
      <c r="Z1140" s="16"/>
      <c r="AA1140" s="16"/>
      <c r="AB1140" s="16"/>
      <c r="AC1140" s="16"/>
      <c r="AD1140" s="16"/>
      <c r="AE1140" s="16"/>
      <c r="AF1140" s="16"/>
      <c r="AG1140" s="16"/>
      <c r="AH1140" s="16"/>
      <c r="AI1140" s="16"/>
      <c r="AJ1140" s="16"/>
      <c r="AK1140" s="16"/>
      <c r="AL1140" s="16"/>
      <c r="AM1140" s="16"/>
      <c r="AN1140" s="16"/>
      <c r="AO1140" s="16"/>
      <c r="AP1140" s="16"/>
      <c r="AQ1140" s="16"/>
      <c r="AR1140" s="16"/>
      <c r="AS1140" s="16"/>
      <c r="AT1140" s="16"/>
      <c r="AU1140" s="16"/>
      <c r="AV1140" s="16"/>
      <c r="AW1140" s="16"/>
      <c r="AX1140" s="16"/>
      <c r="AY1140" s="16"/>
      <c r="AZ1140" s="16"/>
      <c r="BA1140" s="16"/>
      <c r="BB1140" s="16"/>
      <c r="BC1140" s="16"/>
      <c r="BD1140" s="16"/>
      <c r="BE1140" s="16"/>
      <c r="BF1140" s="16"/>
      <c r="BG1140" s="16"/>
      <c r="BH1140" s="16"/>
      <c r="BI1140" s="16"/>
      <c r="BJ1140" s="16"/>
      <c r="BK1140" s="16"/>
      <c r="BL1140" s="16"/>
      <c r="BM1140" s="16"/>
      <c r="BN1140" s="16"/>
      <c r="BO1140" s="16"/>
      <c r="BP1140" s="16"/>
      <c r="BQ1140" s="16"/>
      <c r="BR1140" s="16"/>
      <c r="BS1140" s="16"/>
      <c r="BT1140" s="16"/>
      <c r="BU1140" s="16"/>
      <c r="BV1140" s="16"/>
      <c r="BW1140" s="16"/>
      <c r="BX1140" s="16"/>
      <c r="BY1140" s="16"/>
      <c r="BZ1140" s="16"/>
      <c r="CA1140" s="16"/>
      <c r="CB1140" s="16"/>
      <c r="CC1140" s="16"/>
      <c r="CD1140" s="16"/>
      <c r="CE1140" s="16"/>
      <c r="CF1140" s="16"/>
      <c r="CG1140" s="16"/>
      <c r="CH1140" s="16"/>
      <c r="CI1140" s="16"/>
      <c r="CJ1140" s="16"/>
      <c r="CK1140" s="16"/>
      <c r="CL1140" s="16"/>
      <c r="CM1140" s="16"/>
      <c r="CN1140" s="16"/>
      <c r="CO1140" s="16"/>
      <c r="CP1140" s="16"/>
      <c r="CQ1140" s="16"/>
      <c r="CR1140" s="16"/>
      <c r="CS1140" s="16"/>
      <c r="CT1140" s="16"/>
      <c r="CU1140" s="16"/>
      <c r="CV1140" s="16"/>
      <c r="CW1140" s="16"/>
      <c r="CX1140" s="16"/>
      <c r="CY1140" s="16"/>
      <c r="CZ1140" s="16"/>
      <c r="DA1140" s="16"/>
      <c r="DB1140" s="16"/>
      <c r="DC1140" s="16"/>
      <c r="DD1140" s="16"/>
      <c r="DE1140" s="16"/>
      <c r="DF1140" s="16"/>
      <c r="DG1140" s="16"/>
      <c r="DH1140" s="16"/>
      <c r="DI1140" s="16"/>
      <c r="DJ1140" s="16"/>
      <c r="DK1140" s="16"/>
      <c r="DL1140" s="16"/>
      <c r="DM1140" s="16"/>
      <c r="DN1140" s="16"/>
      <c r="DO1140" s="16"/>
      <c r="DP1140" s="16"/>
      <c r="DQ1140" s="16"/>
      <c r="DR1140" s="16"/>
      <c r="DS1140" s="16"/>
      <c r="DT1140" s="16"/>
      <c r="DU1140" s="16"/>
      <c r="DV1140" s="16"/>
      <c r="DW1140" s="16"/>
      <c r="DX1140" s="16"/>
      <c r="DY1140" s="16"/>
      <c r="DZ1140" s="16"/>
      <c r="EA1140" s="16"/>
      <c r="EB1140" s="16"/>
      <c r="EC1140" s="16"/>
      <c r="ED1140" s="16"/>
      <c r="EE1140" s="16"/>
      <c r="EF1140" s="16"/>
      <c r="EG1140" s="16"/>
      <c r="EH1140" s="16"/>
      <c r="EI1140" s="16"/>
      <c r="EJ1140" s="16"/>
      <c r="EK1140" s="16"/>
      <c r="EL1140" s="16"/>
      <c r="EM1140" s="16"/>
      <c r="EN1140" s="16"/>
      <c r="EO1140" s="16"/>
      <c r="EP1140" s="16"/>
      <c r="EQ1140" s="16"/>
      <c r="ER1140" s="16"/>
      <c r="ES1140" s="16"/>
      <c r="ET1140" s="16"/>
      <c r="EU1140" s="16"/>
      <c r="EV1140" s="16"/>
      <c r="EW1140" s="16"/>
      <c r="EX1140" s="16"/>
      <c r="EY1140" s="16"/>
      <c r="EZ1140" s="16"/>
      <c r="FA1140" s="16"/>
      <c r="FB1140" s="16"/>
      <c r="FC1140" s="16"/>
      <c r="FD1140" s="16"/>
      <c r="FE1140" s="16"/>
      <c r="FF1140" s="16"/>
      <c r="FG1140" s="16"/>
      <c r="FH1140" s="16"/>
      <c r="FI1140" s="16"/>
      <c r="FJ1140" s="16"/>
      <c r="FK1140" s="16"/>
      <c r="FL1140" s="16"/>
      <c r="FM1140" s="16"/>
      <c r="FN1140" s="16"/>
      <c r="FO1140" s="16"/>
      <c r="FP1140" s="16"/>
      <c r="FQ1140" s="16"/>
      <c r="FR1140" s="16"/>
      <c r="FS1140" s="16"/>
      <c r="FT1140" s="16"/>
      <c r="FU1140" s="16"/>
      <c r="FV1140" s="16"/>
      <c r="FW1140" s="16"/>
      <c r="FX1140" s="16"/>
      <c r="FY1140" s="16"/>
      <c r="FZ1140" s="16"/>
      <c r="GA1140" s="16"/>
      <c r="GB1140" s="16"/>
      <c r="GC1140" s="16"/>
      <c r="GD1140" s="16"/>
      <c r="GE1140" s="16"/>
      <c r="GF1140" s="16"/>
      <c r="GG1140" s="16"/>
      <c r="GH1140" s="16"/>
      <c r="GI1140" s="16"/>
      <c r="GJ1140" s="16"/>
      <c r="GK1140" s="16"/>
      <c r="GL1140" s="16"/>
      <c r="GM1140" s="16"/>
      <c r="GN1140" s="16"/>
      <c r="GO1140" s="16"/>
      <c r="GP1140" s="16"/>
      <c r="GQ1140" s="16"/>
      <c r="GR1140" s="16"/>
      <c r="GS1140" s="16"/>
      <c r="GT1140" s="16"/>
      <c r="GU1140" s="16"/>
      <c r="GV1140" s="16"/>
      <c r="GW1140" s="16"/>
      <c r="GX1140" s="16"/>
      <c r="GY1140" s="16"/>
      <c r="GZ1140" s="16"/>
      <c r="HA1140" s="16"/>
      <c r="HB1140" s="16"/>
      <c r="HC1140" s="16"/>
      <c r="HD1140" s="16"/>
      <c r="HE1140" s="16"/>
      <c r="HF1140" s="16"/>
      <c r="HG1140" s="16"/>
      <c r="HH1140" s="16"/>
      <c r="HI1140" s="16"/>
      <c r="HJ1140" s="16"/>
      <c r="HK1140" s="16"/>
      <c r="HL1140" s="16"/>
      <c r="HM1140" s="16"/>
      <c r="HN1140" s="16"/>
      <c r="HO1140" s="16"/>
      <c r="HP1140" s="16"/>
      <c r="HQ1140" s="16"/>
      <c r="HR1140" s="16"/>
      <c r="HS1140" s="16"/>
      <c r="HT1140" s="16"/>
      <c r="HU1140" s="16"/>
      <c r="HV1140" s="16"/>
      <c r="HW1140" s="16"/>
      <c r="HX1140" s="16"/>
      <c r="HY1140" s="16"/>
      <c r="HZ1140" s="16"/>
      <c r="IA1140" s="16"/>
      <c r="IB1140" s="16"/>
      <c r="IC1140" s="16"/>
      <c r="ID1140" s="16"/>
      <c r="IE1140" s="16"/>
      <c r="IF1140" s="16"/>
      <c r="IG1140" s="16"/>
      <c r="IH1140" s="16"/>
      <c r="II1140" s="16"/>
      <c r="IJ1140" s="16"/>
      <c r="IK1140" s="16"/>
      <c r="IL1140" s="16"/>
      <c r="IM1140" s="16"/>
      <c r="IN1140" s="16"/>
      <c r="IO1140" s="16"/>
      <c r="IP1140" s="16"/>
      <c r="IQ1140" s="16"/>
      <c r="IR1140" s="16"/>
      <c r="IS1140" s="16"/>
      <c r="IT1140" s="16"/>
      <c r="IU1140" s="16"/>
      <c r="IV1140" s="16"/>
      <c r="IW1140" s="16"/>
      <c r="IX1140" s="16"/>
      <c r="IY1140" s="16"/>
      <c r="IZ1140" s="16"/>
      <c r="JA1140" s="16"/>
      <c r="JB1140" s="16"/>
      <c r="JC1140" s="16"/>
      <c r="JD1140" s="16"/>
      <c r="JE1140" s="16"/>
      <c r="JF1140" s="16"/>
      <c r="JG1140" s="16"/>
      <c r="JH1140" s="16"/>
      <c r="JI1140" s="16"/>
      <c r="JJ1140" s="16"/>
      <c r="JK1140" s="16"/>
      <c r="JL1140" s="16"/>
      <c r="JM1140" s="16"/>
      <c r="JN1140" s="16"/>
      <c r="JO1140" s="16"/>
      <c r="JP1140" s="16"/>
    </row>
    <row r="1141" spans="2:276" s="18" customFormat="1" ht="15.75" customHeight="1" x14ac:dyDescent="0.25">
      <c r="B1141" s="16"/>
      <c r="C1141" s="16"/>
      <c r="D1141" s="16"/>
      <c r="E1141" s="16"/>
      <c r="F1141" s="16"/>
      <c r="G1141" s="16"/>
      <c r="H1141" s="16"/>
      <c r="I1141" s="16"/>
      <c r="J1141" s="16"/>
      <c r="K1141" s="16"/>
      <c r="L1141" s="16"/>
      <c r="M1141" s="16"/>
      <c r="N1141" s="16"/>
      <c r="O1141" s="16"/>
      <c r="P1141" s="16"/>
      <c r="Q1141" s="16"/>
      <c r="R1141" s="16"/>
      <c r="S1141" s="16"/>
      <c r="T1141" s="16"/>
      <c r="U1141" s="16"/>
      <c r="V1141" s="16"/>
      <c r="W1141" s="16"/>
      <c r="X1141" s="16"/>
      <c r="Y1141" s="16"/>
      <c r="Z1141" s="16"/>
      <c r="AA1141" s="16"/>
      <c r="AB1141" s="16"/>
      <c r="AC1141" s="16"/>
      <c r="AD1141" s="16"/>
      <c r="AE1141" s="16"/>
      <c r="AF1141" s="16"/>
      <c r="AG1141" s="16"/>
      <c r="AH1141" s="16"/>
      <c r="AI1141" s="16"/>
      <c r="AJ1141" s="16"/>
      <c r="AK1141" s="16"/>
      <c r="AL1141" s="16"/>
      <c r="AM1141" s="16"/>
      <c r="AN1141" s="16"/>
      <c r="AO1141" s="16"/>
      <c r="AP1141" s="16"/>
      <c r="AQ1141" s="16"/>
      <c r="AR1141" s="16"/>
      <c r="AS1141" s="16"/>
      <c r="AT1141" s="16"/>
      <c r="AU1141" s="16"/>
      <c r="AV1141" s="16"/>
      <c r="AW1141" s="16"/>
      <c r="AX1141" s="16"/>
      <c r="AY1141" s="16"/>
      <c r="AZ1141" s="16"/>
      <c r="BA1141" s="16"/>
      <c r="BB1141" s="16"/>
      <c r="BC1141" s="16"/>
      <c r="BD1141" s="16"/>
      <c r="BE1141" s="16"/>
      <c r="BF1141" s="16"/>
      <c r="BG1141" s="16"/>
      <c r="BH1141" s="16"/>
      <c r="BI1141" s="16"/>
      <c r="BJ1141" s="16"/>
      <c r="BK1141" s="16"/>
      <c r="BL1141" s="16"/>
      <c r="BM1141" s="16"/>
      <c r="BN1141" s="16"/>
      <c r="BO1141" s="16"/>
      <c r="BP1141" s="16"/>
      <c r="BQ1141" s="16"/>
      <c r="BR1141" s="16"/>
      <c r="BS1141" s="16"/>
      <c r="BT1141" s="16"/>
      <c r="BU1141" s="16"/>
      <c r="BV1141" s="16"/>
      <c r="BW1141" s="16"/>
      <c r="BX1141" s="16"/>
      <c r="BY1141" s="16"/>
      <c r="BZ1141" s="16"/>
      <c r="CA1141" s="16"/>
      <c r="CB1141" s="16"/>
      <c r="CC1141" s="16"/>
      <c r="CD1141" s="16"/>
      <c r="CE1141" s="16"/>
      <c r="CF1141" s="16"/>
      <c r="CG1141" s="16"/>
      <c r="CH1141" s="16"/>
      <c r="CI1141" s="16"/>
      <c r="CJ1141" s="16"/>
      <c r="CK1141" s="16"/>
      <c r="CL1141" s="16"/>
      <c r="CM1141" s="16"/>
      <c r="CN1141" s="16"/>
      <c r="CO1141" s="16"/>
      <c r="CP1141" s="16"/>
      <c r="CQ1141" s="16"/>
      <c r="CR1141" s="16"/>
      <c r="CS1141" s="16"/>
      <c r="CT1141" s="16"/>
      <c r="CU1141" s="16"/>
      <c r="CV1141" s="16"/>
      <c r="CW1141" s="16"/>
      <c r="CX1141" s="16"/>
      <c r="CY1141" s="16"/>
      <c r="CZ1141" s="16"/>
      <c r="DA1141" s="16"/>
      <c r="DB1141" s="16"/>
      <c r="DC1141" s="16"/>
      <c r="DD1141" s="16"/>
      <c r="DE1141" s="16"/>
      <c r="DF1141" s="16"/>
      <c r="DG1141" s="16"/>
      <c r="DH1141" s="16"/>
      <c r="DI1141" s="16"/>
      <c r="DJ1141" s="16"/>
      <c r="DK1141" s="16"/>
      <c r="DL1141" s="16"/>
      <c r="DM1141" s="16"/>
      <c r="DN1141" s="16"/>
      <c r="DO1141" s="16"/>
      <c r="DP1141" s="16"/>
      <c r="DQ1141" s="16"/>
      <c r="DR1141" s="16"/>
      <c r="DS1141" s="16"/>
      <c r="DT1141" s="16"/>
      <c r="DU1141" s="16"/>
      <c r="DV1141" s="16"/>
      <c r="DW1141" s="16"/>
      <c r="DX1141" s="16"/>
      <c r="DY1141" s="16"/>
      <c r="DZ1141" s="16"/>
      <c r="EA1141" s="16"/>
      <c r="EB1141" s="16"/>
      <c r="EC1141" s="16"/>
      <c r="ED1141" s="16"/>
      <c r="EE1141" s="16"/>
      <c r="EF1141" s="16"/>
      <c r="EG1141" s="16"/>
      <c r="EH1141" s="16"/>
      <c r="EI1141" s="16"/>
      <c r="EJ1141" s="16"/>
      <c r="EK1141" s="16"/>
      <c r="EL1141" s="16"/>
      <c r="EM1141" s="16"/>
      <c r="EN1141" s="16"/>
      <c r="EO1141" s="16"/>
      <c r="EP1141" s="16"/>
      <c r="EQ1141" s="16"/>
      <c r="ER1141" s="16"/>
      <c r="ES1141" s="16"/>
      <c r="ET1141" s="16"/>
      <c r="EU1141" s="16"/>
      <c r="EV1141" s="16"/>
      <c r="EW1141" s="16"/>
      <c r="EX1141" s="16"/>
      <c r="EY1141" s="16"/>
      <c r="EZ1141" s="16"/>
      <c r="FA1141" s="16"/>
      <c r="FB1141" s="16"/>
      <c r="FC1141" s="16"/>
      <c r="FD1141" s="16"/>
      <c r="FE1141" s="16"/>
      <c r="FF1141" s="16"/>
      <c r="FG1141" s="16"/>
      <c r="FH1141" s="16"/>
      <c r="FI1141" s="16"/>
      <c r="FJ1141" s="16"/>
      <c r="FK1141" s="16"/>
      <c r="FL1141" s="16"/>
      <c r="FM1141" s="16"/>
      <c r="FN1141" s="16"/>
      <c r="FO1141" s="16"/>
      <c r="FP1141" s="16"/>
      <c r="FQ1141" s="16"/>
      <c r="FR1141" s="16"/>
      <c r="FS1141" s="16"/>
      <c r="FT1141" s="16"/>
      <c r="FU1141" s="16"/>
      <c r="FV1141" s="16"/>
      <c r="FW1141" s="16"/>
      <c r="FX1141" s="16"/>
      <c r="FY1141" s="16"/>
      <c r="FZ1141" s="16"/>
      <c r="GA1141" s="16"/>
      <c r="GB1141" s="16"/>
      <c r="GC1141" s="16"/>
      <c r="GD1141" s="16"/>
      <c r="GE1141" s="16"/>
      <c r="GF1141" s="16"/>
      <c r="GG1141" s="16"/>
      <c r="GH1141" s="16"/>
      <c r="GI1141" s="16"/>
      <c r="GJ1141" s="16"/>
      <c r="GK1141" s="16"/>
      <c r="GL1141" s="16"/>
      <c r="GM1141" s="16"/>
      <c r="GN1141" s="16"/>
      <c r="GO1141" s="16"/>
      <c r="GP1141" s="16"/>
      <c r="GQ1141" s="16"/>
      <c r="GR1141" s="16"/>
      <c r="GS1141" s="16"/>
      <c r="GT1141" s="16"/>
      <c r="GU1141" s="16"/>
      <c r="GV1141" s="16"/>
      <c r="GW1141" s="16"/>
      <c r="GX1141" s="16"/>
      <c r="GY1141" s="16"/>
      <c r="GZ1141" s="16"/>
      <c r="HA1141" s="16"/>
      <c r="HB1141" s="16"/>
      <c r="HC1141" s="16"/>
      <c r="HD1141" s="16"/>
      <c r="HE1141" s="16"/>
      <c r="HF1141" s="16"/>
      <c r="HG1141" s="16"/>
      <c r="HH1141" s="16"/>
      <c r="HI1141" s="16"/>
      <c r="HJ1141" s="16"/>
      <c r="HK1141" s="16"/>
      <c r="HL1141" s="16"/>
      <c r="HM1141" s="16"/>
      <c r="HN1141" s="16"/>
      <c r="HO1141" s="16"/>
      <c r="HP1141" s="16"/>
      <c r="HQ1141" s="16"/>
      <c r="HR1141" s="16"/>
      <c r="HS1141" s="16"/>
      <c r="HT1141" s="16"/>
      <c r="HU1141" s="16"/>
      <c r="HV1141" s="16"/>
      <c r="HW1141" s="16"/>
      <c r="HX1141" s="16"/>
      <c r="HY1141" s="16"/>
      <c r="HZ1141" s="16"/>
      <c r="IA1141" s="16"/>
      <c r="IB1141" s="16"/>
      <c r="IC1141" s="16"/>
      <c r="ID1141" s="16"/>
      <c r="IE1141" s="16"/>
      <c r="IF1141" s="16"/>
      <c r="IG1141" s="16"/>
      <c r="IH1141" s="16"/>
      <c r="II1141" s="16"/>
      <c r="IJ1141" s="16"/>
      <c r="IK1141" s="16"/>
      <c r="IL1141" s="16"/>
      <c r="IM1141" s="16"/>
      <c r="IN1141" s="16"/>
      <c r="IO1141" s="16"/>
      <c r="IP1141" s="16"/>
      <c r="IQ1141" s="16"/>
      <c r="IR1141" s="16"/>
      <c r="IS1141" s="16"/>
      <c r="IT1141" s="16"/>
      <c r="IU1141" s="16"/>
      <c r="IV1141" s="16"/>
      <c r="IW1141" s="16"/>
      <c r="IX1141" s="16"/>
      <c r="IY1141" s="16"/>
      <c r="IZ1141" s="16"/>
      <c r="JA1141" s="16"/>
      <c r="JB1141" s="16"/>
      <c r="JC1141" s="16"/>
      <c r="JD1141" s="16"/>
      <c r="JE1141" s="16"/>
      <c r="JF1141" s="16"/>
      <c r="JG1141" s="16"/>
      <c r="JH1141" s="16"/>
      <c r="JI1141" s="16"/>
      <c r="JJ1141" s="16"/>
      <c r="JK1141" s="16"/>
      <c r="JL1141" s="16"/>
      <c r="JM1141" s="16"/>
      <c r="JN1141" s="16"/>
      <c r="JO1141" s="16"/>
      <c r="JP1141" s="16"/>
    </row>
    <row r="1142" spans="2:276" s="18" customFormat="1" ht="15.75" customHeight="1" x14ac:dyDescent="0.25">
      <c r="B1142" s="16"/>
      <c r="C1142" s="16"/>
      <c r="D1142" s="16"/>
      <c r="E1142" s="16"/>
      <c r="F1142" s="16"/>
      <c r="G1142" s="16"/>
      <c r="H1142" s="16"/>
      <c r="I1142" s="16"/>
      <c r="J1142" s="16"/>
      <c r="K1142" s="16"/>
      <c r="L1142" s="16"/>
      <c r="M1142" s="16"/>
      <c r="N1142" s="16"/>
      <c r="O1142" s="16"/>
      <c r="P1142" s="16"/>
      <c r="Q1142" s="16"/>
      <c r="R1142" s="16"/>
      <c r="S1142" s="16"/>
      <c r="T1142" s="16"/>
      <c r="U1142" s="16"/>
      <c r="V1142" s="16"/>
      <c r="W1142" s="16"/>
      <c r="X1142" s="16"/>
      <c r="Y1142" s="16"/>
      <c r="Z1142" s="16"/>
      <c r="AA1142" s="16"/>
      <c r="AB1142" s="16"/>
      <c r="AC1142" s="16"/>
      <c r="AD1142" s="16"/>
      <c r="AE1142" s="16"/>
      <c r="AF1142" s="16"/>
      <c r="AG1142" s="16"/>
      <c r="AH1142" s="16"/>
      <c r="AI1142" s="16"/>
      <c r="AJ1142" s="16"/>
      <c r="AK1142" s="16"/>
      <c r="AL1142" s="16"/>
      <c r="AM1142" s="16"/>
      <c r="AN1142" s="16"/>
      <c r="AO1142" s="16"/>
      <c r="AP1142" s="16"/>
      <c r="AQ1142" s="16"/>
      <c r="AR1142" s="16"/>
      <c r="AS1142" s="16"/>
      <c r="AT1142" s="16"/>
      <c r="AU1142" s="16"/>
      <c r="AV1142" s="16"/>
      <c r="AW1142" s="16"/>
      <c r="AX1142" s="16"/>
      <c r="AY1142" s="16"/>
      <c r="AZ1142" s="16"/>
      <c r="BA1142" s="16"/>
      <c r="BB1142" s="16"/>
      <c r="BC1142" s="16"/>
      <c r="BD1142" s="16"/>
      <c r="BE1142" s="16"/>
      <c r="BF1142" s="16"/>
      <c r="BG1142" s="16"/>
      <c r="BH1142" s="16"/>
      <c r="BI1142" s="16"/>
      <c r="BJ1142" s="16"/>
      <c r="BK1142" s="16"/>
      <c r="BL1142" s="16"/>
      <c r="BM1142" s="16"/>
      <c r="BN1142" s="16"/>
      <c r="BO1142" s="16"/>
      <c r="BP1142" s="16"/>
      <c r="BQ1142" s="16"/>
      <c r="BR1142" s="16"/>
      <c r="BS1142" s="16"/>
      <c r="BT1142" s="16"/>
      <c r="BU1142" s="16"/>
      <c r="BV1142" s="16"/>
      <c r="BW1142" s="16"/>
      <c r="BX1142" s="16"/>
      <c r="BY1142" s="16"/>
      <c r="BZ1142" s="16"/>
      <c r="CA1142" s="16"/>
      <c r="CB1142" s="16"/>
      <c r="CC1142" s="16"/>
      <c r="CD1142" s="16"/>
      <c r="CE1142" s="16"/>
      <c r="CF1142" s="16"/>
      <c r="CG1142" s="16"/>
      <c r="CH1142" s="16"/>
      <c r="CI1142" s="16"/>
      <c r="CJ1142" s="16"/>
      <c r="CK1142" s="16"/>
      <c r="CL1142" s="16"/>
      <c r="CM1142" s="16"/>
      <c r="CN1142" s="16"/>
      <c r="CO1142" s="16"/>
      <c r="CP1142" s="16"/>
      <c r="CQ1142" s="16"/>
      <c r="CR1142" s="16"/>
      <c r="CS1142" s="16"/>
      <c r="CT1142" s="16"/>
      <c r="CU1142" s="16"/>
      <c r="CV1142" s="16"/>
      <c r="CW1142" s="16"/>
      <c r="CX1142" s="16"/>
      <c r="CY1142" s="16"/>
      <c r="CZ1142" s="16"/>
      <c r="DA1142" s="16"/>
      <c r="DB1142" s="16"/>
      <c r="DC1142" s="16"/>
      <c r="DD1142" s="16"/>
      <c r="DE1142" s="16"/>
      <c r="DF1142" s="16"/>
      <c r="DG1142" s="16"/>
      <c r="DH1142" s="16"/>
      <c r="DI1142" s="16"/>
      <c r="DJ1142" s="16"/>
      <c r="DK1142" s="16"/>
      <c r="DL1142" s="16"/>
      <c r="DM1142" s="16"/>
      <c r="DN1142" s="16"/>
      <c r="DO1142" s="16"/>
      <c r="DP1142" s="16"/>
      <c r="DQ1142" s="16"/>
      <c r="DR1142" s="16"/>
      <c r="DS1142" s="16"/>
      <c r="DT1142" s="16"/>
      <c r="DU1142" s="16"/>
      <c r="DV1142" s="16"/>
      <c r="DW1142" s="16"/>
      <c r="DX1142" s="16"/>
      <c r="DY1142" s="16"/>
      <c r="DZ1142" s="16"/>
      <c r="EA1142" s="16"/>
      <c r="EB1142" s="16"/>
      <c r="EC1142" s="16"/>
      <c r="ED1142" s="16"/>
      <c r="EE1142" s="16"/>
      <c r="EF1142" s="16"/>
      <c r="EG1142" s="16"/>
      <c r="EH1142" s="16"/>
      <c r="EI1142" s="16"/>
      <c r="EJ1142" s="16"/>
      <c r="EK1142" s="16"/>
      <c r="EL1142" s="16"/>
      <c r="EM1142" s="16"/>
      <c r="EN1142" s="16"/>
      <c r="EO1142" s="16"/>
      <c r="EP1142" s="16"/>
      <c r="EQ1142" s="16"/>
      <c r="ER1142" s="16"/>
      <c r="ES1142" s="16"/>
      <c r="ET1142" s="16"/>
      <c r="EU1142" s="16"/>
      <c r="EV1142" s="16"/>
      <c r="EW1142" s="16"/>
      <c r="EX1142" s="16"/>
      <c r="EY1142" s="16"/>
      <c r="EZ1142" s="16"/>
      <c r="FA1142" s="16"/>
      <c r="FB1142" s="16"/>
      <c r="FC1142" s="16"/>
      <c r="FD1142" s="16"/>
      <c r="FE1142" s="16"/>
      <c r="FF1142" s="16"/>
      <c r="FG1142" s="16"/>
      <c r="FH1142" s="16"/>
      <c r="FI1142" s="16"/>
      <c r="FJ1142" s="16"/>
      <c r="FK1142" s="16"/>
      <c r="FL1142" s="16"/>
      <c r="FM1142" s="16"/>
      <c r="FN1142" s="16"/>
      <c r="FO1142" s="16"/>
      <c r="FP1142" s="16"/>
      <c r="FQ1142" s="16"/>
      <c r="FR1142" s="16"/>
      <c r="FS1142" s="16"/>
      <c r="FT1142" s="16"/>
      <c r="FU1142" s="16"/>
      <c r="FV1142" s="16"/>
      <c r="FW1142" s="16"/>
      <c r="FX1142" s="16"/>
      <c r="FY1142" s="16"/>
      <c r="FZ1142" s="16"/>
      <c r="GA1142" s="16"/>
      <c r="GB1142" s="16"/>
      <c r="GC1142" s="16"/>
      <c r="GD1142" s="16"/>
      <c r="GE1142" s="16"/>
      <c r="GF1142" s="16"/>
      <c r="GG1142" s="16"/>
      <c r="GH1142" s="16"/>
      <c r="GI1142" s="16"/>
      <c r="GJ1142" s="16"/>
      <c r="GK1142" s="16"/>
      <c r="GL1142" s="16"/>
      <c r="GM1142" s="16"/>
      <c r="GN1142" s="16"/>
      <c r="GO1142" s="16"/>
      <c r="GP1142" s="16"/>
      <c r="GQ1142" s="16"/>
      <c r="GR1142" s="16"/>
      <c r="GS1142" s="16"/>
      <c r="GT1142" s="16"/>
      <c r="GU1142" s="16"/>
      <c r="GV1142" s="16"/>
      <c r="GW1142" s="16"/>
      <c r="GX1142" s="16"/>
      <c r="GY1142" s="16"/>
      <c r="GZ1142" s="16"/>
      <c r="HA1142" s="16"/>
      <c r="HB1142" s="16"/>
      <c r="HC1142" s="16"/>
      <c r="HD1142" s="16"/>
      <c r="HE1142" s="16"/>
      <c r="HF1142" s="16"/>
      <c r="HG1142" s="16"/>
      <c r="HH1142" s="16"/>
      <c r="HI1142" s="16"/>
      <c r="HJ1142" s="16"/>
      <c r="HK1142" s="16"/>
      <c r="HL1142" s="16"/>
      <c r="HM1142" s="16"/>
      <c r="HN1142" s="16"/>
      <c r="HO1142" s="16"/>
      <c r="HP1142" s="16"/>
      <c r="HQ1142" s="16"/>
      <c r="HR1142" s="16"/>
      <c r="HS1142" s="16"/>
      <c r="HT1142" s="16"/>
      <c r="HU1142" s="16"/>
      <c r="HV1142" s="16"/>
      <c r="HW1142" s="16"/>
      <c r="HX1142" s="16"/>
      <c r="HY1142" s="16"/>
      <c r="HZ1142" s="16"/>
      <c r="IA1142" s="16"/>
      <c r="IB1142" s="16"/>
      <c r="IC1142" s="16"/>
      <c r="ID1142" s="16"/>
      <c r="IE1142" s="16"/>
      <c r="IF1142" s="16"/>
      <c r="IG1142" s="16"/>
      <c r="IH1142" s="16"/>
      <c r="II1142" s="16"/>
      <c r="IJ1142" s="16"/>
      <c r="IK1142" s="16"/>
      <c r="IL1142" s="16"/>
      <c r="IM1142" s="16"/>
      <c r="IN1142" s="16"/>
      <c r="IO1142" s="16"/>
      <c r="IP1142" s="16"/>
      <c r="IQ1142" s="16"/>
      <c r="IR1142" s="16"/>
      <c r="IS1142" s="16"/>
      <c r="IT1142" s="16"/>
      <c r="IU1142" s="16"/>
      <c r="IV1142" s="16"/>
      <c r="IW1142" s="16"/>
      <c r="IX1142" s="16"/>
      <c r="IY1142" s="16"/>
      <c r="IZ1142" s="16"/>
      <c r="JA1142" s="16"/>
      <c r="JB1142" s="16"/>
      <c r="JC1142" s="16"/>
      <c r="JD1142" s="16"/>
      <c r="JE1142" s="16"/>
      <c r="JF1142" s="16"/>
      <c r="JG1142" s="16"/>
      <c r="JH1142" s="16"/>
      <c r="JI1142" s="16"/>
      <c r="JJ1142" s="16"/>
      <c r="JK1142" s="16"/>
      <c r="JL1142" s="16"/>
      <c r="JM1142" s="16"/>
      <c r="JN1142" s="16"/>
      <c r="JO1142" s="16"/>
      <c r="JP1142" s="16"/>
    </row>
    <row r="1143" spans="2:276" s="18" customFormat="1" ht="15.75" customHeight="1" x14ac:dyDescent="0.25">
      <c r="B1143" s="16"/>
      <c r="C1143" s="16"/>
      <c r="D1143" s="16"/>
      <c r="E1143" s="16"/>
      <c r="F1143" s="16"/>
      <c r="G1143" s="16"/>
      <c r="H1143" s="16"/>
      <c r="I1143" s="16"/>
      <c r="J1143" s="16"/>
      <c r="K1143" s="16"/>
      <c r="L1143" s="16"/>
      <c r="M1143" s="16"/>
      <c r="N1143" s="16"/>
      <c r="O1143" s="16"/>
      <c r="P1143" s="16"/>
      <c r="Q1143" s="16"/>
      <c r="R1143" s="16"/>
      <c r="S1143" s="16"/>
      <c r="T1143" s="16"/>
      <c r="U1143" s="16"/>
      <c r="V1143" s="16"/>
      <c r="W1143" s="16"/>
      <c r="X1143" s="16"/>
      <c r="Y1143" s="16"/>
      <c r="Z1143" s="16"/>
      <c r="AA1143" s="16"/>
      <c r="AB1143" s="16"/>
      <c r="AC1143" s="16"/>
      <c r="AD1143" s="16"/>
      <c r="AE1143" s="16"/>
      <c r="AF1143" s="16"/>
      <c r="AG1143" s="16"/>
      <c r="AH1143" s="16"/>
      <c r="AI1143" s="16"/>
      <c r="AJ1143" s="16"/>
      <c r="AK1143" s="16"/>
      <c r="AL1143" s="16"/>
      <c r="AM1143" s="16"/>
      <c r="AN1143" s="16"/>
      <c r="AO1143" s="16"/>
      <c r="AP1143" s="16"/>
      <c r="AQ1143" s="16"/>
      <c r="AR1143" s="16"/>
      <c r="AS1143" s="16"/>
      <c r="AT1143" s="16"/>
      <c r="AU1143" s="16"/>
      <c r="AV1143" s="16"/>
      <c r="AW1143" s="16"/>
      <c r="AX1143" s="16"/>
      <c r="AY1143" s="16"/>
      <c r="AZ1143" s="16"/>
      <c r="BA1143" s="16"/>
      <c r="BB1143" s="16"/>
      <c r="BC1143" s="16"/>
      <c r="BD1143" s="16"/>
      <c r="BE1143" s="16"/>
      <c r="BF1143" s="16"/>
      <c r="BG1143" s="16"/>
      <c r="BH1143" s="16"/>
      <c r="BI1143" s="16"/>
      <c r="BJ1143" s="16"/>
      <c r="BK1143" s="16"/>
      <c r="BL1143" s="16"/>
      <c r="BM1143" s="16"/>
      <c r="BN1143" s="16"/>
      <c r="BO1143" s="16"/>
      <c r="BP1143" s="16"/>
      <c r="BQ1143" s="16"/>
      <c r="BR1143" s="16"/>
      <c r="BS1143" s="16"/>
      <c r="BT1143" s="16"/>
      <c r="BU1143" s="16"/>
      <c r="BV1143" s="16"/>
      <c r="BW1143" s="16"/>
      <c r="BX1143" s="16"/>
      <c r="BY1143" s="16"/>
      <c r="BZ1143" s="16"/>
      <c r="CA1143" s="16"/>
      <c r="CB1143" s="16"/>
      <c r="CC1143" s="16"/>
      <c r="CD1143" s="16"/>
      <c r="CE1143" s="16"/>
      <c r="CF1143" s="16"/>
      <c r="CG1143" s="16"/>
      <c r="CH1143" s="16"/>
      <c r="CI1143" s="16"/>
      <c r="CJ1143" s="16"/>
      <c r="CK1143" s="16"/>
      <c r="CL1143" s="16"/>
      <c r="CM1143" s="16"/>
      <c r="CN1143" s="16"/>
      <c r="CO1143" s="16"/>
      <c r="CP1143" s="16"/>
      <c r="CQ1143" s="16"/>
      <c r="CR1143" s="16"/>
      <c r="CS1143" s="16"/>
      <c r="CT1143" s="16"/>
      <c r="CU1143" s="16"/>
      <c r="CV1143" s="16"/>
      <c r="CW1143" s="16"/>
      <c r="CX1143" s="16"/>
      <c r="CY1143" s="16"/>
      <c r="CZ1143" s="16"/>
      <c r="DA1143" s="16"/>
      <c r="DB1143" s="16"/>
      <c r="DC1143" s="16"/>
      <c r="DD1143" s="16"/>
      <c r="DE1143" s="16"/>
      <c r="DF1143" s="16"/>
      <c r="DG1143" s="16"/>
      <c r="DH1143" s="16"/>
      <c r="DI1143" s="16"/>
      <c r="DJ1143" s="16"/>
      <c r="DK1143" s="16"/>
      <c r="DL1143" s="16"/>
      <c r="DM1143" s="16"/>
      <c r="DN1143" s="16"/>
      <c r="DO1143" s="16"/>
      <c r="DP1143" s="16"/>
      <c r="DQ1143" s="16"/>
      <c r="DR1143" s="16"/>
      <c r="DS1143" s="16"/>
      <c r="DT1143" s="16"/>
      <c r="DU1143" s="16"/>
      <c r="DV1143" s="16"/>
      <c r="DW1143" s="16"/>
      <c r="DX1143" s="16"/>
      <c r="DY1143" s="16"/>
      <c r="DZ1143" s="16"/>
      <c r="EA1143" s="16"/>
      <c r="EB1143" s="16"/>
      <c r="EC1143" s="16"/>
      <c r="ED1143" s="16"/>
      <c r="EE1143" s="16"/>
      <c r="EF1143" s="16"/>
      <c r="EG1143" s="16"/>
      <c r="EH1143" s="16"/>
      <c r="EI1143" s="16"/>
      <c r="EJ1143" s="16"/>
      <c r="EK1143" s="16"/>
      <c r="EL1143" s="16"/>
      <c r="EM1143" s="16"/>
      <c r="EN1143" s="16"/>
      <c r="EO1143" s="16"/>
      <c r="EP1143" s="16"/>
      <c r="EQ1143" s="16"/>
      <c r="ER1143" s="16"/>
      <c r="ES1143" s="16"/>
      <c r="ET1143" s="16"/>
      <c r="EU1143" s="16"/>
      <c r="EV1143" s="16"/>
      <c r="EW1143" s="16"/>
      <c r="EX1143" s="16"/>
      <c r="EY1143" s="16"/>
      <c r="EZ1143" s="16"/>
      <c r="FA1143" s="16"/>
      <c r="FB1143" s="16"/>
      <c r="FC1143" s="16"/>
      <c r="FD1143" s="16"/>
      <c r="FE1143" s="16"/>
      <c r="FF1143" s="16"/>
      <c r="FG1143" s="16"/>
      <c r="FH1143" s="16"/>
      <c r="FI1143" s="16"/>
      <c r="FJ1143" s="16"/>
      <c r="FK1143" s="16"/>
      <c r="FL1143" s="16"/>
      <c r="FM1143" s="16"/>
      <c r="FN1143" s="16"/>
      <c r="FO1143" s="16"/>
      <c r="FP1143" s="16"/>
      <c r="FQ1143" s="16"/>
      <c r="FR1143" s="16"/>
      <c r="FS1143" s="16"/>
      <c r="FT1143" s="16"/>
      <c r="FU1143" s="16"/>
      <c r="FV1143" s="16"/>
      <c r="FW1143" s="16"/>
      <c r="FX1143" s="16"/>
      <c r="FY1143" s="16"/>
      <c r="FZ1143" s="16"/>
      <c r="GA1143" s="16"/>
      <c r="GB1143" s="16"/>
      <c r="GC1143" s="16"/>
      <c r="GD1143" s="16"/>
      <c r="GE1143" s="16"/>
      <c r="GF1143" s="16"/>
      <c r="GG1143" s="16"/>
      <c r="GH1143" s="16"/>
      <c r="GI1143" s="16"/>
      <c r="GJ1143" s="16"/>
      <c r="GK1143" s="16"/>
      <c r="GL1143" s="16"/>
      <c r="GM1143" s="16"/>
      <c r="GN1143" s="16"/>
      <c r="GO1143" s="16"/>
      <c r="GP1143" s="16"/>
      <c r="GQ1143" s="16"/>
      <c r="GR1143" s="16"/>
      <c r="GS1143" s="16"/>
      <c r="GT1143" s="16"/>
      <c r="GU1143" s="16"/>
      <c r="GV1143" s="16"/>
      <c r="GW1143" s="16"/>
      <c r="GX1143" s="16"/>
      <c r="GY1143" s="16"/>
      <c r="GZ1143" s="16"/>
      <c r="HA1143" s="16"/>
      <c r="HB1143" s="16"/>
      <c r="HC1143" s="16"/>
      <c r="HD1143" s="16"/>
      <c r="HE1143" s="16"/>
      <c r="HF1143" s="16"/>
      <c r="HG1143" s="16"/>
      <c r="HH1143" s="16"/>
      <c r="HI1143" s="16"/>
      <c r="HJ1143" s="16"/>
      <c r="HK1143" s="16"/>
      <c r="HL1143" s="16"/>
      <c r="HM1143" s="16"/>
      <c r="HN1143" s="16"/>
      <c r="HO1143" s="16"/>
      <c r="HP1143" s="16"/>
      <c r="HQ1143" s="16"/>
      <c r="HR1143" s="16"/>
      <c r="HS1143" s="16"/>
      <c r="HT1143" s="16"/>
      <c r="HU1143" s="16"/>
      <c r="HV1143" s="16"/>
      <c r="HW1143" s="16"/>
      <c r="HX1143" s="16"/>
      <c r="HY1143" s="16"/>
      <c r="HZ1143" s="16"/>
      <c r="IA1143" s="16"/>
      <c r="IB1143" s="16"/>
      <c r="IC1143" s="16"/>
      <c r="ID1143" s="16"/>
      <c r="IE1143" s="16"/>
      <c r="IF1143" s="16"/>
      <c r="IG1143" s="16"/>
      <c r="IH1143" s="16"/>
      <c r="II1143" s="16"/>
      <c r="IJ1143" s="16"/>
      <c r="IK1143" s="16"/>
      <c r="IL1143" s="16"/>
      <c r="IM1143" s="16"/>
      <c r="IN1143" s="16"/>
      <c r="IO1143" s="16"/>
      <c r="IP1143" s="16"/>
      <c r="IQ1143" s="16"/>
      <c r="IR1143" s="16"/>
      <c r="IS1143" s="16"/>
      <c r="IT1143" s="16"/>
      <c r="IU1143" s="16"/>
      <c r="IV1143" s="16"/>
      <c r="IW1143" s="16"/>
      <c r="IX1143" s="16"/>
      <c r="IY1143" s="16"/>
      <c r="IZ1143" s="16"/>
      <c r="JA1143" s="16"/>
      <c r="JB1143" s="16"/>
      <c r="JC1143" s="16"/>
      <c r="JD1143" s="16"/>
      <c r="JE1143" s="16"/>
      <c r="JF1143" s="16"/>
      <c r="JG1143" s="16"/>
      <c r="JH1143" s="16"/>
      <c r="JI1143" s="16"/>
      <c r="JJ1143" s="16"/>
      <c r="JK1143" s="16"/>
      <c r="JL1143" s="16"/>
      <c r="JM1143" s="16"/>
      <c r="JN1143" s="16"/>
      <c r="JO1143" s="16"/>
      <c r="JP1143" s="16"/>
    </row>
    <row r="1144" spans="2:276" s="18" customFormat="1" ht="15.75" customHeight="1" x14ac:dyDescent="0.25">
      <c r="B1144" s="16"/>
      <c r="C1144" s="16"/>
      <c r="D1144" s="16"/>
      <c r="E1144" s="16"/>
      <c r="F1144" s="16"/>
      <c r="G1144" s="16"/>
      <c r="H1144" s="16"/>
      <c r="I1144" s="16"/>
      <c r="J1144" s="16"/>
      <c r="K1144" s="16"/>
      <c r="L1144" s="16"/>
      <c r="M1144" s="16"/>
      <c r="N1144" s="16"/>
      <c r="O1144" s="16"/>
      <c r="P1144" s="16"/>
      <c r="Q1144" s="16"/>
      <c r="R1144" s="16"/>
      <c r="S1144" s="16"/>
      <c r="T1144" s="16"/>
      <c r="U1144" s="16"/>
      <c r="V1144" s="16"/>
      <c r="W1144" s="16"/>
      <c r="X1144" s="16"/>
      <c r="Y1144" s="16"/>
      <c r="Z1144" s="16"/>
      <c r="AA1144" s="16"/>
      <c r="AB1144" s="16"/>
      <c r="AC1144" s="16"/>
      <c r="AD1144" s="16"/>
      <c r="AE1144" s="16"/>
      <c r="AF1144" s="16"/>
      <c r="AG1144" s="16"/>
      <c r="AH1144" s="16"/>
      <c r="AI1144" s="16"/>
      <c r="AJ1144" s="16"/>
      <c r="AK1144" s="16"/>
      <c r="AL1144" s="16"/>
      <c r="AM1144" s="16"/>
      <c r="AN1144" s="16"/>
      <c r="AO1144" s="16"/>
      <c r="AP1144" s="16"/>
      <c r="AQ1144" s="16"/>
      <c r="AR1144" s="16"/>
      <c r="AS1144" s="16"/>
      <c r="AT1144" s="16"/>
      <c r="AU1144" s="16"/>
      <c r="AV1144" s="16"/>
      <c r="AW1144" s="16"/>
      <c r="AX1144" s="16"/>
      <c r="AY1144" s="16"/>
      <c r="AZ1144" s="16"/>
      <c r="BA1144" s="16"/>
      <c r="BB1144" s="16"/>
      <c r="BC1144" s="16"/>
      <c r="BD1144" s="16"/>
      <c r="BE1144" s="16"/>
      <c r="BF1144" s="16"/>
      <c r="BG1144" s="16"/>
      <c r="BH1144" s="16"/>
      <c r="BI1144" s="16"/>
      <c r="BJ1144" s="16"/>
      <c r="BK1144" s="16"/>
      <c r="BL1144" s="16"/>
      <c r="BM1144" s="16"/>
      <c r="BN1144" s="16"/>
      <c r="BO1144" s="16"/>
      <c r="BP1144" s="16"/>
      <c r="BQ1144" s="16"/>
      <c r="BR1144" s="16"/>
      <c r="BS1144" s="16"/>
      <c r="BT1144" s="16"/>
      <c r="BU1144" s="16"/>
      <c r="BV1144" s="16"/>
      <c r="BW1144" s="16"/>
      <c r="BX1144" s="16"/>
      <c r="BY1144" s="16"/>
      <c r="BZ1144" s="16"/>
      <c r="CA1144" s="16"/>
      <c r="CB1144" s="16"/>
      <c r="CC1144" s="16"/>
      <c r="CD1144" s="16"/>
      <c r="CE1144" s="16"/>
      <c r="CF1144" s="16"/>
      <c r="CG1144" s="16"/>
      <c r="CH1144" s="16"/>
      <c r="CI1144" s="16"/>
      <c r="CJ1144" s="16"/>
      <c r="CK1144" s="16"/>
      <c r="CL1144" s="16"/>
      <c r="CM1144" s="16"/>
      <c r="CN1144" s="16"/>
      <c r="CO1144" s="16"/>
      <c r="CP1144" s="16"/>
      <c r="CQ1144" s="16"/>
      <c r="CR1144" s="16"/>
      <c r="CS1144" s="16"/>
      <c r="CT1144" s="16"/>
      <c r="CU1144" s="16"/>
      <c r="CV1144" s="16"/>
      <c r="CW1144" s="16"/>
      <c r="CX1144" s="16"/>
      <c r="CY1144" s="16"/>
      <c r="CZ1144" s="16"/>
      <c r="DA1144" s="16"/>
      <c r="DB1144" s="16"/>
      <c r="DC1144" s="16"/>
      <c r="DD1144" s="16"/>
      <c r="DE1144" s="16"/>
      <c r="DF1144" s="16"/>
      <c r="DG1144" s="16"/>
      <c r="DH1144" s="16"/>
      <c r="DI1144" s="16"/>
      <c r="DJ1144" s="16"/>
      <c r="DK1144" s="16"/>
      <c r="DL1144" s="16"/>
      <c r="DM1144" s="16"/>
      <c r="DN1144" s="16"/>
      <c r="DO1144" s="16"/>
      <c r="DP1144" s="16"/>
      <c r="DQ1144" s="16"/>
      <c r="DR1144" s="16"/>
      <c r="DS1144" s="16"/>
      <c r="DT1144" s="16"/>
      <c r="DU1144" s="16"/>
      <c r="DV1144" s="16"/>
      <c r="DW1144" s="16"/>
      <c r="DX1144" s="16"/>
      <c r="DY1144" s="16"/>
      <c r="DZ1144" s="16"/>
      <c r="EA1144" s="16"/>
      <c r="EB1144" s="16"/>
      <c r="EC1144" s="16"/>
      <c r="ED1144" s="16"/>
      <c r="EE1144" s="16"/>
      <c r="EF1144" s="16"/>
      <c r="EG1144" s="16"/>
      <c r="EH1144" s="16"/>
      <c r="EI1144" s="16"/>
      <c r="EJ1144" s="16"/>
      <c r="EK1144" s="16"/>
      <c r="EL1144" s="16"/>
      <c r="EM1144" s="16"/>
      <c r="EN1144" s="16"/>
      <c r="EO1144" s="16"/>
      <c r="EP1144" s="16"/>
      <c r="EQ1144" s="16"/>
      <c r="ER1144" s="16"/>
      <c r="ES1144" s="16"/>
      <c r="ET1144" s="16"/>
      <c r="EU1144" s="16"/>
      <c r="EV1144" s="16"/>
      <c r="EW1144" s="16"/>
      <c r="EX1144" s="16"/>
      <c r="EY1144" s="16"/>
      <c r="EZ1144" s="16"/>
      <c r="FA1144" s="16"/>
      <c r="FB1144" s="16"/>
      <c r="FC1144" s="16"/>
      <c r="FD1144" s="16"/>
      <c r="FE1144" s="16"/>
      <c r="FF1144" s="16"/>
      <c r="FG1144" s="16"/>
      <c r="FH1144" s="16"/>
      <c r="FI1144" s="16"/>
      <c r="FJ1144" s="16"/>
      <c r="FK1144" s="16"/>
      <c r="FL1144" s="16"/>
      <c r="FM1144" s="16"/>
      <c r="FN1144" s="16"/>
      <c r="FO1144" s="16"/>
      <c r="FP1144" s="16"/>
      <c r="FQ1144" s="16"/>
      <c r="FR1144" s="16"/>
      <c r="FS1144" s="16"/>
      <c r="FT1144" s="16"/>
      <c r="FU1144" s="16"/>
      <c r="FV1144" s="16"/>
      <c r="FW1144" s="16"/>
      <c r="FX1144" s="16"/>
      <c r="FY1144" s="16"/>
      <c r="FZ1144" s="16"/>
      <c r="GA1144" s="16"/>
      <c r="GB1144" s="16"/>
      <c r="GC1144" s="16"/>
      <c r="GD1144" s="16"/>
      <c r="GE1144" s="16"/>
      <c r="GF1144" s="16"/>
      <c r="GG1144" s="16"/>
      <c r="GH1144" s="16"/>
      <c r="GI1144" s="16"/>
      <c r="GJ1144" s="16"/>
      <c r="GK1144" s="16"/>
      <c r="GL1144" s="16"/>
      <c r="GM1144" s="16"/>
      <c r="GN1144" s="16"/>
      <c r="GO1144" s="16"/>
      <c r="GP1144" s="16"/>
      <c r="GQ1144" s="16"/>
      <c r="GR1144" s="16"/>
      <c r="GS1144" s="16"/>
      <c r="GT1144" s="16"/>
      <c r="GU1144" s="16"/>
      <c r="GV1144" s="16"/>
      <c r="GW1144" s="16"/>
      <c r="GX1144" s="16"/>
      <c r="GY1144" s="16"/>
      <c r="GZ1144" s="16"/>
      <c r="HA1144" s="16"/>
      <c r="HB1144" s="16"/>
      <c r="HC1144" s="16"/>
      <c r="HD1144" s="16"/>
      <c r="HE1144" s="16"/>
      <c r="HF1144" s="16"/>
      <c r="HG1144" s="16"/>
      <c r="HH1144" s="16"/>
      <c r="HI1144" s="16"/>
      <c r="HJ1144" s="16"/>
      <c r="HK1144" s="16"/>
      <c r="HL1144" s="16"/>
      <c r="HM1144" s="16"/>
      <c r="HN1144" s="16"/>
      <c r="HO1144" s="16"/>
      <c r="HP1144" s="16"/>
      <c r="HQ1144" s="16"/>
      <c r="HR1144" s="16"/>
      <c r="HS1144" s="16"/>
      <c r="HT1144" s="16"/>
      <c r="HU1144" s="16"/>
      <c r="HV1144" s="16"/>
      <c r="HW1144" s="16"/>
      <c r="HX1144" s="16"/>
      <c r="HY1144" s="16"/>
      <c r="HZ1144" s="16"/>
      <c r="IA1144" s="16"/>
      <c r="IB1144" s="16"/>
      <c r="IC1144" s="16"/>
      <c r="ID1144" s="16"/>
      <c r="IE1144" s="16"/>
      <c r="IF1144" s="16"/>
      <c r="IG1144" s="16"/>
      <c r="IH1144" s="16"/>
      <c r="II1144" s="16"/>
      <c r="IJ1144" s="16"/>
      <c r="IK1144" s="16"/>
      <c r="IL1144" s="16"/>
      <c r="IM1144" s="16"/>
      <c r="IN1144" s="16"/>
      <c r="IO1144" s="16"/>
      <c r="IP1144" s="16"/>
      <c r="IQ1144" s="16"/>
      <c r="IR1144" s="16"/>
      <c r="IS1144" s="16"/>
      <c r="IT1144" s="16"/>
      <c r="IU1144" s="16"/>
      <c r="IV1144" s="16"/>
      <c r="IW1144" s="16"/>
      <c r="IX1144" s="16"/>
      <c r="IY1144" s="16"/>
      <c r="IZ1144" s="16"/>
      <c r="JA1144" s="16"/>
      <c r="JB1144" s="16"/>
      <c r="JC1144" s="16"/>
      <c r="JD1144" s="16"/>
      <c r="JE1144" s="16"/>
      <c r="JF1144" s="16"/>
      <c r="JG1144" s="16"/>
      <c r="JH1144" s="16"/>
      <c r="JI1144" s="16"/>
      <c r="JJ1144" s="16"/>
      <c r="JK1144" s="16"/>
      <c r="JL1144" s="16"/>
      <c r="JM1144" s="16"/>
      <c r="JN1144" s="16"/>
      <c r="JO1144" s="16"/>
      <c r="JP1144" s="16"/>
    </row>
    <row r="1145" spans="2:276" s="18" customFormat="1" ht="15.75" customHeight="1" x14ac:dyDescent="0.25">
      <c r="B1145" s="16"/>
      <c r="C1145" s="16"/>
      <c r="D1145" s="16"/>
      <c r="E1145" s="16"/>
      <c r="F1145" s="16"/>
      <c r="G1145" s="16"/>
      <c r="H1145" s="16"/>
      <c r="I1145" s="16"/>
      <c r="J1145" s="16"/>
      <c r="K1145" s="16"/>
      <c r="L1145" s="16"/>
      <c r="M1145" s="16"/>
      <c r="N1145" s="16"/>
      <c r="O1145" s="16"/>
      <c r="P1145" s="16"/>
      <c r="Q1145" s="16"/>
      <c r="R1145" s="16"/>
      <c r="S1145" s="16"/>
      <c r="T1145" s="16"/>
      <c r="U1145" s="16"/>
      <c r="V1145" s="16"/>
      <c r="W1145" s="16"/>
      <c r="X1145" s="16"/>
      <c r="Y1145" s="16"/>
      <c r="Z1145" s="16"/>
      <c r="AA1145" s="16"/>
      <c r="AB1145" s="16"/>
      <c r="AC1145" s="16"/>
      <c r="AD1145" s="16"/>
      <c r="AE1145" s="16"/>
      <c r="AF1145" s="16"/>
      <c r="AG1145" s="16"/>
      <c r="AH1145" s="16"/>
      <c r="AI1145" s="16"/>
      <c r="AJ1145" s="16"/>
      <c r="AK1145" s="16"/>
      <c r="AL1145" s="16"/>
      <c r="AM1145" s="16"/>
      <c r="AN1145" s="16"/>
      <c r="AO1145" s="16"/>
      <c r="AP1145" s="16"/>
      <c r="AQ1145" s="16"/>
      <c r="AR1145" s="16"/>
      <c r="AS1145" s="16"/>
      <c r="AT1145" s="16"/>
      <c r="AU1145" s="16"/>
      <c r="AV1145" s="16"/>
      <c r="AW1145" s="16"/>
      <c r="AX1145" s="16"/>
      <c r="AY1145" s="16"/>
      <c r="AZ1145" s="16"/>
      <c r="BA1145" s="16"/>
      <c r="BB1145" s="16"/>
      <c r="BC1145" s="16"/>
      <c r="BD1145" s="16"/>
      <c r="BE1145" s="16"/>
      <c r="BF1145" s="16"/>
      <c r="BG1145" s="16"/>
      <c r="BH1145" s="16"/>
      <c r="BI1145" s="16"/>
      <c r="BJ1145" s="16"/>
      <c r="BK1145" s="16"/>
      <c r="BL1145" s="16"/>
      <c r="BM1145" s="16"/>
      <c r="BN1145" s="16"/>
      <c r="BO1145" s="16"/>
      <c r="BP1145" s="16"/>
      <c r="BQ1145" s="16"/>
      <c r="BR1145" s="16"/>
      <c r="BS1145" s="16"/>
      <c r="BT1145" s="16"/>
      <c r="BU1145" s="16"/>
      <c r="BV1145" s="16"/>
      <c r="BW1145" s="16"/>
      <c r="BX1145" s="16"/>
      <c r="BY1145" s="16"/>
      <c r="BZ1145" s="16"/>
      <c r="CA1145" s="16"/>
      <c r="CB1145" s="16"/>
      <c r="CC1145" s="16"/>
      <c r="CD1145" s="16"/>
      <c r="CE1145" s="16"/>
      <c r="CF1145" s="16"/>
      <c r="CG1145" s="16"/>
      <c r="CH1145" s="16"/>
      <c r="CI1145" s="16"/>
      <c r="CJ1145" s="16"/>
      <c r="CK1145" s="16"/>
      <c r="CL1145" s="16"/>
      <c r="CM1145" s="16"/>
      <c r="CN1145" s="16"/>
      <c r="CO1145" s="16"/>
      <c r="CP1145" s="16"/>
      <c r="CQ1145" s="16"/>
      <c r="CR1145" s="16"/>
      <c r="CS1145" s="16"/>
      <c r="CT1145" s="16"/>
      <c r="CU1145" s="16"/>
      <c r="CV1145" s="16"/>
      <c r="CW1145" s="16"/>
      <c r="CX1145" s="16"/>
      <c r="CY1145" s="16"/>
      <c r="CZ1145" s="16"/>
      <c r="DA1145" s="16"/>
      <c r="DB1145" s="16"/>
      <c r="DC1145" s="16"/>
      <c r="DD1145" s="16"/>
      <c r="DE1145" s="16"/>
      <c r="DF1145" s="16"/>
      <c r="DG1145" s="16"/>
      <c r="DH1145" s="16"/>
      <c r="DI1145" s="16"/>
      <c r="DJ1145" s="16"/>
      <c r="DK1145" s="16"/>
      <c r="DL1145" s="16"/>
      <c r="DM1145" s="16"/>
      <c r="DN1145" s="16"/>
      <c r="DO1145" s="16"/>
      <c r="DP1145" s="16"/>
      <c r="DQ1145" s="16"/>
      <c r="DR1145" s="16"/>
      <c r="DS1145" s="16"/>
      <c r="DT1145" s="16"/>
      <c r="DU1145" s="16"/>
      <c r="DV1145" s="16"/>
      <c r="DW1145" s="16"/>
      <c r="DX1145" s="16"/>
      <c r="DY1145" s="16"/>
      <c r="DZ1145" s="16"/>
      <c r="EA1145" s="16"/>
      <c r="EB1145" s="16"/>
      <c r="EC1145" s="16"/>
      <c r="ED1145" s="16"/>
      <c r="EE1145" s="16"/>
      <c r="EF1145" s="16"/>
      <c r="EG1145" s="16"/>
      <c r="EH1145" s="16"/>
      <c r="EI1145" s="16"/>
      <c r="EJ1145" s="16"/>
      <c r="EK1145" s="16"/>
      <c r="EL1145" s="16"/>
      <c r="EM1145" s="16"/>
      <c r="EN1145" s="16"/>
      <c r="EO1145" s="16"/>
      <c r="EP1145" s="16"/>
      <c r="EQ1145" s="16"/>
      <c r="ER1145" s="16"/>
      <c r="ES1145" s="16"/>
      <c r="ET1145" s="16"/>
      <c r="EU1145" s="16"/>
      <c r="EV1145" s="16"/>
      <c r="EW1145" s="16"/>
      <c r="EX1145" s="16"/>
      <c r="EY1145" s="16"/>
      <c r="EZ1145" s="16"/>
      <c r="FA1145" s="16"/>
      <c r="FB1145" s="16"/>
      <c r="FC1145" s="16"/>
      <c r="FD1145" s="16"/>
      <c r="FE1145" s="16"/>
      <c r="FF1145" s="16"/>
      <c r="FG1145" s="16"/>
      <c r="FH1145" s="16"/>
      <c r="FI1145" s="16"/>
      <c r="FJ1145" s="16"/>
      <c r="FK1145" s="16"/>
      <c r="FL1145" s="16"/>
      <c r="FM1145" s="16"/>
      <c r="FN1145" s="16"/>
      <c r="FO1145" s="16"/>
      <c r="FP1145" s="16"/>
      <c r="FQ1145" s="16"/>
      <c r="FR1145" s="16"/>
      <c r="FS1145" s="16"/>
      <c r="FT1145" s="16"/>
      <c r="FU1145" s="16"/>
      <c r="FV1145" s="16"/>
      <c r="FW1145" s="16"/>
      <c r="FX1145" s="16"/>
      <c r="FY1145" s="16"/>
      <c r="FZ1145" s="16"/>
      <c r="GA1145" s="16"/>
      <c r="GB1145" s="16"/>
      <c r="GC1145" s="16"/>
      <c r="GD1145" s="16"/>
      <c r="GE1145" s="16"/>
      <c r="GF1145" s="16"/>
      <c r="GG1145" s="16"/>
      <c r="GH1145" s="16"/>
      <c r="GI1145" s="16"/>
      <c r="GJ1145" s="16"/>
      <c r="GK1145" s="16"/>
      <c r="GL1145" s="16"/>
      <c r="GM1145" s="16"/>
      <c r="GN1145" s="16"/>
      <c r="GO1145" s="16"/>
      <c r="GP1145" s="16"/>
      <c r="GQ1145" s="16"/>
      <c r="GR1145" s="16"/>
      <c r="GS1145" s="16"/>
      <c r="GT1145" s="16"/>
      <c r="GU1145" s="16"/>
      <c r="GV1145" s="16"/>
      <c r="GW1145" s="16"/>
      <c r="GX1145" s="16"/>
      <c r="GY1145" s="16"/>
      <c r="GZ1145" s="16"/>
      <c r="HA1145" s="16"/>
      <c r="HB1145" s="16"/>
      <c r="HC1145" s="16"/>
      <c r="HD1145" s="16"/>
      <c r="HE1145" s="16"/>
      <c r="HF1145" s="16"/>
      <c r="HG1145" s="16"/>
      <c r="HH1145" s="16"/>
      <c r="HI1145" s="16"/>
      <c r="HJ1145" s="16"/>
      <c r="HK1145" s="16"/>
      <c r="HL1145" s="16"/>
      <c r="HM1145" s="16"/>
      <c r="HN1145" s="16"/>
      <c r="HO1145" s="16"/>
      <c r="HP1145" s="16"/>
      <c r="HQ1145" s="16"/>
      <c r="HR1145" s="16"/>
      <c r="HS1145" s="16"/>
      <c r="HT1145" s="16"/>
      <c r="HU1145" s="16"/>
      <c r="HV1145" s="16"/>
      <c r="HW1145" s="16"/>
      <c r="HX1145" s="16"/>
      <c r="HY1145" s="16"/>
      <c r="HZ1145" s="16"/>
      <c r="IA1145" s="16"/>
      <c r="IB1145" s="16"/>
      <c r="IC1145" s="16"/>
      <c r="ID1145" s="16"/>
      <c r="IE1145" s="16"/>
      <c r="IF1145" s="16"/>
      <c r="IG1145" s="16"/>
      <c r="IH1145" s="16"/>
      <c r="II1145" s="16"/>
      <c r="IJ1145" s="16"/>
      <c r="IK1145" s="16"/>
      <c r="IL1145" s="16"/>
      <c r="IM1145" s="16"/>
      <c r="IN1145" s="16"/>
      <c r="IO1145" s="16"/>
      <c r="IP1145" s="16"/>
      <c r="IQ1145" s="16"/>
      <c r="IR1145" s="16"/>
      <c r="IS1145" s="16"/>
      <c r="IT1145" s="16"/>
      <c r="IU1145" s="16"/>
      <c r="IV1145" s="16"/>
      <c r="IW1145" s="16"/>
      <c r="IX1145" s="16"/>
      <c r="IY1145" s="16"/>
      <c r="IZ1145" s="16"/>
      <c r="JA1145" s="16"/>
      <c r="JB1145" s="16"/>
      <c r="JC1145" s="16"/>
      <c r="JD1145" s="16"/>
      <c r="JE1145" s="16"/>
      <c r="JF1145" s="16"/>
      <c r="JG1145" s="16"/>
      <c r="JH1145" s="16"/>
      <c r="JI1145" s="16"/>
      <c r="JJ1145" s="16"/>
      <c r="JK1145" s="16"/>
      <c r="JL1145" s="16"/>
      <c r="JM1145" s="16"/>
      <c r="JN1145" s="16"/>
      <c r="JO1145" s="16"/>
      <c r="JP1145" s="16"/>
    </row>
    <row r="1146" spans="2:276" s="18" customFormat="1" ht="15.75" customHeight="1" x14ac:dyDescent="0.25">
      <c r="B1146" s="16"/>
      <c r="C1146" s="16"/>
      <c r="D1146" s="16"/>
      <c r="E1146" s="16"/>
      <c r="F1146" s="16"/>
      <c r="G1146" s="16"/>
      <c r="H1146" s="16"/>
      <c r="I1146" s="16"/>
      <c r="J1146" s="16"/>
      <c r="K1146" s="16"/>
      <c r="L1146" s="16"/>
      <c r="M1146" s="16"/>
      <c r="N1146" s="16"/>
      <c r="O1146" s="16"/>
      <c r="P1146" s="16"/>
      <c r="Q1146" s="16"/>
      <c r="R1146" s="16"/>
      <c r="S1146" s="16"/>
      <c r="T1146" s="16"/>
      <c r="U1146" s="16"/>
      <c r="V1146" s="16"/>
      <c r="W1146" s="16"/>
      <c r="X1146" s="16"/>
      <c r="Y1146" s="16"/>
      <c r="Z1146" s="16"/>
      <c r="AA1146" s="16"/>
      <c r="AB1146" s="16"/>
      <c r="AC1146" s="16"/>
      <c r="AD1146" s="16"/>
      <c r="AE1146" s="16"/>
      <c r="AF1146" s="16"/>
      <c r="AG1146" s="16"/>
      <c r="AH1146" s="16"/>
      <c r="AI1146" s="16"/>
      <c r="AJ1146" s="16"/>
      <c r="AK1146" s="16"/>
      <c r="AL1146" s="16"/>
      <c r="AM1146" s="16"/>
      <c r="AN1146" s="16"/>
      <c r="AO1146" s="16"/>
      <c r="AP1146" s="16"/>
      <c r="AQ1146" s="16"/>
      <c r="AR1146" s="16"/>
      <c r="AS1146" s="16"/>
      <c r="AT1146" s="16"/>
      <c r="AU1146" s="16"/>
      <c r="AV1146" s="16"/>
      <c r="AW1146" s="16"/>
      <c r="AX1146" s="16"/>
      <c r="AY1146" s="16"/>
      <c r="AZ1146" s="16"/>
      <c r="BA1146" s="16"/>
      <c r="BB1146" s="16"/>
      <c r="BC1146" s="16"/>
      <c r="BD1146" s="16"/>
      <c r="BE1146" s="16"/>
      <c r="BF1146" s="16"/>
      <c r="BG1146" s="16"/>
      <c r="BH1146" s="16"/>
      <c r="BI1146" s="16"/>
      <c r="BJ1146" s="16"/>
      <c r="BK1146" s="16"/>
      <c r="BL1146" s="16"/>
      <c r="BM1146" s="16"/>
      <c r="BN1146" s="16"/>
      <c r="BO1146" s="16"/>
      <c r="BP1146" s="16"/>
      <c r="BQ1146" s="16"/>
      <c r="BR1146" s="16"/>
      <c r="BS1146" s="16"/>
      <c r="BT1146" s="16"/>
      <c r="BU1146" s="16"/>
      <c r="BV1146" s="16"/>
      <c r="BW1146" s="16"/>
      <c r="BX1146" s="16"/>
      <c r="BY1146" s="16"/>
      <c r="BZ1146" s="16"/>
      <c r="CA1146" s="16"/>
      <c r="CB1146" s="16"/>
      <c r="CC1146" s="16"/>
      <c r="CD1146" s="16"/>
      <c r="CE1146" s="16"/>
      <c r="CF1146" s="16"/>
      <c r="CG1146" s="16"/>
      <c r="CH1146" s="16"/>
      <c r="CI1146" s="16"/>
      <c r="CJ1146" s="16"/>
      <c r="CK1146" s="16"/>
      <c r="CL1146" s="16"/>
      <c r="CM1146" s="16"/>
      <c r="CN1146" s="16"/>
      <c r="CO1146" s="16"/>
      <c r="CP1146" s="16"/>
      <c r="CQ1146" s="16"/>
      <c r="CR1146" s="16"/>
      <c r="CS1146" s="16"/>
      <c r="CT1146" s="16"/>
      <c r="CU1146" s="16"/>
      <c r="CV1146" s="16"/>
      <c r="CW1146" s="16"/>
      <c r="CX1146" s="16"/>
      <c r="CY1146" s="16"/>
      <c r="CZ1146" s="16"/>
      <c r="DA1146" s="16"/>
      <c r="DB1146" s="16"/>
      <c r="DC1146" s="16"/>
      <c r="DD1146" s="16"/>
      <c r="DE1146" s="16"/>
      <c r="DF1146" s="16"/>
      <c r="DG1146" s="16"/>
      <c r="DH1146" s="16"/>
      <c r="DI1146" s="16"/>
      <c r="DJ1146" s="16"/>
      <c r="DK1146" s="16"/>
      <c r="DL1146" s="16"/>
      <c r="DM1146" s="16"/>
      <c r="DN1146" s="16"/>
      <c r="DO1146" s="16"/>
      <c r="DP1146" s="16"/>
      <c r="DQ1146" s="16"/>
      <c r="DR1146" s="16"/>
      <c r="DS1146" s="16"/>
      <c r="DT1146" s="16"/>
      <c r="DU1146" s="16"/>
      <c r="DV1146" s="16"/>
      <c r="DW1146" s="16"/>
      <c r="DX1146" s="16"/>
      <c r="DY1146" s="16"/>
      <c r="DZ1146" s="16"/>
      <c r="EA1146" s="16"/>
      <c r="EB1146" s="16"/>
      <c r="EC1146" s="16"/>
      <c r="ED1146" s="16"/>
      <c r="EE1146" s="16"/>
      <c r="EF1146" s="16"/>
      <c r="EG1146" s="16"/>
      <c r="EH1146" s="16"/>
      <c r="EI1146" s="16"/>
      <c r="EJ1146" s="16"/>
      <c r="EK1146" s="16"/>
      <c r="EL1146" s="16"/>
      <c r="EM1146" s="16"/>
      <c r="EN1146" s="16"/>
      <c r="EO1146" s="16"/>
      <c r="EP1146" s="16"/>
      <c r="EQ1146" s="16"/>
      <c r="ER1146" s="16"/>
      <c r="ES1146" s="16"/>
      <c r="ET1146" s="16"/>
      <c r="EU1146" s="16"/>
      <c r="EV1146" s="16"/>
      <c r="EW1146" s="16"/>
      <c r="EX1146" s="16"/>
      <c r="EY1146" s="16"/>
      <c r="EZ1146" s="16"/>
      <c r="FA1146" s="16"/>
      <c r="FB1146" s="16"/>
      <c r="FC1146" s="16"/>
      <c r="FD1146" s="16"/>
      <c r="FE1146" s="16"/>
      <c r="FF1146" s="16"/>
      <c r="FG1146" s="16"/>
      <c r="FH1146" s="16"/>
      <c r="FI1146" s="16"/>
      <c r="FJ1146" s="16"/>
      <c r="FK1146" s="16"/>
      <c r="FL1146" s="16"/>
      <c r="FM1146" s="16"/>
      <c r="FN1146" s="16"/>
      <c r="FO1146" s="16"/>
      <c r="FP1146" s="16"/>
      <c r="FQ1146" s="16"/>
      <c r="FR1146" s="16"/>
      <c r="FS1146" s="16"/>
      <c r="FT1146" s="16"/>
      <c r="FU1146" s="16"/>
      <c r="FV1146" s="16"/>
      <c r="FW1146" s="16"/>
      <c r="FX1146" s="16"/>
      <c r="FY1146" s="16"/>
      <c r="FZ1146" s="16"/>
      <c r="GA1146" s="16"/>
      <c r="GB1146" s="16"/>
      <c r="GC1146" s="16"/>
      <c r="GD1146" s="16"/>
      <c r="GE1146" s="16"/>
      <c r="GF1146" s="16"/>
      <c r="GG1146" s="16"/>
      <c r="GH1146" s="16"/>
      <c r="GI1146" s="16"/>
      <c r="GJ1146" s="16"/>
      <c r="GK1146" s="16"/>
      <c r="GL1146" s="16"/>
      <c r="GM1146" s="16"/>
      <c r="GN1146" s="16"/>
      <c r="GO1146" s="16"/>
      <c r="GP1146" s="16"/>
      <c r="GQ1146" s="16"/>
      <c r="GR1146" s="16"/>
      <c r="GS1146" s="16"/>
      <c r="GT1146" s="16"/>
      <c r="GU1146" s="16"/>
      <c r="GV1146" s="16"/>
      <c r="GW1146" s="16"/>
      <c r="GX1146" s="16"/>
      <c r="GY1146" s="16"/>
      <c r="GZ1146" s="16"/>
      <c r="HA1146" s="16"/>
      <c r="HB1146" s="16"/>
      <c r="HC1146" s="16"/>
      <c r="HD1146" s="16"/>
      <c r="HE1146" s="16"/>
      <c r="HF1146" s="16"/>
      <c r="HG1146" s="16"/>
      <c r="HH1146" s="16"/>
      <c r="HI1146" s="16"/>
      <c r="HJ1146" s="16"/>
      <c r="HK1146" s="16"/>
      <c r="HL1146" s="16"/>
      <c r="HM1146" s="16"/>
      <c r="HN1146" s="16"/>
      <c r="HO1146" s="16"/>
      <c r="HP1146" s="16"/>
      <c r="HQ1146" s="16"/>
      <c r="HR1146" s="16"/>
      <c r="HS1146" s="16"/>
      <c r="HT1146" s="16"/>
      <c r="HU1146" s="16"/>
      <c r="HV1146" s="16"/>
      <c r="HW1146" s="16"/>
      <c r="HX1146" s="16"/>
      <c r="HY1146" s="16"/>
      <c r="HZ1146" s="16"/>
      <c r="IA1146" s="16"/>
      <c r="IB1146" s="16"/>
      <c r="IC1146" s="16"/>
      <c r="ID1146" s="16"/>
      <c r="IE1146" s="16"/>
      <c r="IF1146" s="16"/>
      <c r="IG1146" s="16"/>
      <c r="IH1146" s="16"/>
      <c r="II1146" s="16"/>
      <c r="IJ1146" s="16"/>
      <c r="IK1146" s="16"/>
      <c r="IL1146" s="16"/>
      <c r="IM1146" s="16"/>
      <c r="IN1146" s="16"/>
      <c r="IO1146" s="16"/>
      <c r="IP1146" s="16"/>
      <c r="IQ1146" s="16"/>
      <c r="IR1146" s="16"/>
      <c r="IS1146" s="16"/>
      <c r="IT1146" s="16"/>
      <c r="IU1146" s="16"/>
      <c r="IV1146" s="16"/>
      <c r="IW1146" s="16"/>
      <c r="IX1146" s="16"/>
      <c r="IY1146" s="16"/>
      <c r="IZ1146" s="16"/>
      <c r="JA1146" s="16"/>
      <c r="JB1146" s="16"/>
      <c r="JC1146" s="16"/>
      <c r="JD1146" s="16"/>
      <c r="JE1146" s="16"/>
      <c r="JF1146" s="16"/>
      <c r="JG1146" s="16"/>
      <c r="JH1146" s="16"/>
      <c r="JI1146" s="16"/>
      <c r="JJ1146" s="16"/>
      <c r="JK1146" s="16"/>
      <c r="JL1146" s="16"/>
      <c r="JM1146" s="16"/>
      <c r="JN1146" s="16"/>
      <c r="JO1146" s="16"/>
      <c r="JP1146" s="16"/>
    </row>
    <row r="1147" spans="2:276" s="18" customFormat="1" ht="15.75" customHeight="1" x14ac:dyDescent="0.25">
      <c r="B1147" s="16"/>
      <c r="C1147" s="16"/>
      <c r="D1147" s="16"/>
      <c r="E1147" s="16"/>
      <c r="F1147" s="16"/>
      <c r="G1147" s="16"/>
      <c r="H1147" s="16"/>
      <c r="I1147" s="16"/>
      <c r="J1147" s="16"/>
      <c r="K1147" s="16"/>
      <c r="L1147" s="16"/>
      <c r="M1147" s="16"/>
      <c r="N1147" s="16"/>
      <c r="O1147" s="16"/>
      <c r="P1147" s="16"/>
      <c r="Q1147" s="16"/>
      <c r="R1147" s="16"/>
      <c r="S1147" s="16"/>
      <c r="T1147" s="16"/>
      <c r="U1147" s="16"/>
      <c r="V1147" s="16"/>
      <c r="W1147" s="16"/>
      <c r="X1147" s="16"/>
      <c r="Y1147" s="16"/>
      <c r="Z1147" s="16"/>
      <c r="AA1147" s="16"/>
      <c r="AB1147" s="16"/>
      <c r="AC1147" s="16"/>
      <c r="AD1147" s="16"/>
      <c r="AE1147" s="16"/>
      <c r="AF1147" s="16"/>
      <c r="AG1147" s="16"/>
      <c r="AH1147" s="16"/>
      <c r="AI1147" s="16"/>
      <c r="AJ1147" s="16"/>
      <c r="AK1147" s="16"/>
      <c r="AL1147" s="16"/>
      <c r="AM1147" s="16"/>
      <c r="AN1147" s="16"/>
      <c r="AO1147" s="16"/>
      <c r="AP1147" s="16"/>
      <c r="AQ1147" s="16"/>
      <c r="AR1147" s="16"/>
      <c r="AS1147" s="16"/>
      <c r="AT1147" s="16"/>
      <c r="AU1147" s="16"/>
      <c r="AV1147" s="16"/>
      <c r="AW1147" s="16"/>
      <c r="AX1147" s="16"/>
      <c r="AY1147" s="16"/>
      <c r="AZ1147" s="16"/>
      <c r="BA1147" s="16"/>
      <c r="BB1147" s="16"/>
      <c r="BC1147" s="16"/>
      <c r="BD1147" s="16"/>
      <c r="BE1147" s="16"/>
      <c r="BF1147" s="16"/>
      <c r="BG1147" s="16"/>
      <c r="BH1147" s="16"/>
      <c r="BI1147" s="16"/>
      <c r="BJ1147" s="16"/>
      <c r="BK1147" s="16"/>
      <c r="BL1147" s="16"/>
      <c r="BM1147" s="16"/>
      <c r="BN1147" s="16"/>
      <c r="BO1147" s="16"/>
      <c r="BP1147" s="16"/>
      <c r="BQ1147" s="16"/>
      <c r="BR1147" s="16"/>
      <c r="BS1147" s="16"/>
      <c r="BT1147" s="16"/>
      <c r="BU1147" s="16"/>
      <c r="BV1147" s="16"/>
      <c r="BW1147" s="16"/>
      <c r="BX1147" s="16"/>
      <c r="BY1147" s="16"/>
      <c r="BZ1147" s="16"/>
      <c r="CA1147" s="16"/>
      <c r="CB1147" s="16"/>
      <c r="CC1147" s="16"/>
      <c r="CD1147" s="16"/>
      <c r="CE1147" s="16"/>
      <c r="CF1147" s="16"/>
      <c r="CG1147" s="16"/>
      <c r="CH1147" s="16"/>
      <c r="CI1147" s="16"/>
      <c r="CJ1147" s="16"/>
      <c r="CK1147" s="16"/>
      <c r="CL1147" s="16"/>
      <c r="CM1147" s="16"/>
      <c r="CN1147" s="16"/>
      <c r="CO1147" s="16"/>
      <c r="CP1147" s="16"/>
      <c r="CQ1147" s="16"/>
      <c r="CR1147" s="16"/>
      <c r="CS1147" s="16"/>
      <c r="CT1147" s="16"/>
      <c r="CU1147" s="16"/>
      <c r="CV1147" s="16"/>
      <c r="CW1147" s="16"/>
      <c r="CX1147" s="16"/>
      <c r="CY1147" s="16"/>
      <c r="CZ1147" s="16"/>
      <c r="DA1147" s="16"/>
      <c r="DB1147" s="16"/>
      <c r="DC1147" s="16"/>
      <c r="DD1147" s="16"/>
      <c r="DE1147" s="16"/>
      <c r="DF1147" s="16"/>
      <c r="DG1147" s="16"/>
      <c r="DH1147" s="16"/>
      <c r="DI1147" s="16"/>
      <c r="DJ1147" s="16"/>
      <c r="DK1147" s="16"/>
      <c r="DL1147" s="16"/>
      <c r="DM1147" s="16"/>
      <c r="DN1147" s="16"/>
      <c r="DO1147" s="16"/>
      <c r="DP1147" s="16"/>
      <c r="DQ1147" s="16"/>
      <c r="DR1147" s="16"/>
      <c r="DS1147" s="16"/>
      <c r="DT1147" s="16"/>
      <c r="DU1147" s="16"/>
      <c r="DV1147" s="16"/>
      <c r="DW1147" s="16"/>
      <c r="DX1147" s="16"/>
      <c r="DY1147" s="16"/>
      <c r="DZ1147" s="16"/>
      <c r="EA1147" s="16"/>
      <c r="EB1147" s="16"/>
      <c r="EC1147" s="16"/>
      <c r="ED1147" s="16"/>
      <c r="EE1147" s="16"/>
      <c r="EF1147" s="16"/>
      <c r="EG1147" s="16"/>
      <c r="EH1147" s="16"/>
      <c r="EI1147" s="16"/>
      <c r="EJ1147" s="16"/>
      <c r="EK1147" s="16"/>
      <c r="EL1147" s="16"/>
      <c r="EM1147" s="16"/>
      <c r="EN1147" s="16"/>
      <c r="EO1147" s="16"/>
      <c r="EP1147" s="16"/>
      <c r="EQ1147" s="16"/>
      <c r="ER1147" s="16"/>
      <c r="ES1147" s="16"/>
      <c r="ET1147" s="16"/>
      <c r="EU1147" s="16"/>
      <c r="EV1147" s="16"/>
      <c r="EW1147" s="16"/>
      <c r="EX1147" s="16"/>
      <c r="EY1147" s="16"/>
      <c r="EZ1147" s="16"/>
      <c r="FA1147" s="16"/>
      <c r="FB1147" s="16"/>
      <c r="FC1147" s="16"/>
      <c r="FD1147" s="16"/>
      <c r="FE1147" s="16"/>
      <c r="FF1147" s="16"/>
      <c r="FG1147" s="16"/>
      <c r="FH1147" s="16"/>
      <c r="FI1147" s="16"/>
      <c r="FJ1147" s="16"/>
      <c r="FK1147" s="16"/>
      <c r="FL1147" s="16"/>
      <c r="FM1147" s="16"/>
      <c r="FN1147" s="16"/>
      <c r="FO1147" s="16"/>
      <c r="FP1147" s="16"/>
      <c r="FQ1147" s="16"/>
      <c r="FR1147" s="16"/>
      <c r="FS1147" s="16"/>
      <c r="FT1147" s="16"/>
      <c r="FU1147" s="16"/>
      <c r="FV1147" s="16"/>
      <c r="FW1147" s="16"/>
      <c r="FX1147" s="16"/>
      <c r="FY1147" s="16"/>
      <c r="FZ1147" s="16"/>
      <c r="GA1147" s="16"/>
      <c r="GB1147" s="16"/>
      <c r="GC1147" s="16"/>
      <c r="GD1147" s="16"/>
      <c r="GE1147" s="16"/>
      <c r="GF1147" s="16"/>
      <c r="GG1147" s="16"/>
      <c r="GH1147" s="16"/>
      <c r="GI1147" s="16"/>
      <c r="GJ1147" s="16"/>
      <c r="GK1147" s="16"/>
      <c r="GL1147" s="16"/>
      <c r="GM1147" s="16"/>
      <c r="GN1147" s="16"/>
      <c r="GO1147" s="16"/>
      <c r="GP1147" s="16"/>
      <c r="GQ1147" s="16"/>
      <c r="GR1147" s="16"/>
      <c r="GS1147" s="16"/>
      <c r="GT1147" s="16"/>
      <c r="GU1147" s="16"/>
      <c r="GV1147" s="16"/>
      <c r="GW1147" s="16"/>
      <c r="GX1147" s="16"/>
      <c r="GY1147" s="16"/>
      <c r="GZ1147" s="16"/>
      <c r="HA1147" s="16"/>
      <c r="HB1147" s="16"/>
      <c r="HC1147" s="16"/>
      <c r="HD1147" s="16"/>
      <c r="HE1147" s="16"/>
      <c r="HF1147" s="16"/>
      <c r="HG1147" s="16"/>
      <c r="HH1147" s="16"/>
      <c r="HI1147" s="16"/>
      <c r="HJ1147" s="16"/>
      <c r="HK1147" s="16"/>
      <c r="HL1147" s="16"/>
      <c r="HM1147" s="16"/>
      <c r="HN1147" s="16"/>
      <c r="HO1147" s="16"/>
      <c r="HP1147" s="16"/>
      <c r="HQ1147" s="16"/>
      <c r="HR1147" s="16"/>
      <c r="HS1147" s="16"/>
      <c r="HT1147" s="16"/>
      <c r="HU1147" s="16"/>
      <c r="HV1147" s="16"/>
      <c r="HW1147" s="16"/>
      <c r="HX1147" s="16"/>
      <c r="HY1147" s="16"/>
      <c r="HZ1147" s="16"/>
      <c r="IA1147" s="16"/>
      <c r="IB1147" s="16"/>
      <c r="IC1147" s="16"/>
      <c r="ID1147" s="16"/>
      <c r="IE1147" s="16"/>
      <c r="IF1147" s="16"/>
      <c r="IG1147" s="16"/>
      <c r="IH1147" s="16"/>
      <c r="II1147" s="16"/>
      <c r="IJ1147" s="16"/>
      <c r="IK1147" s="16"/>
      <c r="IL1147" s="16"/>
      <c r="IM1147" s="16"/>
      <c r="IN1147" s="16"/>
      <c r="IO1147" s="16"/>
      <c r="IP1147" s="16"/>
      <c r="IQ1147" s="16"/>
      <c r="IR1147" s="16"/>
      <c r="IS1147" s="16"/>
      <c r="IT1147" s="16"/>
      <c r="IU1147" s="16"/>
      <c r="IV1147" s="16"/>
      <c r="IW1147" s="16"/>
      <c r="IX1147" s="16"/>
      <c r="IY1147" s="16"/>
      <c r="IZ1147" s="16"/>
      <c r="JA1147" s="16"/>
      <c r="JB1147" s="16"/>
      <c r="JC1147" s="16"/>
      <c r="JD1147" s="16"/>
      <c r="JE1147" s="16"/>
      <c r="JF1147" s="16"/>
      <c r="JG1147" s="16"/>
      <c r="JH1147" s="16"/>
      <c r="JI1147" s="16"/>
      <c r="JJ1147" s="16"/>
      <c r="JK1147" s="16"/>
      <c r="JL1147" s="16"/>
      <c r="JM1147" s="16"/>
      <c r="JN1147" s="16"/>
      <c r="JO1147" s="16"/>
      <c r="JP1147" s="16"/>
    </row>
    <row r="1148" spans="2:276" s="18" customFormat="1" ht="15.75" customHeight="1" x14ac:dyDescent="0.25">
      <c r="B1148" s="16"/>
      <c r="C1148" s="16"/>
      <c r="D1148" s="16"/>
      <c r="E1148" s="16"/>
      <c r="F1148" s="16"/>
      <c r="G1148" s="16"/>
      <c r="H1148" s="16"/>
      <c r="I1148" s="16"/>
      <c r="J1148" s="16"/>
      <c r="K1148" s="16"/>
      <c r="L1148" s="16"/>
      <c r="M1148" s="16"/>
      <c r="N1148" s="16"/>
      <c r="O1148" s="16"/>
      <c r="P1148" s="16"/>
      <c r="Q1148" s="16"/>
      <c r="R1148" s="16"/>
      <c r="S1148" s="16"/>
      <c r="T1148" s="16"/>
      <c r="U1148" s="16"/>
      <c r="V1148" s="16"/>
      <c r="W1148" s="16"/>
      <c r="X1148" s="16"/>
      <c r="Y1148" s="16"/>
      <c r="Z1148" s="16"/>
      <c r="AA1148" s="16"/>
      <c r="AB1148" s="16"/>
      <c r="AC1148" s="16"/>
      <c r="AD1148" s="16"/>
      <c r="AE1148" s="16"/>
      <c r="AF1148" s="16"/>
      <c r="AG1148" s="16"/>
      <c r="AH1148" s="16"/>
      <c r="AI1148" s="16"/>
      <c r="AJ1148" s="16"/>
      <c r="AK1148" s="16"/>
      <c r="AL1148" s="16"/>
      <c r="AM1148" s="16"/>
      <c r="AN1148" s="16"/>
      <c r="AO1148" s="16"/>
      <c r="AP1148" s="16"/>
      <c r="AQ1148" s="16"/>
      <c r="AR1148" s="16"/>
      <c r="AS1148" s="16"/>
      <c r="AT1148" s="16"/>
      <c r="AU1148" s="16"/>
      <c r="AV1148" s="16"/>
      <c r="AW1148" s="16"/>
      <c r="AX1148" s="16"/>
      <c r="AY1148" s="16"/>
      <c r="AZ1148" s="16"/>
      <c r="BA1148" s="16"/>
      <c r="BB1148" s="16"/>
      <c r="BC1148" s="16"/>
      <c r="BD1148" s="16"/>
      <c r="BE1148" s="16"/>
      <c r="BF1148" s="16"/>
      <c r="BG1148" s="16"/>
      <c r="BH1148" s="16"/>
      <c r="BI1148" s="16"/>
      <c r="BJ1148" s="16"/>
      <c r="BK1148" s="16"/>
      <c r="BL1148" s="16"/>
      <c r="BM1148" s="16"/>
      <c r="BN1148" s="16"/>
      <c r="BO1148" s="16"/>
      <c r="BP1148" s="16"/>
      <c r="BQ1148" s="16"/>
      <c r="BR1148" s="16"/>
      <c r="BS1148" s="16"/>
      <c r="BT1148" s="16"/>
      <c r="BU1148" s="16"/>
      <c r="BV1148" s="16"/>
      <c r="BW1148" s="16"/>
      <c r="BX1148" s="16"/>
      <c r="BY1148" s="16"/>
      <c r="BZ1148" s="16"/>
      <c r="CA1148" s="16"/>
      <c r="CB1148" s="16"/>
      <c r="CC1148" s="16"/>
      <c r="CD1148" s="16"/>
      <c r="CE1148" s="16"/>
      <c r="CF1148" s="16"/>
      <c r="CG1148" s="16"/>
      <c r="CH1148" s="16"/>
      <c r="CI1148" s="16"/>
      <c r="CJ1148" s="16"/>
      <c r="CK1148" s="16"/>
      <c r="CL1148" s="16"/>
      <c r="CM1148" s="16"/>
      <c r="CN1148" s="16"/>
      <c r="CO1148" s="16"/>
      <c r="CP1148" s="16"/>
      <c r="CQ1148" s="16"/>
      <c r="CR1148" s="16"/>
      <c r="CS1148" s="16"/>
      <c r="CT1148" s="16"/>
      <c r="CU1148" s="16"/>
      <c r="CV1148" s="16"/>
      <c r="CW1148" s="16"/>
      <c r="CX1148" s="16"/>
      <c r="CY1148" s="16"/>
      <c r="CZ1148" s="16"/>
      <c r="DA1148" s="16"/>
      <c r="DB1148" s="16"/>
      <c r="DC1148" s="16"/>
      <c r="DD1148" s="16"/>
      <c r="DE1148" s="16"/>
      <c r="DF1148" s="16"/>
      <c r="DG1148" s="16"/>
      <c r="DH1148" s="16"/>
      <c r="DI1148" s="16"/>
      <c r="DJ1148" s="16"/>
      <c r="DK1148" s="16"/>
      <c r="DL1148" s="16"/>
      <c r="DM1148" s="16"/>
      <c r="DN1148" s="16"/>
      <c r="DO1148" s="16"/>
      <c r="DP1148" s="16"/>
      <c r="DQ1148" s="16"/>
      <c r="DR1148" s="16"/>
      <c r="DS1148" s="16"/>
      <c r="DT1148" s="16"/>
      <c r="DU1148" s="16"/>
      <c r="DV1148" s="16"/>
      <c r="DW1148" s="16"/>
      <c r="DX1148" s="16"/>
      <c r="DY1148" s="16"/>
      <c r="DZ1148" s="16"/>
      <c r="EA1148" s="16"/>
      <c r="EB1148" s="16"/>
      <c r="EC1148" s="16"/>
      <c r="ED1148" s="16"/>
      <c r="EE1148" s="16"/>
      <c r="EF1148" s="16"/>
      <c r="EG1148" s="16"/>
      <c r="EH1148" s="16"/>
      <c r="EI1148" s="16"/>
      <c r="EJ1148" s="16"/>
      <c r="EK1148" s="16"/>
      <c r="EL1148" s="16"/>
      <c r="EM1148" s="16"/>
      <c r="EN1148" s="16"/>
      <c r="EO1148" s="16"/>
      <c r="EP1148" s="16"/>
      <c r="EQ1148" s="16"/>
      <c r="ER1148" s="16"/>
      <c r="ES1148" s="16"/>
      <c r="ET1148" s="16"/>
      <c r="EU1148" s="16"/>
      <c r="EV1148" s="16"/>
      <c r="EW1148" s="16"/>
      <c r="EX1148" s="16"/>
      <c r="EY1148" s="16"/>
      <c r="EZ1148" s="16"/>
      <c r="FA1148" s="16"/>
      <c r="FB1148" s="16"/>
      <c r="FC1148" s="16"/>
      <c r="FD1148" s="16"/>
      <c r="FE1148" s="16"/>
      <c r="FF1148" s="16"/>
      <c r="FG1148" s="16"/>
      <c r="FH1148" s="16"/>
      <c r="FI1148" s="16"/>
      <c r="FJ1148" s="16"/>
      <c r="FK1148" s="16"/>
      <c r="FL1148" s="16"/>
      <c r="FM1148" s="16"/>
      <c r="FN1148" s="16"/>
      <c r="FO1148" s="16"/>
      <c r="FP1148" s="16"/>
      <c r="FQ1148" s="16"/>
      <c r="FR1148" s="16"/>
      <c r="FS1148" s="16"/>
      <c r="FT1148" s="16"/>
      <c r="FU1148" s="16"/>
      <c r="FV1148" s="16"/>
      <c r="FW1148" s="16"/>
      <c r="FX1148" s="16"/>
      <c r="FY1148" s="16"/>
      <c r="FZ1148" s="16"/>
      <c r="GA1148" s="16"/>
      <c r="GB1148" s="16"/>
      <c r="GC1148" s="16"/>
      <c r="GD1148" s="16"/>
      <c r="GE1148" s="16"/>
      <c r="GF1148" s="16"/>
      <c r="GG1148" s="16"/>
      <c r="GH1148" s="16"/>
      <c r="GI1148" s="16"/>
      <c r="GJ1148" s="16"/>
      <c r="GK1148" s="16"/>
      <c r="GL1148" s="16"/>
      <c r="GM1148" s="16"/>
      <c r="GN1148" s="16"/>
      <c r="GO1148" s="16"/>
      <c r="GP1148" s="16"/>
      <c r="GQ1148" s="16"/>
      <c r="GR1148" s="16"/>
      <c r="GS1148" s="16"/>
      <c r="GT1148" s="16"/>
      <c r="GU1148" s="16"/>
      <c r="GV1148" s="16"/>
      <c r="GW1148" s="16"/>
      <c r="GX1148" s="16"/>
      <c r="GY1148" s="16"/>
      <c r="GZ1148" s="16"/>
      <c r="HA1148" s="16"/>
      <c r="HB1148" s="16"/>
      <c r="HC1148" s="16"/>
      <c r="HD1148" s="16"/>
      <c r="HE1148" s="16"/>
      <c r="HF1148" s="16"/>
      <c r="HG1148" s="16"/>
      <c r="HH1148" s="16"/>
      <c r="HI1148" s="16"/>
      <c r="HJ1148" s="16"/>
      <c r="HK1148" s="16"/>
      <c r="HL1148" s="16"/>
      <c r="HM1148" s="16"/>
      <c r="HN1148" s="16"/>
      <c r="HO1148" s="16"/>
      <c r="HP1148" s="16"/>
      <c r="HQ1148" s="16"/>
      <c r="HR1148" s="16"/>
      <c r="HS1148" s="16"/>
      <c r="HT1148" s="16"/>
      <c r="HU1148" s="16"/>
      <c r="HV1148" s="16"/>
      <c r="HW1148" s="16"/>
      <c r="HX1148" s="16"/>
      <c r="HY1148" s="16"/>
      <c r="HZ1148" s="16"/>
      <c r="IA1148" s="16"/>
      <c r="IB1148" s="16"/>
      <c r="IC1148" s="16"/>
      <c r="ID1148" s="16"/>
      <c r="IE1148" s="16"/>
      <c r="IF1148" s="16"/>
      <c r="IG1148" s="16"/>
      <c r="IH1148" s="16"/>
      <c r="II1148" s="16"/>
      <c r="IJ1148" s="16"/>
      <c r="IK1148" s="16"/>
      <c r="IL1148" s="16"/>
      <c r="IM1148" s="16"/>
      <c r="IN1148" s="16"/>
      <c r="IO1148" s="16"/>
      <c r="IP1148" s="16"/>
      <c r="IQ1148" s="16"/>
      <c r="IR1148" s="16"/>
      <c r="IS1148" s="16"/>
      <c r="IT1148" s="16"/>
      <c r="IU1148" s="16"/>
      <c r="IV1148" s="16"/>
      <c r="IW1148" s="16"/>
      <c r="IX1148" s="16"/>
      <c r="IY1148" s="16"/>
      <c r="IZ1148" s="16"/>
      <c r="JA1148" s="16"/>
      <c r="JB1148" s="16"/>
      <c r="JC1148" s="16"/>
      <c r="JD1148" s="16"/>
      <c r="JE1148" s="16"/>
      <c r="JF1148" s="16"/>
      <c r="JG1148" s="16"/>
      <c r="JH1148" s="16"/>
      <c r="JI1148" s="16"/>
      <c r="JJ1148" s="16"/>
      <c r="JK1148" s="16"/>
      <c r="JL1148" s="16"/>
      <c r="JM1148" s="16"/>
      <c r="JN1148" s="16"/>
      <c r="JO1148" s="16"/>
      <c r="JP1148" s="16"/>
    </row>
    <row r="1149" spans="2:276" s="18" customFormat="1" ht="15.75" customHeight="1" x14ac:dyDescent="0.25">
      <c r="B1149" s="16"/>
      <c r="C1149" s="16"/>
      <c r="D1149" s="16"/>
      <c r="E1149" s="16"/>
      <c r="F1149" s="16"/>
      <c r="G1149" s="16"/>
      <c r="H1149" s="16"/>
      <c r="I1149" s="16"/>
      <c r="J1149" s="16"/>
      <c r="K1149" s="16"/>
      <c r="L1149" s="16"/>
      <c r="M1149" s="16"/>
      <c r="N1149" s="16"/>
      <c r="O1149" s="16"/>
      <c r="P1149" s="16"/>
      <c r="Q1149" s="16"/>
      <c r="R1149" s="16"/>
      <c r="S1149" s="16"/>
      <c r="T1149" s="16"/>
      <c r="U1149" s="16"/>
      <c r="V1149" s="16"/>
      <c r="W1149" s="16"/>
      <c r="X1149" s="16"/>
      <c r="Y1149" s="16"/>
      <c r="Z1149" s="16"/>
      <c r="AA1149" s="16"/>
      <c r="AB1149" s="16"/>
      <c r="AC1149" s="16"/>
      <c r="AD1149" s="16"/>
      <c r="AE1149" s="16"/>
      <c r="AF1149" s="16"/>
      <c r="AG1149" s="16"/>
      <c r="AH1149" s="16"/>
      <c r="AI1149" s="16"/>
      <c r="AJ1149" s="16"/>
      <c r="AK1149" s="16"/>
      <c r="AL1149" s="16"/>
      <c r="AM1149" s="16"/>
      <c r="AN1149" s="16"/>
      <c r="AO1149" s="16"/>
      <c r="AP1149" s="16"/>
      <c r="AQ1149" s="16"/>
      <c r="AR1149" s="16"/>
      <c r="AS1149" s="16"/>
      <c r="AT1149" s="16"/>
      <c r="AU1149" s="16"/>
      <c r="AV1149" s="16"/>
      <c r="AW1149" s="16"/>
      <c r="AX1149" s="16"/>
      <c r="AY1149" s="16"/>
      <c r="AZ1149" s="16"/>
      <c r="BA1149" s="16"/>
      <c r="BB1149" s="16"/>
      <c r="BC1149" s="16"/>
      <c r="BD1149" s="16"/>
      <c r="BE1149" s="16"/>
      <c r="BF1149" s="16"/>
      <c r="BG1149" s="16"/>
      <c r="BH1149" s="16"/>
      <c r="BI1149" s="16"/>
      <c r="BJ1149" s="16"/>
      <c r="BK1149" s="16"/>
      <c r="BL1149" s="16"/>
      <c r="BM1149" s="16"/>
      <c r="BN1149" s="16"/>
      <c r="BO1149" s="16"/>
      <c r="BP1149" s="16"/>
      <c r="BQ1149" s="16"/>
      <c r="BR1149" s="16"/>
      <c r="BS1149" s="16"/>
      <c r="BT1149" s="16"/>
      <c r="BU1149" s="16"/>
      <c r="BV1149" s="16"/>
      <c r="BW1149" s="16"/>
      <c r="BX1149" s="16"/>
      <c r="BY1149" s="16"/>
      <c r="BZ1149" s="16"/>
      <c r="CA1149" s="16"/>
      <c r="CB1149" s="16"/>
      <c r="CC1149" s="16"/>
      <c r="CD1149" s="16"/>
      <c r="CE1149" s="16"/>
      <c r="CF1149" s="16"/>
      <c r="CG1149" s="16"/>
      <c r="CH1149" s="16"/>
      <c r="CI1149" s="16"/>
      <c r="CJ1149" s="16"/>
      <c r="CK1149" s="16"/>
      <c r="CL1149" s="16"/>
      <c r="CM1149" s="16"/>
      <c r="CN1149" s="16"/>
      <c r="CO1149" s="16"/>
      <c r="CP1149" s="16"/>
      <c r="CQ1149" s="16"/>
      <c r="CR1149" s="16"/>
      <c r="CS1149" s="16"/>
      <c r="CT1149" s="16"/>
      <c r="CU1149" s="16"/>
      <c r="CV1149" s="16"/>
      <c r="CW1149" s="16"/>
      <c r="CX1149" s="16"/>
      <c r="CY1149" s="16"/>
      <c r="CZ1149" s="16"/>
      <c r="DA1149" s="16"/>
      <c r="DB1149" s="16"/>
      <c r="DC1149" s="16"/>
      <c r="DD1149" s="16"/>
      <c r="DE1149" s="16"/>
      <c r="DF1149" s="16"/>
      <c r="DG1149" s="16"/>
      <c r="DH1149" s="16"/>
      <c r="DI1149" s="16"/>
      <c r="DJ1149" s="16"/>
      <c r="DK1149" s="16"/>
      <c r="DL1149" s="16"/>
      <c r="DM1149" s="16"/>
      <c r="DN1149" s="16"/>
      <c r="DO1149" s="16"/>
      <c r="DP1149" s="16"/>
      <c r="DQ1149" s="16"/>
      <c r="DR1149" s="16"/>
      <c r="DS1149" s="16"/>
      <c r="DT1149" s="16"/>
      <c r="DU1149" s="16"/>
      <c r="DV1149" s="16"/>
      <c r="DW1149" s="16"/>
      <c r="DX1149" s="16"/>
      <c r="DY1149" s="16"/>
      <c r="DZ1149" s="16"/>
      <c r="EA1149" s="16"/>
      <c r="EB1149" s="16"/>
      <c r="EC1149" s="16"/>
      <c r="ED1149" s="16"/>
      <c r="EE1149" s="16"/>
      <c r="EF1149" s="16"/>
      <c r="EG1149" s="16"/>
      <c r="EH1149" s="16"/>
      <c r="EI1149" s="16"/>
      <c r="EJ1149" s="16"/>
      <c r="EK1149" s="16"/>
      <c r="EL1149" s="16"/>
      <c r="EM1149" s="16"/>
      <c r="EN1149" s="16"/>
      <c r="EO1149" s="16"/>
      <c r="EP1149" s="16"/>
      <c r="EQ1149" s="16"/>
      <c r="ER1149" s="16"/>
      <c r="ES1149" s="16"/>
      <c r="ET1149" s="16"/>
      <c r="EU1149" s="16"/>
      <c r="EV1149" s="16"/>
      <c r="EW1149" s="16"/>
      <c r="EX1149" s="16"/>
      <c r="EY1149" s="16"/>
      <c r="EZ1149" s="16"/>
      <c r="FA1149" s="16"/>
      <c r="FB1149" s="16"/>
      <c r="FC1149" s="16"/>
      <c r="FD1149" s="16"/>
      <c r="FE1149" s="16"/>
      <c r="FF1149" s="16"/>
      <c r="FG1149" s="16"/>
      <c r="FH1149" s="16"/>
      <c r="FI1149" s="16"/>
      <c r="FJ1149" s="16"/>
      <c r="FK1149" s="16"/>
      <c r="FL1149" s="16"/>
      <c r="FM1149" s="16"/>
      <c r="FN1149" s="16"/>
      <c r="FO1149" s="16"/>
      <c r="FP1149" s="16"/>
      <c r="FQ1149" s="16"/>
      <c r="FR1149" s="16"/>
      <c r="FS1149" s="16"/>
      <c r="FT1149" s="16"/>
      <c r="FU1149" s="16"/>
      <c r="FV1149" s="16"/>
      <c r="FW1149" s="16"/>
      <c r="FX1149" s="16"/>
      <c r="FY1149" s="16"/>
      <c r="FZ1149" s="16"/>
      <c r="GA1149" s="16"/>
      <c r="GB1149" s="16"/>
      <c r="GC1149" s="16"/>
      <c r="GD1149" s="16"/>
      <c r="GE1149" s="16"/>
      <c r="GF1149" s="16"/>
      <c r="GG1149" s="16"/>
      <c r="GH1149" s="16"/>
      <c r="GI1149" s="16"/>
      <c r="GJ1149" s="16"/>
      <c r="GK1149" s="16"/>
      <c r="GL1149" s="16"/>
      <c r="GM1149" s="16"/>
      <c r="GN1149" s="16"/>
      <c r="GO1149" s="16"/>
      <c r="GP1149" s="16"/>
      <c r="GQ1149" s="16"/>
      <c r="GR1149" s="16"/>
      <c r="GS1149" s="16"/>
      <c r="GT1149" s="16"/>
      <c r="GU1149" s="16"/>
      <c r="GV1149" s="16"/>
      <c r="GW1149" s="16"/>
      <c r="GX1149" s="16"/>
      <c r="GY1149" s="16"/>
      <c r="GZ1149" s="16"/>
      <c r="HA1149" s="16"/>
      <c r="HB1149" s="16"/>
      <c r="HC1149" s="16"/>
      <c r="HD1149" s="16"/>
      <c r="HE1149" s="16"/>
      <c r="HF1149" s="16"/>
      <c r="HG1149" s="16"/>
      <c r="HH1149" s="16"/>
      <c r="HI1149" s="16"/>
      <c r="HJ1149" s="16"/>
      <c r="HK1149" s="16"/>
      <c r="HL1149" s="16"/>
      <c r="HM1149" s="16"/>
      <c r="HN1149" s="16"/>
      <c r="HO1149" s="16"/>
      <c r="HP1149" s="16"/>
      <c r="HQ1149" s="16"/>
      <c r="HR1149" s="16"/>
      <c r="HS1149" s="16"/>
      <c r="HT1149" s="16"/>
      <c r="HU1149" s="16"/>
      <c r="HV1149" s="16"/>
      <c r="HW1149" s="16"/>
      <c r="HX1149" s="16"/>
      <c r="HY1149" s="16"/>
      <c r="HZ1149" s="16"/>
      <c r="IA1149" s="16"/>
      <c r="IB1149" s="16"/>
      <c r="IC1149" s="16"/>
      <c r="ID1149" s="16"/>
      <c r="IE1149" s="16"/>
      <c r="IF1149" s="16"/>
      <c r="IG1149" s="16"/>
      <c r="IH1149" s="16"/>
      <c r="II1149" s="16"/>
      <c r="IJ1149" s="16"/>
      <c r="IK1149" s="16"/>
      <c r="IL1149" s="16"/>
      <c r="IM1149" s="16"/>
      <c r="IN1149" s="16"/>
      <c r="IO1149" s="16"/>
      <c r="IP1149" s="16"/>
      <c r="IQ1149" s="16"/>
      <c r="IR1149" s="16"/>
      <c r="IS1149" s="16"/>
      <c r="IT1149" s="16"/>
      <c r="IU1149" s="16"/>
      <c r="IV1149" s="16"/>
      <c r="IW1149" s="16"/>
      <c r="IX1149" s="16"/>
      <c r="IY1149" s="16"/>
      <c r="IZ1149" s="16"/>
      <c r="JA1149" s="16"/>
      <c r="JB1149" s="16"/>
      <c r="JC1149" s="16"/>
      <c r="JD1149" s="16"/>
      <c r="JE1149" s="16"/>
      <c r="JF1149" s="16"/>
      <c r="JG1149" s="16"/>
      <c r="JH1149" s="16"/>
      <c r="JI1149" s="16"/>
      <c r="JJ1149" s="16"/>
      <c r="JK1149" s="16"/>
      <c r="JL1149" s="16"/>
      <c r="JM1149" s="16"/>
      <c r="JN1149" s="16"/>
      <c r="JO1149" s="16"/>
      <c r="JP1149" s="16"/>
    </row>
    <row r="1150" spans="2:276" s="18" customFormat="1" ht="15.75" customHeight="1" x14ac:dyDescent="0.25">
      <c r="B1150" s="16"/>
      <c r="C1150" s="16"/>
      <c r="D1150" s="16"/>
      <c r="E1150" s="16"/>
      <c r="F1150" s="16"/>
      <c r="G1150" s="16"/>
      <c r="H1150" s="16"/>
      <c r="I1150" s="16"/>
      <c r="J1150" s="16"/>
      <c r="K1150" s="16"/>
      <c r="L1150" s="16"/>
      <c r="M1150" s="16"/>
      <c r="N1150" s="16"/>
      <c r="O1150" s="16"/>
      <c r="P1150" s="16"/>
      <c r="Q1150" s="16"/>
      <c r="R1150" s="16"/>
      <c r="S1150" s="16"/>
      <c r="T1150" s="16"/>
      <c r="U1150" s="16"/>
      <c r="V1150" s="16"/>
      <c r="W1150" s="16"/>
      <c r="X1150" s="16"/>
      <c r="Y1150" s="16"/>
      <c r="Z1150" s="16"/>
      <c r="AA1150" s="16"/>
      <c r="AB1150" s="16"/>
      <c r="AC1150" s="16"/>
      <c r="AD1150" s="16"/>
      <c r="AE1150" s="16"/>
      <c r="AF1150" s="16"/>
      <c r="AG1150" s="16"/>
      <c r="AH1150" s="16"/>
      <c r="AI1150" s="16"/>
      <c r="AJ1150" s="16"/>
      <c r="AK1150" s="16"/>
      <c r="AL1150" s="16"/>
      <c r="AM1150" s="16"/>
      <c r="AN1150" s="16"/>
      <c r="AO1150" s="16"/>
      <c r="AP1150" s="16"/>
      <c r="AQ1150" s="16"/>
      <c r="AR1150" s="16"/>
      <c r="AS1150" s="16"/>
      <c r="AT1150" s="16"/>
      <c r="AU1150" s="16"/>
      <c r="AV1150" s="16"/>
      <c r="AW1150" s="16"/>
      <c r="AX1150" s="16"/>
      <c r="AY1150" s="16"/>
      <c r="AZ1150" s="16"/>
      <c r="BA1150" s="16"/>
      <c r="BB1150" s="16"/>
      <c r="BC1150" s="16"/>
      <c r="BD1150" s="16"/>
      <c r="BE1150" s="16"/>
      <c r="BF1150" s="16"/>
      <c r="BG1150" s="16"/>
      <c r="BH1150" s="16"/>
      <c r="BI1150" s="16"/>
      <c r="BJ1150" s="16"/>
      <c r="BK1150" s="16"/>
      <c r="BL1150" s="16"/>
      <c r="BM1150" s="16"/>
      <c r="BN1150" s="16"/>
      <c r="BO1150" s="16"/>
      <c r="BP1150" s="16"/>
      <c r="BQ1150" s="16"/>
      <c r="BR1150" s="16"/>
      <c r="BS1150" s="16"/>
      <c r="BT1150" s="16"/>
      <c r="BU1150" s="16"/>
      <c r="BV1150" s="16"/>
      <c r="BW1150" s="16"/>
      <c r="BX1150" s="16"/>
      <c r="BY1150" s="16"/>
      <c r="BZ1150" s="16"/>
      <c r="CA1150" s="16"/>
      <c r="CB1150" s="16"/>
      <c r="CC1150" s="16"/>
      <c r="CD1150" s="16"/>
      <c r="CE1150" s="16"/>
      <c r="CF1150" s="16"/>
      <c r="CG1150" s="16"/>
      <c r="CH1150" s="16"/>
      <c r="CI1150" s="16"/>
      <c r="CJ1150" s="16"/>
      <c r="CK1150" s="16"/>
      <c r="CL1150" s="16"/>
      <c r="CM1150" s="16"/>
      <c r="CN1150" s="16"/>
      <c r="CO1150" s="16"/>
      <c r="CP1150" s="16"/>
      <c r="CQ1150" s="16"/>
      <c r="CR1150" s="16"/>
      <c r="CS1150" s="16"/>
      <c r="CT1150" s="16"/>
      <c r="CU1150" s="16"/>
      <c r="CV1150" s="16"/>
      <c r="CW1150" s="16"/>
      <c r="CX1150" s="16"/>
      <c r="CY1150" s="16"/>
      <c r="CZ1150" s="16"/>
      <c r="DA1150" s="16"/>
      <c r="DB1150" s="16"/>
      <c r="DC1150" s="16"/>
      <c r="DD1150" s="16"/>
      <c r="DE1150" s="16"/>
      <c r="DF1150" s="16"/>
      <c r="DG1150" s="16"/>
      <c r="DH1150" s="16"/>
      <c r="DI1150" s="16"/>
      <c r="DJ1150" s="16"/>
      <c r="DK1150" s="16"/>
      <c r="DL1150" s="16"/>
      <c r="DM1150" s="16"/>
      <c r="DN1150" s="16"/>
      <c r="DO1150" s="16"/>
      <c r="DP1150" s="16"/>
      <c r="DQ1150" s="16"/>
      <c r="DR1150" s="16"/>
      <c r="DS1150" s="16"/>
      <c r="DT1150" s="16"/>
      <c r="DU1150" s="16"/>
      <c r="DV1150" s="16"/>
      <c r="DW1150" s="16"/>
      <c r="DX1150" s="16"/>
      <c r="DY1150" s="16"/>
      <c r="DZ1150" s="16"/>
      <c r="EA1150" s="16"/>
      <c r="EB1150" s="16"/>
      <c r="EC1150" s="16"/>
      <c r="ED1150" s="16"/>
      <c r="EE1150" s="16"/>
      <c r="EF1150" s="16"/>
      <c r="EG1150" s="16"/>
      <c r="EH1150" s="16"/>
      <c r="EI1150" s="16"/>
      <c r="EJ1150" s="16"/>
      <c r="EK1150" s="16"/>
      <c r="EL1150" s="16"/>
      <c r="EM1150" s="16"/>
      <c r="EN1150" s="16"/>
      <c r="EO1150" s="16"/>
      <c r="EP1150" s="16"/>
      <c r="EQ1150" s="16"/>
      <c r="ER1150" s="16"/>
      <c r="ES1150" s="16"/>
      <c r="ET1150" s="16"/>
      <c r="EU1150" s="16"/>
      <c r="EV1150" s="16"/>
      <c r="EW1150" s="16"/>
      <c r="EX1150" s="16"/>
      <c r="EY1150" s="16"/>
      <c r="EZ1150" s="16"/>
      <c r="FA1150" s="16"/>
      <c r="FB1150" s="16"/>
      <c r="FC1150" s="16"/>
      <c r="FD1150" s="16"/>
      <c r="FE1150" s="16"/>
      <c r="FF1150" s="16"/>
      <c r="FG1150" s="16"/>
      <c r="FH1150" s="16"/>
      <c r="FI1150" s="16"/>
      <c r="FJ1150" s="16"/>
      <c r="FK1150" s="16"/>
      <c r="FL1150" s="16"/>
      <c r="FM1150" s="16"/>
      <c r="FN1150" s="16"/>
      <c r="FO1150" s="16"/>
      <c r="FP1150" s="16"/>
      <c r="FQ1150" s="16"/>
      <c r="FR1150" s="16"/>
      <c r="FS1150" s="16"/>
      <c r="FT1150" s="16"/>
      <c r="FU1150" s="16"/>
      <c r="FV1150" s="16"/>
      <c r="FW1150" s="16"/>
      <c r="FX1150" s="16"/>
      <c r="FY1150" s="16"/>
      <c r="FZ1150" s="16"/>
      <c r="GA1150" s="16"/>
      <c r="GB1150" s="16"/>
      <c r="GC1150" s="16"/>
      <c r="GD1150" s="16"/>
      <c r="GE1150" s="16"/>
      <c r="GF1150" s="16"/>
      <c r="GG1150" s="16"/>
      <c r="GH1150" s="16"/>
      <c r="GI1150" s="16"/>
      <c r="GJ1150" s="16"/>
      <c r="GK1150" s="16"/>
      <c r="GL1150" s="16"/>
      <c r="GM1150" s="16"/>
      <c r="GN1150" s="16"/>
      <c r="GO1150" s="16"/>
      <c r="GP1150" s="16"/>
      <c r="GQ1150" s="16"/>
      <c r="GR1150" s="16"/>
      <c r="GS1150" s="16"/>
      <c r="GT1150" s="16"/>
      <c r="GU1150" s="16"/>
      <c r="GV1150" s="16"/>
      <c r="GW1150" s="16"/>
      <c r="GX1150" s="16"/>
      <c r="GY1150" s="16"/>
      <c r="GZ1150" s="16"/>
      <c r="HA1150" s="16"/>
      <c r="HB1150" s="16"/>
      <c r="HC1150" s="16"/>
      <c r="HD1150" s="16"/>
      <c r="HE1150" s="16"/>
      <c r="HF1150" s="16"/>
      <c r="HG1150" s="16"/>
      <c r="HH1150" s="16"/>
      <c r="HI1150" s="16"/>
      <c r="HJ1150" s="16"/>
      <c r="HK1150" s="16"/>
      <c r="HL1150" s="16"/>
      <c r="HM1150" s="16"/>
      <c r="HN1150" s="16"/>
      <c r="HO1150" s="16"/>
      <c r="HP1150" s="16"/>
      <c r="HQ1150" s="16"/>
      <c r="HR1150" s="16"/>
      <c r="HS1150" s="16"/>
      <c r="HT1150" s="16"/>
      <c r="HU1150" s="16"/>
      <c r="HV1150" s="16"/>
      <c r="HW1150" s="16"/>
      <c r="HX1150" s="16"/>
      <c r="HY1150" s="16"/>
      <c r="HZ1150" s="16"/>
      <c r="IA1150" s="16"/>
      <c r="IB1150" s="16"/>
      <c r="IC1150" s="16"/>
      <c r="ID1150" s="16"/>
      <c r="IE1150" s="16"/>
      <c r="IF1150" s="16"/>
      <c r="IG1150" s="16"/>
      <c r="IH1150" s="16"/>
      <c r="II1150" s="16"/>
      <c r="IJ1150" s="16"/>
      <c r="IK1150" s="16"/>
      <c r="IL1150" s="16"/>
      <c r="IM1150" s="16"/>
      <c r="IN1150" s="16"/>
      <c r="IO1150" s="16"/>
      <c r="IP1150" s="16"/>
      <c r="IQ1150" s="16"/>
      <c r="IR1150" s="16"/>
      <c r="IS1150" s="16"/>
      <c r="IT1150" s="16"/>
      <c r="IU1150" s="16"/>
      <c r="IV1150" s="16"/>
      <c r="IW1150" s="16"/>
      <c r="IX1150" s="16"/>
      <c r="IY1150" s="16"/>
      <c r="IZ1150" s="16"/>
      <c r="JA1150" s="16"/>
      <c r="JB1150" s="16"/>
      <c r="JC1150" s="16"/>
      <c r="JD1150" s="16"/>
      <c r="JE1150" s="16"/>
      <c r="JF1150" s="16"/>
      <c r="JG1150" s="16"/>
      <c r="JH1150" s="16"/>
      <c r="JI1150" s="16"/>
      <c r="JJ1150" s="16"/>
      <c r="JK1150" s="16"/>
      <c r="JL1150" s="16"/>
      <c r="JM1150" s="16"/>
      <c r="JN1150" s="16"/>
      <c r="JO1150" s="16"/>
      <c r="JP1150" s="16"/>
    </row>
    <row r="1151" spans="2:276" s="18" customFormat="1" ht="15.75" customHeight="1" x14ac:dyDescent="0.25">
      <c r="B1151" s="16"/>
      <c r="C1151" s="16"/>
      <c r="D1151" s="16"/>
      <c r="E1151" s="16"/>
      <c r="F1151" s="16"/>
      <c r="G1151" s="16"/>
      <c r="H1151" s="16"/>
      <c r="I1151" s="16"/>
      <c r="J1151" s="16"/>
      <c r="K1151" s="16"/>
      <c r="L1151" s="16"/>
      <c r="M1151" s="16"/>
      <c r="N1151" s="16"/>
      <c r="O1151" s="16"/>
      <c r="P1151" s="16"/>
      <c r="Q1151" s="16"/>
      <c r="R1151" s="16"/>
      <c r="S1151" s="16"/>
      <c r="T1151" s="16"/>
      <c r="U1151" s="16"/>
      <c r="V1151" s="16"/>
      <c r="W1151" s="16"/>
      <c r="X1151" s="16"/>
      <c r="Y1151" s="16"/>
      <c r="Z1151" s="16"/>
      <c r="AA1151" s="16"/>
      <c r="AB1151" s="16"/>
      <c r="AC1151" s="16"/>
      <c r="AD1151" s="16"/>
      <c r="AE1151" s="16"/>
      <c r="AF1151" s="16"/>
      <c r="AG1151" s="16"/>
      <c r="AH1151" s="16"/>
      <c r="AI1151" s="16"/>
      <c r="AJ1151" s="16"/>
      <c r="AK1151" s="16"/>
      <c r="AL1151" s="16"/>
      <c r="AM1151" s="16"/>
      <c r="AN1151" s="16"/>
      <c r="AO1151" s="16"/>
      <c r="AP1151" s="16"/>
      <c r="AQ1151" s="16"/>
      <c r="AR1151" s="16"/>
      <c r="AS1151" s="16"/>
      <c r="AT1151" s="16"/>
      <c r="AU1151" s="16"/>
      <c r="AV1151" s="16"/>
      <c r="AW1151" s="16"/>
      <c r="AX1151" s="16"/>
      <c r="AY1151" s="16"/>
      <c r="AZ1151" s="16"/>
      <c r="BA1151" s="16"/>
      <c r="BB1151" s="16"/>
      <c r="BC1151" s="16"/>
      <c r="BD1151" s="16"/>
      <c r="BE1151" s="16"/>
      <c r="BF1151" s="16"/>
      <c r="BG1151" s="16"/>
      <c r="BH1151" s="16"/>
      <c r="BI1151" s="16"/>
      <c r="BJ1151" s="16"/>
      <c r="BK1151" s="16"/>
      <c r="BL1151" s="16"/>
      <c r="BM1151" s="16"/>
      <c r="BN1151" s="16"/>
      <c r="BO1151" s="16"/>
      <c r="BP1151" s="16"/>
      <c r="BQ1151" s="16"/>
      <c r="BR1151" s="16"/>
      <c r="BS1151" s="16"/>
      <c r="BT1151" s="16"/>
      <c r="BU1151" s="16"/>
      <c r="BV1151" s="16"/>
      <c r="BW1151" s="16"/>
      <c r="BX1151" s="16"/>
      <c r="BY1151" s="16"/>
      <c r="BZ1151" s="16"/>
      <c r="CA1151" s="16"/>
      <c r="CB1151" s="16"/>
      <c r="CC1151" s="16"/>
      <c r="CD1151" s="16"/>
      <c r="CE1151" s="16"/>
      <c r="CF1151" s="16"/>
      <c r="CG1151" s="16"/>
      <c r="CH1151" s="16"/>
      <c r="CI1151" s="16"/>
      <c r="CJ1151" s="16"/>
      <c r="CK1151" s="16"/>
      <c r="CL1151" s="16"/>
      <c r="CM1151" s="16"/>
      <c r="CN1151" s="16"/>
      <c r="CO1151" s="16"/>
      <c r="CP1151" s="16"/>
      <c r="CQ1151" s="16"/>
      <c r="CR1151" s="16"/>
      <c r="CS1151" s="16"/>
      <c r="CT1151" s="16"/>
      <c r="CU1151" s="16"/>
      <c r="CV1151" s="16"/>
      <c r="CW1151" s="16"/>
      <c r="CX1151" s="16"/>
      <c r="CY1151" s="16"/>
      <c r="CZ1151" s="16"/>
      <c r="DA1151" s="16"/>
      <c r="DB1151" s="16"/>
      <c r="DC1151" s="16"/>
      <c r="DD1151" s="16"/>
      <c r="DE1151" s="16"/>
      <c r="DF1151" s="16"/>
      <c r="DG1151" s="16"/>
      <c r="DH1151" s="16"/>
      <c r="DI1151" s="16"/>
      <c r="DJ1151" s="16"/>
      <c r="DK1151" s="16"/>
      <c r="DL1151" s="16"/>
      <c r="DM1151" s="16"/>
      <c r="DN1151" s="16"/>
      <c r="DO1151" s="16"/>
      <c r="DP1151" s="16"/>
      <c r="DQ1151" s="16"/>
      <c r="DR1151" s="16"/>
      <c r="DS1151" s="16"/>
      <c r="DT1151" s="16"/>
      <c r="DU1151" s="16"/>
      <c r="DV1151" s="16"/>
      <c r="DW1151" s="16"/>
      <c r="DX1151" s="16"/>
      <c r="DY1151" s="16"/>
      <c r="DZ1151" s="16"/>
      <c r="EA1151" s="16"/>
      <c r="EB1151" s="16"/>
      <c r="EC1151" s="16"/>
      <c r="ED1151" s="16"/>
      <c r="EE1151" s="16"/>
      <c r="EF1151" s="16"/>
      <c r="EG1151" s="16"/>
      <c r="EH1151" s="16"/>
      <c r="EI1151" s="16"/>
      <c r="EJ1151" s="16"/>
      <c r="EK1151" s="16"/>
      <c r="EL1151" s="16"/>
      <c r="EM1151" s="16"/>
      <c r="EN1151" s="16"/>
      <c r="EO1151" s="16"/>
      <c r="EP1151" s="16"/>
      <c r="EQ1151" s="16"/>
      <c r="ER1151" s="16"/>
      <c r="ES1151" s="16"/>
      <c r="ET1151" s="16"/>
      <c r="EU1151" s="16"/>
      <c r="EV1151" s="16"/>
      <c r="EW1151" s="16"/>
      <c r="EX1151" s="16"/>
      <c r="EY1151" s="16"/>
      <c r="EZ1151" s="16"/>
      <c r="FA1151" s="16"/>
      <c r="FB1151" s="16"/>
      <c r="FC1151" s="16"/>
      <c r="FD1151" s="16"/>
      <c r="FE1151" s="16"/>
      <c r="FF1151" s="16"/>
      <c r="FG1151" s="16"/>
      <c r="FH1151" s="16"/>
      <c r="FI1151" s="16"/>
      <c r="FJ1151" s="16"/>
      <c r="FK1151" s="16"/>
      <c r="FL1151" s="16"/>
      <c r="FM1151" s="16"/>
      <c r="FN1151" s="16"/>
      <c r="FO1151" s="16"/>
      <c r="FP1151" s="16"/>
      <c r="FQ1151" s="16"/>
      <c r="FR1151" s="16"/>
      <c r="FS1151" s="16"/>
      <c r="FT1151" s="16"/>
      <c r="FU1151" s="16"/>
      <c r="FV1151" s="16"/>
      <c r="FW1151" s="16"/>
      <c r="FX1151" s="16"/>
      <c r="FY1151" s="16"/>
      <c r="FZ1151" s="16"/>
      <c r="GA1151" s="16"/>
      <c r="GB1151" s="16"/>
      <c r="GC1151" s="16"/>
      <c r="GD1151" s="16"/>
      <c r="GE1151" s="16"/>
      <c r="GF1151" s="16"/>
      <c r="GG1151" s="16"/>
      <c r="GH1151" s="16"/>
      <c r="GI1151" s="16"/>
      <c r="GJ1151" s="16"/>
      <c r="GK1151" s="16"/>
      <c r="GL1151" s="16"/>
      <c r="GM1151" s="16"/>
      <c r="GN1151" s="16"/>
      <c r="GO1151" s="16"/>
      <c r="GP1151" s="16"/>
      <c r="GQ1151" s="16"/>
      <c r="GR1151" s="16"/>
      <c r="GS1151" s="16"/>
      <c r="GT1151" s="16"/>
      <c r="GU1151" s="16"/>
      <c r="GV1151" s="16"/>
      <c r="GW1151" s="16"/>
      <c r="GX1151" s="16"/>
      <c r="GY1151" s="16"/>
      <c r="GZ1151" s="16"/>
      <c r="HA1151" s="16"/>
      <c r="HB1151" s="16"/>
      <c r="HC1151" s="16"/>
      <c r="HD1151" s="16"/>
      <c r="HE1151" s="16"/>
      <c r="HF1151" s="16"/>
      <c r="HG1151" s="16"/>
      <c r="HH1151" s="16"/>
      <c r="HI1151" s="16"/>
      <c r="HJ1151" s="16"/>
      <c r="HK1151" s="16"/>
      <c r="HL1151" s="16"/>
      <c r="HM1151" s="16"/>
      <c r="HN1151" s="16"/>
      <c r="HO1151" s="16"/>
      <c r="HP1151" s="16"/>
      <c r="HQ1151" s="16"/>
      <c r="HR1151" s="16"/>
      <c r="HS1151" s="16"/>
      <c r="HT1151" s="16"/>
      <c r="HU1151" s="16"/>
      <c r="HV1151" s="16"/>
      <c r="HW1151" s="16"/>
      <c r="HX1151" s="16"/>
      <c r="HY1151" s="16"/>
      <c r="HZ1151" s="16"/>
      <c r="IA1151" s="16"/>
      <c r="IB1151" s="16"/>
      <c r="IC1151" s="16"/>
      <c r="ID1151" s="16"/>
      <c r="IE1151" s="16"/>
      <c r="IF1151" s="16"/>
      <c r="IG1151" s="16"/>
      <c r="IH1151" s="16"/>
      <c r="II1151" s="16"/>
      <c r="IJ1151" s="16"/>
      <c r="IK1151" s="16"/>
      <c r="IL1151" s="16"/>
      <c r="IM1151" s="16"/>
      <c r="IN1151" s="16"/>
      <c r="IO1151" s="16"/>
      <c r="IP1151" s="16"/>
      <c r="IQ1151" s="16"/>
      <c r="IR1151" s="16"/>
      <c r="IS1151" s="16"/>
      <c r="IT1151" s="16"/>
      <c r="IU1151" s="16"/>
      <c r="IV1151" s="16"/>
      <c r="IW1151" s="16"/>
      <c r="IX1151" s="16"/>
      <c r="IY1151" s="16"/>
      <c r="IZ1151" s="16"/>
      <c r="JA1151" s="16"/>
      <c r="JB1151" s="16"/>
      <c r="JC1151" s="16"/>
      <c r="JD1151" s="16"/>
      <c r="JE1151" s="16"/>
      <c r="JF1151" s="16"/>
      <c r="JG1151" s="16"/>
      <c r="JH1151" s="16"/>
      <c r="JI1151" s="16"/>
      <c r="JJ1151" s="16"/>
      <c r="JK1151" s="16"/>
      <c r="JL1151" s="16"/>
      <c r="JM1151" s="16"/>
      <c r="JN1151" s="16"/>
      <c r="JO1151" s="16"/>
      <c r="JP1151" s="16"/>
    </row>
    <row r="1152" spans="2:276" s="18" customFormat="1" ht="15.75" customHeight="1" x14ac:dyDescent="0.25">
      <c r="B1152" s="16"/>
      <c r="C1152" s="16"/>
      <c r="D1152" s="16"/>
      <c r="E1152" s="16"/>
      <c r="F1152" s="16"/>
      <c r="G1152" s="16"/>
      <c r="H1152" s="16"/>
      <c r="I1152" s="16"/>
      <c r="J1152" s="16"/>
      <c r="K1152" s="16"/>
      <c r="L1152" s="16"/>
      <c r="M1152" s="16"/>
      <c r="N1152" s="16"/>
      <c r="O1152" s="16"/>
      <c r="P1152" s="16"/>
      <c r="Q1152" s="16"/>
      <c r="R1152" s="16"/>
      <c r="S1152" s="16"/>
      <c r="T1152" s="16"/>
      <c r="U1152" s="16"/>
      <c r="V1152" s="16"/>
      <c r="W1152" s="16"/>
      <c r="X1152" s="16"/>
      <c r="Y1152" s="16"/>
      <c r="Z1152" s="16"/>
      <c r="AA1152" s="16"/>
      <c r="AB1152" s="16"/>
      <c r="AC1152" s="16"/>
      <c r="AD1152" s="16"/>
      <c r="AE1152" s="16"/>
      <c r="AF1152" s="16"/>
      <c r="AG1152" s="16"/>
      <c r="AH1152" s="16"/>
      <c r="AI1152" s="16"/>
      <c r="AJ1152" s="16"/>
      <c r="AK1152" s="16"/>
      <c r="AL1152" s="16"/>
      <c r="AM1152" s="16"/>
      <c r="AN1152" s="16"/>
      <c r="AO1152" s="16"/>
      <c r="AP1152" s="16"/>
      <c r="AQ1152" s="16"/>
      <c r="AR1152" s="16"/>
      <c r="AS1152" s="16"/>
      <c r="AT1152" s="16"/>
      <c r="AU1152" s="16"/>
      <c r="AV1152" s="16"/>
      <c r="AW1152" s="16"/>
      <c r="AX1152" s="16"/>
      <c r="AY1152" s="16"/>
      <c r="AZ1152" s="16"/>
      <c r="BA1152" s="16"/>
      <c r="BB1152" s="16"/>
      <c r="BC1152" s="16"/>
      <c r="BD1152" s="16"/>
      <c r="BE1152" s="16"/>
      <c r="BF1152" s="16"/>
      <c r="BG1152" s="16"/>
      <c r="BH1152" s="16"/>
      <c r="BI1152" s="16"/>
      <c r="BJ1152" s="16"/>
      <c r="BK1152" s="16"/>
      <c r="BL1152" s="16"/>
      <c r="BM1152" s="16"/>
      <c r="BN1152" s="16"/>
      <c r="BO1152" s="16"/>
      <c r="BP1152" s="16"/>
      <c r="BQ1152" s="16"/>
      <c r="BR1152" s="16"/>
      <c r="BS1152" s="16"/>
      <c r="BT1152" s="16"/>
      <c r="BU1152" s="16"/>
      <c r="BV1152" s="16"/>
      <c r="BW1152" s="16"/>
      <c r="BX1152" s="16"/>
      <c r="BY1152" s="16"/>
      <c r="BZ1152" s="16"/>
      <c r="CA1152" s="16"/>
      <c r="CB1152" s="16"/>
      <c r="CC1152" s="16"/>
      <c r="CD1152" s="16"/>
      <c r="CE1152" s="16"/>
      <c r="CF1152" s="16"/>
      <c r="CG1152" s="16"/>
      <c r="CH1152" s="16"/>
      <c r="CI1152" s="16"/>
      <c r="CJ1152" s="16"/>
      <c r="CK1152" s="16"/>
      <c r="CL1152" s="16"/>
      <c r="CM1152" s="16"/>
      <c r="CN1152" s="16"/>
      <c r="CO1152" s="16"/>
      <c r="CP1152" s="16"/>
      <c r="CQ1152" s="16"/>
      <c r="CR1152" s="16"/>
      <c r="CS1152" s="16"/>
      <c r="CT1152" s="16"/>
      <c r="CU1152" s="16"/>
      <c r="CV1152" s="16"/>
      <c r="CW1152" s="16"/>
      <c r="CX1152" s="16"/>
      <c r="CY1152" s="16"/>
      <c r="CZ1152" s="16"/>
      <c r="DA1152" s="16"/>
      <c r="DB1152" s="16"/>
      <c r="DC1152" s="16"/>
      <c r="DD1152" s="16"/>
      <c r="DE1152" s="16"/>
      <c r="DF1152" s="16"/>
      <c r="DG1152" s="16"/>
      <c r="DH1152" s="16"/>
      <c r="DI1152" s="16"/>
      <c r="DJ1152" s="16"/>
      <c r="DK1152" s="16"/>
      <c r="DL1152" s="16"/>
      <c r="DM1152" s="16"/>
      <c r="DN1152" s="16"/>
      <c r="DO1152" s="16"/>
      <c r="DP1152" s="16"/>
      <c r="DQ1152" s="16"/>
      <c r="DR1152" s="16"/>
      <c r="DS1152" s="16"/>
      <c r="DT1152" s="16"/>
      <c r="DU1152" s="16"/>
      <c r="DV1152" s="16"/>
      <c r="DW1152" s="16"/>
      <c r="DX1152" s="16"/>
      <c r="DY1152" s="16"/>
      <c r="DZ1152" s="16"/>
      <c r="EA1152" s="16"/>
      <c r="EB1152" s="16"/>
      <c r="EC1152" s="16"/>
      <c r="ED1152" s="16"/>
      <c r="EE1152" s="16"/>
      <c r="EF1152" s="16"/>
      <c r="EG1152" s="16"/>
      <c r="EH1152" s="16"/>
      <c r="EI1152" s="16"/>
      <c r="EJ1152" s="16"/>
      <c r="EK1152" s="16"/>
      <c r="EL1152" s="16"/>
      <c r="EM1152" s="16"/>
      <c r="EN1152" s="16"/>
      <c r="EO1152" s="16"/>
      <c r="EP1152" s="16"/>
      <c r="EQ1152" s="16"/>
      <c r="ER1152" s="16"/>
      <c r="ES1152" s="16"/>
      <c r="ET1152" s="16"/>
      <c r="EU1152" s="16"/>
      <c r="EV1152" s="16"/>
      <c r="EW1152" s="16"/>
      <c r="EX1152" s="16"/>
      <c r="EY1152" s="16"/>
      <c r="EZ1152" s="16"/>
      <c r="FA1152" s="16"/>
      <c r="FB1152" s="16"/>
      <c r="FC1152" s="16"/>
      <c r="FD1152" s="16"/>
      <c r="FE1152" s="16"/>
      <c r="FF1152" s="16"/>
      <c r="FG1152" s="16"/>
      <c r="FH1152" s="16"/>
      <c r="FI1152" s="16"/>
      <c r="FJ1152" s="16"/>
      <c r="FK1152" s="16"/>
      <c r="FL1152" s="16"/>
      <c r="FM1152" s="16"/>
      <c r="FN1152" s="16"/>
      <c r="FO1152" s="16"/>
      <c r="FP1152" s="16"/>
      <c r="FQ1152" s="16"/>
      <c r="FR1152" s="16"/>
      <c r="FS1152" s="16"/>
      <c r="FT1152" s="16"/>
      <c r="FU1152" s="16"/>
      <c r="FV1152" s="16"/>
      <c r="FW1152" s="16"/>
      <c r="FX1152" s="16"/>
      <c r="FY1152" s="16"/>
      <c r="FZ1152" s="16"/>
      <c r="GA1152" s="16"/>
      <c r="GB1152" s="16"/>
      <c r="GC1152" s="16"/>
      <c r="GD1152" s="16"/>
      <c r="GE1152" s="16"/>
      <c r="GF1152" s="16"/>
      <c r="GG1152" s="16"/>
      <c r="GH1152" s="16"/>
      <c r="GI1152" s="16"/>
      <c r="GJ1152" s="16"/>
      <c r="GK1152" s="16"/>
      <c r="GL1152" s="16"/>
      <c r="GM1152" s="16"/>
      <c r="GN1152" s="16"/>
      <c r="GO1152" s="16"/>
      <c r="GP1152" s="16"/>
      <c r="GQ1152" s="16"/>
      <c r="GR1152" s="16"/>
      <c r="GS1152" s="16"/>
      <c r="GT1152" s="16"/>
      <c r="GU1152" s="16"/>
      <c r="GV1152" s="16"/>
      <c r="GW1152" s="16"/>
      <c r="GX1152" s="16"/>
      <c r="GY1152" s="16"/>
      <c r="GZ1152" s="16"/>
      <c r="HA1152" s="16"/>
      <c r="HB1152" s="16"/>
      <c r="HC1152" s="16"/>
      <c r="HD1152" s="16"/>
      <c r="HE1152" s="16"/>
      <c r="HF1152" s="16"/>
      <c r="HG1152" s="16"/>
      <c r="HH1152" s="16"/>
      <c r="HI1152" s="16"/>
      <c r="HJ1152" s="16"/>
      <c r="HK1152" s="16"/>
      <c r="HL1152" s="16"/>
      <c r="HM1152" s="16"/>
      <c r="HN1152" s="16"/>
      <c r="HO1152" s="16"/>
      <c r="HP1152" s="16"/>
      <c r="HQ1152" s="16"/>
      <c r="HR1152" s="16"/>
      <c r="HS1152" s="16"/>
      <c r="HT1152" s="16"/>
      <c r="HU1152" s="16"/>
      <c r="HV1152" s="16"/>
      <c r="HW1152" s="16"/>
      <c r="HX1152" s="16"/>
      <c r="HY1152" s="16"/>
      <c r="HZ1152" s="16"/>
      <c r="IA1152" s="16"/>
      <c r="IB1152" s="16"/>
      <c r="IC1152" s="16"/>
      <c r="ID1152" s="16"/>
      <c r="IE1152" s="16"/>
      <c r="IF1152" s="16"/>
      <c r="IG1152" s="16"/>
      <c r="IH1152" s="16"/>
      <c r="II1152" s="16"/>
      <c r="IJ1152" s="16"/>
      <c r="IK1152" s="16"/>
      <c r="IL1152" s="16"/>
      <c r="IM1152" s="16"/>
      <c r="IN1152" s="16"/>
      <c r="IO1152" s="16"/>
      <c r="IP1152" s="16"/>
      <c r="IQ1152" s="16"/>
      <c r="IR1152" s="16"/>
      <c r="IS1152" s="16"/>
      <c r="IT1152" s="16"/>
      <c r="IU1152" s="16"/>
      <c r="IV1152" s="16"/>
      <c r="IW1152" s="16"/>
      <c r="IX1152" s="16"/>
      <c r="IY1152" s="16"/>
      <c r="IZ1152" s="16"/>
      <c r="JA1152" s="16"/>
      <c r="JB1152" s="16"/>
      <c r="JC1152" s="16"/>
      <c r="JD1152" s="16"/>
      <c r="JE1152" s="16"/>
      <c r="JF1152" s="16"/>
      <c r="JG1152" s="16"/>
      <c r="JH1152" s="16"/>
      <c r="JI1152" s="16"/>
      <c r="JJ1152" s="16"/>
      <c r="JK1152" s="16"/>
      <c r="JL1152" s="16"/>
      <c r="JM1152" s="16"/>
      <c r="JN1152" s="16"/>
      <c r="JO1152" s="16"/>
      <c r="JP1152" s="16"/>
    </row>
    <row r="1153" spans="2:276" s="18" customFormat="1" ht="15.75" customHeight="1" x14ac:dyDescent="0.25">
      <c r="B1153" s="16"/>
      <c r="C1153" s="16"/>
      <c r="D1153" s="16"/>
      <c r="E1153" s="16"/>
      <c r="F1153" s="16"/>
      <c r="G1153" s="16"/>
      <c r="H1153" s="16"/>
      <c r="I1153" s="16"/>
      <c r="J1153" s="16"/>
      <c r="K1153" s="16"/>
      <c r="L1153" s="16"/>
      <c r="M1153" s="16"/>
      <c r="N1153" s="16"/>
      <c r="O1153" s="16"/>
      <c r="P1153" s="16"/>
      <c r="Q1153" s="16"/>
      <c r="R1153" s="16"/>
      <c r="S1153" s="16"/>
      <c r="T1153" s="16"/>
      <c r="U1153" s="16"/>
      <c r="V1153" s="16"/>
      <c r="W1153" s="16"/>
      <c r="X1153" s="16"/>
      <c r="Y1153" s="16"/>
      <c r="Z1153" s="16"/>
      <c r="AA1153" s="16"/>
      <c r="AB1153" s="16"/>
      <c r="AC1153" s="16"/>
      <c r="AD1153" s="16"/>
      <c r="AE1153" s="16"/>
      <c r="AF1153" s="16"/>
      <c r="AG1153" s="16"/>
      <c r="AH1153" s="16"/>
      <c r="AI1153" s="16"/>
      <c r="AJ1153" s="16"/>
      <c r="AK1153" s="16"/>
      <c r="AL1153" s="16"/>
      <c r="AM1153" s="16"/>
      <c r="AN1153" s="16"/>
      <c r="AO1153" s="16"/>
      <c r="AP1153" s="16"/>
      <c r="AQ1153" s="16"/>
      <c r="AR1153" s="16"/>
      <c r="AS1153" s="16"/>
      <c r="AT1153" s="16"/>
      <c r="AU1153" s="16"/>
      <c r="AV1153" s="16"/>
      <c r="AW1153" s="16"/>
      <c r="AX1153" s="16"/>
      <c r="AY1153" s="16"/>
      <c r="AZ1153" s="16"/>
      <c r="BA1153" s="16"/>
      <c r="BB1153" s="16"/>
      <c r="BC1153" s="16"/>
      <c r="BD1153" s="16"/>
      <c r="BE1153" s="16"/>
      <c r="BF1153" s="16"/>
      <c r="BG1153" s="16"/>
      <c r="BH1153" s="16"/>
      <c r="BI1153" s="16"/>
      <c r="BJ1153" s="16"/>
      <c r="BK1153" s="16"/>
      <c r="BL1153" s="16"/>
      <c r="BM1153" s="16"/>
      <c r="BN1153" s="16"/>
      <c r="BO1153" s="16"/>
      <c r="BP1153" s="16"/>
      <c r="BQ1153" s="16"/>
      <c r="BR1153" s="16"/>
      <c r="BS1153" s="16"/>
      <c r="BT1153" s="16"/>
      <c r="BU1153" s="16"/>
      <c r="BV1153" s="16"/>
      <c r="BW1153" s="16"/>
      <c r="BX1153" s="16"/>
      <c r="BY1153" s="16"/>
      <c r="BZ1153" s="16"/>
      <c r="CA1153" s="16"/>
      <c r="CB1153" s="16"/>
      <c r="CC1153" s="16"/>
      <c r="CD1153" s="16"/>
      <c r="CE1153" s="16"/>
      <c r="CF1153" s="16"/>
      <c r="CG1153" s="16"/>
      <c r="CH1153" s="16"/>
      <c r="CI1153" s="16"/>
      <c r="CJ1153" s="16"/>
      <c r="CK1153" s="16"/>
      <c r="CL1153" s="16"/>
      <c r="CM1153" s="16"/>
      <c r="CN1153" s="16"/>
      <c r="CO1153" s="16"/>
      <c r="CP1153" s="16"/>
      <c r="CQ1153" s="16"/>
      <c r="CR1153" s="16"/>
      <c r="CS1153" s="16"/>
      <c r="CT1153" s="16"/>
      <c r="CU1153" s="16"/>
      <c r="CV1153" s="16"/>
      <c r="CW1153" s="16"/>
      <c r="CX1153" s="16"/>
      <c r="CY1153" s="16"/>
      <c r="CZ1153" s="16"/>
      <c r="DA1153" s="16"/>
      <c r="DB1153" s="16"/>
      <c r="DC1153" s="16"/>
      <c r="DD1153" s="16"/>
      <c r="DE1153" s="16"/>
      <c r="DF1153" s="16"/>
      <c r="DG1153" s="16"/>
      <c r="DH1153" s="16"/>
      <c r="DI1153" s="16"/>
      <c r="DJ1153" s="16"/>
      <c r="DK1153" s="16"/>
      <c r="DL1153" s="16"/>
      <c r="DM1153" s="16"/>
      <c r="DN1153" s="16"/>
      <c r="DO1153" s="16"/>
      <c r="DP1153" s="16"/>
      <c r="DQ1153" s="16"/>
      <c r="DR1153" s="16"/>
      <c r="DS1153" s="16"/>
      <c r="DT1153" s="16"/>
      <c r="DU1153" s="16"/>
      <c r="DV1153" s="16"/>
      <c r="DW1153" s="16"/>
      <c r="DX1153" s="16"/>
      <c r="DY1153" s="16"/>
      <c r="DZ1153" s="16"/>
      <c r="EA1153" s="16"/>
      <c r="EB1153" s="16"/>
      <c r="EC1153" s="16"/>
      <c r="ED1153" s="16"/>
      <c r="EE1153" s="16"/>
      <c r="EF1153" s="16"/>
      <c r="EG1153" s="16"/>
      <c r="EH1153" s="16"/>
      <c r="EI1153" s="16"/>
      <c r="EJ1153" s="16"/>
      <c r="EK1153" s="16"/>
      <c r="EL1153" s="16"/>
      <c r="EM1153" s="16"/>
      <c r="EN1153" s="16"/>
      <c r="EO1153" s="16"/>
      <c r="EP1153" s="16"/>
      <c r="EQ1153" s="16"/>
      <c r="ER1153" s="16"/>
      <c r="ES1153" s="16"/>
      <c r="ET1153" s="16"/>
      <c r="EU1153" s="16"/>
      <c r="EV1153" s="16"/>
      <c r="EW1153" s="16"/>
      <c r="EX1153" s="16"/>
      <c r="EY1153" s="16"/>
      <c r="EZ1153" s="16"/>
      <c r="FA1153" s="16"/>
      <c r="FB1153" s="16"/>
      <c r="FC1153" s="16"/>
      <c r="FD1153" s="16"/>
      <c r="FE1153" s="16"/>
      <c r="FF1153" s="16"/>
      <c r="FG1153" s="16"/>
      <c r="FH1153" s="16"/>
      <c r="FI1153" s="16"/>
      <c r="FJ1153" s="16"/>
      <c r="FK1153" s="16"/>
      <c r="FL1153" s="16"/>
      <c r="FM1153" s="16"/>
      <c r="FN1153" s="16"/>
      <c r="FO1153" s="16"/>
      <c r="FP1153" s="16"/>
      <c r="FQ1153" s="16"/>
      <c r="FR1153" s="16"/>
      <c r="FS1153" s="16"/>
      <c r="FT1153" s="16"/>
      <c r="FU1153" s="16"/>
      <c r="FV1153" s="16"/>
      <c r="FW1153" s="16"/>
      <c r="FX1153" s="16"/>
      <c r="FY1153" s="16"/>
      <c r="FZ1153" s="16"/>
      <c r="GA1153" s="16"/>
      <c r="GB1153" s="16"/>
      <c r="GC1153" s="16"/>
      <c r="GD1153" s="16"/>
      <c r="GE1153" s="16"/>
      <c r="GF1153" s="16"/>
      <c r="GG1153" s="16"/>
      <c r="GH1153" s="16"/>
      <c r="GI1153" s="16"/>
      <c r="GJ1153" s="16"/>
      <c r="GK1153" s="16"/>
      <c r="GL1153" s="16"/>
      <c r="GM1153" s="16"/>
      <c r="GN1153" s="16"/>
      <c r="GO1153" s="16"/>
      <c r="GP1153" s="16"/>
      <c r="GQ1153" s="16"/>
      <c r="GR1153" s="16"/>
      <c r="GS1153" s="16"/>
      <c r="GT1153" s="16"/>
      <c r="GU1153" s="16"/>
      <c r="GV1153" s="16"/>
      <c r="GW1153" s="16"/>
      <c r="GX1153" s="16"/>
      <c r="GY1153" s="16"/>
      <c r="GZ1153" s="16"/>
      <c r="HA1153" s="16"/>
      <c r="HB1153" s="16"/>
      <c r="HC1153" s="16"/>
      <c r="HD1153" s="16"/>
      <c r="HE1153" s="16"/>
      <c r="HF1153" s="16"/>
      <c r="HG1153" s="16"/>
      <c r="HH1153" s="16"/>
      <c r="HI1153" s="16"/>
      <c r="HJ1153" s="16"/>
      <c r="HK1153" s="16"/>
      <c r="HL1153" s="16"/>
      <c r="HM1153" s="16"/>
      <c r="HN1153" s="16"/>
      <c r="HO1153" s="16"/>
      <c r="HP1153" s="16"/>
      <c r="HQ1153" s="16"/>
      <c r="HR1153" s="16"/>
      <c r="HS1153" s="16"/>
      <c r="HT1153" s="16"/>
      <c r="HU1153" s="16"/>
      <c r="HV1153" s="16"/>
      <c r="HW1153" s="16"/>
      <c r="HX1153" s="16"/>
      <c r="HY1153" s="16"/>
      <c r="HZ1153" s="16"/>
      <c r="IA1153" s="16"/>
      <c r="IB1153" s="16"/>
      <c r="IC1153" s="16"/>
      <c r="ID1153" s="16"/>
      <c r="IE1153" s="16"/>
      <c r="IF1153" s="16"/>
      <c r="IG1153" s="16"/>
      <c r="IH1153" s="16"/>
      <c r="II1153" s="16"/>
      <c r="IJ1153" s="16"/>
      <c r="IK1153" s="16"/>
      <c r="IL1153" s="16"/>
      <c r="IM1153" s="16"/>
      <c r="IN1153" s="16"/>
      <c r="IO1153" s="16"/>
      <c r="IP1153" s="16"/>
      <c r="IQ1153" s="16"/>
      <c r="IR1153" s="16"/>
      <c r="IS1153" s="16"/>
      <c r="IT1153" s="16"/>
      <c r="IU1153" s="16"/>
      <c r="IV1153" s="16"/>
      <c r="IW1153" s="16"/>
      <c r="IX1153" s="16"/>
      <c r="IY1153" s="16"/>
      <c r="IZ1153" s="16"/>
      <c r="JA1153" s="16"/>
      <c r="JB1153" s="16"/>
      <c r="JC1153" s="16"/>
      <c r="JD1153" s="16"/>
      <c r="JE1153" s="16"/>
      <c r="JF1153" s="16"/>
      <c r="JG1153" s="16"/>
      <c r="JH1153" s="16"/>
      <c r="JI1153" s="16"/>
      <c r="JJ1153" s="16"/>
      <c r="JK1153" s="16"/>
      <c r="JL1153" s="16"/>
      <c r="JM1153" s="16"/>
      <c r="JN1153" s="16"/>
      <c r="JO1153" s="16"/>
      <c r="JP1153" s="16"/>
    </row>
    <row r="1154" spans="2:276" s="18" customFormat="1" ht="15.75" customHeight="1" x14ac:dyDescent="0.25">
      <c r="B1154" s="16"/>
      <c r="C1154" s="16"/>
      <c r="D1154" s="16"/>
      <c r="E1154" s="16"/>
      <c r="F1154" s="16"/>
      <c r="G1154" s="16"/>
      <c r="H1154" s="16"/>
      <c r="I1154" s="16"/>
      <c r="J1154" s="16"/>
      <c r="K1154" s="16"/>
      <c r="L1154" s="16"/>
      <c r="M1154" s="16"/>
      <c r="N1154" s="16"/>
      <c r="O1154" s="16"/>
      <c r="P1154" s="16"/>
      <c r="Q1154" s="16"/>
      <c r="R1154" s="16"/>
      <c r="S1154" s="16"/>
      <c r="T1154" s="16"/>
      <c r="U1154" s="16"/>
      <c r="V1154" s="16"/>
      <c r="W1154" s="16"/>
      <c r="X1154" s="16"/>
      <c r="Y1154" s="16"/>
      <c r="Z1154" s="16"/>
      <c r="AA1154" s="16"/>
      <c r="AB1154" s="16"/>
      <c r="AC1154" s="16"/>
      <c r="AD1154" s="16"/>
      <c r="AE1154" s="16"/>
      <c r="AF1154" s="16"/>
      <c r="AG1154" s="16"/>
      <c r="AH1154" s="16"/>
      <c r="AI1154" s="16"/>
      <c r="AJ1154" s="16"/>
      <c r="AK1154" s="16"/>
      <c r="AL1154" s="16"/>
      <c r="AM1154" s="16"/>
      <c r="AN1154" s="16"/>
      <c r="AO1154" s="16"/>
      <c r="AP1154" s="16"/>
      <c r="AQ1154" s="16"/>
      <c r="AR1154" s="16"/>
      <c r="AS1154" s="16"/>
      <c r="AT1154" s="16"/>
      <c r="AU1154" s="16"/>
      <c r="AV1154" s="16"/>
      <c r="AW1154" s="16"/>
      <c r="AX1154" s="16"/>
      <c r="AY1154" s="16"/>
      <c r="AZ1154" s="16"/>
      <c r="BA1154" s="16"/>
      <c r="BB1154" s="16"/>
      <c r="BC1154" s="16"/>
      <c r="BD1154" s="16"/>
      <c r="BE1154" s="16"/>
      <c r="BF1154" s="16"/>
      <c r="BG1154" s="16"/>
      <c r="BH1154" s="16"/>
      <c r="BI1154" s="16"/>
      <c r="BJ1154" s="16"/>
      <c r="BK1154" s="16"/>
      <c r="BL1154" s="16"/>
      <c r="BM1154" s="16"/>
      <c r="BN1154" s="16"/>
      <c r="BO1154" s="16"/>
      <c r="BP1154" s="16"/>
      <c r="BQ1154" s="16"/>
      <c r="BR1154" s="16"/>
      <c r="BS1154" s="16"/>
      <c r="BT1154" s="16"/>
      <c r="BU1154" s="16"/>
      <c r="BV1154" s="16"/>
      <c r="BW1154" s="16"/>
      <c r="BX1154" s="16"/>
      <c r="BY1154" s="16"/>
      <c r="BZ1154" s="16"/>
      <c r="CA1154" s="16"/>
      <c r="CB1154" s="16"/>
      <c r="CC1154" s="16"/>
      <c r="CD1154" s="16"/>
      <c r="CE1154" s="16"/>
      <c r="CF1154" s="16"/>
      <c r="CG1154" s="16"/>
      <c r="CH1154" s="16"/>
      <c r="CI1154" s="16"/>
      <c r="CJ1154" s="16"/>
      <c r="CK1154" s="16"/>
      <c r="CL1154" s="16"/>
      <c r="CM1154" s="16"/>
      <c r="CN1154" s="16"/>
      <c r="CO1154" s="16"/>
      <c r="CP1154" s="16"/>
      <c r="CQ1154" s="16"/>
      <c r="CR1154" s="16"/>
      <c r="CS1154" s="16"/>
      <c r="CT1154" s="16"/>
      <c r="CU1154" s="16"/>
      <c r="CV1154" s="16"/>
      <c r="CW1154" s="16"/>
      <c r="CX1154" s="16"/>
      <c r="CY1154" s="16"/>
      <c r="CZ1154" s="16"/>
      <c r="DA1154" s="16"/>
      <c r="DB1154" s="16"/>
      <c r="DC1154" s="16"/>
      <c r="DD1154" s="16"/>
      <c r="DE1154" s="16"/>
      <c r="DF1154" s="16"/>
      <c r="DG1154" s="16"/>
      <c r="DH1154" s="16"/>
      <c r="DI1154" s="16"/>
      <c r="DJ1154" s="16"/>
      <c r="DK1154" s="16"/>
      <c r="DL1154" s="16"/>
      <c r="DM1154" s="16"/>
      <c r="DN1154" s="16"/>
      <c r="DO1154" s="16"/>
      <c r="DP1154" s="16"/>
      <c r="DQ1154" s="16"/>
      <c r="DR1154" s="16"/>
      <c r="DS1154" s="16"/>
      <c r="DT1154" s="16"/>
      <c r="DU1154" s="16"/>
      <c r="DV1154" s="16"/>
      <c r="DW1154" s="16"/>
      <c r="DX1154" s="16"/>
      <c r="DY1154" s="16"/>
      <c r="DZ1154" s="16"/>
      <c r="EA1154" s="16"/>
      <c r="EB1154" s="16"/>
      <c r="EC1154" s="16"/>
      <c r="ED1154" s="16"/>
      <c r="EE1154" s="16"/>
      <c r="EF1154" s="16"/>
      <c r="EG1154" s="16"/>
      <c r="EH1154" s="16"/>
      <c r="EI1154" s="16"/>
      <c r="EJ1154" s="16"/>
      <c r="EK1154" s="16"/>
      <c r="EL1154" s="16"/>
      <c r="EM1154" s="16"/>
      <c r="EN1154" s="16"/>
      <c r="EO1154" s="16"/>
      <c r="EP1154" s="16"/>
      <c r="EQ1154" s="16"/>
      <c r="ER1154" s="16"/>
      <c r="ES1154" s="16"/>
      <c r="ET1154" s="16"/>
      <c r="EU1154" s="16"/>
      <c r="EV1154" s="16"/>
      <c r="EW1154" s="16"/>
      <c r="EX1154" s="16"/>
      <c r="EY1154" s="16"/>
      <c r="EZ1154" s="16"/>
      <c r="FA1154" s="16"/>
      <c r="FB1154" s="16"/>
      <c r="FC1154" s="16"/>
      <c r="FD1154" s="16"/>
      <c r="FE1154" s="16"/>
      <c r="FF1154" s="16"/>
      <c r="FG1154" s="16"/>
      <c r="FH1154" s="16"/>
      <c r="FI1154" s="16"/>
      <c r="FJ1154" s="16"/>
      <c r="FK1154" s="16"/>
      <c r="FL1154" s="16"/>
      <c r="FM1154" s="16"/>
      <c r="FN1154" s="16"/>
      <c r="FO1154" s="16"/>
      <c r="FP1154" s="16"/>
      <c r="FQ1154" s="16"/>
      <c r="FR1154" s="16"/>
      <c r="FS1154" s="16"/>
      <c r="FT1154" s="16"/>
      <c r="FU1154" s="16"/>
      <c r="FV1154" s="16"/>
      <c r="FW1154" s="16"/>
      <c r="FX1154" s="16"/>
      <c r="FY1154" s="16"/>
      <c r="FZ1154" s="16"/>
      <c r="GA1154" s="16"/>
      <c r="GB1154" s="16"/>
      <c r="GC1154" s="16"/>
      <c r="GD1154" s="16"/>
      <c r="GE1154" s="16"/>
      <c r="GF1154" s="16"/>
      <c r="GG1154" s="16"/>
      <c r="GH1154" s="16"/>
      <c r="GI1154" s="16"/>
      <c r="GJ1154" s="16"/>
      <c r="GK1154" s="16"/>
      <c r="GL1154" s="16"/>
      <c r="GM1154" s="16"/>
      <c r="GN1154" s="16"/>
      <c r="GO1154" s="16"/>
      <c r="GP1154" s="16"/>
      <c r="GQ1154" s="16"/>
      <c r="GR1154" s="16"/>
      <c r="GS1154" s="16"/>
      <c r="GT1154" s="16"/>
      <c r="GU1154" s="16"/>
      <c r="GV1154" s="16"/>
      <c r="GW1154" s="16"/>
      <c r="GX1154" s="16"/>
      <c r="GY1154" s="16"/>
      <c r="GZ1154" s="16"/>
      <c r="HA1154" s="16"/>
      <c r="HB1154" s="16"/>
      <c r="HC1154" s="16"/>
      <c r="HD1154" s="16"/>
      <c r="HE1154" s="16"/>
      <c r="HF1154" s="16"/>
      <c r="HG1154" s="16"/>
      <c r="HH1154" s="16"/>
      <c r="HI1154" s="16"/>
      <c r="HJ1154" s="16"/>
      <c r="HK1154" s="16"/>
      <c r="HL1154" s="16"/>
      <c r="HM1154" s="16"/>
      <c r="HN1154" s="16"/>
      <c r="HO1154" s="16"/>
      <c r="HP1154" s="16"/>
      <c r="HQ1154" s="16"/>
      <c r="HR1154" s="16"/>
      <c r="HS1154" s="16"/>
      <c r="HT1154" s="16"/>
      <c r="HU1154" s="16"/>
      <c r="HV1154" s="16"/>
      <c r="HW1154" s="16"/>
      <c r="HX1154" s="16"/>
      <c r="HY1154" s="16"/>
      <c r="HZ1154" s="16"/>
      <c r="IA1154" s="16"/>
      <c r="IB1154" s="16"/>
      <c r="IC1154" s="16"/>
      <c r="ID1154" s="16"/>
      <c r="IE1154" s="16"/>
      <c r="IF1154" s="16"/>
      <c r="IG1154" s="16"/>
      <c r="IH1154" s="16"/>
      <c r="II1154" s="16"/>
      <c r="IJ1154" s="16"/>
      <c r="IK1154" s="16"/>
      <c r="IL1154" s="16"/>
      <c r="IM1154" s="16"/>
      <c r="IN1154" s="16"/>
      <c r="IO1154" s="16"/>
      <c r="IP1154" s="16"/>
      <c r="IQ1154" s="16"/>
      <c r="IR1154" s="16"/>
      <c r="IS1154" s="16"/>
      <c r="IT1154" s="16"/>
      <c r="IU1154" s="16"/>
      <c r="IV1154" s="16"/>
      <c r="IW1154" s="16"/>
      <c r="IX1154" s="16"/>
      <c r="IY1154" s="16"/>
      <c r="IZ1154" s="16"/>
      <c r="JA1154" s="16"/>
      <c r="JB1154" s="16"/>
      <c r="JC1154" s="16"/>
      <c r="JD1154" s="16"/>
      <c r="JE1154" s="16"/>
      <c r="JF1154" s="16"/>
      <c r="JG1154" s="16"/>
      <c r="JH1154" s="16"/>
      <c r="JI1154" s="16"/>
      <c r="JJ1154" s="16"/>
      <c r="JK1154" s="16"/>
      <c r="JL1154" s="16"/>
      <c r="JM1154" s="16"/>
      <c r="JN1154" s="16"/>
      <c r="JO1154" s="16"/>
      <c r="JP1154" s="16"/>
    </row>
    <row r="1155" spans="2:276" s="18" customFormat="1" ht="15.75" customHeight="1" x14ac:dyDescent="0.25">
      <c r="B1155" s="16"/>
      <c r="C1155" s="16"/>
      <c r="D1155" s="16"/>
      <c r="E1155" s="16"/>
      <c r="F1155" s="16"/>
      <c r="G1155" s="16"/>
      <c r="H1155" s="16"/>
      <c r="I1155" s="16"/>
      <c r="J1155" s="16"/>
      <c r="K1155" s="16"/>
      <c r="L1155" s="16"/>
      <c r="M1155" s="16"/>
      <c r="N1155" s="16"/>
      <c r="O1155" s="16"/>
      <c r="P1155" s="16"/>
      <c r="Q1155" s="16"/>
      <c r="R1155" s="16"/>
      <c r="S1155" s="16"/>
      <c r="T1155" s="16"/>
      <c r="U1155" s="16"/>
      <c r="V1155" s="16"/>
      <c r="W1155" s="16"/>
      <c r="X1155" s="16"/>
      <c r="Y1155" s="16"/>
      <c r="Z1155" s="16"/>
      <c r="AA1155" s="16"/>
      <c r="AB1155" s="16"/>
      <c r="AC1155" s="16"/>
      <c r="AD1155" s="16"/>
      <c r="AE1155" s="16"/>
      <c r="AF1155" s="16"/>
      <c r="AG1155" s="16"/>
      <c r="AH1155" s="16"/>
      <c r="AI1155" s="16"/>
      <c r="AJ1155" s="16"/>
      <c r="AK1155" s="16"/>
      <c r="AL1155" s="16"/>
      <c r="AM1155" s="16"/>
      <c r="AN1155" s="16"/>
      <c r="AO1155" s="16"/>
      <c r="AP1155" s="16"/>
      <c r="AQ1155" s="16"/>
      <c r="AR1155" s="16"/>
      <c r="AS1155" s="16"/>
      <c r="AT1155" s="16"/>
      <c r="AU1155" s="16"/>
      <c r="AV1155" s="16"/>
      <c r="AW1155" s="16"/>
      <c r="AX1155" s="16"/>
      <c r="AY1155" s="16"/>
      <c r="AZ1155" s="16"/>
      <c r="BA1155" s="16"/>
      <c r="BB1155" s="16"/>
      <c r="BC1155" s="16"/>
      <c r="BD1155" s="16"/>
      <c r="BE1155" s="16"/>
      <c r="BF1155" s="16"/>
      <c r="BG1155" s="16"/>
      <c r="BH1155" s="16"/>
      <c r="BI1155" s="16"/>
      <c r="BJ1155" s="16"/>
      <c r="BK1155" s="16"/>
      <c r="BL1155" s="16"/>
      <c r="BM1155" s="16"/>
      <c r="BN1155" s="16"/>
      <c r="BO1155" s="16"/>
      <c r="BP1155" s="16"/>
      <c r="BQ1155" s="16"/>
      <c r="BR1155" s="16"/>
      <c r="BS1155" s="16"/>
      <c r="BT1155" s="16"/>
      <c r="BU1155" s="16"/>
      <c r="BV1155" s="16"/>
      <c r="BW1155" s="16"/>
      <c r="BX1155" s="16"/>
      <c r="BY1155" s="16"/>
      <c r="BZ1155" s="16"/>
      <c r="CA1155" s="16"/>
      <c r="CB1155" s="16"/>
      <c r="CC1155" s="16"/>
      <c r="CD1155" s="16"/>
      <c r="CE1155" s="16"/>
      <c r="CF1155" s="16"/>
      <c r="CG1155" s="16"/>
      <c r="CH1155" s="16"/>
      <c r="CI1155" s="16"/>
      <c r="CJ1155" s="16"/>
      <c r="CK1155" s="16"/>
      <c r="CL1155" s="16"/>
      <c r="CM1155" s="16"/>
      <c r="CN1155" s="16"/>
      <c r="CO1155" s="16"/>
      <c r="CP1155" s="16"/>
      <c r="CQ1155" s="16"/>
      <c r="CR1155" s="16"/>
      <c r="CS1155" s="16"/>
      <c r="CT1155" s="16"/>
      <c r="CU1155" s="16"/>
      <c r="CV1155" s="16"/>
      <c r="CW1155" s="16"/>
      <c r="CX1155" s="16"/>
      <c r="CY1155" s="16"/>
      <c r="CZ1155" s="16"/>
      <c r="DA1155" s="16"/>
      <c r="DB1155" s="16"/>
      <c r="DC1155" s="16"/>
      <c r="DD1155" s="16"/>
      <c r="DE1155" s="16"/>
      <c r="DF1155" s="16"/>
      <c r="DG1155" s="16"/>
      <c r="DH1155" s="16"/>
      <c r="DI1155" s="16"/>
      <c r="DJ1155" s="16"/>
      <c r="DK1155" s="16"/>
      <c r="DL1155" s="16"/>
      <c r="DM1155" s="16"/>
      <c r="DN1155" s="16"/>
      <c r="DO1155" s="16"/>
      <c r="DP1155" s="16"/>
      <c r="DQ1155" s="16"/>
      <c r="DR1155" s="16"/>
      <c r="DS1155" s="16"/>
      <c r="DT1155" s="16"/>
      <c r="DU1155" s="16"/>
      <c r="DV1155" s="16"/>
      <c r="DW1155" s="16"/>
      <c r="DX1155" s="16"/>
      <c r="DY1155" s="16"/>
      <c r="DZ1155" s="16"/>
      <c r="EA1155" s="16"/>
      <c r="EB1155" s="16"/>
      <c r="EC1155" s="16"/>
      <c r="ED1155" s="16"/>
      <c r="EE1155" s="16"/>
      <c r="EF1155" s="16"/>
      <c r="EG1155" s="16"/>
      <c r="EH1155" s="16"/>
      <c r="EI1155" s="16"/>
      <c r="EJ1155" s="16"/>
      <c r="EK1155" s="16"/>
      <c r="EL1155" s="16"/>
      <c r="EM1155" s="16"/>
      <c r="EN1155" s="16"/>
      <c r="EO1155" s="16"/>
      <c r="EP1155" s="16"/>
      <c r="EQ1155" s="16"/>
      <c r="ER1155" s="16"/>
      <c r="ES1155" s="16"/>
      <c r="ET1155" s="16"/>
      <c r="EU1155" s="16"/>
      <c r="EV1155" s="16"/>
      <c r="EW1155" s="16"/>
      <c r="EX1155" s="16"/>
      <c r="EY1155" s="16"/>
      <c r="EZ1155" s="16"/>
      <c r="FA1155" s="16"/>
      <c r="FB1155" s="16"/>
      <c r="FC1155" s="16"/>
      <c r="FD1155" s="16"/>
      <c r="FE1155" s="16"/>
      <c r="FF1155" s="16"/>
      <c r="FG1155" s="16"/>
      <c r="FH1155" s="16"/>
      <c r="FI1155" s="16"/>
      <c r="FJ1155" s="16"/>
      <c r="FK1155" s="16"/>
      <c r="FL1155" s="16"/>
      <c r="FM1155" s="16"/>
      <c r="FN1155" s="16"/>
      <c r="FO1155" s="16"/>
      <c r="FP1155" s="16"/>
      <c r="FQ1155" s="16"/>
      <c r="FR1155" s="16"/>
      <c r="FS1155" s="16"/>
      <c r="FT1155" s="16"/>
      <c r="FU1155" s="16"/>
      <c r="FV1155" s="16"/>
      <c r="FW1155" s="16"/>
      <c r="FX1155" s="16"/>
      <c r="FY1155" s="16"/>
      <c r="FZ1155" s="16"/>
      <c r="GA1155" s="16"/>
      <c r="GB1155" s="16"/>
      <c r="GC1155" s="16"/>
      <c r="GD1155" s="16"/>
      <c r="GE1155" s="16"/>
      <c r="GF1155" s="16"/>
      <c r="GG1155" s="16"/>
      <c r="GH1155" s="16"/>
      <c r="GI1155" s="16"/>
      <c r="GJ1155" s="16"/>
      <c r="GK1155" s="16"/>
      <c r="GL1155" s="16"/>
      <c r="GM1155" s="16"/>
      <c r="GN1155" s="16"/>
      <c r="GO1155" s="16"/>
      <c r="GP1155" s="16"/>
      <c r="GQ1155" s="16"/>
      <c r="GR1155" s="16"/>
      <c r="GS1155" s="16"/>
      <c r="GT1155" s="16"/>
      <c r="GU1155" s="16"/>
      <c r="GV1155" s="16"/>
      <c r="GW1155" s="16"/>
      <c r="GX1155" s="16"/>
      <c r="GY1155" s="16"/>
      <c r="GZ1155" s="16"/>
      <c r="HA1155" s="16"/>
      <c r="HB1155" s="16"/>
      <c r="HC1155" s="16"/>
      <c r="HD1155" s="16"/>
      <c r="HE1155" s="16"/>
      <c r="HF1155" s="16"/>
      <c r="HG1155" s="16"/>
      <c r="HH1155" s="16"/>
      <c r="HI1155" s="16"/>
      <c r="HJ1155" s="16"/>
      <c r="HK1155" s="16"/>
      <c r="HL1155" s="16"/>
      <c r="HM1155" s="16"/>
      <c r="HN1155" s="16"/>
      <c r="HO1155" s="16"/>
      <c r="HP1155" s="16"/>
      <c r="HQ1155" s="16"/>
      <c r="HR1155" s="16"/>
      <c r="HS1155" s="16"/>
      <c r="HT1155" s="16"/>
      <c r="HU1155" s="16"/>
      <c r="HV1155" s="16"/>
      <c r="HW1155" s="16"/>
      <c r="HX1155" s="16"/>
      <c r="HY1155" s="16"/>
      <c r="HZ1155" s="16"/>
      <c r="IA1155" s="16"/>
      <c r="IB1155" s="16"/>
      <c r="IC1155" s="16"/>
      <c r="ID1155" s="16"/>
      <c r="IE1155" s="16"/>
      <c r="IF1155" s="16"/>
      <c r="IG1155" s="16"/>
      <c r="IH1155" s="16"/>
      <c r="II1155" s="16"/>
      <c r="IJ1155" s="16"/>
      <c r="IK1155" s="16"/>
      <c r="IL1155" s="16"/>
      <c r="IM1155" s="16"/>
      <c r="IN1155" s="16"/>
      <c r="IO1155" s="16"/>
      <c r="IP1155" s="16"/>
      <c r="IQ1155" s="16"/>
      <c r="IR1155" s="16"/>
      <c r="IS1155" s="16"/>
      <c r="IT1155" s="16"/>
      <c r="IU1155" s="16"/>
      <c r="IV1155" s="16"/>
      <c r="IW1155" s="16"/>
      <c r="IX1155" s="16"/>
      <c r="IY1155" s="16"/>
      <c r="IZ1155" s="16"/>
      <c r="JA1155" s="16"/>
      <c r="JB1155" s="16"/>
      <c r="JC1155" s="16"/>
      <c r="JD1155" s="16"/>
      <c r="JE1155" s="16"/>
      <c r="JF1155" s="16"/>
      <c r="JG1155" s="16"/>
      <c r="JH1155" s="16"/>
      <c r="JI1155" s="16"/>
      <c r="JJ1155" s="16"/>
      <c r="JK1155" s="16"/>
      <c r="JL1155" s="16"/>
      <c r="JM1155" s="16"/>
      <c r="JN1155" s="16"/>
      <c r="JO1155" s="16"/>
      <c r="JP1155" s="16"/>
    </row>
    <row r="1156" spans="2:276" s="18" customFormat="1" ht="15.75" customHeight="1" x14ac:dyDescent="0.25">
      <c r="B1156" s="16"/>
      <c r="C1156" s="16"/>
      <c r="D1156" s="16"/>
      <c r="E1156" s="16"/>
      <c r="F1156" s="16"/>
      <c r="G1156" s="16"/>
      <c r="H1156" s="16"/>
      <c r="I1156" s="16"/>
      <c r="J1156" s="16"/>
      <c r="K1156" s="16"/>
      <c r="L1156" s="16"/>
      <c r="M1156" s="16"/>
      <c r="N1156" s="16"/>
      <c r="O1156" s="16"/>
      <c r="P1156" s="16"/>
      <c r="Q1156" s="16"/>
      <c r="R1156" s="16"/>
      <c r="S1156" s="16"/>
      <c r="T1156" s="16"/>
      <c r="U1156" s="16"/>
      <c r="V1156" s="16"/>
      <c r="W1156" s="16"/>
      <c r="X1156" s="16"/>
      <c r="Y1156" s="16"/>
      <c r="Z1156" s="16"/>
      <c r="AA1156" s="16"/>
      <c r="AB1156" s="16"/>
      <c r="AC1156" s="16"/>
      <c r="AD1156" s="16"/>
      <c r="AE1156" s="16"/>
      <c r="AF1156" s="16"/>
      <c r="AG1156" s="16"/>
      <c r="AH1156" s="16"/>
      <c r="AI1156" s="16"/>
      <c r="AJ1156" s="16"/>
      <c r="AK1156" s="16"/>
      <c r="AL1156" s="16"/>
      <c r="AM1156" s="16"/>
      <c r="AN1156" s="16"/>
      <c r="AO1156" s="16"/>
      <c r="AP1156" s="16"/>
      <c r="AQ1156" s="16"/>
      <c r="AR1156" s="16"/>
      <c r="AS1156" s="16"/>
      <c r="AT1156" s="16"/>
      <c r="AU1156" s="16"/>
      <c r="AV1156" s="16"/>
      <c r="AW1156" s="16"/>
      <c r="AX1156" s="16"/>
      <c r="AY1156" s="16"/>
      <c r="AZ1156" s="16"/>
      <c r="BA1156" s="16"/>
      <c r="BB1156" s="16"/>
      <c r="BC1156" s="16"/>
      <c r="BD1156" s="16"/>
      <c r="BE1156" s="16"/>
      <c r="BF1156" s="16"/>
      <c r="BG1156" s="16"/>
      <c r="BH1156" s="16"/>
      <c r="BI1156" s="16"/>
      <c r="BJ1156" s="16"/>
      <c r="BK1156" s="16"/>
      <c r="BL1156" s="16"/>
      <c r="BM1156" s="16"/>
      <c r="BN1156" s="16"/>
      <c r="BO1156" s="16"/>
      <c r="BP1156" s="16"/>
      <c r="BQ1156" s="16"/>
      <c r="BR1156" s="16"/>
      <c r="BS1156" s="16"/>
      <c r="BT1156" s="16"/>
      <c r="BU1156" s="16"/>
      <c r="BV1156" s="16"/>
      <c r="BW1156" s="16"/>
      <c r="BX1156" s="16"/>
      <c r="BY1156" s="16"/>
      <c r="BZ1156" s="16"/>
      <c r="CA1156" s="16"/>
      <c r="CB1156" s="16"/>
      <c r="CC1156" s="16"/>
      <c r="CD1156" s="16"/>
      <c r="CE1156" s="16"/>
      <c r="CF1156" s="16"/>
      <c r="CG1156" s="16"/>
      <c r="CH1156" s="16"/>
      <c r="CI1156" s="16"/>
      <c r="CJ1156" s="16"/>
      <c r="CK1156" s="16"/>
      <c r="CL1156" s="16"/>
      <c r="CM1156" s="16"/>
      <c r="CN1156" s="16"/>
      <c r="CO1156" s="16"/>
      <c r="CP1156" s="16"/>
      <c r="CQ1156" s="16"/>
      <c r="CR1156" s="16"/>
      <c r="CS1156" s="16"/>
      <c r="CT1156" s="16"/>
      <c r="CU1156" s="16"/>
      <c r="CV1156" s="16"/>
      <c r="CW1156" s="16"/>
      <c r="CX1156" s="16"/>
      <c r="CY1156" s="16"/>
      <c r="CZ1156" s="16"/>
      <c r="DA1156" s="16"/>
      <c r="DB1156" s="16"/>
      <c r="DC1156" s="16"/>
      <c r="DD1156" s="16"/>
      <c r="DE1156" s="16"/>
      <c r="DF1156" s="16"/>
      <c r="DG1156" s="16"/>
      <c r="DH1156" s="16"/>
      <c r="DI1156" s="16"/>
      <c r="DJ1156" s="16"/>
      <c r="DK1156" s="16"/>
      <c r="DL1156" s="16"/>
      <c r="DM1156" s="16"/>
      <c r="DN1156" s="16"/>
      <c r="DO1156" s="16"/>
      <c r="DP1156" s="16"/>
      <c r="DQ1156" s="16"/>
      <c r="DR1156" s="16"/>
      <c r="DS1156" s="16"/>
      <c r="DT1156" s="16"/>
      <c r="DU1156" s="16"/>
      <c r="DV1156" s="16"/>
      <c r="DW1156" s="16"/>
      <c r="DX1156" s="16"/>
      <c r="DY1156" s="16"/>
      <c r="DZ1156" s="16"/>
      <c r="EA1156" s="16"/>
      <c r="EB1156" s="16"/>
      <c r="EC1156" s="16"/>
      <c r="ED1156" s="16"/>
      <c r="EE1156" s="16"/>
      <c r="EF1156" s="16"/>
      <c r="EG1156" s="16"/>
      <c r="EH1156" s="16"/>
      <c r="EI1156" s="16"/>
      <c r="EJ1156" s="16"/>
      <c r="EK1156" s="16"/>
      <c r="EL1156" s="16"/>
      <c r="EM1156" s="16"/>
      <c r="EN1156" s="16"/>
      <c r="EO1156" s="16"/>
      <c r="EP1156" s="16"/>
      <c r="EQ1156" s="16"/>
      <c r="ER1156" s="16"/>
      <c r="ES1156" s="16"/>
      <c r="ET1156" s="16"/>
      <c r="EU1156" s="16"/>
      <c r="EV1156" s="16"/>
      <c r="EW1156" s="16"/>
      <c r="EX1156" s="16"/>
      <c r="EY1156" s="16"/>
      <c r="EZ1156" s="16"/>
      <c r="FA1156" s="16"/>
      <c r="FB1156" s="16"/>
      <c r="FC1156" s="16"/>
      <c r="FD1156" s="16"/>
      <c r="FE1156" s="16"/>
      <c r="FF1156" s="16"/>
      <c r="FG1156" s="16"/>
      <c r="FH1156" s="16"/>
      <c r="FI1156" s="16"/>
      <c r="FJ1156" s="16"/>
      <c r="FK1156" s="16"/>
      <c r="FL1156" s="16"/>
      <c r="FM1156" s="16"/>
      <c r="FN1156" s="16"/>
      <c r="FO1156" s="16"/>
      <c r="FP1156" s="16"/>
      <c r="FQ1156" s="16"/>
      <c r="FR1156" s="16"/>
      <c r="FS1156" s="16"/>
      <c r="FT1156" s="16"/>
      <c r="FU1156" s="16"/>
      <c r="FV1156" s="16"/>
      <c r="FW1156" s="16"/>
      <c r="FX1156" s="16"/>
      <c r="FY1156" s="16"/>
      <c r="FZ1156" s="16"/>
      <c r="GA1156" s="16"/>
      <c r="GB1156" s="16"/>
      <c r="GC1156" s="16"/>
      <c r="GD1156" s="16"/>
      <c r="GE1156" s="16"/>
      <c r="GF1156" s="16"/>
      <c r="GG1156" s="16"/>
      <c r="GH1156" s="16"/>
      <c r="GI1156" s="16"/>
      <c r="GJ1156" s="16"/>
      <c r="GK1156" s="16"/>
      <c r="GL1156" s="16"/>
      <c r="GM1156" s="16"/>
      <c r="GN1156" s="16"/>
      <c r="GO1156" s="16"/>
      <c r="GP1156" s="16"/>
      <c r="GQ1156" s="16"/>
      <c r="GR1156" s="16"/>
      <c r="GS1156" s="16"/>
      <c r="GT1156" s="16"/>
      <c r="GU1156" s="16"/>
      <c r="GV1156" s="16"/>
      <c r="GW1156" s="16"/>
      <c r="GX1156" s="16"/>
      <c r="GY1156" s="16"/>
      <c r="GZ1156" s="16"/>
      <c r="HA1156" s="16"/>
      <c r="HB1156" s="16"/>
      <c r="HC1156" s="16"/>
      <c r="HD1156" s="16"/>
      <c r="HE1156" s="16"/>
      <c r="HF1156" s="16"/>
      <c r="HG1156" s="16"/>
      <c r="HH1156" s="16"/>
      <c r="HI1156" s="16"/>
      <c r="HJ1156" s="16"/>
      <c r="HK1156" s="16"/>
      <c r="HL1156" s="16"/>
      <c r="HM1156" s="16"/>
      <c r="HN1156" s="16"/>
      <c r="HO1156" s="16"/>
      <c r="HP1156" s="16"/>
      <c r="HQ1156" s="16"/>
      <c r="HR1156" s="16"/>
      <c r="HS1156" s="16"/>
      <c r="HT1156" s="16"/>
      <c r="HU1156" s="16"/>
      <c r="HV1156" s="16"/>
      <c r="HW1156" s="16"/>
      <c r="HX1156" s="16"/>
      <c r="HY1156" s="16"/>
      <c r="HZ1156" s="16"/>
      <c r="IA1156" s="16"/>
      <c r="IB1156" s="16"/>
      <c r="IC1156" s="16"/>
      <c r="ID1156" s="16"/>
      <c r="IE1156" s="16"/>
      <c r="IF1156" s="16"/>
      <c r="IG1156" s="16"/>
      <c r="IH1156" s="16"/>
      <c r="II1156" s="16"/>
      <c r="IJ1156" s="16"/>
      <c r="IK1156" s="16"/>
      <c r="IL1156" s="16"/>
      <c r="IM1156" s="16"/>
      <c r="IN1156" s="16"/>
      <c r="IO1156" s="16"/>
      <c r="IP1156" s="16"/>
      <c r="IQ1156" s="16"/>
      <c r="IR1156" s="16"/>
      <c r="IS1156" s="16"/>
      <c r="IT1156" s="16"/>
      <c r="IU1156" s="16"/>
      <c r="IV1156" s="16"/>
      <c r="IW1156" s="16"/>
      <c r="IX1156" s="16"/>
      <c r="IY1156" s="16"/>
      <c r="IZ1156" s="16"/>
      <c r="JA1156" s="16"/>
      <c r="JB1156" s="16"/>
      <c r="JC1156" s="16"/>
      <c r="JD1156" s="16"/>
      <c r="JE1156" s="16"/>
      <c r="JF1156" s="16"/>
      <c r="JG1156" s="16"/>
      <c r="JH1156" s="16"/>
      <c r="JI1156" s="16"/>
      <c r="JJ1156" s="16"/>
      <c r="JK1156" s="16"/>
      <c r="JL1156" s="16"/>
      <c r="JM1156" s="16"/>
      <c r="JN1156" s="16"/>
      <c r="JO1156" s="16"/>
      <c r="JP1156" s="16"/>
    </row>
    <row r="1157" spans="2:276" s="18" customFormat="1" ht="15.75" customHeight="1" x14ac:dyDescent="0.25">
      <c r="B1157" s="16"/>
      <c r="C1157" s="16"/>
      <c r="D1157" s="16"/>
      <c r="E1157" s="16"/>
      <c r="F1157" s="16"/>
      <c r="G1157" s="16"/>
      <c r="H1157" s="16"/>
      <c r="I1157" s="16"/>
      <c r="J1157" s="16"/>
      <c r="K1157" s="16"/>
      <c r="L1157" s="16"/>
      <c r="M1157" s="16"/>
      <c r="N1157" s="16"/>
      <c r="O1157" s="16"/>
      <c r="P1157" s="16"/>
      <c r="Q1157" s="16"/>
      <c r="R1157" s="16"/>
      <c r="S1157" s="16"/>
      <c r="T1157" s="16"/>
      <c r="U1157" s="16"/>
      <c r="V1157" s="16"/>
      <c r="W1157" s="16"/>
      <c r="X1157" s="16"/>
      <c r="Y1157" s="16"/>
      <c r="Z1157" s="16"/>
      <c r="AA1157" s="16"/>
      <c r="AB1157" s="16"/>
      <c r="AC1157" s="16"/>
      <c r="AD1157" s="16"/>
      <c r="AE1157" s="16"/>
      <c r="AF1157" s="16"/>
      <c r="AG1157" s="16"/>
      <c r="AH1157" s="16"/>
      <c r="AI1157" s="16"/>
      <c r="AJ1157" s="16"/>
      <c r="AK1157" s="16"/>
      <c r="AL1157" s="16"/>
      <c r="AM1157" s="16"/>
      <c r="AN1157" s="16"/>
      <c r="AO1157" s="16"/>
      <c r="AP1157" s="16"/>
      <c r="AQ1157" s="16"/>
      <c r="AR1157" s="16"/>
      <c r="AS1157" s="16"/>
      <c r="AT1157" s="16"/>
      <c r="AU1157" s="16"/>
      <c r="AV1157" s="16"/>
      <c r="AW1157" s="16"/>
      <c r="AX1157" s="16"/>
      <c r="AY1157" s="16"/>
      <c r="AZ1157" s="16"/>
      <c r="BA1157" s="16"/>
      <c r="BB1157" s="16"/>
      <c r="BC1157" s="16"/>
      <c r="BD1157" s="16"/>
      <c r="BE1157" s="16"/>
      <c r="BF1157" s="16"/>
      <c r="BG1157" s="16"/>
      <c r="BH1157" s="16"/>
      <c r="BI1157" s="16"/>
      <c r="BJ1157" s="16"/>
      <c r="BK1157" s="16"/>
      <c r="BL1157" s="16"/>
      <c r="BM1157" s="16"/>
      <c r="BN1157" s="16"/>
      <c r="BO1157" s="16"/>
      <c r="BP1157" s="16"/>
      <c r="BQ1157" s="16"/>
      <c r="BR1157" s="16"/>
      <c r="BS1157" s="16"/>
      <c r="BT1157" s="16"/>
      <c r="BU1157" s="16"/>
      <c r="BV1157" s="16"/>
      <c r="BW1157" s="16"/>
      <c r="BX1157" s="16"/>
      <c r="BY1157" s="16"/>
      <c r="BZ1157" s="16"/>
      <c r="CA1157" s="16"/>
      <c r="CB1157" s="16"/>
      <c r="CC1157" s="16"/>
      <c r="CD1157" s="16"/>
      <c r="CE1157" s="16"/>
      <c r="CF1157" s="16"/>
      <c r="CG1157" s="16"/>
      <c r="CH1157" s="16"/>
      <c r="CI1157" s="16"/>
      <c r="CJ1157" s="16"/>
      <c r="CK1157" s="16"/>
      <c r="CL1157" s="16"/>
      <c r="CM1157" s="16"/>
      <c r="CN1157" s="16"/>
      <c r="CO1157" s="16"/>
      <c r="CP1157" s="16"/>
      <c r="CQ1157" s="16"/>
      <c r="CR1157" s="16"/>
      <c r="CS1157" s="16"/>
      <c r="CT1157" s="16"/>
      <c r="CU1157" s="16"/>
      <c r="CV1157" s="16"/>
      <c r="CW1157" s="16"/>
      <c r="CX1157" s="16"/>
      <c r="CY1157" s="16"/>
      <c r="CZ1157" s="16"/>
      <c r="DA1157" s="16"/>
      <c r="DB1157" s="16"/>
      <c r="DC1157" s="16"/>
      <c r="DD1157" s="16"/>
      <c r="DE1157" s="16"/>
      <c r="DF1157" s="16"/>
      <c r="DG1157" s="16"/>
      <c r="DH1157" s="16"/>
      <c r="DI1157" s="16"/>
      <c r="DJ1157" s="16"/>
      <c r="DK1157" s="16"/>
      <c r="DL1157" s="16"/>
      <c r="DM1157" s="16"/>
      <c r="DN1157" s="16"/>
      <c r="DO1157" s="16"/>
      <c r="DP1157" s="16"/>
      <c r="DQ1157" s="16"/>
      <c r="DR1157" s="16"/>
      <c r="DS1157" s="16"/>
      <c r="DT1157" s="16"/>
      <c r="DU1157" s="16"/>
      <c r="DV1157" s="16"/>
      <c r="DW1157" s="16"/>
      <c r="DX1157" s="16"/>
      <c r="DY1157" s="16"/>
      <c r="DZ1157" s="16"/>
      <c r="EA1157" s="16"/>
      <c r="EB1157" s="16"/>
      <c r="EC1157" s="16"/>
      <c r="ED1157" s="16"/>
      <c r="EE1157" s="16"/>
      <c r="EF1157" s="16"/>
      <c r="EG1157" s="16"/>
      <c r="EH1157" s="16"/>
      <c r="EI1157" s="16"/>
      <c r="EJ1157" s="16"/>
      <c r="EK1157" s="16"/>
      <c r="EL1157" s="16"/>
      <c r="EM1157" s="16"/>
      <c r="EN1157" s="16"/>
      <c r="EO1157" s="16"/>
      <c r="EP1157" s="16"/>
      <c r="EQ1157" s="16"/>
      <c r="ER1157" s="16"/>
      <c r="ES1157" s="16"/>
      <c r="ET1157" s="16"/>
      <c r="EU1157" s="16"/>
      <c r="EV1157" s="16"/>
      <c r="EW1157" s="16"/>
      <c r="EX1157" s="16"/>
      <c r="EY1157" s="16"/>
      <c r="EZ1157" s="16"/>
      <c r="FA1157" s="16"/>
      <c r="FB1157" s="16"/>
      <c r="FC1157" s="16"/>
      <c r="FD1157" s="16"/>
      <c r="FE1157" s="16"/>
      <c r="FF1157" s="16"/>
      <c r="FG1157" s="16"/>
      <c r="FH1157" s="16"/>
      <c r="FI1157" s="16"/>
      <c r="FJ1157" s="16"/>
      <c r="FK1157" s="16"/>
      <c r="FL1157" s="16"/>
      <c r="FM1157" s="16"/>
      <c r="FN1157" s="16"/>
      <c r="FO1157" s="16"/>
      <c r="FP1157" s="16"/>
      <c r="FQ1157" s="16"/>
      <c r="FR1157" s="16"/>
      <c r="FS1157" s="16"/>
      <c r="FT1157" s="16"/>
      <c r="FU1157" s="16"/>
      <c r="FV1157" s="16"/>
      <c r="FW1157" s="16"/>
      <c r="FX1157" s="16"/>
      <c r="FY1157" s="16"/>
      <c r="FZ1157" s="16"/>
      <c r="GA1157" s="16"/>
      <c r="GB1157" s="16"/>
      <c r="GC1157" s="16"/>
      <c r="GD1157" s="16"/>
      <c r="GE1157" s="16"/>
      <c r="GF1157" s="16"/>
      <c r="GG1157" s="16"/>
      <c r="GH1157" s="16"/>
      <c r="GI1157" s="16"/>
      <c r="GJ1157" s="16"/>
      <c r="GK1157" s="16"/>
      <c r="GL1157" s="16"/>
      <c r="GM1157" s="16"/>
      <c r="GN1157" s="16"/>
      <c r="GO1157" s="16"/>
      <c r="GP1157" s="16"/>
      <c r="GQ1157" s="16"/>
      <c r="GR1157" s="16"/>
      <c r="GS1157" s="16"/>
      <c r="GT1157" s="16"/>
      <c r="GU1157" s="16"/>
      <c r="GV1157" s="16"/>
      <c r="GW1157" s="16"/>
      <c r="GX1157" s="16"/>
      <c r="GY1157" s="16"/>
      <c r="GZ1157" s="16"/>
      <c r="HA1157" s="16"/>
      <c r="HB1157" s="16"/>
      <c r="HC1157" s="16"/>
      <c r="HD1157" s="16"/>
      <c r="HE1157" s="16"/>
      <c r="HF1157" s="16"/>
      <c r="HG1157" s="16"/>
      <c r="HH1157" s="16"/>
      <c r="HI1157" s="16"/>
      <c r="HJ1157" s="16"/>
      <c r="HK1157" s="16"/>
      <c r="HL1157" s="16"/>
      <c r="HM1157" s="16"/>
      <c r="HN1157" s="16"/>
      <c r="HO1157" s="16"/>
      <c r="HP1157" s="16"/>
      <c r="HQ1157" s="16"/>
      <c r="HR1157" s="16"/>
      <c r="HS1157" s="16"/>
      <c r="HT1157" s="16"/>
      <c r="HU1157" s="16"/>
      <c r="HV1157" s="16"/>
      <c r="HW1157" s="16"/>
      <c r="HX1157" s="16"/>
      <c r="HY1157" s="16"/>
      <c r="HZ1157" s="16"/>
      <c r="IA1157" s="16"/>
      <c r="IB1157" s="16"/>
      <c r="IC1157" s="16"/>
      <c r="ID1157" s="16"/>
      <c r="IE1157" s="16"/>
      <c r="IF1157" s="16"/>
      <c r="IG1157" s="16"/>
      <c r="IH1157" s="16"/>
      <c r="II1157" s="16"/>
      <c r="IJ1157" s="16"/>
      <c r="IK1157" s="16"/>
      <c r="IL1157" s="16"/>
      <c r="IM1157" s="16"/>
      <c r="IN1157" s="16"/>
      <c r="IO1157" s="16"/>
      <c r="IP1157" s="16"/>
      <c r="IQ1157" s="16"/>
      <c r="IR1157" s="16"/>
      <c r="IS1157" s="16"/>
      <c r="IT1157" s="16"/>
      <c r="IU1157" s="16"/>
      <c r="IV1157" s="16"/>
      <c r="IW1157" s="16"/>
      <c r="IX1157" s="16"/>
      <c r="IY1157" s="16"/>
      <c r="IZ1157" s="16"/>
      <c r="JA1157" s="16"/>
      <c r="JB1157" s="16"/>
      <c r="JC1157" s="16"/>
      <c r="JD1157" s="16"/>
      <c r="JE1157" s="16"/>
      <c r="JF1157" s="16"/>
      <c r="JG1157" s="16"/>
      <c r="JH1157" s="16"/>
      <c r="JI1157" s="16"/>
      <c r="JJ1157" s="16"/>
      <c r="JK1157" s="16"/>
      <c r="JL1157" s="16"/>
      <c r="JM1157" s="16"/>
      <c r="JN1157" s="16"/>
      <c r="JO1157" s="16"/>
      <c r="JP1157" s="16"/>
    </row>
    <row r="1158" spans="2:276" s="18" customFormat="1" ht="15.75" customHeight="1" x14ac:dyDescent="0.25">
      <c r="B1158" s="16"/>
      <c r="C1158" s="16"/>
      <c r="D1158" s="16"/>
      <c r="E1158" s="16"/>
      <c r="F1158" s="16"/>
      <c r="G1158" s="16"/>
      <c r="H1158" s="16"/>
      <c r="I1158" s="16"/>
      <c r="J1158" s="16"/>
      <c r="K1158" s="16"/>
      <c r="L1158" s="16"/>
      <c r="M1158" s="16"/>
      <c r="N1158" s="16"/>
      <c r="O1158" s="16"/>
      <c r="P1158" s="16"/>
      <c r="Q1158" s="16"/>
      <c r="R1158" s="16"/>
      <c r="S1158" s="16"/>
      <c r="T1158" s="16"/>
      <c r="U1158" s="16"/>
      <c r="V1158" s="16"/>
      <c r="W1158" s="16"/>
      <c r="X1158" s="16"/>
      <c r="Y1158" s="16"/>
      <c r="Z1158" s="16"/>
      <c r="AA1158" s="16"/>
      <c r="AB1158" s="16"/>
      <c r="AC1158" s="16"/>
      <c r="AD1158" s="16"/>
      <c r="AE1158" s="16"/>
      <c r="AF1158" s="16"/>
      <c r="AG1158" s="16"/>
      <c r="AH1158" s="16"/>
      <c r="AI1158" s="16"/>
      <c r="AJ1158" s="16"/>
      <c r="AK1158" s="16"/>
      <c r="AL1158" s="16"/>
      <c r="AM1158" s="16"/>
      <c r="AN1158" s="16"/>
      <c r="AO1158" s="16"/>
      <c r="AP1158" s="16"/>
      <c r="AQ1158" s="16"/>
      <c r="AR1158" s="16"/>
      <c r="AS1158" s="16"/>
      <c r="AT1158" s="16"/>
      <c r="AU1158" s="16"/>
      <c r="AV1158" s="16"/>
      <c r="AW1158" s="16"/>
      <c r="AX1158" s="16"/>
      <c r="AY1158" s="16"/>
      <c r="AZ1158" s="16"/>
      <c r="BA1158" s="16"/>
      <c r="BB1158" s="16"/>
      <c r="BC1158" s="16"/>
      <c r="BD1158" s="16"/>
      <c r="BE1158" s="16"/>
      <c r="BF1158" s="16"/>
      <c r="BG1158" s="16"/>
      <c r="BH1158" s="16"/>
      <c r="BI1158" s="16"/>
      <c r="BJ1158" s="16"/>
      <c r="BK1158" s="16"/>
      <c r="BL1158" s="16"/>
      <c r="BM1158" s="16"/>
      <c r="BN1158" s="16"/>
      <c r="BO1158" s="16"/>
      <c r="BP1158" s="16"/>
      <c r="BQ1158" s="16"/>
      <c r="BR1158" s="16"/>
      <c r="BS1158" s="16"/>
      <c r="BT1158" s="16"/>
      <c r="BU1158" s="16"/>
      <c r="BV1158" s="16"/>
      <c r="BW1158" s="16"/>
      <c r="BX1158" s="16"/>
      <c r="BY1158" s="16"/>
      <c r="BZ1158" s="16"/>
      <c r="CA1158" s="16"/>
      <c r="CB1158" s="16"/>
      <c r="CC1158" s="16"/>
      <c r="CD1158" s="16"/>
      <c r="CE1158" s="16"/>
      <c r="CF1158" s="16"/>
      <c r="CG1158" s="16"/>
      <c r="CH1158" s="16"/>
      <c r="CI1158" s="16"/>
      <c r="CJ1158" s="16"/>
      <c r="CK1158" s="16"/>
      <c r="CL1158" s="16"/>
      <c r="CM1158" s="16"/>
      <c r="CN1158" s="16"/>
      <c r="CO1158" s="16"/>
      <c r="CP1158" s="16"/>
      <c r="CQ1158" s="16"/>
      <c r="CR1158" s="16"/>
      <c r="CS1158" s="16"/>
      <c r="CT1158" s="16"/>
      <c r="CU1158" s="16"/>
      <c r="CV1158" s="16"/>
      <c r="CW1158" s="16"/>
      <c r="CX1158" s="16"/>
      <c r="CY1158" s="16"/>
      <c r="CZ1158" s="16"/>
      <c r="DA1158" s="16"/>
      <c r="DB1158" s="16"/>
      <c r="DC1158" s="16"/>
      <c r="DD1158" s="16"/>
      <c r="DE1158" s="16"/>
      <c r="DF1158" s="16"/>
      <c r="DG1158" s="16"/>
      <c r="DH1158" s="16"/>
      <c r="DI1158" s="16"/>
      <c r="DJ1158" s="16"/>
      <c r="DK1158" s="16"/>
      <c r="DL1158" s="16"/>
      <c r="DM1158" s="16"/>
      <c r="DN1158" s="16"/>
      <c r="DO1158" s="16"/>
      <c r="DP1158" s="16"/>
      <c r="DQ1158" s="16"/>
      <c r="DR1158" s="16"/>
      <c r="DS1158" s="16"/>
      <c r="DT1158" s="16"/>
      <c r="DU1158" s="16"/>
      <c r="DV1158" s="16"/>
      <c r="DW1158" s="16"/>
      <c r="DX1158" s="16"/>
      <c r="DY1158" s="16"/>
      <c r="DZ1158" s="16"/>
      <c r="EA1158" s="16"/>
      <c r="EB1158" s="16"/>
      <c r="EC1158" s="16"/>
      <c r="ED1158" s="16"/>
      <c r="EE1158" s="16"/>
      <c r="EF1158" s="16"/>
      <c r="EG1158" s="16"/>
      <c r="EH1158" s="16"/>
      <c r="EI1158" s="16"/>
      <c r="EJ1158" s="16"/>
      <c r="EK1158" s="16"/>
      <c r="EL1158" s="16"/>
      <c r="EM1158" s="16"/>
      <c r="EN1158" s="16"/>
      <c r="EO1158" s="16"/>
      <c r="EP1158" s="16"/>
      <c r="EQ1158" s="16"/>
      <c r="ER1158" s="16"/>
      <c r="ES1158" s="16"/>
      <c r="ET1158" s="16"/>
      <c r="EU1158" s="16"/>
      <c r="EV1158" s="16"/>
      <c r="EW1158" s="16"/>
      <c r="EX1158" s="16"/>
      <c r="EY1158" s="16"/>
      <c r="EZ1158" s="16"/>
      <c r="FA1158" s="16"/>
      <c r="FB1158" s="16"/>
      <c r="FC1158" s="16"/>
      <c r="FD1158" s="16"/>
      <c r="FE1158" s="16"/>
      <c r="FF1158" s="16"/>
      <c r="FG1158" s="16"/>
      <c r="FH1158" s="16"/>
      <c r="FI1158" s="16"/>
      <c r="FJ1158" s="16"/>
      <c r="FK1158" s="16"/>
      <c r="FL1158" s="16"/>
      <c r="FM1158" s="16"/>
      <c r="FN1158" s="16"/>
      <c r="FO1158" s="16"/>
      <c r="FP1158" s="16"/>
      <c r="FQ1158" s="16"/>
      <c r="FR1158" s="16"/>
      <c r="FS1158" s="16"/>
      <c r="FT1158" s="16"/>
      <c r="FU1158" s="16"/>
      <c r="FV1158" s="16"/>
      <c r="FW1158" s="16"/>
      <c r="FX1158" s="16"/>
      <c r="FY1158" s="16"/>
      <c r="FZ1158" s="16"/>
      <c r="GA1158" s="16"/>
      <c r="GB1158" s="16"/>
      <c r="GC1158" s="16"/>
      <c r="GD1158" s="16"/>
      <c r="GE1158" s="16"/>
      <c r="GF1158" s="16"/>
      <c r="GG1158" s="16"/>
      <c r="GH1158" s="16"/>
      <c r="GI1158" s="16"/>
      <c r="GJ1158" s="16"/>
      <c r="GK1158" s="16"/>
      <c r="GL1158" s="16"/>
      <c r="GM1158" s="16"/>
      <c r="GN1158" s="16"/>
      <c r="GO1158" s="16"/>
      <c r="GP1158" s="16"/>
      <c r="GQ1158" s="16"/>
      <c r="GR1158" s="16"/>
      <c r="GS1158" s="16"/>
      <c r="GT1158" s="16"/>
      <c r="GU1158" s="16"/>
      <c r="GV1158" s="16"/>
      <c r="GW1158" s="16"/>
      <c r="GX1158" s="16"/>
      <c r="GY1158" s="16"/>
      <c r="GZ1158" s="16"/>
      <c r="HA1158" s="16"/>
      <c r="HB1158" s="16"/>
      <c r="HC1158" s="16"/>
      <c r="HD1158" s="16"/>
      <c r="HE1158" s="16"/>
      <c r="HF1158" s="16"/>
      <c r="HG1158" s="16"/>
      <c r="HH1158" s="16"/>
      <c r="HI1158" s="16"/>
      <c r="HJ1158" s="16"/>
      <c r="HK1158" s="16"/>
      <c r="HL1158" s="16"/>
      <c r="HM1158" s="16"/>
      <c r="HN1158" s="16"/>
      <c r="HO1158" s="16"/>
      <c r="HP1158" s="16"/>
      <c r="HQ1158" s="16"/>
      <c r="HR1158" s="16"/>
      <c r="HS1158" s="16"/>
      <c r="HT1158" s="16"/>
      <c r="HU1158" s="16"/>
      <c r="HV1158" s="16"/>
      <c r="HW1158" s="16"/>
      <c r="HX1158" s="16"/>
      <c r="HY1158" s="16"/>
      <c r="HZ1158" s="16"/>
      <c r="IA1158" s="16"/>
      <c r="IB1158" s="16"/>
      <c r="IC1158" s="16"/>
      <c r="ID1158" s="16"/>
      <c r="IE1158" s="16"/>
      <c r="IF1158" s="16"/>
      <c r="IG1158" s="16"/>
      <c r="IH1158" s="16"/>
      <c r="II1158" s="16"/>
      <c r="IJ1158" s="16"/>
      <c r="IK1158" s="16"/>
      <c r="IL1158" s="16"/>
      <c r="IM1158" s="16"/>
      <c r="IN1158" s="16"/>
      <c r="IO1158" s="16"/>
      <c r="IP1158" s="16"/>
      <c r="IQ1158" s="16"/>
      <c r="IR1158" s="16"/>
      <c r="IS1158" s="16"/>
      <c r="IT1158" s="16"/>
      <c r="IU1158" s="16"/>
      <c r="IV1158" s="16"/>
      <c r="IW1158" s="16"/>
      <c r="IX1158" s="16"/>
      <c r="IY1158" s="16"/>
      <c r="IZ1158" s="16"/>
      <c r="JA1158" s="16"/>
      <c r="JB1158" s="16"/>
      <c r="JC1158" s="16"/>
      <c r="JD1158" s="16"/>
      <c r="JE1158" s="16"/>
      <c r="JF1158" s="16"/>
      <c r="JG1158" s="16"/>
      <c r="JH1158" s="16"/>
      <c r="JI1158" s="16"/>
      <c r="JJ1158" s="16"/>
      <c r="JK1158" s="16"/>
      <c r="JL1158" s="16"/>
      <c r="JM1158" s="16"/>
      <c r="JN1158" s="16"/>
      <c r="JO1158" s="16"/>
      <c r="JP1158" s="16"/>
    </row>
    <row r="1159" spans="2:276" s="18" customFormat="1" ht="15.75" customHeight="1" x14ac:dyDescent="0.25">
      <c r="B1159" s="16"/>
      <c r="C1159" s="16"/>
      <c r="D1159" s="16"/>
      <c r="E1159" s="16"/>
      <c r="F1159" s="16"/>
      <c r="G1159" s="16"/>
      <c r="H1159" s="16"/>
      <c r="I1159" s="16"/>
      <c r="J1159" s="16"/>
      <c r="K1159" s="16"/>
      <c r="L1159" s="16"/>
      <c r="M1159" s="16"/>
      <c r="N1159" s="16"/>
      <c r="O1159" s="16"/>
      <c r="P1159" s="16"/>
      <c r="Q1159" s="16"/>
      <c r="R1159" s="16"/>
      <c r="S1159" s="16"/>
      <c r="T1159" s="16"/>
      <c r="U1159" s="16"/>
      <c r="V1159" s="16"/>
      <c r="W1159" s="16"/>
      <c r="X1159" s="16"/>
      <c r="Y1159" s="16"/>
      <c r="Z1159" s="16"/>
      <c r="AA1159" s="16"/>
      <c r="AB1159" s="16"/>
      <c r="AC1159" s="16"/>
      <c r="AD1159" s="16"/>
      <c r="AE1159" s="16"/>
      <c r="AF1159" s="16"/>
      <c r="AG1159" s="16"/>
      <c r="AH1159" s="16"/>
      <c r="AI1159" s="16"/>
      <c r="AJ1159" s="16"/>
      <c r="AK1159" s="16"/>
      <c r="AL1159" s="16"/>
      <c r="AM1159" s="16"/>
      <c r="AN1159" s="16"/>
      <c r="AO1159" s="16"/>
      <c r="AP1159" s="16"/>
      <c r="AQ1159" s="16"/>
      <c r="AR1159" s="16"/>
      <c r="AS1159" s="16"/>
      <c r="AT1159" s="16"/>
      <c r="AU1159" s="16"/>
      <c r="AV1159" s="16"/>
      <c r="AW1159" s="16"/>
      <c r="AX1159" s="16"/>
      <c r="AY1159" s="16"/>
      <c r="AZ1159" s="16"/>
      <c r="BA1159" s="16"/>
      <c r="BB1159" s="16"/>
      <c r="BC1159" s="16"/>
      <c r="BD1159" s="16"/>
      <c r="BE1159" s="16"/>
      <c r="BF1159" s="16"/>
      <c r="BG1159" s="16"/>
      <c r="BH1159" s="16"/>
      <c r="BI1159" s="16"/>
      <c r="BJ1159" s="16"/>
      <c r="BK1159" s="16"/>
      <c r="BL1159" s="16"/>
      <c r="BM1159" s="16"/>
      <c r="BN1159" s="16"/>
      <c r="BO1159" s="16"/>
      <c r="BP1159" s="16"/>
      <c r="BQ1159" s="16"/>
      <c r="BR1159" s="16"/>
      <c r="BS1159" s="16"/>
      <c r="BT1159" s="16"/>
      <c r="BU1159" s="16"/>
      <c r="BV1159" s="16"/>
      <c r="BW1159" s="16"/>
      <c r="BX1159" s="16"/>
      <c r="BY1159" s="16"/>
      <c r="BZ1159" s="16"/>
      <c r="CA1159" s="16"/>
      <c r="CB1159" s="16"/>
      <c r="CC1159" s="16"/>
      <c r="CD1159" s="16"/>
      <c r="CE1159" s="16"/>
      <c r="CF1159" s="16"/>
      <c r="CG1159" s="16"/>
      <c r="CH1159" s="16"/>
      <c r="CI1159" s="16"/>
      <c r="CJ1159" s="16"/>
      <c r="CK1159" s="16"/>
      <c r="CL1159" s="16"/>
      <c r="CM1159" s="16"/>
      <c r="CN1159" s="16"/>
      <c r="CO1159" s="16"/>
      <c r="CP1159" s="16"/>
      <c r="CQ1159" s="16"/>
      <c r="CR1159" s="16"/>
      <c r="CS1159" s="16"/>
      <c r="CT1159" s="16"/>
      <c r="CU1159" s="16"/>
      <c r="CV1159" s="16"/>
      <c r="CW1159" s="16"/>
      <c r="CX1159" s="16"/>
      <c r="CY1159" s="16"/>
      <c r="CZ1159" s="16"/>
      <c r="DA1159" s="16"/>
      <c r="DB1159" s="16"/>
      <c r="DC1159" s="16"/>
      <c r="DD1159" s="16"/>
      <c r="DE1159" s="16"/>
      <c r="DF1159" s="16"/>
      <c r="DG1159" s="16"/>
      <c r="DH1159" s="16"/>
      <c r="DI1159" s="16"/>
      <c r="DJ1159" s="16"/>
      <c r="DK1159" s="16"/>
      <c r="DL1159" s="16"/>
      <c r="DM1159" s="16"/>
      <c r="DN1159" s="16"/>
      <c r="DO1159" s="16"/>
      <c r="DP1159" s="16"/>
      <c r="DQ1159" s="16"/>
      <c r="DR1159" s="16"/>
      <c r="DS1159" s="16"/>
      <c r="DT1159" s="16"/>
      <c r="DU1159" s="16"/>
      <c r="DV1159" s="16"/>
      <c r="DW1159" s="16"/>
      <c r="DX1159" s="16"/>
      <c r="DY1159" s="16"/>
      <c r="DZ1159" s="16"/>
      <c r="EA1159" s="16"/>
      <c r="EB1159" s="16"/>
      <c r="EC1159" s="16"/>
      <c r="ED1159" s="16"/>
      <c r="EE1159" s="16"/>
      <c r="EF1159" s="16"/>
      <c r="EG1159" s="16"/>
      <c r="EH1159" s="16"/>
      <c r="EI1159" s="16"/>
      <c r="EJ1159" s="16"/>
      <c r="EK1159" s="16"/>
      <c r="EL1159" s="16"/>
      <c r="EM1159" s="16"/>
      <c r="EN1159" s="16"/>
      <c r="EO1159" s="16"/>
      <c r="EP1159" s="16"/>
      <c r="EQ1159" s="16"/>
      <c r="ER1159" s="16"/>
      <c r="ES1159" s="16"/>
      <c r="ET1159" s="16"/>
      <c r="EU1159" s="16"/>
      <c r="EV1159" s="16"/>
      <c r="EW1159" s="16"/>
      <c r="EX1159" s="16"/>
      <c r="EY1159" s="16"/>
      <c r="EZ1159" s="16"/>
      <c r="FA1159" s="16"/>
      <c r="FB1159" s="16"/>
      <c r="FC1159" s="16"/>
      <c r="FD1159" s="16"/>
      <c r="FE1159" s="16"/>
      <c r="FF1159" s="16"/>
      <c r="FG1159" s="16"/>
      <c r="FH1159" s="16"/>
      <c r="FI1159" s="16"/>
      <c r="FJ1159" s="16"/>
      <c r="FK1159" s="16"/>
      <c r="FL1159" s="16"/>
      <c r="FM1159" s="16"/>
      <c r="FN1159" s="16"/>
      <c r="FO1159" s="16"/>
      <c r="FP1159" s="16"/>
      <c r="FQ1159" s="16"/>
      <c r="FR1159" s="16"/>
      <c r="FS1159" s="16"/>
      <c r="FT1159" s="16"/>
      <c r="FU1159" s="16"/>
      <c r="FV1159" s="16"/>
      <c r="FW1159" s="16"/>
      <c r="FX1159" s="16"/>
      <c r="FY1159" s="16"/>
      <c r="FZ1159" s="16"/>
      <c r="GA1159" s="16"/>
      <c r="GB1159" s="16"/>
      <c r="GC1159" s="16"/>
      <c r="GD1159" s="16"/>
      <c r="GE1159" s="16"/>
      <c r="GF1159" s="16"/>
      <c r="GG1159" s="16"/>
      <c r="GH1159" s="16"/>
      <c r="GI1159" s="16"/>
      <c r="GJ1159" s="16"/>
      <c r="GK1159" s="16"/>
      <c r="GL1159" s="16"/>
      <c r="GM1159" s="16"/>
      <c r="GN1159" s="16"/>
      <c r="GO1159" s="16"/>
      <c r="GP1159" s="16"/>
      <c r="GQ1159" s="16"/>
      <c r="GR1159" s="16"/>
      <c r="GS1159" s="16"/>
      <c r="GT1159" s="16"/>
      <c r="GU1159" s="16"/>
      <c r="GV1159" s="16"/>
      <c r="GW1159" s="16"/>
      <c r="GX1159" s="16"/>
      <c r="GY1159" s="16"/>
      <c r="GZ1159" s="16"/>
      <c r="HA1159" s="16"/>
      <c r="HB1159" s="16"/>
      <c r="HC1159" s="16"/>
      <c r="HD1159" s="16"/>
      <c r="HE1159" s="16"/>
      <c r="HF1159" s="16"/>
      <c r="HG1159" s="16"/>
      <c r="HH1159" s="16"/>
      <c r="HI1159" s="16"/>
      <c r="HJ1159" s="16"/>
      <c r="HK1159" s="16"/>
      <c r="HL1159" s="16"/>
      <c r="HM1159" s="16"/>
      <c r="HN1159" s="16"/>
      <c r="HO1159" s="16"/>
      <c r="HP1159" s="16"/>
      <c r="HQ1159" s="16"/>
      <c r="HR1159" s="16"/>
      <c r="HS1159" s="16"/>
      <c r="HT1159" s="16"/>
      <c r="HU1159" s="16"/>
      <c r="HV1159" s="16"/>
      <c r="HW1159" s="16"/>
      <c r="HX1159" s="16"/>
      <c r="HY1159" s="16"/>
      <c r="HZ1159" s="16"/>
      <c r="IA1159" s="16"/>
      <c r="IB1159" s="16"/>
      <c r="IC1159" s="16"/>
      <c r="ID1159" s="16"/>
      <c r="IE1159" s="16"/>
      <c r="IF1159" s="16"/>
      <c r="IG1159" s="16"/>
      <c r="IH1159" s="16"/>
      <c r="II1159" s="16"/>
      <c r="IJ1159" s="16"/>
      <c r="IK1159" s="16"/>
      <c r="IL1159" s="16"/>
      <c r="IM1159" s="16"/>
      <c r="IN1159" s="16"/>
      <c r="IO1159" s="16"/>
      <c r="IP1159" s="16"/>
      <c r="IQ1159" s="16"/>
      <c r="IR1159" s="16"/>
      <c r="IS1159" s="16"/>
      <c r="IT1159" s="16"/>
      <c r="IU1159" s="16"/>
      <c r="IV1159" s="16"/>
      <c r="IW1159" s="16"/>
      <c r="IX1159" s="16"/>
      <c r="IY1159" s="16"/>
      <c r="IZ1159" s="16"/>
      <c r="JA1159" s="16"/>
      <c r="JB1159" s="16"/>
      <c r="JC1159" s="16"/>
      <c r="JD1159" s="16"/>
      <c r="JE1159" s="16"/>
      <c r="JF1159" s="16"/>
      <c r="JG1159" s="16"/>
      <c r="JH1159" s="16"/>
      <c r="JI1159" s="16"/>
      <c r="JJ1159" s="16"/>
      <c r="JK1159" s="16"/>
      <c r="JL1159" s="16"/>
      <c r="JM1159" s="16"/>
      <c r="JN1159" s="16"/>
      <c r="JO1159" s="16"/>
      <c r="JP1159" s="16"/>
    </row>
    <row r="1160" spans="2:276" s="18" customFormat="1" ht="15.75" customHeight="1" x14ac:dyDescent="0.25">
      <c r="B1160" s="16"/>
      <c r="C1160" s="16"/>
      <c r="D1160" s="16"/>
      <c r="E1160" s="16"/>
      <c r="F1160" s="16"/>
      <c r="G1160" s="16"/>
      <c r="H1160" s="16"/>
      <c r="I1160" s="16"/>
      <c r="J1160" s="16"/>
      <c r="K1160" s="16"/>
      <c r="L1160" s="16"/>
      <c r="M1160" s="16"/>
      <c r="N1160" s="16"/>
      <c r="O1160" s="16"/>
      <c r="P1160" s="16"/>
      <c r="Q1160" s="16"/>
      <c r="R1160" s="16"/>
      <c r="S1160" s="16"/>
      <c r="T1160" s="16"/>
      <c r="U1160" s="16"/>
      <c r="V1160" s="16"/>
      <c r="W1160" s="16"/>
      <c r="X1160" s="16"/>
      <c r="Y1160" s="16"/>
      <c r="Z1160" s="16"/>
      <c r="AA1160" s="16"/>
      <c r="AB1160" s="16"/>
      <c r="AC1160" s="16"/>
      <c r="AD1160" s="16"/>
      <c r="AE1160" s="16"/>
      <c r="AF1160" s="16"/>
      <c r="AG1160" s="16"/>
      <c r="AH1160" s="16"/>
      <c r="AI1160" s="16"/>
      <c r="AJ1160" s="16"/>
      <c r="AK1160" s="16"/>
      <c r="AL1160" s="16"/>
      <c r="AM1160" s="16"/>
      <c r="AN1160" s="16"/>
      <c r="AO1160" s="16"/>
      <c r="AP1160" s="16"/>
      <c r="AQ1160" s="16"/>
      <c r="AR1160" s="16"/>
      <c r="AS1160" s="16"/>
      <c r="AT1160" s="16"/>
      <c r="AU1160" s="16"/>
      <c r="AV1160" s="16"/>
      <c r="AW1160" s="16"/>
      <c r="AX1160" s="16"/>
      <c r="AY1160" s="16"/>
      <c r="AZ1160" s="16"/>
      <c r="BA1160" s="16"/>
      <c r="BB1160" s="16"/>
      <c r="BC1160" s="16"/>
      <c r="BD1160" s="16"/>
      <c r="BE1160" s="16"/>
      <c r="BF1160" s="16"/>
      <c r="BG1160" s="16"/>
      <c r="BH1160" s="16"/>
      <c r="BI1160" s="16"/>
      <c r="BJ1160" s="16"/>
      <c r="BK1160" s="16"/>
      <c r="BL1160" s="16"/>
      <c r="BM1160" s="16"/>
      <c r="BN1160" s="16"/>
      <c r="BO1160" s="16"/>
      <c r="BP1160" s="16"/>
      <c r="BQ1160" s="16"/>
      <c r="BR1160" s="16"/>
      <c r="BS1160" s="16"/>
      <c r="BT1160" s="16"/>
      <c r="BU1160" s="16"/>
      <c r="BV1160" s="16"/>
      <c r="BW1160" s="16"/>
      <c r="BX1160" s="16"/>
      <c r="BY1160" s="16"/>
      <c r="BZ1160" s="16"/>
      <c r="CA1160" s="16"/>
      <c r="CB1160" s="16"/>
      <c r="CC1160" s="16"/>
      <c r="CD1160" s="16"/>
      <c r="CE1160" s="16"/>
      <c r="CF1160" s="16"/>
      <c r="CG1160" s="16"/>
      <c r="CH1160" s="16"/>
      <c r="CI1160" s="16"/>
      <c r="CJ1160" s="16"/>
      <c r="CK1160" s="16"/>
      <c r="CL1160" s="16"/>
      <c r="CM1160" s="16"/>
      <c r="CN1160" s="16"/>
      <c r="CO1160" s="16"/>
      <c r="CP1160" s="16"/>
      <c r="CQ1160" s="16"/>
      <c r="CR1160" s="16"/>
      <c r="CS1160" s="16"/>
      <c r="CT1160" s="16"/>
      <c r="CU1160" s="16"/>
      <c r="CV1160" s="16"/>
      <c r="CW1160" s="16"/>
      <c r="CX1160" s="16"/>
      <c r="CY1160" s="16"/>
      <c r="CZ1160" s="16"/>
      <c r="DA1160" s="16"/>
      <c r="DB1160" s="16"/>
      <c r="DC1160" s="16"/>
      <c r="DD1160" s="16"/>
      <c r="DE1160" s="16"/>
      <c r="DF1160" s="16"/>
      <c r="DG1160" s="16"/>
      <c r="DH1160" s="16"/>
      <c r="DI1160" s="16"/>
      <c r="DJ1160" s="16"/>
      <c r="DK1160" s="16"/>
      <c r="DL1160" s="16"/>
      <c r="DM1160" s="16"/>
      <c r="DN1160" s="16"/>
      <c r="DO1160" s="16"/>
      <c r="DP1160" s="16"/>
      <c r="DQ1160" s="16"/>
      <c r="DR1160" s="16"/>
      <c r="DS1160" s="16"/>
      <c r="DT1160" s="16"/>
      <c r="DU1160" s="16"/>
      <c r="DV1160" s="16"/>
      <c r="DW1160" s="16"/>
      <c r="DX1160" s="16"/>
      <c r="DY1160" s="16"/>
      <c r="DZ1160" s="16"/>
      <c r="EA1160" s="16"/>
      <c r="EB1160" s="16"/>
      <c r="EC1160" s="16"/>
      <c r="ED1160" s="16"/>
      <c r="EE1160" s="16"/>
      <c r="EF1160" s="16"/>
      <c r="EG1160" s="16"/>
      <c r="EH1160" s="16"/>
      <c r="EI1160" s="16"/>
      <c r="EJ1160" s="16"/>
      <c r="EK1160" s="16"/>
      <c r="EL1160" s="16"/>
      <c r="EM1160" s="16"/>
      <c r="EN1160" s="16"/>
      <c r="EO1160" s="16"/>
      <c r="EP1160" s="16"/>
      <c r="EQ1160" s="16"/>
      <c r="ER1160" s="16"/>
      <c r="ES1160" s="16"/>
      <c r="ET1160" s="16"/>
      <c r="EU1160" s="16"/>
      <c r="EV1160" s="16"/>
      <c r="EW1160" s="16"/>
      <c r="EX1160" s="16"/>
      <c r="EY1160" s="16"/>
      <c r="EZ1160" s="16"/>
      <c r="FA1160" s="16"/>
      <c r="FB1160" s="16"/>
      <c r="FC1160" s="16"/>
      <c r="FD1160" s="16"/>
      <c r="FE1160" s="16"/>
      <c r="FF1160" s="16"/>
      <c r="FG1160" s="16"/>
      <c r="FH1160" s="16"/>
      <c r="FI1160" s="16"/>
      <c r="FJ1160" s="16"/>
      <c r="FK1160" s="16"/>
      <c r="FL1160" s="16"/>
      <c r="FM1160" s="16"/>
      <c r="FN1160" s="16"/>
      <c r="FO1160" s="16"/>
      <c r="FP1160" s="16"/>
      <c r="FQ1160" s="16"/>
      <c r="FR1160" s="16"/>
      <c r="FS1160" s="16"/>
      <c r="FT1160" s="16"/>
      <c r="FU1160" s="16"/>
      <c r="FV1160" s="16"/>
      <c r="FW1160" s="16"/>
      <c r="FX1160" s="16"/>
      <c r="FY1160" s="16"/>
      <c r="FZ1160" s="16"/>
      <c r="GA1160" s="16"/>
      <c r="GB1160" s="16"/>
      <c r="GC1160" s="16"/>
      <c r="GD1160" s="16"/>
      <c r="GE1160" s="16"/>
      <c r="GF1160" s="16"/>
      <c r="GG1160" s="16"/>
      <c r="GH1160" s="16"/>
      <c r="GI1160" s="16"/>
      <c r="GJ1160" s="16"/>
      <c r="GK1160" s="16"/>
      <c r="GL1160" s="16"/>
      <c r="GM1160" s="16"/>
      <c r="GN1160" s="16"/>
      <c r="GO1160" s="16"/>
      <c r="GP1160" s="16"/>
      <c r="GQ1160" s="16"/>
      <c r="GR1160" s="16"/>
      <c r="GS1160" s="16"/>
      <c r="GT1160" s="16"/>
      <c r="GU1160" s="16"/>
      <c r="GV1160" s="16"/>
      <c r="GW1160" s="16"/>
      <c r="GX1160" s="16"/>
      <c r="GY1160" s="16"/>
      <c r="GZ1160" s="16"/>
      <c r="HA1160" s="16"/>
      <c r="HB1160" s="16"/>
      <c r="HC1160" s="16"/>
      <c r="HD1160" s="16"/>
      <c r="HE1160" s="16"/>
      <c r="HF1160" s="16"/>
      <c r="HG1160" s="16"/>
      <c r="HH1160" s="16"/>
      <c r="HI1160" s="16"/>
      <c r="HJ1160" s="16"/>
      <c r="HK1160" s="16"/>
      <c r="HL1160" s="16"/>
      <c r="HM1160" s="16"/>
      <c r="HN1160" s="16"/>
      <c r="HO1160" s="16"/>
      <c r="HP1160" s="16"/>
      <c r="HQ1160" s="16"/>
      <c r="HR1160" s="16"/>
      <c r="HS1160" s="16"/>
      <c r="HT1160" s="16"/>
      <c r="HU1160" s="16"/>
      <c r="HV1160" s="16"/>
      <c r="HW1160" s="16"/>
      <c r="HX1160" s="16"/>
      <c r="HY1160" s="16"/>
      <c r="HZ1160" s="16"/>
      <c r="IA1160" s="16"/>
      <c r="IB1160" s="16"/>
      <c r="IC1160" s="16"/>
      <c r="ID1160" s="16"/>
      <c r="IE1160" s="16"/>
      <c r="IF1160" s="16"/>
      <c r="IG1160" s="16"/>
      <c r="IH1160" s="16"/>
      <c r="II1160" s="16"/>
      <c r="IJ1160" s="16"/>
      <c r="IK1160" s="16"/>
      <c r="IL1160" s="16"/>
      <c r="IM1160" s="16"/>
      <c r="IN1160" s="16"/>
      <c r="IO1160" s="16"/>
      <c r="IP1160" s="16"/>
      <c r="IQ1160" s="16"/>
      <c r="IR1160" s="16"/>
      <c r="IS1160" s="16"/>
      <c r="IT1160" s="16"/>
      <c r="IU1160" s="16"/>
      <c r="IV1160" s="16"/>
      <c r="IW1160" s="16"/>
      <c r="IX1160" s="16"/>
      <c r="IY1160" s="16"/>
      <c r="IZ1160" s="16"/>
      <c r="JA1160" s="16"/>
      <c r="JB1160" s="16"/>
      <c r="JC1160" s="16"/>
      <c r="JD1160" s="16"/>
      <c r="JE1160" s="16"/>
      <c r="JF1160" s="16"/>
      <c r="JG1160" s="16"/>
      <c r="JH1160" s="16"/>
      <c r="JI1160" s="16"/>
      <c r="JJ1160" s="16"/>
      <c r="JK1160" s="16"/>
      <c r="JL1160" s="16"/>
      <c r="JM1160" s="16"/>
      <c r="JN1160" s="16"/>
      <c r="JO1160" s="16"/>
      <c r="JP1160" s="16"/>
    </row>
    <row r="1161" spans="2:276" s="18" customFormat="1" ht="15.75" customHeight="1" x14ac:dyDescent="0.25">
      <c r="B1161" s="16"/>
      <c r="C1161" s="16"/>
      <c r="D1161" s="16"/>
      <c r="E1161" s="16"/>
      <c r="F1161" s="16"/>
      <c r="G1161" s="16"/>
      <c r="H1161" s="16"/>
      <c r="I1161" s="16"/>
      <c r="J1161" s="16"/>
      <c r="K1161" s="16"/>
      <c r="L1161" s="16"/>
      <c r="M1161" s="16"/>
      <c r="N1161" s="16"/>
      <c r="O1161" s="16"/>
      <c r="P1161" s="16"/>
      <c r="Q1161" s="16"/>
      <c r="R1161" s="16"/>
      <c r="S1161" s="16"/>
      <c r="T1161" s="16"/>
      <c r="U1161" s="16"/>
      <c r="V1161" s="16"/>
      <c r="W1161" s="16"/>
      <c r="X1161" s="16"/>
      <c r="Y1161" s="16"/>
      <c r="Z1161" s="16"/>
      <c r="AA1161" s="16"/>
      <c r="AB1161" s="16"/>
      <c r="AC1161" s="16"/>
      <c r="AD1161" s="16"/>
      <c r="AE1161" s="16"/>
      <c r="AF1161" s="16"/>
      <c r="AG1161" s="16"/>
      <c r="AH1161" s="16"/>
      <c r="AI1161" s="16"/>
      <c r="AJ1161" s="16"/>
      <c r="AK1161" s="16"/>
      <c r="AL1161" s="16"/>
      <c r="AM1161" s="16"/>
      <c r="AN1161" s="16"/>
      <c r="AO1161" s="16"/>
      <c r="AP1161" s="16"/>
      <c r="AQ1161" s="16"/>
      <c r="AR1161" s="16"/>
      <c r="AS1161" s="16"/>
      <c r="AT1161" s="16"/>
      <c r="AU1161" s="16"/>
      <c r="AV1161" s="16"/>
      <c r="AW1161" s="16"/>
      <c r="AX1161" s="16"/>
      <c r="AY1161" s="16"/>
      <c r="AZ1161" s="16"/>
      <c r="BA1161" s="16"/>
      <c r="BB1161" s="16"/>
      <c r="BC1161" s="16"/>
      <c r="BD1161" s="16"/>
      <c r="BE1161" s="16"/>
      <c r="BF1161" s="16"/>
      <c r="BG1161" s="16"/>
      <c r="BH1161" s="16"/>
      <c r="BI1161" s="16"/>
      <c r="BJ1161" s="16"/>
      <c r="BK1161" s="16"/>
      <c r="BL1161" s="16"/>
      <c r="BM1161" s="16"/>
      <c r="BN1161" s="16"/>
      <c r="BO1161" s="16"/>
      <c r="BP1161" s="16"/>
      <c r="BQ1161" s="16"/>
      <c r="BR1161" s="16"/>
      <c r="BS1161" s="16"/>
      <c r="BT1161" s="16"/>
      <c r="BU1161" s="16"/>
      <c r="BV1161" s="16"/>
      <c r="BW1161" s="16"/>
      <c r="BX1161" s="16"/>
      <c r="BY1161" s="16"/>
      <c r="BZ1161" s="16"/>
      <c r="CA1161" s="16"/>
      <c r="CB1161" s="16"/>
      <c r="CC1161" s="16"/>
      <c r="CD1161" s="16"/>
      <c r="CE1161" s="16"/>
      <c r="CF1161" s="16"/>
      <c r="CG1161" s="16"/>
      <c r="CH1161" s="16"/>
      <c r="CI1161" s="16"/>
      <c r="CJ1161" s="16"/>
      <c r="CK1161" s="16"/>
      <c r="CL1161" s="16"/>
      <c r="CM1161" s="16"/>
      <c r="CN1161" s="16"/>
      <c r="CO1161" s="16"/>
      <c r="CP1161" s="16"/>
      <c r="CQ1161" s="16"/>
      <c r="CR1161" s="16"/>
      <c r="CS1161" s="16"/>
      <c r="CT1161" s="16"/>
      <c r="CU1161" s="16"/>
      <c r="CV1161" s="16"/>
      <c r="CW1161" s="16"/>
      <c r="CX1161" s="16"/>
      <c r="CY1161" s="16"/>
      <c r="CZ1161" s="16"/>
      <c r="DA1161" s="16"/>
      <c r="DB1161" s="16"/>
      <c r="DC1161" s="16"/>
      <c r="DD1161" s="16"/>
      <c r="DE1161" s="16"/>
      <c r="DF1161" s="16"/>
      <c r="DG1161" s="16"/>
      <c r="DH1161" s="16"/>
      <c r="DI1161" s="16"/>
      <c r="DJ1161" s="16"/>
      <c r="DK1161" s="16"/>
      <c r="DL1161" s="16"/>
      <c r="DM1161" s="16"/>
      <c r="DN1161" s="16"/>
      <c r="DO1161" s="16"/>
      <c r="DP1161" s="16"/>
      <c r="DQ1161" s="16"/>
      <c r="DR1161" s="16"/>
      <c r="DS1161" s="16"/>
      <c r="DT1161" s="16"/>
      <c r="DU1161" s="16"/>
      <c r="DV1161" s="16"/>
      <c r="DW1161" s="16"/>
      <c r="DX1161" s="16"/>
      <c r="DY1161" s="16"/>
      <c r="DZ1161" s="16"/>
      <c r="EA1161" s="16"/>
      <c r="EB1161" s="16"/>
      <c r="EC1161" s="16"/>
      <c r="ED1161" s="16"/>
      <c r="EE1161" s="16"/>
      <c r="EF1161" s="16"/>
      <c r="EG1161" s="16"/>
      <c r="EH1161" s="16"/>
      <c r="EI1161" s="16"/>
      <c r="EJ1161" s="16"/>
      <c r="EK1161" s="16"/>
      <c r="EL1161" s="16"/>
      <c r="EM1161" s="16"/>
      <c r="EN1161" s="16"/>
      <c r="EO1161" s="16"/>
      <c r="EP1161" s="16"/>
      <c r="EQ1161" s="16"/>
      <c r="ER1161" s="16"/>
      <c r="ES1161" s="16"/>
      <c r="ET1161" s="16"/>
      <c r="EU1161" s="16"/>
      <c r="EV1161" s="16"/>
      <c r="EW1161" s="16"/>
      <c r="EX1161" s="16"/>
      <c r="EY1161" s="16"/>
      <c r="EZ1161" s="16"/>
      <c r="FA1161" s="16"/>
      <c r="FB1161" s="16"/>
      <c r="FC1161" s="16"/>
      <c r="FD1161" s="16"/>
      <c r="FE1161" s="16"/>
      <c r="FF1161" s="16"/>
      <c r="FG1161" s="16"/>
      <c r="FH1161" s="16"/>
      <c r="FI1161" s="16"/>
      <c r="FJ1161" s="16"/>
      <c r="FK1161" s="16"/>
      <c r="FL1161" s="16"/>
      <c r="FM1161" s="16"/>
      <c r="FN1161" s="16"/>
      <c r="FO1161" s="16"/>
      <c r="FP1161" s="16"/>
      <c r="FQ1161" s="16"/>
      <c r="FR1161" s="16"/>
      <c r="FS1161" s="16"/>
      <c r="FT1161" s="16"/>
      <c r="FU1161" s="16"/>
      <c r="FV1161" s="16"/>
      <c r="FW1161" s="16"/>
      <c r="FX1161" s="16"/>
      <c r="FY1161" s="16"/>
      <c r="FZ1161" s="16"/>
      <c r="GA1161" s="16"/>
      <c r="GB1161" s="16"/>
      <c r="GC1161" s="16"/>
      <c r="GD1161" s="16"/>
      <c r="GE1161" s="16"/>
      <c r="GF1161" s="16"/>
      <c r="GG1161" s="16"/>
      <c r="GH1161" s="16"/>
      <c r="GI1161" s="16"/>
      <c r="GJ1161" s="16"/>
      <c r="GK1161" s="16"/>
      <c r="GL1161" s="16"/>
      <c r="GM1161" s="16"/>
      <c r="GN1161" s="16"/>
      <c r="GO1161" s="16"/>
      <c r="GP1161" s="16"/>
      <c r="GQ1161" s="16"/>
      <c r="GR1161" s="16"/>
      <c r="GS1161" s="16"/>
      <c r="GT1161" s="16"/>
      <c r="GU1161" s="16"/>
      <c r="GV1161" s="16"/>
      <c r="GW1161" s="16"/>
      <c r="GX1161" s="16"/>
      <c r="GY1161" s="16"/>
      <c r="GZ1161" s="16"/>
      <c r="HA1161" s="16"/>
      <c r="HB1161" s="16"/>
      <c r="HC1161" s="16"/>
      <c r="HD1161" s="16"/>
      <c r="HE1161" s="16"/>
      <c r="HF1161" s="16"/>
      <c r="HG1161" s="16"/>
      <c r="HH1161" s="16"/>
      <c r="HI1161" s="16"/>
      <c r="HJ1161" s="16"/>
      <c r="HK1161" s="16"/>
      <c r="HL1161" s="16"/>
      <c r="HM1161" s="16"/>
      <c r="HN1161" s="16"/>
      <c r="HO1161" s="16"/>
      <c r="HP1161" s="16"/>
      <c r="HQ1161" s="16"/>
      <c r="HR1161" s="16"/>
      <c r="HS1161" s="16"/>
      <c r="HT1161" s="16"/>
      <c r="HU1161" s="16"/>
      <c r="HV1161" s="16"/>
      <c r="HW1161" s="16"/>
      <c r="HX1161" s="16"/>
      <c r="HY1161" s="16"/>
      <c r="HZ1161" s="16"/>
      <c r="IA1161" s="16"/>
      <c r="IB1161" s="16"/>
      <c r="IC1161" s="16"/>
      <c r="ID1161" s="16"/>
      <c r="IE1161" s="16"/>
      <c r="IF1161" s="16"/>
      <c r="IG1161" s="16"/>
      <c r="IH1161" s="16"/>
      <c r="II1161" s="16"/>
      <c r="IJ1161" s="16"/>
      <c r="IK1161" s="16"/>
      <c r="IL1161" s="16"/>
      <c r="IM1161" s="16"/>
      <c r="IN1161" s="16"/>
      <c r="IO1161" s="16"/>
      <c r="IP1161" s="16"/>
      <c r="IQ1161" s="16"/>
      <c r="IR1161" s="16"/>
      <c r="IS1161" s="16"/>
      <c r="IT1161" s="16"/>
      <c r="IU1161" s="16"/>
      <c r="IV1161" s="16"/>
      <c r="IW1161" s="16"/>
      <c r="IX1161" s="16"/>
      <c r="IY1161" s="16"/>
      <c r="IZ1161" s="16"/>
      <c r="JA1161" s="16"/>
      <c r="JB1161" s="16"/>
      <c r="JC1161" s="16"/>
      <c r="JD1161" s="16"/>
      <c r="JE1161" s="16"/>
      <c r="JF1161" s="16"/>
      <c r="JG1161" s="16"/>
      <c r="JH1161" s="16"/>
      <c r="JI1161" s="16"/>
      <c r="JJ1161" s="16"/>
      <c r="JK1161" s="16"/>
      <c r="JL1161" s="16"/>
      <c r="JM1161" s="16"/>
      <c r="JN1161" s="16"/>
      <c r="JO1161" s="16"/>
      <c r="JP1161" s="16"/>
    </row>
    <row r="1162" spans="2:276" s="18" customFormat="1" ht="15.75" customHeight="1" x14ac:dyDescent="0.25">
      <c r="B1162" s="16"/>
      <c r="C1162" s="16"/>
      <c r="D1162" s="16"/>
      <c r="E1162" s="16"/>
      <c r="F1162" s="16"/>
      <c r="G1162" s="16"/>
      <c r="H1162" s="16"/>
      <c r="I1162" s="16"/>
      <c r="J1162" s="16"/>
      <c r="K1162" s="16"/>
      <c r="L1162" s="16"/>
      <c r="M1162" s="16"/>
      <c r="N1162" s="16"/>
      <c r="O1162" s="16"/>
      <c r="P1162" s="16"/>
      <c r="Q1162" s="16"/>
      <c r="R1162" s="16"/>
      <c r="S1162" s="16"/>
      <c r="T1162" s="16"/>
      <c r="U1162" s="16"/>
      <c r="V1162" s="16"/>
      <c r="W1162" s="16"/>
      <c r="X1162" s="16"/>
      <c r="Y1162" s="16"/>
      <c r="Z1162" s="16"/>
      <c r="AA1162" s="16"/>
      <c r="AB1162" s="16"/>
      <c r="AC1162" s="16"/>
      <c r="AD1162" s="16"/>
      <c r="AE1162" s="16"/>
      <c r="AF1162" s="16"/>
      <c r="AG1162" s="16"/>
      <c r="AH1162" s="16"/>
      <c r="AI1162" s="16"/>
      <c r="AJ1162" s="16"/>
      <c r="AK1162" s="16"/>
      <c r="AL1162" s="16"/>
      <c r="AM1162" s="16"/>
      <c r="AN1162" s="16"/>
      <c r="AO1162" s="16"/>
      <c r="AP1162" s="16"/>
      <c r="AQ1162" s="16"/>
      <c r="AR1162" s="16"/>
      <c r="AS1162" s="16"/>
      <c r="AT1162" s="16"/>
      <c r="AU1162" s="16"/>
      <c r="AV1162" s="16"/>
      <c r="AW1162" s="16"/>
      <c r="AX1162" s="16"/>
      <c r="AY1162" s="16"/>
      <c r="AZ1162" s="16"/>
      <c r="BA1162" s="16"/>
      <c r="BB1162" s="16"/>
      <c r="BC1162" s="16"/>
      <c r="BD1162" s="16"/>
      <c r="BE1162" s="16"/>
      <c r="BF1162" s="16"/>
      <c r="BG1162" s="16"/>
      <c r="BH1162" s="16"/>
      <c r="BI1162" s="16"/>
      <c r="BJ1162" s="16"/>
      <c r="BK1162" s="16"/>
      <c r="BL1162" s="16"/>
      <c r="BM1162" s="16"/>
      <c r="BN1162" s="16"/>
      <c r="BO1162" s="16"/>
      <c r="BP1162" s="16"/>
      <c r="BQ1162" s="16"/>
      <c r="BR1162" s="16"/>
      <c r="BS1162" s="16"/>
      <c r="BT1162" s="16"/>
      <c r="BU1162" s="16"/>
      <c r="BV1162" s="16"/>
      <c r="BW1162" s="16"/>
      <c r="BX1162" s="16"/>
      <c r="BY1162" s="16"/>
      <c r="BZ1162" s="16"/>
      <c r="CA1162" s="16"/>
      <c r="CB1162" s="16"/>
      <c r="CC1162" s="16"/>
      <c r="CD1162" s="16"/>
      <c r="CE1162" s="16"/>
      <c r="CF1162" s="16"/>
      <c r="CG1162" s="16"/>
      <c r="CH1162" s="16"/>
      <c r="CI1162" s="16"/>
      <c r="CJ1162" s="16"/>
      <c r="CK1162" s="16"/>
      <c r="CL1162" s="16"/>
      <c r="CM1162" s="16"/>
      <c r="CN1162" s="16"/>
      <c r="CO1162" s="16"/>
      <c r="CP1162" s="16"/>
      <c r="CQ1162" s="16"/>
      <c r="CR1162" s="16"/>
      <c r="CS1162" s="16"/>
      <c r="CT1162" s="16"/>
      <c r="CU1162" s="16"/>
      <c r="CV1162" s="16"/>
      <c r="CW1162" s="16"/>
      <c r="CX1162" s="16"/>
      <c r="CY1162" s="16"/>
      <c r="CZ1162" s="16"/>
      <c r="DA1162" s="16"/>
      <c r="DB1162" s="16"/>
      <c r="DC1162" s="16"/>
      <c r="DD1162" s="16"/>
      <c r="DE1162" s="16"/>
      <c r="DF1162" s="16"/>
      <c r="DG1162" s="16"/>
      <c r="DH1162" s="16"/>
      <c r="DI1162" s="16"/>
      <c r="DJ1162" s="16"/>
      <c r="DK1162" s="16"/>
      <c r="DL1162" s="16"/>
      <c r="DM1162" s="16"/>
      <c r="DN1162" s="16"/>
      <c r="DO1162" s="16"/>
      <c r="DP1162" s="16"/>
      <c r="DQ1162" s="16"/>
      <c r="DR1162" s="16"/>
      <c r="DS1162" s="16"/>
      <c r="DT1162" s="16"/>
      <c r="DU1162" s="16"/>
      <c r="DV1162" s="16"/>
      <c r="DW1162" s="16"/>
      <c r="DX1162" s="16"/>
      <c r="DY1162" s="16"/>
      <c r="DZ1162" s="16"/>
      <c r="EA1162" s="16"/>
      <c r="EB1162" s="16"/>
      <c r="EC1162" s="16"/>
      <c r="ED1162" s="16"/>
      <c r="EE1162" s="16"/>
      <c r="EF1162" s="16"/>
      <c r="EG1162" s="16"/>
      <c r="EH1162" s="16"/>
      <c r="EI1162" s="16"/>
      <c r="EJ1162" s="16"/>
      <c r="EK1162" s="16"/>
      <c r="EL1162" s="16"/>
      <c r="EM1162" s="16"/>
      <c r="EN1162" s="16"/>
      <c r="EO1162" s="16"/>
      <c r="EP1162" s="16"/>
      <c r="EQ1162" s="16"/>
      <c r="ER1162" s="16"/>
      <c r="ES1162" s="16"/>
      <c r="ET1162" s="16"/>
      <c r="EU1162" s="16"/>
      <c r="EV1162" s="16"/>
      <c r="EW1162" s="16"/>
      <c r="EX1162" s="16"/>
      <c r="EY1162" s="16"/>
      <c r="EZ1162" s="16"/>
      <c r="FA1162" s="16"/>
      <c r="FB1162" s="16"/>
      <c r="FC1162" s="16"/>
      <c r="FD1162" s="16"/>
      <c r="FE1162" s="16"/>
      <c r="FF1162" s="16"/>
      <c r="FG1162" s="16"/>
      <c r="FH1162" s="16"/>
      <c r="FI1162" s="16"/>
      <c r="FJ1162" s="16"/>
      <c r="FK1162" s="16"/>
      <c r="FL1162" s="16"/>
      <c r="FM1162" s="16"/>
      <c r="FN1162" s="16"/>
      <c r="FO1162" s="16"/>
      <c r="FP1162" s="16"/>
      <c r="FQ1162" s="16"/>
      <c r="FR1162" s="16"/>
      <c r="FS1162" s="16"/>
      <c r="FT1162" s="16"/>
      <c r="FU1162" s="16"/>
      <c r="FV1162" s="16"/>
      <c r="FW1162" s="16"/>
      <c r="FX1162" s="16"/>
      <c r="FY1162" s="16"/>
      <c r="FZ1162" s="16"/>
      <c r="GA1162" s="16"/>
      <c r="GB1162" s="16"/>
      <c r="GC1162" s="16"/>
      <c r="GD1162" s="16"/>
      <c r="GE1162" s="16"/>
      <c r="GF1162" s="16"/>
      <c r="GG1162" s="16"/>
      <c r="GH1162" s="16"/>
      <c r="GI1162" s="16"/>
      <c r="GJ1162" s="16"/>
      <c r="GK1162" s="16"/>
      <c r="GL1162" s="16"/>
      <c r="GM1162" s="16"/>
      <c r="GN1162" s="16"/>
      <c r="GO1162" s="16"/>
      <c r="GP1162" s="16"/>
      <c r="GQ1162" s="16"/>
      <c r="GR1162" s="16"/>
      <c r="GS1162" s="16"/>
      <c r="GT1162" s="16"/>
      <c r="GU1162" s="16"/>
      <c r="GV1162" s="16"/>
      <c r="GW1162" s="16"/>
      <c r="GX1162" s="16"/>
      <c r="GY1162" s="16"/>
      <c r="GZ1162" s="16"/>
      <c r="HA1162" s="16"/>
      <c r="HB1162" s="16"/>
      <c r="HC1162" s="16"/>
      <c r="HD1162" s="16"/>
      <c r="HE1162" s="16"/>
      <c r="HF1162" s="16"/>
      <c r="HG1162" s="16"/>
      <c r="HH1162" s="16"/>
      <c r="HI1162" s="16"/>
      <c r="HJ1162" s="16"/>
      <c r="HK1162" s="16"/>
      <c r="HL1162" s="16"/>
      <c r="HM1162" s="16"/>
      <c r="HN1162" s="16"/>
      <c r="HO1162" s="16"/>
      <c r="HP1162" s="16"/>
      <c r="HQ1162" s="16"/>
      <c r="HR1162" s="16"/>
      <c r="HS1162" s="16"/>
      <c r="HT1162" s="16"/>
      <c r="HU1162" s="16"/>
      <c r="HV1162" s="16"/>
      <c r="HW1162" s="16"/>
      <c r="HX1162" s="16"/>
      <c r="HY1162" s="16"/>
      <c r="HZ1162" s="16"/>
      <c r="IA1162" s="16"/>
      <c r="IB1162" s="16"/>
      <c r="IC1162" s="16"/>
      <c r="ID1162" s="16"/>
      <c r="IE1162" s="16"/>
      <c r="IF1162" s="16"/>
      <c r="IG1162" s="16"/>
      <c r="IH1162" s="16"/>
      <c r="II1162" s="16"/>
      <c r="IJ1162" s="16"/>
      <c r="IK1162" s="16"/>
      <c r="IL1162" s="16"/>
      <c r="IM1162" s="16"/>
      <c r="IN1162" s="16"/>
      <c r="IO1162" s="16"/>
      <c r="IP1162" s="16"/>
      <c r="IQ1162" s="16"/>
      <c r="IR1162" s="16"/>
      <c r="IS1162" s="16"/>
      <c r="IT1162" s="16"/>
      <c r="IU1162" s="16"/>
      <c r="IV1162" s="16"/>
      <c r="IW1162" s="16"/>
      <c r="IX1162" s="16"/>
      <c r="IY1162" s="16"/>
      <c r="IZ1162" s="16"/>
      <c r="JA1162" s="16"/>
      <c r="JB1162" s="16"/>
      <c r="JC1162" s="16"/>
      <c r="JD1162" s="16"/>
      <c r="JE1162" s="16"/>
      <c r="JF1162" s="16"/>
      <c r="JG1162" s="16"/>
      <c r="JH1162" s="16"/>
      <c r="JI1162" s="16"/>
      <c r="JJ1162" s="16"/>
      <c r="JK1162" s="16"/>
      <c r="JL1162" s="16"/>
      <c r="JM1162" s="16"/>
      <c r="JN1162" s="16"/>
      <c r="JO1162" s="16"/>
      <c r="JP1162" s="16"/>
    </row>
    <row r="1163" spans="2:276" s="18" customFormat="1" ht="15.75" customHeight="1" x14ac:dyDescent="0.25">
      <c r="B1163" s="16"/>
      <c r="C1163" s="16"/>
      <c r="D1163" s="16"/>
      <c r="E1163" s="16"/>
      <c r="F1163" s="16"/>
      <c r="G1163" s="16"/>
      <c r="H1163" s="16"/>
      <c r="I1163" s="16"/>
      <c r="J1163" s="16"/>
      <c r="K1163" s="16"/>
      <c r="L1163" s="16"/>
      <c r="M1163" s="16"/>
      <c r="N1163" s="16"/>
      <c r="O1163" s="16"/>
      <c r="P1163" s="16"/>
      <c r="Q1163" s="16"/>
      <c r="R1163" s="16"/>
      <c r="S1163" s="16"/>
      <c r="T1163" s="16"/>
      <c r="U1163" s="16"/>
      <c r="V1163" s="16"/>
      <c r="W1163" s="16"/>
      <c r="X1163" s="16"/>
      <c r="Y1163" s="16"/>
      <c r="Z1163" s="16"/>
      <c r="AA1163" s="16"/>
      <c r="AB1163" s="16"/>
      <c r="AC1163" s="16"/>
      <c r="AD1163" s="16"/>
      <c r="AE1163" s="16"/>
      <c r="AF1163" s="16"/>
      <c r="AG1163" s="16"/>
      <c r="AH1163" s="16"/>
      <c r="AI1163" s="16"/>
      <c r="AJ1163" s="16"/>
      <c r="AK1163" s="16"/>
      <c r="AL1163" s="16"/>
      <c r="AM1163" s="16"/>
      <c r="AN1163" s="16"/>
      <c r="AO1163" s="16"/>
      <c r="AP1163" s="16"/>
      <c r="AQ1163" s="16"/>
      <c r="AR1163" s="16"/>
      <c r="AS1163" s="16"/>
      <c r="AT1163" s="16"/>
      <c r="AU1163" s="16"/>
      <c r="AV1163" s="16"/>
      <c r="AW1163" s="16"/>
      <c r="AX1163" s="16"/>
      <c r="AY1163" s="16"/>
      <c r="AZ1163" s="16"/>
      <c r="BA1163" s="16"/>
      <c r="BB1163" s="16"/>
      <c r="BC1163" s="16"/>
      <c r="BD1163" s="16"/>
      <c r="BE1163" s="16"/>
      <c r="BF1163" s="16"/>
      <c r="BG1163" s="16"/>
      <c r="BH1163" s="16"/>
      <c r="BI1163" s="16"/>
      <c r="BJ1163" s="16"/>
      <c r="BK1163" s="16"/>
      <c r="BL1163" s="16"/>
      <c r="BM1163" s="16"/>
      <c r="BN1163" s="16"/>
      <c r="BO1163" s="16"/>
      <c r="BP1163" s="16"/>
      <c r="BQ1163" s="16"/>
      <c r="BR1163" s="16"/>
      <c r="BS1163" s="16"/>
      <c r="BT1163" s="16"/>
      <c r="BU1163" s="16"/>
      <c r="BV1163" s="16"/>
      <c r="BW1163" s="16"/>
      <c r="BX1163" s="16"/>
      <c r="BY1163" s="16"/>
      <c r="BZ1163" s="16"/>
      <c r="CA1163" s="16"/>
      <c r="CB1163" s="16"/>
      <c r="CC1163" s="16"/>
      <c r="CD1163" s="16"/>
      <c r="CE1163" s="16"/>
      <c r="CF1163" s="16"/>
      <c r="CG1163" s="16"/>
      <c r="CH1163" s="16"/>
      <c r="CI1163" s="16"/>
      <c r="CJ1163" s="16"/>
      <c r="CK1163" s="16"/>
      <c r="CL1163" s="16"/>
      <c r="CM1163" s="16"/>
      <c r="CN1163" s="16"/>
      <c r="CO1163" s="16"/>
      <c r="CP1163" s="16"/>
      <c r="CQ1163" s="16"/>
      <c r="CR1163" s="16"/>
      <c r="CS1163" s="16"/>
      <c r="CT1163" s="16"/>
      <c r="CU1163" s="16"/>
      <c r="CV1163" s="16"/>
      <c r="CW1163" s="16"/>
      <c r="CX1163" s="16"/>
      <c r="CY1163" s="16"/>
      <c r="CZ1163" s="16"/>
      <c r="DA1163" s="16"/>
      <c r="DB1163" s="16"/>
      <c r="DC1163" s="16"/>
      <c r="DD1163" s="16"/>
      <c r="DE1163" s="16"/>
      <c r="DF1163" s="16"/>
      <c r="DG1163" s="16"/>
      <c r="DH1163" s="16"/>
      <c r="DI1163" s="16"/>
      <c r="DJ1163" s="16"/>
      <c r="DK1163" s="16"/>
      <c r="DL1163" s="16"/>
      <c r="DM1163" s="16"/>
      <c r="DN1163" s="16"/>
      <c r="DO1163" s="16"/>
      <c r="DP1163" s="16"/>
      <c r="DQ1163" s="16"/>
      <c r="DR1163" s="16"/>
      <c r="DS1163" s="16"/>
      <c r="DT1163" s="16"/>
      <c r="DU1163" s="16"/>
      <c r="DV1163" s="16"/>
      <c r="DW1163" s="16"/>
      <c r="DX1163" s="16"/>
      <c r="DY1163" s="16"/>
      <c r="DZ1163" s="16"/>
      <c r="EA1163" s="16"/>
      <c r="EB1163" s="16"/>
      <c r="EC1163" s="16"/>
      <c r="ED1163" s="16"/>
      <c r="EE1163" s="16"/>
      <c r="EF1163" s="16"/>
      <c r="EG1163" s="16"/>
      <c r="EH1163" s="16"/>
      <c r="EI1163" s="16"/>
      <c r="EJ1163" s="16"/>
      <c r="EK1163" s="16"/>
      <c r="EL1163" s="16"/>
      <c r="EM1163" s="16"/>
      <c r="EN1163" s="16"/>
      <c r="EO1163" s="16"/>
      <c r="EP1163" s="16"/>
      <c r="EQ1163" s="16"/>
      <c r="ER1163" s="16"/>
      <c r="ES1163" s="16"/>
      <c r="ET1163" s="16"/>
      <c r="EU1163" s="16"/>
      <c r="EV1163" s="16"/>
      <c r="EW1163" s="16"/>
      <c r="EX1163" s="16"/>
      <c r="EY1163" s="16"/>
      <c r="EZ1163" s="16"/>
      <c r="FA1163" s="16"/>
      <c r="FB1163" s="16"/>
      <c r="FC1163" s="16"/>
      <c r="FD1163" s="16"/>
      <c r="FE1163" s="16"/>
      <c r="FF1163" s="16"/>
      <c r="FG1163" s="16"/>
      <c r="FH1163" s="16"/>
      <c r="FI1163" s="16"/>
      <c r="FJ1163" s="16"/>
      <c r="FK1163" s="16"/>
      <c r="FL1163" s="16"/>
      <c r="FM1163" s="16"/>
      <c r="FN1163" s="16"/>
      <c r="FO1163" s="16"/>
      <c r="FP1163" s="16"/>
      <c r="FQ1163" s="16"/>
      <c r="FR1163" s="16"/>
      <c r="FS1163" s="16"/>
      <c r="FT1163" s="16"/>
      <c r="FU1163" s="16"/>
      <c r="FV1163" s="16"/>
      <c r="FW1163" s="16"/>
      <c r="FX1163" s="16"/>
      <c r="FY1163" s="16"/>
      <c r="FZ1163" s="16"/>
      <c r="GA1163" s="16"/>
      <c r="GB1163" s="16"/>
      <c r="GC1163" s="16"/>
      <c r="GD1163" s="16"/>
      <c r="GE1163" s="16"/>
      <c r="GF1163" s="16"/>
      <c r="GG1163" s="16"/>
      <c r="GH1163" s="16"/>
      <c r="GI1163" s="16"/>
      <c r="GJ1163" s="16"/>
      <c r="GK1163" s="16"/>
      <c r="GL1163" s="16"/>
      <c r="GM1163" s="16"/>
      <c r="GN1163" s="16"/>
      <c r="GO1163" s="16"/>
      <c r="GP1163" s="16"/>
      <c r="GQ1163" s="16"/>
      <c r="GR1163" s="16"/>
      <c r="GS1163" s="16"/>
      <c r="GT1163" s="16"/>
      <c r="GU1163" s="16"/>
      <c r="GV1163" s="16"/>
      <c r="GW1163" s="16"/>
      <c r="GX1163" s="16"/>
      <c r="GY1163" s="16"/>
      <c r="GZ1163" s="16"/>
      <c r="HA1163" s="16"/>
      <c r="HB1163" s="16"/>
      <c r="HC1163" s="16"/>
      <c r="HD1163" s="16"/>
      <c r="HE1163" s="16"/>
      <c r="HF1163" s="16"/>
      <c r="HG1163" s="16"/>
      <c r="HH1163" s="16"/>
      <c r="HI1163" s="16"/>
      <c r="HJ1163" s="16"/>
      <c r="HK1163" s="16"/>
      <c r="HL1163" s="16"/>
      <c r="HM1163" s="16"/>
      <c r="HN1163" s="16"/>
      <c r="HO1163" s="16"/>
      <c r="HP1163" s="16"/>
      <c r="HQ1163" s="16"/>
      <c r="HR1163" s="16"/>
      <c r="HS1163" s="16"/>
      <c r="HT1163" s="16"/>
      <c r="HU1163" s="16"/>
      <c r="HV1163" s="16"/>
      <c r="HW1163" s="16"/>
      <c r="HX1163" s="16"/>
      <c r="HY1163" s="16"/>
      <c r="HZ1163" s="16"/>
      <c r="IA1163" s="16"/>
      <c r="IB1163" s="16"/>
      <c r="IC1163" s="16"/>
      <c r="ID1163" s="16"/>
      <c r="IE1163" s="16"/>
      <c r="IF1163" s="16"/>
      <c r="IG1163" s="16"/>
      <c r="IH1163" s="16"/>
      <c r="II1163" s="16"/>
      <c r="IJ1163" s="16"/>
      <c r="IK1163" s="16"/>
      <c r="IL1163" s="16"/>
      <c r="IM1163" s="16"/>
      <c r="IN1163" s="16"/>
      <c r="IO1163" s="16"/>
      <c r="IP1163" s="16"/>
      <c r="IQ1163" s="16"/>
      <c r="IR1163" s="16"/>
      <c r="IS1163" s="16"/>
      <c r="IT1163" s="16"/>
      <c r="IU1163" s="16"/>
      <c r="IV1163" s="16"/>
      <c r="IW1163" s="16"/>
      <c r="IX1163" s="16"/>
      <c r="IY1163" s="16"/>
      <c r="IZ1163" s="16"/>
      <c r="JA1163" s="16"/>
      <c r="JB1163" s="16"/>
      <c r="JC1163" s="16"/>
      <c r="JD1163" s="16"/>
      <c r="JE1163" s="16"/>
      <c r="JF1163" s="16"/>
      <c r="JG1163" s="16"/>
      <c r="JH1163" s="16"/>
      <c r="JI1163" s="16"/>
      <c r="JJ1163" s="16"/>
      <c r="JK1163" s="16"/>
      <c r="JL1163" s="16"/>
      <c r="JM1163" s="16"/>
      <c r="JN1163" s="16"/>
      <c r="JO1163" s="16"/>
      <c r="JP1163" s="16"/>
    </row>
    <row r="1164" spans="2:276" s="18" customFormat="1" ht="15.75" customHeight="1" x14ac:dyDescent="0.25">
      <c r="B1164" s="16"/>
      <c r="C1164" s="16"/>
      <c r="D1164" s="16"/>
      <c r="E1164" s="16"/>
      <c r="F1164" s="16"/>
      <c r="G1164" s="16"/>
      <c r="H1164" s="16"/>
      <c r="I1164" s="16"/>
      <c r="J1164" s="16"/>
      <c r="K1164" s="16"/>
      <c r="L1164" s="16"/>
      <c r="M1164" s="16"/>
      <c r="N1164" s="16"/>
      <c r="O1164" s="16"/>
      <c r="P1164" s="16"/>
      <c r="Q1164" s="16"/>
      <c r="R1164" s="16"/>
      <c r="S1164" s="16"/>
      <c r="T1164" s="16"/>
      <c r="U1164" s="16"/>
      <c r="V1164" s="16"/>
      <c r="W1164" s="16"/>
      <c r="X1164" s="16"/>
      <c r="Y1164" s="16"/>
      <c r="Z1164" s="16"/>
      <c r="AA1164" s="16"/>
      <c r="AB1164" s="16"/>
      <c r="AC1164" s="16"/>
      <c r="AD1164" s="16"/>
      <c r="AE1164" s="16"/>
      <c r="AF1164" s="16"/>
      <c r="AG1164" s="16"/>
      <c r="AH1164" s="16"/>
      <c r="AI1164" s="16"/>
      <c r="AJ1164" s="16"/>
      <c r="AK1164" s="16"/>
      <c r="AL1164" s="16"/>
      <c r="AM1164" s="16"/>
      <c r="AN1164" s="16"/>
      <c r="AO1164" s="16"/>
      <c r="AP1164" s="16"/>
      <c r="AQ1164" s="16"/>
      <c r="AR1164" s="16"/>
      <c r="AS1164" s="16"/>
      <c r="AT1164" s="16"/>
      <c r="AU1164" s="16"/>
      <c r="AV1164" s="16"/>
      <c r="AW1164" s="16"/>
      <c r="AX1164" s="16"/>
      <c r="AY1164" s="16"/>
      <c r="AZ1164" s="16"/>
      <c r="BA1164" s="16"/>
      <c r="BB1164" s="16"/>
      <c r="BC1164" s="16"/>
      <c r="BD1164" s="16"/>
      <c r="BE1164" s="16"/>
      <c r="BF1164" s="16"/>
      <c r="BG1164" s="16"/>
      <c r="BH1164" s="16"/>
      <c r="BI1164" s="16"/>
      <c r="BJ1164" s="16"/>
      <c r="BK1164" s="16"/>
      <c r="BL1164" s="16"/>
      <c r="BM1164" s="16"/>
      <c r="BN1164" s="16"/>
      <c r="BO1164" s="16"/>
      <c r="BP1164" s="16"/>
      <c r="BQ1164" s="16"/>
      <c r="BR1164" s="16"/>
      <c r="BS1164" s="16"/>
      <c r="BT1164" s="16"/>
      <c r="BU1164" s="16"/>
      <c r="BV1164" s="16"/>
      <c r="BW1164" s="16"/>
      <c r="BX1164" s="16"/>
      <c r="BY1164" s="16"/>
      <c r="BZ1164" s="16"/>
      <c r="CA1164" s="16"/>
      <c r="CB1164" s="16"/>
      <c r="CC1164" s="16"/>
      <c r="CD1164" s="16"/>
      <c r="CE1164" s="16"/>
      <c r="CF1164" s="16"/>
      <c r="CG1164" s="16"/>
      <c r="CH1164" s="16"/>
      <c r="CI1164" s="16"/>
      <c r="CJ1164" s="16"/>
      <c r="CK1164" s="16"/>
      <c r="CL1164" s="16"/>
      <c r="CM1164" s="16"/>
      <c r="CN1164" s="16"/>
      <c r="CO1164" s="16"/>
      <c r="CP1164" s="16"/>
      <c r="CQ1164" s="16"/>
      <c r="CR1164" s="16"/>
      <c r="CS1164" s="16"/>
      <c r="CT1164" s="16"/>
      <c r="CU1164" s="16"/>
      <c r="CV1164" s="16"/>
      <c r="CW1164" s="16"/>
      <c r="CX1164" s="16"/>
      <c r="CY1164" s="16"/>
      <c r="CZ1164" s="16"/>
      <c r="DA1164" s="16"/>
      <c r="DB1164" s="16"/>
      <c r="DC1164" s="16"/>
      <c r="DD1164" s="16"/>
      <c r="DE1164" s="16"/>
      <c r="DF1164" s="16"/>
      <c r="DG1164" s="16"/>
      <c r="DH1164" s="16"/>
      <c r="DI1164" s="16"/>
      <c r="DJ1164" s="16"/>
      <c r="DK1164" s="16"/>
      <c r="DL1164" s="16"/>
      <c r="DM1164" s="16"/>
      <c r="DN1164" s="16"/>
      <c r="DO1164" s="16"/>
      <c r="DP1164" s="16"/>
      <c r="DQ1164" s="16"/>
      <c r="DR1164" s="16"/>
      <c r="DS1164" s="16"/>
      <c r="DT1164" s="16"/>
      <c r="DU1164" s="16"/>
      <c r="DV1164" s="16"/>
      <c r="DW1164" s="16"/>
      <c r="DX1164" s="16"/>
      <c r="DY1164" s="16"/>
      <c r="DZ1164" s="16"/>
      <c r="EA1164" s="16"/>
      <c r="EB1164" s="16"/>
      <c r="EC1164" s="16"/>
      <c r="ED1164" s="16"/>
      <c r="EE1164" s="16"/>
      <c r="EF1164" s="16"/>
      <c r="EG1164" s="16"/>
      <c r="EH1164" s="16"/>
      <c r="EI1164" s="16"/>
      <c r="EJ1164" s="16"/>
      <c r="EK1164" s="16"/>
      <c r="EL1164" s="16"/>
      <c r="EM1164" s="16"/>
      <c r="EN1164" s="16"/>
      <c r="EO1164" s="16"/>
      <c r="EP1164" s="16"/>
      <c r="EQ1164" s="16"/>
      <c r="ER1164" s="16"/>
      <c r="ES1164" s="16"/>
      <c r="ET1164" s="16"/>
      <c r="EU1164" s="16"/>
      <c r="EV1164" s="16"/>
      <c r="EW1164" s="16"/>
      <c r="EX1164" s="16"/>
      <c r="EY1164" s="16"/>
      <c r="EZ1164" s="16"/>
      <c r="FA1164" s="16"/>
      <c r="FB1164" s="16"/>
      <c r="FC1164" s="16"/>
      <c r="FD1164" s="16"/>
      <c r="FE1164" s="16"/>
      <c r="FF1164" s="16"/>
      <c r="FG1164" s="16"/>
      <c r="FH1164" s="16"/>
      <c r="FI1164" s="16"/>
      <c r="FJ1164" s="16"/>
      <c r="FK1164" s="16"/>
      <c r="FL1164" s="16"/>
      <c r="FM1164" s="16"/>
      <c r="FN1164" s="16"/>
      <c r="FO1164" s="16"/>
      <c r="FP1164" s="16"/>
      <c r="FQ1164" s="16"/>
      <c r="FR1164" s="16"/>
      <c r="FS1164" s="16"/>
      <c r="FT1164" s="16"/>
      <c r="FU1164" s="16"/>
      <c r="FV1164" s="16"/>
      <c r="FW1164" s="16"/>
      <c r="FX1164" s="16"/>
      <c r="FY1164" s="16"/>
      <c r="FZ1164" s="16"/>
      <c r="GA1164" s="16"/>
      <c r="GB1164" s="16"/>
      <c r="GC1164" s="16"/>
      <c r="GD1164" s="16"/>
      <c r="GE1164" s="16"/>
      <c r="GF1164" s="16"/>
      <c r="GG1164" s="16"/>
      <c r="GH1164" s="16"/>
      <c r="GI1164" s="16"/>
      <c r="GJ1164" s="16"/>
      <c r="GK1164" s="16"/>
      <c r="GL1164" s="16"/>
      <c r="GM1164" s="16"/>
      <c r="GN1164" s="16"/>
      <c r="GO1164" s="16"/>
      <c r="GP1164" s="16"/>
      <c r="GQ1164" s="16"/>
      <c r="GR1164" s="16"/>
      <c r="GS1164" s="16"/>
      <c r="GT1164" s="16"/>
      <c r="GU1164" s="16"/>
      <c r="GV1164" s="16"/>
      <c r="GW1164" s="16"/>
      <c r="GX1164" s="16"/>
      <c r="GY1164" s="16"/>
      <c r="GZ1164" s="16"/>
      <c r="HA1164" s="16"/>
      <c r="HB1164" s="16"/>
      <c r="HC1164" s="16"/>
      <c r="HD1164" s="16"/>
      <c r="HE1164" s="16"/>
      <c r="HF1164" s="16"/>
      <c r="HG1164" s="16"/>
      <c r="HH1164" s="16"/>
      <c r="HI1164" s="16"/>
      <c r="HJ1164" s="16"/>
      <c r="HK1164" s="16"/>
      <c r="HL1164" s="16"/>
      <c r="HM1164" s="16"/>
      <c r="HN1164" s="16"/>
      <c r="HO1164" s="16"/>
      <c r="HP1164" s="16"/>
      <c r="HQ1164" s="16"/>
      <c r="HR1164" s="16"/>
      <c r="HS1164" s="16"/>
      <c r="HT1164" s="16"/>
      <c r="HU1164" s="16"/>
      <c r="HV1164" s="16"/>
      <c r="HW1164" s="16"/>
      <c r="HX1164" s="16"/>
      <c r="HY1164" s="16"/>
      <c r="HZ1164" s="16"/>
      <c r="IA1164" s="16"/>
      <c r="IB1164" s="16"/>
      <c r="IC1164" s="16"/>
      <c r="ID1164" s="16"/>
      <c r="IE1164" s="16"/>
      <c r="IF1164" s="16"/>
      <c r="IG1164" s="16"/>
      <c r="IH1164" s="16"/>
      <c r="II1164" s="16"/>
      <c r="IJ1164" s="16"/>
      <c r="IK1164" s="16"/>
      <c r="IL1164" s="16"/>
      <c r="IM1164" s="16"/>
      <c r="IN1164" s="16"/>
      <c r="IO1164" s="16"/>
      <c r="IP1164" s="16"/>
      <c r="IQ1164" s="16"/>
      <c r="IR1164" s="16"/>
      <c r="IS1164" s="16"/>
      <c r="IT1164" s="16"/>
      <c r="IU1164" s="16"/>
      <c r="IV1164" s="16"/>
      <c r="IW1164" s="16"/>
      <c r="IX1164" s="16"/>
      <c r="IY1164" s="16"/>
      <c r="IZ1164" s="16"/>
      <c r="JA1164" s="16"/>
      <c r="JB1164" s="16"/>
      <c r="JC1164" s="16"/>
      <c r="JD1164" s="16"/>
      <c r="JE1164" s="16"/>
      <c r="JF1164" s="16"/>
      <c r="JG1164" s="16"/>
      <c r="JH1164" s="16"/>
      <c r="JI1164" s="16"/>
      <c r="JJ1164" s="16"/>
      <c r="JK1164" s="16"/>
      <c r="JL1164" s="16"/>
      <c r="JM1164" s="16"/>
      <c r="JN1164" s="16"/>
      <c r="JO1164" s="16"/>
      <c r="JP1164" s="16"/>
    </row>
    <row r="1165" spans="2:276" s="18" customFormat="1" ht="15.75" customHeight="1" x14ac:dyDescent="0.25">
      <c r="B1165" s="16"/>
      <c r="C1165" s="16"/>
      <c r="D1165" s="16"/>
      <c r="E1165" s="16"/>
      <c r="F1165" s="16"/>
      <c r="G1165" s="16"/>
      <c r="H1165" s="16"/>
      <c r="I1165" s="16"/>
      <c r="J1165" s="16"/>
      <c r="K1165" s="16"/>
      <c r="L1165" s="16"/>
      <c r="M1165" s="16"/>
      <c r="N1165" s="16"/>
      <c r="O1165" s="16"/>
      <c r="P1165" s="16"/>
      <c r="Q1165" s="16"/>
      <c r="R1165" s="16"/>
      <c r="S1165" s="16"/>
      <c r="T1165" s="16"/>
      <c r="U1165" s="16"/>
      <c r="V1165" s="16"/>
      <c r="W1165" s="16"/>
      <c r="X1165" s="16"/>
      <c r="Y1165" s="16"/>
      <c r="Z1165" s="16"/>
      <c r="AA1165" s="16"/>
      <c r="AB1165" s="16"/>
      <c r="AC1165" s="16"/>
      <c r="AD1165" s="16"/>
      <c r="AE1165" s="16"/>
      <c r="AF1165" s="16"/>
      <c r="AG1165" s="16"/>
      <c r="AH1165" s="16"/>
      <c r="AI1165" s="16"/>
      <c r="AJ1165" s="16"/>
      <c r="AK1165" s="16"/>
      <c r="AL1165" s="16"/>
      <c r="AM1165" s="16"/>
      <c r="AN1165" s="16"/>
      <c r="AO1165" s="16"/>
      <c r="AP1165" s="16"/>
      <c r="AQ1165" s="16"/>
      <c r="AR1165" s="16"/>
      <c r="AS1165" s="16"/>
      <c r="AT1165" s="16"/>
      <c r="AU1165" s="16"/>
      <c r="AV1165" s="16"/>
      <c r="AW1165" s="16"/>
      <c r="AX1165" s="16"/>
      <c r="AY1165" s="16"/>
      <c r="AZ1165" s="16"/>
      <c r="BA1165" s="16"/>
      <c r="BB1165" s="16"/>
      <c r="BC1165" s="16"/>
      <c r="BD1165" s="16"/>
      <c r="BE1165" s="16"/>
      <c r="BF1165" s="16"/>
      <c r="BG1165" s="16"/>
      <c r="BH1165" s="16"/>
      <c r="BI1165" s="16"/>
      <c r="BJ1165" s="16"/>
      <c r="BK1165" s="16"/>
      <c r="BL1165" s="16"/>
      <c r="BM1165" s="16"/>
      <c r="BN1165" s="16"/>
      <c r="BO1165" s="16"/>
      <c r="BP1165" s="16"/>
      <c r="BQ1165" s="16"/>
      <c r="BR1165" s="16"/>
      <c r="BS1165" s="16"/>
      <c r="BT1165" s="16"/>
      <c r="BU1165" s="16"/>
      <c r="BV1165" s="16"/>
      <c r="BW1165" s="16"/>
      <c r="BX1165" s="16"/>
      <c r="BY1165" s="16"/>
      <c r="BZ1165" s="16"/>
      <c r="CA1165" s="16"/>
      <c r="CB1165" s="16"/>
      <c r="CC1165" s="16"/>
      <c r="CD1165" s="16"/>
      <c r="CE1165" s="16"/>
      <c r="CF1165" s="16"/>
      <c r="CG1165" s="16"/>
      <c r="CH1165" s="16"/>
      <c r="CI1165" s="16"/>
      <c r="CJ1165" s="16"/>
      <c r="CK1165" s="16"/>
      <c r="CL1165" s="16"/>
      <c r="CM1165" s="16"/>
      <c r="CN1165" s="16"/>
      <c r="CO1165" s="16"/>
      <c r="CP1165" s="16"/>
      <c r="CQ1165" s="16"/>
      <c r="CR1165" s="16"/>
      <c r="CS1165" s="16"/>
      <c r="CT1165" s="16"/>
      <c r="CU1165" s="16"/>
      <c r="CV1165" s="16"/>
      <c r="CW1165" s="16"/>
      <c r="CX1165" s="16"/>
      <c r="CY1165" s="16"/>
      <c r="CZ1165" s="16"/>
      <c r="DA1165" s="16"/>
      <c r="DB1165" s="16"/>
      <c r="DC1165" s="16"/>
      <c r="DD1165" s="16"/>
      <c r="DE1165" s="16"/>
      <c r="DF1165" s="16"/>
      <c r="DG1165" s="16"/>
      <c r="DH1165" s="16"/>
      <c r="DI1165" s="16"/>
      <c r="DJ1165" s="16"/>
      <c r="DK1165" s="16"/>
      <c r="DL1165" s="16"/>
      <c r="DM1165" s="16"/>
      <c r="DN1165" s="16"/>
      <c r="DO1165" s="16"/>
      <c r="DP1165" s="16"/>
      <c r="DQ1165" s="16"/>
      <c r="DR1165" s="16"/>
      <c r="DS1165" s="16"/>
      <c r="DT1165" s="16"/>
      <c r="DU1165" s="16"/>
      <c r="DV1165" s="16"/>
      <c r="DW1165" s="16"/>
      <c r="DX1165" s="16"/>
      <c r="DY1165" s="16"/>
      <c r="DZ1165" s="16"/>
      <c r="EA1165" s="16"/>
      <c r="EB1165" s="16"/>
      <c r="EC1165" s="16"/>
      <c r="ED1165" s="16"/>
      <c r="EE1165" s="16"/>
      <c r="EF1165" s="16"/>
      <c r="EG1165" s="16"/>
      <c r="EH1165" s="16"/>
      <c r="EI1165" s="16"/>
      <c r="EJ1165" s="16"/>
      <c r="EK1165" s="16"/>
      <c r="EL1165" s="16"/>
      <c r="EM1165" s="16"/>
      <c r="EN1165" s="16"/>
      <c r="EO1165" s="16"/>
      <c r="EP1165" s="16"/>
      <c r="EQ1165" s="16"/>
      <c r="ER1165" s="16"/>
      <c r="ES1165" s="16"/>
      <c r="ET1165" s="16"/>
      <c r="EU1165" s="16"/>
      <c r="EV1165" s="16"/>
      <c r="EW1165" s="16"/>
      <c r="EX1165" s="16"/>
      <c r="EY1165" s="16"/>
      <c r="EZ1165" s="16"/>
      <c r="FA1165" s="16"/>
      <c r="FB1165" s="16"/>
      <c r="FC1165" s="16"/>
      <c r="FD1165" s="16"/>
      <c r="FE1165" s="16"/>
      <c r="FF1165" s="16"/>
      <c r="FG1165" s="16"/>
      <c r="FH1165" s="16"/>
      <c r="FI1165" s="16"/>
      <c r="FJ1165" s="16"/>
      <c r="FK1165" s="16"/>
      <c r="FL1165" s="16"/>
      <c r="FM1165" s="16"/>
      <c r="FN1165" s="16"/>
      <c r="FO1165" s="16"/>
      <c r="FP1165" s="16"/>
      <c r="FQ1165" s="16"/>
      <c r="FR1165" s="16"/>
      <c r="FS1165" s="16"/>
      <c r="FT1165" s="16"/>
      <c r="FU1165" s="16"/>
      <c r="FV1165" s="16"/>
      <c r="FW1165" s="16"/>
      <c r="FX1165" s="16"/>
      <c r="FY1165" s="16"/>
      <c r="FZ1165" s="16"/>
      <c r="GA1165" s="16"/>
      <c r="GB1165" s="16"/>
      <c r="GC1165" s="16"/>
      <c r="GD1165" s="16"/>
      <c r="GE1165" s="16"/>
      <c r="GF1165" s="16"/>
      <c r="GG1165" s="16"/>
      <c r="GH1165" s="16"/>
      <c r="GI1165" s="16"/>
      <c r="GJ1165" s="16"/>
      <c r="GK1165" s="16"/>
      <c r="GL1165" s="16"/>
      <c r="GM1165" s="16"/>
      <c r="GN1165" s="16"/>
      <c r="GO1165" s="16"/>
      <c r="GP1165" s="16"/>
      <c r="GQ1165" s="16"/>
      <c r="GR1165" s="16"/>
      <c r="GS1165" s="16"/>
      <c r="GT1165" s="16"/>
      <c r="GU1165" s="16"/>
      <c r="GV1165" s="16"/>
      <c r="GW1165" s="16"/>
      <c r="GX1165" s="16"/>
      <c r="GY1165" s="16"/>
      <c r="GZ1165" s="16"/>
      <c r="HA1165" s="16"/>
      <c r="HB1165" s="16"/>
      <c r="HC1165" s="16"/>
      <c r="HD1165" s="16"/>
      <c r="HE1165" s="16"/>
      <c r="HF1165" s="16"/>
      <c r="HG1165" s="16"/>
      <c r="HH1165" s="16"/>
      <c r="HI1165" s="16"/>
      <c r="HJ1165" s="16"/>
      <c r="HK1165" s="16"/>
      <c r="HL1165" s="16"/>
      <c r="HM1165" s="16"/>
      <c r="HN1165" s="16"/>
      <c r="HO1165" s="16"/>
      <c r="HP1165" s="16"/>
      <c r="HQ1165" s="16"/>
      <c r="HR1165" s="16"/>
      <c r="HS1165" s="16"/>
      <c r="HT1165" s="16"/>
      <c r="HU1165" s="16"/>
      <c r="HV1165" s="16"/>
      <c r="HW1165" s="16"/>
      <c r="HX1165" s="16"/>
      <c r="HY1165" s="16"/>
      <c r="HZ1165" s="16"/>
      <c r="IA1165" s="16"/>
      <c r="IB1165" s="16"/>
      <c r="IC1165" s="16"/>
      <c r="ID1165" s="16"/>
      <c r="IE1165" s="16"/>
      <c r="IF1165" s="16"/>
      <c r="IG1165" s="16"/>
      <c r="IH1165" s="16"/>
      <c r="II1165" s="16"/>
      <c r="IJ1165" s="16"/>
      <c r="IK1165" s="16"/>
      <c r="IL1165" s="16"/>
      <c r="IM1165" s="16"/>
      <c r="IN1165" s="16"/>
      <c r="IO1165" s="16"/>
      <c r="IP1165" s="16"/>
      <c r="IQ1165" s="16"/>
      <c r="IR1165" s="16"/>
      <c r="IS1165" s="16"/>
      <c r="IT1165" s="16"/>
      <c r="IU1165" s="16"/>
      <c r="IV1165" s="16"/>
      <c r="IW1165" s="16"/>
      <c r="IX1165" s="16"/>
      <c r="IY1165" s="16"/>
      <c r="IZ1165" s="16"/>
      <c r="JA1165" s="16"/>
      <c r="JB1165" s="16"/>
      <c r="JC1165" s="16"/>
      <c r="JD1165" s="16"/>
      <c r="JE1165" s="16"/>
      <c r="JF1165" s="16"/>
      <c r="JG1165" s="16"/>
      <c r="JH1165" s="16"/>
      <c r="JI1165" s="16"/>
      <c r="JJ1165" s="16"/>
      <c r="JK1165" s="16"/>
      <c r="JL1165" s="16"/>
      <c r="JM1165" s="16"/>
      <c r="JN1165" s="16"/>
      <c r="JO1165" s="16"/>
      <c r="JP1165" s="16"/>
    </row>
    <row r="1166" spans="2:276" s="18" customFormat="1" ht="15.75" customHeight="1" x14ac:dyDescent="0.25">
      <c r="B1166" s="16"/>
      <c r="C1166" s="16"/>
      <c r="D1166" s="16"/>
      <c r="E1166" s="16"/>
      <c r="F1166" s="16"/>
      <c r="G1166" s="16"/>
      <c r="H1166" s="16"/>
      <c r="I1166" s="16"/>
      <c r="J1166" s="16"/>
      <c r="K1166" s="16"/>
      <c r="L1166" s="16"/>
      <c r="M1166" s="16"/>
      <c r="N1166" s="16"/>
      <c r="O1166" s="16"/>
      <c r="P1166" s="16"/>
      <c r="Q1166" s="16"/>
      <c r="R1166" s="16"/>
      <c r="S1166" s="16"/>
      <c r="T1166" s="16"/>
      <c r="U1166" s="16"/>
      <c r="V1166" s="16"/>
      <c r="W1166" s="16"/>
      <c r="X1166" s="16"/>
      <c r="Y1166" s="16"/>
      <c r="Z1166" s="16"/>
      <c r="AA1166" s="16"/>
      <c r="AB1166" s="16"/>
      <c r="AC1166" s="16"/>
      <c r="AD1166" s="16"/>
      <c r="AE1166" s="16"/>
      <c r="AF1166" s="16"/>
      <c r="AG1166" s="16"/>
      <c r="AH1166" s="16"/>
      <c r="AI1166" s="16"/>
      <c r="AJ1166" s="16"/>
      <c r="AK1166" s="16"/>
      <c r="AL1166" s="16"/>
      <c r="AM1166" s="16"/>
      <c r="AN1166" s="16"/>
      <c r="AO1166" s="16"/>
      <c r="AP1166" s="16"/>
      <c r="AQ1166" s="16"/>
      <c r="AR1166" s="16"/>
      <c r="AS1166" s="16"/>
      <c r="AT1166" s="16"/>
      <c r="AU1166" s="16"/>
      <c r="AV1166" s="16"/>
      <c r="AW1166" s="16"/>
      <c r="AX1166" s="16"/>
      <c r="AY1166" s="16"/>
      <c r="AZ1166" s="16"/>
      <c r="BA1166" s="16"/>
      <c r="BB1166" s="16"/>
      <c r="BC1166" s="16"/>
      <c r="BD1166" s="16"/>
      <c r="BE1166" s="16"/>
      <c r="BF1166" s="16"/>
      <c r="BG1166" s="16"/>
      <c r="BH1166" s="16"/>
      <c r="BI1166" s="16"/>
      <c r="BJ1166" s="16"/>
      <c r="BK1166" s="16"/>
      <c r="BL1166" s="16"/>
      <c r="BM1166" s="16"/>
      <c r="BN1166" s="16"/>
      <c r="BO1166" s="16"/>
      <c r="BP1166" s="16"/>
      <c r="BQ1166" s="16"/>
      <c r="BR1166" s="16"/>
      <c r="BS1166" s="16"/>
      <c r="BT1166" s="16"/>
      <c r="BU1166" s="16"/>
      <c r="BV1166" s="16"/>
      <c r="BW1166" s="16"/>
      <c r="BX1166" s="16"/>
      <c r="BY1166" s="16"/>
      <c r="BZ1166" s="16"/>
      <c r="CA1166" s="16"/>
      <c r="CB1166" s="16"/>
      <c r="CC1166" s="16"/>
      <c r="CD1166" s="16"/>
      <c r="CE1166" s="16"/>
      <c r="CF1166" s="16"/>
      <c r="CG1166" s="16"/>
      <c r="CH1166" s="16"/>
      <c r="CI1166" s="16"/>
      <c r="CJ1166" s="16"/>
      <c r="CK1166" s="16"/>
      <c r="CL1166" s="16"/>
      <c r="CM1166" s="16"/>
      <c r="CN1166" s="16"/>
      <c r="CO1166" s="16"/>
      <c r="CP1166" s="16"/>
      <c r="CQ1166" s="16"/>
      <c r="CR1166" s="16"/>
      <c r="CS1166" s="16"/>
      <c r="CT1166" s="16"/>
      <c r="CU1166" s="16"/>
      <c r="CV1166" s="16"/>
      <c r="CW1166" s="16"/>
      <c r="CX1166" s="16"/>
      <c r="CY1166" s="16"/>
      <c r="CZ1166" s="16"/>
      <c r="DA1166" s="16"/>
      <c r="DB1166" s="16"/>
      <c r="DC1166" s="16"/>
      <c r="DD1166" s="16"/>
      <c r="DE1166" s="16"/>
      <c r="DF1166" s="16"/>
      <c r="DG1166" s="16"/>
      <c r="DH1166" s="16"/>
      <c r="DI1166" s="16"/>
      <c r="DJ1166" s="16"/>
      <c r="DK1166" s="16"/>
      <c r="DL1166" s="16"/>
      <c r="DM1166" s="16"/>
      <c r="DN1166" s="16"/>
      <c r="DO1166" s="16"/>
      <c r="DP1166" s="16"/>
      <c r="DQ1166" s="16"/>
      <c r="DR1166" s="16"/>
      <c r="DS1166" s="16"/>
      <c r="DT1166" s="16"/>
      <c r="DU1166" s="16"/>
      <c r="DV1166" s="16"/>
      <c r="DW1166" s="16"/>
      <c r="DX1166" s="16"/>
      <c r="DY1166" s="16"/>
      <c r="DZ1166" s="16"/>
      <c r="EA1166" s="16"/>
      <c r="EB1166" s="16"/>
      <c r="EC1166" s="16"/>
      <c r="ED1166" s="16"/>
      <c r="EE1166" s="16"/>
      <c r="EF1166" s="16"/>
      <c r="EG1166" s="16"/>
      <c r="EH1166" s="16"/>
      <c r="EI1166" s="16"/>
      <c r="EJ1166" s="16"/>
      <c r="EK1166" s="16"/>
      <c r="EL1166" s="16"/>
      <c r="EM1166" s="16"/>
      <c r="EN1166" s="16"/>
      <c r="EO1166" s="16"/>
      <c r="EP1166" s="16"/>
      <c r="EQ1166" s="16"/>
      <c r="ER1166" s="16"/>
      <c r="ES1166" s="16"/>
      <c r="ET1166" s="16"/>
      <c r="EU1166" s="16"/>
      <c r="EV1166" s="16"/>
      <c r="EW1166" s="16"/>
      <c r="EX1166" s="16"/>
      <c r="EY1166" s="16"/>
      <c r="EZ1166" s="16"/>
      <c r="FA1166" s="16"/>
      <c r="FB1166" s="16"/>
      <c r="FC1166" s="16"/>
      <c r="FD1166" s="16"/>
      <c r="FE1166" s="16"/>
      <c r="FF1166" s="16"/>
      <c r="FG1166" s="16"/>
      <c r="FH1166" s="16"/>
      <c r="FI1166" s="16"/>
      <c r="FJ1166" s="16"/>
      <c r="FK1166" s="16"/>
      <c r="FL1166" s="16"/>
      <c r="FM1166" s="16"/>
      <c r="FN1166" s="16"/>
      <c r="FO1166" s="16"/>
      <c r="FP1166" s="16"/>
      <c r="FQ1166" s="16"/>
      <c r="FR1166" s="16"/>
      <c r="FS1166" s="16"/>
      <c r="FT1166" s="16"/>
      <c r="FU1166" s="16"/>
      <c r="FV1166" s="16"/>
      <c r="FW1166" s="16"/>
      <c r="FX1166" s="16"/>
      <c r="FY1166" s="16"/>
      <c r="FZ1166" s="16"/>
      <c r="GA1166" s="16"/>
      <c r="GB1166" s="16"/>
      <c r="GC1166" s="16"/>
      <c r="GD1166" s="16"/>
      <c r="GE1166" s="16"/>
      <c r="GF1166" s="16"/>
      <c r="GG1166" s="16"/>
      <c r="GH1166" s="16"/>
      <c r="GI1166" s="16"/>
      <c r="GJ1166" s="16"/>
      <c r="GK1166" s="16"/>
      <c r="GL1166" s="16"/>
      <c r="GM1166" s="16"/>
      <c r="GN1166" s="16"/>
      <c r="GO1166" s="16"/>
      <c r="GP1166" s="16"/>
      <c r="GQ1166" s="16"/>
      <c r="GR1166" s="16"/>
      <c r="GS1166" s="16"/>
      <c r="GT1166" s="16"/>
      <c r="GU1166" s="16"/>
      <c r="GV1166" s="16"/>
      <c r="GW1166" s="16"/>
      <c r="GX1166" s="16"/>
      <c r="GY1166" s="16"/>
      <c r="GZ1166" s="16"/>
      <c r="HA1166" s="16"/>
      <c r="HB1166" s="16"/>
      <c r="HC1166" s="16"/>
      <c r="HD1166" s="16"/>
      <c r="HE1166" s="16"/>
      <c r="HF1166" s="16"/>
      <c r="HG1166" s="16"/>
      <c r="HH1166" s="16"/>
      <c r="HI1166" s="16"/>
      <c r="HJ1166" s="16"/>
      <c r="HK1166" s="16"/>
      <c r="HL1166" s="16"/>
      <c r="HM1166" s="16"/>
      <c r="HN1166" s="16"/>
      <c r="HO1166" s="16"/>
      <c r="HP1166" s="16"/>
      <c r="HQ1166" s="16"/>
      <c r="HR1166" s="16"/>
      <c r="HS1166" s="16"/>
      <c r="HT1166" s="16"/>
      <c r="HU1166" s="16"/>
      <c r="HV1166" s="16"/>
      <c r="HW1166" s="16"/>
      <c r="HX1166" s="16"/>
      <c r="HY1166" s="16"/>
      <c r="HZ1166" s="16"/>
      <c r="IA1166" s="16"/>
      <c r="IB1166" s="16"/>
      <c r="IC1166" s="16"/>
      <c r="ID1166" s="16"/>
      <c r="IE1166" s="16"/>
      <c r="IF1166" s="16"/>
      <c r="IG1166" s="16"/>
      <c r="IH1166" s="16"/>
      <c r="II1166" s="16"/>
      <c r="IJ1166" s="16"/>
      <c r="IK1166" s="16"/>
      <c r="IL1166" s="16"/>
      <c r="IM1166" s="16"/>
      <c r="IN1166" s="16"/>
      <c r="IO1166" s="16"/>
      <c r="IP1166" s="16"/>
      <c r="IQ1166" s="16"/>
      <c r="IR1166" s="16"/>
      <c r="IS1166" s="16"/>
      <c r="IT1166" s="16"/>
      <c r="IU1166" s="16"/>
      <c r="IV1166" s="16"/>
      <c r="IW1166" s="16"/>
      <c r="IX1166" s="16"/>
      <c r="IY1166" s="16"/>
      <c r="IZ1166" s="16"/>
      <c r="JA1166" s="16"/>
      <c r="JB1166" s="16"/>
      <c r="JC1166" s="16"/>
      <c r="JD1166" s="16"/>
      <c r="JE1166" s="16"/>
      <c r="JF1166" s="16"/>
      <c r="JG1166" s="16"/>
      <c r="JH1166" s="16"/>
      <c r="JI1166" s="16"/>
      <c r="JJ1166" s="16"/>
      <c r="JK1166" s="16"/>
      <c r="JL1166" s="16"/>
      <c r="JM1166" s="16"/>
      <c r="JN1166" s="16"/>
      <c r="JO1166" s="16"/>
      <c r="JP1166" s="16"/>
    </row>
    <row r="1167" spans="2:276" s="18" customFormat="1" ht="15.75" customHeight="1" x14ac:dyDescent="0.25">
      <c r="B1167" s="16"/>
      <c r="C1167" s="16"/>
      <c r="D1167" s="16"/>
      <c r="E1167" s="16"/>
      <c r="F1167" s="16"/>
      <c r="G1167" s="16"/>
      <c r="H1167" s="16"/>
      <c r="I1167" s="16"/>
      <c r="J1167" s="16"/>
      <c r="K1167" s="16"/>
      <c r="L1167" s="16"/>
      <c r="M1167" s="16"/>
      <c r="N1167" s="16"/>
      <c r="O1167" s="16"/>
      <c r="P1167" s="16"/>
      <c r="Q1167" s="16"/>
      <c r="R1167" s="16"/>
      <c r="S1167" s="16"/>
      <c r="T1167" s="16"/>
      <c r="U1167" s="16"/>
      <c r="V1167" s="16"/>
      <c r="W1167" s="16"/>
      <c r="X1167" s="16"/>
      <c r="Y1167" s="16"/>
      <c r="Z1167" s="16"/>
      <c r="AA1167" s="16"/>
      <c r="AB1167" s="16"/>
      <c r="AC1167" s="16"/>
      <c r="AD1167" s="16"/>
      <c r="AE1167" s="16"/>
      <c r="AF1167" s="16"/>
      <c r="AG1167" s="16"/>
      <c r="AH1167" s="16"/>
      <c r="AI1167" s="16"/>
      <c r="AJ1167" s="16"/>
      <c r="AK1167" s="16"/>
      <c r="AL1167" s="16"/>
      <c r="AM1167" s="16"/>
      <c r="AN1167" s="16"/>
      <c r="AO1167" s="16"/>
      <c r="AP1167" s="16"/>
      <c r="AQ1167" s="16"/>
      <c r="AR1167" s="16"/>
      <c r="AS1167" s="16"/>
      <c r="AT1167" s="16"/>
      <c r="AU1167" s="16"/>
      <c r="AV1167" s="16"/>
      <c r="AW1167" s="16"/>
      <c r="AX1167" s="16"/>
      <c r="AY1167" s="16"/>
      <c r="AZ1167" s="16"/>
      <c r="BA1167" s="16"/>
      <c r="BB1167" s="16"/>
      <c r="BC1167" s="16"/>
      <c r="BD1167" s="16"/>
      <c r="BE1167" s="16"/>
      <c r="BF1167" s="16"/>
      <c r="BG1167" s="16"/>
      <c r="BH1167" s="16"/>
      <c r="BI1167" s="16"/>
      <c r="BJ1167" s="16"/>
      <c r="BK1167" s="16"/>
      <c r="BL1167" s="16"/>
      <c r="BM1167" s="16"/>
      <c r="BN1167" s="16"/>
      <c r="BO1167" s="16"/>
      <c r="BP1167" s="16"/>
      <c r="BQ1167" s="16"/>
      <c r="BR1167" s="16"/>
      <c r="BS1167" s="16"/>
      <c r="BT1167" s="16"/>
      <c r="BU1167" s="16"/>
      <c r="BV1167" s="16"/>
      <c r="BW1167" s="16"/>
      <c r="BX1167" s="16"/>
      <c r="BY1167" s="16"/>
      <c r="BZ1167" s="16"/>
      <c r="CA1167" s="16"/>
      <c r="CB1167" s="16"/>
      <c r="CC1167" s="16"/>
      <c r="CD1167" s="16"/>
      <c r="CE1167" s="16"/>
      <c r="CF1167" s="16"/>
      <c r="CG1167" s="16"/>
      <c r="CH1167" s="16"/>
      <c r="CI1167" s="16"/>
      <c r="CJ1167" s="16"/>
      <c r="CK1167" s="16"/>
      <c r="CL1167" s="16"/>
      <c r="CM1167" s="16"/>
      <c r="CN1167" s="16"/>
      <c r="CO1167" s="16"/>
      <c r="CP1167" s="16"/>
      <c r="CQ1167" s="16"/>
      <c r="CR1167" s="16"/>
      <c r="CS1167" s="16"/>
      <c r="CT1167" s="16"/>
      <c r="CU1167" s="16"/>
      <c r="CV1167" s="16"/>
      <c r="CW1167" s="16"/>
      <c r="CX1167" s="16"/>
      <c r="CY1167" s="16"/>
      <c r="CZ1167" s="16"/>
      <c r="DA1167" s="16"/>
      <c r="DB1167" s="16"/>
      <c r="DC1167" s="16"/>
      <c r="DD1167" s="16"/>
      <c r="DE1167" s="16"/>
      <c r="DF1167" s="16"/>
      <c r="DG1167" s="16"/>
      <c r="DH1167" s="16"/>
      <c r="DI1167" s="16"/>
      <c r="DJ1167" s="16"/>
      <c r="DK1167" s="16"/>
      <c r="DL1167" s="16"/>
      <c r="DM1167" s="16"/>
      <c r="DN1167" s="16"/>
      <c r="DO1167" s="16"/>
      <c r="DP1167" s="16"/>
      <c r="DQ1167" s="16"/>
      <c r="DR1167" s="16"/>
      <c r="DS1167" s="16"/>
      <c r="DT1167" s="16"/>
      <c r="DU1167" s="16"/>
      <c r="DV1167" s="16"/>
      <c r="DW1167" s="16"/>
      <c r="DX1167" s="16"/>
      <c r="DY1167" s="16"/>
      <c r="DZ1167" s="16"/>
      <c r="EA1167" s="16"/>
      <c r="EB1167" s="16"/>
      <c r="EC1167" s="16"/>
      <c r="ED1167" s="16"/>
      <c r="EE1167" s="16"/>
      <c r="EF1167" s="16"/>
      <c r="EG1167" s="16"/>
      <c r="EH1167" s="16"/>
      <c r="EI1167" s="16"/>
      <c r="EJ1167" s="16"/>
      <c r="EK1167" s="16"/>
      <c r="EL1167" s="16"/>
      <c r="EM1167" s="16"/>
      <c r="EN1167" s="16"/>
      <c r="EO1167" s="16"/>
      <c r="EP1167" s="16"/>
      <c r="EQ1167" s="16"/>
      <c r="ER1167" s="16"/>
      <c r="ES1167" s="16"/>
      <c r="ET1167" s="16"/>
      <c r="EU1167" s="16"/>
      <c r="EV1167" s="16"/>
      <c r="EW1167" s="16"/>
      <c r="EX1167" s="16"/>
      <c r="EY1167" s="16"/>
      <c r="EZ1167" s="16"/>
      <c r="FA1167" s="16"/>
      <c r="FB1167" s="16"/>
      <c r="FC1167" s="16"/>
      <c r="FD1167" s="16"/>
      <c r="FE1167" s="16"/>
      <c r="FF1167" s="16"/>
      <c r="FG1167" s="16"/>
      <c r="FH1167" s="16"/>
      <c r="FI1167" s="16"/>
      <c r="FJ1167" s="16"/>
      <c r="FK1167" s="16"/>
      <c r="FL1167" s="16"/>
      <c r="FM1167" s="16"/>
      <c r="FN1167" s="16"/>
      <c r="FO1167" s="16"/>
      <c r="FP1167" s="16"/>
      <c r="FQ1167" s="16"/>
      <c r="FR1167" s="16"/>
      <c r="FS1167" s="16"/>
      <c r="FT1167" s="16"/>
      <c r="FU1167" s="16"/>
      <c r="FV1167" s="16"/>
      <c r="FW1167" s="16"/>
      <c r="FX1167" s="16"/>
      <c r="FY1167" s="16"/>
      <c r="FZ1167" s="16"/>
      <c r="GA1167" s="16"/>
      <c r="GB1167" s="16"/>
      <c r="GC1167" s="16"/>
      <c r="GD1167" s="16"/>
      <c r="GE1167" s="16"/>
      <c r="GF1167" s="16"/>
      <c r="GG1167" s="16"/>
      <c r="GH1167" s="16"/>
      <c r="GI1167" s="16"/>
      <c r="GJ1167" s="16"/>
      <c r="GK1167" s="16"/>
      <c r="GL1167" s="16"/>
      <c r="GM1167" s="16"/>
      <c r="GN1167" s="16"/>
      <c r="GO1167" s="16"/>
      <c r="GP1167" s="16"/>
      <c r="GQ1167" s="16"/>
      <c r="GR1167" s="16"/>
      <c r="GS1167" s="16"/>
      <c r="GT1167" s="16"/>
      <c r="GU1167" s="16"/>
      <c r="GV1167" s="16"/>
      <c r="GW1167" s="16"/>
      <c r="GX1167" s="16"/>
      <c r="GY1167" s="16"/>
      <c r="GZ1167" s="16"/>
      <c r="HA1167" s="16"/>
      <c r="HB1167" s="16"/>
      <c r="HC1167" s="16"/>
      <c r="HD1167" s="16"/>
      <c r="HE1167" s="16"/>
      <c r="HF1167" s="16"/>
      <c r="HG1167" s="16"/>
      <c r="HH1167" s="16"/>
      <c r="HI1167" s="16"/>
      <c r="HJ1167" s="16"/>
      <c r="HK1167" s="16"/>
      <c r="HL1167" s="16"/>
      <c r="HM1167" s="16"/>
      <c r="HN1167" s="16"/>
      <c r="HO1167" s="16"/>
      <c r="HP1167" s="16"/>
      <c r="HQ1167" s="16"/>
      <c r="HR1167" s="16"/>
      <c r="HS1167" s="16"/>
      <c r="HT1167" s="16"/>
      <c r="HU1167" s="16"/>
      <c r="HV1167" s="16"/>
      <c r="HW1167" s="16"/>
      <c r="HX1167" s="16"/>
      <c r="HY1167" s="16"/>
      <c r="HZ1167" s="16"/>
      <c r="IA1167" s="16"/>
      <c r="IB1167" s="16"/>
      <c r="IC1167" s="16"/>
      <c r="ID1167" s="16"/>
      <c r="IE1167" s="16"/>
      <c r="IF1167" s="16"/>
      <c r="IG1167" s="16"/>
      <c r="IH1167" s="16"/>
      <c r="II1167" s="16"/>
      <c r="IJ1167" s="16"/>
      <c r="IK1167" s="16"/>
      <c r="IL1167" s="16"/>
      <c r="IM1167" s="16"/>
      <c r="IN1167" s="16"/>
      <c r="IO1167" s="16"/>
      <c r="IP1167" s="16"/>
      <c r="IQ1167" s="16"/>
      <c r="IR1167" s="16"/>
      <c r="IS1167" s="16"/>
      <c r="IT1167" s="16"/>
      <c r="IU1167" s="16"/>
      <c r="IV1167" s="16"/>
      <c r="IW1167" s="16"/>
      <c r="IX1167" s="16"/>
      <c r="IY1167" s="16"/>
      <c r="IZ1167" s="16"/>
      <c r="JA1167" s="16"/>
      <c r="JB1167" s="16"/>
      <c r="JC1167" s="16"/>
      <c r="JD1167" s="16"/>
      <c r="JE1167" s="16"/>
      <c r="JF1167" s="16"/>
      <c r="JG1167" s="16"/>
      <c r="JH1167" s="16"/>
      <c r="JI1167" s="16"/>
      <c r="JJ1167" s="16"/>
      <c r="JK1167" s="16"/>
      <c r="JL1167" s="16"/>
      <c r="JM1167" s="16"/>
      <c r="JN1167" s="16"/>
      <c r="JO1167" s="16"/>
      <c r="JP1167" s="16"/>
    </row>
    <row r="1168" spans="2:276" s="18" customFormat="1" ht="15.75" customHeight="1" x14ac:dyDescent="0.25">
      <c r="B1168" s="16"/>
      <c r="C1168" s="16"/>
      <c r="D1168" s="16"/>
      <c r="E1168" s="16"/>
      <c r="F1168" s="16"/>
      <c r="G1168" s="16"/>
      <c r="H1168" s="16"/>
      <c r="I1168" s="16"/>
      <c r="J1168" s="16"/>
      <c r="K1168" s="16"/>
      <c r="L1168" s="16"/>
      <c r="M1168" s="16"/>
      <c r="N1168" s="16"/>
      <c r="O1168" s="16"/>
      <c r="P1168" s="16"/>
      <c r="Q1168" s="16"/>
      <c r="R1168" s="16"/>
      <c r="S1168" s="16"/>
      <c r="T1168" s="16"/>
      <c r="U1168" s="16"/>
      <c r="V1168" s="16"/>
      <c r="W1168" s="16"/>
      <c r="X1168" s="16"/>
      <c r="Y1168" s="16"/>
      <c r="Z1168" s="16"/>
      <c r="AA1168" s="16"/>
      <c r="AB1168" s="16"/>
      <c r="AC1168" s="16"/>
      <c r="AD1168" s="16"/>
      <c r="AE1168" s="16"/>
      <c r="AF1168" s="16"/>
      <c r="AG1168" s="16"/>
      <c r="AH1168" s="16"/>
      <c r="AI1168" s="16"/>
      <c r="AJ1168" s="16"/>
      <c r="AK1168" s="16"/>
      <c r="AL1168" s="16"/>
      <c r="AM1168" s="16"/>
      <c r="AN1168" s="16"/>
      <c r="AO1168" s="16"/>
      <c r="AP1168" s="16"/>
      <c r="AQ1168" s="16"/>
      <c r="AR1168" s="16"/>
      <c r="AS1168" s="16"/>
      <c r="AT1168" s="16"/>
      <c r="AU1168" s="16"/>
      <c r="AV1168" s="16"/>
      <c r="AW1168" s="16"/>
      <c r="AX1168" s="16"/>
      <c r="AY1168" s="16"/>
      <c r="AZ1168" s="16"/>
      <c r="BA1168" s="16"/>
      <c r="BB1168" s="16"/>
      <c r="BC1168" s="16"/>
      <c r="BD1168" s="16"/>
      <c r="BE1168" s="16"/>
      <c r="BF1168" s="16"/>
      <c r="BG1168" s="16"/>
      <c r="BH1168" s="16"/>
      <c r="BI1168" s="16"/>
      <c r="BJ1168" s="16"/>
      <c r="BK1168" s="16"/>
      <c r="BL1168" s="16"/>
      <c r="BM1168" s="16"/>
      <c r="BN1168" s="16"/>
      <c r="BO1168" s="16"/>
      <c r="BP1168" s="16"/>
      <c r="BQ1168" s="16"/>
      <c r="BR1168" s="16"/>
      <c r="BS1168" s="16"/>
      <c r="BT1168" s="16"/>
      <c r="BU1168" s="16"/>
      <c r="BV1168" s="16"/>
      <c r="BW1168" s="16"/>
      <c r="BX1168" s="16"/>
      <c r="BY1168" s="16"/>
      <c r="BZ1168" s="16"/>
      <c r="CA1168" s="16"/>
      <c r="CB1168" s="16"/>
      <c r="CC1168" s="16"/>
      <c r="CD1168" s="16"/>
      <c r="CE1168" s="16"/>
      <c r="CF1168" s="16"/>
      <c r="CG1168" s="16"/>
      <c r="CH1168" s="16"/>
      <c r="CI1168" s="16"/>
      <c r="CJ1168" s="16"/>
      <c r="CK1168" s="16"/>
      <c r="CL1168" s="16"/>
      <c r="CM1168" s="16"/>
      <c r="CN1168" s="16"/>
      <c r="CO1168" s="16"/>
      <c r="CP1168" s="16"/>
      <c r="CQ1168" s="16"/>
      <c r="CR1168" s="16"/>
      <c r="CS1168" s="16"/>
      <c r="CT1168" s="16"/>
      <c r="CU1168" s="16"/>
      <c r="CV1168" s="16"/>
      <c r="CW1168" s="16"/>
      <c r="CX1168" s="16"/>
      <c r="CY1168" s="16"/>
      <c r="CZ1168" s="16"/>
      <c r="DA1168" s="16"/>
      <c r="DB1168" s="16"/>
      <c r="DC1168" s="16"/>
      <c r="DD1168" s="16"/>
      <c r="DE1168" s="16"/>
      <c r="DF1168" s="16"/>
      <c r="DG1168" s="16"/>
      <c r="DH1168" s="16"/>
      <c r="DI1168" s="16"/>
      <c r="DJ1168" s="16"/>
      <c r="DK1168" s="16"/>
      <c r="DL1168" s="16"/>
      <c r="DM1168" s="16"/>
      <c r="DN1168" s="16"/>
      <c r="DO1168" s="16"/>
      <c r="DP1168" s="16"/>
      <c r="DQ1168" s="16"/>
      <c r="DR1168" s="16"/>
      <c r="DS1168" s="16"/>
      <c r="DT1168" s="16"/>
      <c r="DU1168" s="16"/>
      <c r="DV1168" s="16"/>
      <c r="DW1168" s="16"/>
      <c r="DX1168" s="16"/>
      <c r="DY1168" s="16"/>
      <c r="DZ1168" s="16"/>
      <c r="EA1168" s="16"/>
      <c r="EB1168" s="16"/>
      <c r="EC1168" s="16"/>
      <c r="ED1168" s="16"/>
      <c r="EE1168" s="16"/>
      <c r="EF1168" s="16"/>
      <c r="EG1168" s="16"/>
      <c r="EH1168" s="16"/>
      <c r="EI1168" s="16"/>
      <c r="EJ1168" s="16"/>
      <c r="EK1168" s="16"/>
      <c r="EL1168" s="16"/>
      <c r="EM1168" s="16"/>
      <c r="EN1168" s="16"/>
      <c r="EO1168" s="16"/>
      <c r="EP1168" s="16"/>
      <c r="EQ1168" s="16"/>
      <c r="ER1168" s="16"/>
      <c r="ES1168" s="16"/>
      <c r="ET1168" s="16"/>
      <c r="EU1168" s="16"/>
      <c r="EV1168" s="16"/>
      <c r="EW1168" s="16"/>
      <c r="EX1168" s="16"/>
      <c r="EY1168" s="16"/>
      <c r="EZ1168" s="16"/>
      <c r="FA1168" s="16"/>
      <c r="FB1168" s="16"/>
      <c r="FC1168" s="16"/>
      <c r="FD1168" s="16"/>
      <c r="FE1168" s="16"/>
      <c r="FF1168" s="16"/>
      <c r="FG1168" s="16"/>
      <c r="FH1168" s="16"/>
      <c r="FI1168" s="16"/>
      <c r="FJ1168" s="16"/>
      <c r="FK1168" s="16"/>
      <c r="FL1168" s="16"/>
      <c r="FM1168" s="16"/>
      <c r="FN1168" s="16"/>
      <c r="FO1168" s="16"/>
      <c r="FP1168" s="16"/>
      <c r="FQ1168" s="16"/>
      <c r="FR1168" s="16"/>
      <c r="FS1168" s="16"/>
      <c r="FT1168" s="16"/>
      <c r="FU1168" s="16"/>
      <c r="FV1168" s="16"/>
      <c r="FW1168" s="16"/>
      <c r="FX1168" s="16"/>
      <c r="FY1168" s="16"/>
      <c r="FZ1168" s="16"/>
      <c r="GA1168" s="16"/>
      <c r="GB1168" s="16"/>
      <c r="GC1168" s="16"/>
      <c r="GD1168" s="16"/>
      <c r="GE1168" s="16"/>
      <c r="GF1168" s="16"/>
      <c r="GG1168" s="16"/>
      <c r="GH1168" s="16"/>
      <c r="GI1168" s="16"/>
      <c r="GJ1168" s="16"/>
      <c r="GK1168" s="16"/>
      <c r="GL1168" s="16"/>
      <c r="GM1168" s="16"/>
      <c r="GN1168" s="16"/>
      <c r="GO1168" s="16"/>
      <c r="GP1168" s="16"/>
      <c r="GQ1168" s="16"/>
      <c r="GR1168" s="16"/>
      <c r="GS1168" s="16"/>
      <c r="GT1168" s="16"/>
      <c r="GU1168" s="16"/>
      <c r="GV1168" s="16"/>
      <c r="GW1168" s="16"/>
      <c r="GX1168" s="16"/>
      <c r="GY1168" s="16"/>
      <c r="GZ1168" s="16"/>
      <c r="HA1168" s="16"/>
      <c r="HB1168" s="16"/>
      <c r="HC1168" s="16"/>
      <c r="HD1168" s="16"/>
      <c r="HE1168" s="16"/>
      <c r="HF1168" s="16"/>
      <c r="HG1168" s="16"/>
      <c r="HH1168" s="16"/>
      <c r="HI1168" s="16"/>
      <c r="HJ1168" s="16"/>
      <c r="HK1168" s="16"/>
      <c r="HL1168" s="16"/>
      <c r="HM1168" s="16"/>
      <c r="HN1168" s="16"/>
      <c r="HO1168" s="16"/>
      <c r="HP1168" s="16"/>
      <c r="HQ1168" s="16"/>
      <c r="HR1168" s="16"/>
      <c r="HS1168" s="16"/>
      <c r="HT1168" s="16"/>
      <c r="HU1168" s="16"/>
      <c r="HV1168" s="16"/>
      <c r="HW1168" s="16"/>
      <c r="HX1168" s="16"/>
      <c r="HY1168" s="16"/>
      <c r="HZ1168" s="16"/>
      <c r="IA1168" s="16"/>
      <c r="IB1168" s="16"/>
      <c r="IC1168" s="16"/>
      <c r="ID1168" s="16"/>
      <c r="IE1168" s="16"/>
      <c r="IF1168" s="16"/>
      <c r="IG1168" s="16"/>
      <c r="IH1168" s="16"/>
      <c r="II1168" s="16"/>
      <c r="IJ1168" s="16"/>
      <c r="IK1168" s="16"/>
      <c r="IL1168" s="16"/>
      <c r="IM1168" s="16"/>
      <c r="IN1168" s="16"/>
      <c r="IO1168" s="16"/>
      <c r="IP1168" s="16"/>
      <c r="IQ1168" s="16"/>
      <c r="IR1168" s="16"/>
      <c r="IS1168" s="16"/>
      <c r="IT1168" s="16"/>
      <c r="IU1168" s="16"/>
      <c r="IV1168" s="16"/>
      <c r="IW1168" s="16"/>
      <c r="IX1168" s="16"/>
      <c r="IY1168" s="16"/>
      <c r="IZ1168" s="16"/>
      <c r="JA1168" s="16"/>
      <c r="JB1168" s="16"/>
      <c r="JC1168" s="16"/>
      <c r="JD1168" s="16"/>
      <c r="JE1168" s="16"/>
      <c r="JF1168" s="16"/>
      <c r="JG1168" s="16"/>
      <c r="JH1168" s="16"/>
      <c r="JI1168" s="16"/>
      <c r="JJ1168" s="16"/>
      <c r="JK1168" s="16"/>
      <c r="JL1168" s="16"/>
      <c r="JM1168" s="16"/>
      <c r="JN1168" s="16"/>
      <c r="JO1168" s="16"/>
      <c r="JP1168" s="16"/>
    </row>
    <row r="1169" spans="2:276" s="18" customFormat="1" ht="15.75" customHeight="1" x14ac:dyDescent="0.25">
      <c r="B1169" s="16"/>
      <c r="C1169" s="16"/>
      <c r="D1169" s="16"/>
      <c r="E1169" s="16"/>
      <c r="F1169" s="16"/>
      <c r="G1169" s="16"/>
      <c r="H1169" s="16"/>
      <c r="I1169" s="16"/>
      <c r="J1169" s="16"/>
      <c r="K1169" s="16"/>
      <c r="L1169" s="16"/>
      <c r="M1169" s="16"/>
      <c r="N1169" s="16"/>
      <c r="O1169" s="16"/>
      <c r="P1169" s="16"/>
      <c r="Q1169" s="16"/>
      <c r="R1169" s="16"/>
      <c r="S1169" s="16"/>
      <c r="T1169" s="16"/>
      <c r="U1169" s="16"/>
      <c r="V1169" s="16"/>
      <c r="W1169" s="16"/>
      <c r="X1169" s="16"/>
      <c r="Y1169" s="16"/>
      <c r="Z1169" s="16"/>
      <c r="AA1169" s="16"/>
      <c r="AB1169" s="16"/>
      <c r="AC1169" s="16"/>
      <c r="AD1169" s="16"/>
      <c r="AE1169" s="16"/>
      <c r="AF1169" s="16"/>
      <c r="AG1169" s="16"/>
      <c r="AH1169" s="16"/>
      <c r="AI1169" s="16"/>
      <c r="AJ1169" s="16"/>
      <c r="AK1169" s="16"/>
      <c r="AL1169" s="16"/>
      <c r="AM1169" s="16"/>
      <c r="AN1169" s="16"/>
      <c r="AO1169" s="16"/>
      <c r="AP1169" s="16"/>
      <c r="AQ1169" s="16"/>
      <c r="AR1169" s="16"/>
      <c r="AS1169" s="16"/>
      <c r="AT1169" s="16"/>
      <c r="AU1169" s="16"/>
      <c r="AV1169" s="16"/>
      <c r="AW1169" s="16"/>
      <c r="AX1169" s="16"/>
      <c r="AY1169" s="16"/>
      <c r="AZ1169" s="16"/>
      <c r="BA1169" s="16"/>
      <c r="BB1169" s="16"/>
      <c r="BC1169" s="16"/>
      <c r="BD1169" s="16"/>
      <c r="BE1169" s="16"/>
      <c r="BF1169" s="16"/>
      <c r="BG1169" s="16"/>
      <c r="BH1169" s="16"/>
      <c r="BI1169" s="16"/>
      <c r="BJ1169" s="16"/>
      <c r="BK1169" s="16"/>
      <c r="BL1169" s="16"/>
      <c r="BM1169" s="16"/>
      <c r="BN1169" s="16"/>
      <c r="BO1169" s="16"/>
      <c r="BP1169" s="16"/>
      <c r="BQ1169" s="16"/>
      <c r="BR1169" s="16"/>
      <c r="BS1169" s="16"/>
      <c r="BT1169" s="16"/>
      <c r="BU1169" s="16"/>
      <c r="BV1169" s="16"/>
      <c r="BW1169" s="16"/>
      <c r="BX1169" s="16"/>
      <c r="BY1169" s="16"/>
      <c r="BZ1169" s="16"/>
      <c r="CA1169" s="16"/>
      <c r="CB1169" s="16"/>
      <c r="CC1169" s="16"/>
      <c r="CD1169" s="16"/>
      <c r="CE1169" s="16"/>
      <c r="CF1169" s="16"/>
      <c r="CG1169" s="16"/>
      <c r="CH1169" s="16"/>
      <c r="CI1169" s="16"/>
      <c r="CJ1169" s="16"/>
      <c r="CK1169" s="16"/>
      <c r="CL1169" s="16"/>
      <c r="CM1169" s="16"/>
      <c r="CN1169" s="16"/>
      <c r="CO1169" s="16"/>
      <c r="CP1169" s="16"/>
      <c r="CQ1169" s="16"/>
      <c r="CR1169" s="16"/>
      <c r="CS1169" s="16"/>
      <c r="CT1169" s="16"/>
      <c r="CU1169" s="16"/>
      <c r="CV1169" s="16"/>
      <c r="CW1169" s="16"/>
      <c r="CX1169" s="16"/>
      <c r="CY1169" s="16"/>
      <c r="CZ1169" s="16"/>
      <c r="DA1169" s="16"/>
      <c r="DB1169" s="16"/>
      <c r="DC1169" s="16"/>
      <c r="DD1169" s="16"/>
      <c r="DE1169" s="16"/>
      <c r="DF1169" s="16"/>
      <c r="DG1169" s="16"/>
      <c r="DH1169" s="16"/>
      <c r="DI1169" s="16"/>
      <c r="DJ1169" s="16"/>
      <c r="DK1169" s="16"/>
      <c r="DL1169" s="16"/>
      <c r="DM1169" s="16"/>
      <c r="DN1169" s="16"/>
      <c r="DO1169" s="16"/>
      <c r="DP1169" s="16"/>
      <c r="DQ1169" s="16"/>
      <c r="DR1169" s="16"/>
      <c r="DS1169" s="16"/>
      <c r="DT1169" s="16"/>
      <c r="DU1169" s="16"/>
      <c r="DV1169" s="16"/>
      <c r="DW1169" s="16"/>
      <c r="DX1169" s="16"/>
      <c r="DY1169" s="16"/>
      <c r="DZ1169" s="16"/>
      <c r="EA1169" s="16"/>
      <c r="EB1169" s="16"/>
      <c r="EC1169" s="16"/>
      <c r="ED1169" s="16"/>
      <c r="EE1169" s="16"/>
      <c r="EF1169" s="16"/>
      <c r="EG1169" s="16"/>
      <c r="EH1169" s="16"/>
      <c r="EI1169" s="16"/>
      <c r="EJ1169" s="16"/>
      <c r="EK1169" s="16"/>
      <c r="EL1169" s="16"/>
      <c r="EM1169" s="16"/>
      <c r="EN1169" s="16"/>
      <c r="EO1169" s="16"/>
      <c r="EP1169" s="16"/>
      <c r="EQ1169" s="16"/>
      <c r="ER1169" s="16"/>
      <c r="ES1169" s="16"/>
      <c r="ET1169" s="16"/>
      <c r="EU1169" s="16"/>
      <c r="EV1169" s="16"/>
      <c r="EW1169" s="16"/>
      <c r="EX1169" s="16"/>
      <c r="EY1169" s="16"/>
      <c r="EZ1169" s="16"/>
      <c r="FA1169" s="16"/>
      <c r="FB1169" s="16"/>
      <c r="FC1169" s="16"/>
      <c r="FD1169" s="16"/>
      <c r="FE1169" s="16"/>
      <c r="FF1169" s="16"/>
      <c r="FG1169" s="16"/>
      <c r="FH1169" s="16"/>
      <c r="FI1169" s="16"/>
      <c r="FJ1169" s="16"/>
      <c r="FK1169" s="16"/>
      <c r="FL1169" s="16"/>
      <c r="FM1169" s="16"/>
      <c r="FN1169" s="16"/>
      <c r="FO1169" s="16"/>
      <c r="FP1169" s="16"/>
      <c r="FQ1169" s="16"/>
      <c r="FR1169" s="16"/>
      <c r="FS1169" s="16"/>
      <c r="FT1169" s="16"/>
      <c r="FU1169" s="16"/>
      <c r="FV1169" s="16"/>
      <c r="FW1169" s="16"/>
      <c r="FX1169" s="16"/>
      <c r="FY1169" s="16"/>
      <c r="FZ1169" s="16"/>
      <c r="GA1169" s="16"/>
      <c r="GB1169" s="16"/>
      <c r="GC1169" s="16"/>
      <c r="GD1169" s="16"/>
      <c r="GE1169" s="16"/>
      <c r="GF1169" s="16"/>
      <c r="GG1169" s="16"/>
      <c r="GH1169" s="16"/>
      <c r="GI1169" s="16"/>
      <c r="GJ1169" s="16"/>
      <c r="GK1169" s="16"/>
      <c r="GL1169" s="16"/>
      <c r="GM1169" s="16"/>
      <c r="GN1169" s="16"/>
      <c r="GO1169" s="16"/>
      <c r="GP1169" s="16"/>
      <c r="GQ1169" s="16"/>
      <c r="GR1169" s="16"/>
      <c r="GS1169" s="16"/>
      <c r="GT1169" s="16"/>
      <c r="GU1169" s="16"/>
      <c r="GV1169" s="16"/>
      <c r="GW1169" s="16"/>
      <c r="GX1169" s="16"/>
      <c r="GY1169" s="16"/>
      <c r="GZ1169" s="16"/>
      <c r="HA1169" s="16"/>
      <c r="HB1169" s="16"/>
      <c r="HC1169" s="16"/>
      <c r="HD1169" s="16"/>
      <c r="HE1169" s="16"/>
      <c r="HF1169" s="16"/>
      <c r="HG1169" s="16"/>
      <c r="HH1169" s="16"/>
      <c r="HI1169" s="16"/>
      <c r="HJ1169" s="16"/>
      <c r="HK1169" s="16"/>
      <c r="HL1169" s="16"/>
      <c r="HM1169" s="16"/>
      <c r="HN1169" s="16"/>
      <c r="HO1169" s="16"/>
      <c r="HP1169" s="16"/>
      <c r="HQ1169" s="16"/>
      <c r="HR1169" s="16"/>
      <c r="HS1169" s="16"/>
      <c r="HT1169" s="16"/>
      <c r="HU1169" s="16"/>
      <c r="HV1169" s="16"/>
      <c r="HW1169" s="16"/>
      <c r="HX1169" s="16"/>
      <c r="HY1169" s="16"/>
      <c r="HZ1169" s="16"/>
      <c r="IA1169" s="16"/>
      <c r="IB1169" s="16"/>
      <c r="IC1169" s="16"/>
      <c r="ID1169" s="16"/>
      <c r="IE1169" s="16"/>
      <c r="IF1169" s="16"/>
      <c r="IG1169" s="16"/>
      <c r="IH1169" s="16"/>
      <c r="II1169" s="16"/>
      <c r="IJ1169" s="16"/>
      <c r="IK1169" s="16"/>
      <c r="IL1169" s="16"/>
      <c r="IM1169" s="16"/>
      <c r="IN1169" s="16"/>
      <c r="IO1169" s="16"/>
      <c r="IP1169" s="16"/>
      <c r="IQ1169" s="16"/>
      <c r="IR1169" s="16"/>
      <c r="IS1169" s="16"/>
      <c r="IT1169" s="16"/>
      <c r="IU1169" s="16"/>
      <c r="IV1169" s="16"/>
      <c r="IW1169" s="16"/>
      <c r="IX1169" s="16"/>
      <c r="IY1169" s="16"/>
      <c r="IZ1169" s="16"/>
      <c r="JA1169" s="16"/>
      <c r="JB1169" s="16"/>
      <c r="JC1169" s="16"/>
      <c r="JD1169" s="16"/>
      <c r="JE1169" s="16"/>
      <c r="JF1169" s="16"/>
      <c r="JG1169" s="16"/>
      <c r="JH1169" s="16"/>
      <c r="JI1169" s="16"/>
      <c r="JJ1169" s="16"/>
      <c r="JK1169" s="16"/>
      <c r="JL1169" s="16"/>
      <c r="JM1169" s="16"/>
      <c r="JN1169" s="16"/>
      <c r="JO1169" s="16"/>
      <c r="JP1169" s="16"/>
    </row>
    <row r="1170" spans="2:276" s="18" customFormat="1" ht="15.75" customHeight="1" x14ac:dyDescent="0.25">
      <c r="B1170" s="16"/>
      <c r="C1170" s="16"/>
      <c r="D1170" s="16"/>
      <c r="E1170" s="16"/>
      <c r="F1170" s="16"/>
      <c r="G1170" s="16"/>
      <c r="H1170" s="16"/>
      <c r="I1170" s="16"/>
      <c r="J1170" s="16"/>
      <c r="K1170" s="16"/>
      <c r="L1170" s="16"/>
      <c r="M1170" s="16"/>
      <c r="N1170" s="16"/>
      <c r="O1170" s="16"/>
      <c r="P1170" s="16"/>
      <c r="Q1170" s="16"/>
      <c r="R1170" s="16"/>
      <c r="S1170" s="16"/>
      <c r="T1170" s="16"/>
      <c r="U1170" s="16"/>
      <c r="V1170" s="16"/>
      <c r="W1170" s="16"/>
      <c r="X1170" s="16"/>
      <c r="Y1170" s="16"/>
      <c r="Z1170" s="16"/>
      <c r="AA1170" s="16"/>
      <c r="AB1170" s="16"/>
      <c r="AC1170" s="16"/>
      <c r="AD1170" s="16"/>
      <c r="AE1170" s="16"/>
      <c r="AF1170" s="16"/>
      <c r="AG1170" s="16"/>
      <c r="AH1170" s="16"/>
      <c r="AI1170" s="16"/>
      <c r="AJ1170" s="16"/>
      <c r="AK1170" s="16"/>
      <c r="AL1170" s="16"/>
      <c r="AM1170" s="16"/>
      <c r="AN1170" s="16"/>
      <c r="AO1170" s="16"/>
      <c r="AP1170" s="16"/>
      <c r="AQ1170" s="16"/>
      <c r="AR1170" s="16"/>
      <c r="AS1170" s="16"/>
      <c r="AT1170" s="16"/>
      <c r="AU1170" s="16"/>
      <c r="AV1170" s="16"/>
      <c r="AW1170" s="16"/>
      <c r="AX1170" s="16"/>
      <c r="AY1170" s="16"/>
      <c r="AZ1170" s="16"/>
      <c r="BA1170" s="16"/>
      <c r="BB1170" s="16"/>
      <c r="BC1170" s="16"/>
      <c r="BD1170" s="16"/>
      <c r="BE1170" s="16"/>
      <c r="BF1170" s="16"/>
      <c r="BG1170" s="16"/>
      <c r="BH1170" s="16"/>
      <c r="BI1170" s="16"/>
      <c r="BJ1170" s="16"/>
      <c r="BK1170" s="16"/>
      <c r="BL1170" s="16"/>
      <c r="BM1170" s="16"/>
      <c r="BN1170" s="16"/>
      <c r="BO1170" s="16"/>
      <c r="BP1170" s="16"/>
      <c r="BQ1170" s="16"/>
      <c r="BR1170" s="16"/>
      <c r="BS1170" s="16"/>
      <c r="BT1170" s="16"/>
      <c r="BU1170" s="16"/>
      <c r="BV1170" s="16"/>
      <c r="BW1170" s="16"/>
      <c r="BX1170" s="16"/>
      <c r="BY1170" s="16"/>
      <c r="BZ1170" s="16"/>
      <c r="CA1170" s="16"/>
      <c r="CB1170" s="16"/>
      <c r="CC1170" s="16"/>
      <c r="CD1170" s="16"/>
      <c r="CE1170" s="16"/>
      <c r="CF1170" s="16"/>
      <c r="CG1170" s="16"/>
      <c r="CH1170" s="16"/>
      <c r="CI1170" s="16"/>
      <c r="CJ1170" s="16"/>
      <c r="CK1170" s="16"/>
      <c r="CL1170" s="16"/>
      <c r="CM1170" s="16"/>
      <c r="CN1170" s="16"/>
      <c r="CO1170" s="16"/>
      <c r="CP1170" s="16"/>
      <c r="CQ1170" s="16"/>
      <c r="CR1170" s="16"/>
      <c r="CS1170" s="16"/>
      <c r="CT1170" s="16"/>
      <c r="CU1170" s="16"/>
      <c r="CV1170" s="16"/>
      <c r="CW1170" s="16"/>
      <c r="CX1170" s="16"/>
      <c r="CY1170" s="16"/>
      <c r="CZ1170" s="16"/>
      <c r="DA1170" s="16"/>
      <c r="DB1170" s="16"/>
      <c r="DC1170" s="16"/>
      <c r="DD1170" s="16"/>
      <c r="DE1170" s="16"/>
      <c r="DF1170" s="16"/>
      <c r="DG1170" s="16"/>
      <c r="DH1170" s="16"/>
      <c r="DI1170" s="16"/>
      <c r="DJ1170" s="16"/>
      <c r="DK1170" s="16"/>
      <c r="DL1170" s="16"/>
      <c r="DM1170" s="16"/>
      <c r="DN1170" s="16"/>
      <c r="DO1170" s="16"/>
      <c r="DP1170" s="16"/>
      <c r="DQ1170" s="16"/>
      <c r="DR1170" s="16"/>
      <c r="DS1170" s="16"/>
      <c r="DT1170" s="16"/>
      <c r="DU1170" s="16"/>
      <c r="DV1170" s="16"/>
      <c r="DW1170" s="16"/>
      <c r="DX1170" s="16"/>
      <c r="DY1170" s="16"/>
      <c r="DZ1170" s="16"/>
      <c r="EA1170" s="16"/>
      <c r="EB1170" s="16"/>
      <c r="EC1170" s="16"/>
      <c r="ED1170" s="16"/>
      <c r="EE1170" s="16"/>
      <c r="EF1170" s="16"/>
      <c r="EG1170" s="16"/>
      <c r="EH1170" s="16"/>
      <c r="EI1170" s="16"/>
      <c r="EJ1170" s="16"/>
      <c r="EK1170" s="16"/>
      <c r="EL1170" s="16"/>
      <c r="EM1170" s="16"/>
      <c r="EN1170" s="16"/>
      <c r="EO1170" s="16"/>
      <c r="EP1170" s="16"/>
      <c r="EQ1170" s="16"/>
      <c r="ER1170" s="16"/>
      <c r="ES1170" s="16"/>
      <c r="ET1170" s="16"/>
      <c r="EU1170" s="16"/>
      <c r="EV1170" s="16"/>
      <c r="EW1170" s="16"/>
      <c r="EX1170" s="16"/>
      <c r="EY1170" s="16"/>
      <c r="EZ1170" s="16"/>
      <c r="FA1170" s="16"/>
      <c r="FB1170" s="16"/>
      <c r="FC1170" s="16"/>
      <c r="FD1170" s="16"/>
      <c r="FE1170" s="16"/>
      <c r="FF1170" s="16"/>
      <c r="FG1170" s="16"/>
      <c r="FH1170" s="16"/>
      <c r="FI1170" s="16"/>
      <c r="FJ1170" s="16"/>
      <c r="FK1170" s="16"/>
      <c r="FL1170" s="16"/>
      <c r="FM1170" s="16"/>
      <c r="FN1170" s="16"/>
      <c r="FO1170" s="16"/>
      <c r="FP1170" s="16"/>
      <c r="FQ1170" s="16"/>
      <c r="FR1170" s="16"/>
      <c r="FS1170" s="16"/>
      <c r="FT1170" s="16"/>
      <c r="FU1170" s="16"/>
      <c r="FV1170" s="16"/>
      <c r="FW1170" s="16"/>
      <c r="FX1170" s="16"/>
      <c r="FY1170" s="16"/>
      <c r="FZ1170" s="16"/>
      <c r="GA1170" s="16"/>
      <c r="GB1170" s="16"/>
      <c r="GC1170" s="16"/>
      <c r="GD1170" s="16"/>
      <c r="GE1170" s="16"/>
      <c r="GF1170" s="16"/>
      <c r="GG1170" s="16"/>
      <c r="GH1170" s="16"/>
      <c r="GI1170" s="16"/>
      <c r="GJ1170" s="16"/>
      <c r="GK1170" s="16"/>
      <c r="GL1170" s="16"/>
      <c r="GM1170" s="16"/>
      <c r="GN1170" s="16"/>
      <c r="GO1170" s="16"/>
      <c r="GP1170" s="16"/>
      <c r="GQ1170" s="16"/>
      <c r="GR1170" s="16"/>
      <c r="GS1170" s="16"/>
      <c r="GT1170" s="16"/>
      <c r="GU1170" s="16"/>
      <c r="GV1170" s="16"/>
      <c r="GW1170" s="16"/>
      <c r="GX1170" s="16"/>
      <c r="GY1170" s="16"/>
      <c r="GZ1170" s="16"/>
      <c r="HA1170" s="16"/>
      <c r="HB1170" s="16"/>
      <c r="HC1170" s="16"/>
      <c r="HD1170" s="16"/>
      <c r="HE1170" s="16"/>
      <c r="HF1170" s="16"/>
      <c r="HG1170" s="16"/>
      <c r="HH1170" s="16"/>
      <c r="HI1170" s="16"/>
      <c r="HJ1170" s="16"/>
      <c r="HK1170" s="16"/>
      <c r="HL1170" s="16"/>
      <c r="HM1170" s="16"/>
      <c r="HN1170" s="16"/>
      <c r="HO1170" s="16"/>
      <c r="HP1170" s="16"/>
      <c r="HQ1170" s="16"/>
      <c r="HR1170" s="16"/>
      <c r="HS1170" s="16"/>
      <c r="HT1170" s="16"/>
      <c r="HU1170" s="16"/>
      <c r="HV1170" s="16"/>
      <c r="HW1170" s="16"/>
      <c r="HX1170" s="16"/>
      <c r="HY1170" s="16"/>
      <c r="HZ1170" s="16"/>
      <c r="IA1170" s="16"/>
      <c r="IB1170" s="16"/>
      <c r="IC1170" s="16"/>
      <c r="ID1170" s="16"/>
      <c r="IE1170" s="16"/>
      <c r="IF1170" s="16"/>
      <c r="IG1170" s="16"/>
      <c r="IH1170" s="16"/>
      <c r="II1170" s="16"/>
      <c r="IJ1170" s="16"/>
      <c r="IK1170" s="16"/>
      <c r="IL1170" s="16"/>
      <c r="IM1170" s="16"/>
      <c r="IN1170" s="16"/>
      <c r="IO1170" s="16"/>
      <c r="IP1170" s="16"/>
      <c r="IQ1170" s="16"/>
      <c r="IR1170" s="16"/>
      <c r="IS1170" s="16"/>
      <c r="IT1170" s="16"/>
      <c r="IU1170" s="16"/>
      <c r="IV1170" s="16"/>
      <c r="IW1170" s="16"/>
      <c r="IX1170" s="16"/>
      <c r="IY1170" s="16"/>
      <c r="IZ1170" s="16"/>
      <c r="JA1170" s="16"/>
      <c r="JB1170" s="16"/>
      <c r="JC1170" s="16"/>
      <c r="JD1170" s="16"/>
      <c r="JE1170" s="16"/>
      <c r="JF1170" s="16"/>
      <c r="JG1170" s="16"/>
      <c r="JH1170" s="16"/>
      <c r="JI1170" s="16"/>
      <c r="JJ1170" s="16"/>
      <c r="JK1170" s="16"/>
      <c r="JL1170" s="16"/>
      <c r="JM1170" s="16"/>
      <c r="JN1170" s="16"/>
      <c r="JO1170" s="16"/>
      <c r="JP1170" s="16"/>
    </row>
    <row r="1171" spans="2:276" s="18" customFormat="1" ht="15.75" customHeight="1" x14ac:dyDescent="0.25">
      <c r="B1171" s="16"/>
      <c r="C1171" s="16"/>
      <c r="D1171" s="16"/>
      <c r="E1171" s="16"/>
      <c r="F1171" s="16"/>
      <c r="G1171" s="16"/>
      <c r="H1171" s="16"/>
      <c r="I1171" s="16"/>
      <c r="J1171" s="16"/>
      <c r="K1171" s="16"/>
      <c r="L1171" s="16"/>
      <c r="M1171" s="16"/>
      <c r="N1171" s="16"/>
      <c r="O1171" s="16"/>
      <c r="P1171" s="16"/>
      <c r="Q1171" s="16"/>
      <c r="R1171" s="16"/>
      <c r="S1171" s="16"/>
      <c r="T1171" s="16"/>
      <c r="U1171" s="16"/>
      <c r="V1171" s="16"/>
      <c r="W1171" s="16"/>
      <c r="X1171" s="16"/>
      <c r="Y1171" s="16"/>
      <c r="Z1171" s="16"/>
      <c r="AA1171" s="16"/>
      <c r="AB1171" s="16"/>
      <c r="AC1171" s="16"/>
      <c r="AD1171" s="16"/>
      <c r="AE1171" s="16"/>
      <c r="AF1171" s="16"/>
      <c r="AG1171" s="16"/>
      <c r="AH1171" s="16"/>
      <c r="AI1171" s="16"/>
      <c r="AJ1171" s="16"/>
      <c r="AK1171" s="16"/>
      <c r="AL1171" s="16"/>
      <c r="AM1171" s="16"/>
      <c r="AN1171" s="16"/>
      <c r="AO1171" s="16"/>
      <c r="AP1171" s="16"/>
      <c r="AQ1171" s="16"/>
      <c r="AR1171" s="16"/>
      <c r="AS1171" s="16"/>
      <c r="AT1171" s="16"/>
      <c r="AU1171" s="16"/>
      <c r="AV1171" s="16"/>
      <c r="AW1171" s="16"/>
      <c r="AX1171" s="16"/>
      <c r="AY1171" s="16"/>
      <c r="AZ1171" s="16"/>
      <c r="BA1171" s="16"/>
      <c r="BB1171" s="16"/>
      <c r="BC1171" s="16"/>
      <c r="BD1171" s="16"/>
      <c r="BE1171" s="16"/>
      <c r="BF1171" s="16"/>
      <c r="BG1171" s="16"/>
      <c r="BH1171" s="16"/>
      <c r="BI1171" s="16"/>
      <c r="BJ1171" s="16"/>
      <c r="BK1171" s="16"/>
      <c r="BL1171" s="16"/>
      <c r="BM1171" s="16"/>
      <c r="BN1171" s="16"/>
      <c r="BO1171" s="16"/>
      <c r="BP1171" s="16"/>
      <c r="BQ1171" s="16"/>
      <c r="BR1171" s="16"/>
      <c r="BS1171" s="16"/>
      <c r="BT1171" s="16"/>
      <c r="BU1171" s="16"/>
      <c r="BV1171" s="16"/>
      <c r="BW1171" s="16"/>
      <c r="BX1171" s="16"/>
      <c r="BY1171" s="16"/>
      <c r="BZ1171" s="16"/>
      <c r="CA1171" s="16"/>
      <c r="CB1171" s="16"/>
      <c r="CC1171" s="16"/>
      <c r="CD1171" s="16"/>
      <c r="CE1171" s="16"/>
      <c r="CF1171" s="16"/>
      <c r="CG1171" s="16"/>
      <c r="CH1171" s="16"/>
      <c r="CI1171" s="16"/>
      <c r="CJ1171" s="16"/>
      <c r="CK1171" s="16"/>
      <c r="CL1171" s="16"/>
      <c r="CM1171" s="16"/>
      <c r="CN1171" s="16"/>
      <c r="CO1171" s="16"/>
      <c r="CP1171" s="16"/>
      <c r="CQ1171" s="16"/>
      <c r="CR1171" s="16"/>
      <c r="CS1171" s="16"/>
      <c r="CT1171" s="16"/>
      <c r="CU1171" s="16"/>
      <c r="CV1171" s="16"/>
      <c r="CW1171" s="16"/>
      <c r="CX1171" s="16"/>
      <c r="CY1171" s="16"/>
      <c r="CZ1171" s="16"/>
      <c r="DA1171" s="16"/>
      <c r="DB1171" s="16"/>
      <c r="DC1171" s="16"/>
      <c r="DD1171" s="16"/>
      <c r="DE1171" s="16"/>
      <c r="DF1171" s="16"/>
      <c r="DG1171" s="16"/>
      <c r="DH1171" s="16"/>
      <c r="DI1171" s="16"/>
      <c r="DJ1171" s="16"/>
      <c r="DK1171" s="16"/>
      <c r="DL1171" s="16"/>
      <c r="DM1171" s="16"/>
      <c r="DN1171" s="16"/>
      <c r="DO1171" s="16"/>
      <c r="DP1171" s="16"/>
      <c r="DQ1171" s="16"/>
      <c r="DR1171" s="16"/>
      <c r="DS1171" s="16"/>
      <c r="DT1171" s="16"/>
      <c r="DU1171" s="16"/>
      <c r="DV1171" s="16"/>
      <c r="DW1171" s="16"/>
      <c r="DX1171" s="16"/>
      <c r="DY1171" s="16"/>
      <c r="DZ1171" s="16"/>
      <c r="EA1171" s="16"/>
      <c r="EB1171" s="16"/>
      <c r="EC1171" s="16"/>
      <c r="ED1171" s="16"/>
      <c r="EE1171" s="16"/>
      <c r="EF1171" s="16"/>
      <c r="EG1171" s="16"/>
      <c r="EH1171" s="16"/>
      <c r="EI1171" s="16"/>
      <c r="EJ1171" s="16"/>
      <c r="EK1171" s="16"/>
      <c r="EL1171" s="16"/>
      <c r="EM1171" s="16"/>
      <c r="EN1171" s="16"/>
      <c r="EO1171" s="16"/>
      <c r="EP1171" s="16"/>
      <c r="EQ1171" s="16"/>
      <c r="ER1171" s="16"/>
      <c r="ES1171" s="16"/>
      <c r="ET1171" s="16"/>
      <c r="EU1171" s="16"/>
      <c r="EV1171" s="16"/>
      <c r="EW1171" s="16"/>
      <c r="EX1171" s="16"/>
      <c r="EY1171" s="16"/>
      <c r="EZ1171" s="16"/>
      <c r="FA1171" s="16"/>
      <c r="FB1171" s="16"/>
      <c r="FC1171" s="16"/>
      <c r="FD1171" s="16"/>
      <c r="FE1171" s="16"/>
      <c r="FF1171" s="16"/>
      <c r="FG1171" s="16"/>
      <c r="FH1171" s="16"/>
      <c r="FI1171" s="16"/>
      <c r="FJ1171" s="16"/>
      <c r="FK1171" s="16"/>
      <c r="FL1171" s="16"/>
      <c r="FM1171" s="16"/>
      <c r="FN1171" s="16"/>
      <c r="FO1171" s="16"/>
      <c r="FP1171" s="16"/>
      <c r="FQ1171" s="16"/>
      <c r="FR1171" s="16"/>
      <c r="FS1171" s="16"/>
      <c r="FT1171" s="16"/>
      <c r="FU1171" s="16"/>
      <c r="FV1171" s="16"/>
      <c r="FW1171" s="16"/>
      <c r="FX1171" s="16"/>
      <c r="FY1171" s="16"/>
      <c r="FZ1171" s="16"/>
      <c r="GA1171" s="16"/>
      <c r="GB1171" s="16"/>
      <c r="GC1171" s="16"/>
      <c r="GD1171" s="16"/>
      <c r="GE1171" s="16"/>
      <c r="GF1171" s="16"/>
      <c r="GG1171" s="16"/>
      <c r="GH1171" s="16"/>
      <c r="GI1171" s="16"/>
      <c r="GJ1171" s="16"/>
      <c r="GK1171" s="16"/>
      <c r="GL1171" s="16"/>
      <c r="GM1171" s="16"/>
      <c r="GN1171" s="16"/>
      <c r="GO1171" s="16"/>
      <c r="GP1171" s="16"/>
      <c r="GQ1171" s="16"/>
      <c r="GR1171" s="16"/>
      <c r="GS1171" s="16"/>
      <c r="GT1171" s="16"/>
      <c r="GU1171" s="16"/>
      <c r="GV1171" s="16"/>
      <c r="GW1171" s="16"/>
      <c r="GX1171" s="16"/>
      <c r="GY1171" s="16"/>
      <c r="GZ1171" s="16"/>
      <c r="HA1171" s="16"/>
      <c r="HB1171" s="16"/>
      <c r="HC1171" s="16"/>
      <c r="HD1171" s="16"/>
      <c r="HE1171" s="16"/>
      <c r="HF1171" s="16"/>
      <c r="HG1171" s="16"/>
      <c r="HH1171" s="16"/>
      <c r="HI1171" s="16"/>
      <c r="HJ1171" s="16"/>
      <c r="HK1171" s="16"/>
      <c r="HL1171" s="16"/>
      <c r="HM1171" s="16"/>
      <c r="HN1171" s="16"/>
      <c r="HO1171" s="16"/>
      <c r="HP1171" s="16"/>
      <c r="HQ1171" s="16"/>
      <c r="HR1171" s="16"/>
      <c r="HS1171" s="16"/>
      <c r="HT1171" s="16"/>
      <c r="HU1171" s="16"/>
      <c r="HV1171" s="16"/>
      <c r="HW1171" s="16"/>
      <c r="HX1171" s="16"/>
      <c r="HY1171" s="16"/>
      <c r="HZ1171" s="16"/>
      <c r="IA1171" s="16"/>
      <c r="IB1171" s="16"/>
      <c r="IC1171" s="16"/>
      <c r="ID1171" s="16"/>
      <c r="IE1171" s="16"/>
      <c r="IF1171" s="16"/>
      <c r="IG1171" s="16"/>
      <c r="IH1171" s="16"/>
      <c r="II1171" s="16"/>
      <c r="IJ1171" s="16"/>
      <c r="IK1171" s="16"/>
      <c r="IL1171" s="16"/>
      <c r="IM1171" s="16"/>
      <c r="IN1171" s="16"/>
      <c r="IO1171" s="16"/>
      <c r="IP1171" s="16"/>
      <c r="IQ1171" s="16"/>
      <c r="IR1171" s="16"/>
      <c r="IS1171" s="16"/>
      <c r="IT1171" s="16"/>
      <c r="IU1171" s="16"/>
      <c r="IV1171" s="16"/>
      <c r="IW1171" s="16"/>
      <c r="IX1171" s="16"/>
      <c r="IY1171" s="16"/>
      <c r="IZ1171" s="16"/>
      <c r="JA1171" s="16"/>
      <c r="JB1171" s="16"/>
      <c r="JC1171" s="16"/>
      <c r="JD1171" s="16"/>
      <c r="JE1171" s="16"/>
      <c r="JF1171" s="16"/>
      <c r="JG1171" s="16"/>
      <c r="JH1171" s="16"/>
      <c r="JI1171" s="16"/>
      <c r="JJ1171" s="16"/>
      <c r="JK1171" s="16"/>
      <c r="JL1171" s="16"/>
      <c r="JM1171" s="16"/>
      <c r="JN1171" s="16"/>
      <c r="JO1171" s="16"/>
      <c r="JP1171" s="16"/>
    </row>
    <row r="1172" spans="2:276" s="18" customFormat="1" ht="15.75" customHeight="1" x14ac:dyDescent="0.25">
      <c r="B1172" s="16"/>
      <c r="C1172" s="16"/>
      <c r="D1172" s="16"/>
      <c r="E1172" s="16"/>
      <c r="F1172" s="16"/>
      <c r="G1172" s="16"/>
      <c r="H1172" s="16"/>
      <c r="I1172" s="16"/>
      <c r="J1172" s="16"/>
      <c r="K1172" s="16"/>
      <c r="L1172" s="16"/>
      <c r="M1172" s="16"/>
      <c r="N1172" s="16"/>
      <c r="O1172" s="16"/>
      <c r="P1172" s="16"/>
      <c r="Q1172" s="16"/>
      <c r="R1172" s="16"/>
      <c r="S1172" s="16"/>
      <c r="T1172" s="16"/>
      <c r="U1172" s="16"/>
      <c r="V1172" s="16"/>
      <c r="W1172" s="16"/>
      <c r="X1172" s="16"/>
      <c r="Y1172" s="16"/>
      <c r="Z1172" s="16"/>
      <c r="AA1172" s="16"/>
      <c r="AB1172" s="16"/>
      <c r="AC1172" s="16"/>
      <c r="AD1172" s="16"/>
      <c r="AE1172" s="16"/>
      <c r="AF1172" s="16"/>
      <c r="AG1172" s="16"/>
      <c r="AH1172" s="16"/>
      <c r="AI1172" s="16"/>
      <c r="AJ1172" s="16"/>
      <c r="AK1172" s="16"/>
      <c r="AL1172" s="16"/>
      <c r="AM1172" s="16"/>
      <c r="AN1172" s="16"/>
      <c r="AO1172" s="16"/>
      <c r="AP1172" s="16"/>
      <c r="AQ1172" s="16"/>
      <c r="AR1172" s="16"/>
      <c r="AS1172" s="16"/>
      <c r="AT1172" s="16"/>
      <c r="AU1172" s="16"/>
      <c r="AV1172" s="16"/>
      <c r="AW1172" s="16"/>
      <c r="AX1172" s="16"/>
      <c r="AY1172" s="16"/>
      <c r="AZ1172" s="16"/>
      <c r="BA1172" s="16"/>
      <c r="BB1172" s="16"/>
      <c r="BC1172" s="16"/>
      <c r="BD1172" s="16"/>
      <c r="BE1172" s="16"/>
      <c r="BF1172" s="16"/>
      <c r="BG1172" s="16"/>
      <c r="BH1172" s="16"/>
      <c r="BI1172" s="16"/>
      <c r="BJ1172" s="16"/>
      <c r="BK1172" s="16"/>
      <c r="BL1172" s="16"/>
      <c r="BM1172" s="16"/>
      <c r="BN1172" s="16"/>
      <c r="BO1172" s="16"/>
      <c r="BP1172" s="16"/>
      <c r="BQ1172" s="16"/>
      <c r="BR1172" s="16"/>
      <c r="BS1172" s="16"/>
      <c r="BT1172" s="16"/>
      <c r="BU1172" s="16"/>
      <c r="BV1172" s="16"/>
      <c r="BW1172" s="16"/>
      <c r="BX1172" s="16"/>
      <c r="BY1172" s="16"/>
      <c r="BZ1172" s="16"/>
      <c r="CA1172" s="16"/>
      <c r="CB1172" s="16"/>
      <c r="CC1172" s="16"/>
      <c r="CD1172" s="16"/>
      <c r="CE1172" s="16"/>
      <c r="CF1172" s="16"/>
      <c r="CG1172" s="16"/>
      <c r="CH1172" s="16"/>
      <c r="CI1172" s="16"/>
      <c r="CJ1172" s="16"/>
      <c r="CK1172" s="16"/>
      <c r="CL1172" s="16"/>
      <c r="CM1172" s="16"/>
      <c r="CN1172" s="16"/>
      <c r="CO1172" s="16"/>
      <c r="CP1172" s="16"/>
      <c r="CQ1172" s="16"/>
      <c r="CR1172" s="16"/>
      <c r="CS1172" s="16"/>
      <c r="CT1172" s="16"/>
      <c r="CU1172" s="16"/>
      <c r="CV1172" s="16"/>
      <c r="CW1172" s="16"/>
      <c r="CX1172" s="16"/>
      <c r="CY1172" s="16"/>
      <c r="CZ1172" s="16"/>
      <c r="DA1172" s="16"/>
      <c r="DB1172" s="16"/>
      <c r="DC1172" s="16"/>
      <c r="DD1172" s="16"/>
      <c r="DE1172" s="16"/>
      <c r="DF1172" s="16"/>
      <c r="DG1172" s="16"/>
      <c r="DH1172" s="16"/>
      <c r="DI1172" s="16"/>
      <c r="DJ1172" s="16"/>
      <c r="DK1172" s="16"/>
      <c r="DL1172" s="16"/>
      <c r="DM1172" s="16"/>
      <c r="DN1172" s="16"/>
      <c r="DO1172" s="16"/>
      <c r="DP1172" s="16"/>
      <c r="DQ1172" s="16"/>
      <c r="DR1172" s="16"/>
      <c r="DS1172" s="16"/>
      <c r="DT1172" s="16"/>
      <c r="DU1172" s="16"/>
      <c r="DV1172" s="16"/>
      <c r="DW1172" s="16"/>
      <c r="DX1172" s="16"/>
      <c r="DY1172" s="16"/>
      <c r="DZ1172" s="16"/>
      <c r="EA1172" s="16"/>
      <c r="EB1172" s="16"/>
      <c r="EC1172" s="16"/>
      <c r="ED1172" s="16"/>
      <c r="EE1172" s="16"/>
      <c r="EF1172" s="16"/>
      <c r="EG1172" s="16"/>
      <c r="EH1172" s="16"/>
      <c r="EI1172" s="16"/>
      <c r="EJ1172" s="16"/>
      <c r="EK1172" s="16"/>
      <c r="EL1172" s="16"/>
      <c r="EM1172" s="16"/>
      <c r="EN1172" s="16"/>
      <c r="EO1172" s="16"/>
      <c r="EP1172" s="16"/>
      <c r="EQ1172" s="16"/>
      <c r="ER1172" s="16"/>
      <c r="ES1172" s="16"/>
      <c r="ET1172" s="16"/>
      <c r="EU1172" s="16"/>
      <c r="EV1172" s="16"/>
      <c r="EW1172" s="16"/>
      <c r="EX1172" s="16"/>
      <c r="EY1172" s="16"/>
      <c r="EZ1172" s="16"/>
      <c r="FA1172" s="16"/>
      <c r="FB1172" s="16"/>
      <c r="FC1172" s="16"/>
      <c r="FD1172" s="16"/>
      <c r="FE1172" s="16"/>
      <c r="FF1172" s="16"/>
      <c r="FG1172" s="16"/>
      <c r="FH1172" s="16"/>
      <c r="FI1172" s="16"/>
      <c r="FJ1172" s="16"/>
      <c r="FK1172" s="16"/>
      <c r="FL1172" s="16"/>
      <c r="FM1172" s="16"/>
      <c r="FN1172" s="16"/>
      <c r="FO1172" s="16"/>
      <c r="FP1172" s="16"/>
      <c r="FQ1172" s="16"/>
      <c r="FR1172" s="16"/>
      <c r="FS1172" s="16"/>
      <c r="FT1172" s="16"/>
      <c r="FU1172" s="16"/>
      <c r="FV1172" s="16"/>
      <c r="FW1172" s="16"/>
      <c r="FX1172" s="16"/>
      <c r="FY1172" s="16"/>
      <c r="FZ1172" s="16"/>
      <c r="GA1172" s="16"/>
      <c r="GB1172" s="16"/>
      <c r="GC1172" s="16"/>
      <c r="GD1172" s="16"/>
      <c r="GE1172" s="16"/>
      <c r="GF1172" s="16"/>
      <c r="GG1172" s="16"/>
      <c r="GH1172" s="16"/>
      <c r="GI1172" s="16"/>
      <c r="GJ1172" s="16"/>
      <c r="GK1172" s="16"/>
      <c r="GL1172" s="16"/>
      <c r="GM1172" s="16"/>
      <c r="GN1172" s="16"/>
      <c r="GO1172" s="16"/>
      <c r="GP1172" s="16"/>
      <c r="GQ1172" s="16"/>
      <c r="GR1172" s="16"/>
      <c r="GS1172" s="16"/>
      <c r="GT1172" s="16"/>
      <c r="GU1172" s="16"/>
      <c r="GV1172" s="16"/>
      <c r="GW1172" s="16"/>
      <c r="GX1172" s="16"/>
      <c r="GY1172" s="16"/>
      <c r="GZ1172" s="16"/>
      <c r="HA1172" s="16"/>
      <c r="HB1172" s="16"/>
      <c r="HC1172" s="16"/>
      <c r="HD1172" s="16"/>
      <c r="HE1172" s="16"/>
      <c r="HF1172" s="16"/>
      <c r="HG1172" s="16"/>
      <c r="HH1172" s="16"/>
      <c r="HI1172" s="16"/>
      <c r="HJ1172" s="16"/>
      <c r="HK1172" s="16"/>
      <c r="HL1172" s="16"/>
      <c r="HM1172" s="16"/>
      <c r="HN1172" s="16"/>
      <c r="HO1172" s="16"/>
      <c r="HP1172" s="16"/>
      <c r="HQ1172" s="16"/>
      <c r="HR1172" s="16"/>
      <c r="HS1172" s="16"/>
      <c r="HT1172" s="16"/>
      <c r="HU1172" s="16"/>
      <c r="HV1172" s="16"/>
      <c r="HW1172" s="16"/>
      <c r="HX1172" s="16"/>
      <c r="HY1172" s="16"/>
      <c r="HZ1172" s="16"/>
      <c r="IA1172" s="16"/>
      <c r="IB1172" s="16"/>
      <c r="IC1172" s="16"/>
      <c r="ID1172" s="16"/>
      <c r="IE1172" s="16"/>
      <c r="IF1172" s="16"/>
      <c r="IG1172" s="16"/>
      <c r="IH1172" s="16"/>
      <c r="II1172" s="16"/>
      <c r="IJ1172" s="16"/>
      <c r="IK1172" s="16"/>
      <c r="IL1172" s="16"/>
      <c r="IM1172" s="16"/>
      <c r="IN1172" s="16"/>
      <c r="IO1172" s="16"/>
      <c r="IP1172" s="16"/>
      <c r="IQ1172" s="16"/>
      <c r="IR1172" s="16"/>
      <c r="IS1172" s="16"/>
      <c r="IT1172" s="16"/>
      <c r="IU1172" s="16"/>
      <c r="IV1172" s="16"/>
      <c r="IW1172" s="16"/>
      <c r="IX1172" s="16"/>
      <c r="IY1172" s="16"/>
      <c r="IZ1172" s="16"/>
      <c r="JA1172" s="16"/>
      <c r="JB1172" s="16"/>
      <c r="JC1172" s="16"/>
      <c r="JD1172" s="16"/>
      <c r="JE1172" s="16"/>
      <c r="JF1172" s="16"/>
      <c r="JG1172" s="16"/>
      <c r="JH1172" s="16"/>
      <c r="JI1172" s="16"/>
      <c r="JJ1172" s="16"/>
      <c r="JK1172" s="16"/>
      <c r="JL1172" s="16"/>
      <c r="JM1172" s="16"/>
      <c r="JN1172" s="16"/>
      <c r="JO1172" s="16"/>
      <c r="JP1172" s="16"/>
    </row>
    <row r="1173" spans="2:276" s="18" customFormat="1" ht="15.75" customHeight="1" x14ac:dyDescent="0.25">
      <c r="B1173" s="16"/>
      <c r="C1173" s="16"/>
      <c r="D1173" s="16"/>
      <c r="E1173" s="16"/>
      <c r="F1173" s="16"/>
      <c r="G1173" s="16"/>
      <c r="H1173" s="16"/>
      <c r="I1173" s="16"/>
      <c r="J1173" s="16"/>
      <c r="K1173" s="16"/>
      <c r="L1173" s="16"/>
      <c r="M1173" s="16"/>
      <c r="N1173" s="16"/>
      <c r="O1173" s="16"/>
      <c r="P1173" s="16"/>
      <c r="Q1173" s="16"/>
      <c r="R1173" s="16"/>
      <c r="S1173" s="16"/>
      <c r="T1173" s="16"/>
      <c r="U1173" s="16"/>
      <c r="V1173" s="16"/>
      <c r="W1173" s="16"/>
      <c r="X1173" s="16"/>
      <c r="Y1173" s="16"/>
      <c r="Z1173" s="16"/>
      <c r="AA1173" s="16"/>
      <c r="AB1173" s="16"/>
      <c r="AC1173" s="16"/>
      <c r="AD1173" s="16"/>
      <c r="AE1173" s="16"/>
      <c r="AF1173" s="16"/>
      <c r="AG1173" s="16"/>
      <c r="AH1173" s="16"/>
      <c r="AI1173" s="16"/>
      <c r="AJ1173" s="16"/>
      <c r="AK1173" s="16"/>
      <c r="AL1173" s="16"/>
      <c r="AM1173" s="16"/>
      <c r="AN1173" s="16"/>
      <c r="AO1173" s="16"/>
      <c r="AP1173" s="16"/>
      <c r="AQ1173" s="16"/>
      <c r="AR1173" s="16"/>
      <c r="AS1173" s="16"/>
      <c r="AT1173" s="16"/>
      <c r="AU1173" s="16"/>
      <c r="AV1173" s="16"/>
      <c r="AW1173" s="16"/>
      <c r="AX1173" s="16"/>
      <c r="AY1173" s="16"/>
      <c r="AZ1173" s="16"/>
      <c r="BA1173" s="16"/>
      <c r="BB1173" s="16"/>
      <c r="BC1173" s="16"/>
      <c r="BD1173" s="16"/>
      <c r="BE1173" s="16"/>
      <c r="BF1173" s="16"/>
      <c r="BG1173" s="16"/>
      <c r="BH1173" s="16"/>
      <c r="BI1173" s="16"/>
      <c r="BJ1173" s="16"/>
      <c r="BK1173" s="16"/>
      <c r="BL1173" s="16"/>
      <c r="BM1173" s="16"/>
      <c r="BN1173" s="16"/>
      <c r="BO1173" s="16"/>
      <c r="BP1173" s="16"/>
      <c r="BQ1173" s="16"/>
      <c r="BR1173" s="16"/>
      <c r="BS1173" s="16"/>
      <c r="BT1173" s="16"/>
      <c r="BU1173" s="16"/>
      <c r="BV1173" s="16"/>
      <c r="BW1173" s="16"/>
      <c r="BX1173" s="16"/>
      <c r="BY1173" s="16"/>
      <c r="BZ1173" s="16"/>
      <c r="CA1173" s="16"/>
      <c r="CB1173" s="16"/>
      <c r="CC1173" s="16"/>
      <c r="CD1173" s="16"/>
      <c r="CE1173" s="16"/>
      <c r="CF1173" s="16"/>
      <c r="CG1173" s="16"/>
      <c r="CH1173" s="16"/>
      <c r="CI1173" s="16"/>
      <c r="CJ1173" s="16"/>
      <c r="CK1173" s="16"/>
      <c r="CL1173" s="16"/>
      <c r="CM1173" s="16"/>
      <c r="CN1173" s="16"/>
      <c r="CO1173" s="16"/>
      <c r="CP1173" s="16"/>
      <c r="CQ1173" s="16"/>
      <c r="CR1173" s="16"/>
      <c r="CS1173" s="16"/>
      <c r="CT1173" s="16"/>
      <c r="CU1173" s="16"/>
      <c r="CV1173" s="16"/>
      <c r="CW1173" s="16"/>
      <c r="CX1173" s="16"/>
      <c r="CY1173" s="16"/>
      <c r="CZ1173" s="16"/>
      <c r="DA1173" s="16"/>
      <c r="DB1173" s="16"/>
      <c r="DC1173" s="16"/>
      <c r="DD1173" s="16"/>
      <c r="DE1173" s="16"/>
      <c r="DF1173" s="16"/>
      <c r="DG1173" s="16"/>
      <c r="DH1173" s="16"/>
      <c r="DI1173" s="16"/>
      <c r="DJ1173" s="16"/>
      <c r="DK1173" s="16"/>
      <c r="DL1173" s="16"/>
      <c r="DM1173" s="16"/>
      <c r="DN1173" s="16"/>
      <c r="DO1173" s="16"/>
      <c r="DP1173" s="16"/>
      <c r="DQ1173" s="16"/>
      <c r="DR1173" s="16"/>
      <c r="DS1173" s="16"/>
      <c r="DT1173" s="16"/>
      <c r="DU1173" s="16"/>
      <c r="DV1173" s="16"/>
      <c r="DW1173" s="16"/>
      <c r="DX1173" s="16"/>
      <c r="DY1173" s="16"/>
      <c r="DZ1173" s="16"/>
      <c r="EA1173" s="16"/>
      <c r="EB1173" s="16"/>
      <c r="EC1173" s="16"/>
      <c r="ED1173" s="16"/>
      <c r="EE1173" s="16"/>
      <c r="EF1173" s="16"/>
      <c r="EG1173" s="16"/>
      <c r="EH1173" s="16"/>
      <c r="EI1173" s="16"/>
      <c r="EJ1173" s="16"/>
      <c r="EK1173" s="16"/>
      <c r="EL1173" s="16"/>
      <c r="EM1173" s="16"/>
      <c r="EN1173" s="16"/>
      <c r="EO1173" s="16"/>
      <c r="EP1173" s="16"/>
      <c r="EQ1173" s="16"/>
      <c r="ER1173" s="16"/>
      <c r="ES1173" s="16"/>
      <c r="ET1173" s="16"/>
      <c r="EU1173" s="16"/>
      <c r="EV1173" s="16"/>
      <c r="EW1173" s="16"/>
      <c r="EX1173" s="16"/>
      <c r="EY1173" s="16"/>
      <c r="EZ1173" s="16"/>
      <c r="FA1173" s="16"/>
      <c r="FB1173" s="16"/>
      <c r="FC1173" s="16"/>
      <c r="FD1173" s="16"/>
      <c r="FE1173" s="16"/>
      <c r="FF1173" s="16"/>
      <c r="FG1173" s="16"/>
      <c r="FH1173" s="16"/>
      <c r="FI1173" s="16"/>
      <c r="FJ1173" s="16"/>
      <c r="FK1173" s="16"/>
      <c r="FL1173" s="16"/>
      <c r="FM1173" s="16"/>
      <c r="FN1173" s="16"/>
      <c r="FO1173" s="16"/>
      <c r="FP1173" s="16"/>
      <c r="FQ1173" s="16"/>
      <c r="FR1173" s="16"/>
      <c r="FS1173" s="16"/>
      <c r="FT1173" s="16"/>
      <c r="FU1173" s="16"/>
      <c r="FV1173" s="16"/>
      <c r="FW1173" s="16"/>
      <c r="FX1173" s="16"/>
      <c r="FY1173" s="16"/>
      <c r="FZ1173" s="16"/>
      <c r="GA1173" s="16"/>
      <c r="GB1173" s="16"/>
      <c r="GC1173" s="16"/>
      <c r="GD1173" s="16"/>
      <c r="GE1173" s="16"/>
      <c r="GF1173" s="16"/>
      <c r="GG1173" s="16"/>
      <c r="GH1173" s="16"/>
      <c r="GI1173" s="16"/>
      <c r="GJ1173" s="16"/>
      <c r="GK1173" s="16"/>
      <c r="GL1173" s="16"/>
      <c r="GM1173" s="16"/>
      <c r="GN1173" s="16"/>
      <c r="GO1173" s="16"/>
      <c r="GP1173" s="16"/>
      <c r="GQ1173" s="16"/>
      <c r="GR1173" s="16"/>
      <c r="GS1173" s="16"/>
      <c r="GT1173" s="16"/>
      <c r="GU1173" s="16"/>
      <c r="GV1173" s="16"/>
      <c r="GW1173" s="16"/>
      <c r="GX1173" s="16"/>
      <c r="GY1173" s="16"/>
      <c r="GZ1173" s="16"/>
      <c r="HA1173" s="16"/>
      <c r="HB1173" s="16"/>
      <c r="HC1173" s="16"/>
      <c r="HD1173" s="16"/>
      <c r="HE1173" s="16"/>
      <c r="HF1173" s="16"/>
      <c r="HG1173" s="16"/>
      <c r="HH1173" s="16"/>
      <c r="HI1173" s="16"/>
      <c r="HJ1173" s="16"/>
      <c r="HK1173" s="16"/>
      <c r="HL1173" s="16"/>
      <c r="HM1173" s="16"/>
      <c r="HN1173" s="16"/>
      <c r="HO1173" s="16"/>
      <c r="HP1173" s="16"/>
      <c r="HQ1173" s="16"/>
      <c r="HR1173" s="16"/>
      <c r="HS1173" s="16"/>
      <c r="HT1173" s="16"/>
      <c r="HU1173" s="16"/>
      <c r="HV1173" s="16"/>
      <c r="HW1173" s="16"/>
      <c r="HX1173" s="16"/>
      <c r="HY1173" s="16"/>
      <c r="HZ1173" s="16"/>
      <c r="IA1173" s="16"/>
      <c r="IB1173" s="16"/>
      <c r="IC1173" s="16"/>
      <c r="ID1173" s="16"/>
      <c r="IE1173" s="16"/>
      <c r="IF1173" s="16"/>
      <c r="IG1173" s="16"/>
      <c r="IH1173" s="16"/>
      <c r="II1173" s="16"/>
      <c r="IJ1173" s="16"/>
      <c r="IK1173" s="16"/>
      <c r="IL1173" s="16"/>
      <c r="IM1173" s="16"/>
      <c r="IN1173" s="16"/>
      <c r="IO1173" s="16"/>
      <c r="IP1173" s="16"/>
      <c r="IQ1173" s="16"/>
      <c r="IR1173" s="16"/>
      <c r="IS1173" s="16"/>
      <c r="IT1173" s="16"/>
      <c r="IU1173" s="16"/>
      <c r="IV1173" s="16"/>
      <c r="IW1173" s="16"/>
      <c r="IX1173" s="16"/>
      <c r="IY1173" s="16"/>
      <c r="IZ1173" s="16"/>
      <c r="JA1173" s="16"/>
      <c r="JB1173" s="16"/>
      <c r="JC1173" s="16"/>
      <c r="JD1173" s="16"/>
      <c r="JE1173" s="16"/>
      <c r="JF1173" s="16"/>
      <c r="JG1173" s="16"/>
      <c r="JH1173" s="16"/>
      <c r="JI1173" s="16"/>
      <c r="JJ1173" s="16"/>
      <c r="JK1173" s="16"/>
      <c r="JL1173" s="16"/>
      <c r="JM1173" s="16"/>
      <c r="JN1173" s="16"/>
      <c r="JO1173" s="16"/>
      <c r="JP1173" s="16"/>
    </row>
    <row r="1174" spans="2:276" s="18" customFormat="1" ht="15.75" customHeight="1" x14ac:dyDescent="0.25">
      <c r="B1174" s="16"/>
      <c r="C1174" s="16"/>
      <c r="D1174" s="16"/>
      <c r="E1174" s="16"/>
      <c r="F1174" s="16"/>
      <c r="G1174" s="16"/>
      <c r="H1174" s="16"/>
      <c r="I1174" s="16"/>
      <c r="J1174" s="16"/>
      <c r="K1174" s="16"/>
      <c r="L1174" s="16"/>
      <c r="M1174" s="16"/>
      <c r="N1174" s="16"/>
      <c r="O1174" s="16"/>
      <c r="P1174" s="16"/>
      <c r="Q1174" s="16"/>
      <c r="R1174" s="16"/>
      <c r="S1174" s="16"/>
      <c r="T1174" s="16"/>
      <c r="U1174" s="16"/>
      <c r="V1174" s="16"/>
      <c r="W1174" s="16"/>
      <c r="X1174" s="16"/>
      <c r="Y1174" s="16"/>
      <c r="Z1174" s="16"/>
      <c r="AA1174" s="16"/>
      <c r="AB1174" s="16"/>
      <c r="AC1174" s="16"/>
      <c r="AD1174" s="16"/>
      <c r="AE1174" s="16"/>
      <c r="AF1174" s="16"/>
      <c r="AG1174" s="16"/>
      <c r="AH1174" s="16"/>
      <c r="AI1174" s="16"/>
      <c r="AJ1174" s="16"/>
      <c r="AK1174" s="16"/>
      <c r="AL1174" s="16"/>
      <c r="AM1174" s="16"/>
      <c r="AN1174" s="16"/>
      <c r="AO1174" s="16"/>
      <c r="AP1174" s="16"/>
      <c r="AQ1174" s="16"/>
      <c r="AR1174" s="16"/>
      <c r="AS1174" s="16"/>
      <c r="AT1174" s="16"/>
      <c r="AU1174" s="16"/>
      <c r="AV1174" s="16"/>
      <c r="AW1174" s="16"/>
      <c r="AX1174" s="16"/>
      <c r="AY1174" s="16"/>
      <c r="AZ1174" s="16"/>
      <c r="BA1174" s="16"/>
      <c r="BB1174" s="16"/>
      <c r="BC1174" s="16"/>
      <c r="BD1174" s="16"/>
      <c r="BE1174" s="16"/>
      <c r="BF1174" s="16"/>
      <c r="BG1174" s="16"/>
      <c r="BH1174" s="16"/>
      <c r="BI1174" s="16"/>
      <c r="BJ1174" s="16"/>
      <c r="BK1174" s="16"/>
      <c r="BL1174" s="16"/>
      <c r="BM1174" s="16"/>
      <c r="BN1174" s="16"/>
      <c r="BO1174" s="16"/>
      <c r="BP1174" s="16"/>
      <c r="BQ1174" s="16"/>
      <c r="BR1174" s="16"/>
      <c r="BS1174" s="16"/>
      <c r="BT1174" s="16"/>
      <c r="BU1174" s="16"/>
      <c r="BV1174" s="16"/>
      <c r="BW1174" s="16"/>
      <c r="BX1174" s="16"/>
      <c r="BY1174" s="16"/>
      <c r="BZ1174" s="16"/>
      <c r="CA1174" s="16"/>
      <c r="CB1174" s="16"/>
      <c r="CC1174" s="16"/>
      <c r="CD1174" s="16"/>
      <c r="CE1174" s="16"/>
      <c r="CF1174" s="16"/>
      <c r="CG1174" s="16"/>
      <c r="CH1174" s="16"/>
      <c r="CI1174" s="16"/>
      <c r="CJ1174" s="16"/>
      <c r="CK1174" s="16"/>
      <c r="CL1174" s="16"/>
      <c r="CM1174" s="16"/>
      <c r="CN1174" s="16"/>
      <c r="CO1174" s="16"/>
      <c r="CP1174" s="16"/>
      <c r="CQ1174" s="16"/>
      <c r="CR1174" s="16"/>
      <c r="CS1174" s="16"/>
      <c r="CT1174" s="16"/>
      <c r="CU1174" s="16"/>
      <c r="CV1174" s="16"/>
      <c r="CW1174" s="16"/>
      <c r="CX1174" s="16"/>
      <c r="CY1174" s="16"/>
      <c r="CZ1174" s="16"/>
      <c r="DA1174" s="16"/>
      <c r="DB1174" s="16"/>
      <c r="DC1174" s="16"/>
      <c r="DD1174" s="16"/>
      <c r="DE1174" s="16"/>
      <c r="DF1174" s="16"/>
      <c r="DG1174" s="16"/>
      <c r="DH1174" s="16"/>
      <c r="DI1174" s="16"/>
      <c r="DJ1174" s="16"/>
      <c r="DK1174" s="16"/>
      <c r="DL1174" s="16"/>
      <c r="DM1174" s="16"/>
      <c r="DN1174" s="16"/>
      <c r="DO1174" s="16"/>
      <c r="DP1174" s="16"/>
      <c r="DQ1174" s="16"/>
      <c r="DR1174" s="16"/>
      <c r="DS1174" s="16"/>
      <c r="DT1174" s="16"/>
      <c r="DU1174" s="16"/>
      <c r="DV1174" s="16"/>
      <c r="DW1174" s="16"/>
      <c r="DX1174" s="16"/>
      <c r="DY1174" s="16"/>
      <c r="DZ1174" s="16"/>
      <c r="EA1174" s="16"/>
      <c r="EB1174" s="16"/>
      <c r="EC1174" s="16"/>
      <c r="ED1174" s="16"/>
      <c r="EE1174" s="16"/>
      <c r="EF1174" s="16"/>
      <c r="EG1174" s="16"/>
      <c r="EH1174" s="16"/>
      <c r="EI1174" s="16"/>
      <c r="EJ1174" s="16"/>
      <c r="EK1174" s="16"/>
      <c r="EL1174" s="16"/>
      <c r="EM1174" s="16"/>
      <c r="EN1174" s="16"/>
      <c r="EO1174" s="16"/>
      <c r="EP1174" s="16"/>
      <c r="EQ1174" s="16"/>
      <c r="ER1174" s="16"/>
      <c r="ES1174" s="16"/>
      <c r="ET1174" s="16"/>
      <c r="EU1174" s="16"/>
      <c r="EV1174" s="16"/>
      <c r="EW1174" s="16"/>
      <c r="EX1174" s="16"/>
      <c r="EY1174" s="16"/>
      <c r="EZ1174" s="16"/>
      <c r="FA1174" s="16"/>
      <c r="FB1174" s="16"/>
      <c r="FC1174" s="16"/>
      <c r="FD1174" s="16"/>
      <c r="FE1174" s="16"/>
      <c r="FF1174" s="16"/>
      <c r="FG1174" s="16"/>
      <c r="FH1174" s="16"/>
      <c r="FI1174" s="16"/>
      <c r="FJ1174" s="16"/>
      <c r="FK1174" s="16"/>
      <c r="FL1174" s="16"/>
      <c r="FM1174" s="16"/>
      <c r="FN1174" s="16"/>
      <c r="FO1174" s="16"/>
      <c r="FP1174" s="16"/>
      <c r="FQ1174" s="16"/>
      <c r="FR1174" s="16"/>
      <c r="FS1174" s="16"/>
      <c r="FT1174" s="16"/>
      <c r="FU1174" s="16"/>
      <c r="FV1174" s="16"/>
      <c r="FW1174" s="16"/>
      <c r="FX1174" s="16"/>
      <c r="FY1174" s="16"/>
      <c r="FZ1174" s="16"/>
      <c r="GA1174" s="16"/>
      <c r="GB1174" s="16"/>
      <c r="GC1174" s="16"/>
      <c r="GD1174" s="16"/>
      <c r="GE1174" s="16"/>
      <c r="GF1174" s="16"/>
      <c r="GG1174" s="16"/>
      <c r="GH1174" s="16"/>
      <c r="GI1174" s="16"/>
      <c r="GJ1174" s="16"/>
      <c r="GK1174" s="16"/>
      <c r="GL1174" s="16"/>
      <c r="GM1174" s="16"/>
      <c r="GN1174" s="16"/>
      <c r="GO1174" s="16"/>
      <c r="GP1174" s="16"/>
      <c r="GQ1174" s="16"/>
      <c r="GR1174" s="16"/>
      <c r="GS1174" s="16"/>
      <c r="GT1174" s="16"/>
      <c r="GU1174" s="16"/>
      <c r="GV1174" s="16"/>
      <c r="GW1174" s="16"/>
      <c r="GX1174" s="16"/>
      <c r="GY1174" s="16"/>
      <c r="GZ1174" s="16"/>
      <c r="HA1174" s="16"/>
      <c r="HB1174" s="16"/>
      <c r="HC1174" s="16"/>
      <c r="HD1174" s="16"/>
      <c r="HE1174" s="16"/>
      <c r="HF1174" s="16"/>
      <c r="HG1174" s="16"/>
      <c r="HH1174" s="16"/>
      <c r="HI1174" s="16"/>
      <c r="HJ1174" s="16"/>
      <c r="HK1174" s="16"/>
      <c r="HL1174" s="16"/>
      <c r="HM1174" s="16"/>
      <c r="HN1174" s="16"/>
      <c r="HO1174" s="16"/>
      <c r="HP1174" s="16"/>
      <c r="HQ1174" s="16"/>
      <c r="HR1174" s="16"/>
      <c r="HS1174" s="16"/>
      <c r="HT1174" s="16"/>
      <c r="HU1174" s="16"/>
      <c r="HV1174" s="16"/>
      <c r="HW1174" s="16"/>
      <c r="HX1174" s="16"/>
      <c r="HY1174" s="16"/>
      <c r="HZ1174" s="16"/>
      <c r="IA1174" s="16"/>
      <c r="IB1174" s="16"/>
      <c r="IC1174" s="16"/>
      <c r="ID1174" s="16"/>
      <c r="IE1174" s="16"/>
      <c r="IF1174" s="16"/>
      <c r="IG1174" s="16"/>
      <c r="IH1174" s="16"/>
      <c r="II1174" s="16"/>
      <c r="IJ1174" s="16"/>
      <c r="IK1174" s="16"/>
      <c r="IL1174" s="16"/>
      <c r="IM1174" s="16"/>
      <c r="IN1174" s="16"/>
      <c r="IO1174" s="16"/>
      <c r="IP1174" s="16"/>
      <c r="IQ1174" s="16"/>
      <c r="IR1174" s="16"/>
      <c r="IS1174" s="16"/>
      <c r="IT1174" s="16"/>
      <c r="IU1174" s="16"/>
      <c r="IV1174" s="16"/>
      <c r="IW1174" s="16"/>
      <c r="IX1174" s="16"/>
      <c r="IY1174" s="16"/>
      <c r="IZ1174" s="16"/>
      <c r="JA1174" s="16"/>
      <c r="JB1174" s="16"/>
      <c r="JC1174" s="16"/>
      <c r="JD1174" s="16"/>
      <c r="JE1174" s="16"/>
      <c r="JF1174" s="16"/>
      <c r="JG1174" s="16"/>
      <c r="JH1174" s="16"/>
      <c r="JI1174" s="16"/>
      <c r="JJ1174" s="16"/>
      <c r="JK1174" s="16"/>
      <c r="JL1174" s="16"/>
      <c r="JM1174" s="16"/>
      <c r="JN1174" s="16"/>
      <c r="JO1174" s="16"/>
      <c r="JP1174" s="16"/>
    </row>
    <row r="1175" spans="2:276" s="18" customFormat="1" ht="15.75" customHeight="1" x14ac:dyDescent="0.25">
      <c r="B1175" s="16"/>
      <c r="C1175" s="16"/>
      <c r="D1175" s="16"/>
      <c r="E1175" s="16"/>
      <c r="F1175" s="16"/>
      <c r="G1175" s="16"/>
      <c r="H1175" s="16"/>
      <c r="I1175" s="16"/>
      <c r="J1175" s="16"/>
      <c r="K1175" s="16"/>
      <c r="L1175" s="16"/>
      <c r="M1175" s="16"/>
      <c r="N1175" s="16"/>
      <c r="O1175" s="16"/>
      <c r="P1175" s="16"/>
      <c r="Q1175" s="16"/>
      <c r="R1175" s="16"/>
      <c r="S1175" s="16"/>
      <c r="T1175" s="16"/>
      <c r="U1175" s="16"/>
      <c r="V1175" s="16"/>
      <c r="W1175" s="16"/>
      <c r="X1175" s="16"/>
      <c r="Y1175" s="16"/>
      <c r="Z1175" s="16"/>
      <c r="AA1175" s="16"/>
      <c r="AB1175" s="16"/>
      <c r="AC1175" s="16"/>
      <c r="AD1175" s="16"/>
      <c r="AE1175" s="16"/>
      <c r="AF1175" s="16"/>
      <c r="AG1175" s="16"/>
      <c r="AH1175" s="16"/>
      <c r="AI1175" s="16"/>
      <c r="AJ1175" s="16"/>
      <c r="AK1175" s="16"/>
      <c r="AL1175" s="16"/>
      <c r="AM1175" s="16"/>
      <c r="AN1175" s="16"/>
      <c r="AO1175" s="16"/>
      <c r="AP1175" s="16"/>
      <c r="AQ1175" s="16"/>
      <c r="AR1175" s="16"/>
      <c r="AS1175" s="16"/>
      <c r="AT1175" s="16"/>
      <c r="AU1175" s="16"/>
      <c r="AV1175" s="16"/>
      <c r="AW1175" s="16"/>
      <c r="AX1175" s="16"/>
      <c r="AY1175" s="16"/>
      <c r="AZ1175" s="16"/>
      <c r="BA1175" s="16"/>
      <c r="BB1175" s="16"/>
      <c r="BC1175" s="16"/>
      <c r="BD1175" s="16"/>
      <c r="BE1175" s="16"/>
      <c r="BF1175" s="16"/>
      <c r="BG1175" s="16"/>
      <c r="BH1175" s="16"/>
      <c r="BI1175" s="16"/>
      <c r="BJ1175" s="16"/>
      <c r="BK1175" s="16"/>
      <c r="BL1175" s="16"/>
      <c r="BM1175" s="16"/>
      <c r="BN1175" s="16"/>
      <c r="BO1175" s="16"/>
      <c r="BP1175" s="16"/>
      <c r="BQ1175" s="16"/>
      <c r="BR1175" s="16"/>
      <c r="BS1175" s="16"/>
      <c r="BT1175" s="16"/>
      <c r="BU1175" s="16"/>
      <c r="BV1175" s="16"/>
      <c r="BW1175" s="16"/>
      <c r="BX1175" s="16"/>
      <c r="BY1175" s="16"/>
      <c r="BZ1175" s="16"/>
      <c r="CA1175" s="16"/>
      <c r="CB1175" s="16"/>
      <c r="CC1175" s="16"/>
      <c r="CD1175" s="16"/>
      <c r="CE1175" s="16"/>
      <c r="CF1175" s="16"/>
      <c r="CG1175" s="16"/>
      <c r="CH1175" s="16"/>
      <c r="CI1175" s="16"/>
      <c r="CJ1175" s="16"/>
      <c r="CK1175" s="16"/>
      <c r="CL1175" s="16"/>
      <c r="CM1175" s="16"/>
      <c r="CN1175" s="16"/>
      <c r="CO1175" s="16"/>
      <c r="CP1175" s="16"/>
      <c r="CQ1175" s="16"/>
      <c r="CR1175" s="16"/>
      <c r="CS1175" s="16"/>
      <c r="CT1175" s="16"/>
      <c r="CU1175" s="16"/>
      <c r="CV1175" s="16"/>
      <c r="CW1175" s="16"/>
      <c r="CX1175" s="16"/>
      <c r="CY1175" s="16"/>
      <c r="CZ1175" s="16"/>
      <c r="DA1175" s="16"/>
      <c r="DB1175" s="16"/>
      <c r="DC1175" s="16"/>
      <c r="DD1175" s="16"/>
      <c r="DE1175" s="16"/>
      <c r="DF1175" s="16"/>
      <c r="DG1175" s="16"/>
      <c r="DH1175" s="16"/>
      <c r="DI1175" s="16"/>
      <c r="DJ1175" s="16"/>
      <c r="DK1175" s="16"/>
      <c r="DL1175" s="16"/>
      <c r="DM1175" s="16"/>
      <c r="DN1175" s="16"/>
      <c r="DO1175" s="16"/>
      <c r="DP1175" s="16"/>
      <c r="DQ1175" s="16"/>
      <c r="DR1175" s="16"/>
      <c r="DS1175" s="16"/>
      <c r="DT1175" s="16"/>
      <c r="DU1175" s="16"/>
      <c r="DV1175" s="16"/>
      <c r="DW1175" s="16"/>
      <c r="DX1175" s="16"/>
      <c r="DY1175" s="16"/>
      <c r="DZ1175" s="16"/>
      <c r="EA1175" s="16"/>
      <c r="EB1175" s="16"/>
      <c r="EC1175" s="16"/>
      <c r="ED1175" s="16"/>
      <c r="EE1175" s="16"/>
      <c r="EF1175" s="16"/>
      <c r="EG1175" s="16"/>
      <c r="EH1175" s="16"/>
      <c r="EI1175" s="16"/>
      <c r="EJ1175" s="16"/>
      <c r="EK1175" s="16"/>
      <c r="EL1175" s="16"/>
      <c r="EM1175" s="16"/>
      <c r="EN1175" s="16"/>
      <c r="EO1175" s="16"/>
      <c r="EP1175" s="16"/>
      <c r="EQ1175" s="16"/>
      <c r="ER1175" s="16"/>
      <c r="ES1175" s="16"/>
      <c r="ET1175" s="16"/>
      <c r="EU1175" s="16"/>
      <c r="EV1175" s="16"/>
      <c r="EW1175" s="16"/>
      <c r="EX1175" s="16"/>
      <c r="EY1175" s="16"/>
      <c r="EZ1175" s="16"/>
      <c r="FA1175" s="16"/>
      <c r="FB1175" s="16"/>
      <c r="FC1175" s="16"/>
      <c r="FD1175" s="16"/>
      <c r="FE1175" s="16"/>
      <c r="FF1175" s="16"/>
      <c r="FG1175" s="16"/>
      <c r="FH1175" s="16"/>
      <c r="FI1175" s="16"/>
      <c r="FJ1175" s="16"/>
      <c r="FK1175" s="16"/>
      <c r="FL1175" s="16"/>
      <c r="FM1175" s="16"/>
      <c r="FN1175" s="16"/>
      <c r="FO1175" s="16"/>
      <c r="FP1175" s="16"/>
      <c r="FQ1175" s="16"/>
      <c r="FR1175" s="16"/>
      <c r="FS1175" s="16"/>
      <c r="FT1175" s="16"/>
      <c r="FU1175" s="16"/>
      <c r="FV1175" s="16"/>
      <c r="FW1175" s="16"/>
      <c r="FX1175" s="16"/>
      <c r="FY1175" s="16"/>
      <c r="FZ1175" s="16"/>
      <c r="GA1175" s="16"/>
      <c r="GB1175" s="16"/>
      <c r="GC1175" s="16"/>
      <c r="GD1175" s="16"/>
      <c r="GE1175" s="16"/>
      <c r="GF1175" s="16"/>
      <c r="GG1175" s="16"/>
      <c r="GH1175" s="16"/>
      <c r="GI1175" s="16"/>
      <c r="GJ1175" s="16"/>
      <c r="GK1175" s="16"/>
      <c r="GL1175" s="16"/>
      <c r="GM1175" s="16"/>
      <c r="GN1175" s="16"/>
      <c r="GO1175" s="16"/>
      <c r="GP1175" s="16"/>
      <c r="GQ1175" s="16"/>
      <c r="GR1175" s="16"/>
      <c r="GS1175" s="16"/>
      <c r="GT1175" s="16"/>
      <c r="GU1175" s="16"/>
      <c r="GV1175" s="16"/>
      <c r="GW1175" s="16"/>
      <c r="GX1175" s="16"/>
      <c r="GY1175" s="16"/>
      <c r="GZ1175" s="16"/>
      <c r="HA1175" s="16"/>
      <c r="HB1175" s="16"/>
      <c r="HC1175" s="16"/>
      <c r="HD1175" s="16"/>
      <c r="HE1175" s="16"/>
      <c r="HF1175" s="16"/>
      <c r="HG1175" s="16"/>
      <c r="HH1175" s="16"/>
      <c r="HI1175" s="16"/>
      <c r="HJ1175" s="16"/>
      <c r="HK1175" s="16"/>
      <c r="HL1175" s="16"/>
      <c r="HM1175" s="16"/>
      <c r="HN1175" s="16"/>
      <c r="HO1175" s="16"/>
      <c r="HP1175" s="16"/>
      <c r="HQ1175" s="16"/>
      <c r="HR1175" s="16"/>
      <c r="HS1175" s="16"/>
      <c r="HT1175" s="16"/>
      <c r="HU1175" s="16"/>
      <c r="HV1175" s="16"/>
      <c r="HW1175" s="16"/>
      <c r="HX1175" s="16"/>
      <c r="HY1175" s="16"/>
      <c r="HZ1175" s="16"/>
      <c r="IA1175" s="16"/>
      <c r="IB1175" s="16"/>
      <c r="IC1175" s="16"/>
      <c r="ID1175" s="16"/>
      <c r="IE1175" s="16"/>
      <c r="IF1175" s="16"/>
      <c r="IG1175" s="16"/>
      <c r="IH1175" s="16"/>
      <c r="II1175" s="16"/>
      <c r="IJ1175" s="16"/>
      <c r="IK1175" s="16"/>
      <c r="IL1175" s="16"/>
      <c r="IM1175" s="16"/>
      <c r="IN1175" s="16"/>
      <c r="IO1175" s="16"/>
      <c r="IP1175" s="16"/>
      <c r="IQ1175" s="16"/>
      <c r="IR1175" s="16"/>
      <c r="IS1175" s="16"/>
      <c r="IT1175" s="16"/>
      <c r="IU1175" s="16"/>
      <c r="IV1175" s="16"/>
      <c r="IW1175" s="16"/>
      <c r="IX1175" s="16"/>
      <c r="IY1175" s="16"/>
      <c r="IZ1175" s="16"/>
      <c r="JA1175" s="16"/>
      <c r="JB1175" s="16"/>
      <c r="JC1175" s="16"/>
      <c r="JD1175" s="16"/>
      <c r="JE1175" s="16"/>
      <c r="JF1175" s="16"/>
      <c r="JG1175" s="16"/>
      <c r="JH1175" s="16"/>
      <c r="JI1175" s="16"/>
      <c r="JJ1175" s="16"/>
      <c r="JK1175" s="16"/>
      <c r="JL1175" s="16"/>
      <c r="JM1175" s="16"/>
      <c r="JN1175" s="16"/>
      <c r="JO1175" s="16"/>
      <c r="JP1175" s="16"/>
    </row>
    <row r="1176" spans="2:276" s="18" customFormat="1" ht="15.75" customHeight="1" x14ac:dyDescent="0.25">
      <c r="B1176" s="16"/>
      <c r="C1176" s="16"/>
      <c r="D1176" s="16"/>
      <c r="E1176" s="16"/>
      <c r="F1176" s="16"/>
      <c r="G1176" s="16"/>
      <c r="H1176" s="16"/>
      <c r="I1176" s="16"/>
      <c r="J1176" s="16"/>
      <c r="K1176" s="16"/>
      <c r="L1176" s="16"/>
      <c r="M1176" s="16"/>
      <c r="N1176" s="16"/>
      <c r="O1176" s="16"/>
      <c r="P1176" s="16"/>
      <c r="Q1176" s="16"/>
      <c r="R1176" s="16"/>
      <c r="S1176" s="16"/>
      <c r="T1176" s="16"/>
      <c r="U1176" s="16"/>
      <c r="V1176" s="16"/>
      <c r="W1176" s="16"/>
      <c r="X1176" s="16"/>
      <c r="Y1176" s="16"/>
      <c r="Z1176" s="16"/>
      <c r="AA1176" s="16"/>
      <c r="AB1176" s="16"/>
      <c r="AC1176" s="16"/>
      <c r="AD1176" s="16"/>
      <c r="AE1176" s="16"/>
      <c r="AF1176" s="16"/>
      <c r="AG1176" s="16"/>
      <c r="AH1176" s="16"/>
      <c r="AI1176" s="16"/>
      <c r="AJ1176" s="16"/>
      <c r="AK1176" s="16"/>
      <c r="AL1176" s="16"/>
      <c r="AM1176" s="16"/>
      <c r="AN1176" s="16"/>
      <c r="AO1176" s="16"/>
      <c r="AP1176" s="16"/>
      <c r="AQ1176" s="16"/>
      <c r="AR1176" s="16"/>
      <c r="AS1176" s="16"/>
      <c r="AT1176" s="16"/>
      <c r="AU1176" s="16"/>
      <c r="AV1176" s="16"/>
      <c r="AW1176" s="16"/>
      <c r="AX1176" s="16"/>
      <c r="AY1176" s="16"/>
      <c r="AZ1176" s="16"/>
      <c r="BA1176" s="16"/>
      <c r="BB1176" s="16"/>
      <c r="BC1176" s="16"/>
      <c r="BD1176" s="16"/>
      <c r="BE1176" s="16"/>
      <c r="BF1176" s="16"/>
      <c r="BG1176" s="16"/>
      <c r="BH1176" s="16"/>
      <c r="BI1176" s="16"/>
      <c r="BJ1176" s="16"/>
      <c r="BK1176" s="16"/>
      <c r="BL1176" s="16"/>
      <c r="BM1176" s="16"/>
      <c r="BN1176" s="16"/>
      <c r="BO1176" s="16"/>
      <c r="BP1176" s="16"/>
      <c r="BQ1176" s="16"/>
      <c r="BR1176" s="16"/>
      <c r="BS1176" s="16"/>
      <c r="BT1176" s="16"/>
      <c r="BU1176" s="16"/>
      <c r="BV1176" s="16"/>
      <c r="BW1176" s="16"/>
      <c r="BX1176" s="16"/>
      <c r="BY1176" s="16"/>
      <c r="BZ1176" s="16"/>
      <c r="CA1176" s="16"/>
      <c r="CB1176" s="16"/>
      <c r="CC1176" s="16"/>
      <c r="CD1176" s="16"/>
      <c r="CE1176" s="16"/>
      <c r="CF1176" s="16"/>
      <c r="CG1176" s="16"/>
      <c r="CH1176" s="16"/>
      <c r="CI1176" s="16"/>
      <c r="CJ1176" s="16"/>
      <c r="CK1176" s="16"/>
      <c r="CL1176" s="16"/>
      <c r="CM1176" s="16"/>
      <c r="CN1176" s="16"/>
      <c r="CO1176" s="16"/>
      <c r="CP1176" s="16"/>
      <c r="CQ1176" s="16"/>
      <c r="CR1176" s="16"/>
      <c r="CS1176" s="16"/>
      <c r="CT1176" s="16"/>
      <c r="CU1176" s="16"/>
      <c r="CV1176" s="16"/>
      <c r="CW1176" s="16"/>
      <c r="CX1176" s="16"/>
      <c r="CY1176" s="16"/>
      <c r="CZ1176" s="16"/>
      <c r="DA1176" s="16"/>
      <c r="DB1176" s="16"/>
      <c r="DC1176" s="16"/>
      <c r="DD1176" s="16"/>
      <c r="DE1176" s="16"/>
      <c r="DF1176" s="16"/>
      <c r="DG1176" s="16"/>
      <c r="DH1176" s="16"/>
      <c r="DI1176" s="16"/>
      <c r="DJ1176" s="16"/>
      <c r="DK1176" s="16"/>
      <c r="DL1176" s="16"/>
      <c r="DM1176" s="16"/>
      <c r="DN1176" s="16"/>
      <c r="DO1176" s="16"/>
      <c r="DP1176" s="16"/>
      <c r="DQ1176" s="16"/>
      <c r="DR1176" s="16"/>
      <c r="DS1176" s="16"/>
      <c r="DT1176" s="16"/>
      <c r="DU1176" s="16"/>
      <c r="DV1176" s="16"/>
      <c r="DW1176" s="16"/>
      <c r="DX1176" s="16"/>
      <c r="DY1176" s="16"/>
      <c r="DZ1176" s="16"/>
      <c r="EA1176" s="16"/>
      <c r="EB1176" s="16"/>
      <c r="EC1176" s="16"/>
      <c r="ED1176" s="16"/>
      <c r="EE1176" s="16"/>
      <c r="EF1176" s="16"/>
      <c r="EG1176" s="16"/>
      <c r="EH1176" s="16"/>
      <c r="EI1176" s="16"/>
      <c r="EJ1176" s="16"/>
      <c r="EK1176" s="16"/>
      <c r="EL1176" s="16"/>
      <c r="EM1176" s="16"/>
      <c r="EN1176" s="16"/>
      <c r="EO1176" s="16"/>
      <c r="EP1176" s="16"/>
      <c r="EQ1176" s="16"/>
      <c r="ER1176" s="16"/>
      <c r="ES1176" s="16"/>
      <c r="ET1176" s="16"/>
      <c r="EU1176" s="16"/>
      <c r="EV1176" s="16"/>
      <c r="EW1176" s="16"/>
      <c r="EX1176" s="16"/>
      <c r="EY1176" s="16"/>
      <c r="EZ1176" s="16"/>
      <c r="FA1176" s="16"/>
      <c r="FB1176" s="16"/>
      <c r="FC1176" s="16"/>
      <c r="FD1176" s="16"/>
      <c r="FE1176" s="16"/>
      <c r="FF1176" s="16"/>
      <c r="FG1176" s="16"/>
      <c r="FH1176" s="16"/>
      <c r="FI1176" s="16"/>
      <c r="FJ1176" s="16"/>
      <c r="FK1176" s="16"/>
      <c r="FL1176" s="16"/>
      <c r="FM1176" s="16"/>
      <c r="FN1176" s="16"/>
      <c r="FO1176" s="16"/>
      <c r="FP1176" s="16"/>
      <c r="FQ1176" s="16"/>
      <c r="FR1176" s="16"/>
      <c r="FS1176" s="16"/>
      <c r="FT1176" s="16"/>
      <c r="FU1176" s="16"/>
      <c r="FV1176" s="16"/>
      <c r="FW1176" s="16"/>
      <c r="FX1176" s="16"/>
      <c r="FY1176" s="16"/>
      <c r="FZ1176" s="16"/>
      <c r="GA1176" s="16"/>
      <c r="GB1176" s="16"/>
      <c r="GC1176" s="16"/>
      <c r="GD1176" s="16"/>
      <c r="GE1176" s="16"/>
      <c r="GF1176" s="16"/>
      <c r="GG1176" s="16"/>
      <c r="GH1176" s="16"/>
      <c r="GI1176" s="16"/>
      <c r="GJ1176" s="16"/>
      <c r="GK1176" s="16"/>
      <c r="GL1176" s="16"/>
      <c r="GM1176" s="16"/>
      <c r="GN1176" s="16"/>
      <c r="GO1176" s="16"/>
      <c r="GP1176" s="16"/>
      <c r="GQ1176" s="16"/>
      <c r="GR1176" s="16"/>
      <c r="GS1176" s="16"/>
      <c r="GT1176" s="16"/>
      <c r="GU1176" s="16"/>
      <c r="GV1176" s="16"/>
      <c r="GW1176" s="16"/>
      <c r="GX1176" s="16"/>
      <c r="GY1176" s="16"/>
      <c r="GZ1176" s="16"/>
      <c r="HA1176" s="16"/>
      <c r="HB1176" s="16"/>
      <c r="HC1176" s="16"/>
      <c r="HD1176" s="16"/>
      <c r="HE1176" s="16"/>
      <c r="HF1176" s="16"/>
      <c r="HG1176" s="16"/>
      <c r="HH1176" s="16"/>
      <c r="HI1176" s="16"/>
      <c r="HJ1176" s="16"/>
      <c r="HK1176" s="16"/>
      <c r="HL1176" s="16"/>
      <c r="HM1176" s="16"/>
      <c r="HN1176" s="16"/>
      <c r="HO1176" s="16"/>
      <c r="HP1176" s="16"/>
      <c r="HQ1176" s="16"/>
      <c r="HR1176" s="16"/>
      <c r="HS1176" s="16"/>
      <c r="HT1176" s="16"/>
      <c r="HU1176" s="16"/>
      <c r="HV1176" s="16"/>
      <c r="HW1176" s="16"/>
      <c r="HX1176" s="16"/>
      <c r="HY1176" s="16"/>
      <c r="HZ1176" s="16"/>
      <c r="IA1176" s="16"/>
      <c r="IB1176" s="16"/>
      <c r="IC1176" s="16"/>
      <c r="ID1176" s="16"/>
      <c r="IE1176" s="16"/>
      <c r="IF1176" s="16"/>
      <c r="IG1176" s="16"/>
      <c r="IH1176" s="16"/>
      <c r="II1176" s="16"/>
      <c r="IJ1176" s="16"/>
      <c r="IK1176" s="16"/>
      <c r="IL1176" s="16"/>
      <c r="IM1176" s="16"/>
      <c r="IN1176" s="16"/>
      <c r="IO1176" s="16"/>
      <c r="IP1176" s="16"/>
      <c r="IQ1176" s="16"/>
      <c r="IR1176" s="16"/>
      <c r="IS1176" s="16"/>
      <c r="IT1176" s="16"/>
      <c r="IU1176" s="16"/>
      <c r="IV1176" s="16"/>
      <c r="IW1176" s="16"/>
      <c r="IX1176" s="16"/>
      <c r="IY1176" s="16"/>
      <c r="IZ1176" s="16"/>
      <c r="JA1176" s="16"/>
      <c r="JB1176" s="16"/>
      <c r="JC1176" s="16"/>
      <c r="JD1176" s="16"/>
      <c r="JE1176" s="16"/>
      <c r="JF1176" s="16"/>
      <c r="JG1176" s="16"/>
      <c r="JH1176" s="16"/>
      <c r="JI1176" s="16"/>
      <c r="JJ1176" s="16"/>
      <c r="JK1176" s="16"/>
      <c r="JL1176" s="16"/>
      <c r="JM1176" s="16"/>
      <c r="JN1176" s="16"/>
      <c r="JO1176" s="16"/>
      <c r="JP1176" s="16"/>
    </row>
    <row r="1177" spans="2:276" s="18" customFormat="1" ht="15.75" customHeight="1" x14ac:dyDescent="0.25">
      <c r="B1177" s="16"/>
      <c r="C1177" s="16"/>
      <c r="D1177" s="16"/>
      <c r="E1177" s="16"/>
      <c r="F1177" s="16"/>
      <c r="G1177" s="16"/>
      <c r="H1177" s="16"/>
      <c r="I1177" s="16"/>
      <c r="J1177" s="16"/>
      <c r="K1177" s="16"/>
      <c r="L1177" s="16"/>
      <c r="M1177" s="16"/>
      <c r="N1177" s="16"/>
      <c r="O1177" s="16"/>
      <c r="P1177" s="16"/>
      <c r="Q1177" s="16"/>
      <c r="R1177" s="16"/>
      <c r="S1177" s="16"/>
      <c r="T1177" s="16"/>
      <c r="U1177" s="16"/>
      <c r="V1177" s="16"/>
      <c r="W1177" s="16"/>
      <c r="X1177" s="16"/>
      <c r="Y1177" s="16"/>
      <c r="Z1177" s="16"/>
      <c r="AA1177" s="16"/>
      <c r="AB1177" s="16"/>
      <c r="AC1177" s="16"/>
      <c r="AD1177" s="16"/>
      <c r="AE1177" s="16"/>
      <c r="AF1177" s="16"/>
      <c r="AG1177" s="16"/>
      <c r="AH1177" s="16"/>
      <c r="AI1177" s="16"/>
      <c r="AJ1177" s="16"/>
      <c r="AK1177" s="16"/>
      <c r="AL1177" s="16"/>
      <c r="AM1177" s="16"/>
      <c r="AN1177" s="16"/>
      <c r="AO1177" s="16"/>
      <c r="AP1177" s="16"/>
      <c r="AQ1177" s="16"/>
      <c r="AR1177" s="16"/>
      <c r="AS1177" s="16"/>
      <c r="AT1177" s="16"/>
      <c r="AU1177" s="16"/>
      <c r="AV1177" s="16"/>
      <c r="AW1177" s="16"/>
      <c r="AX1177" s="16"/>
      <c r="AY1177" s="16"/>
      <c r="AZ1177" s="16"/>
      <c r="BA1177" s="16"/>
      <c r="BB1177" s="16"/>
      <c r="BC1177" s="16"/>
      <c r="BD1177" s="16"/>
      <c r="BE1177" s="16"/>
      <c r="BF1177" s="16"/>
      <c r="BG1177" s="16"/>
      <c r="BH1177" s="16"/>
      <c r="BI1177" s="16"/>
      <c r="BJ1177" s="16"/>
      <c r="BK1177" s="16"/>
      <c r="BL1177" s="16"/>
      <c r="BM1177" s="16"/>
      <c r="BN1177" s="16"/>
      <c r="BO1177" s="16"/>
      <c r="BP1177" s="16"/>
      <c r="BQ1177" s="16"/>
      <c r="BR1177" s="16"/>
      <c r="BS1177" s="16"/>
      <c r="BT1177" s="16"/>
      <c r="BU1177" s="16"/>
      <c r="BV1177" s="16"/>
      <c r="BW1177" s="16"/>
      <c r="BX1177" s="16"/>
      <c r="BY1177" s="16"/>
      <c r="BZ1177" s="16"/>
      <c r="CA1177" s="16"/>
      <c r="CB1177" s="16"/>
      <c r="CC1177" s="16"/>
      <c r="CD1177" s="16"/>
      <c r="CE1177" s="16"/>
      <c r="CF1177" s="16"/>
      <c r="CG1177" s="16"/>
      <c r="CH1177" s="16"/>
      <c r="CI1177" s="16"/>
      <c r="CJ1177" s="16"/>
      <c r="CK1177" s="16"/>
      <c r="CL1177" s="16"/>
      <c r="CM1177" s="16"/>
      <c r="CN1177" s="16"/>
      <c r="CO1177" s="16"/>
      <c r="CP1177" s="16"/>
      <c r="CQ1177" s="16"/>
      <c r="CR1177" s="16"/>
      <c r="CS1177" s="16"/>
      <c r="CT1177" s="16"/>
      <c r="CU1177" s="16"/>
      <c r="CV1177" s="16"/>
      <c r="CW1177" s="16"/>
      <c r="CX1177" s="16"/>
      <c r="CY1177" s="16"/>
      <c r="CZ1177" s="16"/>
      <c r="DA1177" s="16"/>
      <c r="DB1177" s="16"/>
      <c r="DC1177" s="16"/>
      <c r="DD1177" s="16"/>
      <c r="DE1177" s="16"/>
      <c r="DF1177" s="16"/>
      <c r="DG1177" s="16"/>
      <c r="DH1177" s="16"/>
      <c r="DI1177" s="16"/>
      <c r="DJ1177" s="16"/>
      <c r="DK1177" s="16"/>
      <c r="DL1177" s="16"/>
      <c r="DM1177" s="16"/>
      <c r="DN1177" s="16"/>
      <c r="DO1177" s="16"/>
      <c r="DP1177" s="16"/>
      <c r="DQ1177" s="16"/>
      <c r="DR1177" s="16"/>
      <c r="DS1177" s="16"/>
      <c r="DT1177" s="16"/>
      <c r="DU1177" s="16"/>
      <c r="DV1177" s="16"/>
      <c r="DW1177" s="16"/>
      <c r="DX1177" s="16"/>
      <c r="DY1177" s="16"/>
      <c r="DZ1177" s="16"/>
      <c r="EA1177" s="16"/>
      <c r="EB1177" s="16"/>
      <c r="EC1177" s="16"/>
      <c r="ED1177" s="16"/>
      <c r="EE1177" s="16"/>
      <c r="EF1177" s="16"/>
      <c r="EG1177" s="16"/>
      <c r="EH1177" s="16"/>
      <c r="EI1177" s="16"/>
      <c r="EJ1177" s="16"/>
      <c r="EK1177" s="16"/>
      <c r="EL1177" s="16"/>
      <c r="EM1177" s="16"/>
      <c r="EN1177" s="16"/>
      <c r="EO1177" s="16"/>
      <c r="EP1177" s="16"/>
      <c r="EQ1177" s="16"/>
      <c r="ER1177" s="16"/>
      <c r="ES1177" s="16"/>
      <c r="ET1177" s="16"/>
      <c r="EU1177" s="16"/>
      <c r="EV1177" s="16"/>
      <c r="EW1177" s="16"/>
      <c r="EX1177" s="16"/>
      <c r="EY1177" s="16"/>
      <c r="EZ1177" s="16"/>
      <c r="FA1177" s="16"/>
      <c r="FB1177" s="16"/>
      <c r="FC1177" s="16"/>
      <c r="FD1177" s="16"/>
      <c r="FE1177" s="16"/>
      <c r="FF1177" s="16"/>
      <c r="FG1177" s="16"/>
      <c r="FH1177" s="16"/>
      <c r="FI1177" s="16"/>
      <c r="FJ1177" s="16"/>
      <c r="FK1177" s="16"/>
      <c r="FL1177" s="16"/>
      <c r="FM1177" s="16"/>
      <c r="FN1177" s="16"/>
      <c r="FO1177" s="16"/>
      <c r="FP1177" s="16"/>
      <c r="FQ1177" s="16"/>
      <c r="FR1177" s="16"/>
      <c r="FS1177" s="16"/>
      <c r="FT1177" s="16"/>
      <c r="FU1177" s="16"/>
      <c r="FV1177" s="16"/>
      <c r="FW1177" s="16"/>
      <c r="FX1177" s="16"/>
      <c r="FY1177" s="16"/>
      <c r="FZ1177" s="16"/>
      <c r="GA1177" s="16"/>
      <c r="GB1177" s="16"/>
      <c r="GC1177" s="16"/>
      <c r="GD1177" s="16"/>
      <c r="GE1177" s="16"/>
      <c r="GF1177" s="16"/>
      <c r="GG1177" s="16"/>
      <c r="GH1177" s="16"/>
      <c r="GI1177" s="16"/>
      <c r="GJ1177" s="16"/>
      <c r="GK1177" s="16"/>
      <c r="GL1177" s="16"/>
      <c r="GM1177" s="16"/>
      <c r="GN1177" s="16"/>
      <c r="GO1177" s="16"/>
      <c r="GP1177" s="16"/>
      <c r="GQ1177" s="16"/>
      <c r="GR1177" s="16"/>
      <c r="GS1177" s="16"/>
      <c r="GT1177" s="16"/>
      <c r="GU1177" s="16"/>
      <c r="GV1177" s="16"/>
      <c r="GW1177" s="16"/>
      <c r="GX1177" s="16"/>
      <c r="GY1177" s="16"/>
      <c r="GZ1177" s="16"/>
      <c r="HA1177" s="16"/>
      <c r="HB1177" s="16"/>
      <c r="HC1177" s="16"/>
      <c r="HD1177" s="16"/>
      <c r="HE1177" s="16"/>
      <c r="HF1177" s="16"/>
      <c r="HG1177" s="16"/>
      <c r="HH1177" s="16"/>
      <c r="HI1177" s="16"/>
      <c r="HJ1177" s="16"/>
      <c r="HK1177" s="16"/>
      <c r="HL1177" s="16"/>
      <c r="HM1177" s="16"/>
      <c r="HN1177" s="16"/>
      <c r="HO1177" s="16"/>
      <c r="HP1177" s="16"/>
      <c r="HQ1177" s="16"/>
      <c r="HR1177" s="16"/>
      <c r="HS1177" s="16"/>
      <c r="HT1177" s="16"/>
      <c r="HU1177" s="16"/>
      <c r="HV1177" s="16"/>
      <c r="HW1177" s="16"/>
      <c r="HX1177" s="16"/>
      <c r="HY1177" s="16"/>
      <c r="HZ1177" s="16"/>
      <c r="IA1177" s="16"/>
      <c r="IB1177" s="16"/>
      <c r="IC1177" s="16"/>
      <c r="ID1177" s="16"/>
      <c r="IE1177" s="16"/>
      <c r="IF1177" s="16"/>
      <c r="IG1177" s="16"/>
      <c r="IH1177" s="16"/>
      <c r="II1177" s="16"/>
      <c r="IJ1177" s="16"/>
      <c r="IK1177" s="16"/>
      <c r="IL1177" s="16"/>
      <c r="IM1177" s="16"/>
      <c r="IN1177" s="16"/>
      <c r="IO1177" s="16"/>
      <c r="IP1177" s="16"/>
      <c r="IQ1177" s="16"/>
      <c r="IR1177" s="16"/>
      <c r="IS1177" s="16"/>
      <c r="IT1177" s="16"/>
      <c r="IU1177" s="16"/>
      <c r="IV1177" s="16"/>
      <c r="IW1177" s="16"/>
      <c r="IX1177" s="16"/>
      <c r="IY1177" s="16"/>
      <c r="IZ1177" s="16"/>
      <c r="JA1177" s="16"/>
      <c r="JB1177" s="16"/>
      <c r="JC1177" s="16"/>
      <c r="JD1177" s="16"/>
      <c r="JE1177" s="16"/>
      <c r="JF1177" s="16"/>
      <c r="JG1177" s="16"/>
      <c r="JH1177" s="16"/>
      <c r="JI1177" s="16"/>
      <c r="JJ1177" s="16"/>
      <c r="JK1177" s="16"/>
      <c r="JL1177" s="16"/>
      <c r="JM1177" s="16"/>
      <c r="JN1177" s="16"/>
      <c r="JO1177" s="16"/>
      <c r="JP1177" s="16"/>
    </row>
    <row r="1178" spans="2:276" s="18" customFormat="1" ht="15.75" customHeight="1" x14ac:dyDescent="0.25">
      <c r="B1178" s="16"/>
      <c r="C1178" s="16"/>
      <c r="D1178" s="16"/>
      <c r="E1178" s="16"/>
      <c r="F1178" s="16"/>
      <c r="G1178" s="16"/>
      <c r="H1178" s="16"/>
      <c r="I1178" s="16"/>
      <c r="J1178" s="16"/>
      <c r="K1178" s="16"/>
      <c r="L1178" s="16"/>
      <c r="M1178" s="16"/>
      <c r="N1178" s="16"/>
      <c r="O1178" s="16"/>
      <c r="P1178" s="16"/>
      <c r="Q1178" s="16"/>
      <c r="R1178" s="16"/>
      <c r="S1178" s="16"/>
      <c r="T1178" s="16"/>
      <c r="U1178" s="16"/>
      <c r="V1178" s="16"/>
      <c r="W1178" s="16"/>
      <c r="X1178" s="16"/>
      <c r="Y1178" s="16"/>
      <c r="Z1178" s="16"/>
      <c r="AA1178" s="16"/>
      <c r="AB1178" s="16"/>
      <c r="AC1178" s="16"/>
      <c r="AD1178" s="16"/>
      <c r="AE1178" s="16"/>
      <c r="AF1178" s="16"/>
      <c r="AG1178" s="16"/>
      <c r="AH1178" s="16"/>
      <c r="AI1178" s="16"/>
      <c r="AJ1178" s="16"/>
      <c r="AK1178" s="16"/>
      <c r="AL1178" s="16"/>
      <c r="AM1178" s="16"/>
      <c r="AN1178" s="16"/>
      <c r="AO1178" s="16"/>
      <c r="AP1178" s="16"/>
      <c r="AQ1178" s="16"/>
      <c r="AR1178" s="16"/>
      <c r="AS1178" s="16"/>
      <c r="AT1178" s="16"/>
      <c r="AU1178" s="16"/>
      <c r="AV1178" s="16"/>
      <c r="AW1178" s="16"/>
      <c r="AX1178" s="16"/>
      <c r="AY1178" s="16"/>
      <c r="AZ1178" s="16"/>
      <c r="BA1178" s="16"/>
      <c r="BB1178" s="16"/>
      <c r="BC1178" s="16"/>
      <c r="BD1178" s="16"/>
      <c r="BE1178" s="16"/>
      <c r="BF1178" s="16"/>
      <c r="BG1178" s="16"/>
      <c r="BH1178" s="16"/>
      <c r="BI1178" s="16"/>
      <c r="BJ1178" s="16"/>
      <c r="BK1178" s="16"/>
      <c r="BL1178" s="16"/>
      <c r="BM1178" s="16"/>
      <c r="BN1178" s="16"/>
      <c r="BO1178" s="16"/>
      <c r="BP1178" s="16"/>
      <c r="BQ1178" s="16"/>
      <c r="BR1178" s="16"/>
      <c r="BS1178" s="16"/>
      <c r="BT1178" s="16"/>
      <c r="BU1178" s="16"/>
      <c r="BV1178" s="16"/>
      <c r="BW1178" s="16"/>
      <c r="BX1178" s="16"/>
      <c r="BY1178" s="16"/>
      <c r="BZ1178" s="16"/>
      <c r="CA1178" s="16"/>
      <c r="CB1178" s="16"/>
      <c r="CC1178" s="16"/>
      <c r="CD1178" s="16"/>
      <c r="CE1178" s="16"/>
      <c r="CF1178" s="16"/>
      <c r="CG1178" s="16"/>
      <c r="CH1178" s="16"/>
      <c r="CI1178" s="16"/>
      <c r="CJ1178" s="16"/>
      <c r="CK1178" s="16"/>
      <c r="CL1178" s="16"/>
      <c r="CM1178" s="16"/>
      <c r="CN1178" s="16"/>
      <c r="CO1178" s="16"/>
      <c r="CP1178" s="16"/>
      <c r="CQ1178" s="16"/>
      <c r="CR1178" s="16"/>
      <c r="CS1178" s="16"/>
      <c r="CT1178" s="16"/>
      <c r="CU1178" s="16"/>
      <c r="CV1178" s="16"/>
      <c r="CW1178" s="16"/>
      <c r="CX1178" s="16"/>
      <c r="CY1178" s="16"/>
      <c r="CZ1178" s="16"/>
      <c r="DA1178" s="16"/>
      <c r="DB1178" s="16"/>
      <c r="DC1178" s="16"/>
      <c r="DD1178" s="16"/>
      <c r="DE1178" s="16"/>
      <c r="DF1178" s="16"/>
      <c r="DG1178" s="16"/>
      <c r="DH1178" s="16"/>
      <c r="DI1178" s="16"/>
      <c r="DJ1178" s="16"/>
      <c r="DK1178" s="16"/>
      <c r="DL1178" s="16"/>
      <c r="DM1178" s="16"/>
      <c r="DN1178" s="16"/>
      <c r="DO1178" s="16"/>
      <c r="DP1178" s="16"/>
      <c r="DQ1178" s="16"/>
      <c r="DR1178" s="16"/>
      <c r="DS1178" s="16"/>
      <c r="DT1178" s="16"/>
      <c r="DU1178" s="16"/>
      <c r="DV1178" s="16"/>
      <c r="DW1178" s="16"/>
      <c r="DX1178" s="16"/>
      <c r="DY1178" s="16"/>
      <c r="DZ1178" s="16"/>
      <c r="EA1178" s="16"/>
      <c r="EB1178" s="16"/>
      <c r="EC1178" s="16"/>
      <c r="ED1178" s="16"/>
      <c r="EE1178" s="16"/>
      <c r="EF1178" s="16"/>
      <c r="EG1178" s="16"/>
      <c r="EH1178" s="16"/>
      <c r="EI1178" s="16"/>
      <c r="EJ1178" s="16"/>
      <c r="EK1178" s="16"/>
      <c r="EL1178" s="16"/>
      <c r="EM1178" s="16"/>
      <c r="EN1178" s="16"/>
      <c r="EO1178" s="16"/>
      <c r="EP1178" s="16"/>
      <c r="EQ1178" s="16"/>
      <c r="ER1178" s="16"/>
      <c r="ES1178" s="16"/>
      <c r="ET1178" s="16"/>
      <c r="EU1178" s="16"/>
      <c r="EV1178" s="16"/>
      <c r="EW1178" s="16"/>
      <c r="EX1178" s="16"/>
      <c r="EY1178" s="16"/>
      <c r="EZ1178" s="16"/>
      <c r="FA1178" s="16"/>
      <c r="FB1178" s="16"/>
      <c r="FC1178" s="16"/>
      <c r="FD1178" s="16"/>
      <c r="FE1178" s="16"/>
      <c r="FF1178" s="16"/>
      <c r="FG1178" s="16"/>
      <c r="FH1178" s="16"/>
      <c r="FI1178" s="16"/>
      <c r="FJ1178" s="16"/>
      <c r="FK1178" s="16"/>
      <c r="FL1178" s="16"/>
      <c r="FM1178" s="16"/>
      <c r="FN1178" s="16"/>
      <c r="FO1178" s="16"/>
      <c r="FP1178" s="16"/>
      <c r="FQ1178" s="16"/>
      <c r="FR1178" s="16"/>
      <c r="FS1178" s="16"/>
      <c r="FT1178" s="16"/>
      <c r="FU1178" s="16"/>
      <c r="FV1178" s="16"/>
      <c r="FW1178" s="16"/>
      <c r="FX1178" s="16"/>
      <c r="FY1178" s="16"/>
      <c r="FZ1178" s="16"/>
      <c r="GA1178" s="16"/>
      <c r="GB1178" s="16"/>
      <c r="GC1178" s="16"/>
      <c r="GD1178" s="16"/>
      <c r="GE1178" s="16"/>
      <c r="GF1178" s="16"/>
      <c r="GG1178" s="16"/>
      <c r="GH1178" s="16"/>
      <c r="GI1178" s="16"/>
      <c r="GJ1178" s="16"/>
      <c r="GK1178" s="16"/>
      <c r="GL1178" s="16"/>
      <c r="GM1178" s="16"/>
      <c r="GN1178" s="16"/>
      <c r="GO1178" s="16"/>
      <c r="GP1178" s="16"/>
      <c r="GQ1178" s="16"/>
      <c r="GR1178" s="16"/>
      <c r="GS1178" s="16"/>
      <c r="GT1178" s="16"/>
      <c r="GU1178" s="16"/>
      <c r="GV1178" s="16"/>
      <c r="GW1178" s="16"/>
      <c r="GX1178" s="16"/>
      <c r="GY1178" s="16"/>
      <c r="GZ1178" s="16"/>
      <c r="HA1178" s="16"/>
      <c r="HB1178" s="16"/>
      <c r="HC1178" s="16"/>
      <c r="HD1178" s="16"/>
      <c r="HE1178" s="16"/>
      <c r="HF1178" s="16"/>
      <c r="HG1178" s="16"/>
      <c r="HH1178" s="16"/>
      <c r="HI1178" s="16"/>
      <c r="HJ1178" s="16"/>
      <c r="HK1178" s="16"/>
      <c r="HL1178" s="16"/>
      <c r="HM1178" s="16"/>
      <c r="HN1178" s="16"/>
      <c r="HO1178" s="16"/>
      <c r="HP1178" s="16"/>
      <c r="HQ1178" s="16"/>
      <c r="HR1178" s="16"/>
      <c r="HS1178" s="16"/>
      <c r="HT1178" s="16"/>
      <c r="HU1178" s="16"/>
      <c r="HV1178" s="16"/>
      <c r="HW1178" s="16"/>
      <c r="HX1178" s="16"/>
      <c r="HY1178" s="16"/>
      <c r="HZ1178" s="16"/>
      <c r="IA1178" s="16"/>
      <c r="IB1178" s="16"/>
      <c r="IC1178" s="16"/>
      <c r="ID1178" s="16"/>
      <c r="IE1178" s="16"/>
      <c r="IF1178" s="16"/>
      <c r="IG1178" s="16"/>
      <c r="IH1178" s="16"/>
      <c r="II1178" s="16"/>
      <c r="IJ1178" s="16"/>
      <c r="IK1178" s="16"/>
      <c r="IL1178" s="16"/>
      <c r="IM1178" s="16"/>
      <c r="IN1178" s="16"/>
      <c r="IO1178" s="16"/>
      <c r="IP1178" s="16"/>
      <c r="IQ1178" s="16"/>
      <c r="IR1178" s="16"/>
      <c r="IS1178" s="16"/>
      <c r="IT1178" s="16"/>
      <c r="IU1178" s="16"/>
      <c r="IV1178" s="16"/>
      <c r="IW1178" s="16"/>
      <c r="IX1178" s="16"/>
      <c r="IY1178" s="16"/>
      <c r="IZ1178" s="16"/>
      <c r="JA1178" s="16"/>
      <c r="JB1178" s="16"/>
      <c r="JC1178" s="16"/>
      <c r="JD1178" s="16"/>
      <c r="JE1178" s="16"/>
      <c r="JF1178" s="16"/>
      <c r="JG1178" s="16"/>
      <c r="JH1178" s="16"/>
      <c r="JI1178" s="16"/>
      <c r="JJ1178" s="16"/>
      <c r="JK1178" s="16"/>
      <c r="JL1178" s="16"/>
      <c r="JM1178" s="16"/>
      <c r="JN1178" s="16"/>
      <c r="JO1178" s="16"/>
      <c r="JP1178" s="16"/>
    </row>
    <row r="1179" spans="2:276" s="18" customFormat="1" ht="15.75" customHeight="1" x14ac:dyDescent="0.25">
      <c r="B1179" s="16"/>
      <c r="C1179" s="16"/>
      <c r="D1179" s="16"/>
      <c r="E1179" s="16"/>
      <c r="F1179" s="16"/>
      <c r="G1179" s="16"/>
      <c r="H1179" s="16"/>
      <c r="I1179" s="16"/>
      <c r="J1179" s="16"/>
      <c r="K1179" s="16"/>
      <c r="L1179" s="16"/>
      <c r="M1179" s="16"/>
      <c r="N1179" s="16"/>
      <c r="O1179" s="16"/>
      <c r="P1179" s="16"/>
      <c r="Q1179" s="16"/>
      <c r="R1179" s="16"/>
      <c r="S1179" s="16"/>
      <c r="T1179" s="16"/>
      <c r="U1179" s="16"/>
      <c r="V1179" s="16"/>
      <c r="W1179" s="16"/>
      <c r="X1179" s="16"/>
      <c r="Y1179" s="16"/>
      <c r="Z1179" s="16"/>
      <c r="AA1179" s="16"/>
      <c r="AB1179" s="16"/>
      <c r="AC1179" s="16"/>
      <c r="AD1179" s="16"/>
      <c r="AE1179" s="16"/>
      <c r="AF1179" s="16"/>
      <c r="AG1179" s="16"/>
      <c r="AH1179" s="16"/>
      <c r="AI1179" s="16"/>
      <c r="AJ1179" s="16"/>
      <c r="AK1179" s="16"/>
      <c r="AL1179" s="16"/>
      <c r="AM1179" s="16"/>
      <c r="AN1179" s="16"/>
      <c r="AO1179" s="16"/>
      <c r="AP1179" s="16"/>
      <c r="AQ1179" s="16"/>
      <c r="AR1179" s="16"/>
      <c r="AS1179" s="16"/>
      <c r="AT1179" s="16"/>
      <c r="AU1179" s="16"/>
      <c r="AV1179" s="16"/>
      <c r="AW1179" s="16"/>
      <c r="AX1179" s="16"/>
      <c r="AY1179" s="16"/>
      <c r="AZ1179" s="16"/>
      <c r="BA1179" s="16"/>
      <c r="BB1179" s="16"/>
      <c r="BC1179" s="16"/>
      <c r="BD1179" s="16"/>
      <c r="BE1179" s="16"/>
      <c r="BF1179" s="16"/>
      <c r="BG1179" s="16"/>
      <c r="BH1179" s="16"/>
      <c r="BI1179" s="16"/>
      <c r="BJ1179" s="16"/>
      <c r="BK1179" s="16"/>
      <c r="BL1179" s="16"/>
      <c r="BM1179" s="16"/>
      <c r="BN1179" s="16"/>
      <c r="BO1179" s="16"/>
      <c r="BP1179" s="16"/>
      <c r="BQ1179" s="16"/>
      <c r="BR1179" s="16"/>
      <c r="BS1179" s="16"/>
      <c r="BT1179" s="16"/>
      <c r="BU1179" s="16"/>
      <c r="BV1179" s="16"/>
      <c r="BW1179" s="16"/>
      <c r="BX1179" s="16"/>
      <c r="BY1179" s="16"/>
      <c r="BZ1179" s="16"/>
      <c r="CA1179" s="16"/>
      <c r="CB1179" s="16"/>
      <c r="CC1179" s="16"/>
      <c r="CD1179" s="16"/>
      <c r="CE1179" s="16"/>
      <c r="CF1179" s="16"/>
      <c r="CG1179" s="16"/>
      <c r="CH1179" s="16"/>
      <c r="CI1179" s="16"/>
      <c r="CJ1179" s="16"/>
      <c r="CK1179" s="16"/>
      <c r="CL1179" s="16"/>
      <c r="CM1179" s="16"/>
      <c r="CN1179" s="16"/>
      <c r="CO1179" s="16"/>
      <c r="CP1179" s="16"/>
      <c r="CQ1179" s="16"/>
      <c r="CR1179" s="16"/>
      <c r="CS1179" s="16"/>
      <c r="CT1179" s="16"/>
      <c r="CU1179" s="16"/>
      <c r="CV1179" s="16"/>
      <c r="CW1179" s="16"/>
      <c r="CX1179" s="16"/>
      <c r="CY1179" s="16"/>
      <c r="CZ1179" s="16"/>
      <c r="DA1179" s="16"/>
      <c r="DB1179" s="16"/>
      <c r="DC1179" s="16"/>
      <c r="DD1179" s="16"/>
      <c r="DE1179" s="16"/>
      <c r="DF1179" s="16"/>
      <c r="DG1179" s="16"/>
      <c r="DH1179" s="16"/>
      <c r="DI1179" s="16"/>
      <c r="DJ1179" s="16"/>
      <c r="DK1179" s="16"/>
      <c r="DL1179" s="16"/>
      <c r="DM1179" s="16"/>
      <c r="DN1179" s="16"/>
      <c r="DO1179" s="16"/>
      <c r="DP1179" s="16"/>
      <c r="DQ1179" s="16"/>
      <c r="DR1179" s="16"/>
      <c r="DS1179" s="16"/>
      <c r="DT1179" s="16"/>
      <c r="DU1179" s="16"/>
      <c r="DV1179" s="16"/>
      <c r="DW1179" s="16"/>
      <c r="DX1179" s="16"/>
      <c r="DY1179" s="16"/>
      <c r="DZ1179" s="16"/>
      <c r="EA1179" s="16"/>
      <c r="EB1179" s="16"/>
      <c r="EC1179" s="16"/>
      <c r="ED1179" s="16"/>
      <c r="EE1179" s="16"/>
      <c r="EF1179" s="16"/>
      <c r="EG1179" s="16"/>
      <c r="EH1179" s="16"/>
      <c r="EI1179" s="16"/>
      <c r="EJ1179" s="16"/>
      <c r="EK1179" s="16"/>
      <c r="EL1179" s="16"/>
      <c r="EM1179" s="16"/>
      <c r="EN1179" s="16"/>
      <c r="EO1179" s="16"/>
      <c r="EP1179" s="16"/>
      <c r="EQ1179" s="16"/>
      <c r="ER1179" s="16"/>
      <c r="ES1179" s="16"/>
      <c r="ET1179" s="16"/>
      <c r="EU1179" s="16"/>
      <c r="EV1179" s="16"/>
      <c r="EW1179" s="16"/>
      <c r="EX1179" s="16"/>
      <c r="EY1179" s="16"/>
      <c r="EZ1179" s="16"/>
      <c r="FA1179" s="16"/>
      <c r="FB1179" s="16"/>
      <c r="FC1179" s="16"/>
      <c r="FD1179" s="16"/>
      <c r="FE1179" s="16"/>
      <c r="FF1179" s="16"/>
      <c r="FG1179" s="16"/>
      <c r="FH1179" s="16"/>
      <c r="FI1179" s="16"/>
      <c r="FJ1179" s="16"/>
      <c r="FK1179" s="16"/>
      <c r="FL1179" s="16"/>
      <c r="FM1179" s="16"/>
      <c r="FN1179" s="16"/>
      <c r="FO1179" s="16"/>
      <c r="FP1179" s="16"/>
      <c r="FQ1179" s="16"/>
      <c r="FR1179" s="16"/>
      <c r="FS1179" s="16"/>
      <c r="FT1179" s="16"/>
      <c r="FU1179" s="16"/>
      <c r="FV1179" s="16"/>
      <c r="FW1179" s="16"/>
      <c r="FX1179" s="16"/>
      <c r="FY1179" s="16"/>
      <c r="FZ1179" s="16"/>
      <c r="GA1179" s="16"/>
      <c r="GB1179" s="16"/>
      <c r="GC1179" s="16"/>
      <c r="GD1179" s="16"/>
      <c r="GE1179" s="16"/>
      <c r="GF1179" s="16"/>
      <c r="GG1179" s="16"/>
      <c r="GH1179" s="16"/>
      <c r="GI1179" s="16"/>
      <c r="GJ1179" s="16"/>
      <c r="GK1179" s="16"/>
      <c r="GL1179" s="16"/>
      <c r="GM1179" s="16"/>
      <c r="GN1179" s="16"/>
      <c r="GO1179" s="16"/>
      <c r="GP1179" s="16"/>
      <c r="GQ1179" s="16"/>
      <c r="GR1179" s="16"/>
      <c r="GS1179" s="16"/>
      <c r="GT1179" s="16"/>
      <c r="GU1179" s="16"/>
      <c r="GV1179" s="16"/>
      <c r="GW1179" s="16"/>
      <c r="GX1179" s="16"/>
      <c r="GY1179" s="16"/>
      <c r="GZ1179" s="16"/>
      <c r="HA1179" s="16"/>
      <c r="HB1179" s="16"/>
      <c r="HC1179" s="16"/>
      <c r="HD1179" s="16"/>
      <c r="HE1179" s="16"/>
      <c r="HF1179" s="16"/>
      <c r="HG1179" s="16"/>
      <c r="HH1179" s="16"/>
      <c r="HI1179" s="16"/>
      <c r="HJ1179" s="16"/>
      <c r="HK1179" s="16"/>
      <c r="HL1179" s="16"/>
      <c r="HM1179" s="16"/>
      <c r="HN1179" s="16"/>
      <c r="HO1179" s="16"/>
      <c r="HP1179" s="16"/>
      <c r="HQ1179" s="16"/>
      <c r="HR1179" s="16"/>
      <c r="HS1179" s="16"/>
      <c r="HT1179" s="16"/>
      <c r="HU1179" s="16"/>
      <c r="HV1179" s="16"/>
      <c r="HW1179" s="16"/>
      <c r="HX1179" s="16"/>
      <c r="HY1179" s="16"/>
      <c r="HZ1179" s="16"/>
      <c r="IA1179" s="16"/>
      <c r="IB1179" s="16"/>
      <c r="IC1179" s="16"/>
      <c r="ID1179" s="16"/>
      <c r="IE1179" s="16"/>
      <c r="IF1179" s="16"/>
      <c r="IG1179" s="16"/>
      <c r="IH1179" s="16"/>
      <c r="II1179" s="16"/>
      <c r="IJ1179" s="16"/>
      <c r="IK1179" s="16"/>
      <c r="IL1179" s="16"/>
      <c r="IM1179" s="16"/>
      <c r="IN1179" s="16"/>
      <c r="IO1179" s="16"/>
      <c r="IP1179" s="16"/>
      <c r="IQ1179" s="16"/>
      <c r="IR1179" s="16"/>
      <c r="IS1179" s="16"/>
      <c r="IT1179" s="16"/>
      <c r="IU1179" s="16"/>
      <c r="IV1179" s="16"/>
      <c r="IW1179" s="16"/>
      <c r="IX1179" s="16"/>
      <c r="IY1179" s="16"/>
      <c r="IZ1179" s="16"/>
      <c r="JA1179" s="16"/>
      <c r="JB1179" s="16"/>
      <c r="JC1179" s="16"/>
      <c r="JD1179" s="16"/>
      <c r="JE1179" s="16"/>
      <c r="JF1179" s="16"/>
      <c r="JG1179" s="16"/>
      <c r="JH1179" s="16"/>
      <c r="JI1179" s="16"/>
      <c r="JJ1179" s="16"/>
      <c r="JK1179" s="16"/>
      <c r="JL1179" s="16"/>
      <c r="JM1179" s="16"/>
      <c r="JN1179" s="16"/>
      <c r="JO1179" s="16"/>
      <c r="JP1179" s="16"/>
    </row>
    <row r="1180" spans="2:276" s="18" customFormat="1" ht="15.75" customHeight="1" x14ac:dyDescent="0.25">
      <c r="B1180" s="16"/>
      <c r="C1180" s="16"/>
      <c r="D1180" s="16"/>
      <c r="E1180" s="16"/>
      <c r="F1180" s="16"/>
      <c r="G1180" s="16"/>
      <c r="H1180" s="16"/>
      <c r="I1180" s="16"/>
      <c r="J1180" s="16"/>
      <c r="K1180" s="16"/>
      <c r="L1180" s="16"/>
      <c r="M1180" s="16"/>
      <c r="N1180" s="16"/>
      <c r="O1180" s="16"/>
      <c r="P1180" s="16"/>
      <c r="Q1180" s="16"/>
      <c r="R1180" s="16"/>
      <c r="S1180" s="16"/>
      <c r="T1180" s="16"/>
      <c r="U1180" s="16"/>
      <c r="V1180" s="16"/>
      <c r="W1180" s="16"/>
      <c r="X1180" s="16"/>
      <c r="Y1180" s="16"/>
      <c r="Z1180" s="16"/>
      <c r="AA1180" s="16"/>
      <c r="AB1180" s="16"/>
      <c r="AC1180" s="16"/>
      <c r="AD1180" s="16"/>
      <c r="AE1180" s="16"/>
      <c r="AF1180" s="16"/>
      <c r="AG1180" s="16"/>
      <c r="AH1180" s="16"/>
      <c r="AI1180" s="16"/>
      <c r="AJ1180" s="16"/>
      <c r="AK1180" s="16"/>
      <c r="AL1180" s="16"/>
      <c r="AM1180" s="16"/>
      <c r="AN1180" s="16"/>
      <c r="AO1180" s="16"/>
      <c r="AP1180" s="16"/>
      <c r="AQ1180" s="16"/>
      <c r="AR1180" s="16"/>
      <c r="AS1180" s="16"/>
      <c r="AT1180" s="16"/>
      <c r="AU1180" s="16"/>
      <c r="AV1180" s="16"/>
      <c r="AW1180" s="16"/>
      <c r="AX1180" s="16"/>
      <c r="AY1180" s="16"/>
      <c r="AZ1180" s="16"/>
      <c r="BA1180" s="16"/>
      <c r="BB1180" s="16"/>
      <c r="BC1180" s="16"/>
      <c r="BD1180" s="16"/>
      <c r="BE1180" s="16"/>
      <c r="BF1180" s="16"/>
      <c r="BG1180" s="16"/>
      <c r="BH1180" s="16"/>
      <c r="BI1180" s="16"/>
      <c r="BJ1180" s="16"/>
      <c r="BK1180" s="16"/>
      <c r="BL1180" s="16"/>
      <c r="BM1180" s="16"/>
      <c r="BN1180" s="16"/>
      <c r="BO1180" s="16"/>
      <c r="BP1180" s="16"/>
      <c r="BQ1180" s="16"/>
      <c r="BR1180" s="16"/>
      <c r="BS1180" s="16"/>
      <c r="BT1180" s="16"/>
      <c r="BU1180" s="16"/>
      <c r="BV1180" s="16"/>
      <c r="BW1180" s="16"/>
      <c r="BX1180" s="16"/>
      <c r="BY1180" s="16"/>
      <c r="BZ1180" s="16"/>
      <c r="CA1180" s="16"/>
      <c r="CB1180" s="16"/>
      <c r="CC1180" s="16"/>
      <c r="CD1180" s="16"/>
      <c r="CE1180" s="16"/>
      <c r="CF1180" s="16"/>
      <c r="CG1180" s="16"/>
      <c r="CH1180" s="16"/>
      <c r="CI1180" s="16"/>
      <c r="CJ1180" s="16"/>
      <c r="CK1180" s="16"/>
      <c r="CL1180" s="16"/>
      <c r="CM1180" s="16"/>
      <c r="CN1180" s="16"/>
      <c r="CO1180" s="16"/>
      <c r="CP1180" s="16"/>
      <c r="CQ1180" s="16"/>
      <c r="CR1180" s="16"/>
      <c r="CS1180" s="16"/>
      <c r="CT1180" s="16"/>
      <c r="CU1180" s="16"/>
      <c r="CV1180" s="16"/>
      <c r="CW1180" s="16"/>
      <c r="CX1180" s="16"/>
      <c r="CY1180" s="16"/>
      <c r="CZ1180" s="16"/>
      <c r="DA1180" s="16"/>
      <c r="DB1180" s="16"/>
      <c r="DC1180" s="16"/>
      <c r="DD1180" s="16"/>
      <c r="DE1180" s="16"/>
      <c r="DF1180" s="16"/>
      <c r="DG1180" s="16"/>
      <c r="DH1180" s="16"/>
      <c r="DI1180" s="16"/>
      <c r="DJ1180" s="16"/>
      <c r="DK1180" s="16"/>
      <c r="DL1180" s="16"/>
      <c r="DM1180" s="16"/>
      <c r="DN1180" s="16"/>
      <c r="DO1180" s="16"/>
      <c r="DP1180" s="16"/>
      <c r="DQ1180" s="16"/>
      <c r="DR1180" s="16"/>
      <c r="DS1180" s="16"/>
      <c r="DT1180" s="16"/>
      <c r="DU1180" s="16"/>
      <c r="DV1180" s="16"/>
      <c r="DW1180" s="16"/>
      <c r="DX1180" s="16"/>
      <c r="DY1180" s="16"/>
      <c r="DZ1180" s="16"/>
      <c r="EA1180" s="16"/>
      <c r="EB1180" s="16"/>
      <c r="EC1180" s="16"/>
      <c r="ED1180" s="16"/>
      <c r="EE1180" s="16"/>
      <c r="EF1180" s="16"/>
      <c r="EG1180" s="16"/>
      <c r="EH1180" s="16"/>
      <c r="EI1180" s="16"/>
      <c r="EJ1180" s="16"/>
      <c r="EK1180" s="16"/>
      <c r="EL1180" s="16"/>
      <c r="EM1180" s="16"/>
      <c r="EN1180" s="16"/>
      <c r="EO1180" s="16"/>
      <c r="EP1180" s="16"/>
      <c r="EQ1180" s="16"/>
      <c r="ER1180" s="16"/>
      <c r="ES1180" s="16"/>
      <c r="ET1180" s="16"/>
      <c r="EU1180" s="16"/>
      <c r="EV1180" s="16"/>
      <c r="EW1180" s="16"/>
      <c r="EX1180" s="16"/>
      <c r="EY1180" s="16"/>
      <c r="EZ1180" s="16"/>
      <c r="FA1180" s="16"/>
      <c r="FB1180" s="16"/>
      <c r="FC1180" s="16"/>
      <c r="FD1180" s="16"/>
      <c r="FE1180" s="16"/>
      <c r="FF1180" s="16"/>
      <c r="FG1180" s="16"/>
      <c r="FH1180" s="16"/>
      <c r="FI1180" s="16"/>
      <c r="FJ1180" s="16"/>
      <c r="FK1180" s="16"/>
      <c r="FL1180" s="16"/>
      <c r="FM1180" s="16"/>
      <c r="FN1180" s="16"/>
      <c r="FO1180" s="16"/>
      <c r="FP1180" s="16"/>
      <c r="FQ1180" s="16"/>
      <c r="FR1180" s="16"/>
      <c r="FS1180" s="16"/>
      <c r="FT1180" s="16"/>
      <c r="FU1180" s="16"/>
      <c r="FV1180" s="16"/>
      <c r="FW1180" s="16"/>
      <c r="FX1180" s="16"/>
      <c r="FY1180" s="16"/>
      <c r="FZ1180" s="16"/>
      <c r="GA1180" s="16"/>
      <c r="GB1180" s="16"/>
      <c r="GC1180" s="16"/>
      <c r="GD1180" s="16"/>
      <c r="GE1180" s="16"/>
      <c r="GF1180" s="16"/>
      <c r="GG1180" s="16"/>
      <c r="GH1180" s="16"/>
      <c r="GI1180" s="16"/>
      <c r="GJ1180" s="16"/>
      <c r="GK1180" s="16"/>
      <c r="GL1180" s="16"/>
      <c r="GM1180" s="16"/>
      <c r="GN1180" s="16"/>
      <c r="GO1180" s="16"/>
      <c r="GP1180" s="16"/>
      <c r="GQ1180" s="16"/>
      <c r="GR1180" s="16"/>
      <c r="GS1180" s="16"/>
      <c r="GT1180" s="16"/>
      <c r="GU1180" s="16"/>
      <c r="GV1180" s="16"/>
      <c r="GW1180" s="16"/>
      <c r="GX1180" s="16"/>
      <c r="GY1180" s="16"/>
      <c r="GZ1180" s="16"/>
      <c r="HA1180" s="16"/>
      <c r="HB1180" s="16"/>
      <c r="HC1180" s="16"/>
      <c r="HD1180" s="16"/>
      <c r="HE1180" s="16"/>
      <c r="HF1180" s="16"/>
      <c r="HG1180" s="16"/>
      <c r="HH1180" s="16"/>
      <c r="HI1180" s="16"/>
      <c r="HJ1180" s="16"/>
      <c r="HK1180" s="16"/>
      <c r="HL1180" s="16"/>
      <c r="HM1180" s="16"/>
      <c r="HN1180" s="16"/>
      <c r="HO1180" s="16"/>
      <c r="HP1180" s="16"/>
      <c r="HQ1180" s="16"/>
      <c r="HR1180" s="16"/>
      <c r="HS1180" s="16"/>
      <c r="HT1180" s="16"/>
      <c r="HU1180" s="16"/>
      <c r="HV1180" s="16"/>
      <c r="HW1180" s="16"/>
      <c r="HX1180" s="16"/>
      <c r="HY1180" s="16"/>
      <c r="HZ1180" s="16"/>
      <c r="IA1180" s="16"/>
      <c r="IB1180" s="16"/>
      <c r="IC1180" s="16"/>
      <c r="ID1180" s="16"/>
      <c r="IE1180" s="16"/>
      <c r="IF1180" s="16"/>
      <c r="IG1180" s="16"/>
      <c r="IH1180" s="16"/>
      <c r="II1180" s="16"/>
      <c r="IJ1180" s="16"/>
      <c r="IK1180" s="16"/>
      <c r="IL1180" s="16"/>
      <c r="IM1180" s="16"/>
      <c r="IN1180" s="16"/>
      <c r="IO1180" s="16"/>
      <c r="IP1180" s="16"/>
      <c r="IQ1180" s="16"/>
      <c r="IR1180" s="16"/>
      <c r="IS1180" s="16"/>
      <c r="IT1180" s="16"/>
      <c r="IU1180" s="16"/>
      <c r="IV1180" s="16"/>
      <c r="IW1180" s="16"/>
      <c r="IX1180" s="16"/>
      <c r="IY1180" s="16"/>
      <c r="IZ1180" s="16"/>
      <c r="JA1180" s="16"/>
      <c r="JB1180" s="16"/>
      <c r="JC1180" s="16"/>
      <c r="JD1180" s="16"/>
      <c r="JE1180" s="16"/>
      <c r="JF1180" s="16"/>
      <c r="JG1180" s="16"/>
      <c r="JH1180" s="16"/>
      <c r="JI1180" s="16"/>
      <c r="JJ1180" s="16"/>
      <c r="JK1180" s="16"/>
      <c r="JL1180" s="16"/>
      <c r="JM1180" s="16"/>
      <c r="JN1180" s="16"/>
      <c r="JO1180" s="16"/>
      <c r="JP1180" s="16"/>
    </row>
    <row r="1181" spans="2:276" s="18" customFormat="1" ht="15.75" customHeight="1" x14ac:dyDescent="0.25">
      <c r="B1181" s="16"/>
      <c r="C1181" s="16"/>
      <c r="D1181" s="16"/>
      <c r="E1181" s="16"/>
      <c r="F1181" s="16"/>
      <c r="G1181" s="16"/>
      <c r="H1181" s="16"/>
      <c r="I1181" s="16"/>
      <c r="J1181" s="16"/>
      <c r="K1181" s="16"/>
      <c r="L1181" s="16"/>
      <c r="M1181" s="16"/>
      <c r="N1181" s="16"/>
      <c r="O1181" s="16"/>
      <c r="P1181" s="16"/>
      <c r="Q1181" s="16"/>
      <c r="R1181" s="16"/>
      <c r="S1181" s="16"/>
      <c r="T1181" s="16"/>
      <c r="U1181" s="16"/>
      <c r="V1181" s="16"/>
      <c r="W1181" s="16"/>
      <c r="X1181" s="16"/>
      <c r="Y1181" s="16"/>
      <c r="Z1181" s="16"/>
      <c r="AA1181" s="16"/>
      <c r="AB1181" s="16"/>
      <c r="AC1181" s="16"/>
      <c r="AD1181" s="16"/>
      <c r="AE1181" s="16"/>
      <c r="AF1181" s="16"/>
      <c r="AG1181" s="16"/>
      <c r="AH1181" s="16"/>
      <c r="AI1181" s="16"/>
      <c r="AJ1181" s="16"/>
      <c r="AK1181" s="16"/>
      <c r="AL1181" s="16"/>
      <c r="AM1181" s="16"/>
      <c r="AN1181" s="16"/>
      <c r="AO1181" s="16"/>
      <c r="AP1181" s="16"/>
      <c r="AQ1181" s="16"/>
      <c r="AR1181" s="16"/>
      <c r="AS1181" s="16"/>
      <c r="AT1181" s="16"/>
      <c r="AU1181" s="16"/>
      <c r="AV1181" s="16"/>
      <c r="AW1181" s="16"/>
      <c r="AX1181" s="16"/>
      <c r="AY1181" s="16"/>
      <c r="AZ1181" s="16"/>
      <c r="BA1181" s="16"/>
      <c r="BB1181" s="16"/>
      <c r="BC1181" s="16"/>
      <c r="BD1181" s="16"/>
      <c r="BE1181" s="16"/>
      <c r="BF1181" s="16"/>
      <c r="BG1181" s="16"/>
      <c r="BH1181" s="16"/>
      <c r="BI1181" s="16"/>
      <c r="BJ1181" s="16"/>
      <c r="BK1181" s="16"/>
      <c r="BL1181" s="16"/>
      <c r="BM1181" s="16"/>
      <c r="BN1181" s="16"/>
      <c r="BO1181" s="16"/>
      <c r="BP1181" s="16"/>
      <c r="BQ1181" s="16"/>
      <c r="BR1181" s="16"/>
      <c r="BS1181" s="16"/>
      <c r="BT1181" s="16"/>
      <c r="BU1181" s="16"/>
      <c r="BV1181" s="16"/>
      <c r="BW1181" s="16"/>
      <c r="BX1181" s="16"/>
      <c r="BY1181" s="16"/>
      <c r="BZ1181" s="16"/>
      <c r="CA1181" s="16"/>
      <c r="CB1181" s="16"/>
      <c r="CC1181" s="16"/>
      <c r="CD1181" s="16"/>
      <c r="CE1181" s="16"/>
      <c r="CF1181" s="16"/>
      <c r="CG1181" s="16"/>
      <c r="CH1181" s="16"/>
      <c r="CI1181" s="16"/>
      <c r="CJ1181" s="16"/>
      <c r="CK1181" s="16"/>
      <c r="CL1181" s="16"/>
      <c r="CM1181" s="16"/>
      <c r="CN1181" s="16"/>
      <c r="CO1181" s="16"/>
      <c r="CP1181" s="16"/>
      <c r="CQ1181" s="16"/>
      <c r="CR1181" s="16"/>
      <c r="CS1181" s="16"/>
      <c r="CT1181" s="16"/>
      <c r="CU1181" s="16"/>
      <c r="CV1181" s="16"/>
      <c r="CW1181" s="16"/>
      <c r="CX1181" s="16"/>
      <c r="CY1181" s="16"/>
      <c r="CZ1181" s="16"/>
      <c r="DA1181" s="16"/>
      <c r="DB1181" s="16"/>
      <c r="DC1181" s="16"/>
      <c r="DD1181" s="16"/>
      <c r="DE1181" s="16"/>
      <c r="DF1181" s="16"/>
      <c r="DG1181" s="16"/>
      <c r="DH1181" s="16"/>
      <c r="DI1181" s="16"/>
      <c r="DJ1181" s="16"/>
      <c r="DK1181" s="16"/>
      <c r="DL1181" s="16"/>
      <c r="DM1181" s="16"/>
      <c r="DN1181" s="16"/>
      <c r="DO1181" s="16"/>
      <c r="DP1181" s="16"/>
      <c r="DQ1181" s="16"/>
      <c r="DR1181" s="16"/>
      <c r="DS1181" s="16"/>
      <c r="DT1181" s="16"/>
      <c r="DU1181" s="16"/>
      <c r="DV1181" s="16"/>
      <c r="DW1181" s="16"/>
      <c r="DX1181" s="16"/>
      <c r="DY1181" s="16"/>
      <c r="DZ1181" s="16"/>
      <c r="EA1181" s="16"/>
      <c r="EB1181" s="16"/>
      <c r="EC1181" s="16"/>
      <c r="ED1181" s="16"/>
      <c r="EE1181" s="16"/>
      <c r="EF1181" s="16"/>
      <c r="EG1181" s="16"/>
      <c r="EH1181" s="16"/>
      <c r="EI1181" s="16"/>
      <c r="EJ1181" s="16"/>
      <c r="EK1181" s="16"/>
      <c r="EL1181" s="16"/>
      <c r="EM1181" s="16"/>
      <c r="EN1181" s="16"/>
      <c r="EO1181" s="16"/>
      <c r="EP1181" s="16"/>
      <c r="EQ1181" s="16"/>
      <c r="ER1181" s="16"/>
      <c r="ES1181" s="16"/>
      <c r="ET1181" s="16"/>
      <c r="EU1181" s="16"/>
      <c r="EV1181" s="16"/>
      <c r="EW1181" s="16"/>
      <c r="EX1181" s="16"/>
      <c r="EY1181" s="16"/>
      <c r="EZ1181" s="16"/>
      <c r="FA1181" s="16"/>
      <c r="FB1181" s="16"/>
      <c r="FC1181" s="16"/>
      <c r="FD1181" s="16"/>
      <c r="FE1181" s="16"/>
      <c r="FF1181" s="16"/>
      <c r="FG1181" s="16"/>
      <c r="FH1181" s="16"/>
      <c r="FI1181" s="16"/>
      <c r="FJ1181" s="16"/>
      <c r="FK1181" s="16"/>
      <c r="FL1181" s="16"/>
      <c r="FM1181" s="16"/>
      <c r="FN1181" s="16"/>
      <c r="FO1181" s="16"/>
      <c r="FP1181" s="16"/>
      <c r="FQ1181" s="16"/>
      <c r="FR1181" s="16"/>
      <c r="FS1181" s="16"/>
      <c r="FT1181" s="16"/>
      <c r="FU1181" s="16"/>
      <c r="FV1181" s="16"/>
      <c r="FW1181" s="16"/>
      <c r="FX1181" s="16"/>
      <c r="FY1181" s="16"/>
      <c r="FZ1181" s="16"/>
      <c r="GA1181" s="16"/>
      <c r="GB1181" s="16"/>
      <c r="GC1181" s="16"/>
      <c r="GD1181" s="16"/>
      <c r="GE1181" s="16"/>
      <c r="GF1181" s="16"/>
      <c r="GG1181" s="16"/>
      <c r="GH1181" s="16"/>
      <c r="GI1181" s="16"/>
      <c r="GJ1181" s="16"/>
      <c r="GK1181" s="16"/>
      <c r="GL1181" s="16"/>
      <c r="GM1181" s="16"/>
      <c r="GN1181" s="16"/>
      <c r="GO1181" s="16"/>
      <c r="GP1181" s="16"/>
      <c r="GQ1181" s="16"/>
      <c r="GR1181" s="16"/>
      <c r="GS1181" s="16"/>
      <c r="GT1181" s="16"/>
      <c r="GU1181" s="16"/>
      <c r="GV1181" s="16"/>
      <c r="GW1181" s="16"/>
      <c r="GX1181" s="16"/>
      <c r="GY1181" s="16"/>
      <c r="GZ1181" s="16"/>
      <c r="HA1181" s="16"/>
      <c r="HB1181" s="16"/>
      <c r="HC1181" s="16"/>
      <c r="HD1181" s="16"/>
      <c r="HE1181" s="16"/>
      <c r="HF1181" s="16"/>
      <c r="HG1181" s="16"/>
      <c r="HH1181" s="16"/>
      <c r="HI1181" s="16"/>
      <c r="HJ1181" s="16"/>
      <c r="HK1181" s="16"/>
      <c r="HL1181" s="16"/>
      <c r="HM1181" s="16"/>
      <c r="HN1181" s="16"/>
      <c r="HO1181" s="16"/>
      <c r="HP1181" s="16"/>
      <c r="HQ1181" s="16"/>
      <c r="HR1181" s="16"/>
      <c r="HS1181" s="16"/>
      <c r="HT1181" s="16"/>
      <c r="HU1181" s="16"/>
      <c r="HV1181" s="16"/>
      <c r="HW1181" s="16"/>
      <c r="HX1181" s="16"/>
      <c r="HY1181" s="16"/>
      <c r="HZ1181" s="16"/>
      <c r="IA1181" s="16"/>
      <c r="IB1181" s="16"/>
      <c r="IC1181" s="16"/>
      <c r="ID1181" s="16"/>
      <c r="IE1181" s="16"/>
      <c r="IF1181" s="16"/>
      <c r="IG1181" s="16"/>
      <c r="IH1181" s="16"/>
      <c r="II1181" s="16"/>
      <c r="IJ1181" s="16"/>
      <c r="IK1181" s="16"/>
      <c r="IL1181" s="16"/>
      <c r="IM1181" s="16"/>
      <c r="IN1181" s="16"/>
      <c r="IO1181" s="16"/>
      <c r="IP1181" s="16"/>
      <c r="IQ1181" s="16"/>
      <c r="IR1181" s="16"/>
      <c r="IS1181" s="16"/>
      <c r="IT1181" s="16"/>
      <c r="IU1181" s="16"/>
      <c r="IV1181" s="16"/>
      <c r="IW1181" s="16"/>
      <c r="IX1181" s="16"/>
      <c r="IY1181" s="16"/>
      <c r="IZ1181" s="16"/>
      <c r="JA1181" s="16"/>
      <c r="JB1181" s="16"/>
      <c r="JC1181" s="16"/>
      <c r="JD1181" s="16"/>
      <c r="JE1181" s="16"/>
      <c r="JF1181" s="16"/>
      <c r="JG1181" s="16"/>
      <c r="JH1181" s="16"/>
      <c r="JI1181" s="16"/>
      <c r="JJ1181" s="16"/>
      <c r="JK1181" s="16"/>
      <c r="JL1181" s="16"/>
      <c r="JM1181" s="16"/>
      <c r="JN1181" s="16"/>
      <c r="JO1181" s="16"/>
      <c r="JP1181" s="16"/>
    </row>
    <row r="1182" spans="2:276" s="18" customFormat="1" ht="15.75" customHeight="1" x14ac:dyDescent="0.25">
      <c r="B1182" s="16"/>
      <c r="C1182" s="16"/>
      <c r="D1182" s="16"/>
      <c r="E1182" s="16"/>
      <c r="F1182" s="16"/>
      <c r="G1182" s="16"/>
      <c r="H1182" s="16"/>
      <c r="I1182" s="16"/>
      <c r="J1182" s="16"/>
      <c r="K1182" s="16"/>
      <c r="L1182" s="16"/>
      <c r="M1182" s="16"/>
      <c r="N1182" s="16"/>
      <c r="O1182" s="16"/>
      <c r="P1182" s="16"/>
      <c r="Q1182" s="16"/>
      <c r="R1182" s="16"/>
      <c r="S1182" s="16"/>
      <c r="T1182" s="16"/>
      <c r="U1182" s="16"/>
      <c r="V1182" s="16"/>
      <c r="W1182" s="16"/>
      <c r="X1182" s="16"/>
      <c r="Y1182" s="16"/>
      <c r="Z1182" s="16"/>
      <c r="AA1182" s="16"/>
      <c r="AB1182" s="16"/>
      <c r="AC1182" s="16"/>
      <c r="AD1182" s="16"/>
      <c r="AE1182" s="16"/>
      <c r="AF1182" s="16"/>
      <c r="AG1182" s="16"/>
      <c r="AH1182" s="16"/>
      <c r="AI1182" s="16"/>
      <c r="AJ1182" s="16"/>
      <c r="AK1182" s="16"/>
      <c r="AL1182" s="16"/>
      <c r="AM1182" s="16"/>
      <c r="AN1182" s="16"/>
      <c r="AO1182" s="16"/>
      <c r="AP1182" s="16"/>
      <c r="AQ1182" s="16"/>
      <c r="AR1182" s="16"/>
      <c r="AS1182" s="16"/>
      <c r="AT1182" s="16"/>
      <c r="AU1182" s="16"/>
      <c r="AV1182" s="16"/>
      <c r="AW1182" s="16"/>
      <c r="AX1182" s="16"/>
      <c r="AY1182" s="16"/>
      <c r="AZ1182" s="16"/>
      <c r="BA1182" s="16"/>
      <c r="BB1182" s="16"/>
      <c r="BC1182" s="16"/>
      <c r="BD1182" s="16"/>
      <c r="BE1182" s="16"/>
      <c r="BF1182" s="16"/>
      <c r="BG1182" s="16"/>
      <c r="BH1182" s="16"/>
      <c r="BI1182" s="16"/>
      <c r="BJ1182" s="16"/>
      <c r="BK1182" s="16"/>
      <c r="BL1182" s="16"/>
      <c r="BM1182" s="16"/>
      <c r="BN1182" s="16"/>
      <c r="BO1182" s="16"/>
      <c r="BP1182" s="16"/>
      <c r="BQ1182" s="16"/>
      <c r="BR1182" s="16"/>
      <c r="BS1182" s="16"/>
      <c r="BT1182" s="16"/>
      <c r="BU1182" s="16"/>
      <c r="BV1182" s="16"/>
      <c r="BW1182" s="16"/>
      <c r="BX1182" s="16"/>
      <c r="BY1182" s="16"/>
      <c r="BZ1182" s="16"/>
      <c r="CA1182" s="16"/>
      <c r="CB1182" s="16"/>
      <c r="CC1182" s="16"/>
      <c r="CD1182" s="16"/>
      <c r="CE1182" s="16"/>
      <c r="CF1182" s="16"/>
      <c r="CG1182" s="16"/>
      <c r="CH1182" s="16"/>
      <c r="CI1182" s="16"/>
      <c r="CJ1182" s="16"/>
      <c r="CK1182" s="16"/>
      <c r="CL1182" s="16"/>
      <c r="CM1182" s="16"/>
      <c r="CN1182" s="16"/>
      <c r="CO1182" s="16"/>
      <c r="CP1182" s="16"/>
      <c r="CQ1182" s="16"/>
      <c r="CR1182" s="16"/>
      <c r="CS1182" s="16"/>
      <c r="CT1182" s="16"/>
      <c r="CU1182" s="16"/>
      <c r="CV1182" s="16"/>
      <c r="CW1182" s="16"/>
      <c r="CX1182" s="16"/>
      <c r="CY1182" s="16"/>
      <c r="CZ1182" s="16"/>
      <c r="DA1182" s="16"/>
      <c r="DB1182" s="16"/>
      <c r="DC1182" s="16"/>
      <c r="DD1182" s="16"/>
      <c r="DE1182" s="16"/>
      <c r="DF1182" s="16"/>
      <c r="DG1182" s="16"/>
      <c r="DH1182" s="16"/>
      <c r="DI1182" s="16"/>
      <c r="DJ1182" s="16"/>
      <c r="DK1182" s="16"/>
      <c r="DL1182" s="16"/>
      <c r="DM1182" s="16"/>
      <c r="DN1182" s="16"/>
      <c r="DO1182" s="16"/>
      <c r="DP1182" s="16"/>
      <c r="DQ1182" s="16"/>
      <c r="DR1182" s="16"/>
      <c r="DS1182" s="16"/>
      <c r="DT1182" s="16"/>
      <c r="DU1182" s="16"/>
      <c r="DV1182" s="16"/>
      <c r="DW1182" s="16"/>
      <c r="DX1182" s="16"/>
      <c r="DY1182" s="16"/>
      <c r="DZ1182" s="16"/>
      <c r="EA1182" s="16"/>
      <c r="EB1182" s="16"/>
      <c r="EC1182" s="16"/>
      <c r="ED1182" s="16"/>
      <c r="EE1182" s="16"/>
      <c r="EF1182" s="16"/>
      <c r="EG1182" s="16"/>
      <c r="EH1182" s="16"/>
      <c r="EI1182" s="16"/>
      <c r="EJ1182" s="16"/>
      <c r="EK1182" s="16"/>
      <c r="EL1182" s="16"/>
      <c r="EM1182" s="16"/>
      <c r="EN1182" s="16"/>
      <c r="EO1182" s="16"/>
      <c r="EP1182" s="16"/>
      <c r="EQ1182" s="16"/>
      <c r="ER1182" s="16"/>
      <c r="ES1182" s="16"/>
      <c r="ET1182" s="16"/>
      <c r="EU1182" s="16"/>
      <c r="EV1182" s="16"/>
      <c r="EW1182" s="16"/>
      <c r="EX1182" s="16"/>
      <c r="EY1182" s="16"/>
      <c r="EZ1182" s="16"/>
      <c r="FA1182" s="16"/>
      <c r="FB1182" s="16"/>
      <c r="FC1182" s="16"/>
      <c r="FD1182" s="16"/>
      <c r="FE1182" s="16"/>
      <c r="FF1182" s="16"/>
      <c r="FG1182" s="16"/>
      <c r="FH1182" s="16"/>
      <c r="FI1182" s="16"/>
      <c r="FJ1182" s="16"/>
      <c r="FK1182" s="16"/>
      <c r="FL1182" s="16"/>
      <c r="FM1182" s="16"/>
      <c r="FN1182" s="16"/>
      <c r="FO1182" s="16"/>
      <c r="FP1182" s="16"/>
      <c r="FQ1182" s="16"/>
      <c r="FR1182" s="16"/>
      <c r="FS1182" s="16"/>
      <c r="FT1182" s="16"/>
      <c r="FU1182" s="16"/>
      <c r="FV1182" s="16"/>
      <c r="FW1182" s="16"/>
      <c r="FX1182" s="16"/>
      <c r="FY1182" s="16"/>
      <c r="FZ1182" s="16"/>
      <c r="GA1182" s="16"/>
      <c r="GB1182" s="16"/>
      <c r="GC1182" s="16"/>
      <c r="GD1182" s="16"/>
      <c r="GE1182" s="16"/>
      <c r="GF1182" s="16"/>
      <c r="GG1182" s="16"/>
      <c r="GH1182" s="16"/>
      <c r="GI1182" s="16"/>
      <c r="GJ1182" s="16"/>
      <c r="GK1182" s="16"/>
      <c r="GL1182" s="16"/>
      <c r="GM1182" s="16"/>
      <c r="GN1182" s="16"/>
      <c r="GO1182" s="16"/>
      <c r="GP1182" s="16"/>
      <c r="GQ1182" s="16"/>
      <c r="GR1182" s="16"/>
      <c r="GS1182" s="16"/>
      <c r="GT1182" s="16"/>
      <c r="GU1182" s="16"/>
      <c r="GV1182" s="16"/>
      <c r="GW1182" s="16"/>
      <c r="GX1182" s="16"/>
      <c r="GY1182" s="16"/>
      <c r="GZ1182" s="16"/>
      <c r="HA1182" s="16"/>
      <c r="HB1182" s="16"/>
      <c r="HC1182" s="16"/>
      <c r="HD1182" s="16"/>
      <c r="HE1182" s="16"/>
      <c r="HF1182" s="16"/>
      <c r="HG1182" s="16"/>
      <c r="HH1182" s="16"/>
      <c r="HI1182" s="16"/>
      <c r="HJ1182" s="16"/>
      <c r="HK1182" s="16"/>
      <c r="HL1182" s="16"/>
      <c r="HM1182" s="16"/>
      <c r="HN1182" s="16"/>
      <c r="HO1182" s="16"/>
      <c r="HP1182" s="16"/>
      <c r="HQ1182" s="16"/>
      <c r="HR1182" s="16"/>
      <c r="HS1182" s="16"/>
      <c r="HT1182" s="16"/>
      <c r="HU1182" s="16"/>
      <c r="HV1182" s="16"/>
      <c r="HW1182" s="16"/>
      <c r="HX1182" s="16"/>
      <c r="HY1182" s="16"/>
      <c r="HZ1182" s="16"/>
      <c r="IA1182" s="16"/>
      <c r="IB1182" s="16"/>
      <c r="IC1182" s="16"/>
      <c r="ID1182" s="16"/>
      <c r="IE1182" s="16"/>
      <c r="IF1182" s="16"/>
      <c r="IG1182" s="16"/>
      <c r="IH1182" s="16"/>
      <c r="II1182" s="16"/>
      <c r="IJ1182" s="16"/>
      <c r="IK1182" s="16"/>
      <c r="IL1182" s="16"/>
      <c r="IM1182" s="16"/>
      <c r="IN1182" s="16"/>
      <c r="IO1182" s="16"/>
      <c r="IP1182" s="16"/>
      <c r="IQ1182" s="16"/>
      <c r="IR1182" s="16"/>
      <c r="IS1182" s="16"/>
      <c r="IT1182" s="16"/>
      <c r="IU1182" s="16"/>
      <c r="IV1182" s="16"/>
      <c r="IW1182" s="16"/>
      <c r="IX1182" s="16"/>
      <c r="IY1182" s="16"/>
      <c r="IZ1182" s="16"/>
      <c r="JA1182" s="16"/>
      <c r="JB1182" s="16"/>
      <c r="JC1182" s="16"/>
      <c r="JD1182" s="16"/>
      <c r="JE1182" s="16"/>
      <c r="JF1182" s="16"/>
      <c r="JG1182" s="16"/>
      <c r="JH1182" s="16"/>
      <c r="JI1182" s="16"/>
      <c r="JJ1182" s="16"/>
      <c r="JK1182" s="16"/>
      <c r="JL1182" s="16"/>
      <c r="JM1182" s="16"/>
      <c r="JN1182" s="16"/>
      <c r="JO1182" s="16"/>
      <c r="JP1182" s="16"/>
    </row>
    <row r="1183" spans="2:276" s="18" customFormat="1" ht="15.75" customHeight="1" x14ac:dyDescent="0.25">
      <c r="B1183" s="16"/>
      <c r="C1183" s="16"/>
      <c r="D1183" s="16"/>
      <c r="E1183" s="16"/>
      <c r="F1183" s="16"/>
      <c r="G1183" s="16"/>
      <c r="H1183" s="16"/>
      <c r="I1183" s="16"/>
      <c r="J1183" s="16"/>
      <c r="K1183" s="16"/>
      <c r="L1183" s="16"/>
      <c r="M1183" s="16"/>
      <c r="N1183" s="16"/>
      <c r="O1183" s="16"/>
      <c r="P1183" s="16"/>
      <c r="Q1183" s="16"/>
      <c r="R1183" s="16"/>
      <c r="S1183" s="16"/>
      <c r="T1183" s="16"/>
      <c r="U1183" s="16"/>
      <c r="V1183" s="16"/>
      <c r="W1183" s="16"/>
      <c r="X1183" s="16"/>
      <c r="Y1183" s="16"/>
      <c r="Z1183" s="16"/>
      <c r="AA1183" s="16"/>
      <c r="AB1183" s="16"/>
      <c r="AC1183" s="16"/>
      <c r="AD1183" s="16"/>
      <c r="AE1183" s="16"/>
      <c r="AF1183" s="16"/>
      <c r="AG1183" s="16"/>
      <c r="AH1183" s="16"/>
      <c r="AI1183" s="16"/>
      <c r="AJ1183" s="16"/>
      <c r="AK1183" s="16"/>
      <c r="AL1183" s="16"/>
      <c r="AM1183" s="16"/>
      <c r="AN1183" s="16"/>
      <c r="AO1183" s="16"/>
      <c r="AP1183" s="16"/>
      <c r="AQ1183" s="16"/>
      <c r="AR1183" s="16"/>
      <c r="AS1183" s="16"/>
      <c r="AT1183" s="16"/>
      <c r="AU1183" s="16"/>
      <c r="AV1183" s="16"/>
      <c r="AW1183" s="16"/>
      <c r="AX1183" s="16"/>
      <c r="AY1183" s="16"/>
      <c r="AZ1183" s="16"/>
      <c r="BA1183" s="16"/>
      <c r="BB1183" s="16"/>
      <c r="BC1183" s="16"/>
      <c r="BD1183" s="16"/>
      <c r="BE1183" s="16"/>
      <c r="BF1183" s="16"/>
      <c r="BG1183" s="16"/>
      <c r="BH1183" s="16"/>
      <c r="BI1183" s="16"/>
      <c r="BJ1183" s="16"/>
      <c r="BK1183" s="16"/>
      <c r="BL1183" s="16"/>
      <c r="BM1183" s="16"/>
      <c r="BN1183" s="16"/>
      <c r="BO1183" s="16"/>
      <c r="BP1183" s="16"/>
      <c r="BQ1183" s="16"/>
      <c r="BR1183" s="16"/>
      <c r="BS1183" s="16"/>
      <c r="BT1183" s="16"/>
      <c r="BU1183" s="16"/>
      <c r="BV1183" s="16"/>
      <c r="BW1183" s="16"/>
      <c r="BX1183" s="16"/>
      <c r="BY1183" s="16"/>
      <c r="BZ1183" s="16"/>
      <c r="CA1183" s="16"/>
      <c r="CB1183" s="16"/>
      <c r="CC1183" s="16"/>
      <c r="CD1183" s="16"/>
      <c r="CE1183" s="16"/>
      <c r="CF1183" s="16"/>
      <c r="CG1183" s="16"/>
      <c r="CH1183" s="16"/>
      <c r="CI1183" s="16"/>
      <c r="CJ1183" s="16"/>
      <c r="CK1183" s="16"/>
      <c r="CL1183" s="16"/>
      <c r="CM1183" s="16"/>
      <c r="CN1183" s="16"/>
      <c r="CO1183" s="16"/>
      <c r="CP1183" s="16"/>
      <c r="CQ1183" s="16"/>
      <c r="CR1183" s="16"/>
      <c r="CS1183" s="16"/>
      <c r="CT1183" s="16"/>
      <c r="CU1183" s="16"/>
      <c r="CV1183" s="16"/>
      <c r="CW1183" s="16"/>
      <c r="CX1183" s="16"/>
      <c r="CY1183" s="16"/>
      <c r="CZ1183" s="16"/>
      <c r="DA1183" s="16"/>
      <c r="DB1183" s="16"/>
      <c r="DC1183" s="16"/>
      <c r="DD1183" s="16"/>
      <c r="DE1183" s="16"/>
      <c r="DF1183" s="16"/>
      <c r="DG1183" s="16"/>
      <c r="DH1183" s="16"/>
      <c r="DI1183" s="16"/>
      <c r="DJ1183" s="16"/>
      <c r="DK1183" s="16"/>
      <c r="DL1183" s="16"/>
      <c r="DM1183" s="16"/>
      <c r="DN1183" s="16"/>
      <c r="DO1183" s="16"/>
      <c r="DP1183" s="16"/>
      <c r="DQ1183" s="16"/>
      <c r="DR1183" s="16"/>
      <c r="DS1183" s="16"/>
      <c r="DT1183" s="16"/>
      <c r="DU1183" s="16"/>
      <c r="DV1183" s="16"/>
      <c r="DW1183" s="16"/>
      <c r="DX1183" s="16"/>
      <c r="DY1183" s="16"/>
      <c r="DZ1183" s="16"/>
      <c r="EA1183" s="16"/>
      <c r="EB1183" s="16"/>
      <c r="EC1183" s="16"/>
      <c r="ED1183" s="16"/>
      <c r="EE1183" s="16"/>
      <c r="EF1183" s="16"/>
      <c r="EG1183" s="16"/>
      <c r="EH1183" s="16"/>
      <c r="EI1183" s="16"/>
      <c r="EJ1183" s="16"/>
      <c r="EK1183" s="16"/>
      <c r="EL1183" s="16"/>
      <c r="EM1183" s="16"/>
      <c r="EN1183" s="16"/>
      <c r="EO1183" s="16"/>
      <c r="EP1183" s="16"/>
      <c r="EQ1183" s="16"/>
      <c r="ER1183" s="16"/>
      <c r="ES1183" s="16"/>
      <c r="ET1183" s="16"/>
      <c r="EU1183" s="16"/>
      <c r="EV1183" s="16"/>
      <c r="EW1183" s="16"/>
      <c r="EX1183" s="16"/>
      <c r="EY1183" s="16"/>
      <c r="EZ1183" s="16"/>
      <c r="FA1183" s="16"/>
      <c r="FB1183" s="16"/>
      <c r="FC1183" s="16"/>
      <c r="FD1183" s="16"/>
      <c r="FE1183" s="16"/>
      <c r="FF1183" s="16"/>
      <c r="FG1183" s="16"/>
      <c r="FH1183" s="16"/>
      <c r="FI1183" s="16"/>
      <c r="FJ1183" s="16"/>
      <c r="FK1183" s="16"/>
      <c r="FL1183" s="16"/>
      <c r="FM1183" s="16"/>
      <c r="FN1183" s="16"/>
      <c r="FO1183" s="16"/>
      <c r="FP1183" s="16"/>
      <c r="FQ1183" s="16"/>
      <c r="FR1183" s="16"/>
      <c r="FS1183" s="16"/>
      <c r="FT1183" s="16"/>
      <c r="FU1183" s="16"/>
      <c r="FV1183" s="16"/>
      <c r="FW1183" s="16"/>
      <c r="FX1183" s="16"/>
      <c r="FY1183" s="16"/>
      <c r="FZ1183" s="16"/>
      <c r="GA1183" s="16"/>
      <c r="GB1183" s="16"/>
      <c r="GC1183" s="16"/>
      <c r="GD1183" s="16"/>
      <c r="GE1183" s="16"/>
      <c r="GF1183" s="16"/>
      <c r="GG1183" s="16"/>
      <c r="GH1183" s="16"/>
      <c r="GI1183" s="16"/>
      <c r="GJ1183" s="16"/>
      <c r="GK1183" s="16"/>
      <c r="GL1183" s="16"/>
      <c r="GM1183" s="16"/>
      <c r="GN1183" s="16"/>
      <c r="GO1183" s="16"/>
      <c r="GP1183" s="16"/>
      <c r="GQ1183" s="16"/>
      <c r="GR1183" s="16"/>
      <c r="GS1183" s="16"/>
      <c r="GT1183" s="16"/>
      <c r="GU1183" s="16"/>
      <c r="GV1183" s="16"/>
      <c r="GW1183" s="16"/>
      <c r="GX1183" s="16"/>
      <c r="GY1183" s="16"/>
      <c r="GZ1183" s="16"/>
      <c r="HA1183" s="16"/>
      <c r="HB1183" s="16"/>
      <c r="HC1183" s="16"/>
      <c r="HD1183" s="16"/>
      <c r="HE1183" s="16"/>
      <c r="HF1183" s="16"/>
      <c r="HG1183" s="16"/>
      <c r="HH1183" s="16"/>
      <c r="HI1183" s="16"/>
      <c r="HJ1183" s="16"/>
      <c r="HK1183" s="16"/>
      <c r="HL1183" s="16"/>
      <c r="HM1183" s="16"/>
      <c r="HN1183" s="16"/>
      <c r="HO1183" s="16"/>
      <c r="HP1183" s="16"/>
      <c r="HQ1183" s="16"/>
      <c r="HR1183" s="16"/>
      <c r="HS1183" s="16"/>
      <c r="HT1183" s="16"/>
      <c r="HU1183" s="16"/>
      <c r="HV1183" s="16"/>
      <c r="HW1183" s="16"/>
      <c r="HX1183" s="16"/>
      <c r="HY1183" s="16"/>
      <c r="HZ1183" s="16"/>
      <c r="IA1183" s="16"/>
      <c r="IB1183" s="16"/>
      <c r="IC1183" s="16"/>
      <c r="ID1183" s="16"/>
      <c r="IE1183" s="16"/>
      <c r="IF1183" s="16"/>
      <c r="IG1183" s="16"/>
      <c r="IH1183" s="16"/>
      <c r="II1183" s="16"/>
      <c r="IJ1183" s="16"/>
      <c r="IK1183" s="16"/>
      <c r="IL1183" s="16"/>
      <c r="IM1183" s="16"/>
      <c r="IN1183" s="16"/>
      <c r="IO1183" s="16"/>
      <c r="IP1183" s="16"/>
      <c r="IQ1183" s="16"/>
      <c r="IR1183" s="16"/>
      <c r="IS1183" s="16"/>
      <c r="IT1183" s="16"/>
      <c r="IU1183" s="16"/>
      <c r="IV1183" s="16"/>
      <c r="IW1183" s="16"/>
      <c r="IX1183" s="16"/>
      <c r="IY1183" s="16"/>
      <c r="IZ1183" s="16"/>
      <c r="JA1183" s="16"/>
      <c r="JB1183" s="16"/>
      <c r="JC1183" s="16"/>
      <c r="JD1183" s="16"/>
      <c r="JE1183" s="16"/>
      <c r="JF1183" s="16"/>
      <c r="JG1183" s="16"/>
      <c r="JH1183" s="16"/>
      <c r="JI1183" s="16"/>
      <c r="JJ1183" s="16"/>
      <c r="JK1183" s="16"/>
      <c r="JL1183" s="16"/>
      <c r="JM1183" s="16"/>
      <c r="JN1183" s="16"/>
      <c r="JO1183" s="16"/>
      <c r="JP1183" s="16"/>
    </row>
    <row r="1184" spans="2:276" s="18" customFormat="1" ht="15.75" customHeight="1" x14ac:dyDescent="0.25">
      <c r="B1184" s="16"/>
      <c r="C1184" s="16"/>
      <c r="D1184" s="16"/>
      <c r="E1184" s="16"/>
      <c r="F1184" s="16"/>
      <c r="G1184" s="16"/>
      <c r="H1184" s="16"/>
      <c r="I1184" s="16"/>
      <c r="J1184" s="16"/>
      <c r="K1184" s="16"/>
      <c r="L1184" s="16"/>
      <c r="M1184" s="16"/>
      <c r="N1184" s="16"/>
      <c r="O1184" s="16"/>
      <c r="P1184" s="16"/>
      <c r="Q1184" s="16"/>
      <c r="R1184" s="16"/>
      <c r="S1184" s="16"/>
      <c r="T1184" s="16"/>
      <c r="U1184" s="16"/>
      <c r="V1184" s="16"/>
      <c r="W1184" s="16"/>
      <c r="X1184" s="16"/>
      <c r="Y1184" s="16"/>
      <c r="Z1184" s="16"/>
      <c r="AA1184" s="16"/>
      <c r="AB1184" s="16"/>
      <c r="AC1184" s="16"/>
      <c r="AD1184" s="16"/>
      <c r="AE1184" s="16"/>
      <c r="AF1184" s="16"/>
      <c r="AG1184" s="16"/>
      <c r="AH1184" s="16"/>
      <c r="AI1184" s="16"/>
      <c r="AJ1184" s="16"/>
      <c r="AK1184" s="16"/>
      <c r="AL1184" s="16"/>
      <c r="AM1184" s="16"/>
      <c r="AN1184" s="16"/>
      <c r="AO1184" s="16"/>
      <c r="AP1184" s="16"/>
      <c r="AQ1184" s="16"/>
      <c r="AR1184" s="16"/>
      <c r="AS1184" s="16"/>
      <c r="AT1184" s="16"/>
      <c r="AU1184" s="16"/>
      <c r="AV1184" s="16"/>
      <c r="AW1184" s="16"/>
      <c r="AX1184" s="16"/>
      <c r="AY1184" s="16"/>
      <c r="AZ1184" s="16"/>
      <c r="BA1184" s="16"/>
      <c r="BB1184" s="16"/>
      <c r="BC1184" s="16"/>
      <c r="BD1184" s="16"/>
      <c r="BE1184" s="16"/>
      <c r="BF1184" s="16"/>
      <c r="BG1184" s="16"/>
      <c r="BH1184" s="16"/>
      <c r="BI1184" s="16"/>
      <c r="BJ1184" s="16"/>
      <c r="BK1184" s="16"/>
      <c r="BL1184" s="16"/>
      <c r="BM1184" s="16"/>
      <c r="BN1184" s="16"/>
      <c r="BO1184" s="16"/>
      <c r="BP1184" s="16"/>
      <c r="BQ1184" s="16"/>
      <c r="BR1184" s="16"/>
      <c r="BS1184" s="16"/>
      <c r="BT1184" s="16"/>
      <c r="BU1184" s="16"/>
      <c r="BV1184" s="16"/>
      <c r="BW1184" s="16"/>
      <c r="BX1184" s="16"/>
      <c r="BY1184" s="16"/>
      <c r="BZ1184" s="16"/>
      <c r="CA1184" s="16"/>
      <c r="CB1184" s="16"/>
      <c r="CC1184" s="16"/>
      <c r="CD1184" s="16"/>
      <c r="CE1184" s="16"/>
      <c r="CF1184" s="16"/>
      <c r="CG1184" s="16"/>
      <c r="CH1184" s="16"/>
      <c r="CI1184" s="16"/>
      <c r="CJ1184" s="16"/>
      <c r="CK1184" s="16"/>
      <c r="CL1184" s="16"/>
      <c r="CM1184" s="16"/>
      <c r="CN1184" s="16"/>
      <c r="CO1184" s="16"/>
      <c r="CP1184" s="16"/>
      <c r="CQ1184" s="16"/>
      <c r="CR1184" s="16"/>
      <c r="CS1184" s="16"/>
      <c r="CT1184" s="16"/>
      <c r="CU1184" s="16"/>
      <c r="CV1184" s="16"/>
      <c r="CW1184" s="16"/>
      <c r="CX1184" s="16"/>
      <c r="CY1184" s="16"/>
      <c r="CZ1184" s="16"/>
      <c r="DA1184" s="16"/>
      <c r="DB1184" s="16"/>
      <c r="DC1184" s="16"/>
      <c r="DD1184" s="16"/>
      <c r="DE1184" s="16"/>
      <c r="DF1184" s="16"/>
      <c r="DG1184" s="16"/>
      <c r="DH1184" s="16"/>
      <c r="DI1184" s="16"/>
      <c r="DJ1184" s="16"/>
      <c r="DK1184" s="16"/>
      <c r="DL1184" s="16"/>
      <c r="DM1184" s="16"/>
      <c r="DN1184" s="16"/>
      <c r="DO1184" s="16"/>
      <c r="DP1184" s="16"/>
      <c r="DQ1184" s="16"/>
      <c r="DR1184" s="16"/>
      <c r="DS1184" s="16"/>
      <c r="DT1184" s="16"/>
      <c r="DU1184" s="16"/>
      <c r="DV1184" s="16"/>
      <c r="DW1184" s="16"/>
      <c r="DX1184" s="16"/>
      <c r="DY1184" s="16"/>
      <c r="DZ1184" s="16"/>
      <c r="EA1184" s="16"/>
      <c r="EB1184" s="16"/>
      <c r="EC1184" s="16"/>
      <c r="ED1184" s="16"/>
      <c r="EE1184" s="16"/>
      <c r="EF1184" s="16"/>
      <c r="EG1184" s="16"/>
      <c r="EH1184" s="16"/>
      <c r="EI1184" s="16"/>
      <c r="EJ1184" s="16"/>
      <c r="EK1184" s="16"/>
      <c r="EL1184" s="16"/>
      <c r="EM1184" s="16"/>
      <c r="EN1184" s="16"/>
      <c r="EO1184" s="16"/>
      <c r="EP1184" s="16"/>
      <c r="EQ1184" s="16"/>
      <c r="ER1184" s="16"/>
      <c r="ES1184" s="16"/>
      <c r="ET1184" s="16"/>
      <c r="EU1184" s="16"/>
      <c r="EV1184" s="16"/>
      <c r="EW1184" s="16"/>
      <c r="EX1184" s="16"/>
      <c r="EY1184" s="16"/>
      <c r="EZ1184" s="16"/>
      <c r="FA1184" s="16"/>
      <c r="FB1184" s="16"/>
      <c r="FC1184" s="16"/>
      <c r="FD1184" s="16"/>
      <c r="FE1184" s="16"/>
      <c r="FF1184" s="16"/>
      <c r="FG1184" s="16"/>
      <c r="FH1184" s="16"/>
      <c r="FI1184" s="16"/>
      <c r="FJ1184" s="16"/>
      <c r="FK1184" s="16"/>
      <c r="FL1184" s="16"/>
      <c r="FM1184" s="16"/>
      <c r="FN1184" s="16"/>
      <c r="FO1184" s="16"/>
      <c r="FP1184" s="16"/>
      <c r="FQ1184" s="16"/>
      <c r="FR1184" s="16"/>
      <c r="FS1184" s="16"/>
      <c r="FT1184" s="16"/>
      <c r="FU1184" s="16"/>
      <c r="FV1184" s="16"/>
      <c r="FW1184" s="16"/>
      <c r="FX1184" s="16"/>
      <c r="FY1184" s="16"/>
      <c r="FZ1184" s="16"/>
      <c r="GA1184" s="16"/>
      <c r="GB1184" s="16"/>
      <c r="GC1184" s="16"/>
      <c r="GD1184" s="16"/>
      <c r="GE1184" s="16"/>
      <c r="GF1184" s="16"/>
      <c r="GG1184" s="16"/>
      <c r="GH1184" s="16"/>
      <c r="GI1184" s="16"/>
      <c r="GJ1184" s="16"/>
      <c r="GK1184" s="16"/>
      <c r="GL1184" s="16"/>
      <c r="GM1184" s="16"/>
      <c r="GN1184" s="16"/>
      <c r="GO1184" s="16"/>
      <c r="GP1184" s="16"/>
      <c r="GQ1184" s="16"/>
      <c r="GR1184" s="16"/>
      <c r="GS1184" s="16"/>
      <c r="GT1184" s="16"/>
      <c r="GU1184" s="16"/>
      <c r="GV1184" s="16"/>
      <c r="GW1184" s="16"/>
      <c r="GX1184" s="16"/>
      <c r="GY1184" s="16"/>
      <c r="GZ1184" s="16"/>
      <c r="HA1184" s="16"/>
      <c r="HB1184" s="16"/>
      <c r="HC1184" s="16"/>
      <c r="HD1184" s="16"/>
      <c r="HE1184" s="16"/>
      <c r="HF1184" s="16"/>
      <c r="HG1184" s="16"/>
      <c r="HH1184" s="16"/>
      <c r="HI1184" s="16"/>
      <c r="HJ1184" s="16"/>
      <c r="HK1184" s="16"/>
      <c r="HL1184" s="16"/>
      <c r="HM1184" s="16"/>
      <c r="HN1184" s="16"/>
      <c r="HO1184" s="16"/>
      <c r="HP1184" s="16"/>
      <c r="HQ1184" s="16"/>
      <c r="HR1184" s="16"/>
      <c r="HS1184" s="16"/>
      <c r="HT1184" s="16"/>
      <c r="HU1184" s="16"/>
      <c r="HV1184" s="16"/>
      <c r="HW1184" s="16"/>
      <c r="HX1184" s="16"/>
      <c r="HY1184" s="16"/>
      <c r="HZ1184" s="16"/>
      <c r="IA1184" s="16"/>
      <c r="IB1184" s="16"/>
      <c r="IC1184" s="16"/>
      <c r="ID1184" s="16"/>
      <c r="IE1184" s="16"/>
      <c r="IF1184" s="16"/>
      <c r="IG1184" s="16"/>
      <c r="IH1184" s="16"/>
      <c r="II1184" s="16"/>
      <c r="IJ1184" s="16"/>
      <c r="IK1184" s="16"/>
      <c r="IL1184" s="16"/>
      <c r="IM1184" s="16"/>
      <c r="IN1184" s="16"/>
      <c r="IO1184" s="16"/>
      <c r="IP1184" s="16"/>
      <c r="IQ1184" s="16"/>
      <c r="IR1184" s="16"/>
      <c r="IS1184" s="16"/>
      <c r="IT1184" s="16"/>
      <c r="IU1184" s="16"/>
      <c r="IV1184" s="16"/>
      <c r="IW1184" s="16"/>
      <c r="IX1184" s="16"/>
      <c r="IY1184" s="16"/>
      <c r="IZ1184" s="16"/>
      <c r="JA1184" s="16"/>
      <c r="JB1184" s="16"/>
      <c r="JC1184" s="16"/>
      <c r="JD1184" s="16"/>
      <c r="JE1184" s="16"/>
      <c r="JF1184" s="16"/>
      <c r="JG1184" s="16"/>
      <c r="JH1184" s="16"/>
      <c r="JI1184" s="16"/>
      <c r="JJ1184" s="16"/>
      <c r="JK1184" s="16"/>
      <c r="JL1184" s="16"/>
      <c r="JM1184" s="16"/>
      <c r="JN1184" s="16"/>
      <c r="JO1184" s="16"/>
      <c r="JP1184" s="16"/>
    </row>
    <row r="1185" spans="2:276" s="18" customFormat="1" ht="15.75" customHeight="1" x14ac:dyDescent="0.25">
      <c r="B1185" s="16"/>
      <c r="C1185" s="16"/>
      <c r="D1185" s="16"/>
      <c r="E1185" s="16"/>
      <c r="F1185" s="16"/>
      <c r="G1185" s="16"/>
      <c r="H1185" s="16"/>
      <c r="I1185" s="16"/>
      <c r="J1185" s="16"/>
      <c r="K1185" s="16"/>
      <c r="L1185" s="16"/>
      <c r="M1185" s="16"/>
      <c r="N1185" s="16"/>
      <c r="O1185" s="16"/>
      <c r="P1185" s="16"/>
      <c r="Q1185" s="16"/>
      <c r="R1185" s="16"/>
      <c r="S1185" s="16"/>
      <c r="T1185" s="16"/>
      <c r="U1185" s="16"/>
      <c r="V1185" s="16"/>
      <c r="W1185" s="16"/>
      <c r="X1185" s="16"/>
      <c r="Y1185" s="16"/>
      <c r="Z1185" s="16"/>
      <c r="AA1185" s="16"/>
      <c r="AB1185" s="16"/>
      <c r="AC1185" s="16"/>
      <c r="AD1185" s="16"/>
      <c r="AE1185" s="16"/>
      <c r="AF1185" s="16"/>
      <c r="AG1185" s="16"/>
      <c r="AH1185" s="16"/>
      <c r="AI1185" s="16"/>
      <c r="AJ1185" s="16"/>
      <c r="AK1185" s="16"/>
      <c r="AL1185" s="16"/>
      <c r="AM1185" s="16"/>
      <c r="AN1185" s="16"/>
      <c r="AO1185" s="16"/>
      <c r="AP1185" s="16"/>
      <c r="AQ1185" s="16"/>
      <c r="AR1185" s="16"/>
      <c r="AS1185" s="16"/>
      <c r="AT1185" s="16"/>
      <c r="AU1185" s="16"/>
      <c r="AV1185" s="16"/>
      <c r="AW1185" s="16"/>
      <c r="AX1185" s="16"/>
      <c r="AY1185" s="16"/>
      <c r="AZ1185" s="16"/>
      <c r="BA1185" s="16"/>
      <c r="BB1185" s="16"/>
      <c r="BC1185" s="16"/>
      <c r="BD1185" s="16"/>
      <c r="BE1185" s="16"/>
      <c r="BF1185" s="16"/>
      <c r="BG1185" s="16"/>
      <c r="BH1185" s="16"/>
      <c r="BI1185" s="16"/>
      <c r="BJ1185" s="16"/>
      <c r="BK1185" s="16"/>
      <c r="BL1185" s="16"/>
      <c r="BM1185" s="16"/>
      <c r="BN1185" s="16"/>
      <c r="BO1185" s="16"/>
      <c r="BP1185" s="16"/>
      <c r="BQ1185" s="16"/>
      <c r="BR1185" s="16"/>
      <c r="BS1185" s="16"/>
      <c r="BT1185" s="16"/>
      <c r="BU1185" s="16"/>
      <c r="BV1185" s="16"/>
      <c r="BW1185" s="16"/>
      <c r="BX1185" s="16"/>
      <c r="BY1185" s="16"/>
      <c r="BZ1185" s="16"/>
      <c r="CA1185" s="16"/>
      <c r="CB1185" s="16"/>
      <c r="CC1185" s="16"/>
      <c r="CD1185" s="16"/>
      <c r="CE1185" s="16"/>
      <c r="CF1185" s="16"/>
      <c r="CG1185" s="16"/>
      <c r="CH1185" s="16"/>
      <c r="CI1185" s="16"/>
      <c r="CJ1185" s="16"/>
      <c r="CK1185" s="16"/>
      <c r="CL1185" s="16"/>
      <c r="CM1185" s="16"/>
      <c r="CN1185" s="16"/>
      <c r="CO1185" s="16"/>
      <c r="CP1185" s="16"/>
      <c r="CQ1185" s="16"/>
      <c r="CR1185" s="16"/>
      <c r="CS1185" s="16"/>
      <c r="CT1185" s="16"/>
      <c r="CU1185" s="16"/>
      <c r="CV1185" s="16"/>
      <c r="CW1185" s="16"/>
      <c r="CX1185" s="16"/>
      <c r="CY1185" s="16"/>
      <c r="CZ1185" s="16"/>
      <c r="DA1185" s="16"/>
      <c r="DB1185" s="16"/>
      <c r="DC1185" s="16"/>
      <c r="DD1185" s="16"/>
      <c r="DE1185" s="16"/>
      <c r="DF1185" s="16"/>
      <c r="DG1185" s="16"/>
      <c r="DH1185" s="16"/>
      <c r="DI1185" s="16"/>
      <c r="DJ1185" s="16"/>
      <c r="DK1185" s="16"/>
      <c r="DL1185" s="16"/>
      <c r="DM1185" s="16"/>
      <c r="DN1185" s="16"/>
      <c r="DO1185" s="16"/>
      <c r="DP1185" s="16"/>
      <c r="DQ1185" s="16"/>
      <c r="DR1185" s="16"/>
      <c r="DS1185" s="16"/>
      <c r="DT1185" s="16"/>
      <c r="DU1185" s="16"/>
      <c r="DV1185" s="16"/>
      <c r="DW1185" s="16"/>
      <c r="DX1185" s="16"/>
      <c r="DY1185" s="16"/>
      <c r="DZ1185" s="16"/>
      <c r="EA1185" s="16"/>
      <c r="EB1185" s="16"/>
      <c r="EC1185" s="16"/>
      <c r="ED1185" s="16"/>
      <c r="EE1185" s="16"/>
      <c r="EF1185" s="16"/>
      <c r="EG1185" s="16"/>
      <c r="EH1185" s="16"/>
      <c r="EI1185" s="16"/>
      <c r="EJ1185" s="16"/>
      <c r="EK1185" s="16"/>
      <c r="EL1185" s="16"/>
      <c r="EM1185" s="16"/>
      <c r="EN1185" s="16"/>
      <c r="EO1185" s="16"/>
      <c r="EP1185" s="16"/>
      <c r="EQ1185" s="16"/>
      <c r="ER1185" s="16"/>
      <c r="ES1185" s="16"/>
      <c r="ET1185" s="16"/>
      <c r="EU1185" s="16"/>
      <c r="EV1185" s="16"/>
      <c r="EW1185" s="16"/>
      <c r="EX1185" s="16"/>
      <c r="EY1185" s="16"/>
      <c r="EZ1185" s="16"/>
      <c r="FA1185" s="16"/>
      <c r="FB1185" s="16"/>
      <c r="FC1185" s="16"/>
      <c r="FD1185" s="16"/>
      <c r="FE1185" s="16"/>
      <c r="FF1185" s="16"/>
      <c r="FG1185" s="16"/>
      <c r="FH1185" s="16"/>
      <c r="FI1185" s="16"/>
      <c r="FJ1185" s="16"/>
      <c r="FK1185" s="16"/>
      <c r="FL1185" s="16"/>
      <c r="FM1185" s="16"/>
      <c r="FN1185" s="16"/>
      <c r="FO1185" s="16"/>
      <c r="FP1185" s="16"/>
      <c r="FQ1185" s="16"/>
      <c r="FR1185" s="16"/>
      <c r="FS1185" s="16"/>
      <c r="FT1185" s="16"/>
      <c r="FU1185" s="16"/>
      <c r="FV1185" s="16"/>
      <c r="FW1185" s="16"/>
      <c r="FX1185" s="16"/>
      <c r="FY1185" s="16"/>
      <c r="FZ1185" s="16"/>
      <c r="GA1185" s="16"/>
      <c r="GB1185" s="16"/>
      <c r="GC1185" s="16"/>
      <c r="GD1185" s="16"/>
      <c r="GE1185" s="16"/>
      <c r="GF1185" s="16"/>
      <c r="GG1185" s="16"/>
      <c r="GH1185" s="16"/>
      <c r="GI1185" s="16"/>
      <c r="GJ1185" s="16"/>
      <c r="GK1185" s="16"/>
      <c r="GL1185" s="16"/>
      <c r="GM1185" s="16"/>
      <c r="GN1185" s="16"/>
      <c r="GO1185" s="16"/>
      <c r="GP1185" s="16"/>
      <c r="GQ1185" s="16"/>
      <c r="GR1185" s="16"/>
      <c r="GS1185" s="16"/>
      <c r="GT1185" s="16"/>
      <c r="GU1185" s="16"/>
      <c r="GV1185" s="16"/>
      <c r="GW1185" s="16"/>
      <c r="GX1185" s="16"/>
      <c r="GY1185" s="16"/>
      <c r="GZ1185" s="16"/>
      <c r="HA1185" s="16"/>
      <c r="HB1185" s="16"/>
      <c r="HC1185" s="16"/>
      <c r="HD1185" s="16"/>
      <c r="HE1185" s="16"/>
      <c r="HF1185" s="16"/>
      <c r="HG1185" s="16"/>
      <c r="HH1185" s="16"/>
      <c r="HI1185" s="16"/>
      <c r="HJ1185" s="16"/>
      <c r="HK1185" s="16"/>
      <c r="HL1185" s="16"/>
      <c r="HM1185" s="16"/>
      <c r="HN1185" s="16"/>
      <c r="HO1185" s="16"/>
      <c r="HP1185" s="16"/>
      <c r="HQ1185" s="16"/>
      <c r="HR1185" s="16"/>
      <c r="HS1185" s="16"/>
      <c r="HT1185" s="16"/>
      <c r="HU1185" s="16"/>
      <c r="HV1185" s="16"/>
      <c r="HW1185" s="16"/>
      <c r="HX1185" s="16"/>
      <c r="HY1185" s="16"/>
      <c r="HZ1185" s="16"/>
      <c r="IA1185" s="16"/>
      <c r="IB1185" s="16"/>
      <c r="IC1185" s="16"/>
      <c r="ID1185" s="16"/>
      <c r="IE1185" s="16"/>
      <c r="IF1185" s="16"/>
      <c r="IG1185" s="16"/>
      <c r="IH1185" s="16"/>
      <c r="II1185" s="16"/>
      <c r="IJ1185" s="16"/>
      <c r="IK1185" s="16"/>
      <c r="IL1185" s="16"/>
      <c r="IM1185" s="16"/>
      <c r="IN1185" s="16"/>
      <c r="IO1185" s="16"/>
      <c r="IP1185" s="16"/>
      <c r="IQ1185" s="16"/>
      <c r="IR1185" s="16"/>
      <c r="IS1185" s="16"/>
      <c r="IT1185" s="16"/>
      <c r="IU1185" s="16"/>
      <c r="IV1185" s="16"/>
      <c r="IW1185" s="16"/>
      <c r="IX1185" s="16"/>
      <c r="IY1185" s="16"/>
      <c r="IZ1185" s="16"/>
      <c r="JA1185" s="16"/>
      <c r="JB1185" s="16"/>
      <c r="JC1185" s="16"/>
      <c r="JD1185" s="16"/>
      <c r="JE1185" s="16"/>
      <c r="JF1185" s="16"/>
      <c r="JG1185" s="16"/>
      <c r="JH1185" s="16"/>
      <c r="JI1185" s="16"/>
      <c r="JJ1185" s="16"/>
      <c r="JK1185" s="16"/>
      <c r="JL1185" s="16"/>
      <c r="JM1185" s="16"/>
      <c r="JN1185" s="16"/>
      <c r="JO1185" s="16"/>
      <c r="JP1185" s="16"/>
    </row>
    <row r="1186" spans="2:276" s="18" customFormat="1" ht="15.75" customHeight="1" x14ac:dyDescent="0.25">
      <c r="B1186" s="16"/>
      <c r="C1186" s="16"/>
      <c r="D1186" s="16"/>
      <c r="E1186" s="16"/>
      <c r="F1186" s="16"/>
      <c r="G1186" s="16"/>
      <c r="H1186" s="16"/>
      <c r="I1186" s="16"/>
      <c r="J1186" s="16"/>
      <c r="K1186" s="16"/>
      <c r="L1186" s="16"/>
      <c r="M1186" s="16"/>
      <c r="N1186" s="16"/>
      <c r="O1186" s="16"/>
      <c r="P1186" s="16"/>
      <c r="Q1186" s="16"/>
      <c r="R1186" s="16"/>
      <c r="S1186" s="16"/>
      <c r="T1186" s="16"/>
      <c r="U1186" s="16"/>
      <c r="V1186" s="16"/>
      <c r="W1186" s="16"/>
      <c r="X1186" s="16"/>
      <c r="Y1186" s="16"/>
      <c r="Z1186" s="16"/>
      <c r="AA1186" s="16"/>
      <c r="AB1186" s="16"/>
      <c r="AC1186" s="16"/>
      <c r="AD1186" s="16"/>
      <c r="AE1186" s="16"/>
      <c r="AF1186" s="16"/>
      <c r="AG1186" s="16"/>
      <c r="AH1186" s="16"/>
      <c r="AI1186" s="16"/>
      <c r="AJ1186" s="16"/>
      <c r="AK1186" s="16"/>
      <c r="AL1186" s="16"/>
      <c r="AM1186" s="16"/>
      <c r="AN1186" s="16"/>
      <c r="AO1186" s="16"/>
      <c r="AP1186" s="16"/>
      <c r="AQ1186" s="16"/>
      <c r="AR1186" s="16"/>
      <c r="AS1186" s="16"/>
      <c r="AT1186" s="16"/>
      <c r="AU1186" s="16"/>
      <c r="AV1186" s="16"/>
      <c r="AW1186" s="16"/>
      <c r="AX1186" s="16"/>
      <c r="AY1186" s="16"/>
      <c r="AZ1186" s="16"/>
      <c r="BA1186" s="16"/>
      <c r="BB1186" s="16"/>
      <c r="BC1186" s="16"/>
      <c r="BD1186" s="16"/>
      <c r="BE1186" s="16"/>
      <c r="BF1186" s="16"/>
      <c r="BG1186" s="16"/>
      <c r="BH1186" s="16"/>
      <c r="BI1186" s="16"/>
      <c r="BJ1186" s="16"/>
      <c r="BK1186" s="16"/>
      <c r="BL1186" s="16"/>
      <c r="BM1186" s="16"/>
      <c r="BN1186" s="16"/>
      <c r="BO1186" s="16"/>
      <c r="BP1186" s="16"/>
      <c r="BQ1186" s="16"/>
      <c r="BR1186" s="16"/>
      <c r="BS1186" s="16"/>
      <c r="BT1186" s="16"/>
      <c r="BU1186" s="16"/>
      <c r="BV1186" s="16"/>
      <c r="BW1186" s="16"/>
      <c r="BX1186" s="16"/>
      <c r="BY1186" s="16"/>
      <c r="BZ1186" s="16"/>
      <c r="CA1186" s="16"/>
      <c r="CB1186" s="16"/>
      <c r="CC1186" s="16"/>
      <c r="CD1186" s="16"/>
      <c r="CE1186" s="16"/>
      <c r="CF1186" s="16"/>
      <c r="CG1186" s="16"/>
      <c r="CH1186" s="16"/>
      <c r="CI1186" s="16"/>
      <c r="CJ1186" s="16"/>
      <c r="CK1186" s="16"/>
      <c r="CL1186" s="16"/>
      <c r="CM1186" s="16"/>
      <c r="CN1186" s="16"/>
      <c r="CO1186" s="16"/>
      <c r="CP1186" s="16"/>
      <c r="CQ1186" s="16"/>
      <c r="CR1186" s="16"/>
      <c r="CS1186" s="16"/>
      <c r="CT1186" s="16"/>
      <c r="CU1186" s="16"/>
      <c r="CV1186" s="16"/>
      <c r="CW1186" s="16"/>
      <c r="CX1186" s="16"/>
      <c r="CY1186" s="16"/>
      <c r="CZ1186" s="16"/>
      <c r="DA1186" s="16"/>
      <c r="DB1186" s="16"/>
      <c r="DC1186" s="16"/>
      <c r="DD1186" s="16"/>
      <c r="DE1186" s="16"/>
      <c r="DF1186" s="16"/>
      <c r="DG1186" s="16"/>
      <c r="DH1186" s="16"/>
      <c r="DI1186" s="16"/>
      <c r="DJ1186" s="16"/>
      <c r="DK1186" s="16"/>
      <c r="DL1186" s="16"/>
      <c r="DM1186" s="16"/>
      <c r="DN1186" s="16"/>
      <c r="DO1186" s="16"/>
      <c r="DP1186" s="16"/>
      <c r="DQ1186" s="16"/>
      <c r="DR1186" s="16"/>
      <c r="DS1186" s="16"/>
      <c r="DT1186" s="16"/>
      <c r="DU1186" s="16"/>
      <c r="DV1186" s="16"/>
      <c r="DW1186" s="16"/>
      <c r="DX1186" s="16"/>
      <c r="DY1186" s="16"/>
      <c r="DZ1186" s="16"/>
      <c r="EA1186" s="16"/>
      <c r="EB1186" s="16"/>
      <c r="EC1186" s="16"/>
      <c r="ED1186" s="16"/>
      <c r="EE1186" s="16"/>
      <c r="EF1186" s="16"/>
      <c r="EG1186" s="16"/>
      <c r="EH1186" s="16"/>
      <c r="EI1186" s="16"/>
      <c r="EJ1186" s="16"/>
      <c r="EK1186" s="16"/>
      <c r="EL1186" s="16"/>
      <c r="EM1186" s="16"/>
      <c r="EN1186" s="16"/>
      <c r="EO1186" s="16"/>
      <c r="EP1186" s="16"/>
      <c r="EQ1186" s="16"/>
      <c r="ER1186" s="16"/>
      <c r="ES1186" s="16"/>
      <c r="ET1186" s="16"/>
      <c r="EU1186" s="16"/>
      <c r="EV1186" s="16"/>
      <c r="EW1186" s="16"/>
      <c r="EX1186" s="16"/>
      <c r="EY1186" s="16"/>
      <c r="EZ1186" s="16"/>
      <c r="FA1186" s="16"/>
      <c r="FB1186" s="16"/>
      <c r="FC1186" s="16"/>
      <c r="FD1186" s="16"/>
      <c r="FE1186" s="16"/>
      <c r="FF1186" s="16"/>
      <c r="FG1186" s="16"/>
      <c r="FH1186" s="16"/>
      <c r="FI1186" s="16"/>
      <c r="FJ1186" s="16"/>
      <c r="FK1186" s="16"/>
      <c r="FL1186" s="16"/>
      <c r="FM1186" s="16"/>
      <c r="FN1186" s="16"/>
      <c r="FO1186" s="16"/>
      <c r="FP1186" s="16"/>
      <c r="FQ1186" s="16"/>
      <c r="FR1186" s="16"/>
      <c r="FS1186" s="16"/>
      <c r="FT1186" s="16"/>
      <c r="FU1186" s="16"/>
      <c r="FV1186" s="16"/>
      <c r="FW1186" s="16"/>
      <c r="FX1186" s="16"/>
      <c r="FY1186" s="16"/>
      <c r="FZ1186" s="16"/>
      <c r="GA1186" s="16"/>
      <c r="GB1186" s="16"/>
      <c r="GC1186" s="16"/>
      <c r="GD1186" s="16"/>
      <c r="GE1186" s="16"/>
      <c r="GF1186" s="16"/>
      <c r="GG1186" s="16"/>
      <c r="GH1186" s="16"/>
      <c r="GI1186" s="16"/>
      <c r="GJ1186" s="16"/>
      <c r="GK1186" s="16"/>
      <c r="GL1186" s="16"/>
      <c r="GM1186" s="16"/>
      <c r="GN1186" s="16"/>
      <c r="GO1186" s="16"/>
      <c r="GP1186" s="16"/>
      <c r="GQ1186" s="16"/>
      <c r="GR1186" s="16"/>
      <c r="GS1186" s="16"/>
      <c r="GT1186" s="16"/>
      <c r="GU1186" s="16"/>
      <c r="GV1186" s="16"/>
      <c r="GW1186" s="16"/>
      <c r="GX1186" s="16"/>
      <c r="GY1186" s="16"/>
      <c r="GZ1186" s="16"/>
      <c r="HA1186" s="16"/>
      <c r="HB1186" s="16"/>
      <c r="HC1186" s="16"/>
      <c r="HD1186" s="16"/>
      <c r="HE1186" s="16"/>
      <c r="HF1186" s="16"/>
      <c r="HG1186" s="16"/>
      <c r="HH1186" s="16"/>
      <c r="HI1186" s="16"/>
      <c r="HJ1186" s="16"/>
      <c r="HK1186" s="16"/>
      <c r="HL1186" s="16"/>
      <c r="HM1186" s="16"/>
      <c r="HN1186" s="16"/>
      <c r="HO1186" s="16"/>
      <c r="HP1186" s="16"/>
      <c r="HQ1186" s="16"/>
      <c r="HR1186" s="16"/>
      <c r="HS1186" s="16"/>
      <c r="HT1186" s="16"/>
      <c r="HU1186" s="16"/>
      <c r="HV1186" s="16"/>
      <c r="HW1186" s="16"/>
      <c r="HX1186" s="16"/>
      <c r="HY1186" s="16"/>
      <c r="HZ1186" s="16"/>
      <c r="IA1186" s="16"/>
      <c r="IB1186" s="16"/>
      <c r="IC1186" s="16"/>
      <c r="ID1186" s="16"/>
      <c r="IE1186" s="16"/>
      <c r="IF1186" s="16"/>
      <c r="IG1186" s="16"/>
      <c r="IH1186" s="16"/>
      <c r="II1186" s="16"/>
      <c r="IJ1186" s="16"/>
      <c r="IK1186" s="16"/>
      <c r="IL1186" s="16"/>
      <c r="IM1186" s="16"/>
      <c r="IN1186" s="16"/>
      <c r="IO1186" s="16"/>
      <c r="IP1186" s="16"/>
      <c r="IQ1186" s="16"/>
      <c r="IR1186" s="16"/>
      <c r="IS1186" s="16"/>
      <c r="IT1186" s="16"/>
      <c r="IU1186" s="16"/>
      <c r="IV1186" s="16"/>
      <c r="IW1186" s="16"/>
      <c r="IX1186" s="16"/>
      <c r="IY1186" s="16"/>
      <c r="IZ1186" s="16"/>
      <c r="JA1186" s="16"/>
      <c r="JB1186" s="16"/>
      <c r="JC1186" s="16"/>
      <c r="JD1186" s="16"/>
      <c r="JE1186" s="16"/>
      <c r="JF1186" s="16"/>
      <c r="JG1186" s="16"/>
      <c r="JH1186" s="16"/>
      <c r="JI1186" s="16"/>
      <c r="JJ1186" s="16"/>
      <c r="JK1186" s="16"/>
      <c r="JL1186" s="16"/>
      <c r="JM1186" s="16"/>
      <c r="JN1186" s="16"/>
      <c r="JO1186" s="16"/>
      <c r="JP1186" s="16"/>
    </row>
    <row r="1187" spans="2:276" s="18" customFormat="1" ht="15.75" customHeight="1" x14ac:dyDescent="0.25">
      <c r="B1187" s="16"/>
      <c r="C1187" s="16"/>
      <c r="D1187" s="16"/>
      <c r="E1187" s="16"/>
      <c r="F1187" s="16"/>
      <c r="G1187" s="16"/>
      <c r="H1187" s="16"/>
      <c r="I1187" s="16"/>
      <c r="J1187" s="16"/>
      <c r="K1187" s="16"/>
      <c r="L1187" s="16"/>
      <c r="M1187" s="16"/>
      <c r="N1187" s="16"/>
      <c r="O1187" s="16"/>
      <c r="P1187" s="16"/>
      <c r="Q1187" s="16"/>
      <c r="R1187" s="16"/>
      <c r="S1187" s="16"/>
      <c r="T1187" s="16"/>
      <c r="U1187" s="16"/>
      <c r="V1187" s="16"/>
      <c r="W1187" s="16"/>
      <c r="X1187" s="16"/>
      <c r="Y1187" s="16"/>
      <c r="Z1187" s="16"/>
      <c r="AA1187" s="16"/>
      <c r="AB1187" s="16"/>
      <c r="AC1187" s="16"/>
      <c r="AD1187" s="16"/>
      <c r="AE1187" s="16"/>
      <c r="AF1187" s="16"/>
      <c r="AG1187" s="16"/>
      <c r="AH1187" s="16"/>
      <c r="AI1187" s="16"/>
      <c r="AJ1187" s="16"/>
      <c r="AK1187" s="16"/>
      <c r="AL1187" s="16"/>
      <c r="AM1187" s="16"/>
      <c r="AN1187" s="16"/>
      <c r="AO1187" s="16"/>
      <c r="AP1187" s="16"/>
      <c r="AQ1187" s="16"/>
      <c r="AR1187" s="16"/>
      <c r="AS1187" s="16"/>
      <c r="AT1187" s="16"/>
      <c r="AU1187" s="16"/>
      <c r="AV1187" s="16"/>
      <c r="AW1187" s="16"/>
      <c r="AX1187" s="16"/>
      <c r="AY1187" s="16"/>
      <c r="AZ1187" s="16"/>
      <c r="BA1187" s="16"/>
      <c r="BB1187" s="16"/>
      <c r="BC1187" s="16"/>
      <c r="BD1187" s="16"/>
      <c r="BE1187" s="16"/>
      <c r="BF1187" s="16"/>
      <c r="BG1187" s="16"/>
      <c r="BH1187" s="16"/>
      <c r="BI1187" s="16"/>
      <c r="BJ1187" s="16"/>
      <c r="BK1187" s="16"/>
      <c r="BL1187" s="16"/>
      <c r="BM1187" s="16"/>
      <c r="BN1187" s="16"/>
      <c r="BO1187" s="16"/>
      <c r="BP1187" s="16"/>
      <c r="BQ1187" s="16"/>
      <c r="BR1187" s="16"/>
      <c r="BS1187" s="16"/>
      <c r="BT1187" s="16"/>
      <c r="BU1187" s="16"/>
      <c r="BV1187" s="16"/>
      <c r="BW1187" s="16"/>
      <c r="BX1187" s="16"/>
      <c r="BY1187" s="16"/>
      <c r="BZ1187" s="16"/>
      <c r="CA1187" s="16"/>
      <c r="CB1187" s="16"/>
      <c r="CC1187" s="16"/>
      <c r="CD1187" s="16"/>
      <c r="CE1187" s="16"/>
      <c r="CF1187" s="16"/>
      <c r="CG1187" s="16"/>
      <c r="CH1187" s="16"/>
      <c r="CI1187" s="16"/>
      <c r="CJ1187" s="16"/>
      <c r="CK1187" s="16"/>
      <c r="CL1187" s="16"/>
      <c r="CM1187" s="16"/>
      <c r="CN1187" s="16"/>
      <c r="CO1187" s="16"/>
      <c r="CP1187" s="16"/>
      <c r="CQ1187" s="16"/>
      <c r="CR1187" s="16"/>
      <c r="CS1187" s="16"/>
      <c r="CT1187" s="16"/>
      <c r="CU1187" s="16"/>
      <c r="CV1187" s="16"/>
      <c r="CW1187" s="16"/>
      <c r="CX1187" s="16"/>
      <c r="CY1187" s="16"/>
      <c r="CZ1187" s="16"/>
      <c r="DA1187" s="16"/>
      <c r="DB1187" s="16"/>
      <c r="DC1187" s="16"/>
      <c r="DD1187" s="16"/>
      <c r="DE1187" s="16"/>
      <c r="DF1187" s="16"/>
      <c r="DG1187" s="16"/>
      <c r="DH1187" s="16"/>
      <c r="DI1187" s="16"/>
      <c r="DJ1187" s="16"/>
      <c r="DK1187" s="16"/>
      <c r="DL1187" s="16"/>
      <c r="DM1187" s="16"/>
      <c r="DN1187" s="16"/>
      <c r="DO1187" s="16"/>
      <c r="DP1187" s="16"/>
      <c r="DQ1187" s="16"/>
      <c r="DR1187" s="16"/>
      <c r="DS1187" s="16"/>
      <c r="DT1187" s="16"/>
      <c r="DU1187" s="16"/>
      <c r="DV1187" s="16"/>
      <c r="DW1187" s="16"/>
      <c r="DX1187" s="16"/>
      <c r="DY1187" s="16"/>
      <c r="DZ1187" s="16"/>
      <c r="EA1187" s="16"/>
      <c r="EB1187" s="16"/>
      <c r="EC1187" s="16"/>
      <c r="ED1187" s="16"/>
      <c r="EE1187" s="16"/>
      <c r="EF1187" s="16"/>
      <c r="EG1187" s="16"/>
      <c r="EH1187" s="16"/>
      <c r="EI1187" s="16"/>
      <c r="EJ1187" s="16"/>
      <c r="EK1187" s="16"/>
      <c r="EL1187" s="16"/>
      <c r="EM1187" s="16"/>
      <c r="EN1187" s="16"/>
      <c r="EO1187" s="16"/>
      <c r="EP1187" s="16"/>
      <c r="EQ1187" s="16"/>
      <c r="ER1187" s="16"/>
      <c r="ES1187" s="16"/>
      <c r="ET1187" s="16"/>
      <c r="EU1187" s="16"/>
      <c r="EV1187" s="16"/>
      <c r="EW1187" s="16"/>
      <c r="EX1187" s="16"/>
      <c r="EY1187" s="16"/>
      <c r="EZ1187" s="16"/>
      <c r="FA1187" s="16"/>
      <c r="FB1187" s="16"/>
      <c r="FC1187" s="16"/>
      <c r="FD1187" s="16"/>
      <c r="FE1187" s="16"/>
      <c r="FF1187" s="16"/>
      <c r="FG1187" s="16"/>
      <c r="FH1187" s="16"/>
      <c r="FI1187" s="16"/>
      <c r="FJ1187" s="16"/>
      <c r="FK1187" s="16"/>
      <c r="FL1187" s="16"/>
      <c r="FM1187" s="16"/>
      <c r="FN1187" s="16"/>
      <c r="FO1187" s="16"/>
      <c r="FP1187" s="16"/>
      <c r="FQ1187" s="16"/>
      <c r="FR1187" s="16"/>
      <c r="FS1187" s="16"/>
      <c r="FT1187" s="16"/>
      <c r="FU1187" s="16"/>
      <c r="FV1187" s="16"/>
      <c r="FW1187" s="16"/>
      <c r="FX1187" s="16"/>
      <c r="FY1187" s="16"/>
      <c r="FZ1187" s="16"/>
      <c r="GA1187" s="16"/>
      <c r="GB1187" s="16"/>
      <c r="GC1187" s="16"/>
      <c r="GD1187" s="16"/>
      <c r="GE1187" s="16"/>
      <c r="GF1187" s="16"/>
      <c r="GG1187" s="16"/>
      <c r="GH1187" s="16"/>
      <c r="GI1187" s="16"/>
      <c r="GJ1187" s="16"/>
      <c r="GK1187" s="16"/>
      <c r="GL1187" s="16"/>
      <c r="GM1187" s="16"/>
      <c r="GN1187" s="16"/>
      <c r="GO1187" s="16"/>
      <c r="GP1187" s="16"/>
      <c r="GQ1187" s="16"/>
      <c r="GR1187" s="16"/>
      <c r="GS1187" s="16"/>
      <c r="GT1187" s="16"/>
      <c r="GU1187" s="16"/>
      <c r="GV1187" s="16"/>
      <c r="GW1187" s="16"/>
      <c r="GX1187" s="16"/>
      <c r="GY1187" s="16"/>
      <c r="GZ1187" s="16"/>
      <c r="HA1187" s="16"/>
      <c r="HB1187" s="16"/>
      <c r="HC1187" s="16"/>
      <c r="HD1187" s="16"/>
      <c r="HE1187" s="16"/>
      <c r="HF1187" s="16"/>
      <c r="HG1187" s="16"/>
      <c r="HH1187" s="16"/>
      <c r="HI1187" s="16"/>
      <c r="HJ1187" s="16"/>
      <c r="HK1187" s="16"/>
      <c r="HL1187" s="16"/>
      <c r="HM1187" s="16"/>
      <c r="HN1187" s="16"/>
      <c r="HO1187" s="16"/>
      <c r="HP1187" s="16"/>
      <c r="HQ1187" s="16"/>
      <c r="HR1187" s="16"/>
      <c r="HS1187" s="16"/>
      <c r="HT1187" s="16"/>
      <c r="HU1187" s="16"/>
      <c r="HV1187" s="16"/>
      <c r="HW1187" s="16"/>
      <c r="HX1187" s="16"/>
      <c r="HY1187" s="16"/>
      <c r="HZ1187" s="16"/>
      <c r="IA1187" s="16"/>
      <c r="IB1187" s="16"/>
      <c r="IC1187" s="16"/>
      <c r="ID1187" s="16"/>
      <c r="IE1187" s="16"/>
      <c r="IF1187" s="16"/>
      <c r="IG1187" s="16"/>
      <c r="IH1187" s="16"/>
      <c r="II1187" s="16"/>
      <c r="IJ1187" s="16"/>
      <c r="IK1187" s="16"/>
      <c r="IL1187" s="16"/>
      <c r="IM1187" s="16"/>
      <c r="IN1187" s="16"/>
      <c r="IO1187" s="16"/>
      <c r="IP1187" s="16"/>
      <c r="IQ1187" s="16"/>
      <c r="IR1187" s="16"/>
      <c r="IS1187" s="16"/>
      <c r="IT1187" s="16"/>
      <c r="IU1187" s="16"/>
      <c r="IV1187" s="16"/>
      <c r="IW1187" s="16"/>
      <c r="IX1187" s="16"/>
      <c r="IY1187" s="16"/>
      <c r="IZ1187" s="16"/>
      <c r="JA1187" s="16"/>
      <c r="JB1187" s="16"/>
      <c r="JC1187" s="16"/>
      <c r="JD1187" s="16"/>
      <c r="JE1187" s="16"/>
      <c r="JF1187" s="16"/>
      <c r="JG1187" s="16"/>
      <c r="JH1187" s="16"/>
      <c r="JI1187" s="16"/>
      <c r="JJ1187" s="16"/>
      <c r="JK1187" s="16"/>
      <c r="JL1187" s="16"/>
      <c r="JM1187" s="16"/>
      <c r="JN1187" s="16"/>
      <c r="JO1187" s="16"/>
      <c r="JP1187" s="16"/>
    </row>
    <row r="1188" spans="2:276" s="18" customFormat="1" ht="15.75" customHeight="1" x14ac:dyDescent="0.25">
      <c r="B1188" s="16"/>
      <c r="C1188" s="16"/>
      <c r="D1188" s="16"/>
      <c r="E1188" s="16"/>
      <c r="F1188" s="16"/>
      <c r="G1188" s="16"/>
      <c r="H1188" s="16"/>
      <c r="I1188" s="16"/>
      <c r="J1188" s="16"/>
      <c r="K1188" s="16"/>
      <c r="L1188" s="16"/>
      <c r="M1188" s="16"/>
      <c r="N1188" s="16"/>
      <c r="O1188" s="16"/>
      <c r="P1188" s="16"/>
      <c r="Q1188" s="16"/>
      <c r="R1188" s="16"/>
      <c r="S1188" s="16"/>
      <c r="T1188" s="16"/>
      <c r="U1188" s="16"/>
      <c r="V1188" s="16"/>
      <c r="W1188" s="16"/>
      <c r="X1188" s="16"/>
      <c r="Y1188" s="16"/>
      <c r="Z1188" s="16"/>
      <c r="AA1188" s="16"/>
      <c r="AB1188" s="16"/>
      <c r="AC1188" s="16"/>
      <c r="AD1188" s="16"/>
      <c r="AE1188" s="16"/>
      <c r="AF1188" s="16"/>
      <c r="AG1188" s="16"/>
      <c r="AH1188" s="16"/>
      <c r="AI1188" s="16"/>
      <c r="AJ1188" s="16"/>
      <c r="AK1188" s="16"/>
      <c r="AL1188" s="16"/>
      <c r="AM1188" s="16"/>
      <c r="AN1188" s="16"/>
      <c r="AO1188" s="16"/>
      <c r="AP1188" s="16"/>
      <c r="AQ1188" s="16"/>
      <c r="AR1188" s="16"/>
      <c r="AS1188" s="16"/>
      <c r="AT1188" s="16"/>
      <c r="AU1188" s="16"/>
      <c r="AV1188" s="16"/>
      <c r="AW1188" s="16"/>
      <c r="AX1188" s="16"/>
      <c r="AY1188" s="16"/>
      <c r="AZ1188" s="16"/>
      <c r="BA1188" s="16"/>
      <c r="BB1188" s="16"/>
      <c r="BC1188" s="16"/>
      <c r="BD1188" s="16"/>
      <c r="BE1188" s="16"/>
      <c r="BF1188" s="16"/>
      <c r="BG1188" s="16"/>
      <c r="BH1188" s="16"/>
      <c r="BI1188" s="16"/>
      <c r="BJ1188" s="16"/>
      <c r="BK1188" s="16"/>
      <c r="BL1188" s="16"/>
      <c r="BM1188" s="16"/>
      <c r="BN1188" s="16"/>
      <c r="BO1188" s="16"/>
      <c r="BP1188" s="16"/>
      <c r="BQ1188" s="16"/>
      <c r="BR1188" s="16"/>
      <c r="BS1188" s="16"/>
      <c r="BT1188" s="16"/>
      <c r="BU1188" s="16"/>
      <c r="BV1188" s="16"/>
      <c r="BW1188" s="16"/>
      <c r="BX1188" s="16"/>
      <c r="BY1188" s="16"/>
      <c r="BZ1188" s="16"/>
      <c r="CA1188" s="16"/>
      <c r="CB1188" s="16"/>
      <c r="CC1188" s="16"/>
      <c r="CD1188" s="16"/>
      <c r="CE1188" s="16"/>
      <c r="CF1188" s="16"/>
      <c r="CG1188" s="16"/>
      <c r="CH1188" s="16"/>
      <c r="CI1188" s="16"/>
      <c r="CJ1188" s="16"/>
      <c r="CK1188" s="16"/>
      <c r="CL1188" s="16"/>
      <c r="CM1188" s="16"/>
      <c r="CN1188" s="16"/>
      <c r="CO1188" s="16"/>
      <c r="CP1188" s="16"/>
      <c r="CQ1188" s="16"/>
      <c r="CR1188" s="16"/>
      <c r="CS1188" s="16"/>
      <c r="CT1188" s="16"/>
      <c r="CU1188" s="16"/>
      <c r="CV1188" s="16"/>
      <c r="CW1188" s="16"/>
      <c r="CX1188" s="16"/>
      <c r="CY1188" s="16"/>
      <c r="CZ1188" s="16"/>
      <c r="DA1188" s="16"/>
      <c r="DB1188" s="16"/>
      <c r="DC1188" s="16"/>
      <c r="DD1188" s="16"/>
      <c r="DE1188" s="16"/>
      <c r="DF1188" s="16"/>
      <c r="DG1188" s="16"/>
      <c r="DH1188" s="16"/>
      <c r="DI1188" s="16"/>
      <c r="DJ1188" s="16"/>
      <c r="DK1188" s="16"/>
      <c r="DL1188" s="16"/>
      <c r="DM1188" s="16"/>
      <c r="DN1188" s="16"/>
      <c r="DO1188" s="16"/>
      <c r="DP1188" s="16"/>
      <c r="DQ1188" s="16"/>
      <c r="DR1188" s="16"/>
      <c r="DS1188" s="16"/>
      <c r="DT1188" s="16"/>
      <c r="DU1188" s="16"/>
      <c r="DV1188" s="16"/>
      <c r="DW1188" s="16"/>
      <c r="DX1188" s="16"/>
      <c r="DY1188" s="16"/>
      <c r="DZ1188" s="16"/>
      <c r="EA1188" s="16"/>
      <c r="EB1188" s="16"/>
      <c r="EC1188" s="16"/>
      <c r="ED1188" s="16"/>
      <c r="EE1188" s="16"/>
      <c r="EF1188" s="16"/>
      <c r="EG1188" s="16"/>
      <c r="EH1188" s="16"/>
      <c r="EI1188" s="16"/>
      <c r="EJ1188" s="16"/>
      <c r="EK1188" s="16"/>
      <c r="EL1188" s="16"/>
      <c r="EM1188" s="16"/>
      <c r="EN1188" s="16"/>
      <c r="EO1188" s="16"/>
      <c r="EP1188" s="16"/>
      <c r="EQ1188" s="16"/>
      <c r="ER1188" s="16"/>
      <c r="ES1188" s="16"/>
      <c r="ET1188" s="16"/>
      <c r="EU1188" s="16"/>
      <c r="EV1188" s="16"/>
      <c r="EW1188" s="16"/>
      <c r="EX1188" s="16"/>
      <c r="EY1188" s="16"/>
      <c r="EZ1188" s="16"/>
      <c r="FA1188" s="16"/>
      <c r="FB1188" s="16"/>
      <c r="FC1188" s="16"/>
      <c r="FD1188" s="16"/>
      <c r="FE1188" s="16"/>
      <c r="FF1188" s="16"/>
      <c r="FG1188" s="16"/>
      <c r="FH1188" s="16"/>
      <c r="FI1188" s="16"/>
      <c r="FJ1188" s="16"/>
      <c r="FK1188" s="16"/>
      <c r="FL1188" s="16"/>
      <c r="FM1188" s="16"/>
      <c r="FN1188" s="16"/>
      <c r="FO1188" s="16"/>
      <c r="FP1188" s="16"/>
      <c r="FQ1188" s="16"/>
      <c r="FR1188" s="16"/>
      <c r="FS1188" s="16"/>
      <c r="FT1188" s="16"/>
      <c r="FU1188" s="16"/>
      <c r="FV1188" s="16"/>
      <c r="FW1188" s="16"/>
      <c r="FX1188" s="16"/>
      <c r="FY1188" s="16"/>
      <c r="FZ1188" s="16"/>
      <c r="GA1188" s="16"/>
      <c r="GB1188" s="16"/>
      <c r="GC1188" s="16"/>
      <c r="GD1188" s="16"/>
      <c r="GE1188" s="16"/>
      <c r="GF1188" s="16"/>
      <c r="GG1188" s="16"/>
      <c r="GH1188" s="16"/>
      <c r="GI1188" s="16"/>
      <c r="GJ1188" s="16"/>
      <c r="GK1188" s="16"/>
      <c r="GL1188" s="16"/>
      <c r="GM1188" s="16"/>
      <c r="GN1188" s="16"/>
      <c r="GO1188" s="16"/>
      <c r="GP1188" s="16"/>
      <c r="GQ1188" s="16"/>
      <c r="GR1188" s="16"/>
      <c r="GS1188" s="16"/>
      <c r="GT1188" s="16"/>
      <c r="GU1188" s="16"/>
      <c r="GV1188" s="16"/>
      <c r="GW1188" s="16"/>
      <c r="GX1188" s="16"/>
      <c r="GY1188" s="16"/>
      <c r="GZ1188" s="16"/>
      <c r="HA1188" s="16"/>
      <c r="HB1188" s="16"/>
      <c r="HC1188" s="16"/>
      <c r="HD1188" s="16"/>
      <c r="HE1188" s="16"/>
      <c r="HF1188" s="16"/>
      <c r="HG1188" s="16"/>
      <c r="HH1188" s="16"/>
      <c r="HI1188" s="16"/>
      <c r="HJ1188" s="16"/>
      <c r="HK1188" s="16"/>
      <c r="HL1188" s="16"/>
      <c r="HM1188" s="16"/>
      <c r="HN1188" s="16"/>
      <c r="HO1188" s="16"/>
      <c r="HP1188" s="16"/>
      <c r="HQ1188" s="16"/>
      <c r="HR1188" s="16"/>
      <c r="HS1188" s="16"/>
      <c r="HT1188" s="16"/>
      <c r="HU1188" s="16"/>
      <c r="HV1188" s="16"/>
      <c r="HW1188" s="16"/>
      <c r="HX1188" s="16"/>
      <c r="HY1188" s="16"/>
      <c r="HZ1188" s="16"/>
      <c r="IA1188" s="16"/>
      <c r="IB1188" s="16"/>
      <c r="IC1188" s="16"/>
      <c r="ID1188" s="16"/>
      <c r="IE1188" s="16"/>
      <c r="IF1188" s="16"/>
      <c r="IG1188" s="16"/>
      <c r="IH1188" s="16"/>
      <c r="II1188" s="16"/>
      <c r="IJ1188" s="16"/>
      <c r="IK1188" s="16"/>
      <c r="IL1188" s="16"/>
      <c r="IM1188" s="16"/>
      <c r="IN1188" s="16"/>
      <c r="IO1188" s="16"/>
      <c r="IP1188" s="16"/>
      <c r="IQ1188" s="16"/>
      <c r="IR1188" s="16"/>
      <c r="IS1188" s="16"/>
      <c r="IT1188" s="16"/>
      <c r="IU1188" s="16"/>
      <c r="IV1188" s="16"/>
      <c r="IW1188" s="16"/>
      <c r="IX1188" s="16"/>
      <c r="IY1188" s="16"/>
      <c r="IZ1188" s="16"/>
      <c r="JA1188" s="16"/>
      <c r="JB1188" s="16"/>
      <c r="JC1188" s="16"/>
      <c r="JD1188" s="16"/>
      <c r="JE1188" s="16"/>
      <c r="JF1188" s="16"/>
      <c r="JG1188" s="16"/>
      <c r="JH1188" s="16"/>
      <c r="JI1188" s="16"/>
      <c r="JJ1188" s="16"/>
      <c r="JK1188" s="16"/>
      <c r="JL1188" s="16"/>
      <c r="JM1188" s="16"/>
      <c r="JN1188" s="16"/>
      <c r="JO1188" s="16"/>
      <c r="JP1188" s="16"/>
    </row>
    <row r="1189" spans="2:276" s="18" customFormat="1" ht="15.75" customHeight="1" x14ac:dyDescent="0.25">
      <c r="B1189" s="16"/>
      <c r="C1189" s="16"/>
      <c r="D1189" s="16"/>
      <c r="E1189" s="16"/>
      <c r="F1189" s="16"/>
      <c r="G1189" s="16"/>
      <c r="H1189" s="16"/>
      <c r="I1189" s="16"/>
      <c r="J1189" s="16"/>
      <c r="K1189" s="16"/>
      <c r="L1189" s="16"/>
      <c r="M1189" s="16"/>
      <c r="N1189" s="16"/>
      <c r="O1189" s="16"/>
      <c r="P1189" s="16"/>
      <c r="Q1189" s="16"/>
      <c r="R1189" s="16"/>
      <c r="S1189" s="16"/>
      <c r="T1189" s="16"/>
      <c r="U1189" s="16"/>
      <c r="V1189" s="16"/>
      <c r="W1189" s="16"/>
      <c r="X1189" s="16"/>
      <c r="Y1189" s="16"/>
      <c r="Z1189" s="16"/>
      <c r="AA1189" s="16"/>
      <c r="AB1189" s="16"/>
      <c r="AC1189" s="16"/>
      <c r="AD1189" s="16"/>
      <c r="AE1189" s="16"/>
      <c r="AF1189" s="16"/>
      <c r="AG1189" s="16"/>
      <c r="AH1189" s="16"/>
      <c r="AI1189" s="16"/>
      <c r="AJ1189" s="16"/>
      <c r="AK1189" s="16"/>
      <c r="AL1189" s="16"/>
      <c r="AM1189" s="16"/>
      <c r="AN1189" s="16"/>
      <c r="AO1189" s="16"/>
      <c r="AP1189" s="16"/>
      <c r="AQ1189" s="16"/>
      <c r="AR1189" s="16"/>
      <c r="AS1189" s="16"/>
      <c r="AT1189" s="16"/>
      <c r="AU1189" s="16"/>
      <c r="AV1189" s="16"/>
      <c r="AW1189" s="16"/>
      <c r="AX1189" s="16"/>
      <c r="AY1189" s="16"/>
      <c r="AZ1189" s="16"/>
      <c r="BA1189" s="16"/>
      <c r="BB1189" s="16"/>
      <c r="BC1189" s="16"/>
      <c r="BD1189" s="16"/>
      <c r="BE1189" s="16"/>
      <c r="BF1189" s="16"/>
      <c r="BG1189" s="16"/>
      <c r="BH1189" s="16"/>
      <c r="BI1189" s="16"/>
      <c r="BJ1189" s="16"/>
      <c r="BK1189" s="16"/>
      <c r="BL1189" s="16"/>
      <c r="BM1189" s="16"/>
      <c r="BN1189" s="16"/>
      <c r="BO1189" s="16"/>
      <c r="BP1189" s="16"/>
      <c r="BQ1189" s="16"/>
      <c r="BR1189" s="16"/>
      <c r="BS1189" s="16"/>
      <c r="BT1189" s="16"/>
      <c r="BU1189" s="16"/>
      <c r="BV1189" s="16"/>
      <c r="BW1189" s="16"/>
      <c r="BX1189" s="16"/>
      <c r="BY1189" s="16"/>
      <c r="BZ1189" s="16"/>
      <c r="CA1189" s="16"/>
      <c r="CB1189" s="16"/>
      <c r="CC1189" s="16"/>
      <c r="CD1189" s="16"/>
      <c r="CE1189" s="16"/>
      <c r="CF1189" s="16"/>
      <c r="CG1189" s="16"/>
      <c r="CH1189" s="16"/>
      <c r="CI1189" s="16"/>
      <c r="CJ1189" s="16"/>
      <c r="CK1189" s="16"/>
      <c r="CL1189" s="16"/>
      <c r="CM1189" s="16"/>
      <c r="CN1189" s="16"/>
      <c r="CO1189" s="16"/>
      <c r="CP1189" s="16"/>
      <c r="CQ1189" s="16"/>
      <c r="CR1189" s="16"/>
      <c r="CS1189" s="16"/>
      <c r="CT1189" s="16"/>
      <c r="CU1189" s="16"/>
      <c r="CV1189" s="16"/>
      <c r="CW1189" s="16"/>
      <c r="CX1189" s="16"/>
      <c r="CY1189" s="16"/>
      <c r="CZ1189" s="16"/>
      <c r="DA1189" s="16"/>
      <c r="DB1189" s="16"/>
      <c r="DC1189" s="16"/>
      <c r="DD1189" s="16"/>
      <c r="DE1189" s="16"/>
      <c r="DF1189" s="16"/>
      <c r="DG1189" s="16"/>
      <c r="DH1189" s="16"/>
      <c r="DI1189" s="16"/>
      <c r="DJ1189" s="16"/>
      <c r="DK1189" s="16"/>
      <c r="DL1189" s="16"/>
      <c r="DM1189" s="16"/>
      <c r="DN1189" s="16"/>
      <c r="DO1189" s="16"/>
      <c r="DP1189" s="16"/>
      <c r="DQ1189" s="16"/>
      <c r="DR1189" s="16"/>
      <c r="DS1189" s="16"/>
      <c r="DT1189" s="16"/>
      <c r="DU1189" s="16"/>
      <c r="DV1189" s="16"/>
      <c r="DW1189" s="16"/>
      <c r="DX1189" s="16"/>
      <c r="DY1189" s="16"/>
      <c r="DZ1189" s="16"/>
      <c r="EA1189" s="16"/>
      <c r="EB1189" s="16"/>
      <c r="EC1189" s="16"/>
      <c r="ED1189" s="16"/>
      <c r="EE1189" s="16"/>
      <c r="EF1189" s="16"/>
      <c r="EG1189" s="16"/>
      <c r="EH1189" s="16"/>
      <c r="EI1189" s="16"/>
      <c r="EJ1189" s="16"/>
      <c r="EK1189" s="16"/>
      <c r="EL1189" s="16"/>
      <c r="EM1189" s="16"/>
      <c r="EN1189" s="16"/>
      <c r="EO1189" s="16"/>
      <c r="EP1189" s="16"/>
      <c r="EQ1189" s="16"/>
      <c r="ER1189" s="16"/>
      <c r="ES1189" s="16"/>
      <c r="ET1189" s="16"/>
      <c r="EU1189" s="16"/>
      <c r="EV1189" s="16"/>
      <c r="EW1189" s="16"/>
      <c r="EX1189" s="16"/>
      <c r="EY1189" s="16"/>
      <c r="EZ1189" s="16"/>
      <c r="FA1189" s="16"/>
      <c r="FB1189" s="16"/>
      <c r="FC1189" s="16"/>
      <c r="FD1189" s="16"/>
      <c r="FE1189" s="16"/>
      <c r="FF1189" s="16"/>
      <c r="FG1189" s="16"/>
      <c r="FH1189" s="16"/>
      <c r="FI1189" s="16"/>
      <c r="FJ1189" s="16"/>
      <c r="FK1189" s="16"/>
      <c r="FL1189" s="16"/>
      <c r="FM1189" s="16"/>
      <c r="FN1189" s="16"/>
      <c r="FO1189" s="16"/>
      <c r="FP1189" s="16"/>
      <c r="FQ1189" s="16"/>
      <c r="FR1189" s="16"/>
      <c r="FS1189" s="16"/>
      <c r="FT1189" s="16"/>
      <c r="FU1189" s="16"/>
      <c r="FV1189" s="16"/>
      <c r="FW1189" s="16"/>
      <c r="FX1189" s="16"/>
      <c r="FY1189" s="16"/>
      <c r="FZ1189" s="16"/>
      <c r="GA1189" s="16"/>
      <c r="GB1189" s="16"/>
      <c r="GC1189" s="16"/>
      <c r="GD1189" s="16"/>
      <c r="GE1189" s="16"/>
      <c r="GF1189" s="16"/>
      <c r="GG1189" s="16"/>
      <c r="GH1189" s="16"/>
      <c r="GI1189" s="16"/>
      <c r="GJ1189" s="16"/>
      <c r="GK1189" s="16"/>
      <c r="GL1189" s="16"/>
      <c r="GM1189" s="16"/>
      <c r="GN1189" s="16"/>
      <c r="GO1189" s="16"/>
      <c r="GP1189" s="16"/>
      <c r="GQ1189" s="16"/>
      <c r="GR1189" s="16"/>
      <c r="GS1189" s="16"/>
      <c r="GT1189" s="16"/>
      <c r="GU1189" s="16"/>
      <c r="GV1189" s="16"/>
      <c r="GW1189" s="16"/>
      <c r="GX1189" s="16"/>
      <c r="GY1189" s="16"/>
      <c r="GZ1189" s="16"/>
      <c r="HA1189" s="16"/>
      <c r="HB1189" s="16"/>
      <c r="HC1189" s="16"/>
      <c r="HD1189" s="16"/>
      <c r="HE1189" s="16"/>
      <c r="HF1189" s="16"/>
      <c r="HG1189" s="16"/>
      <c r="HH1189" s="16"/>
      <c r="HI1189" s="16"/>
      <c r="HJ1189" s="16"/>
      <c r="HK1189" s="16"/>
      <c r="HL1189" s="16"/>
      <c r="HM1189" s="16"/>
      <c r="HN1189" s="16"/>
      <c r="HO1189" s="16"/>
      <c r="HP1189" s="16"/>
      <c r="HQ1189" s="16"/>
      <c r="HR1189" s="16"/>
      <c r="HS1189" s="16"/>
      <c r="HT1189" s="16"/>
      <c r="HU1189" s="16"/>
      <c r="HV1189" s="16"/>
      <c r="HW1189" s="16"/>
      <c r="HX1189" s="16"/>
      <c r="HY1189" s="16"/>
      <c r="HZ1189" s="16"/>
      <c r="IA1189" s="16"/>
      <c r="IB1189" s="16"/>
      <c r="IC1189" s="16"/>
      <c r="ID1189" s="16"/>
      <c r="IE1189" s="16"/>
      <c r="IF1189" s="16"/>
      <c r="IG1189" s="16"/>
      <c r="IH1189" s="16"/>
      <c r="II1189" s="16"/>
      <c r="IJ1189" s="16"/>
      <c r="IK1189" s="16"/>
      <c r="IL1189" s="16"/>
      <c r="IM1189" s="16"/>
      <c r="IN1189" s="16"/>
      <c r="IO1189" s="16"/>
      <c r="IP1189" s="16"/>
      <c r="IQ1189" s="16"/>
      <c r="IR1189" s="16"/>
      <c r="IS1189" s="16"/>
      <c r="IT1189" s="16"/>
      <c r="IU1189" s="16"/>
      <c r="IV1189" s="16"/>
      <c r="IW1189" s="16"/>
      <c r="IX1189" s="16"/>
      <c r="IY1189" s="16"/>
      <c r="IZ1189" s="16"/>
      <c r="JA1189" s="16"/>
      <c r="JB1189" s="16"/>
      <c r="JC1189" s="16"/>
      <c r="JD1189" s="16"/>
      <c r="JE1189" s="16"/>
      <c r="JF1189" s="16"/>
      <c r="JG1189" s="16"/>
      <c r="JH1189" s="16"/>
      <c r="JI1189" s="16"/>
      <c r="JJ1189" s="16"/>
      <c r="JK1189" s="16"/>
      <c r="JL1189" s="16"/>
      <c r="JM1189" s="16"/>
      <c r="JN1189" s="16"/>
      <c r="JO1189" s="16"/>
      <c r="JP1189" s="16"/>
    </row>
    <row r="1190" spans="2:276" s="18" customFormat="1" ht="15.75" customHeight="1" x14ac:dyDescent="0.25">
      <c r="B1190" s="16"/>
      <c r="C1190" s="16"/>
      <c r="D1190" s="16"/>
      <c r="E1190" s="16"/>
      <c r="F1190" s="16"/>
      <c r="G1190" s="16"/>
      <c r="H1190" s="16"/>
      <c r="I1190" s="16"/>
      <c r="J1190" s="16"/>
      <c r="K1190" s="16"/>
      <c r="L1190" s="16"/>
      <c r="M1190" s="16"/>
      <c r="N1190" s="16"/>
      <c r="O1190" s="16"/>
      <c r="P1190" s="16"/>
      <c r="Q1190" s="16"/>
      <c r="R1190" s="16"/>
      <c r="S1190" s="16"/>
      <c r="T1190" s="16"/>
      <c r="U1190" s="16"/>
      <c r="V1190" s="16"/>
      <c r="W1190" s="16"/>
      <c r="X1190" s="16"/>
      <c r="Y1190" s="16"/>
      <c r="Z1190" s="16"/>
      <c r="AA1190" s="16"/>
      <c r="AB1190" s="16"/>
      <c r="AC1190" s="16"/>
      <c r="AD1190" s="16"/>
      <c r="AE1190" s="16"/>
      <c r="AF1190" s="16"/>
      <c r="AG1190" s="16"/>
      <c r="AH1190" s="16"/>
      <c r="AI1190" s="16"/>
      <c r="AJ1190" s="16"/>
      <c r="AK1190" s="16"/>
      <c r="AL1190" s="16"/>
      <c r="AM1190" s="16"/>
      <c r="AN1190" s="16"/>
      <c r="AO1190" s="16"/>
      <c r="AP1190" s="16"/>
      <c r="AQ1190" s="16"/>
      <c r="AR1190" s="16"/>
      <c r="AS1190" s="16"/>
      <c r="AT1190" s="16"/>
      <c r="AU1190" s="16"/>
      <c r="AV1190" s="16"/>
      <c r="AW1190" s="16"/>
      <c r="AX1190" s="16"/>
      <c r="AY1190" s="16"/>
      <c r="AZ1190" s="16"/>
      <c r="BA1190" s="16"/>
      <c r="BB1190" s="16"/>
      <c r="BC1190" s="16"/>
      <c r="BD1190" s="16"/>
      <c r="BE1190" s="16"/>
      <c r="BF1190" s="16"/>
      <c r="BG1190" s="16"/>
      <c r="BH1190" s="16"/>
      <c r="BI1190" s="16"/>
      <c r="BJ1190" s="16"/>
      <c r="BK1190" s="16"/>
      <c r="BL1190" s="16"/>
      <c r="BM1190" s="16"/>
      <c r="BN1190" s="16"/>
      <c r="BO1190" s="16"/>
      <c r="BP1190" s="16"/>
      <c r="BQ1190" s="16"/>
      <c r="BR1190" s="16"/>
      <c r="BS1190" s="16"/>
      <c r="BT1190" s="16"/>
      <c r="BU1190" s="16"/>
      <c r="BV1190" s="16"/>
      <c r="BW1190" s="16"/>
      <c r="BX1190" s="16"/>
      <c r="BY1190" s="16"/>
      <c r="BZ1190" s="16"/>
      <c r="CA1190" s="16"/>
      <c r="CB1190" s="16"/>
      <c r="CC1190" s="16"/>
      <c r="CD1190" s="16"/>
      <c r="CE1190" s="16"/>
      <c r="CF1190" s="16"/>
      <c r="CG1190" s="16"/>
      <c r="CH1190" s="16"/>
      <c r="CI1190" s="16"/>
      <c r="CJ1190" s="16"/>
      <c r="CK1190" s="16"/>
      <c r="CL1190" s="16"/>
      <c r="CM1190" s="16"/>
      <c r="CN1190" s="16"/>
      <c r="CO1190" s="16"/>
      <c r="CP1190" s="16"/>
      <c r="CQ1190" s="16"/>
      <c r="CR1190" s="16"/>
      <c r="CS1190" s="16"/>
      <c r="CT1190" s="16"/>
      <c r="CU1190" s="16"/>
      <c r="CV1190" s="16"/>
      <c r="CW1190" s="16"/>
      <c r="CX1190" s="16"/>
      <c r="CY1190" s="16"/>
      <c r="CZ1190" s="16"/>
      <c r="DA1190" s="16"/>
      <c r="DB1190" s="16"/>
      <c r="DC1190" s="16"/>
      <c r="DD1190" s="16"/>
      <c r="DE1190" s="16"/>
      <c r="DF1190" s="16"/>
      <c r="DG1190" s="16"/>
      <c r="DH1190" s="16"/>
      <c r="DI1190" s="16"/>
      <c r="DJ1190" s="16"/>
      <c r="DK1190" s="16"/>
      <c r="DL1190" s="16"/>
      <c r="DM1190" s="16"/>
      <c r="DN1190" s="16"/>
      <c r="DO1190" s="16"/>
      <c r="DP1190" s="16"/>
      <c r="DQ1190" s="16"/>
      <c r="DR1190" s="16"/>
      <c r="DS1190" s="16"/>
      <c r="DT1190" s="16"/>
      <c r="DU1190" s="16"/>
      <c r="DV1190" s="16"/>
      <c r="DW1190" s="16"/>
      <c r="DX1190" s="16"/>
      <c r="DY1190" s="16"/>
      <c r="DZ1190" s="16"/>
      <c r="EA1190" s="16"/>
      <c r="EB1190" s="16"/>
      <c r="EC1190" s="16"/>
      <c r="ED1190" s="16"/>
      <c r="EE1190" s="16"/>
      <c r="EF1190" s="16"/>
      <c r="EG1190" s="16"/>
      <c r="EH1190" s="16"/>
      <c r="EI1190" s="16"/>
      <c r="EJ1190" s="16"/>
      <c r="EK1190" s="16"/>
      <c r="EL1190" s="16"/>
      <c r="EM1190" s="16"/>
      <c r="EN1190" s="16"/>
      <c r="EO1190" s="16"/>
      <c r="EP1190" s="16"/>
      <c r="EQ1190" s="16"/>
      <c r="ER1190" s="16"/>
      <c r="ES1190" s="16"/>
      <c r="ET1190" s="16"/>
      <c r="EU1190" s="16"/>
      <c r="EV1190" s="16"/>
      <c r="EW1190" s="16"/>
      <c r="EX1190" s="16"/>
      <c r="EY1190" s="16"/>
      <c r="EZ1190" s="16"/>
      <c r="FA1190" s="16"/>
      <c r="FB1190" s="16"/>
      <c r="FC1190" s="16"/>
      <c r="FD1190" s="16"/>
      <c r="FE1190" s="16"/>
      <c r="FF1190" s="16"/>
      <c r="FG1190" s="16"/>
      <c r="FH1190" s="16"/>
      <c r="FI1190" s="16"/>
      <c r="FJ1190" s="16"/>
      <c r="FK1190" s="16"/>
      <c r="FL1190" s="16"/>
      <c r="FM1190" s="16"/>
      <c r="FN1190" s="16"/>
      <c r="FO1190" s="16"/>
      <c r="FP1190" s="16"/>
      <c r="FQ1190" s="16"/>
      <c r="FR1190" s="16"/>
      <c r="FS1190" s="16"/>
      <c r="FT1190" s="16"/>
      <c r="FU1190" s="16"/>
      <c r="FV1190" s="16"/>
      <c r="FW1190" s="16"/>
      <c r="FX1190" s="16"/>
      <c r="FY1190" s="16"/>
      <c r="FZ1190" s="16"/>
      <c r="GA1190" s="16"/>
      <c r="GB1190" s="16"/>
      <c r="GC1190" s="16"/>
      <c r="GD1190" s="16"/>
      <c r="GE1190" s="16"/>
      <c r="GF1190" s="16"/>
      <c r="GG1190" s="16"/>
      <c r="GH1190" s="16"/>
      <c r="GI1190" s="16"/>
      <c r="GJ1190" s="16"/>
      <c r="GK1190" s="16"/>
      <c r="GL1190" s="16"/>
      <c r="GM1190" s="16"/>
      <c r="GN1190" s="16"/>
      <c r="GO1190" s="16"/>
      <c r="GP1190" s="16"/>
      <c r="GQ1190" s="16"/>
      <c r="GR1190" s="16"/>
      <c r="GS1190" s="16"/>
      <c r="GT1190" s="16"/>
      <c r="GU1190" s="16"/>
      <c r="GV1190" s="16"/>
      <c r="GW1190" s="16"/>
      <c r="GX1190" s="16"/>
      <c r="GY1190" s="16"/>
      <c r="GZ1190" s="16"/>
      <c r="HA1190" s="16"/>
      <c r="HB1190" s="16"/>
      <c r="HC1190" s="16"/>
      <c r="HD1190" s="16"/>
      <c r="HE1190" s="16"/>
      <c r="HF1190" s="16"/>
      <c r="HG1190" s="16"/>
      <c r="HH1190" s="16"/>
      <c r="HI1190" s="16"/>
      <c r="HJ1190" s="16"/>
      <c r="HK1190" s="16"/>
      <c r="HL1190" s="16"/>
      <c r="HM1190" s="16"/>
      <c r="HN1190" s="16"/>
      <c r="HO1190" s="16"/>
      <c r="HP1190" s="16"/>
      <c r="HQ1190" s="16"/>
      <c r="HR1190" s="16"/>
      <c r="HS1190" s="16"/>
      <c r="HT1190" s="16"/>
      <c r="HU1190" s="16"/>
      <c r="HV1190" s="16"/>
      <c r="HW1190" s="16"/>
      <c r="HX1190" s="16"/>
      <c r="HY1190" s="16"/>
      <c r="HZ1190" s="16"/>
      <c r="IA1190" s="16"/>
      <c r="IB1190" s="16"/>
      <c r="IC1190" s="16"/>
      <c r="ID1190" s="16"/>
      <c r="IE1190" s="16"/>
      <c r="IF1190" s="16"/>
      <c r="IG1190" s="16"/>
      <c r="IH1190" s="16"/>
      <c r="II1190" s="16"/>
      <c r="IJ1190" s="16"/>
      <c r="IK1190" s="16"/>
      <c r="IL1190" s="16"/>
      <c r="IM1190" s="16"/>
      <c r="IN1190" s="16"/>
      <c r="IO1190" s="16"/>
      <c r="IP1190" s="16"/>
      <c r="IQ1190" s="16"/>
      <c r="IR1190" s="16"/>
      <c r="IS1190" s="16"/>
      <c r="IT1190" s="16"/>
      <c r="IU1190" s="16"/>
      <c r="IV1190" s="16"/>
      <c r="IW1190" s="16"/>
      <c r="IX1190" s="16"/>
      <c r="IY1190" s="16"/>
      <c r="IZ1190" s="16"/>
      <c r="JA1190" s="16"/>
      <c r="JB1190" s="16"/>
      <c r="JC1190" s="16"/>
      <c r="JD1190" s="16"/>
      <c r="JE1190" s="16"/>
      <c r="JF1190" s="16"/>
      <c r="JG1190" s="16"/>
      <c r="JH1190" s="16"/>
      <c r="JI1190" s="16"/>
      <c r="JJ1190" s="16"/>
      <c r="JK1190" s="16"/>
      <c r="JL1190" s="16"/>
      <c r="JM1190" s="16"/>
      <c r="JN1190" s="16"/>
      <c r="JO1190" s="16"/>
      <c r="JP1190" s="16"/>
    </row>
    <row r="1191" spans="2:276" s="18" customFormat="1" ht="15.75" customHeight="1" x14ac:dyDescent="0.25">
      <c r="B1191" s="16"/>
      <c r="C1191" s="16"/>
      <c r="D1191" s="16"/>
      <c r="E1191" s="16"/>
      <c r="F1191" s="16"/>
      <c r="G1191" s="16"/>
      <c r="H1191" s="16"/>
      <c r="I1191" s="16"/>
      <c r="J1191" s="16"/>
      <c r="K1191" s="16"/>
      <c r="L1191" s="16"/>
      <c r="M1191" s="16"/>
      <c r="N1191" s="16"/>
      <c r="O1191" s="16"/>
      <c r="P1191" s="16"/>
      <c r="Q1191" s="16"/>
      <c r="R1191" s="16"/>
      <c r="S1191" s="16"/>
      <c r="T1191" s="16"/>
      <c r="U1191" s="16"/>
      <c r="V1191" s="16"/>
      <c r="W1191" s="16"/>
      <c r="X1191" s="16"/>
      <c r="Y1191" s="16"/>
      <c r="Z1191" s="16"/>
      <c r="AA1191" s="16"/>
      <c r="AB1191" s="16"/>
      <c r="AC1191" s="16"/>
      <c r="AD1191" s="16"/>
      <c r="AE1191" s="16"/>
      <c r="AF1191" s="16"/>
      <c r="AG1191" s="16"/>
      <c r="AH1191" s="16"/>
      <c r="AI1191" s="16"/>
      <c r="AJ1191" s="16"/>
      <c r="AK1191" s="16"/>
      <c r="AL1191" s="16"/>
      <c r="AM1191" s="16"/>
      <c r="AN1191" s="16"/>
      <c r="AO1191" s="16"/>
      <c r="AP1191" s="16"/>
      <c r="AQ1191" s="16"/>
      <c r="AR1191" s="16"/>
      <c r="AS1191" s="16"/>
      <c r="AT1191" s="16"/>
      <c r="AU1191" s="16"/>
      <c r="AV1191" s="16"/>
      <c r="AW1191" s="16"/>
      <c r="AX1191" s="16"/>
      <c r="AY1191" s="16"/>
      <c r="AZ1191" s="16"/>
      <c r="BA1191" s="16"/>
      <c r="BB1191" s="16"/>
      <c r="BC1191" s="16"/>
      <c r="BD1191" s="16"/>
      <c r="BE1191" s="16"/>
      <c r="BF1191" s="16"/>
      <c r="BG1191" s="16"/>
      <c r="BH1191" s="16"/>
      <c r="BI1191" s="16"/>
      <c r="BJ1191" s="16"/>
      <c r="BK1191" s="16"/>
      <c r="BL1191" s="16"/>
      <c r="BM1191" s="16"/>
      <c r="BN1191" s="16"/>
      <c r="BO1191" s="16"/>
      <c r="BP1191" s="16"/>
      <c r="BQ1191" s="16"/>
      <c r="BR1191" s="16"/>
      <c r="BS1191" s="16"/>
      <c r="BT1191" s="16"/>
      <c r="BU1191" s="16"/>
      <c r="BV1191" s="16"/>
      <c r="BW1191" s="16"/>
      <c r="BX1191" s="16"/>
      <c r="BY1191" s="16"/>
      <c r="BZ1191" s="16"/>
      <c r="CA1191" s="16"/>
      <c r="CB1191" s="16"/>
      <c r="CC1191" s="16"/>
      <c r="CD1191" s="16"/>
      <c r="CE1191" s="16"/>
      <c r="CF1191" s="16"/>
      <c r="CG1191" s="16"/>
      <c r="CH1191" s="16"/>
      <c r="CI1191" s="16"/>
      <c r="CJ1191" s="16"/>
      <c r="CK1191" s="16"/>
      <c r="CL1191" s="16"/>
      <c r="CM1191" s="16"/>
      <c r="CN1191" s="16"/>
      <c r="CO1191" s="16"/>
      <c r="CP1191" s="16"/>
      <c r="CQ1191" s="16"/>
      <c r="CR1191" s="16"/>
      <c r="CS1191" s="16"/>
      <c r="CT1191" s="16"/>
      <c r="CU1191" s="16"/>
      <c r="CV1191" s="16"/>
      <c r="CW1191" s="16"/>
      <c r="CX1191" s="16"/>
      <c r="CY1191" s="16"/>
      <c r="CZ1191" s="16"/>
      <c r="DA1191" s="16"/>
      <c r="DB1191" s="16"/>
      <c r="DC1191" s="16"/>
      <c r="DD1191" s="16"/>
      <c r="DE1191" s="16"/>
      <c r="DF1191" s="16"/>
      <c r="DG1191" s="16"/>
      <c r="DH1191" s="16"/>
      <c r="DI1191" s="16"/>
      <c r="DJ1191" s="16"/>
      <c r="DK1191" s="16"/>
      <c r="DL1191" s="16"/>
      <c r="DM1191" s="16"/>
      <c r="DN1191" s="16"/>
      <c r="DO1191" s="16"/>
      <c r="DP1191" s="16"/>
      <c r="DQ1191" s="16"/>
      <c r="DR1191" s="16"/>
      <c r="DS1191" s="16"/>
      <c r="DT1191" s="16"/>
      <c r="DU1191" s="16"/>
      <c r="DV1191" s="16"/>
      <c r="DW1191" s="16"/>
      <c r="DX1191" s="16"/>
      <c r="DY1191" s="16"/>
      <c r="DZ1191" s="16"/>
      <c r="EA1191" s="16"/>
      <c r="EB1191" s="16"/>
      <c r="EC1191" s="16"/>
      <c r="ED1191" s="16"/>
      <c r="EE1191" s="16"/>
      <c r="EF1191" s="16"/>
      <c r="EG1191" s="16"/>
      <c r="EH1191" s="16"/>
      <c r="EI1191" s="16"/>
      <c r="EJ1191" s="16"/>
      <c r="EK1191" s="16"/>
      <c r="EL1191" s="16"/>
      <c r="EM1191" s="16"/>
      <c r="EN1191" s="16"/>
      <c r="EO1191" s="16"/>
      <c r="EP1191" s="16"/>
      <c r="EQ1191" s="16"/>
      <c r="ER1191" s="16"/>
      <c r="ES1191" s="16"/>
      <c r="ET1191" s="16"/>
      <c r="EU1191" s="16"/>
      <c r="EV1191" s="16"/>
      <c r="EW1191" s="16"/>
      <c r="EX1191" s="16"/>
      <c r="EY1191" s="16"/>
      <c r="EZ1191" s="16"/>
      <c r="FA1191" s="16"/>
      <c r="FB1191" s="16"/>
      <c r="FC1191" s="16"/>
      <c r="FD1191" s="16"/>
      <c r="FE1191" s="16"/>
      <c r="FF1191" s="16"/>
      <c r="FG1191" s="16"/>
      <c r="FH1191" s="16"/>
      <c r="FI1191" s="16"/>
      <c r="FJ1191" s="16"/>
      <c r="FK1191" s="16"/>
      <c r="FL1191" s="16"/>
      <c r="FM1191" s="16"/>
      <c r="FN1191" s="16"/>
      <c r="FO1191" s="16"/>
      <c r="FP1191" s="16"/>
      <c r="FQ1191" s="16"/>
      <c r="FR1191" s="16"/>
      <c r="FS1191" s="16"/>
      <c r="FT1191" s="16"/>
      <c r="FU1191" s="16"/>
      <c r="FV1191" s="16"/>
      <c r="FW1191" s="16"/>
      <c r="FX1191" s="16"/>
      <c r="FY1191" s="16"/>
      <c r="FZ1191" s="16"/>
      <c r="GA1191" s="16"/>
      <c r="GB1191" s="16"/>
      <c r="GC1191" s="16"/>
      <c r="GD1191" s="16"/>
      <c r="GE1191" s="16"/>
      <c r="GF1191" s="16"/>
      <c r="GG1191" s="16"/>
      <c r="GH1191" s="16"/>
      <c r="GI1191" s="16"/>
      <c r="GJ1191" s="16"/>
      <c r="GK1191" s="16"/>
      <c r="GL1191" s="16"/>
      <c r="GM1191" s="16"/>
      <c r="GN1191" s="16"/>
      <c r="GO1191" s="16"/>
      <c r="GP1191" s="16"/>
      <c r="GQ1191" s="16"/>
      <c r="GR1191" s="16"/>
      <c r="GS1191" s="16"/>
      <c r="GT1191" s="16"/>
      <c r="GU1191" s="16"/>
      <c r="GV1191" s="16"/>
      <c r="GW1191" s="16"/>
      <c r="GX1191" s="16"/>
      <c r="GY1191" s="16"/>
      <c r="GZ1191" s="16"/>
      <c r="HA1191" s="16"/>
      <c r="HB1191" s="16"/>
      <c r="HC1191" s="16"/>
      <c r="HD1191" s="16"/>
      <c r="HE1191" s="16"/>
      <c r="HF1191" s="16"/>
      <c r="HG1191" s="16"/>
      <c r="HH1191" s="16"/>
      <c r="HI1191" s="16"/>
      <c r="HJ1191" s="16"/>
      <c r="HK1191" s="16"/>
      <c r="HL1191" s="16"/>
      <c r="HM1191" s="16"/>
      <c r="HN1191" s="16"/>
      <c r="HO1191" s="16"/>
      <c r="HP1191" s="16"/>
      <c r="HQ1191" s="16"/>
      <c r="HR1191" s="16"/>
      <c r="HS1191" s="16"/>
      <c r="HT1191" s="16"/>
      <c r="HU1191" s="16"/>
      <c r="HV1191" s="16"/>
      <c r="HW1191" s="16"/>
      <c r="HX1191" s="16"/>
      <c r="HY1191" s="16"/>
      <c r="HZ1191" s="16"/>
      <c r="IA1191" s="16"/>
      <c r="IB1191" s="16"/>
      <c r="IC1191" s="16"/>
      <c r="ID1191" s="16"/>
      <c r="IE1191" s="16"/>
      <c r="IF1191" s="16"/>
      <c r="IG1191" s="16"/>
      <c r="IH1191" s="16"/>
      <c r="II1191" s="16"/>
      <c r="IJ1191" s="16"/>
      <c r="IK1191" s="16"/>
      <c r="IL1191" s="16"/>
      <c r="IM1191" s="16"/>
      <c r="IN1191" s="16"/>
      <c r="IO1191" s="16"/>
      <c r="IP1191" s="16"/>
      <c r="IQ1191" s="16"/>
      <c r="IR1191" s="16"/>
      <c r="IS1191" s="16"/>
      <c r="IT1191" s="16"/>
      <c r="IU1191" s="16"/>
      <c r="IV1191" s="16"/>
      <c r="IW1191" s="16"/>
      <c r="IX1191" s="16"/>
      <c r="IY1191" s="16"/>
      <c r="IZ1191" s="16"/>
      <c r="JA1191" s="16"/>
      <c r="JB1191" s="16"/>
      <c r="JC1191" s="16"/>
      <c r="JD1191" s="16"/>
      <c r="JE1191" s="16"/>
      <c r="JF1191" s="16"/>
      <c r="JG1191" s="16"/>
      <c r="JH1191" s="16"/>
      <c r="JI1191" s="16"/>
      <c r="JJ1191" s="16"/>
      <c r="JK1191" s="16"/>
      <c r="JL1191" s="16"/>
      <c r="JM1191" s="16"/>
      <c r="JN1191" s="16"/>
      <c r="JO1191" s="16"/>
      <c r="JP1191" s="16"/>
    </row>
    <row r="1192" spans="2:276" s="18" customFormat="1" ht="15.75" customHeight="1" x14ac:dyDescent="0.25">
      <c r="B1192" s="16"/>
      <c r="C1192" s="16"/>
      <c r="D1192" s="16"/>
      <c r="E1192" s="16"/>
      <c r="F1192" s="16"/>
      <c r="G1192" s="16"/>
      <c r="H1192" s="16"/>
      <c r="I1192" s="16"/>
      <c r="J1192" s="16"/>
      <c r="K1192" s="16"/>
      <c r="L1192" s="16"/>
      <c r="M1192" s="16"/>
      <c r="N1192" s="16"/>
      <c r="O1192" s="16"/>
      <c r="P1192" s="16"/>
      <c r="Q1192" s="16"/>
      <c r="R1192" s="16"/>
      <c r="S1192" s="16"/>
      <c r="T1192" s="16"/>
      <c r="U1192" s="16"/>
      <c r="V1192" s="16"/>
      <c r="W1192" s="16"/>
      <c r="X1192" s="16"/>
      <c r="Y1192" s="16"/>
      <c r="Z1192" s="16"/>
      <c r="AA1192" s="16"/>
      <c r="AB1192" s="16"/>
      <c r="AC1192" s="16"/>
      <c r="AD1192" s="16"/>
      <c r="AE1192" s="16"/>
      <c r="AF1192" s="16"/>
      <c r="AG1192" s="16"/>
      <c r="AH1192" s="16"/>
      <c r="AI1192" s="16"/>
      <c r="AJ1192" s="16"/>
      <c r="AK1192" s="16"/>
      <c r="AL1192" s="16"/>
      <c r="AM1192" s="16"/>
      <c r="AN1192" s="16"/>
      <c r="AO1192" s="16"/>
      <c r="AP1192" s="16"/>
      <c r="AQ1192" s="16"/>
      <c r="AR1192" s="16"/>
      <c r="AS1192" s="16"/>
      <c r="AT1192" s="16"/>
      <c r="AU1192" s="16"/>
      <c r="AV1192" s="16"/>
      <c r="AW1192" s="16"/>
      <c r="AX1192" s="16"/>
      <c r="AY1192" s="16"/>
      <c r="AZ1192" s="16"/>
      <c r="BA1192" s="16"/>
      <c r="BB1192" s="16"/>
      <c r="BC1192" s="16"/>
      <c r="BD1192" s="16"/>
      <c r="BE1192" s="16"/>
      <c r="BF1192" s="16"/>
      <c r="BG1192" s="16"/>
      <c r="BH1192" s="16"/>
      <c r="BI1192" s="16"/>
      <c r="BJ1192" s="16"/>
      <c r="BK1192" s="16"/>
      <c r="BL1192" s="16"/>
      <c r="BM1192" s="16"/>
      <c r="BN1192" s="16"/>
      <c r="BO1192" s="16"/>
      <c r="BP1192" s="16"/>
      <c r="BQ1192" s="16"/>
      <c r="BR1192" s="16"/>
      <c r="BS1192" s="16"/>
      <c r="BT1192" s="16"/>
      <c r="BU1192" s="16"/>
      <c r="BV1192" s="16"/>
      <c r="BW1192" s="16"/>
      <c r="BX1192" s="16"/>
      <c r="BY1192" s="16"/>
      <c r="BZ1192" s="16"/>
      <c r="CA1192" s="16"/>
      <c r="CB1192" s="16"/>
      <c r="CC1192" s="16"/>
      <c r="CD1192" s="16"/>
      <c r="CE1192" s="16"/>
      <c r="CF1192" s="16"/>
      <c r="CG1192" s="16"/>
      <c r="CH1192" s="16"/>
      <c r="CI1192" s="16"/>
      <c r="CJ1192" s="16"/>
      <c r="CK1192" s="16"/>
      <c r="CL1192" s="16"/>
      <c r="CM1192" s="16"/>
      <c r="CN1192" s="16"/>
      <c r="CO1192" s="16"/>
      <c r="CP1192" s="16"/>
      <c r="CQ1192" s="16"/>
      <c r="CR1192" s="16"/>
      <c r="CS1192" s="16"/>
      <c r="CT1192" s="16"/>
      <c r="CU1192" s="16"/>
      <c r="CV1192" s="16"/>
      <c r="CW1192" s="16"/>
      <c r="CX1192" s="16"/>
      <c r="CY1192" s="16"/>
      <c r="CZ1192" s="16"/>
      <c r="DA1192" s="16"/>
      <c r="DB1192" s="16"/>
      <c r="DC1192" s="16"/>
      <c r="DD1192" s="16"/>
      <c r="DE1192" s="16"/>
      <c r="DF1192" s="16"/>
      <c r="DG1192" s="16"/>
      <c r="DH1192" s="16"/>
      <c r="DI1192" s="16"/>
      <c r="DJ1192" s="16"/>
      <c r="DK1192" s="16"/>
      <c r="DL1192" s="16"/>
      <c r="DM1192" s="16"/>
      <c r="DN1192" s="16"/>
      <c r="DO1192" s="16"/>
      <c r="DP1192" s="16"/>
      <c r="DQ1192" s="16"/>
      <c r="DR1192" s="16"/>
      <c r="DS1192" s="16"/>
      <c r="DT1192" s="16"/>
      <c r="DU1192" s="16"/>
      <c r="DV1192" s="16"/>
      <c r="DW1192" s="16"/>
      <c r="DX1192" s="16"/>
      <c r="DY1192" s="16"/>
      <c r="DZ1192" s="16"/>
      <c r="EA1192" s="16"/>
      <c r="EB1192" s="16"/>
      <c r="EC1192" s="16"/>
      <c r="ED1192" s="16"/>
      <c r="EE1192" s="16"/>
      <c r="EF1192" s="16"/>
      <c r="EG1192" s="16"/>
      <c r="EH1192" s="16"/>
      <c r="EI1192" s="16"/>
      <c r="EJ1192" s="16"/>
      <c r="EK1192" s="16"/>
      <c r="EL1192" s="16"/>
      <c r="EM1192" s="16"/>
      <c r="EN1192" s="16"/>
      <c r="EO1192" s="16"/>
      <c r="EP1192" s="16"/>
      <c r="EQ1192" s="16"/>
      <c r="ER1192" s="16"/>
      <c r="ES1192" s="16"/>
      <c r="ET1192" s="16"/>
      <c r="EU1192" s="16"/>
      <c r="EV1192" s="16"/>
      <c r="EW1192" s="16"/>
      <c r="EX1192" s="16"/>
      <c r="EY1192" s="16"/>
      <c r="EZ1192" s="16"/>
      <c r="FA1192" s="16"/>
      <c r="FB1192" s="16"/>
      <c r="FC1192" s="16"/>
      <c r="FD1192" s="16"/>
      <c r="FE1192" s="16"/>
      <c r="FF1192" s="16"/>
      <c r="FG1192" s="16"/>
      <c r="FH1192" s="16"/>
      <c r="FI1192" s="16"/>
      <c r="FJ1192" s="16"/>
      <c r="FK1192" s="16"/>
      <c r="FL1192" s="16"/>
      <c r="FM1192" s="16"/>
      <c r="FN1192" s="16"/>
      <c r="FO1192" s="16"/>
      <c r="FP1192" s="16"/>
      <c r="FQ1192" s="16"/>
      <c r="FR1192" s="16"/>
      <c r="FS1192" s="16"/>
      <c r="FT1192" s="16"/>
      <c r="FU1192" s="16"/>
      <c r="FV1192" s="16"/>
      <c r="FW1192" s="16"/>
      <c r="FX1192" s="16"/>
      <c r="FY1192" s="16"/>
      <c r="FZ1192" s="16"/>
      <c r="GA1192" s="16"/>
      <c r="GB1192" s="16"/>
      <c r="GC1192" s="16"/>
      <c r="GD1192" s="16"/>
      <c r="GE1192" s="16"/>
      <c r="GF1192" s="16"/>
      <c r="GG1192" s="16"/>
      <c r="GH1192" s="16"/>
      <c r="GI1192" s="16"/>
      <c r="GJ1192" s="16"/>
      <c r="GK1192" s="16"/>
      <c r="GL1192" s="16"/>
      <c r="GM1192" s="16"/>
      <c r="GN1192" s="16"/>
      <c r="GO1192" s="16"/>
      <c r="GP1192" s="16"/>
      <c r="GQ1192" s="16"/>
      <c r="GR1192" s="16"/>
      <c r="GS1192" s="16"/>
      <c r="GT1192" s="16"/>
      <c r="GU1192" s="16"/>
      <c r="GV1192" s="16"/>
      <c r="GW1192" s="16"/>
      <c r="GX1192" s="16"/>
      <c r="GY1192" s="16"/>
      <c r="GZ1192" s="16"/>
      <c r="HA1192" s="16"/>
      <c r="HB1192" s="16"/>
      <c r="HC1192" s="16"/>
      <c r="HD1192" s="16"/>
      <c r="HE1192" s="16"/>
      <c r="HF1192" s="16"/>
      <c r="HG1192" s="16"/>
      <c r="HH1192" s="16"/>
      <c r="HI1192" s="16"/>
      <c r="HJ1192" s="16"/>
      <c r="HK1192" s="16"/>
      <c r="HL1192" s="16"/>
      <c r="HM1192" s="16"/>
      <c r="HN1192" s="16"/>
      <c r="HO1192" s="16"/>
      <c r="HP1192" s="16"/>
      <c r="HQ1192" s="16"/>
      <c r="HR1192" s="16"/>
      <c r="HS1192" s="16"/>
      <c r="HT1192" s="16"/>
      <c r="HU1192" s="16"/>
      <c r="HV1192" s="16"/>
      <c r="HW1192" s="16"/>
      <c r="HX1192" s="16"/>
      <c r="HY1192" s="16"/>
      <c r="HZ1192" s="16"/>
      <c r="IA1192" s="16"/>
      <c r="IB1192" s="16"/>
      <c r="IC1192" s="16"/>
      <c r="ID1192" s="16"/>
      <c r="IE1192" s="16"/>
      <c r="IF1192" s="16"/>
      <c r="IG1192" s="16"/>
      <c r="IH1192" s="16"/>
      <c r="II1192" s="16"/>
      <c r="IJ1192" s="16"/>
      <c r="IK1192" s="16"/>
      <c r="IL1192" s="16"/>
      <c r="IM1192" s="16"/>
      <c r="IN1192" s="16"/>
      <c r="IO1192" s="16"/>
      <c r="IP1192" s="16"/>
      <c r="IQ1192" s="16"/>
      <c r="IR1192" s="16"/>
      <c r="IS1192" s="16"/>
      <c r="IT1192" s="16"/>
      <c r="IU1192" s="16"/>
      <c r="IV1192" s="16"/>
      <c r="IW1192" s="16"/>
      <c r="IX1192" s="16"/>
      <c r="IY1192" s="16"/>
      <c r="IZ1192" s="16"/>
      <c r="JA1192" s="16"/>
      <c r="JB1192" s="16"/>
      <c r="JC1192" s="16"/>
      <c r="JD1192" s="16"/>
      <c r="JE1192" s="16"/>
      <c r="JF1192" s="16"/>
      <c r="JG1192" s="16"/>
      <c r="JH1192" s="16"/>
      <c r="JI1192" s="16"/>
      <c r="JJ1192" s="16"/>
      <c r="JK1192" s="16"/>
      <c r="JL1192" s="16"/>
      <c r="JM1192" s="16"/>
      <c r="JN1192" s="16"/>
      <c r="JO1192" s="16"/>
      <c r="JP1192" s="16"/>
    </row>
    <row r="1193" spans="2:276" s="18" customFormat="1" ht="15.75" customHeight="1" x14ac:dyDescent="0.25">
      <c r="B1193" s="16"/>
      <c r="C1193" s="16"/>
      <c r="D1193" s="16"/>
      <c r="E1193" s="16"/>
      <c r="F1193" s="16"/>
      <c r="G1193" s="16"/>
      <c r="H1193" s="16"/>
      <c r="I1193" s="16"/>
      <c r="J1193" s="16"/>
      <c r="K1193" s="16"/>
      <c r="L1193" s="16"/>
      <c r="M1193" s="16"/>
      <c r="N1193" s="16"/>
      <c r="O1193" s="16"/>
      <c r="P1193" s="16"/>
      <c r="Q1193" s="16"/>
      <c r="R1193" s="16"/>
      <c r="S1193" s="16"/>
      <c r="T1193" s="16"/>
      <c r="U1193" s="16"/>
      <c r="V1193" s="16"/>
      <c r="W1193" s="16"/>
      <c r="X1193" s="16"/>
      <c r="Y1193" s="16"/>
      <c r="Z1193" s="16"/>
      <c r="AA1193" s="16"/>
      <c r="AB1193" s="16"/>
      <c r="AC1193" s="16"/>
      <c r="AD1193" s="16"/>
      <c r="AE1193" s="16"/>
      <c r="AF1193" s="16"/>
      <c r="AG1193" s="16"/>
      <c r="AH1193" s="16"/>
      <c r="AI1193" s="16"/>
      <c r="AJ1193" s="16"/>
      <c r="AK1193" s="16"/>
      <c r="AL1193" s="16"/>
      <c r="AM1193" s="16"/>
      <c r="AN1193" s="16"/>
      <c r="AO1193" s="16"/>
      <c r="AP1193" s="16"/>
      <c r="AQ1193" s="16"/>
      <c r="AR1193" s="16"/>
      <c r="AS1193" s="16"/>
      <c r="AT1193" s="16"/>
      <c r="AU1193" s="16"/>
      <c r="AV1193" s="16"/>
      <c r="AW1193" s="16"/>
      <c r="AX1193" s="16"/>
      <c r="AY1193" s="16"/>
      <c r="AZ1193" s="16"/>
      <c r="BA1193" s="16"/>
      <c r="BB1193" s="16"/>
      <c r="BC1193" s="16"/>
      <c r="BD1193" s="16"/>
      <c r="BE1193" s="16"/>
      <c r="BF1193" s="16"/>
      <c r="BG1193" s="16"/>
      <c r="BH1193" s="16"/>
      <c r="BI1193" s="16"/>
      <c r="BJ1193" s="16"/>
      <c r="BK1193" s="16"/>
      <c r="BL1193" s="16"/>
      <c r="BM1193" s="16"/>
      <c r="BN1193" s="16"/>
      <c r="BO1193" s="16"/>
      <c r="BP1193" s="16"/>
      <c r="BQ1193" s="16"/>
      <c r="BR1193" s="16"/>
      <c r="BS1193" s="16"/>
      <c r="BT1193" s="16"/>
      <c r="BU1193" s="16"/>
      <c r="BV1193" s="16"/>
      <c r="BW1193" s="16"/>
      <c r="BX1193" s="16"/>
      <c r="BY1193" s="16"/>
      <c r="BZ1193" s="16"/>
      <c r="CA1193" s="16"/>
      <c r="CB1193" s="16"/>
      <c r="CC1193" s="16"/>
      <c r="CD1193" s="16"/>
      <c r="CE1193" s="16"/>
      <c r="CF1193" s="16"/>
      <c r="CG1193" s="16"/>
      <c r="CH1193" s="16"/>
      <c r="CI1193" s="16"/>
      <c r="CJ1193" s="16"/>
      <c r="CK1193" s="16"/>
      <c r="CL1193" s="16"/>
      <c r="CM1193" s="16"/>
      <c r="CN1193" s="16"/>
      <c r="CO1193" s="16"/>
      <c r="CP1193" s="16"/>
      <c r="CQ1193" s="16"/>
      <c r="CR1193" s="16"/>
      <c r="CS1193" s="16"/>
      <c r="CT1193" s="16"/>
      <c r="CU1193" s="16"/>
      <c r="CV1193" s="16"/>
      <c r="CW1193" s="16"/>
      <c r="CX1193" s="16"/>
      <c r="CY1193" s="16"/>
      <c r="CZ1193" s="16"/>
      <c r="DA1193" s="16"/>
      <c r="DB1193" s="16"/>
      <c r="DC1193" s="16"/>
      <c r="DD1193" s="16"/>
      <c r="DE1193" s="16"/>
      <c r="DF1193" s="16"/>
      <c r="DG1193" s="16"/>
      <c r="DH1193" s="16"/>
      <c r="DI1193" s="16"/>
      <c r="DJ1193" s="16"/>
      <c r="DK1193" s="16"/>
      <c r="DL1193" s="16"/>
      <c r="DM1193" s="16"/>
      <c r="DN1193" s="16"/>
      <c r="DO1193" s="16"/>
      <c r="DP1193" s="16"/>
      <c r="DQ1193" s="16"/>
      <c r="DR1193" s="16"/>
      <c r="DS1193" s="16"/>
      <c r="DT1193" s="16"/>
      <c r="DU1193" s="16"/>
      <c r="DV1193" s="16"/>
      <c r="DW1193" s="16"/>
      <c r="DX1193" s="16"/>
      <c r="DY1193" s="16"/>
      <c r="DZ1193" s="16"/>
      <c r="EA1193" s="16"/>
      <c r="EB1193" s="16"/>
      <c r="EC1193" s="16"/>
      <c r="ED1193" s="16"/>
      <c r="EE1193" s="16"/>
      <c r="EF1193" s="16"/>
      <c r="EG1193" s="16"/>
      <c r="EH1193" s="16"/>
      <c r="EI1193" s="16"/>
      <c r="EJ1193" s="16"/>
      <c r="EK1193" s="16"/>
      <c r="EL1193" s="16"/>
      <c r="EM1193" s="16"/>
      <c r="EN1193" s="16"/>
      <c r="EO1193" s="16"/>
      <c r="EP1193" s="16"/>
      <c r="EQ1193" s="16"/>
      <c r="ER1193" s="16"/>
      <c r="ES1193" s="16"/>
      <c r="ET1193" s="16"/>
      <c r="EU1193" s="16"/>
      <c r="EV1193" s="16"/>
      <c r="EW1193" s="16"/>
      <c r="EX1193" s="16"/>
      <c r="EY1193" s="16"/>
      <c r="EZ1193" s="16"/>
      <c r="FA1193" s="16"/>
      <c r="FB1193" s="16"/>
      <c r="FC1193" s="16"/>
      <c r="FD1193" s="16"/>
      <c r="FE1193" s="16"/>
      <c r="FF1193" s="16"/>
      <c r="FG1193" s="16"/>
      <c r="FH1193" s="16"/>
      <c r="FI1193" s="16"/>
      <c r="FJ1193" s="16"/>
      <c r="FK1193" s="16"/>
      <c r="FL1193" s="16"/>
      <c r="FM1193" s="16"/>
      <c r="FN1193" s="16"/>
      <c r="FO1193" s="16"/>
      <c r="FP1193" s="16"/>
      <c r="FQ1193" s="16"/>
      <c r="FR1193" s="16"/>
      <c r="FS1193" s="16"/>
      <c r="FT1193" s="16"/>
      <c r="FU1193" s="16"/>
      <c r="FV1193" s="16"/>
      <c r="FW1193" s="16"/>
      <c r="FX1193" s="16"/>
      <c r="FY1193" s="16"/>
      <c r="FZ1193" s="16"/>
      <c r="GA1193" s="16"/>
      <c r="GB1193" s="16"/>
      <c r="GC1193" s="16"/>
      <c r="GD1193" s="16"/>
      <c r="GE1193" s="16"/>
      <c r="GF1193" s="16"/>
      <c r="GG1193" s="16"/>
      <c r="GH1193" s="16"/>
      <c r="GI1193" s="16"/>
      <c r="GJ1193" s="16"/>
      <c r="GK1193" s="16"/>
      <c r="GL1193" s="16"/>
      <c r="GM1193" s="16"/>
      <c r="GN1193" s="16"/>
      <c r="GO1193" s="16"/>
      <c r="GP1193" s="16"/>
      <c r="GQ1193" s="16"/>
      <c r="GR1193" s="16"/>
      <c r="GS1193" s="16"/>
      <c r="GT1193" s="16"/>
      <c r="GU1193" s="16"/>
      <c r="GV1193" s="16"/>
      <c r="GW1193" s="16"/>
      <c r="GX1193" s="16"/>
      <c r="GY1193" s="16"/>
      <c r="GZ1193" s="16"/>
      <c r="HA1193" s="16"/>
      <c r="HB1193" s="16"/>
      <c r="HC1193" s="16"/>
      <c r="HD1193" s="16"/>
      <c r="HE1193" s="16"/>
      <c r="HF1193" s="16"/>
      <c r="HG1193" s="16"/>
      <c r="HH1193" s="16"/>
      <c r="HI1193" s="16"/>
      <c r="HJ1193" s="16"/>
      <c r="HK1193" s="16"/>
      <c r="HL1193" s="16"/>
      <c r="HM1193" s="16"/>
      <c r="HN1193" s="16"/>
      <c r="HO1193" s="16"/>
      <c r="HP1193" s="16"/>
      <c r="HQ1193" s="16"/>
      <c r="HR1193" s="16"/>
      <c r="HS1193" s="16"/>
      <c r="HT1193" s="16"/>
      <c r="HU1193" s="16"/>
      <c r="HV1193" s="16"/>
      <c r="HW1193" s="16"/>
      <c r="HX1193" s="16"/>
      <c r="HY1193" s="16"/>
      <c r="HZ1193" s="16"/>
      <c r="IA1193" s="16"/>
      <c r="IB1193" s="16"/>
      <c r="IC1193" s="16"/>
      <c r="ID1193" s="16"/>
      <c r="IE1193" s="16"/>
      <c r="IF1193" s="16"/>
      <c r="IG1193" s="16"/>
      <c r="IH1193" s="16"/>
      <c r="II1193" s="16"/>
      <c r="IJ1193" s="16"/>
      <c r="IK1193" s="16"/>
      <c r="IL1193" s="16"/>
      <c r="IM1193" s="16"/>
      <c r="IN1193" s="16"/>
      <c r="IO1193" s="16"/>
      <c r="IP1193" s="16"/>
      <c r="IQ1193" s="16"/>
      <c r="IR1193" s="16"/>
      <c r="IS1193" s="16"/>
      <c r="IT1193" s="16"/>
      <c r="IU1193" s="16"/>
      <c r="IV1193" s="16"/>
      <c r="IW1193" s="16"/>
      <c r="IX1193" s="16"/>
      <c r="IY1193" s="16"/>
      <c r="IZ1193" s="16"/>
      <c r="JA1193" s="16"/>
      <c r="JB1193" s="16"/>
      <c r="JC1193" s="16"/>
      <c r="JD1193" s="16"/>
      <c r="JE1193" s="16"/>
      <c r="JF1193" s="16"/>
      <c r="JG1193" s="16"/>
      <c r="JH1193" s="16"/>
      <c r="JI1193" s="16"/>
      <c r="JJ1193" s="16"/>
      <c r="JK1193" s="16"/>
      <c r="JL1193" s="16"/>
      <c r="JM1193" s="16"/>
      <c r="JN1193" s="16"/>
      <c r="JO1193" s="16"/>
      <c r="JP1193" s="16"/>
    </row>
    <row r="1194" spans="2:276" s="18" customFormat="1" ht="15.75" customHeight="1" x14ac:dyDescent="0.25">
      <c r="B1194" s="16"/>
      <c r="C1194" s="16"/>
      <c r="D1194" s="16"/>
      <c r="E1194" s="16"/>
      <c r="F1194" s="16"/>
      <c r="G1194" s="16"/>
      <c r="H1194" s="16"/>
      <c r="I1194" s="16"/>
      <c r="J1194" s="16"/>
      <c r="K1194" s="16"/>
      <c r="L1194" s="16"/>
      <c r="M1194" s="16"/>
      <c r="N1194" s="16"/>
      <c r="O1194" s="16"/>
      <c r="P1194" s="16"/>
      <c r="Q1194" s="16"/>
      <c r="R1194" s="16"/>
      <c r="S1194" s="16"/>
      <c r="T1194" s="16"/>
      <c r="U1194" s="16"/>
      <c r="V1194" s="16"/>
      <c r="W1194" s="16"/>
      <c r="X1194" s="16"/>
      <c r="Y1194" s="16"/>
      <c r="Z1194" s="16"/>
      <c r="AA1194" s="16"/>
      <c r="AB1194" s="16"/>
      <c r="AC1194" s="16"/>
      <c r="AD1194" s="16"/>
      <c r="AE1194" s="16"/>
      <c r="AF1194" s="16"/>
      <c r="AG1194" s="16"/>
      <c r="AH1194" s="16"/>
      <c r="AI1194" s="16"/>
      <c r="AJ1194" s="16"/>
      <c r="AK1194" s="16"/>
      <c r="AL1194" s="16"/>
      <c r="AM1194" s="16"/>
      <c r="AN1194" s="16"/>
      <c r="AO1194" s="16"/>
      <c r="AP1194" s="16"/>
      <c r="AQ1194" s="16"/>
      <c r="AR1194" s="16"/>
      <c r="AS1194" s="16"/>
      <c r="AT1194" s="16"/>
      <c r="AU1194" s="16"/>
      <c r="AV1194" s="16"/>
      <c r="AW1194" s="16"/>
      <c r="AX1194" s="16"/>
      <c r="AY1194" s="16"/>
      <c r="AZ1194" s="16"/>
      <c r="BA1194" s="16"/>
      <c r="BB1194" s="16"/>
      <c r="BC1194" s="16"/>
      <c r="BD1194" s="16"/>
      <c r="BE1194" s="16"/>
      <c r="BF1194" s="16"/>
      <c r="BG1194" s="16"/>
      <c r="BH1194" s="16"/>
      <c r="BI1194" s="16"/>
      <c r="BJ1194" s="16"/>
      <c r="BK1194" s="16"/>
      <c r="BL1194" s="16"/>
      <c r="BM1194" s="16"/>
      <c r="BN1194" s="16"/>
      <c r="BO1194" s="16"/>
      <c r="BP1194" s="16"/>
      <c r="BQ1194" s="16"/>
      <c r="BR1194" s="16"/>
      <c r="BS1194" s="16"/>
      <c r="BT1194" s="16"/>
      <c r="BU1194" s="16"/>
      <c r="BV1194" s="16"/>
      <c r="BW1194" s="16"/>
      <c r="BX1194" s="16"/>
      <c r="BY1194" s="16"/>
      <c r="BZ1194" s="16"/>
      <c r="CA1194" s="16"/>
      <c r="CB1194" s="16"/>
      <c r="CC1194" s="16"/>
      <c r="CD1194" s="16"/>
      <c r="CE1194" s="16"/>
      <c r="CF1194" s="16"/>
      <c r="CG1194" s="16"/>
      <c r="CH1194" s="16"/>
      <c r="CI1194" s="16"/>
      <c r="CJ1194" s="16"/>
      <c r="CK1194" s="16"/>
      <c r="CL1194" s="16"/>
      <c r="CM1194" s="16"/>
      <c r="CN1194" s="16"/>
      <c r="CO1194" s="16"/>
      <c r="CP1194" s="16"/>
      <c r="CQ1194" s="16"/>
      <c r="CR1194" s="16"/>
      <c r="CS1194" s="16"/>
      <c r="CT1194" s="16"/>
      <c r="CU1194" s="16"/>
      <c r="CV1194" s="16"/>
      <c r="CW1194" s="16"/>
      <c r="CX1194" s="16"/>
      <c r="CY1194" s="16"/>
      <c r="CZ1194" s="16"/>
      <c r="DA1194" s="16"/>
      <c r="DB1194" s="16"/>
      <c r="DC1194" s="16"/>
      <c r="DD1194" s="16"/>
      <c r="DE1194" s="16"/>
      <c r="DF1194" s="16"/>
      <c r="DG1194" s="16"/>
      <c r="DH1194" s="16"/>
      <c r="DI1194" s="16"/>
      <c r="DJ1194" s="16"/>
      <c r="DK1194" s="16"/>
      <c r="DL1194" s="16"/>
      <c r="DM1194" s="16"/>
      <c r="DN1194" s="16"/>
      <c r="DO1194" s="16"/>
      <c r="DP1194" s="16"/>
      <c r="DQ1194" s="16"/>
      <c r="DR1194" s="16"/>
      <c r="DS1194" s="16"/>
      <c r="DT1194" s="16"/>
      <c r="DU1194" s="16"/>
      <c r="DV1194" s="16"/>
      <c r="DW1194" s="16"/>
      <c r="DX1194" s="16"/>
      <c r="DY1194" s="16"/>
      <c r="DZ1194" s="16"/>
      <c r="EA1194" s="16"/>
      <c r="EB1194" s="16"/>
      <c r="EC1194" s="16"/>
      <c r="ED1194" s="16"/>
      <c r="EE1194" s="16"/>
      <c r="EF1194" s="16"/>
      <c r="EG1194" s="16"/>
      <c r="EH1194" s="16"/>
      <c r="EI1194" s="16"/>
      <c r="EJ1194" s="16"/>
      <c r="EK1194" s="16"/>
      <c r="EL1194" s="16"/>
      <c r="EM1194" s="16"/>
      <c r="EN1194" s="16"/>
      <c r="EO1194" s="16"/>
      <c r="EP1194" s="16"/>
      <c r="EQ1194" s="16"/>
      <c r="ER1194" s="16"/>
      <c r="ES1194" s="16"/>
      <c r="ET1194" s="16"/>
      <c r="EU1194" s="16"/>
      <c r="EV1194" s="16"/>
      <c r="EW1194" s="16"/>
      <c r="EX1194" s="16"/>
      <c r="EY1194" s="16"/>
      <c r="EZ1194" s="16"/>
      <c r="FA1194" s="16"/>
      <c r="FB1194" s="16"/>
      <c r="FC1194" s="16"/>
      <c r="FD1194" s="16"/>
      <c r="FE1194" s="16"/>
      <c r="FF1194" s="16"/>
      <c r="FG1194" s="16"/>
      <c r="FH1194" s="16"/>
      <c r="FI1194" s="16"/>
      <c r="FJ1194" s="16"/>
      <c r="FK1194" s="16"/>
      <c r="FL1194" s="16"/>
      <c r="FM1194" s="16"/>
      <c r="FN1194" s="16"/>
      <c r="FO1194" s="16"/>
      <c r="FP1194" s="16"/>
      <c r="FQ1194" s="16"/>
      <c r="FR1194" s="16"/>
      <c r="FS1194" s="16"/>
      <c r="FT1194" s="16"/>
      <c r="FU1194" s="16"/>
      <c r="FV1194" s="16"/>
      <c r="FW1194" s="16"/>
      <c r="FX1194" s="16"/>
      <c r="FY1194" s="16"/>
      <c r="FZ1194" s="16"/>
      <c r="GA1194" s="16"/>
      <c r="GB1194" s="16"/>
      <c r="GC1194" s="16"/>
      <c r="GD1194" s="16"/>
      <c r="GE1194" s="16"/>
      <c r="GF1194" s="16"/>
      <c r="GG1194" s="16"/>
      <c r="GH1194" s="16"/>
      <c r="GI1194" s="16"/>
      <c r="GJ1194" s="16"/>
      <c r="GK1194" s="16"/>
      <c r="GL1194" s="16"/>
      <c r="GM1194" s="16"/>
      <c r="GN1194" s="16"/>
      <c r="GO1194" s="16"/>
      <c r="GP1194" s="16"/>
      <c r="GQ1194" s="16"/>
      <c r="GR1194" s="16"/>
      <c r="GS1194" s="16"/>
      <c r="GT1194" s="16"/>
      <c r="GU1194" s="16"/>
      <c r="GV1194" s="16"/>
      <c r="GW1194" s="16"/>
      <c r="GX1194" s="16"/>
      <c r="GY1194" s="16"/>
      <c r="GZ1194" s="16"/>
      <c r="HA1194" s="16"/>
      <c r="HB1194" s="16"/>
      <c r="HC1194" s="16"/>
      <c r="HD1194" s="16"/>
      <c r="HE1194" s="16"/>
      <c r="HF1194" s="16"/>
      <c r="HG1194" s="16"/>
      <c r="HH1194" s="16"/>
      <c r="HI1194" s="16"/>
      <c r="HJ1194" s="16"/>
      <c r="HK1194" s="16"/>
      <c r="HL1194" s="16"/>
      <c r="HM1194" s="16"/>
      <c r="HN1194" s="16"/>
      <c r="HO1194" s="16"/>
      <c r="HP1194" s="16"/>
      <c r="HQ1194" s="16"/>
      <c r="HR1194" s="16"/>
      <c r="HS1194" s="16"/>
      <c r="HT1194" s="16"/>
      <c r="HU1194" s="16"/>
      <c r="HV1194" s="16"/>
      <c r="HW1194" s="16"/>
      <c r="HX1194" s="16"/>
      <c r="HY1194" s="16"/>
      <c r="HZ1194" s="16"/>
      <c r="IA1194" s="16"/>
      <c r="IB1194" s="16"/>
      <c r="IC1194" s="16"/>
      <c r="ID1194" s="16"/>
      <c r="IE1194" s="16"/>
      <c r="IF1194" s="16"/>
      <c r="IG1194" s="16"/>
      <c r="IH1194" s="16"/>
      <c r="II1194" s="16"/>
      <c r="IJ1194" s="16"/>
      <c r="IK1194" s="16"/>
      <c r="IL1194" s="16"/>
      <c r="IM1194" s="16"/>
      <c r="IN1194" s="16"/>
      <c r="IO1194" s="16"/>
      <c r="IP1194" s="16"/>
      <c r="IQ1194" s="16"/>
      <c r="IR1194" s="16"/>
      <c r="IS1194" s="16"/>
      <c r="IT1194" s="16"/>
      <c r="IU1194" s="16"/>
      <c r="IV1194" s="16"/>
      <c r="IW1194" s="16"/>
      <c r="IX1194" s="16"/>
      <c r="IY1194" s="16"/>
      <c r="IZ1194" s="16"/>
      <c r="JA1194" s="16"/>
      <c r="JB1194" s="16"/>
      <c r="JC1194" s="16"/>
      <c r="JD1194" s="16"/>
      <c r="JE1194" s="16"/>
      <c r="JF1194" s="16"/>
      <c r="JG1194" s="16"/>
      <c r="JH1194" s="16"/>
      <c r="JI1194" s="16"/>
      <c r="JJ1194" s="16"/>
      <c r="JK1194" s="16"/>
      <c r="JL1194" s="16"/>
      <c r="JM1194" s="16"/>
      <c r="JN1194" s="16"/>
      <c r="JO1194" s="16"/>
      <c r="JP1194" s="16"/>
    </row>
    <row r="1195" spans="2:276" s="18" customFormat="1" ht="15.75" customHeight="1" x14ac:dyDescent="0.25">
      <c r="B1195" s="16"/>
      <c r="C1195" s="16"/>
      <c r="D1195" s="16"/>
      <c r="E1195" s="16"/>
      <c r="F1195" s="16"/>
      <c r="G1195" s="16"/>
      <c r="H1195" s="16"/>
      <c r="I1195" s="16"/>
      <c r="J1195" s="16"/>
      <c r="K1195" s="16"/>
      <c r="L1195" s="16"/>
      <c r="M1195" s="16"/>
      <c r="N1195" s="16"/>
      <c r="O1195" s="16"/>
      <c r="P1195" s="16"/>
      <c r="Q1195" s="16"/>
      <c r="R1195" s="16"/>
      <c r="S1195" s="16"/>
      <c r="T1195" s="16"/>
      <c r="U1195" s="16"/>
      <c r="V1195" s="16"/>
      <c r="W1195" s="16"/>
      <c r="X1195" s="16"/>
      <c r="Y1195" s="16"/>
      <c r="Z1195" s="16"/>
      <c r="AA1195" s="16"/>
      <c r="AB1195" s="16"/>
      <c r="AC1195" s="16"/>
      <c r="AD1195" s="16"/>
      <c r="AE1195" s="16"/>
      <c r="AF1195" s="16"/>
      <c r="AG1195" s="16"/>
      <c r="AH1195" s="16"/>
      <c r="AI1195" s="16"/>
      <c r="AJ1195" s="16"/>
      <c r="AK1195" s="16"/>
      <c r="AL1195" s="16"/>
      <c r="AM1195" s="16"/>
      <c r="AN1195" s="16"/>
      <c r="AO1195" s="16"/>
      <c r="AP1195" s="16"/>
      <c r="AQ1195" s="16"/>
      <c r="AR1195" s="16"/>
      <c r="AS1195" s="16"/>
      <c r="AT1195" s="16"/>
      <c r="AU1195" s="16"/>
      <c r="AV1195" s="16"/>
      <c r="AW1195" s="16"/>
      <c r="AX1195" s="16"/>
      <c r="AY1195" s="16"/>
      <c r="AZ1195" s="16"/>
      <c r="BA1195" s="16"/>
      <c r="BB1195" s="16"/>
      <c r="BC1195" s="16"/>
      <c r="BD1195" s="16"/>
      <c r="BE1195" s="16"/>
      <c r="BF1195" s="16"/>
      <c r="BG1195" s="16"/>
      <c r="BH1195" s="16"/>
      <c r="BI1195" s="16"/>
      <c r="BJ1195" s="16"/>
      <c r="BK1195" s="16"/>
      <c r="BL1195" s="16"/>
      <c r="BM1195" s="16"/>
      <c r="BN1195" s="16"/>
      <c r="BO1195" s="16"/>
      <c r="BP1195" s="16"/>
      <c r="BQ1195" s="16"/>
      <c r="BR1195" s="16"/>
      <c r="BS1195" s="16"/>
      <c r="BT1195" s="16"/>
      <c r="BU1195" s="16"/>
      <c r="BV1195" s="16"/>
      <c r="BW1195" s="16"/>
      <c r="BX1195" s="16"/>
      <c r="BY1195" s="16"/>
      <c r="BZ1195" s="16"/>
      <c r="CA1195" s="16"/>
      <c r="CB1195" s="16"/>
      <c r="CC1195" s="16"/>
      <c r="CD1195" s="16"/>
      <c r="CE1195" s="16"/>
      <c r="CF1195" s="16"/>
      <c r="CG1195" s="16"/>
      <c r="CH1195" s="16"/>
      <c r="CI1195" s="16"/>
      <c r="CJ1195" s="16"/>
      <c r="CK1195" s="16"/>
      <c r="CL1195" s="16"/>
      <c r="CM1195" s="16"/>
      <c r="CN1195" s="16"/>
      <c r="CO1195" s="16"/>
      <c r="CP1195" s="16"/>
      <c r="CQ1195" s="16"/>
      <c r="CR1195" s="16"/>
      <c r="CS1195" s="16"/>
      <c r="CT1195" s="16"/>
      <c r="CU1195" s="16"/>
      <c r="CV1195" s="16"/>
      <c r="CW1195" s="16"/>
      <c r="CX1195" s="16"/>
      <c r="CY1195" s="16"/>
      <c r="CZ1195" s="16"/>
      <c r="DA1195" s="16"/>
      <c r="DB1195" s="16"/>
      <c r="DC1195" s="16"/>
      <c r="DD1195" s="16"/>
      <c r="DE1195" s="16"/>
      <c r="DF1195" s="16"/>
      <c r="DG1195" s="16"/>
      <c r="DH1195" s="16"/>
      <c r="DI1195" s="16"/>
      <c r="DJ1195" s="16"/>
      <c r="DK1195" s="16"/>
      <c r="DL1195" s="16"/>
      <c r="DM1195" s="16"/>
      <c r="DN1195" s="16"/>
      <c r="DO1195" s="16"/>
      <c r="DP1195" s="16"/>
      <c r="DQ1195" s="16"/>
      <c r="DR1195" s="16"/>
      <c r="DS1195" s="16"/>
      <c r="DT1195" s="16"/>
      <c r="DU1195" s="16"/>
      <c r="DV1195" s="16"/>
      <c r="DW1195" s="16"/>
      <c r="DX1195" s="16"/>
      <c r="DY1195" s="16"/>
      <c r="DZ1195" s="16"/>
      <c r="EA1195" s="16"/>
      <c r="EB1195" s="16"/>
      <c r="EC1195" s="16"/>
      <c r="ED1195" s="16"/>
      <c r="EE1195" s="16"/>
      <c r="EF1195" s="16"/>
      <c r="EG1195" s="16"/>
      <c r="EH1195" s="16"/>
      <c r="EI1195" s="16"/>
      <c r="EJ1195" s="16"/>
      <c r="EK1195" s="16"/>
      <c r="EL1195" s="16"/>
      <c r="EM1195" s="16"/>
      <c r="EN1195" s="16"/>
      <c r="EO1195" s="16"/>
      <c r="EP1195" s="16"/>
      <c r="EQ1195" s="16"/>
      <c r="ER1195" s="16"/>
      <c r="ES1195" s="16"/>
      <c r="ET1195" s="16"/>
      <c r="EU1195" s="16"/>
      <c r="EV1195" s="16"/>
      <c r="EW1195" s="16"/>
      <c r="EX1195" s="16"/>
      <c r="EY1195" s="16"/>
      <c r="EZ1195" s="16"/>
      <c r="FA1195" s="16"/>
      <c r="FB1195" s="16"/>
      <c r="FC1195" s="16"/>
      <c r="FD1195" s="16"/>
      <c r="FE1195" s="16"/>
      <c r="FF1195" s="16"/>
      <c r="FG1195" s="16"/>
      <c r="FH1195" s="16"/>
      <c r="FI1195" s="16"/>
      <c r="FJ1195" s="16"/>
      <c r="FK1195" s="16"/>
      <c r="FL1195" s="16"/>
      <c r="FM1195" s="16"/>
      <c r="FN1195" s="16"/>
      <c r="FO1195" s="16"/>
      <c r="FP1195" s="16"/>
      <c r="FQ1195" s="16"/>
      <c r="FR1195" s="16"/>
      <c r="FS1195" s="16"/>
      <c r="FT1195" s="16"/>
      <c r="FU1195" s="16"/>
      <c r="FV1195" s="16"/>
      <c r="FW1195" s="16"/>
      <c r="FX1195" s="16"/>
      <c r="FY1195" s="16"/>
      <c r="FZ1195" s="16"/>
      <c r="GA1195" s="16"/>
      <c r="GB1195" s="16"/>
      <c r="GC1195" s="16"/>
      <c r="GD1195" s="16"/>
      <c r="GE1195" s="16"/>
      <c r="GF1195" s="16"/>
      <c r="GG1195" s="16"/>
      <c r="GH1195" s="16"/>
      <c r="GI1195" s="16"/>
      <c r="GJ1195" s="16"/>
      <c r="GK1195" s="16"/>
      <c r="GL1195" s="16"/>
      <c r="GM1195" s="16"/>
      <c r="GN1195" s="16"/>
      <c r="GO1195" s="16"/>
      <c r="GP1195" s="16"/>
      <c r="GQ1195" s="16"/>
      <c r="GR1195" s="16"/>
      <c r="GS1195" s="16"/>
      <c r="GT1195" s="16"/>
      <c r="GU1195" s="16"/>
      <c r="GV1195" s="16"/>
      <c r="GW1195" s="16"/>
      <c r="GX1195" s="16"/>
      <c r="GY1195" s="16"/>
      <c r="GZ1195" s="16"/>
      <c r="HA1195" s="16"/>
      <c r="HB1195" s="16"/>
      <c r="HC1195" s="16"/>
      <c r="HD1195" s="16"/>
      <c r="HE1195" s="16"/>
      <c r="HF1195" s="16"/>
      <c r="HG1195" s="16"/>
      <c r="HH1195" s="16"/>
      <c r="HI1195" s="16"/>
      <c r="HJ1195" s="16"/>
      <c r="HK1195" s="16"/>
      <c r="HL1195" s="16"/>
      <c r="HM1195" s="16"/>
      <c r="HN1195" s="16"/>
      <c r="HO1195" s="16"/>
      <c r="HP1195" s="16"/>
      <c r="HQ1195" s="16"/>
      <c r="HR1195" s="16"/>
      <c r="HS1195" s="16"/>
      <c r="HT1195" s="16"/>
      <c r="HU1195" s="16"/>
      <c r="HV1195" s="16"/>
      <c r="HW1195" s="16"/>
      <c r="HX1195" s="16"/>
      <c r="HY1195" s="16"/>
      <c r="HZ1195" s="16"/>
      <c r="IA1195" s="16"/>
      <c r="IB1195" s="16"/>
      <c r="IC1195" s="16"/>
      <c r="ID1195" s="16"/>
      <c r="IE1195" s="16"/>
      <c r="IF1195" s="16"/>
      <c r="IG1195" s="16"/>
      <c r="IH1195" s="16"/>
      <c r="II1195" s="16"/>
      <c r="IJ1195" s="16"/>
      <c r="IK1195" s="16"/>
      <c r="IL1195" s="16"/>
      <c r="IM1195" s="16"/>
      <c r="IN1195" s="16"/>
      <c r="IO1195" s="16"/>
      <c r="IP1195" s="16"/>
      <c r="IQ1195" s="16"/>
      <c r="IR1195" s="16"/>
      <c r="IS1195" s="16"/>
      <c r="IT1195" s="16"/>
      <c r="IU1195" s="16"/>
      <c r="IV1195" s="16"/>
      <c r="IW1195" s="16"/>
      <c r="IX1195" s="16"/>
      <c r="IY1195" s="16"/>
      <c r="IZ1195" s="16"/>
      <c r="JA1195" s="16"/>
      <c r="JB1195" s="16"/>
      <c r="JC1195" s="16"/>
      <c r="JD1195" s="16"/>
      <c r="JE1195" s="16"/>
      <c r="JF1195" s="16"/>
      <c r="JG1195" s="16"/>
      <c r="JH1195" s="16"/>
      <c r="JI1195" s="16"/>
      <c r="JJ1195" s="16"/>
      <c r="JK1195" s="16"/>
      <c r="JL1195" s="16"/>
      <c r="JM1195" s="16"/>
      <c r="JN1195" s="16"/>
      <c r="JO1195" s="16"/>
      <c r="JP1195" s="16"/>
    </row>
    <row r="1196" spans="2:276" s="18" customFormat="1" ht="15.75" customHeight="1" x14ac:dyDescent="0.25">
      <c r="B1196" s="16"/>
      <c r="C1196" s="16"/>
      <c r="D1196" s="16"/>
      <c r="E1196" s="16"/>
      <c r="F1196" s="16"/>
      <c r="G1196" s="16"/>
      <c r="H1196" s="16"/>
      <c r="I1196" s="16"/>
      <c r="J1196" s="16"/>
      <c r="K1196" s="16"/>
      <c r="L1196" s="16"/>
      <c r="M1196" s="16"/>
      <c r="N1196" s="16"/>
      <c r="O1196" s="16"/>
      <c r="P1196" s="16"/>
      <c r="Q1196" s="16"/>
      <c r="R1196" s="16"/>
      <c r="S1196" s="16"/>
      <c r="T1196" s="16"/>
      <c r="U1196" s="16"/>
      <c r="V1196" s="16"/>
      <c r="W1196" s="16"/>
      <c r="X1196" s="16"/>
      <c r="Y1196" s="16"/>
      <c r="Z1196" s="16"/>
      <c r="AA1196" s="16"/>
      <c r="AB1196" s="16"/>
      <c r="AC1196" s="16"/>
      <c r="AD1196" s="16"/>
      <c r="AE1196" s="16"/>
      <c r="AF1196" s="16"/>
      <c r="AG1196" s="16"/>
      <c r="AH1196" s="16"/>
      <c r="AI1196" s="16"/>
      <c r="AJ1196" s="16"/>
      <c r="AK1196" s="16"/>
      <c r="AL1196" s="16"/>
      <c r="AM1196" s="16"/>
      <c r="AN1196" s="16"/>
      <c r="AO1196" s="16"/>
      <c r="AP1196" s="16"/>
      <c r="AQ1196" s="16"/>
      <c r="AR1196" s="16"/>
      <c r="AS1196" s="16"/>
      <c r="AT1196" s="16"/>
      <c r="AU1196" s="16"/>
      <c r="AV1196" s="16"/>
      <c r="AW1196" s="16"/>
      <c r="AX1196" s="16"/>
      <c r="AY1196" s="16"/>
      <c r="AZ1196" s="16"/>
      <c r="BA1196" s="16"/>
      <c r="BB1196" s="16"/>
      <c r="BC1196" s="16"/>
      <c r="BD1196" s="16"/>
      <c r="BE1196" s="16"/>
      <c r="BF1196" s="16"/>
      <c r="BG1196" s="16"/>
      <c r="BH1196" s="16"/>
      <c r="BI1196" s="16"/>
      <c r="BJ1196" s="16"/>
      <c r="BK1196" s="16"/>
      <c r="BL1196" s="16"/>
      <c r="BM1196" s="16"/>
      <c r="BN1196" s="16"/>
      <c r="BO1196" s="16"/>
      <c r="BP1196" s="16"/>
      <c r="BQ1196" s="16"/>
      <c r="BR1196" s="16"/>
      <c r="BS1196" s="16"/>
      <c r="BT1196" s="16"/>
      <c r="BU1196" s="16"/>
      <c r="BV1196" s="16"/>
      <c r="BW1196" s="16"/>
      <c r="BX1196" s="16"/>
      <c r="BY1196" s="16"/>
      <c r="BZ1196" s="16"/>
      <c r="CA1196" s="16"/>
      <c r="CB1196" s="16"/>
      <c r="CC1196" s="16"/>
      <c r="CD1196" s="16"/>
      <c r="CE1196" s="16"/>
      <c r="CF1196" s="16"/>
      <c r="CG1196" s="16"/>
      <c r="CH1196" s="16"/>
      <c r="CI1196" s="16"/>
      <c r="CJ1196" s="16"/>
      <c r="CK1196" s="16"/>
      <c r="CL1196" s="16"/>
      <c r="CM1196" s="16"/>
      <c r="CN1196" s="16"/>
      <c r="CO1196" s="16"/>
      <c r="CP1196" s="16"/>
      <c r="CQ1196" s="16"/>
      <c r="CR1196" s="16"/>
      <c r="CS1196" s="16"/>
      <c r="CT1196" s="16"/>
      <c r="CU1196" s="16"/>
      <c r="CV1196" s="16"/>
      <c r="CW1196" s="16"/>
      <c r="CX1196" s="16"/>
      <c r="CY1196" s="16"/>
      <c r="CZ1196" s="16"/>
      <c r="DA1196" s="16"/>
      <c r="DB1196" s="16"/>
      <c r="DC1196" s="16"/>
      <c r="DD1196" s="16"/>
      <c r="DE1196" s="16"/>
      <c r="DF1196" s="16"/>
      <c r="DG1196" s="16"/>
      <c r="DH1196" s="16"/>
      <c r="DI1196" s="16"/>
      <c r="DJ1196" s="16"/>
      <c r="DK1196" s="16"/>
      <c r="DL1196" s="16"/>
      <c r="DM1196" s="16"/>
      <c r="DN1196" s="16"/>
      <c r="DO1196" s="16"/>
      <c r="DP1196" s="16"/>
      <c r="DQ1196" s="16"/>
      <c r="DR1196" s="16"/>
      <c r="DS1196" s="16"/>
      <c r="DT1196" s="16"/>
      <c r="DU1196" s="16"/>
      <c r="DV1196" s="16"/>
      <c r="DW1196" s="16"/>
      <c r="DX1196" s="16"/>
      <c r="DY1196" s="16"/>
      <c r="DZ1196" s="16"/>
      <c r="EA1196" s="16"/>
      <c r="EB1196" s="16"/>
      <c r="EC1196" s="16"/>
      <c r="ED1196" s="16"/>
      <c r="EE1196" s="16"/>
      <c r="EF1196" s="16"/>
      <c r="EG1196" s="16"/>
      <c r="EH1196" s="16"/>
      <c r="EI1196" s="16"/>
      <c r="EJ1196" s="16"/>
      <c r="EK1196" s="16"/>
      <c r="EL1196" s="16"/>
      <c r="EM1196" s="16"/>
      <c r="EN1196" s="16"/>
      <c r="EO1196" s="16"/>
      <c r="EP1196" s="16"/>
      <c r="EQ1196" s="16"/>
      <c r="ER1196" s="16"/>
      <c r="ES1196" s="16"/>
      <c r="ET1196" s="16"/>
      <c r="EU1196" s="16"/>
      <c r="EV1196" s="16"/>
      <c r="EW1196" s="16"/>
      <c r="EX1196" s="16"/>
      <c r="EY1196" s="16"/>
      <c r="EZ1196" s="16"/>
      <c r="FA1196" s="16"/>
      <c r="FB1196" s="16"/>
      <c r="FC1196" s="16"/>
      <c r="FD1196" s="16"/>
      <c r="FE1196" s="16"/>
      <c r="FF1196" s="16"/>
      <c r="FG1196" s="16"/>
      <c r="FH1196" s="16"/>
      <c r="FI1196" s="16"/>
      <c r="FJ1196" s="16"/>
      <c r="FK1196" s="16"/>
      <c r="FL1196" s="16"/>
      <c r="FM1196" s="16"/>
      <c r="FN1196" s="16"/>
      <c r="FO1196" s="16"/>
      <c r="FP1196" s="16"/>
      <c r="FQ1196" s="16"/>
      <c r="FR1196" s="16"/>
      <c r="FS1196" s="16"/>
      <c r="FT1196" s="16"/>
      <c r="FU1196" s="16"/>
      <c r="FV1196" s="16"/>
      <c r="FW1196" s="16"/>
      <c r="FX1196" s="16"/>
      <c r="FY1196" s="16"/>
      <c r="FZ1196" s="16"/>
      <c r="GA1196" s="16"/>
      <c r="GB1196" s="16"/>
      <c r="GC1196" s="16"/>
      <c r="GD1196" s="16"/>
      <c r="GE1196" s="16"/>
      <c r="GF1196" s="16"/>
      <c r="GG1196" s="16"/>
      <c r="GH1196" s="16"/>
      <c r="GI1196" s="16"/>
      <c r="GJ1196" s="16"/>
      <c r="GK1196" s="16"/>
      <c r="GL1196" s="16"/>
      <c r="GM1196" s="16"/>
      <c r="GN1196" s="16"/>
      <c r="GO1196" s="16"/>
      <c r="GP1196" s="16"/>
      <c r="GQ1196" s="16"/>
      <c r="GR1196" s="16"/>
      <c r="GS1196" s="16"/>
      <c r="GT1196" s="16"/>
      <c r="GU1196" s="16"/>
      <c r="GV1196" s="16"/>
      <c r="GW1196" s="16"/>
      <c r="GX1196" s="16"/>
      <c r="GY1196" s="16"/>
      <c r="GZ1196" s="16"/>
      <c r="HA1196" s="16"/>
      <c r="HB1196" s="16"/>
      <c r="HC1196" s="16"/>
      <c r="HD1196" s="16"/>
      <c r="HE1196" s="16"/>
      <c r="HF1196" s="16"/>
      <c r="HG1196" s="16"/>
      <c r="HH1196" s="16"/>
      <c r="HI1196" s="16"/>
      <c r="HJ1196" s="16"/>
      <c r="HK1196" s="16"/>
      <c r="HL1196" s="16"/>
      <c r="HM1196" s="16"/>
      <c r="HN1196" s="16"/>
      <c r="HO1196" s="16"/>
      <c r="HP1196" s="16"/>
      <c r="HQ1196" s="16"/>
      <c r="HR1196" s="16"/>
      <c r="HS1196" s="16"/>
      <c r="HT1196" s="16"/>
      <c r="HU1196" s="16"/>
      <c r="HV1196" s="16"/>
      <c r="HW1196" s="16"/>
      <c r="HX1196" s="16"/>
      <c r="HY1196" s="16"/>
      <c r="HZ1196" s="16"/>
      <c r="IA1196" s="16"/>
      <c r="IB1196" s="16"/>
      <c r="IC1196" s="16"/>
      <c r="ID1196" s="16"/>
      <c r="IE1196" s="16"/>
      <c r="IF1196" s="16"/>
      <c r="IG1196" s="16"/>
      <c r="IH1196" s="16"/>
      <c r="II1196" s="16"/>
      <c r="IJ1196" s="16"/>
      <c r="IK1196" s="16"/>
      <c r="IL1196" s="16"/>
      <c r="IM1196" s="16"/>
      <c r="IN1196" s="16"/>
      <c r="IO1196" s="16"/>
      <c r="IP1196" s="16"/>
      <c r="IQ1196" s="16"/>
      <c r="IR1196" s="16"/>
      <c r="IS1196" s="16"/>
      <c r="IT1196" s="16"/>
      <c r="IU1196" s="16"/>
      <c r="IV1196" s="16"/>
      <c r="IW1196" s="16"/>
      <c r="IX1196" s="16"/>
      <c r="IY1196" s="16"/>
      <c r="IZ1196" s="16"/>
      <c r="JA1196" s="16"/>
      <c r="JB1196" s="16"/>
      <c r="JC1196" s="16"/>
      <c r="JD1196" s="16"/>
      <c r="JE1196" s="16"/>
      <c r="JF1196" s="16"/>
      <c r="JG1196" s="16"/>
      <c r="JH1196" s="16"/>
      <c r="JI1196" s="16"/>
      <c r="JJ1196" s="16"/>
      <c r="JK1196" s="16"/>
      <c r="JL1196" s="16"/>
      <c r="JM1196" s="16"/>
      <c r="JN1196" s="16"/>
      <c r="JO1196" s="16"/>
      <c r="JP1196" s="16"/>
    </row>
    <row r="1197" spans="2:276" s="18" customFormat="1" ht="15.75" customHeight="1" x14ac:dyDescent="0.25">
      <c r="B1197" s="16"/>
      <c r="C1197" s="16"/>
      <c r="D1197" s="16"/>
      <c r="E1197" s="16"/>
      <c r="F1197" s="16"/>
      <c r="G1197" s="16"/>
      <c r="H1197" s="16"/>
      <c r="I1197" s="16"/>
      <c r="J1197" s="16"/>
      <c r="K1197" s="16"/>
      <c r="L1197" s="16"/>
      <c r="M1197" s="16"/>
      <c r="N1197" s="16"/>
      <c r="O1197" s="16"/>
      <c r="P1197" s="16"/>
      <c r="Q1197" s="16"/>
      <c r="R1197" s="16"/>
      <c r="S1197" s="16"/>
      <c r="T1197" s="16"/>
      <c r="U1197" s="16"/>
      <c r="V1197" s="16"/>
      <c r="W1197" s="16"/>
      <c r="X1197" s="16"/>
      <c r="Y1197" s="16"/>
      <c r="Z1197" s="16"/>
      <c r="AA1197" s="16"/>
      <c r="AB1197" s="16"/>
      <c r="AC1197" s="16"/>
      <c r="AD1197" s="16"/>
      <c r="AE1197" s="16"/>
      <c r="AF1197" s="16"/>
      <c r="AG1197" s="16"/>
      <c r="AH1197" s="16"/>
      <c r="AI1197" s="16"/>
      <c r="AJ1197" s="16"/>
      <c r="AK1197" s="16"/>
      <c r="AL1197" s="16"/>
      <c r="AM1197" s="16"/>
      <c r="AN1197" s="16"/>
      <c r="AO1197" s="16"/>
      <c r="AP1197" s="16"/>
      <c r="AQ1197" s="16"/>
      <c r="AR1197" s="16"/>
      <c r="AS1197" s="16"/>
      <c r="AT1197" s="16"/>
      <c r="AU1197" s="16"/>
      <c r="AV1197" s="16"/>
      <c r="AW1197" s="16"/>
      <c r="AX1197" s="16"/>
      <c r="AY1197" s="16"/>
      <c r="AZ1197" s="16"/>
      <c r="BA1197" s="16"/>
      <c r="BB1197" s="16"/>
      <c r="BC1197" s="16"/>
      <c r="BD1197" s="16"/>
      <c r="BE1197" s="16"/>
      <c r="BF1197" s="16"/>
      <c r="BG1197" s="16"/>
      <c r="BH1197" s="16"/>
      <c r="BI1197" s="16"/>
      <c r="BJ1197" s="16"/>
      <c r="BK1197" s="16"/>
      <c r="BL1197" s="16"/>
      <c r="BM1197" s="16"/>
      <c r="BN1197" s="16"/>
      <c r="BO1197" s="16"/>
      <c r="BP1197" s="16"/>
      <c r="BQ1197" s="16"/>
      <c r="BR1197" s="16"/>
      <c r="BS1197" s="16"/>
      <c r="BT1197" s="16"/>
      <c r="BU1197" s="16"/>
      <c r="BV1197" s="16"/>
      <c r="BW1197" s="16"/>
      <c r="BX1197" s="16"/>
      <c r="BY1197" s="16"/>
      <c r="BZ1197" s="16"/>
      <c r="CA1197" s="16"/>
      <c r="CB1197" s="16"/>
      <c r="CC1197" s="16"/>
      <c r="CD1197" s="16"/>
      <c r="CE1197" s="16"/>
      <c r="CF1197" s="16"/>
      <c r="CG1197" s="16"/>
      <c r="CH1197" s="16"/>
      <c r="CI1197" s="16"/>
      <c r="CJ1197" s="16"/>
      <c r="CK1197" s="16"/>
      <c r="CL1197" s="16"/>
      <c r="CM1197" s="16"/>
      <c r="CN1197" s="16"/>
      <c r="CO1197" s="16"/>
      <c r="CP1197" s="16"/>
      <c r="CQ1197" s="16"/>
      <c r="CR1197" s="16"/>
      <c r="CS1197" s="16"/>
      <c r="CT1197" s="16"/>
      <c r="CU1197" s="16"/>
      <c r="CV1197" s="16"/>
      <c r="CW1197" s="16"/>
      <c r="CX1197" s="16"/>
      <c r="CY1197" s="16"/>
      <c r="CZ1197" s="16"/>
      <c r="DA1197" s="16"/>
      <c r="DB1197" s="16"/>
      <c r="DC1197" s="16"/>
      <c r="DD1197" s="16"/>
      <c r="DE1197" s="16"/>
      <c r="DF1197" s="16"/>
      <c r="DG1197" s="16"/>
      <c r="DH1197" s="16"/>
      <c r="DI1197" s="16"/>
      <c r="DJ1197" s="16"/>
      <c r="DK1197" s="16"/>
      <c r="DL1197" s="16"/>
      <c r="DM1197" s="16"/>
      <c r="DN1197" s="16"/>
      <c r="DO1197" s="16"/>
      <c r="DP1197" s="16"/>
      <c r="DQ1197" s="16"/>
      <c r="DR1197" s="16"/>
      <c r="DS1197" s="16"/>
      <c r="DT1197" s="16"/>
      <c r="DU1197" s="16"/>
      <c r="DV1197" s="16"/>
      <c r="DW1197" s="16"/>
      <c r="DX1197" s="16"/>
      <c r="DY1197" s="16"/>
      <c r="DZ1197" s="16"/>
      <c r="EA1197" s="16"/>
      <c r="EB1197" s="16"/>
      <c r="EC1197" s="16"/>
      <c r="ED1197" s="16"/>
      <c r="EE1197" s="16"/>
      <c r="EF1197" s="16"/>
      <c r="EG1197" s="16"/>
      <c r="EH1197" s="16"/>
      <c r="EI1197" s="16"/>
      <c r="EJ1197" s="16"/>
      <c r="EK1197" s="16"/>
      <c r="EL1197" s="16"/>
      <c r="EM1197" s="16"/>
      <c r="EN1197" s="16"/>
      <c r="EO1197" s="16"/>
      <c r="EP1197" s="16"/>
      <c r="EQ1197" s="16"/>
      <c r="ER1197" s="16"/>
      <c r="ES1197" s="16"/>
      <c r="ET1197" s="16"/>
      <c r="EU1197" s="16"/>
      <c r="EV1197" s="16"/>
      <c r="EW1197" s="16"/>
      <c r="EX1197" s="16"/>
      <c r="EY1197" s="16"/>
      <c r="EZ1197" s="16"/>
      <c r="FA1197" s="16"/>
      <c r="FB1197" s="16"/>
      <c r="FC1197" s="16"/>
      <c r="FD1197" s="16"/>
      <c r="FE1197" s="16"/>
      <c r="FF1197" s="16"/>
      <c r="FG1197" s="16"/>
      <c r="FH1197" s="16"/>
      <c r="FI1197" s="16"/>
      <c r="FJ1197" s="16"/>
      <c r="FK1197" s="16"/>
      <c r="FL1197" s="16"/>
      <c r="FM1197" s="16"/>
      <c r="FN1197" s="16"/>
      <c r="FO1197" s="16"/>
      <c r="FP1197" s="16"/>
      <c r="FQ1197" s="16"/>
      <c r="FR1197" s="16"/>
      <c r="FS1197" s="16"/>
      <c r="FT1197" s="16"/>
      <c r="FU1197" s="16"/>
      <c r="FV1197" s="16"/>
      <c r="FW1197" s="16"/>
      <c r="FX1197" s="16"/>
      <c r="FY1197" s="16"/>
      <c r="FZ1197" s="16"/>
      <c r="GA1197" s="16"/>
      <c r="GB1197" s="16"/>
      <c r="GC1197" s="16"/>
      <c r="GD1197" s="16"/>
      <c r="GE1197" s="16"/>
      <c r="GF1197" s="16"/>
      <c r="GG1197" s="16"/>
      <c r="GH1197" s="16"/>
      <c r="GI1197" s="16"/>
      <c r="GJ1197" s="16"/>
      <c r="GK1197" s="16"/>
      <c r="GL1197" s="16"/>
      <c r="GM1197" s="16"/>
      <c r="GN1197" s="16"/>
      <c r="GO1197" s="16"/>
      <c r="GP1197" s="16"/>
      <c r="GQ1197" s="16"/>
      <c r="GR1197" s="16"/>
      <c r="GS1197" s="16"/>
      <c r="GT1197" s="16"/>
      <c r="GU1197" s="16"/>
      <c r="GV1197" s="16"/>
      <c r="GW1197" s="16"/>
      <c r="GX1197" s="16"/>
      <c r="GY1197" s="16"/>
      <c r="GZ1197" s="16"/>
      <c r="HA1197" s="16"/>
      <c r="HB1197" s="16"/>
      <c r="HC1197" s="16"/>
      <c r="HD1197" s="16"/>
      <c r="HE1197" s="16"/>
      <c r="HF1197" s="16"/>
      <c r="HG1197" s="16"/>
      <c r="HH1197" s="16"/>
      <c r="HI1197" s="16"/>
      <c r="HJ1197" s="16"/>
      <c r="HK1197" s="16"/>
      <c r="HL1197" s="16"/>
      <c r="HM1197" s="16"/>
      <c r="HN1197" s="16"/>
      <c r="HO1197" s="16"/>
      <c r="HP1197" s="16"/>
      <c r="HQ1197" s="16"/>
      <c r="HR1197" s="16"/>
      <c r="HS1197" s="16"/>
      <c r="HT1197" s="16"/>
      <c r="HU1197" s="16"/>
      <c r="HV1197" s="16"/>
      <c r="HW1197" s="16"/>
      <c r="HX1197" s="16"/>
      <c r="HY1197" s="16"/>
      <c r="HZ1197" s="16"/>
      <c r="IA1197" s="16"/>
      <c r="IB1197" s="16"/>
      <c r="IC1197" s="16"/>
      <c r="ID1197" s="16"/>
      <c r="IE1197" s="16"/>
      <c r="IF1197" s="16"/>
      <c r="IG1197" s="16"/>
      <c r="IH1197" s="16"/>
      <c r="II1197" s="16"/>
      <c r="IJ1197" s="16"/>
      <c r="IK1197" s="16"/>
      <c r="IL1197" s="16"/>
      <c r="IM1197" s="16"/>
      <c r="IN1197" s="16"/>
      <c r="IO1197" s="16"/>
      <c r="IP1197" s="16"/>
      <c r="IQ1197" s="16"/>
      <c r="IR1197" s="16"/>
      <c r="IS1197" s="16"/>
      <c r="IT1197" s="16"/>
      <c r="IU1197" s="16"/>
      <c r="IV1197" s="16"/>
      <c r="IW1197" s="16"/>
      <c r="IX1197" s="16"/>
      <c r="IY1197" s="16"/>
      <c r="IZ1197" s="16"/>
      <c r="JA1197" s="16"/>
      <c r="JB1197" s="16"/>
      <c r="JC1197" s="16"/>
      <c r="JD1197" s="16"/>
      <c r="JE1197" s="16"/>
      <c r="JF1197" s="16"/>
      <c r="JG1197" s="16"/>
      <c r="JH1197" s="16"/>
      <c r="JI1197" s="16"/>
      <c r="JJ1197" s="16"/>
      <c r="JK1197" s="16"/>
      <c r="JL1197" s="16"/>
      <c r="JM1197" s="16"/>
      <c r="JN1197" s="16"/>
      <c r="JO1197" s="16"/>
      <c r="JP1197" s="16"/>
    </row>
    <row r="1198" spans="2:276" s="18" customFormat="1" ht="15.75" customHeight="1" x14ac:dyDescent="0.25">
      <c r="B1198" s="16"/>
      <c r="C1198" s="16"/>
      <c r="D1198" s="16"/>
      <c r="E1198" s="16"/>
      <c r="F1198" s="16"/>
      <c r="G1198" s="16"/>
      <c r="H1198" s="16"/>
      <c r="I1198" s="16"/>
      <c r="J1198" s="16"/>
      <c r="K1198" s="16"/>
      <c r="L1198" s="16"/>
      <c r="M1198" s="16"/>
      <c r="N1198" s="16"/>
      <c r="O1198" s="16"/>
      <c r="P1198" s="16"/>
      <c r="Q1198" s="16"/>
      <c r="R1198" s="16"/>
      <c r="S1198" s="16"/>
      <c r="T1198" s="16"/>
      <c r="U1198" s="16"/>
      <c r="V1198" s="16"/>
      <c r="W1198" s="16"/>
      <c r="X1198" s="16"/>
      <c r="Y1198" s="16"/>
      <c r="Z1198" s="16"/>
      <c r="AA1198" s="16"/>
      <c r="AB1198" s="16"/>
      <c r="AC1198" s="16"/>
      <c r="AD1198" s="16"/>
      <c r="AE1198" s="16"/>
      <c r="AF1198" s="16"/>
      <c r="AG1198" s="16"/>
      <c r="AH1198" s="16"/>
      <c r="AI1198" s="16"/>
      <c r="AJ1198" s="16"/>
      <c r="AK1198" s="16"/>
      <c r="AL1198" s="16"/>
      <c r="AM1198" s="16"/>
      <c r="AN1198" s="16"/>
      <c r="AO1198" s="16"/>
      <c r="AP1198" s="16"/>
      <c r="AQ1198" s="16"/>
      <c r="AR1198" s="16"/>
      <c r="AS1198" s="16"/>
      <c r="AT1198" s="16"/>
      <c r="AU1198" s="16"/>
      <c r="AV1198" s="16"/>
      <c r="AW1198" s="16"/>
      <c r="AX1198" s="16"/>
      <c r="AY1198" s="16"/>
      <c r="AZ1198" s="16"/>
      <c r="BA1198" s="16"/>
      <c r="BB1198" s="16"/>
      <c r="BC1198" s="16"/>
      <c r="BD1198" s="16"/>
      <c r="BE1198" s="16"/>
      <c r="BF1198" s="16"/>
      <c r="BG1198" s="16"/>
      <c r="BH1198" s="16"/>
      <c r="BI1198" s="16"/>
      <c r="BJ1198" s="16"/>
      <c r="BK1198" s="16"/>
      <c r="BL1198" s="16"/>
      <c r="BM1198" s="16"/>
      <c r="BN1198" s="16"/>
      <c r="BO1198" s="16"/>
      <c r="BP1198" s="16"/>
      <c r="BQ1198" s="16"/>
      <c r="BR1198" s="16"/>
      <c r="BS1198" s="16"/>
      <c r="BT1198" s="16"/>
      <c r="BU1198" s="16"/>
      <c r="BV1198" s="16"/>
      <c r="BW1198" s="16"/>
      <c r="BX1198" s="16"/>
      <c r="BY1198" s="16"/>
      <c r="BZ1198" s="16"/>
      <c r="CA1198" s="16"/>
      <c r="CB1198" s="16"/>
      <c r="CC1198" s="16"/>
      <c r="CD1198" s="16"/>
      <c r="CE1198" s="16"/>
      <c r="CF1198" s="16"/>
      <c r="CG1198" s="16"/>
      <c r="CH1198" s="16"/>
      <c r="CI1198" s="16"/>
      <c r="CJ1198" s="16"/>
      <c r="CK1198" s="16"/>
      <c r="CL1198" s="16"/>
      <c r="CM1198" s="16"/>
      <c r="CN1198" s="16"/>
      <c r="CO1198" s="16"/>
      <c r="CP1198" s="16"/>
      <c r="CQ1198" s="16"/>
      <c r="CR1198" s="16"/>
      <c r="CS1198" s="16"/>
      <c r="CT1198" s="16"/>
      <c r="CU1198" s="16"/>
      <c r="CV1198" s="16"/>
      <c r="CW1198" s="16"/>
      <c r="CX1198" s="16"/>
      <c r="CY1198" s="16"/>
      <c r="CZ1198" s="16"/>
      <c r="DA1198" s="16"/>
      <c r="DB1198" s="16"/>
      <c r="DC1198" s="16"/>
      <c r="DD1198" s="16"/>
      <c r="DE1198" s="16"/>
      <c r="DF1198" s="16"/>
      <c r="DG1198" s="16"/>
      <c r="DH1198" s="16"/>
      <c r="DI1198" s="16"/>
      <c r="DJ1198" s="16"/>
      <c r="DK1198" s="16"/>
      <c r="DL1198" s="16"/>
      <c r="DM1198" s="16"/>
      <c r="DN1198" s="16"/>
      <c r="DO1198" s="16"/>
      <c r="DP1198" s="16"/>
      <c r="DQ1198" s="16"/>
      <c r="DR1198" s="16"/>
      <c r="DS1198" s="16"/>
      <c r="DT1198" s="16"/>
      <c r="DU1198" s="16"/>
      <c r="DV1198" s="16"/>
      <c r="DW1198" s="16"/>
      <c r="DX1198" s="16"/>
      <c r="DY1198" s="16"/>
      <c r="DZ1198" s="16"/>
      <c r="EA1198" s="16"/>
      <c r="EB1198" s="16"/>
      <c r="EC1198" s="16"/>
      <c r="ED1198" s="16"/>
      <c r="EE1198" s="16"/>
      <c r="EF1198" s="16"/>
      <c r="EG1198" s="16"/>
      <c r="EH1198" s="16"/>
      <c r="EI1198" s="16"/>
      <c r="EJ1198" s="16"/>
      <c r="EK1198" s="16"/>
      <c r="EL1198" s="16"/>
      <c r="EM1198" s="16"/>
      <c r="EN1198" s="16"/>
      <c r="EO1198" s="16"/>
      <c r="EP1198" s="16"/>
      <c r="EQ1198" s="16"/>
      <c r="ER1198" s="16"/>
      <c r="ES1198" s="16"/>
      <c r="ET1198" s="16"/>
      <c r="EU1198" s="16"/>
      <c r="EV1198" s="16"/>
      <c r="EW1198" s="16"/>
      <c r="EX1198" s="16"/>
      <c r="EY1198" s="16"/>
      <c r="EZ1198" s="16"/>
      <c r="FA1198" s="16"/>
      <c r="FB1198" s="16"/>
      <c r="FC1198" s="16"/>
      <c r="FD1198" s="16"/>
      <c r="FE1198" s="16"/>
      <c r="FF1198" s="16"/>
      <c r="FG1198" s="16"/>
      <c r="FH1198" s="16"/>
      <c r="FI1198" s="16"/>
      <c r="FJ1198" s="16"/>
      <c r="FK1198" s="16"/>
      <c r="FL1198" s="16"/>
      <c r="FM1198" s="16"/>
      <c r="FN1198" s="16"/>
      <c r="FO1198" s="16"/>
      <c r="FP1198" s="16"/>
      <c r="FQ1198" s="16"/>
      <c r="FR1198" s="16"/>
      <c r="FS1198" s="16"/>
      <c r="FT1198" s="16"/>
      <c r="FU1198" s="16"/>
      <c r="FV1198" s="16"/>
      <c r="FW1198" s="16"/>
      <c r="FX1198" s="16"/>
      <c r="FY1198" s="16"/>
      <c r="FZ1198" s="16"/>
      <c r="GA1198" s="16"/>
      <c r="GB1198" s="16"/>
      <c r="GC1198" s="16"/>
      <c r="GD1198" s="16"/>
      <c r="GE1198" s="16"/>
      <c r="GF1198" s="16"/>
      <c r="GG1198" s="16"/>
      <c r="GH1198" s="16"/>
      <c r="GI1198" s="16"/>
      <c r="GJ1198" s="16"/>
      <c r="GK1198" s="16"/>
      <c r="GL1198" s="16"/>
      <c r="GM1198" s="16"/>
      <c r="GN1198" s="16"/>
      <c r="GO1198" s="16"/>
      <c r="GP1198" s="16"/>
      <c r="GQ1198" s="16"/>
      <c r="GR1198" s="16"/>
      <c r="GS1198" s="16"/>
      <c r="GT1198" s="16"/>
      <c r="GU1198" s="16"/>
      <c r="GV1198" s="16"/>
      <c r="GW1198" s="16"/>
      <c r="GX1198" s="16"/>
      <c r="GY1198" s="16"/>
      <c r="GZ1198" s="16"/>
      <c r="HA1198" s="16"/>
      <c r="HB1198" s="16"/>
      <c r="HC1198" s="16"/>
      <c r="HD1198" s="16"/>
      <c r="HE1198" s="16"/>
      <c r="HF1198" s="16"/>
      <c r="HG1198" s="16"/>
      <c r="HH1198" s="16"/>
      <c r="HI1198" s="16"/>
      <c r="HJ1198" s="16"/>
      <c r="HK1198" s="16"/>
      <c r="HL1198" s="16"/>
      <c r="HM1198" s="16"/>
      <c r="HN1198" s="16"/>
      <c r="HO1198" s="16"/>
      <c r="HP1198" s="16"/>
      <c r="HQ1198" s="16"/>
      <c r="HR1198" s="16"/>
      <c r="HS1198" s="16"/>
      <c r="HT1198" s="16"/>
      <c r="HU1198" s="16"/>
      <c r="HV1198" s="16"/>
      <c r="HW1198" s="16"/>
      <c r="HX1198" s="16"/>
      <c r="HY1198" s="16"/>
      <c r="HZ1198" s="16"/>
      <c r="IA1198" s="16"/>
      <c r="IB1198" s="16"/>
      <c r="IC1198" s="16"/>
      <c r="ID1198" s="16"/>
      <c r="IE1198" s="16"/>
      <c r="IF1198" s="16"/>
      <c r="IG1198" s="16"/>
      <c r="IH1198" s="16"/>
      <c r="II1198" s="16"/>
      <c r="IJ1198" s="16"/>
      <c r="IK1198" s="16"/>
      <c r="IL1198" s="16"/>
      <c r="IM1198" s="16"/>
      <c r="IN1198" s="16"/>
      <c r="IO1198" s="16"/>
      <c r="IP1198" s="16"/>
      <c r="IQ1198" s="16"/>
      <c r="IR1198" s="16"/>
      <c r="IS1198" s="16"/>
      <c r="IT1198" s="16"/>
      <c r="IU1198" s="16"/>
      <c r="IV1198" s="16"/>
      <c r="IW1198" s="16"/>
      <c r="IX1198" s="16"/>
      <c r="IY1198" s="16"/>
      <c r="IZ1198" s="16"/>
      <c r="JA1198" s="16"/>
      <c r="JB1198" s="16"/>
      <c r="JC1198" s="16"/>
      <c r="JD1198" s="16"/>
      <c r="JE1198" s="16"/>
      <c r="JF1198" s="16"/>
      <c r="JG1198" s="16"/>
      <c r="JH1198" s="16"/>
      <c r="JI1198" s="16"/>
      <c r="JJ1198" s="16"/>
      <c r="JK1198" s="16"/>
      <c r="JL1198" s="16"/>
      <c r="JM1198" s="16"/>
      <c r="JN1198" s="16"/>
      <c r="JO1198" s="16"/>
      <c r="JP1198" s="16"/>
    </row>
    <row r="1199" spans="2:276" s="18" customFormat="1" ht="15.75" customHeight="1" x14ac:dyDescent="0.25">
      <c r="B1199" s="16"/>
      <c r="C1199" s="16"/>
      <c r="D1199" s="16"/>
      <c r="E1199" s="16"/>
      <c r="F1199" s="16"/>
      <c r="G1199" s="16"/>
      <c r="H1199" s="16"/>
      <c r="I1199" s="16"/>
      <c r="J1199" s="16"/>
      <c r="K1199" s="16"/>
      <c r="L1199" s="16"/>
      <c r="M1199" s="16"/>
      <c r="N1199" s="16"/>
      <c r="O1199" s="16"/>
      <c r="P1199" s="16"/>
      <c r="Q1199" s="16"/>
      <c r="R1199" s="16"/>
      <c r="S1199" s="16"/>
      <c r="T1199" s="16"/>
      <c r="U1199" s="16"/>
      <c r="V1199" s="16"/>
      <c r="W1199" s="16"/>
      <c r="X1199" s="16"/>
      <c r="Y1199" s="16"/>
      <c r="Z1199" s="16"/>
      <c r="AA1199" s="16"/>
      <c r="AB1199" s="16"/>
      <c r="AC1199" s="16"/>
      <c r="AD1199" s="16"/>
      <c r="AE1199" s="16"/>
      <c r="AF1199" s="16"/>
      <c r="AG1199" s="16"/>
      <c r="AH1199" s="16"/>
      <c r="AI1199" s="16"/>
      <c r="AJ1199" s="16"/>
      <c r="AK1199" s="16"/>
      <c r="AL1199" s="16"/>
      <c r="AM1199" s="16"/>
      <c r="AN1199" s="16"/>
      <c r="AO1199" s="16"/>
      <c r="AP1199" s="16"/>
      <c r="AQ1199" s="16"/>
      <c r="AR1199" s="16"/>
      <c r="AS1199" s="16"/>
      <c r="AT1199" s="16"/>
      <c r="AU1199" s="16"/>
      <c r="AV1199" s="16"/>
      <c r="AW1199" s="16"/>
      <c r="AX1199" s="16"/>
      <c r="AY1199" s="16"/>
      <c r="AZ1199" s="16"/>
      <c r="BA1199" s="16"/>
      <c r="BB1199" s="16"/>
      <c r="BC1199" s="16"/>
      <c r="BD1199" s="16"/>
      <c r="BE1199" s="16"/>
      <c r="BF1199" s="16"/>
      <c r="BG1199" s="16"/>
      <c r="BH1199" s="16"/>
      <c r="BI1199" s="16"/>
      <c r="BJ1199" s="16"/>
      <c r="BK1199" s="16"/>
      <c r="BL1199" s="16"/>
      <c r="BM1199" s="16"/>
      <c r="BN1199" s="16"/>
      <c r="BO1199" s="16"/>
      <c r="BP1199" s="16"/>
      <c r="BQ1199" s="16"/>
      <c r="BR1199" s="16"/>
      <c r="BS1199" s="16"/>
      <c r="BT1199" s="16"/>
      <c r="BU1199" s="16"/>
      <c r="BV1199" s="16"/>
      <c r="BW1199" s="16"/>
      <c r="BX1199" s="16"/>
      <c r="BY1199" s="16"/>
      <c r="BZ1199" s="16"/>
      <c r="CA1199" s="16"/>
      <c r="CB1199" s="16"/>
      <c r="CC1199" s="16"/>
      <c r="CD1199" s="16"/>
      <c r="CE1199" s="16"/>
      <c r="CF1199" s="16"/>
      <c r="CG1199" s="16"/>
      <c r="CH1199" s="16"/>
      <c r="CI1199" s="16"/>
      <c r="CJ1199" s="16"/>
      <c r="CK1199" s="16"/>
      <c r="CL1199" s="16"/>
      <c r="CM1199" s="16"/>
      <c r="CN1199" s="16"/>
      <c r="CO1199" s="16"/>
      <c r="CP1199" s="16"/>
      <c r="CQ1199" s="16"/>
      <c r="CR1199" s="16"/>
      <c r="CS1199" s="16"/>
      <c r="CT1199" s="16"/>
      <c r="CU1199" s="16"/>
      <c r="CV1199" s="16"/>
      <c r="CW1199" s="16"/>
      <c r="CX1199" s="16"/>
      <c r="CY1199" s="16"/>
      <c r="CZ1199" s="16"/>
      <c r="DA1199" s="16"/>
      <c r="DB1199" s="16"/>
      <c r="DC1199" s="16"/>
      <c r="DD1199" s="16"/>
      <c r="DE1199" s="16"/>
      <c r="DF1199" s="16"/>
      <c r="DG1199" s="16"/>
      <c r="DH1199" s="16"/>
      <c r="DI1199" s="16"/>
      <c r="DJ1199" s="16"/>
      <c r="DK1199" s="16"/>
      <c r="DL1199" s="16"/>
      <c r="DM1199" s="16"/>
      <c r="DN1199" s="16"/>
      <c r="DO1199" s="16"/>
      <c r="DP1199" s="16"/>
      <c r="DQ1199" s="16"/>
      <c r="DR1199" s="16"/>
      <c r="DS1199" s="16"/>
      <c r="DT1199" s="16"/>
      <c r="DU1199" s="16"/>
      <c r="DV1199" s="16"/>
      <c r="DW1199" s="16"/>
      <c r="DX1199" s="16"/>
      <c r="DY1199" s="16"/>
      <c r="DZ1199" s="16"/>
      <c r="EA1199" s="16"/>
      <c r="EB1199" s="16"/>
      <c r="EC1199" s="16"/>
      <c r="ED1199" s="16"/>
      <c r="EE1199" s="16"/>
      <c r="EF1199" s="16"/>
      <c r="EG1199" s="16"/>
      <c r="EH1199" s="16"/>
      <c r="EI1199" s="16"/>
      <c r="EJ1199" s="16"/>
      <c r="EK1199" s="16"/>
      <c r="EL1199" s="16"/>
      <c r="EM1199" s="16"/>
      <c r="EN1199" s="16"/>
      <c r="EO1199" s="16"/>
      <c r="EP1199" s="16"/>
      <c r="EQ1199" s="16"/>
      <c r="ER1199" s="16"/>
      <c r="ES1199" s="16"/>
      <c r="ET1199" s="16"/>
      <c r="EU1199" s="16"/>
      <c r="EV1199" s="16"/>
      <c r="EW1199" s="16"/>
      <c r="EX1199" s="16"/>
      <c r="EY1199" s="16"/>
      <c r="EZ1199" s="16"/>
      <c r="FA1199" s="16"/>
      <c r="FB1199" s="16"/>
      <c r="FC1199" s="16"/>
      <c r="FD1199" s="16"/>
      <c r="FE1199" s="16"/>
      <c r="FF1199" s="16"/>
      <c r="FG1199" s="16"/>
      <c r="FH1199" s="16"/>
      <c r="FI1199" s="16"/>
      <c r="FJ1199" s="16"/>
      <c r="FK1199" s="16"/>
      <c r="FL1199" s="16"/>
      <c r="FM1199" s="16"/>
      <c r="FN1199" s="16"/>
      <c r="FO1199" s="16"/>
      <c r="FP1199" s="16"/>
      <c r="FQ1199" s="16"/>
      <c r="FR1199" s="16"/>
      <c r="FS1199" s="16"/>
      <c r="FT1199" s="16"/>
      <c r="FU1199" s="16"/>
      <c r="FV1199" s="16"/>
      <c r="FW1199" s="16"/>
      <c r="FX1199" s="16"/>
      <c r="FY1199" s="16"/>
      <c r="FZ1199" s="16"/>
      <c r="GA1199" s="16"/>
      <c r="GB1199" s="16"/>
      <c r="GC1199" s="16"/>
      <c r="GD1199" s="16"/>
      <c r="GE1199" s="16"/>
      <c r="GF1199" s="16"/>
      <c r="GG1199" s="16"/>
      <c r="GH1199" s="16"/>
      <c r="GI1199" s="16"/>
      <c r="GJ1199" s="16"/>
      <c r="GK1199" s="16"/>
      <c r="GL1199" s="16"/>
      <c r="GM1199" s="16"/>
      <c r="GN1199" s="16"/>
      <c r="GO1199" s="16"/>
      <c r="GP1199" s="16"/>
      <c r="GQ1199" s="16"/>
      <c r="GR1199" s="16"/>
      <c r="GS1199" s="16"/>
      <c r="GT1199" s="16"/>
      <c r="GU1199" s="16"/>
      <c r="GV1199" s="16"/>
      <c r="GW1199" s="16"/>
      <c r="GX1199" s="16"/>
      <c r="GY1199" s="16"/>
      <c r="GZ1199" s="16"/>
      <c r="HA1199" s="16"/>
      <c r="HB1199" s="16"/>
      <c r="HC1199" s="16"/>
      <c r="HD1199" s="16"/>
      <c r="HE1199" s="16"/>
      <c r="HF1199" s="16"/>
      <c r="HG1199" s="16"/>
      <c r="HH1199" s="16"/>
      <c r="HI1199" s="16"/>
      <c r="HJ1199" s="16"/>
      <c r="HK1199" s="16"/>
      <c r="HL1199" s="16"/>
      <c r="HM1199" s="16"/>
      <c r="HN1199" s="16"/>
      <c r="HO1199" s="16"/>
      <c r="HP1199" s="16"/>
      <c r="HQ1199" s="16"/>
      <c r="HR1199" s="16"/>
      <c r="HS1199" s="16"/>
      <c r="HT1199" s="16"/>
      <c r="HU1199" s="16"/>
      <c r="HV1199" s="16"/>
      <c r="HW1199" s="16"/>
      <c r="HX1199" s="16"/>
      <c r="HY1199" s="16"/>
      <c r="HZ1199" s="16"/>
      <c r="IA1199" s="16"/>
      <c r="IB1199" s="16"/>
      <c r="IC1199" s="16"/>
      <c r="ID1199" s="16"/>
      <c r="IE1199" s="16"/>
      <c r="IF1199" s="16"/>
      <c r="IG1199" s="16"/>
      <c r="IH1199" s="16"/>
      <c r="II1199" s="16"/>
      <c r="IJ1199" s="16"/>
      <c r="IK1199" s="16"/>
      <c r="IL1199" s="16"/>
      <c r="IM1199" s="16"/>
      <c r="IN1199" s="16"/>
      <c r="IO1199" s="16"/>
      <c r="IP1199" s="16"/>
      <c r="IQ1199" s="16"/>
      <c r="IR1199" s="16"/>
      <c r="IS1199" s="16"/>
      <c r="IT1199" s="16"/>
      <c r="IU1199" s="16"/>
      <c r="IV1199" s="16"/>
      <c r="IW1199" s="16"/>
      <c r="IX1199" s="16"/>
      <c r="IY1199" s="16"/>
      <c r="IZ1199" s="16"/>
      <c r="JA1199" s="16"/>
      <c r="JB1199" s="16"/>
      <c r="JC1199" s="16"/>
      <c r="JD1199" s="16"/>
      <c r="JE1199" s="16"/>
      <c r="JF1199" s="16"/>
      <c r="JG1199" s="16"/>
      <c r="JH1199" s="16"/>
      <c r="JI1199" s="16"/>
      <c r="JJ1199" s="16"/>
      <c r="JK1199" s="16"/>
      <c r="JL1199" s="16"/>
      <c r="JM1199" s="16"/>
      <c r="JN1199" s="16"/>
      <c r="JO1199" s="16"/>
      <c r="JP1199" s="16"/>
    </row>
    <row r="1200" spans="2:276" s="18" customFormat="1" ht="15.75" customHeight="1" x14ac:dyDescent="0.25">
      <c r="B1200" s="16"/>
      <c r="C1200" s="16"/>
      <c r="D1200" s="16"/>
      <c r="E1200" s="16"/>
      <c r="F1200" s="16"/>
      <c r="G1200" s="16"/>
      <c r="H1200" s="16"/>
      <c r="I1200" s="16"/>
      <c r="J1200" s="16"/>
      <c r="K1200" s="16"/>
      <c r="L1200" s="16"/>
      <c r="M1200" s="16"/>
      <c r="N1200" s="16"/>
      <c r="O1200" s="16"/>
      <c r="P1200" s="16"/>
      <c r="Q1200" s="16"/>
      <c r="R1200" s="16"/>
      <c r="S1200" s="16"/>
      <c r="T1200" s="16"/>
      <c r="U1200" s="16"/>
      <c r="V1200" s="16"/>
      <c r="W1200" s="16"/>
      <c r="X1200" s="16"/>
      <c r="Y1200" s="16"/>
      <c r="Z1200" s="16"/>
      <c r="AA1200" s="16"/>
      <c r="AB1200" s="16"/>
      <c r="AC1200" s="16"/>
      <c r="AD1200" s="16"/>
      <c r="AE1200" s="16"/>
      <c r="AF1200" s="16"/>
      <c r="AG1200" s="16"/>
      <c r="AH1200" s="16"/>
      <c r="AI1200" s="16"/>
      <c r="AJ1200" s="16"/>
      <c r="AK1200" s="16"/>
      <c r="AL1200" s="16"/>
      <c r="AM1200" s="16"/>
      <c r="AN1200" s="16"/>
      <c r="AO1200" s="16"/>
      <c r="AP1200" s="16"/>
      <c r="AQ1200" s="16"/>
      <c r="AR1200" s="16"/>
      <c r="AS1200" s="16"/>
      <c r="AT1200" s="16"/>
      <c r="AU1200" s="16"/>
      <c r="AV1200" s="16"/>
      <c r="AW1200" s="16"/>
      <c r="AX1200" s="16"/>
      <c r="AY1200" s="16"/>
      <c r="AZ1200" s="16"/>
      <c r="BA1200" s="16"/>
      <c r="BB1200" s="16"/>
      <c r="BC1200" s="16"/>
      <c r="BD1200" s="16"/>
      <c r="BE1200" s="16"/>
      <c r="BF1200" s="16"/>
      <c r="BG1200" s="16"/>
      <c r="BH1200" s="16"/>
      <c r="BI1200" s="16"/>
      <c r="BJ1200" s="16"/>
      <c r="BK1200" s="16"/>
      <c r="BL1200" s="16"/>
      <c r="BM1200" s="16"/>
      <c r="BN1200" s="16"/>
      <c r="BO1200" s="16"/>
      <c r="BP1200" s="16"/>
      <c r="BQ1200" s="16"/>
      <c r="BR1200" s="16"/>
      <c r="BS1200" s="16"/>
      <c r="BT1200" s="16"/>
      <c r="BU1200" s="16"/>
      <c r="BV1200" s="16"/>
      <c r="BW1200" s="16"/>
      <c r="BX1200" s="16"/>
      <c r="BY1200" s="16"/>
      <c r="BZ1200" s="16"/>
      <c r="CA1200" s="16"/>
      <c r="CB1200" s="16"/>
      <c r="CC1200" s="16"/>
      <c r="CD1200" s="16"/>
      <c r="CE1200" s="16"/>
      <c r="CF1200" s="16"/>
      <c r="CG1200" s="16"/>
      <c r="CH1200" s="16"/>
      <c r="CI1200" s="16"/>
      <c r="CJ1200" s="16"/>
      <c r="CK1200" s="16"/>
      <c r="CL1200" s="16"/>
      <c r="CM1200" s="16"/>
      <c r="CN1200" s="16"/>
      <c r="CO1200" s="16"/>
      <c r="CP1200" s="16"/>
      <c r="CQ1200" s="16"/>
      <c r="CR1200" s="16"/>
      <c r="CS1200" s="16"/>
      <c r="CT1200" s="16"/>
      <c r="CU1200" s="16"/>
      <c r="CV1200" s="16"/>
      <c r="CW1200" s="16"/>
      <c r="CX1200" s="16"/>
      <c r="CY1200" s="16"/>
      <c r="CZ1200" s="16"/>
      <c r="DA1200" s="16"/>
      <c r="DB1200" s="16"/>
      <c r="DC1200" s="16"/>
      <c r="DD1200" s="16"/>
      <c r="DE1200" s="16"/>
      <c r="DF1200" s="16"/>
      <c r="DG1200" s="16"/>
      <c r="DH1200" s="16"/>
      <c r="DI1200" s="16"/>
      <c r="DJ1200" s="16"/>
      <c r="DK1200" s="16"/>
      <c r="DL1200" s="16"/>
      <c r="DM1200" s="16"/>
      <c r="DN1200" s="16"/>
      <c r="DO1200" s="16"/>
      <c r="DP1200" s="16"/>
      <c r="DQ1200" s="16"/>
      <c r="DR1200" s="16"/>
      <c r="DS1200" s="16"/>
      <c r="DT1200" s="16"/>
      <c r="DU1200" s="16"/>
      <c r="DV1200" s="16"/>
      <c r="DW1200" s="16"/>
      <c r="DX1200" s="16"/>
      <c r="DY1200" s="16"/>
      <c r="DZ1200" s="16"/>
      <c r="EA1200" s="16"/>
      <c r="EB1200" s="16"/>
      <c r="EC1200" s="16"/>
      <c r="ED1200" s="16"/>
      <c r="EE1200" s="16"/>
      <c r="EF1200" s="16"/>
      <c r="EG1200" s="16"/>
      <c r="EH1200" s="16"/>
      <c r="EI1200" s="16"/>
      <c r="EJ1200" s="16"/>
      <c r="EK1200" s="16"/>
      <c r="EL1200" s="16"/>
      <c r="EM1200" s="16"/>
      <c r="EN1200" s="16"/>
      <c r="EO1200" s="16"/>
      <c r="EP1200" s="16"/>
      <c r="EQ1200" s="16"/>
      <c r="ER1200" s="16"/>
      <c r="ES1200" s="16"/>
      <c r="ET1200" s="16"/>
      <c r="EU1200" s="16"/>
      <c r="EV1200" s="16"/>
      <c r="EW1200" s="16"/>
      <c r="EX1200" s="16"/>
      <c r="EY1200" s="16"/>
      <c r="EZ1200" s="16"/>
      <c r="FA1200" s="16"/>
      <c r="FB1200" s="16"/>
      <c r="FC1200" s="16"/>
      <c r="FD1200" s="16"/>
      <c r="FE1200" s="16"/>
      <c r="FF1200" s="16"/>
      <c r="FG1200" s="16"/>
      <c r="FH1200" s="16"/>
      <c r="FI1200" s="16"/>
      <c r="FJ1200" s="16"/>
      <c r="FK1200" s="16"/>
      <c r="FL1200" s="16"/>
      <c r="FM1200" s="16"/>
      <c r="FN1200" s="16"/>
      <c r="FO1200" s="16"/>
      <c r="FP1200" s="16"/>
      <c r="FQ1200" s="16"/>
      <c r="FR1200" s="16"/>
      <c r="FS1200" s="16"/>
      <c r="FT1200" s="16"/>
      <c r="FU1200" s="16"/>
      <c r="FV1200" s="16"/>
      <c r="FW1200" s="16"/>
      <c r="FX1200" s="16"/>
      <c r="FY1200" s="16"/>
      <c r="FZ1200" s="16"/>
      <c r="GA1200" s="16"/>
      <c r="GB1200" s="16"/>
      <c r="GC1200" s="16"/>
      <c r="GD1200" s="16"/>
      <c r="GE1200" s="16"/>
      <c r="GF1200" s="16"/>
      <c r="GG1200" s="16"/>
      <c r="GH1200" s="16"/>
      <c r="GI1200" s="16"/>
      <c r="GJ1200" s="16"/>
      <c r="GK1200" s="16"/>
      <c r="GL1200" s="16"/>
      <c r="GM1200" s="16"/>
      <c r="GN1200" s="16"/>
      <c r="GO1200" s="16"/>
      <c r="GP1200" s="16"/>
      <c r="GQ1200" s="16"/>
      <c r="GR1200" s="16"/>
      <c r="GS1200" s="16"/>
      <c r="GT1200" s="16"/>
      <c r="GU1200" s="16"/>
      <c r="GV1200" s="16"/>
      <c r="GW1200" s="16"/>
      <c r="GX1200" s="16"/>
      <c r="GY1200" s="16"/>
      <c r="GZ1200" s="16"/>
      <c r="HA1200" s="16"/>
      <c r="HB1200" s="16"/>
      <c r="HC1200" s="16"/>
      <c r="HD1200" s="16"/>
      <c r="HE1200" s="16"/>
      <c r="HF1200" s="16"/>
      <c r="HG1200" s="16"/>
      <c r="HH1200" s="16"/>
      <c r="HI1200" s="16"/>
      <c r="HJ1200" s="16"/>
      <c r="HK1200" s="16"/>
      <c r="HL1200" s="16"/>
      <c r="HM1200" s="16"/>
      <c r="HN1200" s="16"/>
      <c r="HO1200" s="16"/>
      <c r="HP1200" s="16"/>
      <c r="HQ1200" s="16"/>
      <c r="HR1200" s="16"/>
      <c r="HS1200" s="16"/>
      <c r="HT1200" s="16"/>
      <c r="HU1200" s="16"/>
      <c r="HV1200" s="16"/>
      <c r="HW1200" s="16"/>
      <c r="HX1200" s="16"/>
      <c r="HY1200" s="16"/>
      <c r="HZ1200" s="16"/>
      <c r="IA1200" s="16"/>
      <c r="IB1200" s="16"/>
      <c r="IC1200" s="16"/>
      <c r="ID1200" s="16"/>
      <c r="IE1200" s="16"/>
      <c r="IF1200" s="16"/>
      <c r="IG1200" s="16"/>
      <c r="IH1200" s="16"/>
      <c r="II1200" s="16"/>
      <c r="IJ1200" s="16"/>
      <c r="IK1200" s="16"/>
      <c r="IL1200" s="16"/>
      <c r="IM1200" s="16"/>
      <c r="IN1200" s="16"/>
      <c r="IO1200" s="16"/>
      <c r="IP1200" s="16"/>
      <c r="IQ1200" s="16"/>
      <c r="IR1200" s="16"/>
      <c r="IS1200" s="16"/>
      <c r="IT1200" s="16"/>
      <c r="IU1200" s="16"/>
      <c r="IV1200" s="16"/>
      <c r="IW1200" s="16"/>
      <c r="IX1200" s="16"/>
      <c r="IY1200" s="16"/>
      <c r="IZ1200" s="16"/>
      <c r="JA1200" s="16"/>
      <c r="JB1200" s="16"/>
      <c r="JC1200" s="16"/>
      <c r="JD1200" s="16"/>
      <c r="JE1200" s="16"/>
      <c r="JF1200" s="16"/>
      <c r="JG1200" s="16"/>
      <c r="JH1200" s="16"/>
      <c r="JI1200" s="16"/>
      <c r="JJ1200" s="16"/>
      <c r="JK1200" s="16"/>
      <c r="JL1200" s="16"/>
      <c r="JM1200" s="16"/>
      <c r="JN1200" s="16"/>
      <c r="JO1200" s="16"/>
      <c r="JP1200" s="16"/>
    </row>
    <row r="1201" spans="2:276" s="18" customFormat="1" ht="15.75" customHeight="1" x14ac:dyDescent="0.25">
      <c r="B1201" s="16"/>
      <c r="C1201" s="16"/>
      <c r="D1201" s="16"/>
      <c r="E1201" s="16"/>
      <c r="F1201" s="16"/>
      <c r="G1201" s="16"/>
      <c r="H1201" s="16"/>
      <c r="I1201" s="16"/>
      <c r="J1201" s="16"/>
      <c r="K1201" s="16"/>
      <c r="L1201" s="16"/>
      <c r="M1201" s="16"/>
      <c r="N1201" s="16"/>
      <c r="O1201" s="16"/>
      <c r="P1201" s="16"/>
      <c r="Q1201" s="16"/>
      <c r="R1201" s="16"/>
      <c r="S1201" s="16"/>
      <c r="T1201" s="16"/>
      <c r="U1201" s="16"/>
      <c r="V1201" s="16"/>
      <c r="W1201" s="16"/>
      <c r="X1201" s="16"/>
      <c r="Y1201" s="16"/>
      <c r="Z1201" s="16"/>
      <c r="AA1201" s="16"/>
      <c r="AB1201" s="16"/>
      <c r="AC1201" s="16"/>
      <c r="AD1201" s="16"/>
      <c r="AE1201" s="16"/>
      <c r="AF1201" s="16"/>
      <c r="AG1201" s="16"/>
      <c r="AH1201" s="16"/>
      <c r="AI1201" s="16"/>
      <c r="AJ1201" s="16"/>
      <c r="AK1201" s="16"/>
      <c r="AL1201" s="16"/>
      <c r="AM1201" s="16"/>
      <c r="AN1201" s="16"/>
      <c r="AO1201" s="16"/>
      <c r="AP1201" s="16"/>
      <c r="AQ1201" s="16"/>
      <c r="AR1201" s="16"/>
      <c r="AS1201" s="16"/>
      <c r="AT1201" s="16"/>
      <c r="AU1201" s="16"/>
      <c r="AV1201" s="16"/>
      <c r="AW1201" s="16"/>
      <c r="AX1201" s="16"/>
      <c r="AY1201" s="16"/>
      <c r="AZ1201" s="16"/>
      <c r="BA1201" s="16"/>
      <c r="BB1201" s="16"/>
      <c r="BC1201" s="16"/>
      <c r="BD1201" s="16"/>
      <c r="BE1201" s="16"/>
      <c r="BF1201" s="16"/>
      <c r="BG1201" s="16"/>
      <c r="BH1201" s="16"/>
      <c r="BI1201" s="16"/>
      <c r="BJ1201" s="16"/>
      <c r="BK1201" s="16"/>
      <c r="BL1201" s="16"/>
      <c r="BM1201" s="16"/>
      <c r="BN1201" s="16"/>
      <c r="BO1201" s="16"/>
      <c r="BP1201" s="16"/>
      <c r="BQ1201" s="16"/>
      <c r="BR1201" s="16"/>
      <c r="BS1201" s="16"/>
      <c r="BT1201" s="16"/>
      <c r="BU1201" s="16"/>
      <c r="BV1201" s="16"/>
      <c r="BW1201" s="16"/>
      <c r="BX1201" s="16"/>
      <c r="BY1201" s="16"/>
      <c r="BZ1201" s="16"/>
      <c r="CA1201" s="16"/>
      <c r="CB1201" s="16"/>
      <c r="CC1201" s="16"/>
      <c r="CD1201" s="16"/>
      <c r="CE1201" s="16"/>
      <c r="CF1201" s="16"/>
      <c r="CG1201" s="16"/>
      <c r="CH1201" s="16"/>
      <c r="CI1201" s="16"/>
      <c r="CJ1201" s="16"/>
      <c r="CK1201" s="16"/>
      <c r="CL1201" s="16"/>
      <c r="CM1201" s="16"/>
      <c r="CN1201" s="16"/>
      <c r="CO1201" s="16"/>
      <c r="CP1201" s="16"/>
      <c r="CQ1201" s="16"/>
      <c r="CR1201" s="16"/>
      <c r="CS1201" s="16"/>
      <c r="CT1201" s="16"/>
      <c r="CU1201" s="16"/>
      <c r="CV1201" s="16"/>
      <c r="CW1201" s="16"/>
      <c r="CX1201" s="16"/>
      <c r="CY1201" s="16"/>
      <c r="CZ1201" s="16"/>
      <c r="DA1201" s="16"/>
      <c r="DB1201" s="16"/>
      <c r="DC1201" s="16"/>
      <c r="DD1201" s="16"/>
      <c r="DE1201" s="16"/>
      <c r="DF1201" s="16"/>
      <c r="DG1201" s="16"/>
      <c r="DH1201" s="16"/>
      <c r="DI1201" s="16"/>
      <c r="DJ1201" s="16"/>
      <c r="DK1201" s="16"/>
      <c r="DL1201" s="16"/>
      <c r="DM1201" s="16"/>
      <c r="DN1201" s="16"/>
      <c r="DO1201" s="16"/>
      <c r="DP1201" s="16"/>
      <c r="DQ1201" s="16"/>
      <c r="DR1201" s="16"/>
      <c r="DS1201" s="16"/>
      <c r="DT1201" s="16"/>
      <c r="DU1201" s="16"/>
      <c r="DV1201" s="16"/>
      <c r="DW1201" s="16"/>
      <c r="DX1201" s="16"/>
      <c r="DY1201" s="16"/>
      <c r="DZ1201" s="16"/>
      <c r="EA1201" s="16"/>
      <c r="EB1201" s="16"/>
      <c r="EC1201" s="16"/>
      <c r="ED1201" s="16"/>
      <c r="EE1201" s="16"/>
      <c r="EF1201" s="16"/>
      <c r="EG1201" s="16"/>
      <c r="EH1201" s="16"/>
      <c r="EI1201" s="16"/>
      <c r="EJ1201" s="16"/>
      <c r="EK1201" s="16"/>
      <c r="EL1201" s="16"/>
      <c r="EM1201" s="16"/>
      <c r="EN1201" s="16"/>
      <c r="EO1201" s="16"/>
      <c r="EP1201" s="16"/>
      <c r="EQ1201" s="16"/>
      <c r="ER1201" s="16"/>
      <c r="ES1201" s="16"/>
      <c r="ET1201" s="16"/>
      <c r="EU1201" s="16"/>
      <c r="EV1201" s="16"/>
      <c r="EW1201" s="16"/>
      <c r="EX1201" s="16"/>
      <c r="EY1201" s="16"/>
      <c r="EZ1201" s="16"/>
      <c r="FA1201" s="16"/>
      <c r="FB1201" s="16"/>
      <c r="FC1201" s="16"/>
      <c r="FD1201" s="16"/>
      <c r="FE1201" s="16"/>
      <c r="FF1201" s="16"/>
      <c r="FG1201" s="16"/>
      <c r="FH1201" s="16"/>
      <c r="FI1201" s="16"/>
      <c r="FJ1201" s="16"/>
      <c r="FK1201" s="16"/>
      <c r="FL1201" s="16"/>
      <c r="FM1201" s="16"/>
      <c r="FN1201" s="16"/>
      <c r="FO1201" s="16"/>
      <c r="FP1201" s="16"/>
      <c r="FQ1201" s="16"/>
      <c r="FR1201" s="16"/>
      <c r="FS1201" s="16"/>
      <c r="FT1201" s="16"/>
      <c r="FU1201" s="16"/>
      <c r="FV1201" s="16"/>
      <c r="FW1201" s="16"/>
      <c r="FX1201" s="16"/>
      <c r="FY1201" s="16"/>
      <c r="FZ1201" s="16"/>
      <c r="GA1201" s="16"/>
      <c r="GB1201" s="16"/>
      <c r="GC1201" s="16"/>
      <c r="GD1201" s="16"/>
      <c r="GE1201" s="16"/>
      <c r="GF1201" s="16"/>
      <c r="GG1201" s="16"/>
      <c r="GH1201" s="16"/>
      <c r="GI1201" s="16"/>
      <c r="GJ1201" s="16"/>
      <c r="GK1201" s="16"/>
      <c r="GL1201" s="16"/>
      <c r="GM1201" s="16"/>
      <c r="GN1201" s="16"/>
      <c r="GO1201" s="16"/>
      <c r="GP1201" s="16"/>
      <c r="GQ1201" s="16"/>
      <c r="GR1201" s="16"/>
      <c r="GS1201" s="16"/>
      <c r="GT1201" s="16"/>
      <c r="GU1201" s="16"/>
      <c r="GV1201" s="16"/>
      <c r="GW1201" s="16"/>
      <c r="GX1201" s="16"/>
      <c r="GY1201" s="16"/>
      <c r="GZ1201" s="16"/>
      <c r="HA1201" s="16"/>
      <c r="HB1201" s="16"/>
      <c r="HC1201" s="16"/>
      <c r="HD1201" s="16"/>
      <c r="HE1201" s="16"/>
      <c r="HF1201" s="16"/>
      <c r="HG1201" s="16"/>
      <c r="HH1201" s="16"/>
      <c r="HI1201" s="16"/>
      <c r="HJ1201" s="16"/>
      <c r="HK1201" s="16"/>
      <c r="HL1201" s="16"/>
      <c r="HM1201" s="16"/>
      <c r="HN1201" s="16"/>
      <c r="HO1201" s="16"/>
      <c r="HP1201" s="16"/>
      <c r="HQ1201" s="16"/>
      <c r="HR1201" s="16"/>
      <c r="HS1201" s="16"/>
      <c r="HT1201" s="16"/>
      <c r="HU1201" s="16"/>
      <c r="HV1201" s="16"/>
      <c r="HW1201" s="16"/>
      <c r="HX1201" s="16"/>
      <c r="HY1201" s="16"/>
      <c r="HZ1201" s="16"/>
      <c r="IA1201" s="16"/>
      <c r="IB1201" s="16"/>
      <c r="IC1201" s="16"/>
      <c r="ID1201" s="16"/>
      <c r="IE1201" s="16"/>
      <c r="IF1201" s="16"/>
      <c r="IG1201" s="16"/>
      <c r="IH1201" s="16"/>
      <c r="II1201" s="16"/>
      <c r="IJ1201" s="16"/>
      <c r="IK1201" s="16"/>
      <c r="IL1201" s="16"/>
      <c r="IM1201" s="16"/>
      <c r="IN1201" s="16"/>
      <c r="IO1201" s="16"/>
      <c r="IP1201" s="16"/>
      <c r="IQ1201" s="16"/>
      <c r="IR1201" s="16"/>
      <c r="IS1201" s="16"/>
      <c r="IT1201" s="16"/>
      <c r="IU1201" s="16"/>
      <c r="IV1201" s="16"/>
      <c r="IW1201" s="16"/>
      <c r="IX1201" s="16"/>
      <c r="IY1201" s="16"/>
      <c r="IZ1201" s="16"/>
      <c r="JA1201" s="16"/>
      <c r="JB1201" s="16"/>
      <c r="JC1201" s="16"/>
      <c r="JD1201" s="16"/>
      <c r="JE1201" s="16"/>
      <c r="JF1201" s="16"/>
      <c r="JG1201" s="16"/>
      <c r="JH1201" s="16"/>
      <c r="JI1201" s="16"/>
      <c r="JJ1201" s="16"/>
      <c r="JK1201" s="16"/>
      <c r="JL1201" s="16"/>
      <c r="JM1201" s="16"/>
      <c r="JN1201" s="16"/>
      <c r="JO1201" s="16"/>
      <c r="JP1201" s="16"/>
    </row>
    <row r="1202" spans="2:276" s="18" customFormat="1" ht="15.75" customHeight="1" x14ac:dyDescent="0.25">
      <c r="B1202" s="16"/>
      <c r="C1202" s="16"/>
      <c r="D1202" s="16"/>
      <c r="E1202" s="16"/>
      <c r="F1202" s="16"/>
      <c r="G1202" s="16"/>
      <c r="H1202" s="16"/>
      <c r="I1202" s="16"/>
      <c r="J1202" s="16"/>
      <c r="K1202" s="16"/>
      <c r="L1202" s="16"/>
      <c r="M1202" s="16"/>
      <c r="N1202" s="16"/>
      <c r="O1202" s="16"/>
      <c r="P1202" s="16"/>
      <c r="Q1202" s="16"/>
      <c r="R1202" s="16"/>
      <c r="S1202" s="16"/>
      <c r="T1202" s="16"/>
      <c r="U1202" s="16"/>
      <c r="V1202" s="16"/>
      <c r="W1202" s="16"/>
      <c r="X1202" s="16"/>
      <c r="Y1202" s="16"/>
      <c r="Z1202" s="16"/>
      <c r="AA1202" s="16"/>
      <c r="AB1202" s="16"/>
      <c r="AC1202" s="16"/>
      <c r="AD1202" s="16"/>
      <c r="AE1202" s="16"/>
      <c r="AF1202" s="16"/>
      <c r="AG1202" s="16"/>
      <c r="AH1202" s="16"/>
      <c r="AI1202" s="16"/>
      <c r="AJ1202" s="16"/>
      <c r="AK1202" s="16"/>
      <c r="AL1202" s="16"/>
      <c r="AM1202" s="16"/>
      <c r="AN1202" s="16"/>
      <c r="AO1202" s="16"/>
      <c r="AP1202" s="16"/>
      <c r="AQ1202" s="16"/>
      <c r="AR1202" s="16"/>
      <c r="AS1202" s="16"/>
      <c r="AT1202" s="16"/>
      <c r="AU1202" s="16"/>
      <c r="AV1202" s="16"/>
      <c r="AW1202" s="16"/>
      <c r="AX1202" s="16"/>
      <c r="AY1202" s="16"/>
      <c r="AZ1202" s="16"/>
      <c r="BA1202" s="16"/>
      <c r="BB1202" s="16"/>
      <c r="BC1202" s="16"/>
      <c r="BD1202" s="16"/>
      <c r="BE1202" s="16"/>
      <c r="BF1202" s="16"/>
      <c r="BG1202" s="16"/>
      <c r="BH1202" s="16"/>
      <c r="BI1202" s="16"/>
      <c r="BJ1202" s="16"/>
      <c r="BK1202" s="16"/>
      <c r="BL1202" s="16"/>
      <c r="BM1202" s="16"/>
      <c r="BN1202" s="16"/>
      <c r="BO1202" s="16"/>
      <c r="BP1202" s="16"/>
      <c r="BQ1202" s="16"/>
      <c r="BR1202" s="16"/>
      <c r="BS1202" s="16"/>
      <c r="BT1202" s="16"/>
      <c r="BU1202" s="16"/>
      <c r="BV1202" s="16"/>
      <c r="BW1202" s="16"/>
      <c r="BX1202" s="16"/>
      <c r="BY1202" s="16"/>
      <c r="BZ1202" s="16"/>
      <c r="CA1202" s="16"/>
      <c r="CB1202" s="16"/>
      <c r="CC1202" s="16"/>
      <c r="CD1202" s="16"/>
      <c r="CE1202" s="16"/>
      <c r="CF1202" s="16"/>
      <c r="CG1202" s="16"/>
      <c r="CH1202" s="16"/>
      <c r="CI1202" s="16"/>
      <c r="CJ1202" s="16"/>
      <c r="CK1202" s="16"/>
      <c r="CL1202" s="16"/>
      <c r="CM1202" s="16"/>
      <c r="CN1202" s="16"/>
      <c r="CO1202" s="16"/>
      <c r="CP1202" s="16"/>
      <c r="CQ1202" s="16"/>
      <c r="CR1202" s="16"/>
      <c r="CS1202" s="16"/>
      <c r="CT1202" s="16"/>
      <c r="CU1202" s="16"/>
      <c r="CV1202" s="16"/>
      <c r="CW1202" s="16"/>
      <c r="CX1202" s="16"/>
      <c r="CY1202" s="16"/>
      <c r="CZ1202" s="16"/>
      <c r="DA1202" s="16"/>
      <c r="DB1202" s="16"/>
      <c r="DC1202" s="16"/>
      <c r="DD1202" s="16"/>
      <c r="DE1202" s="16"/>
      <c r="DF1202" s="16"/>
      <c r="DG1202" s="16"/>
      <c r="DH1202" s="16"/>
      <c r="DI1202" s="16"/>
      <c r="DJ1202" s="16"/>
      <c r="DK1202" s="16"/>
      <c r="DL1202" s="16"/>
      <c r="DM1202" s="16"/>
      <c r="DN1202" s="16"/>
      <c r="DO1202" s="16"/>
      <c r="DP1202" s="16"/>
      <c r="DQ1202" s="16"/>
      <c r="DR1202" s="16"/>
      <c r="DS1202" s="16"/>
      <c r="DT1202" s="16"/>
      <c r="DU1202" s="16"/>
      <c r="DV1202" s="16"/>
      <c r="DW1202" s="16"/>
      <c r="DX1202" s="16"/>
      <c r="DY1202" s="16"/>
      <c r="DZ1202" s="16"/>
      <c r="EA1202" s="16"/>
      <c r="EB1202" s="16"/>
      <c r="EC1202" s="16"/>
      <c r="ED1202" s="16"/>
      <c r="EE1202" s="16"/>
      <c r="EF1202" s="16"/>
      <c r="EG1202" s="16"/>
      <c r="EH1202" s="16"/>
      <c r="EI1202" s="16"/>
      <c r="EJ1202" s="16"/>
      <c r="EK1202" s="16"/>
      <c r="EL1202" s="16"/>
      <c r="EM1202" s="16"/>
      <c r="EN1202" s="16"/>
      <c r="EO1202" s="16"/>
      <c r="EP1202" s="16"/>
      <c r="EQ1202" s="16"/>
      <c r="ER1202" s="16"/>
      <c r="ES1202" s="16"/>
      <c r="ET1202" s="16"/>
      <c r="EU1202" s="16"/>
      <c r="EV1202" s="16"/>
      <c r="EW1202" s="16"/>
      <c r="EX1202" s="16"/>
      <c r="EY1202" s="16"/>
      <c r="EZ1202" s="16"/>
      <c r="FA1202" s="16"/>
      <c r="FB1202" s="16"/>
      <c r="FC1202" s="16"/>
      <c r="FD1202" s="16"/>
      <c r="FE1202" s="16"/>
      <c r="FF1202" s="16"/>
      <c r="FG1202" s="16"/>
      <c r="FH1202" s="16"/>
      <c r="FI1202" s="16"/>
      <c r="FJ1202" s="16"/>
      <c r="FK1202" s="16"/>
      <c r="FL1202" s="16"/>
      <c r="FM1202" s="16"/>
      <c r="FN1202" s="16"/>
      <c r="FO1202" s="16"/>
      <c r="FP1202" s="16"/>
      <c r="FQ1202" s="16"/>
      <c r="FR1202" s="16"/>
      <c r="FS1202" s="16"/>
      <c r="FT1202" s="16"/>
      <c r="FU1202" s="16"/>
      <c r="FV1202" s="16"/>
      <c r="FW1202" s="16"/>
      <c r="FX1202" s="16"/>
      <c r="FY1202" s="16"/>
      <c r="FZ1202" s="16"/>
      <c r="GA1202" s="16"/>
      <c r="GB1202" s="16"/>
      <c r="GC1202" s="16"/>
      <c r="GD1202" s="16"/>
      <c r="GE1202" s="16"/>
      <c r="GF1202" s="16"/>
      <c r="GG1202" s="16"/>
      <c r="GH1202" s="16"/>
      <c r="GI1202" s="16"/>
      <c r="GJ1202" s="16"/>
      <c r="GK1202" s="16"/>
      <c r="GL1202" s="16"/>
      <c r="GM1202" s="16"/>
      <c r="GN1202" s="16"/>
      <c r="GO1202" s="16"/>
      <c r="GP1202" s="16"/>
      <c r="GQ1202" s="16"/>
      <c r="GR1202" s="16"/>
      <c r="GS1202" s="16"/>
      <c r="GT1202" s="16"/>
      <c r="GU1202" s="16"/>
      <c r="GV1202" s="16"/>
      <c r="GW1202" s="16"/>
      <c r="GX1202" s="16"/>
      <c r="GY1202" s="16"/>
      <c r="GZ1202" s="16"/>
      <c r="HA1202" s="16"/>
      <c r="HB1202" s="16"/>
      <c r="HC1202" s="16"/>
      <c r="HD1202" s="16"/>
      <c r="HE1202" s="16"/>
      <c r="HF1202" s="16"/>
      <c r="HG1202" s="16"/>
      <c r="HH1202" s="16"/>
      <c r="HI1202" s="16"/>
      <c r="HJ1202" s="16"/>
      <c r="HK1202" s="16"/>
      <c r="HL1202" s="16"/>
      <c r="HM1202" s="16"/>
      <c r="HN1202" s="16"/>
      <c r="HO1202" s="16"/>
      <c r="HP1202" s="16"/>
      <c r="HQ1202" s="16"/>
      <c r="HR1202" s="16"/>
      <c r="HS1202" s="16"/>
      <c r="HT1202" s="16"/>
      <c r="HU1202" s="16"/>
      <c r="HV1202" s="16"/>
      <c r="HW1202" s="16"/>
      <c r="HX1202" s="16"/>
      <c r="HY1202" s="16"/>
      <c r="HZ1202" s="16"/>
      <c r="IA1202" s="16"/>
      <c r="IB1202" s="16"/>
      <c r="IC1202" s="16"/>
      <c r="ID1202" s="16"/>
      <c r="IE1202" s="16"/>
      <c r="IF1202" s="16"/>
      <c r="IG1202" s="16"/>
      <c r="IH1202" s="16"/>
      <c r="II1202" s="16"/>
      <c r="IJ1202" s="16"/>
      <c r="IK1202" s="16"/>
      <c r="IL1202" s="16"/>
      <c r="IM1202" s="16"/>
      <c r="IN1202" s="16"/>
      <c r="IO1202" s="16"/>
      <c r="IP1202" s="16"/>
      <c r="IQ1202" s="16"/>
      <c r="IR1202" s="16"/>
      <c r="IS1202" s="16"/>
      <c r="IT1202" s="16"/>
      <c r="IU1202" s="16"/>
      <c r="IV1202" s="16"/>
      <c r="IW1202" s="16"/>
      <c r="IX1202" s="16"/>
      <c r="IY1202" s="16"/>
      <c r="IZ1202" s="16"/>
      <c r="JA1202" s="16"/>
      <c r="JB1202" s="16"/>
      <c r="JC1202" s="16"/>
      <c r="JD1202" s="16"/>
      <c r="JE1202" s="16"/>
      <c r="JF1202" s="16"/>
      <c r="JG1202" s="16"/>
      <c r="JH1202" s="16"/>
      <c r="JI1202" s="16"/>
      <c r="JJ1202" s="16"/>
      <c r="JK1202" s="16"/>
      <c r="JL1202" s="16"/>
      <c r="JM1202" s="16"/>
      <c r="JN1202" s="16"/>
      <c r="JO1202" s="16"/>
      <c r="JP1202" s="16"/>
    </row>
    <row r="1203" spans="2:276" s="18" customFormat="1" ht="15.75" customHeight="1" x14ac:dyDescent="0.25">
      <c r="B1203" s="16"/>
      <c r="C1203" s="16"/>
      <c r="D1203" s="16"/>
      <c r="E1203" s="16"/>
      <c r="F1203" s="16"/>
      <c r="G1203" s="16"/>
      <c r="H1203" s="16"/>
      <c r="I1203" s="16"/>
      <c r="J1203" s="16"/>
      <c r="K1203" s="16"/>
      <c r="L1203" s="16"/>
      <c r="M1203" s="16"/>
      <c r="N1203" s="16"/>
      <c r="O1203" s="16"/>
      <c r="P1203" s="16"/>
      <c r="Q1203" s="16"/>
      <c r="R1203" s="16"/>
      <c r="S1203" s="16"/>
      <c r="T1203" s="16"/>
      <c r="U1203" s="16"/>
      <c r="V1203" s="16"/>
      <c r="W1203" s="16"/>
      <c r="X1203" s="16"/>
      <c r="Y1203" s="16"/>
      <c r="Z1203" s="16"/>
      <c r="AA1203" s="16"/>
      <c r="AB1203" s="16"/>
      <c r="AC1203" s="16"/>
      <c r="AD1203" s="16"/>
      <c r="AE1203" s="16"/>
      <c r="AF1203" s="16"/>
      <c r="AG1203" s="16"/>
      <c r="AH1203" s="16"/>
      <c r="AI1203" s="16"/>
      <c r="AJ1203" s="16"/>
      <c r="AK1203" s="16"/>
      <c r="AL1203" s="16"/>
      <c r="AM1203" s="16"/>
      <c r="AN1203" s="16"/>
      <c r="AO1203" s="16"/>
      <c r="AP1203" s="16"/>
      <c r="AQ1203" s="16"/>
      <c r="AR1203" s="16"/>
      <c r="AS1203" s="16"/>
      <c r="AT1203" s="16"/>
      <c r="AU1203" s="16"/>
      <c r="AV1203" s="16"/>
      <c r="AW1203" s="16"/>
      <c r="AX1203" s="16"/>
      <c r="AY1203" s="16"/>
      <c r="AZ1203" s="16"/>
      <c r="BA1203" s="16"/>
      <c r="BB1203" s="16"/>
      <c r="BC1203" s="16"/>
      <c r="BD1203" s="16"/>
      <c r="BE1203" s="16"/>
      <c r="BF1203" s="16"/>
      <c r="BG1203" s="16"/>
      <c r="BH1203" s="16"/>
      <c r="BI1203" s="16"/>
      <c r="BJ1203" s="16"/>
      <c r="BK1203" s="16"/>
      <c r="BL1203" s="16"/>
      <c r="BM1203" s="16"/>
      <c r="BN1203" s="16"/>
      <c r="BO1203" s="16"/>
      <c r="BP1203" s="16"/>
      <c r="BQ1203" s="16"/>
      <c r="BR1203" s="16"/>
      <c r="BS1203" s="16"/>
      <c r="BT1203" s="16"/>
      <c r="BU1203" s="16"/>
      <c r="BV1203" s="16"/>
      <c r="BW1203" s="16"/>
      <c r="BX1203" s="16"/>
      <c r="BY1203" s="16"/>
      <c r="BZ1203" s="16"/>
      <c r="CA1203" s="16"/>
      <c r="CB1203" s="16"/>
      <c r="CC1203" s="16"/>
      <c r="CD1203" s="16"/>
      <c r="CE1203" s="16"/>
      <c r="CF1203" s="16"/>
      <c r="CG1203" s="16"/>
      <c r="CH1203" s="16"/>
      <c r="CI1203" s="16"/>
      <c r="CJ1203" s="16"/>
      <c r="CK1203" s="16"/>
      <c r="CL1203" s="16"/>
      <c r="CM1203" s="16"/>
      <c r="CN1203" s="16"/>
      <c r="CO1203" s="16"/>
      <c r="CP1203" s="16"/>
      <c r="CQ1203" s="16"/>
      <c r="CR1203" s="16"/>
      <c r="CS1203" s="16"/>
      <c r="CT1203" s="16"/>
      <c r="CU1203" s="16"/>
      <c r="CV1203" s="16"/>
      <c r="CW1203" s="16"/>
      <c r="CX1203" s="16"/>
      <c r="CY1203" s="16"/>
      <c r="CZ1203" s="16"/>
      <c r="DA1203" s="16"/>
      <c r="DB1203" s="16"/>
      <c r="DC1203" s="16"/>
      <c r="DD1203" s="16"/>
      <c r="DE1203" s="16"/>
      <c r="DF1203" s="16"/>
      <c r="DG1203" s="16"/>
      <c r="DH1203" s="16"/>
      <c r="DI1203" s="16"/>
      <c r="DJ1203" s="16"/>
      <c r="DK1203" s="16"/>
      <c r="DL1203" s="16"/>
      <c r="DM1203" s="16"/>
      <c r="DN1203" s="16"/>
      <c r="DO1203" s="16"/>
      <c r="DP1203" s="16"/>
      <c r="DQ1203" s="16"/>
      <c r="DR1203" s="16"/>
      <c r="DS1203" s="16"/>
      <c r="DT1203" s="16"/>
      <c r="DU1203" s="16"/>
      <c r="DV1203" s="16"/>
      <c r="DW1203" s="16"/>
      <c r="DX1203" s="16"/>
      <c r="DY1203" s="16"/>
      <c r="DZ1203" s="16"/>
      <c r="EA1203" s="16"/>
      <c r="EB1203" s="16"/>
      <c r="EC1203" s="16"/>
      <c r="ED1203" s="16"/>
      <c r="EE1203" s="16"/>
      <c r="EF1203" s="16"/>
      <c r="EG1203" s="16"/>
      <c r="EH1203" s="16"/>
      <c r="EI1203" s="16"/>
      <c r="EJ1203" s="16"/>
      <c r="EK1203" s="16"/>
      <c r="EL1203" s="16"/>
      <c r="EM1203" s="16"/>
      <c r="EN1203" s="16"/>
      <c r="EO1203" s="16"/>
      <c r="EP1203" s="16"/>
      <c r="EQ1203" s="16"/>
      <c r="ER1203" s="16"/>
      <c r="ES1203" s="16"/>
      <c r="ET1203" s="16"/>
      <c r="EU1203" s="16"/>
      <c r="EV1203" s="16"/>
      <c r="EW1203" s="16"/>
      <c r="EX1203" s="16"/>
      <c r="EY1203" s="16"/>
      <c r="EZ1203" s="16"/>
      <c r="FA1203" s="16"/>
      <c r="FB1203" s="16"/>
      <c r="FC1203" s="16"/>
      <c r="FD1203" s="16"/>
      <c r="FE1203" s="16"/>
      <c r="FF1203" s="16"/>
      <c r="FG1203" s="16"/>
      <c r="FH1203" s="16"/>
      <c r="FI1203" s="16"/>
      <c r="FJ1203" s="16"/>
      <c r="FK1203" s="16"/>
      <c r="FL1203" s="16"/>
      <c r="FM1203" s="16"/>
      <c r="FN1203" s="16"/>
      <c r="FO1203" s="16"/>
      <c r="FP1203" s="16"/>
      <c r="FQ1203" s="16"/>
      <c r="FR1203" s="16"/>
      <c r="FS1203" s="16"/>
      <c r="FT1203" s="16"/>
      <c r="FU1203" s="16"/>
      <c r="FV1203" s="16"/>
      <c r="FW1203" s="16"/>
      <c r="FX1203" s="16"/>
      <c r="FY1203" s="16"/>
      <c r="FZ1203" s="16"/>
      <c r="GA1203" s="16"/>
      <c r="GB1203" s="16"/>
      <c r="GC1203" s="16"/>
      <c r="GD1203" s="16"/>
      <c r="GE1203" s="16"/>
      <c r="GF1203" s="16"/>
      <c r="GG1203" s="16"/>
      <c r="GH1203" s="16"/>
      <c r="GI1203" s="16"/>
      <c r="GJ1203" s="16"/>
      <c r="GK1203" s="16"/>
      <c r="GL1203" s="16"/>
      <c r="GM1203" s="16"/>
      <c r="GN1203" s="16"/>
      <c r="GO1203" s="16"/>
      <c r="GP1203" s="16"/>
      <c r="GQ1203" s="16"/>
      <c r="GR1203" s="16"/>
      <c r="GS1203" s="16"/>
      <c r="GT1203" s="16"/>
      <c r="GU1203" s="16"/>
      <c r="GV1203" s="16"/>
      <c r="GW1203" s="16"/>
      <c r="GX1203" s="16"/>
      <c r="GY1203" s="16"/>
      <c r="GZ1203" s="16"/>
      <c r="HA1203" s="16"/>
      <c r="HB1203" s="16"/>
      <c r="HC1203" s="16"/>
      <c r="HD1203" s="16"/>
      <c r="HE1203" s="16"/>
      <c r="HF1203" s="16"/>
      <c r="HG1203" s="16"/>
      <c r="HH1203" s="16"/>
      <c r="HI1203" s="16"/>
      <c r="HJ1203" s="16"/>
      <c r="HK1203" s="16"/>
      <c r="HL1203" s="16"/>
      <c r="HM1203" s="16"/>
      <c r="HN1203" s="16"/>
      <c r="HO1203" s="16"/>
      <c r="HP1203" s="16"/>
      <c r="HQ1203" s="16"/>
      <c r="HR1203" s="16"/>
      <c r="HS1203" s="16"/>
      <c r="HT1203" s="16"/>
      <c r="HU1203" s="16"/>
      <c r="HV1203" s="16"/>
      <c r="HW1203" s="16"/>
      <c r="HX1203" s="16"/>
      <c r="HY1203" s="16"/>
      <c r="HZ1203" s="16"/>
      <c r="IA1203" s="16"/>
      <c r="IB1203" s="16"/>
      <c r="IC1203" s="16"/>
      <c r="ID1203" s="16"/>
      <c r="IE1203" s="16"/>
      <c r="IF1203" s="16"/>
      <c r="IG1203" s="16"/>
      <c r="IH1203" s="16"/>
      <c r="II1203" s="16"/>
      <c r="IJ1203" s="16"/>
      <c r="IK1203" s="16"/>
      <c r="IL1203" s="16"/>
      <c r="IM1203" s="16"/>
      <c r="IN1203" s="16"/>
      <c r="IO1203" s="16"/>
      <c r="IP1203" s="16"/>
      <c r="IQ1203" s="16"/>
      <c r="IR1203" s="16"/>
      <c r="IS1203" s="16"/>
      <c r="IT1203" s="16"/>
      <c r="IU1203" s="16"/>
      <c r="IV1203" s="16"/>
      <c r="IW1203" s="16"/>
      <c r="IX1203" s="16"/>
      <c r="IY1203" s="16"/>
      <c r="IZ1203" s="16"/>
      <c r="JA1203" s="16"/>
      <c r="JB1203" s="16"/>
      <c r="JC1203" s="16"/>
      <c r="JD1203" s="16"/>
      <c r="JE1203" s="16"/>
      <c r="JF1203" s="16"/>
      <c r="JG1203" s="16"/>
      <c r="JH1203" s="16"/>
      <c r="JI1203" s="16"/>
      <c r="JJ1203" s="16"/>
      <c r="JK1203" s="16"/>
      <c r="JL1203" s="16"/>
      <c r="JM1203" s="16"/>
      <c r="JN1203" s="16"/>
      <c r="JO1203" s="16"/>
      <c r="JP1203" s="16"/>
    </row>
    <row r="1204" spans="2:276" s="18" customFormat="1" ht="15.75" customHeight="1" x14ac:dyDescent="0.25">
      <c r="B1204" s="16"/>
      <c r="C1204" s="16"/>
      <c r="D1204" s="16"/>
      <c r="E1204" s="16"/>
      <c r="F1204" s="16"/>
      <c r="G1204" s="16"/>
      <c r="H1204" s="16"/>
      <c r="I1204" s="16"/>
      <c r="J1204" s="16"/>
      <c r="K1204" s="16"/>
      <c r="L1204" s="16"/>
      <c r="M1204" s="16"/>
      <c r="N1204" s="16"/>
      <c r="O1204" s="16"/>
      <c r="P1204" s="16"/>
      <c r="Q1204" s="16"/>
      <c r="R1204" s="16"/>
      <c r="S1204" s="16"/>
      <c r="T1204" s="16"/>
      <c r="U1204" s="16"/>
      <c r="V1204" s="16"/>
      <c r="W1204" s="16"/>
      <c r="X1204" s="16"/>
      <c r="Y1204" s="16"/>
      <c r="Z1204" s="16"/>
      <c r="AA1204" s="16"/>
      <c r="AB1204" s="16"/>
      <c r="AC1204" s="16"/>
      <c r="AD1204" s="16"/>
      <c r="AE1204" s="16"/>
      <c r="AF1204" s="16"/>
      <c r="AG1204" s="16"/>
      <c r="AH1204" s="16"/>
      <c r="AI1204" s="16"/>
      <c r="AJ1204" s="16"/>
      <c r="AK1204" s="16"/>
      <c r="AL1204" s="16"/>
      <c r="AM1204" s="16"/>
      <c r="AN1204" s="16"/>
      <c r="AO1204" s="16"/>
      <c r="AP1204" s="16"/>
      <c r="AQ1204" s="16"/>
      <c r="AR1204" s="16"/>
      <c r="AS1204" s="16"/>
      <c r="AT1204" s="16"/>
      <c r="AU1204" s="16"/>
      <c r="AV1204" s="16"/>
      <c r="AW1204" s="16"/>
      <c r="AX1204" s="16"/>
      <c r="AY1204" s="16"/>
      <c r="AZ1204" s="16"/>
      <c r="BA1204" s="16"/>
      <c r="BB1204" s="16"/>
      <c r="BC1204" s="16"/>
      <c r="BD1204" s="16"/>
      <c r="BE1204" s="16"/>
      <c r="BF1204" s="16"/>
      <c r="BG1204" s="16"/>
      <c r="BH1204" s="16"/>
      <c r="BI1204" s="16"/>
      <c r="BJ1204" s="16"/>
      <c r="BK1204" s="16"/>
      <c r="BL1204" s="16"/>
      <c r="BM1204" s="16"/>
      <c r="BN1204" s="16"/>
      <c r="BO1204" s="16"/>
      <c r="BP1204" s="16"/>
      <c r="BQ1204" s="16"/>
      <c r="BR1204" s="16"/>
      <c r="BS1204" s="16"/>
      <c r="BT1204" s="16"/>
      <c r="BU1204" s="16"/>
      <c r="BV1204" s="16"/>
      <c r="BW1204" s="16"/>
      <c r="BX1204" s="16"/>
      <c r="BY1204" s="16"/>
      <c r="BZ1204" s="16"/>
      <c r="CA1204" s="16"/>
      <c r="CB1204" s="16"/>
      <c r="CC1204" s="16"/>
      <c r="CD1204" s="16"/>
      <c r="CE1204" s="16"/>
      <c r="CF1204" s="16"/>
      <c r="CG1204" s="16"/>
      <c r="CH1204" s="16"/>
      <c r="CI1204" s="16"/>
      <c r="CJ1204" s="16"/>
      <c r="CK1204" s="16"/>
      <c r="CL1204" s="16"/>
      <c r="CM1204" s="16"/>
      <c r="CN1204" s="16"/>
      <c r="CO1204" s="16"/>
      <c r="CP1204" s="16"/>
      <c r="CQ1204" s="16"/>
      <c r="CR1204" s="16"/>
      <c r="CS1204" s="16"/>
      <c r="CT1204" s="16"/>
      <c r="CU1204" s="16"/>
      <c r="CV1204" s="16"/>
      <c r="CW1204" s="16"/>
      <c r="CX1204" s="16"/>
      <c r="CY1204" s="16"/>
      <c r="CZ1204" s="16"/>
      <c r="DA1204" s="16"/>
      <c r="DB1204" s="16"/>
      <c r="DC1204" s="16"/>
      <c r="DD1204" s="16"/>
      <c r="DE1204" s="16"/>
      <c r="DF1204" s="16"/>
      <c r="DG1204" s="16"/>
      <c r="DH1204" s="16"/>
      <c r="DI1204" s="16"/>
      <c r="DJ1204" s="16"/>
      <c r="DK1204" s="16"/>
      <c r="DL1204" s="16"/>
      <c r="DM1204" s="16"/>
      <c r="DN1204" s="16"/>
      <c r="DO1204" s="16"/>
      <c r="DP1204" s="16"/>
      <c r="DQ1204" s="16"/>
      <c r="DR1204" s="16"/>
      <c r="DS1204" s="16"/>
      <c r="DT1204" s="16"/>
      <c r="DU1204" s="16"/>
      <c r="DV1204" s="16"/>
      <c r="DW1204" s="16"/>
      <c r="DX1204" s="16"/>
      <c r="DY1204" s="16"/>
      <c r="DZ1204" s="16"/>
      <c r="EA1204" s="16"/>
      <c r="EB1204" s="16"/>
      <c r="EC1204" s="16"/>
      <c r="ED1204" s="16"/>
      <c r="EE1204" s="16"/>
      <c r="EF1204" s="16"/>
      <c r="EG1204" s="16"/>
      <c r="EH1204" s="16"/>
      <c r="EI1204" s="16"/>
      <c r="EJ1204" s="16"/>
      <c r="EK1204" s="16"/>
      <c r="EL1204" s="16"/>
      <c r="EM1204" s="16"/>
      <c r="EN1204" s="16"/>
      <c r="EO1204" s="16"/>
      <c r="EP1204" s="16"/>
      <c r="EQ1204" s="16"/>
      <c r="ER1204" s="16"/>
      <c r="ES1204" s="16"/>
      <c r="ET1204" s="16"/>
      <c r="EU1204" s="16"/>
      <c r="EV1204" s="16"/>
      <c r="EW1204" s="16"/>
      <c r="EX1204" s="16"/>
      <c r="EY1204" s="16"/>
      <c r="EZ1204" s="16"/>
      <c r="FA1204" s="16"/>
      <c r="FB1204" s="16"/>
      <c r="FC1204" s="16"/>
      <c r="FD1204" s="16"/>
      <c r="FE1204" s="16"/>
      <c r="FF1204" s="16"/>
      <c r="FG1204" s="16"/>
      <c r="FH1204" s="16"/>
      <c r="FI1204" s="16"/>
      <c r="FJ1204" s="16"/>
      <c r="FK1204" s="16"/>
      <c r="FL1204" s="16"/>
      <c r="FM1204" s="16"/>
      <c r="FN1204" s="16"/>
      <c r="FO1204" s="16"/>
      <c r="FP1204" s="16"/>
      <c r="FQ1204" s="16"/>
      <c r="FR1204" s="16"/>
      <c r="FS1204" s="16"/>
      <c r="FT1204" s="16"/>
      <c r="FU1204" s="16"/>
      <c r="FV1204" s="16"/>
      <c r="FW1204" s="16"/>
      <c r="FX1204" s="16"/>
      <c r="FY1204" s="16"/>
      <c r="FZ1204" s="16"/>
      <c r="GA1204" s="16"/>
      <c r="GB1204" s="16"/>
      <c r="GC1204" s="16"/>
      <c r="GD1204" s="16"/>
      <c r="GE1204" s="16"/>
      <c r="GF1204" s="16"/>
      <c r="GG1204" s="16"/>
      <c r="GH1204" s="16"/>
      <c r="GI1204" s="16"/>
      <c r="GJ1204" s="16"/>
      <c r="GK1204" s="16"/>
      <c r="GL1204" s="16"/>
      <c r="GM1204" s="16"/>
      <c r="GN1204" s="16"/>
      <c r="GO1204" s="16"/>
      <c r="GP1204" s="16"/>
      <c r="GQ1204" s="16"/>
      <c r="GR1204" s="16"/>
      <c r="GS1204" s="16"/>
      <c r="GT1204" s="16"/>
      <c r="GU1204" s="16"/>
      <c r="GV1204" s="16"/>
      <c r="GW1204" s="16"/>
      <c r="GX1204" s="16"/>
      <c r="GY1204" s="16"/>
      <c r="GZ1204" s="16"/>
      <c r="HA1204" s="16"/>
      <c r="HB1204" s="16"/>
      <c r="HC1204" s="16"/>
      <c r="HD1204" s="16"/>
      <c r="HE1204" s="16"/>
      <c r="HF1204" s="16"/>
      <c r="HG1204" s="16"/>
      <c r="HH1204" s="16"/>
      <c r="HI1204" s="16"/>
      <c r="HJ1204" s="16"/>
      <c r="HK1204" s="16"/>
      <c r="HL1204" s="16"/>
      <c r="HM1204" s="16"/>
      <c r="HN1204" s="16"/>
      <c r="HO1204" s="16"/>
      <c r="HP1204" s="16"/>
      <c r="HQ1204" s="16"/>
      <c r="HR1204" s="16"/>
      <c r="HS1204" s="16"/>
      <c r="HT1204" s="16"/>
      <c r="HU1204" s="16"/>
      <c r="HV1204" s="16"/>
      <c r="HW1204" s="16"/>
      <c r="HX1204" s="16"/>
      <c r="HY1204" s="16"/>
      <c r="HZ1204" s="16"/>
      <c r="IA1204" s="16"/>
      <c r="IB1204" s="16"/>
      <c r="IC1204" s="16"/>
      <c r="ID1204" s="16"/>
      <c r="IE1204" s="16"/>
      <c r="IF1204" s="16"/>
      <c r="IG1204" s="16"/>
      <c r="IH1204" s="16"/>
      <c r="II1204" s="16"/>
      <c r="IJ1204" s="16"/>
      <c r="IK1204" s="16"/>
      <c r="IL1204" s="16"/>
      <c r="IM1204" s="16"/>
      <c r="IN1204" s="16"/>
      <c r="IO1204" s="16"/>
      <c r="IP1204" s="16"/>
      <c r="IQ1204" s="16"/>
      <c r="IR1204" s="16"/>
      <c r="IS1204" s="16"/>
      <c r="IT1204" s="16"/>
      <c r="IU1204" s="16"/>
      <c r="IV1204" s="16"/>
      <c r="IW1204" s="16"/>
      <c r="IX1204" s="16"/>
      <c r="IY1204" s="16"/>
      <c r="IZ1204" s="16"/>
      <c r="JA1204" s="16"/>
      <c r="JB1204" s="16"/>
      <c r="JC1204" s="16"/>
      <c r="JD1204" s="16"/>
      <c r="JE1204" s="16"/>
      <c r="JF1204" s="16"/>
      <c r="JG1204" s="16"/>
      <c r="JH1204" s="16"/>
      <c r="JI1204" s="16"/>
      <c r="JJ1204" s="16"/>
      <c r="JK1204" s="16"/>
      <c r="JL1204" s="16"/>
      <c r="JM1204" s="16"/>
      <c r="JN1204" s="16"/>
      <c r="JO1204" s="16"/>
      <c r="JP1204" s="16"/>
    </row>
    <row r="1205" spans="2:276" s="18" customFormat="1" ht="15.75" customHeight="1" x14ac:dyDescent="0.25">
      <c r="B1205" s="16"/>
      <c r="C1205" s="16"/>
      <c r="D1205" s="16"/>
      <c r="E1205" s="16"/>
      <c r="F1205" s="16"/>
      <c r="G1205" s="16"/>
      <c r="H1205" s="16"/>
      <c r="I1205" s="16"/>
      <c r="J1205" s="16"/>
      <c r="K1205" s="16"/>
      <c r="L1205" s="16"/>
      <c r="M1205" s="16"/>
      <c r="N1205" s="16"/>
      <c r="O1205" s="16"/>
      <c r="P1205" s="16"/>
      <c r="Q1205" s="16"/>
      <c r="R1205" s="16"/>
      <c r="S1205" s="16"/>
      <c r="T1205" s="16"/>
      <c r="U1205" s="16"/>
      <c r="V1205" s="16"/>
      <c r="W1205" s="16"/>
      <c r="X1205" s="16"/>
      <c r="Y1205" s="16"/>
      <c r="Z1205" s="16"/>
      <c r="AA1205" s="16"/>
      <c r="AB1205" s="16"/>
      <c r="AC1205" s="16"/>
      <c r="AD1205" s="16"/>
      <c r="AE1205" s="16"/>
      <c r="AF1205" s="16"/>
      <c r="AG1205" s="16"/>
      <c r="AH1205" s="16"/>
      <c r="AI1205" s="16"/>
      <c r="AJ1205" s="16"/>
      <c r="AK1205" s="16"/>
      <c r="AL1205" s="16"/>
      <c r="AM1205" s="16"/>
      <c r="AN1205" s="16"/>
      <c r="AO1205" s="16"/>
      <c r="AP1205" s="16"/>
      <c r="AQ1205" s="16"/>
      <c r="AR1205" s="16"/>
      <c r="AS1205" s="16"/>
      <c r="AT1205" s="16"/>
      <c r="AU1205" s="16"/>
      <c r="AV1205" s="16"/>
      <c r="AW1205" s="16"/>
      <c r="AX1205" s="16"/>
      <c r="AY1205" s="16"/>
      <c r="AZ1205" s="16"/>
      <c r="BA1205" s="16"/>
      <c r="BB1205" s="16"/>
      <c r="BC1205" s="16"/>
      <c r="BD1205" s="16"/>
      <c r="BE1205" s="16"/>
      <c r="BF1205" s="16"/>
      <c r="BG1205" s="16"/>
      <c r="BH1205" s="16"/>
      <c r="BI1205" s="16"/>
      <c r="BJ1205" s="16"/>
      <c r="BK1205" s="16"/>
      <c r="BL1205" s="16"/>
      <c r="BM1205" s="16"/>
      <c r="BN1205" s="16"/>
      <c r="BO1205" s="16"/>
      <c r="BP1205" s="16"/>
      <c r="BQ1205" s="16"/>
      <c r="BR1205" s="16"/>
      <c r="BS1205" s="16"/>
      <c r="BT1205" s="16"/>
      <c r="BU1205" s="16"/>
      <c r="BV1205" s="16"/>
      <c r="BW1205" s="16"/>
      <c r="BX1205" s="16"/>
      <c r="BY1205" s="16"/>
      <c r="BZ1205" s="16"/>
      <c r="CA1205" s="16"/>
      <c r="CB1205" s="16"/>
      <c r="CC1205" s="16"/>
      <c r="CD1205" s="16"/>
      <c r="CE1205" s="16"/>
      <c r="CF1205" s="16"/>
      <c r="CG1205" s="16"/>
      <c r="CH1205" s="16"/>
      <c r="CI1205" s="16"/>
      <c r="CJ1205" s="16"/>
      <c r="CK1205" s="16"/>
      <c r="CL1205" s="16"/>
      <c r="CM1205" s="16"/>
      <c r="CN1205" s="16"/>
      <c r="CO1205" s="16"/>
      <c r="CP1205" s="16"/>
      <c r="CQ1205" s="16"/>
      <c r="CR1205" s="16"/>
      <c r="CS1205" s="16"/>
      <c r="CT1205" s="16"/>
      <c r="CU1205" s="16"/>
      <c r="CV1205" s="16"/>
      <c r="CW1205" s="16"/>
      <c r="CX1205" s="16"/>
      <c r="CY1205" s="16"/>
      <c r="CZ1205" s="16"/>
      <c r="DA1205" s="16"/>
      <c r="DB1205" s="16"/>
      <c r="DC1205" s="16"/>
      <c r="DD1205" s="16"/>
      <c r="DE1205" s="16"/>
      <c r="DF1205" s="16"/>
      <c r="DG1205" s="16"/>
      <c r="DH1205" s="16"/>
      <c r="DI1205" s="16"/>
      <c r="DJ1205" s="16"/>
      <c r="DK1205" s="16"/>
      <c r="DL1205" s="16"/>
      <c r="DM1205" s="16"/>
      <c r="DN1205" s="16"/>
      <c r="DO1205" s="16"/>
      <c r="DP1205" s="16"/>
      <c r="DQ1205" s="16"/>
      <c r="DR1205" s="16"/>
      <c r="DS1205" s="16"/>
      <c r="DT1205" s="16"/>
      <c r="DU1205" s="16"/>
      <c r="DV1205" s="16"/>
      <c r="DW1205" s="16"/>
      <c r="DX1205" s="16"/>
      <c r="DY1205" s="16"/>
      <c r="DZ1205" s="16"/>
      <c r="EA1205" s="16"/>
      <c r="EB1205" s="16"/>
      <c r="EC1205" s="16"/>
      <c r="ED1205" s="16"/>
      <c r="EE1205" s="16"/>
      <c r="EF1205" s="16"/>
      <c r="EG1205" s="16"/>
      <c r="EH1205" s="16"/>
      <c r="EI1205" s="16"/>
      <c r="EJ1205" s="16"/>
      <c r="EK1205" s="16"/>
      <c r="EL1205" s="16"/>
      <c r="EM1205" s="16"/>
      <c r="EN1205" s="16"/>
      <c r="EO1205" s="16"/>
      <c r="EP1205" s="16"/>
      <c r="EQ1205" s="16"/>
      <c r="ER1205" s="16"/>
      <c r="ES1205" s="16"/>
      <c r="ET1205" s="16"/>
      <c r="EU1205" s="16"/>
      <c r="EV1205" s="16"/>
      <c r="EW1205" s="16"/>
      <c r="EX1205" s="16"/>
      <c r="EY1205" s="16"/>
      <c r="EZ1205" s="16"/>
      <c r="FA1205" s="16"/>
      <c r="FB1205" s="16"/>
      <c r="FC1205" s="16"/>
      <c r="FD1205" s="16"/>
      <c r="FE1205" s="16"/>
      <c r="FF1205" s="16"/>
      <c r="FG1205" s="16"/>
      <c r="FH1205" s="16"/>
      <c r="FI1205" s="16"/>
      <c r="FJ1205" s="16"/>
      <c r="FK1205" s="16"/>
      <c r="FL1205" s="16"/>
      <c r="FM1205" s="16"/>
      <c r="FN1205" s="16"/>
      <c r="FO1205" s="16"/>
      <c r="FP1205" s="16"/>
      <c r="FQ1205" s="16"/>
      <c r="FR1205" s="16"/>
      <c r="FS1205" s="16"/>
      <c r="FT1205" s="16"/>
      <c r="FU1205" s="16"/>
      <c r="FV1205" s="16"/>
      <c r="FW1205" s="16"/>
      <c r="FX1205" s="16"/>
      <c r="FY1205" s="16"/>
      <c r="FZ1205" s="16"/>
      <c r="GA1205" s="16"/>
      <c r="GB1205" s="16"/>
      <c r="GC1205" s="16"/>
      <c r="GD1205" s="16"/>
      <c r="GE1205" s="16"/>
      <c r="GF1205" s="16"/>
      <c r="GG1205" s="16"/>
      <c r="GH1205" s="16"/>
      <c r="GI1205" s="16"/>
      <c r="GJ1205" s="16"/>
      <c r="GK1205" s="16"/>
      <c r="GL1205" s="16"/>
      <c r="GM1205" s="16"/>
      <c r="GN1205" s="16"/>
      <c r="GO1205" s="16"/>
      <c r="GP1205" s="16"/>
      <c r="GQ1205" s="16"/>
      <c r="GR1205" s="16"/>
      <c r="GS1205" s="16"/>
      <c r="GT1205" s="16"/>
      <c r="GU1205" s="16"/>
      <c r="GV1205" s="16"/>
      <c r="GW1205" s="16"/>
      <c r="GX1205" s="16"/>
      <c r="GY1205" s="16"/>
      <c r="GZ1205" s="16"/>
      <c r="HA1205" s="16"/>
      <c r="HB1205" s="16"/>
      <c r="HC1205" s="16"/>
      <c r="HD1205" s="16"/>
      <c r="HE1205" s="16"/>
      <c r="HF1205" s="16"/>
      <c r="HG1205" s="16"/>
      <c r="HH1205" s="16"/>
      <c r="HI1205" s="16"/>
      <c r="HJ1205" s="16"/>
      <c r="HK1205" s="16"/>
      <c r="HL1205" s="16"/>
      <c r="HM1205" s="16"/>
      <c r="HN1205" s="16"/>
      <c r="HO1205" s="16"/>
      <c r="HP1205" s="16"/>
      <c r="HQ1205" s="16"/>
      <c r="HR1205" s="16"/>
      <c r="HS1205" s="16"/>
      <c r="HT1205" s="16"/>
      <c r="HU1205" s="16"/>
      <c r="HV1205" s="16"/>
      <c r="HW1205" s="16"/>
      <c r="HX1205" s="16"/>
      <c r="HY1205" s="16"/>
      <c r="HZ1205" s="16"/>
      <c r="IA1205" s="16"/>
      <c r="IB1205" s="16"/>
      <c r="IC1205" s="16"/>
      <c r="ID1205" s="16"/>
      <c r="IE1205" s="16"/>
      <c r="IF1205" s="16"/>
      <c r="IG1205" s="16"/>
      <c r="IH1205" s="16"/>
      <c r="II1205" s="16"/>
      <c r="IJ1205" s="16"/>
      <c r="IK1205" s="16"/>
      <c r="IL1205" s="16"/>
      <c r="IM1205" s="16"/>
      <c r="IN1205" s="16"/>
      <c r="IO1205" s="16"/>
      <c r="IP1205" s="16"/>
      <c r="IQ1205" s="16"/>
      <c r="IR1205" s="16"/>
      <c r="IS1205" s="16"/>
      <c r="IT1205" s="16"/>
      <c r="IU1205" s="16"/>
      <c r="IV1205" s="16"/>
      <c r="IW1205" s="16"/>
      <c r="IX1205" s="16"/>
      <c r="IY1205" s="16"/>
      <c r="IZ1205" s="16"/>
      <c r="JA1205" s="16"/>
      <c r="JB1205" s="16"/>
      <c r="JC1205" s="16"/>
      <c r="JD1205" s="16"/>
      <c r="JE1205" s="16"/>
      <c r="JF1205" s="16"/>
      <c r="JG1205" s="16"/>
      <c r="JH1205" s="16"/>
      <c r="JI1205" s="16"/>
      <c r="JJ1205" s="16"/>
      <c r="JK1205" s="16"/>
      <c r="JL1205" s="16"/>
      <c r="JM1205" s="16"/>
      <c r="JN1205" s="16"/>
      <c r="JO1205" s="16"/>
      <c r="JP1205" s="16"/>
    </row>
    <row r="1206" spans="2:276" s="18" customFormat="1" ht="15.75" customHeight="1" x14ac:dyDescent="0.25">
      <c r="B1206" s="16"/>
      <c r="C1206" s="16"/>
      <c r="D1206" s="16"/>
      <c r="E1206" s="16"/>
      <c r="F1206" s="16"/>
      <c r="G1206" s="16"/>
      <c r="H1206" s="16"/>
      <c r="I1206" s="16"/>
      <c r="J1206" s="16"/>
      <c r="K1206" s="16"/>
      <c r="L1206" s="16"/>
      <c r="M1206" s="16"/>
      <c r="N1206" s="16"/>
      <c r="O1206" s="16"/>
      <c r="P1206" s="16"/>
      <c r="Q1206" s="16"/>
      <c r="R1206" s="16"/>
      <c r="S1206" s="16"/>
      <c r="T1206" s="16"/>
      <c r="U1206" s="16"/>
      <c r="V1206" s="16"/>
      <c r="W1206" s="16"/>
      <c r="X1206" s="16"/>
      <c r="Y1206" s="16"/>
      <c r="Z1206" s="16"/>
      <c r="AA1206" s="16"/>
      <c r="AB1206" s="16"/>
      <c r="AC1206" s="16"/>
      <c r="AD1206" s="16"/>
      <c r="AE1206" s="16"/>
      <c r="AF1206" s="16"/>
      <c r="AG1206" s="16"/>
      <c r="AH1206" s="16"/>
      <c r="AI1206" s="16"/>
      <c r="AJ1206" s="16"/>
      <c r="AK1206" s="16"/>
      <c r="AL1206" s="16"/>
      <c r="AM1206" s="16"/>
      <c r="AN1206" s="16"/>
      <c r="AO1206" s="16"/>
      <c r="AP1206" s="16"/>
      <c r="AQ1206" s="16"/>
      <c r="AR1206" s="16"/>
      <c r="AS1206" s="16"/>
      <c r="AT1206" s="16"/>
      <c r="AU1206" s="16"/>
      <c r="AV1206" s="16"/>
      <c r="AW1206" s="16"/>
      <c r="AX1206" s="16"/>
      <c r="AY1206" s="16"/>
      <c r="AZ1206" s="16"/>
      <c r="BA1206" s="16"/>
      <c r="BB1206" s="16"/>
      <c r="BC1206" s="16"/>
      <c r="BD1206" s="16"/>
      <c r="BE1206" s="16"/>
      <c r="BF1206" s="16"/>
      <c r="BG1206" s="16"/>
      <c r="BH1206" s="16"/>
      <c r="BI1206" s="16"/>
      <c r="BJ1206" s="16"/>
      <c r="BK1206" s="16"/>
      <c r="BL1206" s="16"/>
      <c r="BM1206" s="16"/>
      <c r="BN1206" s="16"/>
      <c r="BO1206" s="16"/>
      <c r="BP1206" s="16"/>
      <c r="BQ1206" s="16"/>
      <c r="BR1206" s="16"/>
      <c r="BS1206" s="16"/>
      <c r="BT1206" s="16"/>
      <c r="BU1206" s="16"/>
      <c r="BV1206" s="16"/>
      <c r="BW1206" s="16"/>
      <c r="BX1206" s="16"/>
      <c r="BY1206" s="16"/>
      <c r="BZ1206" s="16"/>
      <c r="CA1206" s="16"/>
      <c r="CB1206" s="16"/>
      <c r="CC1206" s="16"/>
      <c r="CD1206" s="16"/>
      <c r="CE1206" s="16"/>
      <c r="CF1206" s="16"/>
      <c r="CG1206" s="16"/>
      <c r="CH1206" s="16"/>
      <c r="CI1206" s="16"/>
      <c r="CJ1206" s="16"/>
      <c r="CK1206" s="16"/>
      <c r="CL1206" s="16"/>
      <c r="CM1206" s="16"/>
      <c r="CN1206" s="16"/>
      <c r="CO1206" s="16"/>
      <c r="CP1206" s="16"/>
      <c r="CQ1206" s="16"/>
      <c r="CR1206" s="16"/>
      <c r="CS1206" s="16"/>
      <c r="CT1206" s="16"/>
      <c r="CU1206" s="16"/>
      <c r="CV1206" s="16"/>
      <c r="CW1206" s="16"/>
      <c r="CX1206" s="16"/>
      <c r="CY1206" s="16"/>
      <c r="CZ1206" s="16"/>
      <c r="DA1206" s="16"/>
      <c r="DB1206" s="16"/>
      <c r="DC1206" s="16"/>
      <c r="DD1206" s="16"/>
      <c r="DE1206" s="16"/>
      <c r="DF1206" s="16"/>
      <c r="DG1206" s="16"/>
      <c r="DH1206" s="16"/>
      <c r="DI1206" s="16"/>
      <c r="DJ1206" s="16"/>
      <c r="DK1206" s="16"/>
      <c r="DL1206" s="16"/>
      <c r="DM1206" s="16"/>
      <c r="DN1206" s="16"/>
      <c r="DO1206" s="16"/>
      <c r="DP1206" s="16"/>
      <c r="DQ1206" s="16"/>
      <c r="DR1206" s="16"/>
      <c r="DS1206" s="16"/>
      <c r="DT1206" s="16"/>
      <c r="DU1206" s="16"/>
      <c r="DV1206" s="16"/>
      <c r="DW1206" s="16"/>
      <c r="DX1206" s="16"/>
      <c r="DY1206" s="16"/>
      <c r="DZ1206" s="16"/>
      <c r="EA1206" s="16"/>
      <c r="EB1206" s="16"/>
      <c r="EC1206" s="16"/>
      <c r="ED1206" s="16"/>
      <c r="EE1206" s="16"/>
      <c r="EF1206" s="16"/>
      <c r="EG1206" s="16"/>
      <c r="EH1206" s="16"/>
      <c r="EI1206" s="16"/>
      <c r="EJ1206" s="16"/>
      <c r="EK1206" s="16"/>
      <c r="EL1206" s="16"/>
      <c r="EM1206" s="16"/>
      <c r="EN1206" s="16"/>
      <c r="EO1206" s="16"/>
      <c r="EP1206" s="16"/>
      <c r="EQ1206" s="16"/>
      <c r="ER1206" s="16"/>
      <c r="ES1206" s="16"/>
      <c r="ET1206" s="16"/>
      <c r="EU1206" s="16"/>
      <c r="EV1206" s="16"/>
      <c r="EW1206" s="16"/>
      <c r="EX1206" s="16"/>
      <c r="EY1206" s="16"/>
      <c r="EZ1206" s="16"/>
      <c r="FA1206" s="16"/>
      <c r="FB1206" s="16"/>
      <c r="FC1206" s="16"/>
      <c r="FD1206" s="16"/>
      <c r="FE1206" s="16"/>
      <c r="FF1206" s="16"/>
      <c r="FG1206" s="16"/>
      <c r="FH1206" s="16"/>
      <c r="FI1206" s="16"/>
      <c r="FJ1206" s="16"/>
      <c r="FK1206" s="16"/>
      <c r="FL1206" s="16"/>
      <c r="FM1206" s="16"/>
      <c r="FN1206" s="16"/>
      <c r="FO1206" s="16"/>
      <c r="FP1206" s="16"/>
      <c r="FQ1206" s="16"/>
      <c r="FR1206" s="16"/>
      <c r="FS1206" s="16"/>
      <c r="FT1206" s="16"/>
      <c r="FU1206" s="16"/>
      <c r="FV1206" s="16"/>
      <c r="FW1206" s="16"/>
      <c r="FX1206" s="16"/>
      <c r="FY1206" s="16"/>
      <c r="FZ1206" s="16"/>
      <c r="GA1206" s="16"/>
      <c r="GB1206" s="16"/>
      <c r="GC1206" s="16"/>
      <c r="GD1206" s="16"/>
      <c r="GE1206" s="16"/>
      <c r="GF1206" s="16"/>
      <c r="GG1206" s="16"/>
      <c r="GH1206" s="16"/>
      <c r="GI1206" s="16"/>
      <c r="GJ1206" s="16"/>
      <c r="GK1206" s="16"/>
      <c r="GL1206" s="16"/>
      <c r="GM1206" s="16"/>
      <c r="GN1206" s="16"/>
      <c r="GO1206" s="16"/>
      <c r="GP1206" s="16"/>
      <c r="GQ1206" s="16"/>
      <c r="GR1206" s="16"/>
      <c r="GS1206" s="16"/>
      <c r="GT1206" s="16"/>
      <c r="GU1206" s="16"/>
      <c r="GV1206" s="16"/>
      <c r="GW1206" s="16"/>
      <c r="GX1206" s="16"/>
      <c r="GY1206" s="16"/>
      <c r="GZ1206" s="16"/>
      <c r="HA1206" s="16"/>
      <c r="HB1206" s="16"/>
      <c r="HC1206" s="16"/>
      <c r="HD1206" s="16"/>
      <c r="HE1206" s="16"/>
      <c r="HF1206" s="16"/>
      <c r="HG1206" s="16"/>
      <c r="HH1206" s="16"/>
      <c r="HI1206" s="16"/>
      <c r="HJ1206" s="16"/>
      <c r="HK1206" s="16"/>
      <c r="HL1206" s="16"/>
      <c r="HM1206" s="16"/>
      <c r="HN1206" s="16"/>
      <c r="HO1206" s="16"/>
      <c r="HP1206" s="16"/>
      <c r="HQ1206" s="16"/>
      <c r="HR1206" s="16"/>
      <c r="HS1206" s="16"/>
      <c r="HT1206" s="16"/>
      <c r="HU1206" s="16"/>
      <c r="HV1206" s="16"/>
      <c r="HW1206" s="16"/>
      <c r="HX1206" s="16"/>
      <c r="HY1206" s="16"/>
      <c r="HZ1206" s="16"/>
      <c r="IA1206" s="16"/>
      <c r="IB1206" s="16"/>
      <c r="IC1206" s="16"/>
      <c r="ID1206" s="16"/>
      <c r="IE1206" s="16"/>
      <c r="IF1206" s="16"/>
      <c r="IG1206" s="16"/>
      <c r="IH1206" s="16"/>
      <c r="II1206" s="16"/>
      <c r="IJ1206" s="16"/>
      <c r="IK1206" s="16"/>
      <c r="IL1206" s="16"/>
      <c r="IM1206" s="16"/>
      <c r="IN1206" s="16"/>
      <c r="IO1206" s="16"/>
      <c r="IP1206" s="16"/>
      <c r="IQ1206" s="16"/>
      <c r="IR1206" s="16"/>
      <c r="IS1206" s="16"/>
      <c r="IT1206" s="16"/>
      <c r="IU1206" s="16"/>
      <c r="IV1206" s="16"/>
      <c r="IW1206" s="16"/>
      <c r="IX1206" s="16"/>
      <c r="IY1206" s="16"/>
      <c r="IZ1206" s="16"/>
      <c r="JA1206" s="16"/>
      <c r="JB1206" s="16"/>
      <c r="JC1206" s="16"/>
      <c r="JD1206" s="16"/>
      <c r="JE1206" s="16"/>
      <c r="JF1206" s="16"/>
      <c r="JG1206" s="16"/>
      <c r="JH1206" s="16"/>
      <c r="JI1206" s="16"/>
      <c r="JJ1206" s="16"/>
      <c r="JK1206" s="16"/>
      <c r="JL1206" s="16"/>
      <c r="JM1206" s="16"/>
      <c r="JN1206" s="16"/>
      <c r="JO1206" s="16"/>
      <c r="JP1206" s="16"/>
    </row>
    <row r="1207" spans="2:276" s="18" customFormat="1" ht="15.75" customHeight="1" x14ac:dyDescent="0.25">
      <c r="B1207" s="16"/>
      <c r="C1207" s="16"/>
      <c r="D1207" s="16"/>
      <c r="E1207" s="16"/>
      <c r="F1207" s="16"/>
      <c r="G1207" s="16"/>
      <c r="H1207" s="16"/>
      <c r="I1207" s="16"/>
      <c r="J1207" s="16"/>
      <c r="K1207" s="16"/>
      <c r="L1207" s="16"/>
      <c r="M1207" s="16"/>
      <c r="N1207" s="16"/>
      <c r="O1207" s="16"/>
      <c r="P1207" s="16"/>
      <c r="Q1207" s="16"/>
      <c r="R1207" s="16"/>
      <c r="S1207" s="16"/>
      <c r="T1207" s="16"/>
      <c r="U1207" s="16"/>
      <c r="V1207" s="16"/>
      <c r="W1207" s="16"/>
      <c r="X1207" s="16"/>
      <c r="Y1207" s="16"/>
      <c r="Z1207" s="16"/>
      <c r="AA1207" s="16"/>
      <c r="AB1207" s="16"/>
      <c r="AC1207" s="16"/>
      <c r="AD1207" s="16"/>
      <c r="AE1207" s="16"/>
      <c r="AF1207" s="16"/>
      <c r="AG1207" s="16"/>
      <c r="AH1207" s="16"/>
      <c r="AI1207" s="16"/>
      <c r="AJ1207" s="16"/>
      <c r="AK1207" s="16"/>
      <c r="AL1207" s="16"/>
      <c r="AM1207" s="16"/>
      <c r="AN1207" s="16"/>
      <c r="AO1207" s="16"/>
      <c r="AP1207" s="16"/>
      <c r="AQ1207" s="16"/>
      <c r="AR1207" s="16"/>
      <c r="AS1207" s="16"/>
      <c r="AT1207" s="16"/>
      <c r="AU1207" s="16"/>
      <c r="AV1207" s="16"/>
      <c r="AW1207" s="16"/>
      <c r="AX1207" s="16"/>
      <c r="AY1207" s="16"/>
      <c r="AZ1207" s="16"/>
      <c r="BA1207" s="16"/>
      <c r="BB1207" s="16"/>
      <c r="BC1207" s="16"/>
      <c r="BD1207" s="16"/>
      <c r="BE1207" s="16"/>
      <c r="BF1207" s="16"/>
      <c r="BG1207" s="16"/>
      <c r="BH1207" s="16"/>
      <c r="BI1207" s="16"/>
      <c r="BJ1207" s="16"/>
      <c r="BK1207" s="16"/>
      <c r="BL1207" s="16"/>
      <c r="BM1207" s="16"/>
      <c r="BN1207" s="16"/>
      <c r="BO1207" s="16"/>
      <c r="BP1207" s="16"/>
      <c r="BQ1207" s="16"/>
      <c r="BR1207" s="16"/>
      <c r="BS1207" s="16"/>
      <c r="BT1207" s="16"/>
      <c r="BU1207" s="16"/>
      <c r="BV1207" s="16"/>
      <c r="BW1207" s="16"/>
      <c r="BX1207" s="16"/>
      <c r="BY1207" s="16"/>
      <c r="BZ1207" s="16"/>
      <c r="CA1207" s="16"/>
      <c r="CB1207" s="16"/>
      <c r="CC1207" s="16"/>
      <c r="CD1207" s="16"/>
      <c r="CE1207" s="16"/>
      <c r="CF1207" s="16"/>
      <c r="CG1207" s="16"/>
      <c r="CH1207" s="16"/>
      <c r="CI1207" s="16"/>
      <c r="CJ1207" s="16"/>
      <c r="CK1207" s="16"/>
      <c r="CL1207" s="16"/>
      <c r="CM1207" s="16"/>
      <c r="CN1207" s="16"/>
      <c r="CO1207" s="16"/>
      <c r="CP1207" s="16"/>
      <c r="CQ1207" s="16"/>
      <c r="CR1207" s="16"/>
      <c r="CS1207" s="16"/>
      <c r="CT1207" s="16"/>
      <c r="CU1207" s="16"/>
      <c r="CV1207" s="16"/>
      <c r="CW1207" s="16"/>
      <c r="CX1207" s="16"/>
      <c r="CY1207" s="16"/>
      <c r="CZ1207" s="16"/>
      <c r="DA1207" s="16"/>
      <c r="DB1207" s="16"/>
      <c r="DC1207" s="16"/>
      <c r="DD1207" s="16"/>
      <c r="DE1207" s="16"/>
      <c r="DF1207" s="16"/>
      <c r="DG1207" s="16"/>
      <c r="DH1207" s="16"/>
      <c r="DI1207" s="16"/>
      <c r="DJ1207" s="16"/>
      <c r="DK1207" s="16"/>
      <c r="DL1207" s="16"/>
      <c r="DM1207" s="16"/>
      <c r="DN1207" s="16"/>
      <c r="DO1207" s="16"/>
      <c r="DP1207" s="16"/>
      <c r="DQ1207" s="16"/>
      <c r="DR1207" s="16"/>
      <c r="DS1207" s="16"/>
      <c r="DT1207" s="16"/>
      <c r="DU1207" s="16"/>
      <c r="DV1207" s="16"/>
      <c r="DW1207" s="16"/>
      <c r="DX1207" s="16"/>
      <c r="DY1207" s="16"/>
      <c r="DZ1207" s="16"/>
      <c r="EA1207" s="16"/>
      <c r="EB1207" s="16"/>
      <c r="EC1207" s="16"/>
      <c r="ED1207" s="16"/>
      <c r="EE1207" s="16"/>
      <c r="EF1207" s="16"/>
      <c r="EG1207" s="16"/>
      <c r="EH1207" s="16"/>
      <c r="EI1207" s="16"/>
      <c r="EJ1207" s="16"/>
      <c r="EK1207" s="16"/>
      <c r="EL1207" s="16"/>
      <c r="EM1207" s="16"/>
      <c r="EN1207" s="16"/>
      <c r="EO1207" s="16"/>
      <c r="EP1207" s="16"/>
      <c r="EQ1207" s="16"/>
      <c r="ER1207" s="16"/>
      <c r="ES1207" s="16"/>
      <c r="ET1207" s="16"/>
      <c r="EU1207" s="16"/>
      <c r="EV1207" s="16"/>
      <c r="EW1207" s="16"/>
      <c r="EX1207" s="16"/>
      <c r="EY1207" s="16"/>
      <c r="EZ1207" s="16"/>
      <c r="FA1207" s="16"/>
      <c r="FB1207" s="16"/>
      <c r="FC1207" s="16"/>
      <c r="FD1207" s="16"/>
      <c r="FE1207" s="16"/>
      <c r="FF1207" s="16"/>
      <c r="FG1207" s="16"/>
      <c r="FH1207" s="16"/>
      <c r="FI1207" s="16"/>
      <c r="FJ1207" s="16"/>
      <c r="FK1207" s="16"/>
      <c r="FL1207" s="16"/>
      <c r="FM1207" s="16"/>
      <c r="FN1207" s="16"/>
      <c r="FO1207" s="16"/>
      <c r="FP1207" s="16"/>
      <c r="FQ1207" s="16"/>
      <c r="FR1207" s="16"/>
      <c r="FS1207" s="16"/>
      <c r="FT1207" s="16"/>
      <c r="FU1207" s="16"/>
      <c r="FV1207" s="16"/>
      <c r="FW1207" s="16"/>
      <c r="FX1207" s="16"/>
      <c r="FY1207" s="16"/>
      <c r="FZ1207" s="16"/>
      <c r="GA1207" s="16"/>
      <c r="GB1207" s="16"/>
      <c r="GC1207" s="16"/>
      <c r="GD1207" s="16"/>
      <c r="GE1207" s="16"/>
      <c r="GF1207" s="16"/>
      <c r="GG1207" s="16"/>
      <c r="GH1207" s="16"/>
      <c r="GI1207" s="16"/>
      <c r="GJ1207" s="16"/>
      <c r="GK1207" s="16"/>
      <c r="GL1207" s="16"/>
      <c r="GM1207" s="16"/>
      <c r="GN1207" s="16"/>
      <c r="GO1207" s="16"/>
      <c r="GP1207" s="16"/>
      <c r="GQ1207" s="16"/>
      <c r="GR1207" s="16"/>
      <c r="GS1207" s="16"/>
      <c r="GT1207" s="16"/>
      <c r="GU1207" s="16"/>
      <c r="GV1207" s="16"/>
      <c r="GW1207" s="16"/>
      <c r="GX1207" s="16"/>
      <c r="GY1207" s="16"/>
      <c r="GZ1207" s="16"/>
      <c r="HA1207" s="16"/>
      <c r="HB1207" s="16"/>
      <c r="HC1207" s="16"/>
      <c r="HD1207" s="16"/>
      <c r="HE1207" s="16"/>
      <c r="HF1207" s="16"/>
      <c r="HG1207" s="16"/>
      <c r="HH1207" s="16"/>
      <c r="HI1207" s="16"/>
      <c r="HJ1207" s="16"/>
      <c r="HK1207" s="16"/>
      <c r="HL1207" s="16"/>
      <c r="HM1207" s="16"/>
      <c r="HN1207" s="16"/>
      <c r="HO1207" s="16"/>
      <c r="HP1207" s="16"/>
      <c r="HQ1207" s="16"/>
      <c r="HR1207" s="16"/>
      <c r="HS1207" s="16"/>
      <c r="HT1207" s="16"/>
      <c r="HU1207" s="16"/>
      <c r="HV1207" s="16"/>
      <c r="HW1207" s="16"/>
      <c r="HX1207" s="16"/>
      <c r="HY1207" s="16"/>
      <c r="HZ1207" s="16"/>
      <c r="IA1207" s="16"/>
      <c r="IB1207" s="16"/>
      <c r="IC1207" s="16"/>
      <c r="ID1207" s="16"/>
      <c r="IE1207" s="16"/>
      <c r="IF1207" s="16"/>
      <c r="IG1207" s="16"/>
      <c r="IH1207" s="16"/>
      <c r="II1207" s="16"/>
      <c r="IJ1207" s="16"/>
      <c r="IK1207" s="16"/>
      <c r="IL1207" s="16"/>
      <c r="IM1207" s="16"/>
      <c r="IN1207" s="16"/>
      <c r="IO1207" s="16"/>
      <c r="IP1207" s="16"/>
      <c r="IQ1207" s="16"/>
      <c r="IR1207" s="16"/>
      <c r="IS1207" s="16"/>
      <c r="IT1207" s="16"/>
      <c r="IU1207" s="16"/>
      <c r="IV1207" s="16"/>
      <c r="IW1207" s="16"/>
      <c r="IX1207" s="16"/>
      <c r="IY1207" s="16"/>
      <c r="IZ1207" s="16"/>
      <c r="JA1207" s="16"/>
      <c r="JB1207" s="16"/>
      <c r="JC1207" s="16"/>
      <c r="JD1207" s="16"/>
      <c r="JE1207" s="16"/>
      <c r="JF1207" s="16"/>
      <c r="JG1207" s="16"/>
      <c r="JH1207" s="16"/>
      <c r="JI1207" s="16"/>
      <c r="JJ1207" s="16"/>
      <c r="JK1207" s="16"/>
      <c r="JL1207" s="16"/>
      <c r="JM1207" s="16"/>
      <c r="JN1207" s="16"/>
      <c r="JO1207" s="16"/>
      <c r="JP1207" s="16"/>
    </row>
    <row r="1208" spans="2:276" s="18" customFormat="1" ht="15.75" customHeight="1" x14ac:dyDescent="0.25">
      <c r="B1208" s="16"/>
      <c r="C1208" s="16"/>
      <c r="D1208" s="16"/>
      <c r="E1208" s="16"/>
      <c r="F1208" s="16"/>
      <c r="G1208" s="16"/>
      <c r="H1208" s="16"/>
      <c r="I1208" s="16"/>
      <c r="J1208" s="16"/>
      <c r="K1208" s="16"/>
      <c r="L1208" s="16"/>
      <c r="M1208" s="16"/>
      <c r="N1208" s="16"/>
      <c r="O1208" s="16"/>
      <c r="P1208" s="16"/>
      <c r="Q1208" s="16"/>
      <c r="R1208" s="16"/>
      <c r="S1208" s="16"/>
      <c r="T1208" s="16"/>
      <c r="U1208" s="16"/>
      <c r="V1208" s="16"/>
      <c r="W1208" s="16"/>
      <c r="X1208" s="16"/>
      <c r="Y1208" s="16"/>
      <c r="Z1208" s="16"/>
      <c r="AA1208" s="16"/>
      <c r="AB1208" s="16"/>
      <c r="AC1208" s="16"/>
      <c r="AD1208" s="16"/>
      <c r="AE1208" s="16"/>
      <c r="AF1208" s="16"/>
      <c r="AG1208" s="16"/>
      <c r="AH1208" s="16"/>
      <c r="AI1208" s="16"/>
      <c r="AJ1208" s="16"/>
      <c r="AK1208" s="16"/>
      <c r="AL1208" s="16"/>
      <c r="AM1208" s="16"/>
      <c r="AN1208" s="16"/>
      <c r="AO1208" s="16"/>
      <c r="AP1208" s="16"/>
      <c r="AQ1208" s="16"/>
      <c r="AR1208" s="16"/>
      <c r="AS1208" s="16"/>
      <c r="AT1208" s="16"/>
      <c r="AU1208" s="16"/>
      <c r="AV1208" s="16"/>
      <c r="AW1208" s="16"/>
      <c r="AX1208" s="16"/>
      <c r="AY1208" s="16"/>
      <c r="AZ1208" s="16"/>
      <c r="BA1208" s="16"/>
      <c r="BB1208" s="16"/>
      <c r="BC1208" s="16"/>
      <c r="BD1208" s="16"/>
      <c r="BE1208" s="16"/>
      <c r="BF1208" s="16"/>
      <c r="BG1208" s="16"/>
      <c r="BH1208" s="16"/>
      <c r="BI1208" s="16"/>
      <c r="BJ1208" s="16"/>
      <c r="BK1208" s="16"/>
      <c r="BL1208" s="16"/>
      <c r="BM1208" s="16"/>
      <c r="BN1208" s="16"/>
      <c r="BO1208" s="16"/>
      <c r="BP1208" s="16"/>
      <c r="BQ1208" s="16"/>
      <c r="BR1208" s="16"/>
      <c r="BS1208" s="16"/>
      <c r="BT1208" s="16"/>
      <c r="BU1208" s="16"/>
      <c r="BV1208" s="16"/>
      <c r="BW1208" s="16"/>
      <c r="BX1208" s="16"/>
      <c r="BY1208" s="16"/>
      <c r="BZ1208" s="16"/>
      <c r="CA1208" s="16"/>
      <c r="CB1208" s="16"/>
      <c r="CC1208" s="16"/>
      <c r="CD1208" s="16"/>
      <c r="CE1208" s="16"/>
      <c r="CF1208" s="16"/>
      <c r="CG1208" s="16"/>
      <c r="CH1208" s="16"/>
      <c r="CI1208" s="16"/>
      <c r="CJ1208" s="16"/>
      <c r="CK1208" s="16"/>
      <c r="CL1208" s="16"/>
      <c r="CM1208" s="16"/>
      <c r="CN1208" s="16"/>
      <c r="CO1208" s="16"/>
      <c r="CP1208" s="16"/>
      <c r="CQ1208" s="16"/>
      <c r="CR1208" s="16"/>
      <c r="CS1208" s="16"/>
      <c r="CT1208" s="16"/>
      <c r="CU1208" s="16"/>
      <c r="CV1208" s="16"/>
      <c r="CW1208" s="16"/>
      <c r="CX1208" s="16"/>
      <c r="CY1208" s="16"/>
      <c r="CZ1208" s="16"/>
      <c r="DA1208" s="16"/>
      <c r="DB1208" s="16"/>
      <c r="DC1208" s="16"/>
      <c r="DD1208" s="16"/>
      <c r="DE1208" s="16"/>
      <c r="DF1208" s="16"/>
      <c r="DG1208" s="16"/>
      <c r="DH1208" s="16"/>
      <c r="DI1208" s="16"/>
      <c r="DJ1208" s="16"/>
      <c r="DK1208" s="16"/>
      <c r="DL1208" s="16"/>
      <c r="DM1208" s="16"/>
      <c r="DN1208" s="16"/>
      <c r="DO1208" s="16"/>
      <c r="DP1208" s="16"/>
      <c r="DQ1208" s="16"/>
      <c r="DR1208" s="16"/>
      <c r="DS1208" s="16"/>
      <c r="DT1208" s="16"/>
      <c r="DU1208" s="16"/>
      <c r="DV1208" s="16"/>
      <c r="DW1208" s="16"/>
      <c r="DX1208" s="16"/>
      <c r="DY1208" s="16"/>
      <c r="DZ1208" s="16"/>
      <c r="EA1208" s="16"/>
      <c r="EB1208" s="16"/>
      <c r="EC1208" s="16"/>
      <c r="ED1208" s="16"/>
      <c r="EE1208" s="16"/>
      <c r="EF1208" s="16"/>
      <c r="EG1208" s="16"/>
      <c r="EH1208" s="16"/>
      <c r="EI1208" s="16"/>
      <c r="EJ1208" s="16"/>
      <c r="EK1208" s="16"/>
      <c r="EL1208" s="16"/>
      <c r="EM1208" s="16"/>
      <c r="EN1208" s="16"/>
      <c r="EO1208" s="16"/>
      <c r="EP1208" s="16"/>
      <c r="EQ1208" s="16"/>
      <c r="ER1208" s="16"/>
      <c r="ES1208" s="16"/>
      <c r="ET1208" s="16"/>
      <c r="EU1208" s="16"/>
      <c r="EV1208" s="16"/>
      <c r="EW1208" s="16"/>
      <c r="EX1208" s="16"/>
      <c r="EY1208" s="16"/>
      <c r="EZ1208" s="16"/>
      <c r="FA1208" s="16"/>
      <c r="FB1208" s="16"/>
      <c r="FC1208" s="16"/>
      <c r="FD1208" s="16"/>
      <c r="FE1208" s="16"/>
      <c r="FF1208" s="16"/>
      <c r="FG1208" s="16"/>
      <c r="FH1208" s="16"/>
      <c r="FI1208" s="16"/>
      <c r="FJ1208" s="16"/>
      <c r="FK1208" s="16"/>
      <c r="FL1208" s="16"/>
      <c r="FM1208" s="16"/>
      <c r="FN1208" s="16"/>
      <c r="FO1208" s="16"/>
      <c r="FP1208" s="16"/>
      <c r="FQ1208" s="16"/>
      <c r="FR1208" s="16"/>
      <c r="FS1208" s="16"/>
      <c r="FT1208" s="16"/>
      <c r="FU1208" s="16"/>
      <c r="FV1208" s="16"/>
      <c r="FW1208" s="16"/>
      <c r="FX1208" s="16"/>
      <c r="FY1208" s="16"/>
      <c r="FZ1208" s="16"/>
      <c r="GA1208" s="16"/>
      <c r="GB1208" s="16"/>
      <c r="GC1208" s="16"/>
      <c r="GD1208" s="16"/>
      <c r="GE1208" s="16"/>
      <c r="GF1208" s="16"/>
      <c r="GG1208" s="16"/>
      <c r="GH1208" s="16"/>
      <c r="GI1208" s="16"/>
      <c r="GJ1208" s="16"/>
      <c r="GK1208" s="16"/>
      <c r="GL1208" s="16"/>
      <c r="GM1208" s="16"/>
      <c r="GN1208" s="16"/>
      <c r="GO1208" s="16"/>
      <c r="GP1208" s="16"/>
      <c r="GQ1208" s="16"/>
      <c r="GR1208" s="16"/>
      <c r="GS1208" s="16"/>
      <c r="GT1208" s="16"/>
      <c r="GU1208" s="16"/>
      <c r="GV1208" s="16"/>
      <c r="GW1208" s="16"/>
      <c r="GX1208" s="16"/>
      <c r="GY1208" s="16"/>
      <c r="GZ1208" s="16"/>
      <c r="HA1208" s="16"/>
      <c r="HB1208" s="16"/>
      <c r="HC1208" s="16"/>
      <c r="HD1208" s="16"/>
      <c r="HE1208" s="16"/>
      <c r="HF1208" s="16"/>
      <c r="HG1208" s="16"/>
      <c r="HH1208" s="16"/>
      <c r="HI1208" s="16"/>
      <c r="HJ1208" s="16"/>
      <c r="HK1208" s="16"/>
      <c r="HL1208" s="16"/>
      <c r="HM1208" s="16"/>
      <c r="HN1208" s="16"/>
      <c r="HO1208" s="16"/>
      <c r="HP1208" s="16"/>
      <c r="HQ1208" s="16"/>
      <c r="HR1208" s="16"/>
      <c r="HS1208" s="16"/>
      <c r="HT1208" s="16"/>
      <c r="HU1208" s="16"/>
      <c r="HV1208" s="16"/>
      <c r="HW1208" s="16"/>
      <c r="HX1208" s="16"/>
      <c r="HY1208" s="16"/>
      <c r="HZ1208" s="16"/>
      <c r="IA1208" s="16"/>
      <c r="IB1208" s="16"/>
      <c r="IC1208" s="16"/>
      <c r="ID1208" s="16"/>
      <c r="IE1208" s="16"/>
      <c r="IF1208" s="16"/>
      <c r="IG1208" s="16"/>
      <c r="IH1208" s="16"/>
      <c r="II1208" s="16"/>
      <c r="IJ1208" s="16"/>
      <c r="IK1208" s="16"/>
      <c r="IL1208" s="16"/>
      <c r="IM1208" s="16"/>
      <c r="IN1208" s="16"/>
      <c r="IO1208" s="16"/>
      <c r="IP1208" s="16"/>
      <c r="IQ1208" s="16"/>
      <c r="IR1208" s="16"/>
      <c r="IS1208" s="16"/>
      <c r="IT1208" s="16"/>
      <c r="IU1208" s="16"/>
      <c r="IV1208" s="16"/>
      <c r="IW1208" s="16"/>
      <c r="IX1208" s="16"/>
      <c r="IY1208" s="16"/>
      <c r="IZ1208" s="16"/>
      <c r="JA1208" s="16"/>
      <c r="JB1208" s="16"/>
      <c r="JC1208" s="16"/>
      <c r="JD1208" s="16"/>
      <c r="JE1208" s="16"/>
      <c r="JF1208" s="16"/>
      <c r="JG1208" s="16"/>
      <c r="JH1208" s="16"/>
      <c r="JI1208" s="16"/>
      <c r="JJ1208" s="16"/>
      <c r="JK1208" s="16"/>
      <c r="JL1208" s="16"/>
      <c r="JM1208" s="16"/>
      <c r="JN1208" s="16"/>
      <c r="JO1208" s="16"/>
      <c r="JP1208" s="16"/>
    </row>
    <row r="1209" spans="2:276" s="18" customFormat="1" ht="15.75" customHeight="1" x14ac:dyDescent="0.25">
      <c r="B1209" s="16"/>
      <c r="C1209" s="16"/>
      <c r="D1209" s="16"/>
      <c r="E1209" s="16"/>
      <c r="F1209" s="16"/>
      <c r="G1209" s="16"/>
      <c r="H1209" s="16"/>
      <c r="I1209" s="16"/>
      <c r="J1209" s="16"/>
      <c r="K1209" s="16"/>
      <c r="L1209" s="16"/>
      <c r="M1209" s="16"/>
      <c r="N1209" s="16"/>
      <c r="O1209" s="16"/>
      <c r="P1209" s="16"/>
      <c r="Q1209" s="16"/>
      <c r="R1209" s="16"/>
      <c r="S1209" s="16"/>
      <c r="T1209" s="16"/>
      <c r="U1209" s="16"/>
      <c r="V1209" s="16"/>
      <c r="W1209" s="16"/>
      <c r="X1209" s="16"/>
      <c r="Y1209" s="16"/>
      <c r="Z1209" s="16"/>
      <c r="AA1209" s="16"/>
      <c r="AB1209" s="16"/>
      <c r="AC1209" s="16"/>
      <c r="AD1209" s="16"/>
      <c r="AE1209" s="16"/>
      <c r="AF1209" s="16"/>
      <c r="AG1209" s="16"/>
      <c r="AH1209" s="16"/>
      <c r="AI1209" s="16"/>
      <c r="AJ1209" s="16"/>
      <c r="AK1209" s="16"/>
      <c r="AL1209" s="16"/>
      <c r="AM1209" s="16"/>
      <c r="AN1209" s="16"/>
      <c r="AO1209" s="16"/>
      <c r="AP1209" s="16"/>
      <c r="AQ1209" s="16"/>
      <c r="AR1209" s="16"/>
      <c r="AS1209" s="16"/>
      <c r="AT1209" s="16"/>
      <c r="AU1209" s="16"/>
      <c r="AV1209" s="16"/>
      <c r="AW1209" s="16"/>
      <c r="AX1209" s="16"/>
      <c r="AY1209" s="16"/>
      <c r="AZ1209" s="16"/>
      <c r="BA1209" s="16"/>
      <c r="BB1209" s="16"/>
      <c r="BC1209" s="16"/>
      <c r="BD1209" s="16"/>
      <c r="BE1209" s="16"/>
      <c r="BF1209" s="16"/>
      <c r="BG1209" s="16"/>
      <c r="BH1209" s="16"/>
      <c r="BI1209" s="16"/>
      <c r="BJ1209" s="16"/>
      <c r="BK1209" s="16"/>
      <c r="BL1209" s="16"/>
      <c r="BM1209" s="16"/>
      <c r="BN1209" s="16"/>
      <c r="BO1209" s="16"/>
      <c r="BP1209" s="16"/>
      <c r="BQ1209" s="16"/>
      <c r="BR1209" s="16"/>
      <c r="BS1209" s="16"/>
      <c r="BT1209" s="16"/>
      <c r="BU1209" s="16"/>
      <c r="BV1209" s="16"/>
      <c r="BW1209" s="16"/>
      <c r="BX1209" s="16"/>
      <c r="BY1209" s="16"/>
      <c r="BZ1209" s="16"/>
      <c r="CA1209" s="16"/>
      <c r="CB1209" s="16"/>
      <c r="CC1209" s="16"/>
      <c r="CD1209" s="16"/>
      <c r="CE1209" s="16"/>
      <c r="CF1209" s="16"/>
      <c r="CG1209" s="16"/>
      <c r="CH1209" s="16"/>
      <c r="CI1209" s="16"/>
      <c r="CJ1209" s="16"/>
      <c r="CK1209" s="16"/>
      <c r="CL1209" s="16"/>
      <c r="CM1209" s="16"/>
      <c r="CN1209" s="16"/>
      <c r="CO1209" s="16"/>
      <c r="CP1209" s="16"/>
      <c r="CQ1209" s="16"/>
      <c r="CR1209" s="16"/>
      <c r="CS1209" s="16"/>
      <c r="CT1209" s="16"/>
      <c r="CU1209" s="16"/>
      <c r="CV1209" s="16"/>
      <c r="CW1209" s="16"/>
      <c r="CX1209" s="16"/>
      <c r="CY1209" s="16"/>
      <c r="CZ1209" s="16"/>
      <c r="DA1209" s="16"/>
      <c r="DB1209" s="16"/>
      <c r="DC1209" s="16"/>
      <c r="DD1209" s="16"/>
      <c r="DE1209" s="16"/>
      <c r="DF1209" s="16"/>
      <c r="DG1209" s="16"/>
      <c r="DH1209" s="16"/>
      <c r="DI1209" s="16"/>
      <c r="DJ1209" s="16"/>
      <c r="DK1209" s="16"/>
      <c r="DL1209" s="16"/>
      <c r="DM1209" s="16"/>
      <c r="DN1209" s="16"/>
      <c r="DO1209" s="16"/>
      <c r="DP1209" s="16"/>
      <c r="DQ1209" s="16"/>
      <c r="DR1209" s="16"/>
      <c r="DS1209" s="16"/>
      <c r="DT1209" s="16"/>
      <c r="DU1209" s="16"/>
      <c r="DV1209" s="16"/>
      <c r="DW1209" s="16"/>
      <c r="DX1209" s="16"/>
      <c r="DY1209" s="16"/>
      <c r="DZ1209" s="16"/>
      <c r="EA1209" s="16"/>
      <c r="EB1209" s="16"/>
      <c r="EC1209" s="16"/>
      <c r="ED1209" s="16"/>
      <c r="EE1209" s="16"/>
      <c r="EF1209" s="16"/>
      <c r="EG1209" s="16"/>
      <c r="EH1209" s="16"/>
      <c r="EI1209" s="16"/>
      <c r="EJ1209" s="16"/>
      <c r="EK1209" s="16"/>
      <c r="EL1209" s="16"/>
      <c r="EM1209" s="16"/>
      <c r="EN1209" s="16"/>
      <c r="EO1209" s="16"/>
      <c r="EP1209" s="16"/>
      <c r="EQ1209" s="16"/>
      <c r="ER1209" s="16"/>
      <c r="ES1209" s="16"/>
      <c r="ET1209" s="16"/>
      <c r="EU1209" s="16"/>
      <c r="EV1209" s="16"/>
      <c r="EW1209" s="16"/>
      <c r="EX1209" s="16"/>
      <c r="EY1209" s="16"/>
      <c r="EZ1209" s="16"/>
      <c r="FA1209" s="16"/>
      <c r="FB1209" s="16"/>
      <c r="FC1209" s="16"/>
      <c r="FD1209" s="16"/>
      <c r="FE1209" s="16"/>
      <c r="FF1209" s="16"/>
      <c r="FG1209" s="16"/>
      <c r="FH1209" s="16"/>
      <c r="FI1209" s="16"/>
      <c r="FJ1209" s="16"/>
      <c r="FK1209" s="16"/>
      <c r="FL1209" s="16"/>
      <c r="FM1209" s="16"/>
      <c r="FN1209" s="16"/>
      <c r="FO1209" s="16"/>
      <c r="FP1209" s="16"/>
      <c r="FQ1209" s="16"/>
      <c r="FR1209" s="16"/>
      <c r="FS1209" s="16"/>
      <c r="FT1209" s="16"/>
      <c r="FU1209" s="16"/>
      <c r="FV1209" s="16"/>
      <c r="FW1209" s="16"/>
      <c r="FX1209" s="16"/>
      <c r="FY1209" s="16"/>
      <c r="FZ1209" s="16"/>
      <c r="GA1209" s="16"/>
      <c r="GB1209" s="16"/>
      <c r="GC1209" s="16"/>
      <c r="GD1209" s="16"/>
      <c r="GE1209" s="16"/>
      <c r="GF1209" s="16"/>
      <c r="GG1209" s="16"/>
      <c r="GH1209" s="16"/>
      <c r="GI1209" s="16"/>
      <c r="GJ1209" s="16"/>
      <c r="GK1209" s="16"/>
      <c r="GL1209" s="16"/>
      <c r="GM1209" s="16"/>
      <c r="GN1209" s="16"/>
      <c r="GO1209" s="16"/>
      <c r="GP1209" s="16"/>
      <c r="GQ1209" s="16"/>
      <c r="GR1209" s="16"/>
      <c r="GS1209" s="16"/>
      <c r="GT1209" s="16"/>
      <c r="GU1209" s="16"/>
      <c r="GV1209" s="16"/>
      <c r="GW1209" s="16"/>
      <c r="GX1209" s="16"/>
      <c r="GY1209" s="16"/>
      <c r="GZ1209" s="16"/>
      <c r="HA1209" s="16"/>
      <c r="HB1209" s="16"/>
      <c r="HC1209" s="16"/>
      <c r="HD1209" s="16"/>
      <c r="HE1209" s="16"/>
      <c r="HF1209" s="16"/>
      <c r="HG1209" s="16"/>
      <c r="HH1209" s="16"/>
      <c r="HI1209" s="16"/>
      <c r="HJ1209" s="16"/>
      <c r="HK1209" s="16"/>
      <c r="HL1209" s="16"/>
      <c r="HM1209" s="16"/>
      <c r="HN1209" s="16"/>
      <c r="HO1209" s="16"/>
      <c r="HP1209" s="16"/>
      <c r="HQ1209" s="16"/>
      <c r="HR1209" s="16"/>
      <c r="HS1209" s="16"/>
      <c r="HT1209" s="16"/>
      <c r="HU1209" s="16"/>
      <c r="HV1209" s="16"/>
      <c r="HW1209" s="16"/>
      <c r="HX1209" s="16"/>
      <c r="HY1209" s="16"/>
      <c r="HZ1209" s="16"/>
      <c r="IA1209" s="16"/>
      <c r="IB1209" s="16"/>
      <c r="IC1209" s="16"/>
      <c r="ID1209" s="16"/>
      <c r="IE1209" s="16"/>
      <c r="IF1209" s="16"/>
      <c r="IG1209" s="16"/>
      <c r="IH1209" s="16"/>
      <c r="II1209" s="16"/>
      <c r="IJ1209" s="16"/>
      <c r="IK1209" s="16"/>
      <c r="IL1209" s="16"/>
      <c r="IM1209" s="16"/>
      <c r="IN1209" s="16"/>
      <c r="IO1209" s="16"/>
      <c r="IP1209" s="16"/>
      <c r="IQ1209" s="16"/>
      <c r="IR1209" s="16"/>
      <c r="IS1209" s="16"/>
      <c r="IT1209" s="16"/>
      <c r="IU1209" s="16"/>
      <c r="IV1209" s="16"/>
      <c r="IW1209" s="16"/>
      <c r="IX1209" s="16"/>
      <c r="IY1209" s="16"/>
      <c r="IZ1209" s="16"/>
      <c r="JA1209" s="16"/>
      <c r="JB1209" s="16"/>
      <c r="JC1209" s="16"/>
      <c r="JD1209" s="16"/>
      <c r="JE1209" s="16"/>
      <c r="JF1209" s="16"/>
      <c r="JG1209" s="16"/>
      <c r="JH1209" s="16"/>
      <c r="JI1209" s="16"/>
      <c r="JJ1209" s="16"/>
      <c r="JK1209" s="16"/>
      <c r="JL1209" s="16"/>
      <c r="JM1209" s="16"/>
      <c r="JN1209" s="16"/>
      <c r="JO1209" s="16"/>
      <c r="JP1209" s="16"/>
    </row>
    <row r="1210" spans="2:276" s="18" customFormat="1" ht="15.75" customHeight="1" x14ac:dyDescent="0.25">
      <c r="B1210" s="16"/>
      <c r="C1210" s="16"/>
      <c r="D1210" s="16"/>
      <c r="E1210" s="16"/>
      <c r="F1210" s="16"/>
      <c r="G1210" s="16"/>
      <c r="H1210" s="16"/>
      <c r="I1210" s="16"/>
      <c r="J1210" s="16"/>
      <c r="K1210" s="16"/>
      <c r="L1210" s="16"/>
      <c r="M1210" s="16"/>
      <c r="N1210" s="16"/>
      <c r="O1210" s="16"/>
      <c r="P1210" s="16"/>
      <c r="Q1210" s="16"/>
      <c r="R1210" s="16"/>
      <c r="S1210" s="16"/>
      <c r="T1210" s="16"/>
      <c r="U1210" s="16"/>
      <c r="V1210" s="16"/>
      <c r="W1210" s="16"/>
      <c r="X1210" s="16"/>
      <c r="Y1210" s="16"/>
      <c r="Z1210" s="16"/>
      <c r="AA1210" s="16"/>
      <c r="AB1210" s="16"/>
      <c r="AC1210" s="16"/>
      <c r="AD1210" s="16"/>
      <c r="AE1210" s="16"/>
      <c r="AF1210" s="16"/>
      <c r="AG1210" s="16"/>
      <c r="AH1210" s="16"/>
      <c r="AI1210" s="16"/>
      <c r="AJ1210" s="16"/>
      <c r="AK1210" s="16"/>
      <c r="AL1210" s="16"/>
      <c r="AM1210" s="16"/>
      <c r="AN1210" s="16"/>
      <c r="AO1210" s="16"/>
      <c r="AP1210" s="16"/>
      <c r="AQ1210" s="16"/>
      <c r="AR1210" s="16"/>
      <c r="AS1210" s="16"/>
      <c r="AT1210" s="16"/>
      <c r="AU1210" s="16"/>
      <c r="AV1210" s="16"/>
      <c r="AW1210" s="16"/>
      <c r="AX1210" s="16"/>
      <c r="AY1210" s="16"/>
      <c r="AZ1210" s="16"/>
      <c r="BA1210" s="16"/>
      <c r="BB1210" s="16"/>
      <c r="BC1210" s="16"/>
      <c r="BD1210" s="16"/>
      <c r="BE1210" s="16"/>
      <c r="BF1210" s="16"/>
      <c r="BG1210" s="16"/>
      <c r="BH1210" s="16"/>
      <c r="BI1210" s="16"/>
      <c r="BJ1210" s="16"/>
      <c r="BK1210" s="16"/>
      <c r="BL1210" s="16"/>
      <c r="BM1210" s="16"/>
      <c r="BN1210" s="16"/>
      <c r="BO1210" s="16"/>
      <c r="BP1210" s="16"/>
      <c r="BQ1210" s="16"/>
      <c r="BR1210" s="16"/>
      <c r="BS1210" s="16"/>
      <c r="BT1210" s="16"/>
      <c r="BU1210" s="16"/>
      <c r="BV1210" s="16"/>
      <c r="BW1210" s="16"/>
      <c r="BX1210" s="16"/>
      <c r="BY1210" s="16"/>
      <c r="BZ1210" s="16"/>
      <c r="CA1210" s="16"/>
      <c r="CB1210" s="16"/>
      <c r="CC1210" s="16"/>
      <c r="CD1210" s="16"/>
      <c r="CE1210" s="16"/>
      <c r="CF1210" s="16"/>
      <c r="CG1210" s="16"/>
      <c r="CH1210" s="16"/>
      <c r="CI1210" s="16"/>
      <c r="CJ1210" s="16"/>
      <c r="CK1210" s="16"/>
      <c r="CL1210" s="16"/>
      <c r="CM1210" s="16"/>
      <c r="CN1210" s="16"/>
      <c r="CO1210" s="16"/>
      <c r="CP1210" s="16"/>
      <c r="CQ1210" s="16"/>
      <c r="CR1210" s="16"/>
      <c r="CS1210" s="16"/>
      <c r="CT1210" s="16"/>
      <c r="CU1210" s="16"/>
      <c r="CV1210" s="16"/>
      <c r="CW1210" s="16"/>
      <c r="CX1210" s="16"/>
      <c r="CY1210" s="16"/>
      <c r="CZ1210" s="16"/>
      <c r="DA1210" s="16"/>
      <c r="DB1210" s="16"/>
      <c r="DC1210" s="16"/>
      <c r="DD1210" s="16"/>
      <c r="DE1210" s="16"/>
      <c r="DF1210" s="16"/>
      <c r="DG1210" s="16"/>
      <c r="DH1210" s="16"/>
      <c r="DI1210" s="16"/>
      <c r="DJ1210" s="16"/>
      <c r="DK1210" s="16"/>
      <c r="DL1210" s="16"/>
      <c r="DM1210" s="16"/>
      <c r="DN1210" s="16"/>
      <c r="DO1210" s="16"/>
      <c r="DP1210" s="16"/>
      <c r="DQ1210" s="16"/>
      <c r="DR1210" s="16"/>
      <c r="DS1210" s="16"/>
      <c r="DT1210" s="16"/>
      <c r="DU1210" s="16"/>
      <c r="DV1210" s="16"/>
      <c r="DW1210" s="16"/>
      <c r="DX1210" s="16"/>
      <c r="DY1210" s="16"/>
      <c r="DZ1210" s="16"/>
      <c r="EA1210" s="16"/>
      <c r="EB1210" s="16"/>
      <c r="EC1210" s="16"/>
      <c r="ED1210" s="16"/>
      <c r="EE1210" s="16"/>
      <c r="EF1210" s="16"/>
      <c r="EG1210" s="16"/>
      <c r="EH1210" s="16"/>
      <c r="EI1210" s="16"/>
      <c r="EJ1210" s="16"/>
      <c r="EK1210" s="16"/>
      <c r="EL1210" s="16"/>
      <c r="EM1210" s="16"/>
      <c r="EN1210" s="16"/>
      <c r="EO1210" s="16"/>
      <c r="EP1210" s="16"/>
      <c r="EQ1210" s="16"/>
      <c r="ER1210" s="16"/>
      <c r="ES1210" s="16"/>
      <c r="ET1210" s="16"/>
      <c r="EU1210" s="16"/>
      <c r="EV1210" s="16"/>
      <c r="EW1210" s="16"/>
      <c r="EX1210" s="16"/>
      <c r="EY1210" s="16"/>
      <c r="EZ1210" s="16"/>
      <c r="FA1210" s="16"/>
      <c r="FB1210" s="16"/>
      <c r="FC1210" s="16"/>
      <c r="FD1210" s="16"/>
      <c r="FE1210" s="16"/>
      <c r="FF1210" s="16"/>
      <c r="FG1210" s="16"/>
      <c r="FH1210" s="16"/>
      <c r="FI1210" s="16"/>
      <c r="FJ1210" s="16"/>
      <c r="FK1210" s="16"/>
      <c r="FL1210" s="16"/>
      <c r="FM1210" s="16"/>
      <c r="FN1210" s="16"/>
      <c r="FO1210" s="16"/>
      <c r="FP1210" s="16"/>
      <c r="FQ1210" s="16"/>
      <c r="FR1210" s="16"/>
      <c r="FS1210" s="16"/>
      <c r="FT1210" s="16"/>
      <c r="FU1210" s="16"/>
      <c r="FV1210" s="16"/>
      <c r="FW1210" s="16"/>
      <c r="FX1210" s="16"/>
      <c r="FY1210" s="16"/>
      <c r="FZ1210" s="16"/>
      <c r="GA1210" s="16"/>
      <c r="GB1210" s="16"/>
      <c r="GC1210" s="16"/>
      <c r="GD1210" s="16"/>
      <c r="GE1210" s="16"/>
      <c r="GF1210" s="16"/>
      <c r="GG1210" s="16"/>
      <c r="GH1210" s="16"/>
      <c r="GI1210" s="16"/>
      <c r="GJ1210" s="16"/>
      <c r="GK1210" s="16"/>
      <c r="GL1210" s="16"/>
      <c r="GM1210" s="16"/>
      <c r="GN1210" s="16"/>
      <c r="GO1210" s="16"/>
      <c r="GP1210" s="16"/>
      <c r="GQ1210" s="16"/>
      <c r="GR1210" s="16"/>
      <c r="GS1210" s="16"/>
      <c r="GT1210" s="16"/>
      <c r="GU1210" s="16"/>
      <c r="GV1210" s="16"/>
      <c r="GW1210" s="16"/>
      <c r="GX1210" s="16"/>
      <c r="GY1210" s="16"/>
      <c r="GZ1210" s="16"/>
      <c r="HA1210" s="16"/>
      <c r="HB1210" s="16"/>
      <c r="HC1210" s="16"/>
      <c r="HD1210" s="16"/>
      <c r="HE1210" s="16"/>
      <c r="HF1210" s="16"/>
      <c r="HG1210" s="16"/>
      <c r="HH1210" s="16"/>
      <c r="HI1210" s="16"/>
      <c r="HJ1210" s="16"/>
      <c r="HK1210" s="16"/>
      <c r="HL1210" s="16"/>
      <c r="HM1210" s="16"/>
      <c r="HN1210" s="16"/>
      <c r="HO1210" s="16"/>
      <c r="HP1210" s="16"/>
      <c r="HQ1210" s="16"/>
      <c r="HR1210" s="16"/>
      <c r="HS1210" s="16"/>
      <c r="HT1210" s="16"/>
      <c r="HU1210" s="16"/>
      <c r="HV1210" s="16"/>
      <c r="HW1210" s="16"/>
      <c r="HX1210" s="16"/>
      <c r="HY1210" s="16"/>
      <c r="HZ1210" s="16"/>
      <c r="IA1210" s="16"/>
      <c r="IB1210" s="16"/>
      <c r="IC1210" s="16"/>
      <c r="ID1210" s="16"/>
      <c r="IE1210" s="16"/>
      <c r="IF1210" s="16"/>
      <c r="IG1210" s="16"/>
      <c r="IH1210" s="16"/>
      <c r="II1210" s="16"/>
      <c r="IJ1210" s="16"/>
      <c r="IK1210" s="16"/>
      <c r="IL1210" s="16"/>
      <c r="IM1210" s="16"/>
      <c r="IN1210" s="16"/>
      <c r="IO1210" s="16"/>
      <c r="IP1210" s="16"/>
      <c r="IQ1210" s="16"/>
      <c r="IR1210" s="16"/>
      <c r="IS1210" s="16"/>
      <c r="IT1210" s="16"/>
      <c r="IU1210" s="16"/>
      <c r="IV1210" s="16"/>
      <c r="IW1210" s="16"/>
      <c r="IX1210" s="16"/>
      <c r="IY1210" s="16"/>
      <c r="IZ1210" s="16"/>
      <c r="JA1210" s="16"/>
      <c r="JB1210" s="16"/>
      <c r="JC1210" s="16"/>
      <c r="JD1210" s="16"/>
      <c r="JE1210" s="16"/>
      <c r="JF1210" s="16"/>
      <c r="JG1210" s="16"/>
      <c r="JH1210" s="16"/>
      <c r="JI1210" s="16"/>
      <c r="JJ1210" s="16"/>
      <c r="JK1210" s="16"/>
      <c r="JL1210" s="16"/>
      <c r="JM1210" s="16"/>
      <c r="JN1210" s="16"/>
      <c r="JO1210" s="16"/>
      <c r="JP1210" s="16"/>
    </row>
    <row r="1211" spans="2:276" s="18" customFormat="1" ht="15.75" customHeight="1" x14ac:dyDescent="0.25">
      <c r="B1211" s="16"/>
      <c r="C1211" s="16"/>
      <c r="D1211" s="16"/>
      <c r="E1211" s="16"/>
      <c r="F1211" s="16"/>
      <c r="G1211" s="16"/>
      <c r="H1211" s="16"/>
      <c r="I1211" s="16"/>
      <c r="J1211" s="16"/>
      <c r="K1211" s="16"/>
      <c r="L1211" s="16"/>
      <c r="M1211" s="16"/>
      <c r="N1211" s="16"/>
      <c r="O1211" s="16"/>
      <c r="P1211" s="16"/>
      <c r="Q1211" s="16"/>
      <c r="R1211" s="16"/>
      <c r="S1211" s="16"/>
      <c r="T1211" s="16"/>
      <c r="U1211" s="16"/>
      <c r="V1211" s="16"/>
      <c r="W1211" s="16"/>
      <c r="X1211" s="16"/>
      <c r="Y1211" s="16"/>
      <c r="Z1211" s="16"/>
      <c r="AA1211" s="16"/>
      <c r="AB1211" s="16"/>
      <c r="AC1211" s="16"/>
      <c r="AD1211" s="16"/>
      <c r="AE1211" s="16"/>
      <c r="AF1211" s="16"/>
      <c r="AG1211" s="16"/>
      <c r="AH1211" s="16"/>
      <c r="AI1211" s="16"/>
      <c r="AJ1211" s="16"/>
      <c r="AK1211" s="16"/>
      <c r="AL1211" s="16"/>
      <c r="AM1211" s="16"/>
      <c r="AN1211" s="16"/>
      <c r="AO1211" s="16"/>
      <c r="AP1211" s="16"/>
      <c r="AQ1211" s="16"/>
      <c r="AR1211" s="16"/>
      <c r="AS1211" s="16"/>
      <c r="AT1211" s="16"/>
      <c r="AU1211" s="16"/>
      <c r="AV1211" s="16"/>
      <c r="AW1211" s="16"/>
      <c r="AX1211" s="16"/>
      <c r="AY1211" s="16"/>
      <c r="AZ1211" s="16"/>
      <c r="BA1211" s="16"/>
      <c r="BB1211" s="16"/>
      <c r="BC1211" s="16"/>
      <c r="BD1211" s="16"/>
      <c r="BE1211" s="16"/>
      <c r="BF1211" s="16"/>
      <c r="BG1211" s="16"/>
      <c r="BH1211" s="16"/>
      <c r="BI1211" s="16"/>
      <c r="BJ1211" s="16"/>
      <c r="BK1211" s="16"/>
      <c r="BL1211" s="16"/>
      <c r="BM1211" s="16"/>
      <c r="BN1211" s="16"/>
      <c r="BO1211" s="16"/>
      <c r="BP1211" s="16"/>
      <c r="BQ1211" s="16"/>
      <c r="BR1211" s="16"/>
      <c r="BS1211" s="16"/>
      <c r="BT1211" s="16"/>
      <c r="BU1211" s="16"/>
      <c r="BV1211" s="16"/>
      <c r="BW1211" s="16"/>
      <c r="BX1211" s="16"/>
      <c r="BY1211" s="16"/>
      <c r="BZ1211" s="16"/>
      <c r="CA1211" s="16"/>
      <c r="CB1211" s="16"/>
      <c r="CC1211" s="16"/>
      <c r="CD1211" s="16"/>
      <c r="CE1211" s="16"/>
      <c r="CF1211" s="16"/>
      <c r="CG1211" s="16"/>
      <c r="CH1211" s="16"/>
      <c r="CI1211" s="16"/>
      <c r="CJ1211" s="16"/>
      <c r="CK1211" s="16"/>
      <c r="CL1211" s="16"/>
      <c r="CM1211" s="16"/>
      <c r="CN1211" s="16"/>
      <c r="CO1211" s="16"/>
      <c r="CP1211" s="16"/>
      <c r="CQ1211" s="16"/>
      <c r="CR1211" s="16"/>
      <c r="CS1211" s="16"/>
      <c r="CT1211" s="16"/>
      <c r="CU1211" s="16"/>
      <c r="CV1211" s="16"/>
      <c r="CW1211" s="16"/>
      <c r="CX1211" s="16"/>
      <c r="CY1211" s="16"/>
      <c r="CZ1211" s="16"/>
      <c r="DA1211" s="16"/>
      <c r="DB1211" s="16"/>
      <c r="DC1211" s="16"/>
      <c r="DD1211" s="16"/>
      <c r="DE1211" s="16"/>
      <c r="DF1211" s="16"/>
      <c r="DG1211" s="16"/>
      <c r="DH1211" s="16"/>
      <c r="DI1211" s="16"/>
      <c r="DJ1211" s="16"/>
      <c r="DK1211" s="16"/>
      <c r="DL1211" s="16"/>
      <c r="DM1211" s="16"/>
      <c r="DN1211" s="16"/>
      <c r="DO1211" s="16"/>
      <c r="DP1211" s="16"/>
      <c r="DQ1211" s="16"/>
      <c r="DR1211" s="16"/>
      <c r="DS1211" s="16"/>
      <c r="DT1211" s="16"/>
      <c r="DU1211" s="16"/>
      <c r="DV1211" s="16"/>
      <c r="DW1211" s="16"/>
      <c r="DX1211" s="16"/>
      <c r="DY1211" s="16"/>
      <c r="DZ1211" s="16"/>
      <c r="EA1211" s="16"/>
      <c r="EB1211" s="16"/>
      <c r="EC1211" s="16"/>
      <c r="ED1211" s="16"/>
      <c r="EE1211" s="16"/>
      <c r="EF1211" s="16"/>
      <c r="EG1211" s="16"/>
      <c r="EH1211" s="16"/>
      <c r="EI1211" s="16"/>
      <c r="EJ1211" s="16"/>
      <c r="EK1211" s="16"/>
      <c r="EL1211" s="16"/>
      <c r="EM1211" s="16"/>
      <c r="EN1211" s="16"/>
      <c r="EO1211" s="16"/>
      <c r="EP1211" s="16"/>
      <c r="EQ1211" s="16"/>
      <c r="ER1211" s="16"/>
      <c r="ES1211" s="16"/>
      <c r="ET1211" s="16"/>
      <c r="EU1211" s="16"/>
      <c r="EV1211" s="16"/>
      <c r="EW1211" s="16"/>
      <c r="EX1211" s="16"/>
      <c r="EY1211" s="16"/>
      <c r="EZ1211" s="16"/>
      <c r="FA1211" s="16"/>
      <c r="FB1211" s="16"/>
      <c r="FC1211" s="16"/>
      <c r="FD1211" s="16"/>
      <c r="FE1211" s="16"/>
      <c r="FF1211" s="16"/>
      <c r="FG1211" s="16"/>
      <c r="FH1211" s="16"/>
      <c r="FI1211" s="16"/>
      <c r="FJ1211" s="16"/>
      <c r="FK1211" s="16"/>
      <c r="FL1211" s="16"/>
      <c r="FM1211" s="16"/>
      <c r="FN1211" s="16"/>
      <c r="FO1211" s="16"/>
      <c r="FP1211" s="16"/>
      <c r="FQ1211" s="16"/>
      <c r="FR1211" s="16"/>
      <c r="FS1211" s="16"/>
      <c r="FT1211" s="16"/>
      <c r="FU1211" s="16"/>
      <c r="FV1211" s="16"/>
      <c r="FW1211" s="16"/>
      <c r="FX1211" s="16"/>
      <c r="FY1211" s="16"/>
      <c r="FZ1211" s="16"/>
      <c r="GA1211" s="16"/>
      <c r="GB1211" s="16"/>
      <c r="GC1211" s="16"/>
      <c r="GD1211" s="16"/>
      <c r="GE1211" s="16"/>
      <c r="GF1211" s="16"/>
      <c r="GG1211" s="16"/>
      <c r="GH1211" s="16"/>
      <c r="GI1211" s="16"/>
      <c r="GJ1211" s="16"/>
      <c r="GK1211" s="16"/>
      <c r="GL1211" s="16"/>
      <c r="GM1211" s="16"/>
      <c r="GN1211" s="16"/>
      <c r="GO1211" s="16"/>
      <c r="GP1211" s="16"/>
      <c r="GQ1211" s="16"/>
      <c r="GR1211" s="16"/>
      <c r="GS1211" s="16"/>
      <c r="GT1211" s="16"/>
      <c r="GU1211" s="16"/>
      <c r="GV1211" s="16"/>
      <c r="GW1211" s="16"/>
      <c r="GX1211" s="16"/>
      <c r="GY1211" s="16"/>
      <c r="GZ1211" s="16"/>
      <c r="HA1211" s="16"/>
      <c r="HB1211" s="16"/>
      <c r="HC1211" s="16"/>
      <c r="HD1211" s="16"/>
      <c r="HE1211" s="16"/>
      <c r="HF1211" s="16"/>
      <c r="HG1211" s="16"/>
      <c r="HH1211" s="16"/>
      <c r="HI1211" s="16"/>
      <c r="HJ1211" s="16"/>
      <c r="HK1211" s="16"/>
      <c r="HL1211" s="16"/>
      <c r="HM1211" s="16"/>
      <c r="HN1211" s="16"/>
      <c r="HO1211" s="16"/>
      <c r="HP1211" s="16"/>
      <c r="HQ1211" s="16"/>
      <c r="HR1211" s="16"/>
      <c r="HS1211" s="16"/>
      <c r="HT1211" s="16"/>
      <c r="HU1211" s="16"/>
      <c r="HV1211" s="16"/>
      <c r="HW1211" s="16"/>
      <c r="HX1211" s="16"/>
      <c r="HY1211" s="16"/>
      <c r="HZ1211" s="16"/>
      <c r="IA1211" s="16"/>
      <c r="IB1211" s="16"/>
      <c r="IC1211" s="16"/>
      <c r="ID1211" s="16"/>
      <c r="IE1211" s="16"/>
      <c r="IF1211" s="16"/>
      <c r="IG1211" s="16"/>
      <c r="IH1211" s="16"/>
      <c r="II1211" s="16"/>
      <c r="IJ1211" s="16"/>
      <c r="IK1211" s="16"/>
      <c r="IL1211" s="16"/>
      <c r="IM1211" s="16"/>
      <c r="IN1211" s="16"/>
      <c r="IO1211" s="16"/>
      <c r="IP1211" s="16"/>
      <c r="IQ1211" s="16"/>
      <c r="IR1211" s="16"/>
      <c r="IS1211" s="16"/>
      <c r="IT1211" s="16"/>
      <c r="IU1211" s="16"/>
      <c r="IV1211" s="16"/>
      <c r="IW1211" s="16"/>
      <c r="IX1211" s="16"/>
      <c r="IY1211" s="16"/>
      <c r="IZ1211" s="16"/>
      <c r="JA1211" s="16"/>
      <c r="JB1211" s="16"/>
      <c r="JC1211" s="16"/>
      <c r="JD1211" s="16"/>
      <c r="JE1211" s="16"/>
      <c r="JF1211" s="16"/>
      <c r="JG1211" s="16"/>
      <c r="JH1211" s="16"/>
      <c r="JI1211" s="16"/>
      <c r="JJ1211" s="16"/>
      <c r="JK1211" s="16"/>
      <c r="JL1211" s="16"/>
      <c r="JM1211" s="16"/>
      <c r="JN1211" s="16"/>
      <c r="JO1211" s="16"/>
      <c r="JP1211" s="16"/>
    </row>
    <row r="1212" spans="2:276" s="18" customFormat="1" ht="15.75" customHeight="1" x14ac:dyDescent="0.25">
      <c r="B1212" s="16"/>
      <c r="C1212" s="16"/>
      <c r="D1212" s="16"/>
      <c r="E1212" s="16"/>
      <c r="F1212" s="16"/>
      <c r="G1212" s="16"/>
      <c r="H1212" s="16"/>
      <c r="I1212" s="16"/>
      <c r="J1212" s="16"/>
      <c r="K1212" s="16"/>
      <c r="L1212" s="16"/>
      <c r="M1212" s="16"/>
      <c r="N1212" s="16"/>
      <c r="O1212" s="16"/>
      <c r="P1212" s="16"/>
      <c r="Q1212" s="16"/>
      <c r="R1212" s="16"/>
      <c r="S1212" s="16"/>
      <c r="T1212" s="16"/>
      <c r="U1212" s="16"/>
      <c r="V1212" s="16"/>
      <c r="W1212" s="16"/>
      <c r="X1212" s="16"/>
      <c r="Y1212" s="16"/>
      <c r="Z1212" s="16"/>
      <c r="AA1212" s="16"/>
      <c r="AB1212" s="16"/>
      <c r="AC1212" s="16"/>
      <c r="AD1212" s="16"/>
      <c r="AE1212" s="16"/>
      <c r="AF1212" s="16"/>
      <c r="AG1212" s="16"/>
      <c r="AH1212" s="16"/>
      <c r="AI1212" s="16"/>
      <c r="AJ1212" s="16"/>
      <c r="AK1212" s="16"/>
      <c r="AL1212" s="16"/>
      <c r="AM1212" s="16"/>
      <c r="AN1212" s="16"/>
      <c r="AO1212" s="16"/>
      <c r="AP1212" s="16"/>
      <c r="AQ1212" s="16"/>
      <c r="AR1212" s="16"/>
      <c r="AS1212" s="16"/>
      <c r="AT1212" s="16"/>
      <c r="AU1212" s="16"/>
      <c r="AV1212" s="16"/>
      <c r="AW1212" s="16"/>
      <c r="AX1212" s="16"/>
      <c r="AY1212" s="16"/>
      <c r="AZ1212" s="16"/>
      <c r="BA1212" s="16"/>
      <c r="BB1212" s="16"/>
      <c r="BC1212" s="16"/>
      <c r="BD1212" s="16"/>
      <c r="BE1212" s="16"/>
      <c r="BF1212" s="16"/>
      <c r="BG1212" s="16"/>
      <c r="BH1212" s="16"/>
      <c r="BI1212" s="16"/>
      <c r="BJ1212" s="16"/>
      <c r="BK1212" s="16"/>
      <c r="BL1212" s="16"/>
      <c r="BM1212" s="16"/>
      <c r="BN1212" s="16"/>
      <c r="BO1212" s="16"/>
      <c r="BP1212" s="16"/>
      <c r="BQ1212" s="16"/>
      <c r="BR1212" s="16"/>
      <c r="BS1212" s="16"/>
      <c r="BT1212" s="16"/>
      <c r="BU1212" s="16"/>
      <c r="BV1212" s="16"/>
      <c r="BW1212" s="16"/>
      <c r="BX1212" s="16"/>
      <c r="BY1212" s="16"/>
      <c r="BZ1212" s="16"/>
      <c r="CA1212" s="16"/>
      <c r="CB1212" s="16"/>
      <c r="CC1212" s="16"/>
      <c r="CD1212" s="16"/>
      <c r="CE1212" s="16"/>
      <c r="CF1212" s="16"/>
      <c r="CG1212" s="16"/>
      <c r="CH1212" s="16"/>
      <c r="CI1212" s="16"/>
      <c r="CJ1212" s="16"/>
      <c r="CK1212" s="16"/>
      <c r="CL1212" s="16"/>
      <c r="CM1212" s="16"/>
      <c r="CN1212" s="16"/>
      <c r="CO1212" s="16"/>
      <c r="CP1212" s="16"/>
      <c r="CQ1212" s="16"/>
      <c r="CR1212" s="16"/>
      <c r="CS1212" s="16"/>
      <c r="CT1212" s="16"/>
      <c r="CU1212" s="16"/>
      <c r="CV1212" s="16"/>
      <c r="CW1212" s="16"/>
      <c r="CX1212" s="16"/>
      <c r="CY1212" s="16"/>
      <c r="CZ1212" s="16"/>
      <c r="DA1212" s="16"/>
      <c r="DB1212" s="16"/>
      <c r="DC1212" s="16"/>
      <c r="DD1212" s="16"/>
      <c r="DE1212" s="16"/>
      <c r="DF1212" s="16"/>
      <c r="DG1212" s="16"/>
      <c r="DH1212" s="16"/>
      <c r="DI1212" s="16"/>
      <c r="DJ1212" s="16"/>
      <c r="DK1212" s="16"/>
      <c r="DL1212" s="16"/>
      <c r="DM1212" s="16"/>
      <c r="DN1212" s="16"/>
      <c r="DO1212" s="16"/>
      <c r="DP1212" s="16"/>
      <c r="DQ1212" s="16"/>
      <c r="DR1212" s="16"/>
      <c r="DS1212" s="16"/>
      <c r="DT1212" s="16"/>
      <c r="DU1212" s="16"/>
      <c r="DV1212" s="16"/>
      <c r="DW1212" s="16"/>
      <c r="DX1212" s="16"/>
      <c r="DY1212" s="16"/>
      <c r="DZ1212" s="16"/>
      <c r="EA1212" s="16"/>
      <c r="EB1212" s="16"/>
      <c r="EC1212" s="16"/>
      <c r="ED1212" s="16"/>
      <c r="EE1212" s="16"/>
      <c r="EF1212" s="16"/>
      <c r="EG1212" s="16"/>
      <c r="EH1212" s="16"/>
      <c r="EI1212" s="16"/>
      <c r="EJ1212" s="16"/>
      <c r="EK1212" s="16"/>
      <c r="EL1212" s="16"/>
      <c r="EM1212" s="16"/>
      <c r="EN1212" s="16"/>
      <c r="EO1212" s="16"/>
      <c r="EP1212" s="16"/>
      <c r="EQ1212" s="16"/>
      <c r="ER1212" s="16"/>
      <c r="ES1212" s="16"/>
      <c r="ET1212" s="16"/>
      <c r="EU1212" s="16"/>
      <c r="EV1212" s="16"/>
      <c r="EW1212" s="16"/>
      <c r="EX1212" s="16"/>
      <c r="EY1212" s="16"/>
      <c r="EZ1212" s="16"/>
      <c r="FA1212" s="16"/>
      <c r="FB1212" s="16"/>
      <c r="FC1212" s="16"/>
      <c r="FD1212" s="16"/>
      <c r="FE1212" s="16"/>
      <c r="FF1212" s="16"/>
      <c r="FG1212" s="16"/>
      <c r="FH1212" s="16"/>
      <c r="FI1212" s="16"/>
      <c r="FJ1212" s="16"/>
      <c r="FK1212" s="16"/>
      <c r="FL1212" s="16"/>
      <c r="FM1212" s="16"/>
      <c r="FN1212" s="16"/>
      <c r="FO1212" s="16"/>
      <c r="FP1212" s="16"/>
      <c r="FQ1212" s="16"/>
      <c r="FR1212" s="16"/>
      <c r="FS1212" s="16"/>
      <c r="FT1212" s="16"/>
      <c r="FU1212" s="16"/>
      <c r="FV1212" s="16"/>
      <c r="FW1212" s="16"/>
      <c r="FX1212" s="16"/>
      <c r="FY1212" s="16"/>
      <c r="FZ1212" s="16"/>
      <c r="GA1212" s="16"/>
      <c r="GB1212" s="16"/>
      <c r="GC1212" s="16"/>
      <c r="GD1212" s="16"/>
      <c r="GE1212" s="16"/>
      <c r="GF1212" s="16"/>
      <c r="GG1212" s="16"/>
      <c r="GH1212" s="16"/>
      <c r="GI1212" s="16"/>
      <c r="GJ1212" s="16"/>
      <c r="GK1212" s="16"/>
      <c r="GL1212" s="16"/>
      <c r="GM1212" s="16"/>
      <c r="GN1212" s="16"/>
      <c r="GO1212" s="16"/>
      <c r="GP1212" s="16"/>
      <c r="GQ1212" s="16"/>
      <c r="GR1212" s="16"/>
      <c r="GS1212" s="16"/>
      <c r="GT1212" s="16"/>
      <c r="GU1212" s="16"/>
      <c r="GV1212" s="16"/>
      <c r="GW1212" s="16"/>
      <c r="GX1212" s="16"/>
      <c r="GY1212" s="16"/>
      <c r="GZ1212" s="16"/>
      <c r="HA1212" s="16"/>
      <c r="HB1212" s="16"/>
      <c r="HC1212" s="16"/>
      <c r="HD1212" s="16"/>
      <c r="HE1212" s="16"/>
      <c r="HF1212" s="16"/>
      <c r="HG1212" s="16"/>
      <c r="HH1212" s="16"/>
      <c r="HI1212" s="16"/>
      <c r="HJ1212" s="16"/>
      <c r="HK1212" s="16"/>
      <c r="HL1212" s="16"/>
      <c r="HM1212" s="16"/>
      <c r="HN1212" s="16"/>
      <c r="HO1212" s="16"/>
      <c r="HP1212" s="16"/>
      <c r="HQ1212" s="16"/>
      <c r="HR1212" s="16"/>
      <c r="HS1212" s="16"/>
      <c r="HT1212" s="16"/>
      <c r="HU1212" s="16"/>
      <c r="HV1212" s="16"/>
      <c r="HW1212" s="16"/>
      <c r="HX1212" s="16"/>
      <c r="HY1212" s="16"/>
      <c r="HZ1212" s="16"/>
      <c r="IA1212" s="16"/>
      <c r="IB1212" s="16"/>
      <c r="IC1212" s="16"/>
      <c r="ID1212" s="16"/>
      <c r="IE1212" s="16"/>
      <c r="IF1212" s="16"/>
      <c r="IG1212" s="16"/>
      <c r="IH1212" s="16"/>
      <c r="II1212" s="16"/>
      <c r="IJ1212" s="16"/>
      <c r="IK1212" s="16"/>
      <c r="IL1212" s="16"/>
      <c r="IM1212" s="16"/>
      <c r="IN1212" s="16"/>
      <c r="IO1212" s="16"/>
      <c r="IP1212" s="16"/>
      <c r="IQ1212" s="16"/>
      <c r="IR1212" s="16"/>
      <c r="IS1212" s="16"/>
      <c r="IT1212" s="16"/>
      <c r="IU1212" s="16"/>
      <c r="IV1212" s="16"/>
      <c r="IW1212" s="16"/>
      <c r="IX1212" s="16"/>
      <c r="IY1212" s="16"/>
      <c r="IZ1212" s="16"/>
      <c r="JA1212" s="16"/>
      <c r="JB1212" s="16"/>
      <c r="JC1212" s="16"/>
      <c r="JD1212" s="16"/>
      <c r="JE1212" s="16"/>
      <c r="JF1212" s="16"/>
      <c r="JG1212" s="16"/>
      <c r="JH1212" s="16"/>
      <c r="JI1212" s="16"/>
      <c r="JJ1212" s="16"/>
      <c r="JK1212" s="16"/>
      <c r="JL1212" s="16"/>
      <c r="JM1212" s="16"/>
      <c r="JN1212" s="16"/>
      <c r="JO1212" s="16"/>
      <c r="JP1212" s="16"/>
    </row>
    <row r="1213" spans="2:276" s="18" customFormat="1" ht="15.75" customHeight="1" x14ac:dyDescent="0.25">
      <c r="B1213" s="16"/>
      <c r="C1213" s="16"/>
      <c r="D1213" s="16"/>
      <c r="E1213" s="16"/>
      <c r="F1213" s="16"/>
      <c r="G1213" s="16"/>
      <c r="H1213" s="16"/>
      <c r="I1213" s="16"/>
      <c r="J1213" s="16"/>
      <c r="K1213" s="16"/>
      <c r="L1213" s="16"/>
      <c r="M1213" s="16"/>
      <c r="N1213" s="16"/>
      <c r="O1213" s="16"/>
      <c r="P1213" s="16"/>
      <c r="Q1213" s="16"/>
      <c r="R1213" s="16"/>
      <c r="S1213" s="16"/>
      <c r="T1213" s="16"/>
      <c r="U1213" s="16"/>
      <c r="V1213" s="16"/>
      <c r="W1213" s="16"/>
      <c r="X1213" s="16"/>
      <c r="Y1213" s="16"/>
      <c r="Z1213" s="16"/>
      <c r="AA1213" s="16"/>
      <c r="AB1213" s="16"/>
      <c r="AC1213" s="16"/>
      <c r="AD1213" s="16"/>
      <c r="AE1213" s="16"/>
      <c r="AF1213" s="16"/>
      <c r="AG1213" s="16"/>
      <c r="AH1213" s="16"/>
      <c r="AI1213" s="16"/>
      <c r="AJ1213" s="16"/>
      <c r="AK1213" s="16"/>
      <c r="AL1213" s="16"/>
      <c r="AM1213" s="16"/>
      <c r="AN1213" s="16"/>
      <c r="AO1213" s="16"/>
      <c r="AP1213" s="16"/>
      <c r="AQ1213" s="16"/>
      <c r="AR1213" s="16"/>
      <c r="AS1213" s="16"/>
      <c r="AT1213" s="16"/>
      <c r="AU1213" s="16"/>
      <c r="AV1213" s="16"/>
      <c r="AW1213" s="16"/>
      <c r="AX1213" s="16"/>
      <c r="AY1213" s="16"/>
      <c r="AZ1213" s="16"/>
      <c r="BA1213" s="16"/>
      <c r="BB1213" s="16"/>
      <c r="BC1213" s="16"/>
      <c r="BD1213" s="16"/>
      <c r="BE1213" s="16"/>
      <c r="BF1213" s="16"/>
      <c r="BG1213" s="16"/>
      <c r="BH1213" s="16"/>
      <c r="BI1213" s="16"/>
      <c r="BJ1213" s="16"/>
      <c r="BK1213" s="16"/>
      <c r="BL1213" s="16"/>
      <c r="BM1213" s="16"/>
      <c r="BN1213" s="16"/>
      <c r="BO1213" s="16"/>
      <c r="BP1213" s="16"/>
      <c r="BQ1213" s="16"/>
      <c r="BR1213" s="16"/>
      <c r="BS1213" s="16"/>
      <c r="BT1213" s="16"/>
      <c r="BU1213" s="16"/>
      <c r="BV1213" s="16"/>
      <c r="BW1213" s="16"/>
      <c r="BX1213" s="16"/>
      <c r="BY1213" s="16"/>
      <c r="BZ1213" s="16"/>
      <c r="CA1213" s="16"/>
      <c r="CB1213" s="16"/>
      <c r="CC1213" s="16"/>
      <c r="CD1213" s="16"/>
      <c r="CE1213" s="16"/>
      <c r="CF1213" s="16"/>
      <c r="CG1213" s="16"/>
      <c r="CH1213" s="16"/>
      <c r="CI1213" s="16"/>
      <c r="CJ1213" s="16"/>
      <c r="CK1213" s="16"/>
      <c r="CL1213" s="16"/>
      <c r="CM1213" s="16"/>
      <c r="CN1213" s="16"/>
      <c r="CO1213" s="16"/>
      <c r="CP1213" s="16"/>
      <c r="CQ1213" s="16"/>
      <c r="CR1213" s="16"/>
      <c r="CS1213" s="16"/>
      <c r="CT1213" s="16"/>
      <c r="CU1213" s="16"/>
      <c r="CV1213" s="16"/>
      <c r="CW1213" s="16"/>
      <c r="CX1213" s="16"/>
      <c r="CY1213" s="16"/>
      <c r="CZ1213" s="16"/>
      <c r="DA1213" s="16"/>
      <c r="DB1213" s="16"/>
      <c r="DC1213" s="16"/>
      <c r="DD1213" s="16"/>
      <c r="DE1213" s="16"/>
      <c r="DF1213" s="16"/>
      <c r="DG1213" s="16"/>
      <c r="DH1213" s="16"/>
      <c r="DI1213" s="16"/>
      <c r="DJ1213" s="16"/>
      <c r="DK1213" s="16"/>
      <c r="DL1213" s="16"/>
      <c r="DM1213" s="16"/>
      <c r="DN1213" s="16"/>
      <c r="DO1213" s="16"/>
      <c r="DP1213" s="16"/>
      <c r="DQ1213" s="16"/>
      <c r="DR1213" s="16"/>
      <c r="DS1213" s="16"/>
      <c r="DT1213" s="16"/>
      <c r="DU1213" s="16"/>
      <c r="DV1213" s="16"/>
      <c r="DW1213" s="16"/>
      <c r="DX1213" s="16"/>
      <c r="DY1213" s="16"/>
      <c r="DZ1213" s="16"/>
      <c r="EA1213" s="16"/>
      <c r="EB1213" s="16"/>
      <c r="EC1213" s="16"/>
      <c r="ED1213" s="16"/>
      <c r="EE1213" s="16"/>
      <c r="EF1213" s="16"/>
      <c r="EG1213" s="16"/>
      <c r="EH1213" s="16"/>
      <c r="EI1213" s="16"/>
      <c r="EJ1213" s="16"/>
      <c r="EK1213" s="16"/>
      <c r="EL1213" s="16"/>
      <c r="EM1213" s="16"/>
      <c r="EN1213" s="16"/>
      <c r="EO1213" s="16"/>
      <c r="EP1213" s="16"/>
      <c r="EQ1213" s="16"/>
      <c r="ER1213" s="16"/>
      <c r="ES1213" s="16"/>
      <c r="ET1213" s="16"/>
      <c r="EU1213" s="16"/>
      <c r="EV1213" s="16"/>
      <c r="EW1213" s="16"/>
      <c r="EX1213" s="16"/>
      <c r="EY1213" s="16"/>
      <c r="EZ1213" s="16"/>
      <c r="FA1213" s="16"/>
      <c r="FB1213" s="16"/>
      <c r="FC1213" s="16"/>
      <c r="FD1213" s="16"/>
      <c r="FE1213" s="16"/>
      <c r="FF1213" s="16"/>
      <c r="FG1213" s="16"/>
      <c r="FH1213" s="16"/>
      <c r="FI1213" s="16"/>
      <c r="FJ1213" s="16"/>
      <c r="FK1213" s="16"/>
      <c r="FL1213" s="16"/>
      <c r="FM1213" s="16"/>
      <c r="FN1213" s="16"/>
      <c r="FO1213" s="16"/>
      <c r="FP1213" s="16"/>
      <c r="FQ1213" s="16"/>
      <c r="FR1213" s="16"/>
      <c r="FS1213" s="16"/>
      <c r="FT1213" s="16"/>
      <c r="FU1213" s="16"/>
      <c r="FV1213" s="16"/>
      <c r="FW1213" s="16"/>
      <c r="FX1213" s="16"/>
      <c r="FY1213" s="16"/>
      <c r="FZ1213" s="16"/>
      <c r="GA1213" s="16"/>
      <c r="GB1213" s="16"/>
      <c r="GC1213" s="16"/>
      <c r="GD1213" s="16"/>
      <c r="GE1213" s="16"/>
      <c r="GF1213" s="16"/>
      <c r="GG1213" s="16"/>
      <c r="GH1213" s="16"/>
      <c r="GI1213" s="16"/>
      <c r="GJ1213" s="16"/>
      <c r="GK1213" s="16"/>
      <c r="GL1213" s="16"/>
      <c r="GM1213" s="16"/>
      <c r="GN1213" s="16"/>
      <c r="GO1213" s="16"/>
      <c r="GP1213" s="16"/>
      <c r="GQ1213" s="16"/>
      <c r="GR1213" s="16"/>
      <c r="GS1213" s="16"/>
      <c r="GT1213" s="16"/>
      <c r="GU1213" s="16"/>
      <c r="GV1213" s="16"/>
      <c r="GW1213" s="16"/>
      <c r="GX1213" s="16"/>
      <c r="GY1213" s="16"/>
      <c r="GZ1213" s="16"/>
      <c r="HA1213" s="16"/>
      <c r="HB1213" s="16"/>
      <c r="HC1213" s="16"/>
      <c r="HD1213" s="16"/>
      <c r="HE1213" s="16"/>
      <c r="HF1213" s="16"/>
      <c r="HG1213" s="16"/>
      <c r="HH1213" s="16"/>
      <c r="HI1213" s="16"/>
      <c r="HJ1213" s="16"/>
      <c r="HK1213" s="16"/>
      <c r="HL1213" s="16"/>
      <c r="HM1213" s="16"/>
      <c r="HN1213" s="16"/>
      <c r="HO1213" s="16"/>
      <c r="HP1213" s="16"/>
      <c r="HQ1213" s="16"/>
      <c r="HR1213" s="16"/>
      <c r="HS1213" s="16"/>
      <c r="HT1213" s="16"/>
      <c r="HU1213" s="16"/>
      <c r="HV1213" s="16"/>
      <c r="HW1213" s="16"/>
      <c r="HX1213" s="16"/>
      <c r="HY1213" s="16"/>
      <c r="HZ1213" s="16"/>
      <c r="IA1213" s="16"/>
      <c r="IB1213" s="16"/>
      <c r="IC1213" s="16"/>
      <c r="ID1213" s="16"/>
      <c r="IE1213" s="16"/>
      <c r="IF1213" s="16"/>
      <c r="IG1213" s="16"/>
      <c r="IH1213" s="16"/>
      <c r="II1213" s="16"/>
      <c r="IJ1213" s="16"/>
      <c r="IK1213" s="16"/>
      <c r="IL1213" s="16"/>
      <c r="IM1213" s="16"/>
      <c r="IN1213" s="16"/>
      <c r="IO1213" s="16"/>
      <c r="IP1213" s="16"/>
      <c r="IQ1213" s="16"/>
      <c r="IR1213" s="16"/>
      <c r="IS1213" s="16"/>
      <c r="IT1213" s="16"/>
      <c r="IU1213" s="16"/>
      <c r="IV1213" s="16"/>
      <c r="IW1213" s="16"/>
      <c r="IX1213" s="16"/>
      <c r="IY1213" s="16"/>
      <c r="IZ1213" s="16"/>
      <c r="JA1213" s="16"/>
      <c r="JB1213" s="16"/>
      <c r="JC1213" s="16"/>
      <c r="JD1213" s="16"/>
      <c r="JE1213" s="16"/>
      <c r="JF1213" s="16"/>
      <c r="JG1213" s="16"/>
      <c r="JH1213" s="16"/>
      <c r="JI1213" s="16"/>
      <c r="JJ1213" s="16"/>
      <c r="JK1213" s="16"/>
      <c r="JL1213" s="16"/>
      <c r="JM1213" s="16"/>
      <c r="JN1213" s="16"/>
      <c r="JO1213" s="16"/>
      <c r="JP1213" s="16"/>
    </row>
    <row r="1214" spans="2:276" s="18" customFormat="1" ht="15.75" customHeight="1" x14ac:dyDescent="0.25">
      <c r="B1214" s="16"/>
      <c r="C1214" s="16"/>
      <c r="D1214" s="16"/>
      <c r="E1214" s="16"/>
      <c r="F1214" s="16"/>
      <c r="G1214" s="16"/>
      <c r="H1214" s="16"/>
      <c r="I1214" s="16"/>
      <c r="J1214" s="16"/>
      <c r="K1214" s="16"/>
      <c r="L1214" s="16"/>
      <c r="M1214" s="16"/>
      <c r="N1214" s="16"/>
      <c r="O1214" s="16"/>
      <c r="P1214" s="16"/>
      <c r="Q1214" s="16"/>
      <c r="R1214" s="16"/>
      <c r="S1214" s="16"/>
      <c r="T1214" s="16"/>
      <c r="U1214" s="16"/>
      <c r="V1214" s="16"/>
      <c r="W1214" s="16"/>
      <c r="X1214" s="16"/>
      <c r="Y1214" s="16"/>
      <c r="Z1214" s="16"/>
      <c r="AA1214" s="16"/>
      <c r="AB1214" s="16"/>
      <c r="AC1214" s="16"/>
      <c r="AD1214" s="16"/>
      <c r="AE1214" s="16"/>
      <c r="AF1214" s="16"/>
      <c r="AG1214" s="16"/>
      <c r="AH1214" s="16"/>
      <c r="AI1214" s="16"/>
      <c r="AJ1214" s="16"/>
      <c r="AK1214" s="16"/>
      <c r="AL1214" s="16"/>
      <c r="AM1214" s="16"/>
      <c r="AN1214" s="16"/>
      <c r="AO1214" s="16"/>
      <c r="AP1214" s="16"/>
      <c r="AQ1214" s="16"/>
      <c r="AR1214" s="16"/>
      <c r="AS1214" s="16"/>
      <c r="AT1214" s="16"/>
      <c r="AU1214" s="16"/>
      <c r="AV1214" s="16"/>
      <c r="AW1214" s="16"/>
      <c r="AX1214" s="16"/>
      <c r="AY1214" s="16"/>
      <c r="AZ1214" s="16"/>
      <c r="BA1214" s="16"/>
      <c r="BB1214" s="16"/>
      <c r="BC1214" s="16"/>
      <c r="BD1214" s="16"/>
      <c r="BE1214" s="16"/>
      <c r="BF1214" s="16"/>
      <c r="BG1214" s="16"/>
      <c r="BH1214" s="16"/>
      <c r="BI1214" s="16"/>
      <c r="BJ1214" s="16"/>
      <c r="BK1214" s="16"/>
      <c r="BL1214" s="16"/>
      <c r="BM1214" s="16"/>
      <c r="BN1214" s="16"/>
      <c r="BO1214" s="16"/>
      <c r="BP1214" s="16"/>
      <c r="BQ1214" s="16"/>
      <c r="BR1214" s="16"/>
      <c r="BS1214" s="16"/>
      <c r="BT1214" s="16"/>
      <c r="BU1214" s="16"/>
      <c r="BV1214" s="16"/>
      <c r="BW1214" s="16"/>
      <c r="BX1214" s="16"/>
      <c r="BY1214" s="16"/>
      <c r="BZ1214" s="16"/>
      <c r="CA1214" s="16"/>
      <c r="CB1214" s="16"/>
      <c r="CC1214" s="16"/>
      <c r="CD1214" s="16"/>
      <c r="CE1214" s="16"/>
      <c r="CF1214" s="16"/>
      <c r="CG1214" s="16"/>
      <c r="CH1214" s="16"/>
      <c r="CI1214" s="16"/>
      <c r="CJ1214" s="16"/>
      <c r="CK1214" s="16"/>
      <c r="CL1214" s="16"/>
      <c r="CM1214" s="16"/>
      <c r="CN1214" s="16"/>
      <c r="CO1214" s="16"/>
      <c r="CP1214" s="16"/>
      <c r="CQ1214" s="16"/>
      <c r="CR1214" s="16"/>
      <c r="CS1214" s="16"/>
      <c r="CT1214" s="16"/>
      <c r="CU1214" s="16"/>
      <c r="CV1214" s="16"/>
      <c r="CW1214" s="16"/>
      <c r="CX1214" s="16"/>
      <c r="CY1214" s="16"/>
      <c r="CZ1214" s="16"/>
      <c r="DA1214" s="16"/>
      <c r="DB1214" s="16"/>
      <c r="DC1214" s="16"/>
      <c r="DD1214" s="16"/>
      <c r="DE1214" s="16"/>
      <c r="DF1214" s="16"/>
      <c r="DG1214" s="16"/>
      <c r="DH1214" s="16"/>
      <c r="DI1214" s="16"/>
      <c r="DJ1214" s="16"/>
      <c r="DK1214" s="16"/>
      <c r="DL1214" s="16"/>
      <c r="DM1214" s="16"/>
      <c r="DN1214" s="16"/>
      <c r="DO1214" s="16"/>
      <c r="DP1214" s="16"/>
      <c r="DQ1214" s="16"/>
      <c r="DR1214" s="16"/>
      <c r="DS1214" s="16"/>
      <c r="DT1214" s="16"/>
      <c r="DU1214" s="16"/>
      <c r="DV1214" s="16"/>
      <c r="DW1214" s="16"/>
      <c r="DX1214" s="16"/>
      <c r="DY1214" s="16"/>
      <c r="DZ1214" s="16"/>
      <c r="EA1214" s="16"/>
      <c r="EB1214" s="16"/>
      <c r="EC1214" s="16"/>
      <c r="ED1214" s="16"/>
      <c r="EE1214" s="16"/>
      <c r="EF1214" s="16"/>
      <c r="EG1214" s="16"/>
      <c r="EH1214" s="16"/>
      <c r="EI1214" s="16"/>
      <c r="EJ1214" s="16"/>
      <c r="EK1214" s="16"/>
      <c r="EL1214" s="16"/>
      <c r="EM1214" s="16"/>
      <c r="EN1214" s="16"/>
      <c r="EO1214" s="16"/>
      <c r="EP1214" s="16"/>
      <c r="EQ1214" s="16"/>
      <c r="ER1214" s="16"/>
      <c r="ES1214" s="16"/>
      <c r="ET1214" s="16"/>
      <c r="EU1214" s="16"/>
      <c r="EV1214" s="16"/>
      <c r="EW1214" s="16"/>
      <c r="EX1214" s="16"/>
      <c r="EY1214" s="16"/>
      <c r="EZ1214" s="16"/>
      <c r="FA1214" s="16"/>
      <c r="FB1214" s="16"/>
      <c r="FC1214" s="16"/>
      <c r="FD1214" s="16"/>
      <c r="FE1214" s="16"/>
      <c r="FF1214" s="16"/>
      <c r="FG1214" s="16"/>
      <c r="FH1214" s="16"/>
      <c r="FI1214" s="16"/>
      <c r="FJ1214" s="16"/>
      <c r="FK1214" s="16"/>
      <c r="FL1214" s="16"/>
      <c r="FM1214" s="16"/>
      <c r="FN1214" s="16"/>
      <c r="FO1214" s="16"/>
      <c r="FP1214" s="16"/>
      <c r="FQ1214" s="16"/>
      <c r="FR1214" s="16"/>
      <c r="FS1214" s="16"/>
      <c r="FT1214" s="16"/>
      <c r="FU1214" s="16"/>
      <c r="FV1214" s="16"/>
      <c r="FW1214" s="16"/>
      <c r="FX1214" s="16"/>
      <c r="FY1214" s="16"/>
      <c r="FZ1214" s="16"/>
      <c r="GA1214" s="16"/>
      <c r="GB1214" s="16"/>
      <c r="GC1214" s="16"/>
      <c r="GD1214" s="16"/>
      <c r="GE1214" s="16"/>
      <c r="GF1214" s="16"/>
      <c r="GG1214" s="16"/>
      <c r="GH1214" s="16"/>
      <c r="GI1214" s="16"/>
      <c r="GJ1214" s="16"/>
      <c r="GK1214" s="16"/>
      <c r="GL1214" s="16"/>
      <c r="GM1214" s="16"/>
      <c r="GN1214" s="16"/>
      <c r="GO1214" s="16"/>
      <c r="GP1214" s="16"/>
      <c r="GQ1214" s="16"/>
      <c r="GR1214" s="16"/>
      <c r="GS1214" s="16"/>
      <c r="GT1214" s="16"/>
      <c r="GU1214" s="16"/>
      <c r="GV1214" s="16"/>
      <c r="GW1214" s="16"/>
      <c r="GX1214" s="16"/>
      <c r="GY1214" s="16"/>
      <c r="GZ1214" s="16"/>
      <c r="HA1214" s="16"/>
      <c r="HB1214" s="16"/>
      <c r="HC1214" s="16"/>
      <c r="HD1214" s="16"/>
      <c r="HE1214" s="16"/>
      <c r="HF1214" s="16"/>
      <c r="HG1214" s="16"/>
      <c r="HH1214" s="16"/>
      <c r="HI1214" s="16"/>
      <c r="HJ1214" s="16"/>
      <c r="HK1214" s="16"/>
      <c r="HL1214" s="16"/>
      <c r="HM1214" s="16"/>
      <c r="HN1214" s="16"/>
      <c r="HO1214" s="16"/>
      <c r="HP1214" s="16"/>
      <c r="HQ1214" s="16"/>
      <c r="HR1214" s="16"/>
      <c r="HS1214" s="16"/>
      <c r="HT1214" s="16"/>
      <c r="HU1214" s="16"/>
      <c r="HV1214" s="16"/>
      <c r="HW1214" s="16"/>
      <c r="HX1214" s="16"/>
      <c r="HY1214" s="16"/>
      <c r="HZ1214" s="16"/>
      <c r="IA1214" s="16"/>
      <c r="IB1214" s="16"/>
      <c r="IC1214" s="16"/>
      <c r="ID1214" s="16"/>
      <c r="IE1214" s="16"/>
      <c r="IF1214" s="16"/>
      <c r="IG1214" s="16"/>
      <c r="IH1214" s="16"/>
      <c r="II1214" s="16"/>
      <c r="IJ1214" s="16"/>
      <c r="IK1214" s="16"/>
      <c r="IL1214" s="16"/>
      <c r="IM1214" s="16"/>
      <c r="IN1214" s="16"/>
      <c r="IO1214" s="16"/>
      <c r="IP1214" s="16"/>
      <c r="IQ1214" s="16"/>
      <c r="IR1214" s="16"/>
      <c r="IS1214" s="16"/>
      <c r="IT1214" s="16"/>
      <c r="IU1214" s="16"/>
      <c r="IV1214" s="16"/>
      <c r="IW1214" s="16"/>
      <c r="IX1214" s="16"/>
      <c r="IY1214" s="16"/>
      <c r="IZ1214" s="16"/>
      <c r="JA1214" s="16"/>
      <c r="JB1214" s="16"/>
      <c r="JC1214" s="16"/>
      <c r="JD1214" s="16"/>
      <c r="JE1214" s="16"/>
      <c r="JF1214" s="16"/>
      <c r="JG1214" s="16"/>
      <c r="JH1214" s="16"/>
      <c r="JI1214" s="16"/>
      <c r="JJ1214" s="16"/>
      <c r="JK1214" s="16"/>
      <c r="JL1214" s="16"/>
      <c r="JM1214" s="16"/>
      <c r="JN1214" s="16"/>
      <c r="JO1214" s="16"/>
      <c r="JP1214" s="16"/>
    </row>
    <row r="1215" spans="2:276" s="18" customFormat="1" ht="15.75" customHeight="1" x14ac:dyDescent="0.25">
      <c r="B1215" s="16"/>
      <c r="C1215" s="16"/>
      <c r="D1215" s="16"/>
      <c r="E1215" s="16"/>
      <c r="F1215" s="16"/>
      <c r="G1215" s="16"/>
      <c r="H1215" s="16"/>
      <c r="I1215" s="16"/>
      <c r="J1215" s="16"/>
      <c r="K1215" s="16"/>
      <c r="L1215" s="16"/>
      <c r="M1215" s="16"/>
      <c r="N1215" s="16"/>
      <c r="O1215" s="16"/>
      <c r="P1215" s="16"/>
      <c r="Q1215" s="16"/>
      <c r="R1215" s="16"/>
      <c r="S1215" s="16"/>
      <c r="T1215" s="16"/>
      <c r="U1215" s="16"/>
      <c r="V1215" s="16"/>
      <c r="W1215" s="16"/>
      <c r="X1215" s="16"/>
      <c r="Y1215" s="16"/>
      <c r="Z1215" s="16"/>
      <c r="AA1215" s="16"/>
      <c r="AB1215" s="16"/>
      <c r="AC1215" s="16"/>
      <c r="AD1215" s="16"/>
      <c r="AE1215" s="16"/>
      <c r="AF1215" s="16"/>
      <c r="AG1215" s="16"/>
      <c r="AH1215" s="16"/>
      <c r="AI1215" s="16"/>
      <c r="AJ1215" s="16"/>
      <c r="AK1215" s="16"/>
      <c r="AL1215" s="16"/>
      <c r="AM1215" s="16"/>
      <c r="AN1215" s="16"/>
      <c r="AO1215" s="16"/>
      <c r="AP1215" s="16"/>
      <c r="AQ1215" s="16"/>
      <c r="AR1215" s="16"/>
      <c r="AS1215" s="16"/>
      <c r="AT1215" s="16"/>
      <c r="AU1215" s="16"/>
      <c r="AV1215" s="16"/>
      <c r="AW1215" s="16"/>
      <c r="AX1215" s="16"/>
      <c r="AY1215" s="16"/>
      <c r="AZ1215" s="16"/>
      <c r="BA1215" s="16"/>
      <c r="BB1215" s="16"/>
      <c r="BC1215" s="16"/>
      <c r="BD1215" s="16"/>
      <c r="BE1215" s="16"/>
      <c r="BF1215" s="16"/>
      <c r="BG1215" s="16"/>
      <c r="BH1215" s="16"/>
      <c r="BI1215" s="16"/>
      <c r="BJ1215" s="16"/>
      <c r="BK1215" s="16"/>
      <c r="BL1215" s="16"/>
      <c r="BM1215" s="16"/>
      <c r="BN1215" s="16"/>
      <c r="BO1215" s="16"/>
      <c r="BP1215" s="16"/>
      <c r="BQ1215" s="16"/>
      <c r="BR1215" s="16"/>
      <c r="BS1215" s="16"/>
      <c r="BT1215" s="16"/>
      <c r="BU1215" s="16"/>
      <c r="BV1215" s="16"/>
      <c r="BW1215" s="16"/>
      <c r="BX1215" s="16"/>
      <c r="BY1215" s="16"/>
      <c r="BZ1215" s="16"/>
      <c r="CA1215" s="16"/>
      <c r="CB1215" s="16"/>
      <c r="CC1215" s="16"/>
      <c r="CD1215" s="16"/>
      <c r="CE1215" s="16"/>
      <c r="CF1215" s="16"/>
      <c r="CG1215" s="16"/>
      <c r="CH1215" s="16"/>
      <c r="CI1215" s="16"/>
      <c r="CJ1215" s="16"/>
      <c r="CK1215" s="16"/>
      <c r="CL1215" s="16"/>
      <c r="CM1215" s="16"/>
      <c r="CN1215" s="16"/>
      <c r="CO1215" s="16"/>
      <c r="CP1215" s="16"/>
      <c r="CQ1215" s="16"/>
      <c r="CR1215" s="16"/>
      <c r="CS1215" s="16"/>
      <c r="CT1215" s="16"/>
      <c r="CU1215" s="16"/>
      <c r="CV1215" s="16"/>
      <c r="CW1215" s="16"/>
      <c r="CX1215" s="16"/>
      <c r="CY1215" s="16"/>
      <c r="CZ1215" s="16"/>
      <c r="DA1215" s="16"/>
      <c r="DB1215" s="16"/>
      <c r="DC1215" s="16"/>
      <c r="DD1215" s="16"/>
      <c r="DE1215" s="16"/>
      <c r="DF1215" s="16"/>
      <c r="DG1215" s="16"/>
      <c r="DH1215" s="16"/>
      <c r="DI1215" s="16"/>
      <c r="DJ1215" s="16"/>
      <c r="DK1215" s="16"/>
      <c r="DL1215" s="16"/>
      <c r="DM1215" s="16"/>
      <c r="DN1215" s="16"/>
      <c r="DO1215" s="16"/>
      <c r="DP1215" s="16"/>
      <c r="DQ1215" s="16"/>
      <c r="DR1215" s="16"/>
      <c r="DS1215" s="16"/>
      <c r="DT1215" s="16"/>
      <c r="DU1215" s="16"/>
      <c r="DV1215" s="16"/>
      <c r="DW1215" s="16"/>
      <c r="DX1215" s="16"/>
      <c r="DY1215" s="16"/>
      <c r="DZ1215" s="16"/>
      <c r="EA1215" s="16"/>
      <c r="EB1215" s="16"/>
      <c r="EC1215" s="16"/>
      <c r="ED1215" s="16"/>
      <c r="EE1215" s="16"/>
      <c r="EF1215" s="16"/>
      <c r="EG1215" s="16"/>
      <c r="EH1215" s="16"/>
      <c r="EI1215" s="16"/>
      <c r="EJ1215" s="16"/>
      <c r="EK1215" s="16"/>
      <c r="EL1215" s="16"/>
      <c r="EM1215" s="16"/>
      <c r="EN1215" s="16"/>
      <c r="EO1215" s="16"/>
      <c r="EP1215" s="16"/>
      <c r="EQ1215" s="16"/>
      <c r="ER1215" s="16"/>
      <c r="ES1215" s="16"/>
      <c r="ET1215" s="16"/>
      <c r="EU1215" s="16"/>
      <c r="EV1215" s="16"/>
      <c r="EW1215" s="16"/>
      <c r="EX1215" s="16"/>
      <c r="EY1215" s="16"/>
      <c r="EZ1215" s="16"/>
      <c r="FA1215" s="16"/>
      <c r="FB1215" s="16"/>
      <c r="FC1215" s="16"/>
      <c r="FD1215" s="16"/>
      <c r="FE1215" s="16"/>
      <c r="FF1215" s="16"/>
      <c r="FG1215" s="16"/>
      <c r="FH1215" s="16"/>
      <c r="FI1215" s="16"/>
      <c r="FJ1215" s="16"/>
      <c r="FK1215" s="16"/>
      <c r="FL1215" s="16"/>
      <c r="FM1215" s="16"/>
      <c r="FN1215" s="16"/>
      <c r="FO1215" s="16"/>
      <c r="FP1215" s="16"/>
      <c r="FQ1215" s="16"/>
      <c r="FR1215" s="16"/>
      <c r="FS1215" s="16"/>
      <c r="FT1215" s="16"/>
      <c r="FU1215" s="16"/>
      <c r="FV1215" s="16"/>
      <c r="FW1215" s="16"/>
      <c r="FX1215" s="16"/>
      <c r="FY1215" s="16"/>
      <c r="FZ1215" s="16"/>
      <c r="GA1215" s="16"/>
      <c r="GB1215" s="16"/>
      <c r="GC1215" s="16"/>
      <c r="GD1215" s="16"/>
      <c r="GE1215" s="16"/>
      <c r="GF1215" s="16"/>
      <c r="GG1215" s="16"/>
      <c r="GH1215" s="16"/>
      <c r="GI1215" s="16"/>
      <c r="GJ1215" s="16"/>
      <c r="GK1215" s="16"/>
      <c r="GL1215" s="16"/>
      <c r="GM1215" s="16"/>
      <c r="GN1215" s="16"/>
      <c r="GO1215" s="16"/>
      <c r="GP1215" s="16"/>
      <c r="GQ1215" s="16"/>
      <c r="GR1215" s="16"/>
      <c r="GS1215" s="16"/>
      <c r="GT1215" s="16"/>
      <c r="GU1215" s="16"/>
      <c r="GV1215" s="16"/>
      <c r="GW1215" s="16"/>
      <c r="GX1215" s="16"/>
      <c r="GY1215" s="16"/>
      <c r="GZ1215" s="16"/>
      <c r="HA1215" s="16"/>
      <c r="HB1215" s="16"/>
      <c r="HC1215" s="16"/>
      <c r="HD1215" s="16"/>
      <c r="HE1215" s="16"/>
      <c r="HF1215" s="16"/>
      <c r="HG1215" s="16"/>
      <c r="HH1215" s="16"/>
      <c r="HI1215" s="16"/>
      <c r="HJ1215" s="16"/>
      <c r="HK1215" s="16"/>
      <c r="HL1215" s="16"/>
      <c r="HM1215" s="16"/>
      <c r="HN1215" s="16"/>
      <c r="HO1215" s="16"/>
      <c r="HP1215" s="16"/>
      <c r="HQ1215" s="16"/>
      <c r="HR1215" s="16"/>
      <c r="HS1215" s="16"/>
      <c r="HT1215" s="16"/>
      <c r="HU1215" s="16"/>
      <c r="HV1215" s="16"/>
      <c r="HW1215" s="16"/>
      <c r="HX1215" s="16"/>
      <c r="HY1215" s="16"/>
      <c r="HZ1215" s="16"/>
      <c r="IA1215" s="16"/>
      <c r="IB1215" s="16"/>
      <c r="IC1215" s="16"/>
      <c r="ID1215" s="16"/>
      <c r="IE1215" s="16"/>
      <c r="IF1215" s="16"/>
      <c r="IG1215" s="16"/>
      <c r="IH1215" s="16"/>
      <c r="II1215" s="16"/>
      <c r="IJ1215" s="16"/>
      <c r="IK1215" s="16"/>
      <c r="IL1215" s="16"/>
      <c r="IM1215" s="16"/>
      <c r="IN1215" s="16"/>
      <c r="IO1215" s="16"/>
      <c r="IP1215" s="16"/>
      <c r="IQ1215" s="16"/>
      <c r="IR1215" s="16"/>
      <c r="IS1215" s="16"/>
      <c r="IT1215" s="16"/>
      <c r="IU1215" s="16"/>
      <c r="IV1215" s="16"/>
      <c r="IW1215" s="16"/>
      <c r="IX1215" s="16"/>
      <c r="IY1215" s="16"/>
      <c r="IZ1215" s="16"/>
      <c r="JA1215" s="16"/>
      <c r="JB1215" s="16"/>
      <c r="JC1215" s="16"/>
      <c r="JD1215" s="16"/>
      <c r="JE1215" s="16"/>
      <c r="JF1215" s="16"/>
      <c r="JG1215" s="16"/>
      <c r="JH1215" s="16"/>
      <c r="JI1215" s="16"/>
      <c r="JJ1215" s="16"/>
      <c r="JK1215" s="16"/>
      <c r="JL1215" s="16"/>
      <c r="JM1215" s="16"/>
      <c r="JN1215" s="16"/>
      <c r="JO1215" s="16"/>
      <c r="JP1215" s="16"/>
    </row>
    <row r="1216" spans="2:276" s="18" customFormat="1" ht="15.75" customHeight="1" x14ac:dyDescent="0.25">
      <c r="B1216" s="16"/>
      <c r="C1216" s="16"/>
      <c r="D1216" s="16"/>
      <c r="E1216" s="16"/>
      <c r="F1216" s="16"/>
      <c r="G1216" s="16"/>
      <c r="H1216" s="16"/>
      <c r="I1216" s="16"/>
      <c r="J1216" s="16"/>
      <c r="K1216" s="16"/>
      <c r="L1216" s="16"/>
      <c r="M1216" s="16"/>
      <c r="N1216" s="16"/>
      <c r="O1216" s="16"/>
      <c r="P1216" s="16"/>
      <c r="Q1216" s="16"/>
      <c r="R1216" s="16"/>
      <c r="S1216" s="16"/>
      <c r="T1216" s="16"/>
      <c r="U1216" s="16"/>
      <c r="V1216" s="16"/>
      <c r="W1216" s="16"/>
      <c r="X1216" s="16"/>
      <c r="Y1216" s="16"/>
      <c r="Z1216" s="16"/>
      <c r="AA1216" s="16"/>
      <c r="AB1216" s="16"/>
      <c r="AC1216" s="16"/>
      <c r="AD1216" s="16"/>
      <c r="AE1216" s="16"/>
      <c r="AF1216" s="16"/>
      <c r="AG1216" s="16"/>
      <c r="AH1216" s="16"/>
      <c r="AI1216" s="16"/>
      <c r="AJ1216" s="16"/>
      <c r="AK1216" s="16"/>
      <c r="AL1216" s="16"/>
      <c r="AM1216" s="16"/>
      <c r="AN1216" s="16"/>
      <c r="AO1216" s="16"/>
      <c r="AP1216" s="16"/>
      <c r="AQ1216" s="16"/>
      <c r="AR1216" s="16"/>
      <c r="AS1216" s="16"/>
      <c r="AT1216" s="16"/>
      <c r="AU1216" s="16"/>
      <c r="AV1216" s="16"/>
      <c r="AW1216" s="16"/>
      <c r="AX1216" s="16"/>
      <c r="AY1216" s="16"/>
      <c r="AZ1216" s="16"/>
      <c r="BA1216" s="16"/>
      <c r="BB1216" s="16"/>
      <c r="BC1216" s="16"/>
      <c r="BD1216" s="16"/>
      <c r="BE1216" s="16"/>
      <c r="BF1216" s="16"/>
      <c r="BG1216" s="16"/>
      <c r="BH1216" s="16"/>
      <c r="BI1216" s="16"/>
      <c r="BJ1216" s="16"/>
      <c r="BK1216" s="16"/>
      <c r="BL1216" s="16"/>
      <c r="BM1216" s="16"/>
      <c r="BN1216" s="16"/>
      <c r="BO1216" s="16"/>
      <c r="BP1216" s="16"/>
      <c r="BQ1216" s="16"/>
      <c r="BR1216" s="16"/>
      <c r="BS1216" s="16"/>
      <c r="BT1216" s="16"/>
      <c r="BU1216" s="16"/>
      <c r="BV1216" s="16"/>
      <c r="BW1216" s="16"/>
      <c r="BX1216" s="16"/>
      <c r="BY1216" s="16"/>
      <c r="BZ1216" s="16"/>
      <c r="CA1216" s="16"/>
      <c r="CB1216" s="16"/>
      <c r="CC1216" s="16"/>
      <c r="CD1216" s="16"/>
      <c r="CE1216" s="16"/>
      <c r="CF1216" s="16"/>
      <c r="CG1216" s="16"/>
      <c r="CH1216" s="16"/>
      <c r="CI1216" s="16"/>
      <c r="CJ1216" s="16"/>
      <c r="CK1216" s="16"/>
      <c r="CL1216" s="16"/>
      <c r="CM1216" s="16"/>
      <c r="CN1216" s="16"/>
      <c r="CO1216" s="16"/>
      <c r="CP1216" s="16"/>
      <c r="CQ1216" s="16"/>
      <c r="CR1216" s="16"/>
      <c r="CS1216" s="16"/>
      <c r="CT1216" s="16"/>
      <c r="CU1216" s="16"/>
      <c r="CV1216" s="16"/>
      <c r="CW1216" s="16"/>
      <c r="CX1216" s="16"/>
      <c r="CY1216" s="16"/>
      <c r="CZ1216" s="16"/>
      <c r="DA1216" s="16"/>
      <c r="DB1216" s="16"/>
      <c r="DC1216" s="16"/>
      <c r="DD1216" s="16"/>
      <c r="DE1216" s="16"/>
      <c r="DF1216" s="16"/>
      <c r="DG1216" s="16"/>
      <c r="DH1216" s="16"/>
      <c r="DI1216" s="16"/>
      <c r="DJ1216" s="16"/>
      <c r="DK1216" s="16"/>
      <c r="DL1216" s="16"/>
      <c r="DM1216" s="16"/>
      <c r="DN1216" s="16"/>
      <c r="DO1216" s="16"/>
      <c r="DP1216" s="16"/>
      <c r="DQ1216" s="16"/>
      <c r="DR1216" s="16"/>
      <c r="DS1216" s="16"/>
      <c r="DT1216" s="16"/>
      <c r="DU1216" s="16"/>
      <c r="DV1216" s="16"/>
      <c r="DW1216" s="16"/>
      <c r="DX1216" s="16"/>
      <c r="DY1216" s="16"/>
      <c r="DZ1216" s="16"/>
      <c r="EA1216" s="16"/>
      <c r="EB1216" s="16"/>
      <c r="EC1216" s="16"/>
      <c r="ED1216" s="16"/>
      <c r="EE1216" s="16"/>
      <c r="EF1216" s="16"/>
      <c r="EG1216" s="16"/>
      <c r="EH1216" s="16"/>
      <c r="EI1216" s="16"/>
      <c r="EJ1216" s="16"/>
      <c r="EK1216" s="16"/>
      <c r="EL1216" s="16"/>
      <c r="EM1216" s="16"/>
      <c r="EN1216" s="16"/>
      <c r="EO1216" s="16"/>
      <c r="EP1216" s="16"/>
      <c r="EQ1216" s="16"/>
      <c r="ER1216" s="16"/>
      <c r="ES1216" s="16"/>
      <c r="ET1216" s="16"/>
      <c r="EU1216" s="16"/>
      <c r="EV1216" s="16"/>
      <c r="EW1216" s="16"/>
      <c r="EX1216" s="16"/>
      <c r="EY1216" s="16"/>
      <c r="EZ1216" s="16"/>
      <c r="FA1216" s="16"/>
      <c r="FB1216" s="16"/>
      <c r="FC1216" s="16"/>
      <c r="FD1216" s="16"/>
      <c r="FE1216" s="16"/>
      <c r="FF1216" s="16"/>
      <c r="FG1216" s="16"/>
      <c r="FH1216" s="16"/>
      <c r="FI1216" s="16"/>
      <c r="FJ1216" s="16"/>
      <c r="FK1216" s="16"/>
      <c r="FL1216" s="16"/>
      <c r="FM1216" s="16"/>
      <c r="FN1216" s="16"/>
      <c r="FO1216" s="16"/>
      <c r="FP1216" s="16"/>
      <c r="FQ1216" s="16"/>
      <c r="FR1216" s="16"/>
      <c r="FS1216" s="16"/>
      <c r="FT1216" s="16"/>
      <c r="FU1216" s="16"/>
      <c r="FV1216" s="16"/>
      <c r="FW1216" s="16"/>
      <c r="FX1216" s="16"/>
      <c r="FY1216" s="16"/>
      <c r="FZ1216" s="16"/>
      <c r="GA1216" s="16"/>
      <c r="GB1216" s="16"/>
      <c r="GC1216" s="16"/>
      <c r="GD1216" s="16"/>
      <c r="GE1216" s="16"/>
      <c r="GF1216" s="16"/>
      <c r="GG1216" s="16"/>
      <c r="GH1216" s="16"/>
      <c r="GI1216" s="16"/>
      <c r="GJ1216" s="16"/>
      <c r="GK1216" s="16"/>
      <c r="GL1216" s="16"/>
      <c r="GM1216" s="16"/>
      <c r="GN1216" s="16"/>
      <c r="GO1216" s="16"/>
      <c r="GP1216" s="16"/>
      <c r="GQ1216" s="16"/>
      <c r="GR1216" s="16"/>
      <c r="GS1216" s="16"/>
      <c r="GT1216" s="16"/>
      <c r="GU1216" s="16"/>
      <c r="GV1216" s="16"/>
      <c r="GW1216" s="16"/>
      <c r="GX1216" s="16"/>
      <c r="GY1216" s="16"/>
      <c r="GZ1216" s="16"/>
      <c r="HA1216" s="16"/>
      <c r="HB1216" s="16"/>
      <c r="HC1216" s="16"/>
      <c r="HD1216" s="16"/>
      <c r="HE1216" s="16"/>
      <c r="HF1216" s="16"/>
      <c r="HG1216" s="16"/>
      <c r="HH1216" s="16"/>
      <c r="HI1216" s="16"/>
      <c r="HJ1216" s="16"/>
      <c r="HK1216" s="16"/>
      <c r="HL1216" s="16"/>
      <c r="HM1216" s="16"/>
      <c r="HN1216" s="16"/>
      <c r="HO1216" s="16"/>
      <c r="HP1216" s="16"/>
      <c r="HQ1216" s="16"/>
      <c r="HR1216" s="16"/>
      <c r="HS1216" s="16"/>
      <c r="HT1216" s="16"/>
      <c r="HU1216" s="16"/>
      <c r="HV1216" s="16"/>
      <c r="HW1216" s="16"/>
      <c r="HX1216" s="16"/>
      <c r="HY1216" s="16"/>
      <c r="HZ1216" s="16"/>
      <c r="IA1216" s="16"/>
      <c r="IB1216" s="16"/>
      <c r="IC1216" s="16"/>
      <c r="ID1216" s="16"/>
      <c r="IE1216" s="16"/>
      <c r="IF1216" s="16"/>
      <c r="IG1216" s="16"/>
      <c r="IH1216" s="16"/>
      <c r="II1216" s="16"/>
      <c r="IJ1216" s="16"/>
      <c r="IK1216" s="16"/>
      <c r="IL1216" s="16"/>
      <c r="IM1216" s="16"/>
      <c r="IN1216" s="16"/>
      <c r="IO1216" s="16"/>
      <c r="IP1216" s="16"/>
      <c r="IQ1216" s="16"/>
      <c r="IR1216" s="16"/>
      <c r="IS1216" s="16"/>
      <c r="IT1216" s="16"/>
      <c r="IU1216" s="16"/>
      <c r="IV1216" s="16"/>
      <c r="IW1216" s="16"/>
      <c r="IX1216" s="16"/>
      <c r="IY1216" s="16"/>
      <c r="IZ1216" s="16"/>
      <c r="JA1216" s="16"/>
      <c r="JB1216" s="16"/>
      <c r="JC1216" s="16"/>
      <c r="JD1216" s="16"/>
      <c r="JE1216" s="16"/>
      <c r="JF1216" s="16"/>
      <c r="JG1216" s="16"/>
      <c r="JH1216" s="16"/>
      <c r="JI1216" s="16"/>
      <c r="JJ1216" s="16"/>
      <c r="JK1216" s="16"/>
      <c r="JL1216" s="16"/>
      <c r="JM1216" s="16"/>
      <c r="JN1216" s="16"/>
      <c r="JO1216" s="16"/>
      <c r="JP1216" s="16"/>
    </row>
    <row r="1217" spans="2:276" s="18" customFormat="1" ht="15.75" customHeight="1" x14ac:dyDescent="0.25">
      <c r="B1217" s="16"/>
      <c r="C1217" s="16"/>
      <c r="D1217" s="16"/>
      <c r="E1217" s="16"/>
      <c r="F1217" s="16"/>
      <c r="G1217" s="16"/>
      <c r="H1217" s="16"/>
      <c r="I1217" s="16"/>
      <c r="J1217" s="16"/>
      <c r="K1217" s="16"/>
      <c r="L1217" s="16"/>
      <c r="M1217" s="16"/>
      <c r="N1217" s="16"/>
      <c r="O1217" s="16"/>
      <c r="P1217" s="16"/>
      <c r="Q1217" s="16"/>
      <c r="R1217" s="16"/>
      <c r="S1217" s="16"/>
      <c r="T1217" s="16"/>
      <c r="U1217" s="16"/>
      <c r="V1217" s="16"/>
      <c r="W1217" s="16"/>
      <c r="X1217" s="16"/>
      <c r="Y1217" s="16"/>
      <c r="Z1217" s="16"/>
      <c r="AA1217" s="16"/>
      <c r="AB1217" s="16"/>
      <c r="AC1217" s="16"/>
      <c r="AD1217" s="16"/>
      <c r="AE1217" s="16"/>
      <c r="AF1217" s="16"/>
      <c r="AG1217" s="16"/>
      <c r="AH1217" s="16"/>
      <c r="AI1217" s="16"/>
      <c r="AJ1217" s="16"/>
      <c r="AK1217" s="16"/>
      <c r="AL1217" s="16"/>
      <c r="AM1217" s="16"/>
      <c r="AN1217" s="16"/>
      <c r="AO1217" s="16"/>
      <c r="AP1217" s="16"/>
      <c r="AQ1217" s="16"/>
      <c r="AR1217" s="16"/>
      <c r="AS1217" s="16"/>
      <c r="AT1217" s="16"/>
      <c r="AU1217" s="16"/>
      <c r="AV1217" s="16"/>
      <c r="AW1217" s="16"/>
      <c r="AX1217" s="16"/>
      <c r="AY1217" s="16"/>
      <c r="AZ1217" s="16"/>
      <c r="BA1217" s="16"/>
      <c r="BB1217" s="16"/>
      <c r="BC1217" s="16"/>
      <c r="BD1217" s="16"/>
      <c r="BE1217" s="16"/>
      <c r="BF1217" s="16"/>
      <c r="BG1217" s="16"/>
      <c r="BH1217" s="16"/>
      <c r="BI1217" s="16"/>
      <c r="BJ1217" s="16"/>
      <c r="BK1217" s="16"/>
      <c r="BL1217" s="16"/>
      <c r="BM1217" s="16"/>
      <c r="BN1217" s="16"/>
      <c r="BO1217" s="16"/>
      <c r="BP1217" s="16"/>
      <c r="BQ1217" s="16"/>
      <c r="BR1217" s="16"/>
      <c r="BS1217" s="16"/>
      <c r="BT1217" s="16"/>
      <c r="BU1217" s="16"/>
      <c r="BV1217" s="16"/>
      <c r="BW1217" s="16"/>
      <c r="BX1217" s="16"/>
      <c r="BY1217" s="16"/>
      <c r="BZ1217" s="16"/>
      <c r="CA1217" s="16"/>
      <c r="CB1217" s="16"/>
      <c r="CC1217" s="16"/>
      <c r="CD1217" s="16"/>
      <c r="CE1217" s="16"/>
      <c r="CF1217" s="16"/>
      <c r="CG1217" s="16"/>
      <c r="CH1217" s="16"/>
      <c r="CI1217" s="16"/>
      <c r="CJ1217" s="16"/>
      <c r="CK1217" s="16"/>
      <c r="CL1217" s="16"/>
      <c r="CM1217" s="16"/>
      <c r="CN1217" s="16"/>
      <c r="CO1217" s="16"/>
      <c r="CP1217" s="16"/>
      <c r="CQ1217" s="16"/>
      <c r="CR1217" s="16"/>
      <c r="CS1217" s="16"/>
      <c r="CT1217" s="16"/>
      <c r="CU1217" s="16"/>
      <c r="CV1217" s="16"/>
      <c r="CW1217" s="16"/>
      <c r="CX1217" s="16"/>
      <c r="CY1217" s="16"/>
      <c r="CZ1217" s="16"/>
      <c r="DA1217" s="16"/>
      <c r="DB1217" s="16"/>
      <c r="DC1217" s="16"/>
      <c r="DD1217" s="16"/>
      <c r="DE1217" s="16"/>
      <c r="DF1217" s="16"/>
      <c r="DG1217" s="16"/>
      <c r="DH1217" s="16"/>
      <c r="DI1217" s="16"/>
      <c r="DJ1217" s="16"/>
      <c r="DK1217" s="16"/>
      <c r="DL1217" s="16"/>
      <c r="DM1217" s="16"/>
      <c r="DN1217" s="16"/>
      <c r="DO1217" s="16"/>
      <c r="DP1217" s="16"/>
      <c r="DQ1217" s="16"/>
      <c r="DR1217" s="16"/>
      <c r="DS1217" s="16"/>
      <c r="DT1217" s="16"/>
      <c r="DU1217" s="16"/>
      <c r="DV1217" s="16"/>
      <c r="DW1217" s="16"/>
      <c r="DX1217" s="16"/>
      <c r="DY1217" s="16"/>
      <c r="DZ1217" s="16"/>
      <c r="EA1217" s="16"/>
      <c r="EB1217" s="16"/>
      <c r="EC1217" s="16"/>
      <c r="ED1217" s="16"/>
      <c r="EE1217" s="16"/>
      <c r="EF1217" s="16"/>
      <c r="EG1217" s="16"/>
      <c r="EH1217" s="16"/>
      <c r="EI1217" s="16"/>
      <c r="EJ1217" s="16"/>
      <c r="EK1217" s="16"/>
      <c r="EL1217" s="16"/>
      <c r="EM1217" s="16"/>
      <c r="EN1217" s="16"/>
      <c r="EO1217" s="16"/>
      <c r="EP1217" s="16"/>
      <c r="EQ1217" s="16"/>
      <c r="ER1217" s="16"/>
      <c r="ES1217" s="16"/>
      <c r="ET1217" s="16"/>
      <c r="EU1217" s="16"/>
      <c r="EV1217" s="16"/>
      <c r="EW1217" s="16"/>
      <c r="EX1217" s="16"/>
      <c r="EY1217" s="16"/>
      <c r="EZ1217" s="16"/>
      <c r="FA1217" s="16"/>
      <c r="FB1217" s="16"/>
      <c r="FC1217" s="16"/>
      <c r="FD1217" s="16"/>
      <c r="FE1217" s="16"/>
      <c r="FF1217" s="16"/>
      <c r="FG1217" s="16"/>
      <c r="FH1217" s="16"/>
      <c r="FI1217" s="16"/>
      <c r="FJ1217" s="16"/>
      <c r="FK1217" s="16"/>
      <c r="FL1217" s="16"/>
      <c r="FM1217" s="16"/>
      <c r="FN1217" s="16"/>
      <c r="FO1217" s="16"/>
      <c r="FP1217" s="16"/>
      <c r="FQ1217" s="16"/>
      <c r="FR1217" s="16"/>
      <c r="FS1217" s="16"/>
      <c r="FT1217" s="16"/>
      <c r="FU1217" s="16"/>
      <c r="FV1217" s="16"/>
      <c r="FW1217" s="16"/>
      <c r="FX1217" s="16"/>
      <c r="FY1217" s="16"/>
      <c r="FZ1217" s="16"/>
      <c r="GA1217" s="16"/>
      <c r="GB1217" s="16"/>
      <c r="GC1217" s="16"/>
      <c r="GD1217" s="16"/>
      <c r="GE1217" s="16"/>
      <c r="GF1217" s="16"/>
      <c r="GG1217" s="16"/>
      <c r="GH1217" s="16"/>
      <c r="GI1217" s="16"/>
      <c r="GJ1217" s="16"/>
      <c r="GK1217" s="16"/>
      <c r="GL1217" s="16"/>
      <c r="GM1217" s="16"/>
      <c r="GN1217" s="16"/>
      <c r="GO1217" s="16"/>
      <c r="GP1217" s="16"/>
      <c r="GQ1217" s="16"/>
      <c r="GR1217" s="16"/>
      <c r="GS1217" s="16"/>
      <c r="GT1217" s="16"/>
      <c r="GU1217" s="16"/>
      <c r="GV1217" s="16"/>
      <c r="GW1217" s="16"/>
      <c r="GX1217" s="16"/>
      <c r="GY1217" s="16"/>
      <c r="GZ1217" s="16"/>
      <c r="HA1217" s="16"/>
      <c r="HB1217" s="16"/>
      <c r="HC1217" s="16"/>
      <c r="HD1217" s="16"/>
      <c r="HE1217" s="16"/>
      <c r="HF1217" s="16"/>
      <c r="HG1217" s="16"/>
      <c r="HH1217" s="16"/>
      <c r="HI1217" s="16"/>
      <c r="HJ1217" s="16"/>
      <c r="HK1217" s="16"/>
      <c r="HL1217" s="16"/>
      <c r="HM1217" s="16"/>
      <c r="HN1217" s="16"/>
      <c r="HO1217" s="16"/>
      <c r="HP1217" s="16"/>
      <c r="HQ1217" s="16"/>
      <c r="HR1217" s="16"/>
      <c r="HS1217" s="16"/>
      <c r="HT1217" s="16"/>
      <c r="HU1217" s="16"/>
      <c r="HV1217" s="16"/>
      <c r="HW1217" s="16"/>
      <c r="HX1217" s="16"/>
      <c r="HY1217" s="16"/>
      <c r="HZ1217" s="16"/>
      <c r="IA1217" s="16"/>
      <c r="IB1217" s="16"/>
      <c r="IC1217" s="16"/>
      <c r="ID1217" s="16"/>
      <c r="IE1217" s="16"/>
      <c r="IF1217" s="16"/>
      <c r="IG1217" s="16"/>
      <c r="IH1217" s="16"/>
      <c r="II1217" s="16"/>
      <c r="IJ1217" s="16"/>
      <c r="IK1217" s="16"/>
      <c r="IL1217" s="16"/>
      <c r="IM1217" s="16"/>
      <c r="IN1217" s="16"/>
      <c r="IO1217" s="16"/>
      <c r="IP1217" s="16"/>
      <c r="IQ1217" s="16"/>
      <c r="IR1217" s="16"/>
      <c r="IS1217" s="16"/>
      <c r="IT1217" s="16"/>
      <c r="IU1217" s="16"/>
      <c r="IV1217" s="16"/>
      <c r="IW1217" s="16"/>
      <c r="IX1217" s="16"/>
      <c r="IY1217" s="16"/>
      <c r="IZ1217" s="16"/>
      <c r="JA1217" s="16"/>
      <c r="JB1217" s="16"/>
      <c r="JC1217" s="16"/>
      <c r="JD1217" s="16"/>
      <c r="JE1217" s="16"/>
      <c r="JF1217" s="16"/>
      <c r="JG1217" s="16"/>
      <c r="JH1217" s="16"/>
      <c r="JI1217" s="16"/>
      <c r="JJ1217" s="16"/>
      <c r="JK1217" s="16"/>
      <c r="JL1217" s="16"/>
      <c r="JM1217" s="16"/>
      <c r="JN1217" s="16"/>
      <c r="JO1217" s="16"/>
      <c r="JP1217" s="16"/>
    </row>
    <row r="1218" spans="2:276" s="18" customFormat="1" ht="15.75" customHeight="1" x14ac:dyDescent="0.25">
      <c r="B1218" s="16"/>
      <c r="C1218" s="16"/>
      <c r="D1218" s="16"/>
      <c r="E1218" s="16"/>
      <c r="F1218" s="16"/>
      <c r="G1218" s="16"/>
      <c r="H1218" s="16"/>
      <c r="I1218" s="16"/>
      <c r="J1218" s="16"/>
      <c r="K1218" s="16"/>
      <c r="L1218" s="16"/>
      <c r="M1218" s="16"/>
      <c r="N1218" s="16"/>
      <c r="O1218" s="16"/>
      <c r="P1218" s="16"/>
      <c r="Q1218" s="16"/>
      <c r="R1218" s="16"/>
      <c r="S1218" s="16"/>
      <c r="T1218" s="16"/>
      <c r="U1218" s="16"/>
      <c r="V1218" s="16"/>
      <c r="W1218" s="16"/>
      <c r="X1218" s="16"/>
      <c r="Y1218" s="16"/>
      <c r="Z1218" s="16"/>
      <c r="AA1218" s="16"/>
      <c r="AB1218" s="16"/>
      <c r="AC1218" s="16"/>
      <c r="AD1218" s="16"/>
      <c r="AE1218" s="16"/>
      <c r="AF1218" s="16"/>
      <c r="AG1218" s="16"/>
      <c r="AH1218" s="16"/>
      <c r="AI1218" s="16"/>
      <c r="AJ1218" s="16"/>
      <c r="AK1218" s="16"/>
      <c r="AL1218" s="16"/>
      <c r="AM1218" s="16"/>
      <c r="AN1218" s="16"/>
      <c r="AO1218" s="16"/>
      <c r="AP1218" s="16"/>
      <c r="AQ1218" s="16"/>
      <c r="AR1218" s="16"/>
      <c r="AS1218" s="16"/>
      <c r="AT1218" s="16"/>
      <c r="AU1218" s="16"/>
      <c r="AV1218" s="16"/>
      <c r="AW1218" s="16"/>
      <c r="AX1218" s="16"/>
      <c r="AY1218" s="16"/>
      <c r="AZ1218" s="16"/>
      <c r="BA1218" s="16"/>
      <c r="BB1218" s="16"/>
      <c r="BC1218" s="16"/>
      <c r="BD1218" s="16"/>
      <c r="BE1218" s="16"/>
      <c r="BF1218" s="16"/>
      <c r="BG1218" s="16"/>
      <c r="BH1218" s="16"/>
      <c r="BI1218" s="16"/>
      <c r="BJ1218" s="16"/>
      <c r="BK1218" s="16"/>
      <c r="BL1218" s="16"/>
      <c r="BM1218" s="16"/>
      <c r="BN1218" s="16"/>
      <c r="BO1218" s="16"/>
      <c r="BP1218" s="16"/>
      <c r="BQ1218" s="16"/>
      <c r="BR1218" s="16"/>
      <c r="BS1218" s="16"/>
      <c r="BT1218" s="16"/>
      <c r="BU1218" s="16"/>
      <c r="BV1218" s="16"/>
      <c r="BW1218" s="16"/>
      <c r="BX1218" s="16"/>
      <c r="BY1218" s="16"/>
      <c r="BZ1218" s="16"/>
      <c r="CA1218" s="16"/>
      <c r="CB1218" s="16"/>
      <c r="CC1218" s="16"/>
      <c r="CD1218" s="16"/>
      <c r="CE1218" s="16"/>
      <c r="CF1218" s="16"/>
      <c r="CG1218" s="16"/>
      <c r="CH1218" s="16"/>
      <c r="CI1218" s="16"/>
      <c r="CJ1218" s="16"/>
      <c r="CK1218" s="16"/>
      <c r="CL1218" s="16"/>
      <c r="CM1218" s="16"/>
      <c r="CN1218" s="16"/>
      <c r="CO1218" s="16"/>
      <c r="CP1218" s="16"/>
      <c r="CQ1218" s="16"/>
      <c r="CR1218" s="16"/>
      <c r="CS1218" s="16"/>
      <c r="CT1218" s="16"/>
      <c r="CU1218" s="16"/>
      <c r="CV1218" s="16"/>
      <c r="CW1218" s="16"/>
      <c r="CX1218" s="16"/>
      <c r="CY1218" s="16"/>
      <c r="CZ1218" s="16"/>
      <c r="DA1218" s="16"/>
      <c r="DB1218" s="16"/>
      <c r="DC1218" s="16"/>
      <c r="DD1218" s="16"/>
      <c r="DE1218" s="16"/>
      <c r="DF1218" s="16"/>
      <c r="DG1218" s="16"/>
      <c r="DH1218" s="16"/>
      <c r="DI1218" s="16"/>
      <c r="DJ1218" s="16"/>
      <c r="DK1218" s="16"/>
      <c r="DL1218" s="16"/>
      <c r="DM1218" s="16"/>
      <c r="DN1218" s="16"/>
      <c r="DO1218" s="16"/>
      <c r="DP1218" s="16"/>
      <c r="DQ1218" s="16"/>
      <c r="DR1218" s="16"/>
      <c r="DS1218" s="16"/>
      <c r="DT1218" s="16"/>
      <c r="DU1218" s="16"/>
      <c r="DV1218" s="16"/>
      <c r="DW1218" s="16"/>
      <c r="DX1218" s="16"/>
      <c r="DY1218" s="16"/>
      <c r="DZ1218" s="16"/>
      <c r="EA1218" s="16"/>
      <c r="EB1218" s="16"/>
      <c r="EC1218" s="16"/>
      <c r="ED1218" s="16"/>
      <c r="EE1218" s="16"/>
      <c r="EF1218" s="16"/>
      <c r="EG1218" s="16"/>
      <c r="EH1218" s="16"/>
      <c r="EI1218" s="16"/>
      <c r="EJ1218" s="16"/>
      <c r="EK1218" s="16"/>
      <c r="EL1218" s="16"/>
      <c r="EM1218" s="16"/>
      <c r="EN1218" s="16"/>
      <c r="EO1218" s="16"/>
      <c r="EP1218" s="16"/>
      <c r="EQ1218" s="16"/>
      <c r="ER1218" s="16"/>
      <c r="ES1218" s="16"/>
      <c r="ET1218" s="16"/>
      <c r="EU1218" s="16"/>
      <c r="EV1218" s="16"/>
      <c r="EW1218" s="16"/>
      <c r="EX1218" s="16"/>
      <c r="EY1218" s="16"/>
      <c r="EZ1218" s="16"/>
      <c r="FA1218" s="16"/>
      <c r="FB1218" s="16"/>
      <c r="FC1218" s="16"/>
      <c r="FD1218" s="16"/>
      <c r="FE1218" s="16"/>
      <c r="FF1218" s="16"/>
      <c r="FG1218" s="16"/>
      <c r="FH1218" s="16"/>
      <c r="FI1218" s="16"/>
      <c r="FJ1218" s="16"/>
      <c r="FK1218" s="16"/>
      <c r="FL1218" s="16"/>
      <c r="FM1218" s="16"/>
      <c r="FN1218" s="16"/>
      <c r="FO1218" s="16"/>
      <c r="FP1218" s="16"/>
      <c r="FQ1218" s="16"/>
      <c r="FR1218" s="16"/>
      <c r="FS1218" s="16"/>
      <c r="FT1218" s="16"/>
      <c r="FU1218" s="16"/>
      <c r="FV1218" s="16"/>
      <c r="FW1218" s="16"/>
      <c r="FX1218" s="16"/>
      <c r="FY1218" s="16"/>
      <c r="FZ1218" s="16"/>
      <c r="GA1218" s="16"/>
      <c r="GB1218" s="16"/>
      <c r="GC1218" s="16"/>
      <c r="GD1218" s="16"/>
      <c r="GE1218" s="16"/>
      <c r="GF1218" s="16"/>
      <c r="GG1218" s="16"/>
      <c r="GH1218" s="16"/>
      <c r="GI1218" s="16"/>
      <c r="GJ1218" s="16"/>
      <c r="GK1218" s="16"/>
      <c r="GL1218" s="16"/>
      <c r="GM1218" s="16"/>
      <c r="GN1218" s="16"/>
      <c r="GO1218" s="16"/>
      <c r="GP1218" s="16"/>
      <c r="GQ1218" s="16"/>
      <c r="GR1218" s="16"/>
      <c r="GS1218" s="16"/>
      <c r="GT1218" s="16"/>
      <c r="GU1218" s="16"/>
      <c r="GV1218" s="16"/>
      <c r="GW1218" s="16"/>
      <c r="GX1218" s="16"/>
      <c r="GY1218" s="16"/>
      <c r="GZ1218" s="16"/>
      <c r="HA1218" s="16"/>
      <c r="HB1218" s="16"/>
      <c r="HC1218" s="16"/>
      <c r="HD1218" s="16"/>
      <c r="HE1218" s="16"/>
      <c r="HF1218" s="16"/>
      <c r="HG1218" s="16"/>
      <c r="HH1218" s="16"/>
      <c r="HI1218" s="16"/>
      <c r="HJ1218" s="16"/>
      <c r="HK1218" s="16"/>
      <c r="HL1218" s="16"/>
      <c r="HM1218" s="16"/>
      <c r="HN1218" s="16"/>
      <c r="HO1218" s="16"/>
      <c r="HP1218" s="16"/>
      <c r="HQ1218" s="16"/>
      <c r="HR1218" s="16"/>
      <c r="HS1218" s="16"/>
      <c r="HT1218" s="16"/>
      <c r="HU1218" s="16"/>
      <c r="HV1218" s="16"/>
      <c r="HW1218" s="16"/>
      <c r="HX1218" s="16"/>
      <c r="HY1218" s="16"/>
      <c r="HZ1218" s="16"/>
      <c r="IA1218" s="16"/>
      <c r="IB1218" s="16"/>
      <c r="IC1218" s="16"/>
      <c r="ID1218" s="16"/>
      <c r="IE1218" s="16"/>
      <c r="IF1218" s="16"/>
      <c r="IG1218" s="16"/>
      <c r="IH1218" s="16"/>
      <c r="II1218" s="16"/>
      <c r="IJ1218" s="16"/>
      <c r="IK1218" s="16"/>
      <c r="IL1218" s="16"/>
      <c r="IM1218" s="16"/>
      <c r="IN1218" s="16"/>
      <c r="IO1218" s="16"/>
      <c r="IP1218" s="16"/>
      <c r="IQ1218" s="16"/>
      <c r="IR1218" s="16"/>
      <c r="IS1218" s="16"/>
      <c r="IT1218" s="16"/>
      <c r="IU1218" s="16"/>
      <c r="IV1218" s="16"/>
      <c r="IW1218" s="16"/>
      <c r="IX1218" s="16"/>
      <c r="IY1218" s="16"/>
      <c r="IZ1218" s="16"/>
      <c r="JA1218" s="16"/>
      <c r="JB1218" s="16"/>
      <c r="JC1218" s="16"/>
      <c r="JD1218" s="16"/>
      <c r="JE1218" s="16"/>
      <c r="JF1218" s="16"/>
      <c r="JG1218" s="16"/>
      <c r="JH1218" s="16"/>
      <c r="JI1218" s="16"/>
      <c r="JJ1218" s="16"/>
      <c r="JK1218" s="16"/>
      <c r="JL1218" s="16"/>
      <c r="JM1218" s="16"/>
      <c r="JN1218" s="16"/>
      <c r="JO1218" s="16"/>
      <c r="JP1218" s="16"/>
    </row>
    <row r="1219" spans="2:276" s="18" customFormat="1" ht="15.75" customHeight="1" x14ac:dyDescent="0.25">
      <c r="B1219" s="16"/>
      <c r="C1219" s="16"/>
      <c r="D1219" s="16"/>
      <c r="E1219" s="16"/>
      <c r="F1219" s="16"/>
      <c r="G1219" s="16"/>
      <c r="H1219" s="16"/>
      <c r="I1219" s="16"/>
      <c r="J1219" s="16"/>
      <c r="K1219" s="16"/>
      <c r="L1219" s="16"/>
      <c r="M1219" s="16"/>
      <c r="N1219" s="16"/>
      <c r="O1219" s="16"/>
      <c r="P1219" s="16"/>
      <c r="Q1219" s="16"/>
      <c r="R1219" s="16"/>
      <c r="S1219" s="16"/>
      <c r="T1219" s="16"/>
      <c r="U1219" s="16"/>
      <c r="V1219" s="16"/>
      <c r="W1219" s="16"/>
      <c r="X1219" s="16"/>
      <c r="Y1219" s="16"/>
      <c r="Z1219" s="16"/>
      <c r="AA1219" s="16"/>
      <c r="AB1219" s="16"/>
      <c r="AC1219" s="16"/>
      <c r="AD1219" s="16"/>
      <c r="AE1219" s="16"/>
      <c r="AF1219" s="16"/>
      <c r="AG1219" s="16"/>
      <c r="AH1219" s="16"/>
      <c r="AI1219" s="16"/>
      <c r="AJ1219" s="16"/>
      <c r="AK1219" s="16"/>
      <c r="AL1219" s="16"/>
      <c r="AM1219" s="16"/>
      <c r="AN1219" s="16"/>
      <c r="AO1219" s="16"/>
      <c r="AP1219" s="16"/>
      <c r="AQ1219" s="16"/>
      <c r="AR1219" s="16"/>
      <c r="AS1219" s="16"/>
      <c r="AT1219" s="16"/>
      <c r="AU1219" s="16"/>
      <c r="AV1219" s="16"/>
      <c r="AW1219" s="16"/>
      <c r="AX1219" s="16"/>
      <c r="AY1219" s="16"/>
      <c r="AZ1219" s="16"/>
      <c r="BA1219" s="16"/>
      <c r="BB1219" s="16"/>
      <c r="BC1219" s="16"/>
      <c r="BD1219" s="16"/>
      <c r="BE1219" s="16"/>
      <c r="BF1219" s="16"/>
      <c r="BG1219" s="16"/>
      <c r="BH1219" s="16"/>
      <c r="BI1219" s="16"/>
      <c r="BJ1219" s="16"/>
      <c r="BK1219" s="16"/>
      <c r="BL1219" s="16"/>
      <c r="BM1219" s="16"/>
      <c r="BN1219" s="16"/>
      <c r="BO1219" s="16"/>
      <c r="BP1219" s="16"/>
      <c r="BQ1219" s="16"/>
      <c r="BR1219" s="16"/>
      <c r="BS1219" s="16"/>
      <c r="BT1219" s="16"/>
      <c r="BU1219" s="16"/>
      <c r="BV1219" s="16"/>
      <c r="BW1219" s="16"/>
      <c r="BX1219" s="16"/>
      <c r="BY1219" s="16"/>
      <c r="BZ1219" s="16"/>
      <c r="CA1219" s="16"/>
      <c r="CB1219" s="16"/>
      <c r="CC1219" s="16"/>
      <c r="CD1219" s="16"/>
      <c r="CE1219" s="16"/>
      <c r="CF1219" s="16"/>
      <c r="CG1219" s="16"/>
      <c r="CH1219" s="16"/>
      <c r="CI1219" s="16"/>
      <c r="CJ1219" s="16"/>
      <c r="CK1219" s="16"/>
      <c r="CL1219" s="16"/>
      <c r="CM1219" s="16"/>
      <c r="CN1219" s="16"/>
      <c r="CO1219" s="16"/>
      <c r="CP1219" s="16"/>
      <c r="CQ1219" s="16"/>
      <c r="CR1219" s="16"/>
      <c r="CS1219" s="16"/>
      <c r="CT1219" s="16"/>
      <c r="CU1219" s="16"/>
      <c r="CV1219" s="16"/>
      <c r="CW1219" s="16"/>
      <c r="CX1219" s="16"/>
      <c r="CY1219" s="16"/>
      <c r="CZ1219" s="16"/>
      <c r="DA1219" s="16"/>
      <c r="DB1219" s="16"/>
      <c r="DC1219" s="16"/>
      <c r="DD1219" s="16"/>
      <c r="DE1219" s="16"/>
      <c r="DF1219" s="16"/>
      <c r="DG1219" s="16"/>
      <c r="DH1219" s="16"/>
      <c r="DI1219" s="16"/>
      <c r="DJ1219" s="16"/>
      <c r="DK1219" s="16"/>
      <c r="DL1219" s="16"/>
      <c r="DM1219" s="16"/>
      <c r="DN1219" s="16"/>
      <c r="DO1219" s="16"/>
      <c r="DP1219" s="16"/>
      <c r="DQ1219" s="16"/>
      <c r="DR1219" s="16"/>
      <c r="DS1219" s="16"/>
      <c r="DT1219" s="16"/>
      <c r="DU1219" s="16"/>
      <c r="DV1219" s="16"/>
      <c r="DW1219" s="16"/>
      <c r="DX1219" s="16"/>
      <c r="DY1219" s="16"/>
      <c r="DZ1219" s="16"/>
      <c r="EA1219" s="16"/>
      <c r="EB1219" s="16"/>
      <c r="EC1219" s="16"/>
      <c r="ED1219" s="16"/>
      <c r="EE1219" s="16"/>
      <c r="EF1219" s="16"/>
      <c r="EG1219" s="16"/>
      <c r="EH1219" s="16"/>
      <c r="EI1219" s="16"/>
      <c r="EJ1219" s="16"/>
      <c r="EK1219" s="16"/>
      <c r="EL1219" s="16"/>
      <c r="EM1219" s="16"/>
      <c r="EN1219" s="16"/>
      <c r="EO1219" s="16"/>
      <c r="EP1219" s="16"/>
      <c r="EQ1219" s="16"/>
      <c r="ER1219" s="16"/>
      <c r="ES1219" s="16"/>
      <c r="ET1219" s="16"/>
      <c r="EU1219" s="16"/>
      <c r="EV1219" s="16"/>
      <c r="EW1219" s="16"/>
      <c r="EX1219" s="16"/>
      <c r="EY1219" s="16"/>
      <c r="EZ1219" s="16"/>
      <c r="FA1219" s="16"/>
      <c r="FB1219" s="16"/>
      <c r="FC1219" s="16"/>
      <c r="FD1219" s="16"/>
      <c r="FE1219" s="16"/>
      <c r="FF1219" s="16"/>
      <c r="FG1219" s="16"/>
      <c r="FH1219" s="16"/>
      <c r="FI1219" s="16"/>
      <c r="FJ1219" s="16"/>
      <c r="FK1219" s="16"/>
      <c r="FL1219" s="16"/>
      <c r="FM1219" s="16"/>
      <c r="FN1219" s="16"/>
      <c r="FO1219" s="16"/>
      <c r="FP1219" s="16"/>
      <c r="FQ1219" s="16"/>
      <c r="FR1219" s="16"/>
      <c r="FS1219" s="16"/>
      <c r="FT1219" s="16"/>
      <c r="FU1219" s="16"/>
      <c r="FV1219" s="16"/>
      <c r="FW1219" s="16"/>
      <c r="FX1219" s="16"/>
      <c r="FY1219" s="16"/>
      <c r="FZ1219" s="16"/>
      <c r="GA1219" s="16"/>
      <c r="GB1219" s="16"/>
      <c r="GC1219" s="16"/>
      <c r="GD1219" s="16"/>
      <c r="GE1219" s="16"/>
      <c r="GF1219" s="16"/>
      <c r="GG1219" s="16"/>
      <c r="GH1219" s="16"/>
      <c r="GI1219" s="16"/>
      <c r="GJ1219" s="16"/>
      <c r="GK1219" s="16"/>
      <c r="GL1219" s="16"/>
      <c r="GM1219" s="16"/>
      <c r="GN1219" s="16"/>
      <c r="GO1219" s="16"/>
      <c r="GP1219" s="16"/>
      <c r="GQ1219" s="16"/>
      <c r="GR1219" s="16"/>
      <c r="GS1219" s="16"/>
      <c r="GT1219" s="16"/>
      <c r="GU1219" s="16"/>
      <c r="GV1219" s="16"/>
      <c r="GW1219" s="16"/>
      <c r="GX1219" s="16"/>
      <c r="GY1219" s="16"/>
      <c r="GZ1219" s="16"/>
      <c r="HA1219" s="16"/>
      <c r="HB1219" s="16"/>
      <c r="HC1219" s="16"/>
      <c r="HD1219" s="16"/>
      <c r="HE1219" s="16"/>
      <c r="HF1219" s="16"/>
      <c r="HG1219" s="16"/>
      <c r="HH1219" s="16"/>
      <c r="HI1219" s="16"/>
      <c r="HJ1219" s="16"/>
      <c r="HK1219" s="16"/>
      <c r="HL1219" s="16"/>
      <c r="HM1219" s="16"/>
      <c r="HN1219" s="16"/>
      <c r="HO1219" s="16"/>
      <c r="HP1219" s="16"/>
      <c r="HQ1219" s="16"/>
      <c r="HR1219" s="16"/>
      <c r="HS1219" s="16"/>
      <c r="HT1219" s="16"/>
      <c r="HU1219" s="16"/>
      <c r="HV1219" s="16"/>
      <c r="HW1219" s="16"/>
      <c r="HX1219" s="16"/>
      <c r="HY1219" s="16"/>
      <c r="HZ1219" s="16"/>
      <c r="IA1219" s="16"/>
      <c r="IB1219" s="16"/>
      <c r="IC1219" s="16"/>
      <c r="ID1219" s="16"/>
      <c r="IE1219" s="16"/>
      <c r="IF1219" s="16"/>
      <c r="IG1219" s="16"/>
      <c r="IH1219" s="16"/>
      <c r="II1219" s="16"/>
      <c r="IJ1219" s="16"/>
      <c r="IK1219" s="16"/>
      <c r="IL1219" s="16"/>
      <c r="IM1219" s="16"/>
      <c r="IN1219" s="16"/>
      <c r="IO1219" s="16"/>
      <c r="IP1219" s="16"/>
      <c r="IQ1219" s="16"/>
      <c r="IR1219" s="16"/>
      <c r="IS1219" s="16"/>
      <c r="IT1219" s="16"/>
      <c r="IU1219" s="16"/>
      <c r="IV1219" s="16"/>
      <c r="IW1219" s="16"/>
      <c r="IX1219" s="16"/>
      <c r="IY1219" s="16"/>
      <c r="IZ1219" s="16"/>
      <c r="JA1219" s="16"/>
      <c r="JB1219" s="16"/>
      <c r="JC1219" s="16"/>
      <c r="JD1219" s="16"/>
      <c r="JE1219" s="16"/>
      <c r="JF1219" s="16"/>
      <c r="JG1219" s="16"/>
      <c r="JH1219" s="16"/>
      <c r="JI1219" s="16"/>
      <c r="JJ1219" s="16"/>
      <c r="JK1219" s="16"/>
      <c r="JL1219" s="16"/>
      <c r="JM1219" s="16"/>
      <c r="JN1219" s="16"/>
      <c r="JO1219" s="16"/>
      <c r="JP1219" s="16"/>
    </row>
    <row r="1220" spans="2:276" s="18" customFormat="1" ht="15.75" customHeight="1" x14ac:dyDescent="0.25">
      <c r="B1220" s="16"/>
      <c r="C1220" s="16"/>
      <c r="D1220" s="16"/>
      <c r="E1220" s="16"/>
      <c r="F1220" s="16"/>
      <c r="G1220" s="16"/>
      <c r="H1220" s="16"/>
      <c r="I1220" s="16"/>
      <c r="J1220" s="16"/>
      <c r="K1220" s="16"/>
      <c r="L1220" s="16"/>
      <c r="M1220" s="16"/>
      <c r="N1220" s="16"/>
      <c r="O1220" s="16"/>
      <c r="P1220" s="16"/>
      <c r="Q1220" s="16"/>
      <c r="R1220" s="16"/>
      <c r="S1220" s="16"/>
      <c r="T1220" s="16"/>
      <c r="U1220" s="16"/>
      <c r="V1220" s="16"/>
      <c r="W1220" s="16"/>
      <c r="X1220" s="16"/>
      <c r="Y1220" s="16"/>
      <c r="Z1220" s="16"/>
      <c r="AA1220" s="16"/>
      <c r="AB1220" s="16"/>
      <c r="AC1220" s="16"/>
      <c r="AD1220" s="16"/>
      <c r="AE1220" s="16"/>
      <c r="AF1220" s="16"/>
      <c r="AG1220" s="16"/>
      <c r="AH1220" s="16"/>
      <c r="AI1220" s="16"/>
      <c r="AJ1220" s="16"/>
      <c r="AK1220" s="16"/>
      <c r="AL1220" s="16"/>
      <c r="AM1220" s="16"/>
      <c r="AN1220" s="16"/>
      <c r="AO1220" s="16"/>
      <c r="AP1220" s="16"/>
      <c r="AQ1220" s="16"/>
      <c r="AR1220" s="16"/>
      <c r="AS1220" s="16"/>
      <c r="AT1220" s="16"/>
      <c r="AU1220" s="16"/>
      <c r="AV1220" s="16"/>
      <c r="AW1220" s="16"/>
      <c r="AX1220" s="16"/>
      <c r="AY1220" s="16"/>
      <c r="AZ1220" s="16"/>
      <c r="BA1220" s="16"/>
      <c r="BB1220" s="16"/>
      <c r="BC1220" s="16"/>
      <c r="BD1220" s="16"/>
      <c r="BE1220" s="16"/>
      <c r="BF1220" s="16"/>
      <c r="BG1220" s="16"/>
      <c r="BH1220" s="16"/>
      <c r="BI1220" s="16"/>
      <c r="BJ1220" s="16"/>
      <c r="BK1220" s="16"/>
      <c r="BL1220" s="16"/>
      <c r="BM1220" s="16"/>
      <c r="BN1220" s="16"/>
      <c r="BO1220" s="16"/>
      <c r="BP1220" s="16"/>
      <c r="BQ1220" s="16"/>
      <c r="BR1220" s="16"/>
      <c r="BS1220" s="16"/>
      <c r="BT1220" s="16"/>
      <c r="BU1220" s="16"/>
      <c r="BV1220" s="16"/>
      <c r="BW1220" s="16"/>
      <c r="BX1220" s="16"/>
      <c r="BY1220" s="16"/>
      <c r="BZ1220" s="16"/>
      <c r="CA1220" s="16"/>
      <c r="CB1220" s="16"/>
      <c r="CC1220" s="16"/>
      <c r="CD1220" s="16"/>
      <c r="CE1220" s="16"/>
      <c r="CF1220" s="16"/>
      <c r="CG1220" s="16"/>
      <c r="CH1220" s="16"/>
      <c r="CI1220" s="16"/>
      <c r="CJ1220" s="16"/>
      <c r="CK1220" s="16"/>
      <c r="CL1220" s="16"/>
      <c r="CM1220" s="16"/>
      <c r="CN1220" s="16"/>
      <c r="CO1220" s="16"/>
      <c r="CP1220" s="16"/>
      <c r="CQ1220" s="16"/>
      <c r="CR1220" s="16"/>
      <c r="CS1220" s="16"/>
      <c r="CT1220" s="16"/>
      <c r="CU1220" s="16"/>
      <c r="CV1220" s="16"/>
      <c r="CW1220" s="16"/>
      <c r="CX1220" s="16"/>
      <c r="CY1220" s="16"/>
      <c r="CZ1220" s="16"/>
      <c r="DA1220" s="16"/>
      <c r="DB1220" s="16"/>
      <c r="DC1220" s="16"/>
      <c r="DD1220" s="16"/>
      <c r="DE1220" s="16"/>
      <c r="DF1220" s="16"/>
      <c r="DG1220" s="16"/>
      <c r="DH1220" s="16"/>
      <c r="DI1220" s="16"/>
      <c r="DJ1220" s="16"/>
      <c r="DK1220" s="16"/>
      <c r="DL1220" s="16"/>
      <c r="DM1220" s="16"/>
      <c r="DN1220" s="16"/>
      <c r="DO1220" s="16"/>
      <c r="DP1220" s="16"/>
      <c r="DQ1220" s="16"/>
      <c r="DR1220" s="16"/>
      <c r="DS1220" s="16"/>
      <c r="DT1220" s="16"/>
      <c r="DU1220" s="16"/>
      <c r="DV1220" s="16"/>
      <c r="DW1220" s="16"/>
      <c r="DX1220" s="16"/>
      <c r="DY1220" s="16"/>
      <c r="DZ1220" s="16"/>
      <c r="EA1220" s="16"/>
      <c r="EB1220" s="16"/>
      <c r="EC1220" s="16"/>
      <c r="ED1220" s="16"/>
      <c r="EE1220" s="16"/>
      <c r="EF1220" s="16"/>
      <c r="EG1220" s="16"/>
      <c r="EH1220" s="16"/>
      <c r="EI1220" s="16"/>
      <c r="EJ1220" s="16"/>
      <c r="EK1220" s="16"/>
      <c r="EL1220" s="16"/>
      <c r="EM1220" s="16"/>
      <c r="EN1220" s="16"/>
      <c r="EO1220" s="16"/>
      <c r="EP1220" s="16"/>
      <c r="EQ1220" s="16"/>
      <c r="ER1220" s="16"/>
      <c r="ES1220" s="16"/>
      <c r="ET1220" s="16"/>
      <c r="EU1220" s="16"/>
      <c r="EV1220" s="16"/>
      <c r="EW1220" s="16"/>
      <c r="EX1220" s="16"/>
      <c r="EY1220" s="16"/>
      <c r="EZ1220" s="16"/>
      <c r="FA1220" s="16"/>
      <c r="FB1220" s="16"/>
      <c r="FC1220" s="16"/>
      <c r="FD1220" s="16"/>
      <c r="FE1220" s="16"/>
      <c r="FF1220" s="16"/>
      <c r="FG1220" s="16"/>
      <c r="FH1220" s="16"/>
      <c r="FI1220" s="16"/>
      <c r="FJ1220" s="16"/>
      <c r="FK1220" s="16"/>
      <c r="FL1220" s="16"/>
      <c r="FM1220" s="16"/>
      <c r="FN1220" s="16"/>
      <c r="FO1220" s="16"/>
      <c r="FP1220" s="16"/>
      <c r="FQ1220" s="16"/>
      <c r="FR1220" s="16"/>
      <c r="FS1220" s="16"/>
      <c r="FT1220" s="16"/>
      <c r="FU1220" s="16"/>
      <c r="FV1220" s="16"/>
      <c r="FW1220" s="16"/>
      <c r="FX1220" s="16"/>
      <c r="FY1220" s="16"/>
      <c r="FZ1220" s="16"/>
      <c r="GA1220" s="16"/>
      <c r="GB1220" s="16"/>
      <c r="GC1220" s="16"/>
      <c r="GD1220" s="16"/>
      <c r="GE1220" s="16"/>
      <c r="GF1220" s="16"/>
      <c r="GG1220" s="16"/>
      <c r="GH1220" s="16"/>
      <c r="GI1220" s="16"/>
      <c r="GJ1220" s="16"/>
      <c r="GK1220" s="16"/>
      <c r="GL1220" s="16"/>
      <c r="GM1220" s="16"/>
      <c r="GN1220" s="16"/>
      <c r="GO1220" s="16"/>
      <c r="GP1220" s="16"/>
      <c r="GQ1220" s="16"/>
      <c r="GR1220" s="16"/>
      <c r="GS1220" s="16"/>
      <c r="GT1220" s="16"/>
      <c r="GU1220" s="16"/>
      <c r="GV1220" s="16"/>
      <c r="GW1220" s="16"/>
      <c r="GX1220" s="16"/>
      <c r="GY1220" s="16"/>
      <c r="GZ1220" s="16"/>
      <c r="HA1220" s="16"/>
      <c r="HB1220" s="16"/>
      <c r="HC1220" s="16"/>
      <c r="HD1220" s="16"/>
      <c r="HE1220" s="16"/>
      <c r="HF1220" s="16"/>
      <c r="HG1220" s="16"/>
      <c r="HH1220" s="16"/>
      <c r="HI1220" s="16"/>
      <c r="HJ1220" s="16"/>
      <c r="HK1220" s="16"/>
      <c r="HL1220" s="16"/>
      <c r="HM1220" s="16"/>
      <c r="HN1220" s="16"/>
      <c r="HO1220" s="16"/>
      <c r="HP1220" s="16"/>
      <c r="HQ1220" s="16"/>
      <c r="HR1220" s="16"/>
      <c r="HS1220" s="16"/>
      <c r="HT1220" s="16"/>
      <c r="HU1220" s="16"/>
      <c r="HV1220" s="16"/>
      <c r="HW1220" s="16"/>
      <c r="HX1220" s="16"/>
      <c r="HY1220" s="16"/>
      <c r="HZ1220" s="16"/>
      <c r="IA1220" s="16"/>
      <c r="IB1220" s="16"/>
      <c r="IC1220" s="16"/>
      <c r="ID1220" s="16"/>
      <c r="IE1220" s="16"/>
      <c r="IF1220" s="16"/>
      <c r="IG1220" s="16"/>
      <c r="IH1220" s="16"/>
      <c r="II1220" s="16"/>
      <c r="IJ1220" s="16"/>
      <c r="IK1220" s="16"/>
      <c r="IL1220" s="16"/>
      <c r="IM1220" s="16"/>
      <c r="IN1220" s="16"/>
      <c r="IO1220" s="16"/>
      <c r="IP1220" s="16"/>
      <c r="IQ1220" s="16"/>
      <c r="IR1220" s="16"/>
      <c r="IS1220" s="16"/>
      <c r="IT1220" s="16"/>
      <c r="IU1220" s="16"/>
      <c r="IV1220" s="16"/>
      <c r="IW1220" s="16"/>
      <c r="IX1220" s="16"/>
      <c r="IY1220" s="16"/>
      <c r="IZ1220" s="16"/>
      <c r="JA1220" s="16"/>
      <c r="JB1220" s="16"/>
      <c r="JC1220" s="16"/>
      <c r="JD1220" s="16"/>
      <c r="JE1220" s="16"/>
      <c r="JF1220" s="16"/>
      <c r="JG1220" s="16"/>
      <c r="JH1220" s="16"/>
      <c r="JI1220" s="16"/>
      <c r="JJ1220" s="16"/>
      <c r="JK1220" s="16"/>
      <c r="JL1220" s="16"/>
      <c r="JM1220" s="16"/>
      <c r="JN1220" s="16"/>
      <c r="JO1220" s="16"/>
      <c r="JP1220" s="16"/>
    </row>
    <row r="1221" spans="2:276" s="18" customFormat="1" ht="15.75" customHeight="1" x14ac:dyDescent="0.25">
      <c r="B1221" s="16"/>
      <c r="C1221" s="16"/>
      <c r="D1221" s="16"/>
      <c r="E1221" s="16"/>
      <c r="F1221" s="16"/>
      <c r="G1221" s="16"/>
      <c r="H1221" s="16"/>
      <c r="I1221" s="16"/>
      <c r="J1221" s="16"/>
      <c r="K1221" s="16"/>
      <c r="L1221" s="16"/>
      <c r="M1221" s="16"/>
      <c r="N1221" s="16"/>
      <c r="O1221" s="16"/>
      <c r="P1221" s="16"/>
      <c r="Q1221" s="16"/>
      <c r="R1221" s="16"/>
      <c r="S1221" s="16"/>
      <c r="T1221" s="16"/>
      <c r="U1221" s="16"/>
      <c r="V1221" s="16"/>
      <c r="W1221" s="16"/>
      <c r="X1221" s="16"/>
      <c r="Y1221" s="16"/>
      <c r="Z1221" s="16"/>
      <c r="AA1221" s="16"/>
      <c r="AB1221" s="16"/>
      <c r="AC1221" s="16"/>
      <c r="AD1221" s="16"/>
      <c r="AE1221" s="16"/>
      <c r="AF1221" s="16"/>
      <c r="AG1221" s="16"/>
      <c r="AH1221" s="16"/>
      <c r="AI1221" s="16"/>
      <c r="AJ1221" s="16"/>
      <c r="AK1221" s="16"/>
      <c r="AL1221" s="16"/>
      <c r="AM1221" s="16"/>
      <c r="AN1221" s="16"/>
      <c r="AO1221" s="16"/>
      <c r="AP1221" s="16"/>
      <c r="AQ1221" s="16"/>
      <c r="AR1221" s="16"/>
      <c r="AS1221" s="16"/>
      <c r="AT1221" s="16"/>
      <c r="AU1221" s="16"/>
      <c r="AV1221" s="16"/>
      <c r="AW1221" s="16"/>
      <c r="AX1221" s="16"/>
      <c r="AY1221" s="16"/>
      <c r="AZ1221" s="16"/>
      <c r="BA1221" s="16"/>
      <c r="BB1221" s="16"/>
      <c r="BC1221" s="16"/>
      <c r="BD1221" s="16"/>
      <c r="BE1221" s="16"/>
      <c r="BF1221" s="16"/>
      <c r="BG1221" s="16"/>
      <c r="BH1221" s="16"/>
      <c r="BI1221" s="16"/>
      <c r="BJ1221" s="16"/>
      <c r="BK1221" s="16"/>
      <c r="BL1221" s="16"/>
      <c r="BM1221" s="16"/>
      <c r="BN1221" s="16"/>
      <c r="BO1221" s="16"/>
      <c r="BP1221" s="16"/>
      <c r="BQ1221" s="16"/>
      <c r="BR1221" s="16"/>
      <c r="BS1221" s="16"/>
      <c r="BT1221" s="16"/>
      <c r="BU1221" s="16"/>
      <c r="BV1221" s="16"/>
      <c r="BW1221" s="16"/>
      <c r="BX1221" s="16"/>
      <c r="BY1221" s="16"/>
      <c r="BZ1221" s="16"/>
      <c r="CA1221" s="16"/>
      <c r="CB1221" s="16"/>
      <c r="CC1221" s="16"/>
      <c r="CD1221" s="16"/>
      <c r="CE1221" s="16"/>
      <c r="CF1221" s="16"/>
      <c r="CG1221" s="16"/>
      <c r="CH1221" s="16"/>
      <c r="CI1221" s="16"/>
      <c r="CJ1221" s="16"/>
      <c r="CK1221" s="16"/>
      <c r="CL1221" s="16"/>
      <c r="CM1221" s="16"/>
      <c r="CN1221" s="16"/>
      <c r="CO1221" s="16"/>
      <c r="CP1221" s="16"/>
      <c r="CQ1221" s="16"/>
      <c r="CR1221" s="16"/>
      <c r="CS1221" s="16"/>
      <c r="CT1221" s="16"/>
      <c r="CU1221" s="16"/>
      <c r="CV1221" s="16"/>
      <c r="CW1221" s="16"/>
      <c r="CX1221" s="16"/>
      <c r="CY1221" s="16"/>
      <c r="CZ1221" s="16"/>
      <c r="DA1221" s="16"/>
      <c r="DB1221" s="16"/>
      <c r="DC1221" s="16"/>
      <c r="DD1221" s="16"/>
      <c r="DE1221" s="16"/>
      <c r="DF1221" s="16"/>
      <c r="DG1221" s="16"/>
      <c r="DH1221" s="16"/>
      <c r="DI1221" s="16"/>
      <c r="DJ1221" s="16"/>
      <c r="DK1221" s="16"/>
      <c r="DL1221" s="16"/>
      <c r="DM1221" s="16"/>
      <c r="DN1221" s="16"/>
      <c r="DO1221" s="16"/>
      <c r="DP1221" s="16"/>
      <c r="DQ1221" s="16"/>
      <c r="DR1221" s="16"/>
      <c r="DS1221" s="16"/>
      <c r="DT1221" s="16"/>
      <c r="DU1221" s="16"/>
      <c r="DV1221" s="16"/>
      <c r="DW1221" s="16"/>
      <c r="DX1221" s="16"/>
      <c r="DY1221" s="16"/>
      <c r="DZ1221" s="16"/>
      <c r="EA1221" s="16"/>
      <c r="EB1221" s="16"/>
      <c r="EC1221" s="16"/>
      <c r="ED1221" s="16"/>
      <c r="EE1221" s="16"/>
      <c r="EF1221" s="16"/>
      <c r="EG1221" s="16"/>
      <c r="EH1221" s="16"/>
      <c r="EI1221" s="16"/>
      <c r="EJ1221" s="16"/>
      <c r="EK1221" s="16"/>
      <c r="EL1221" s="16"/>
      <c r="EM1221" s="16"/>
      <c r="EN1221" s="16"/>
      <c r="EO1221" s="16"/>
      <c r="EP1221" s="16"/>
      <c r="EQ1221" s="16"/>
      <c r="ER1221" s="16"/>
      <c r="ES1221" s="16"/>
      <c r="ET1221" s="16"/>
      <c r="EU1221" s="16"/>
      <c r="EV1221" s="16"/>
      <c r="EW1221" s="16"/>
      <c r="EX1221" s="16"/>
      <c r="EY1221" s="16"/>
      <c r="EZ1221" s="16"/>
      <c r="FA1221" s="16"/>
      <c r="FB1221" s="16"/>
      <c r="FC1221" s="16"/>
      <c r="FD1221" s="16"/>
      <c r="FE1221" s="16"/>
      <c r="FF1221" s="16"/>
      <c r="FG1221" s="16"/>
      <c r="FH1221" s="16"/>
      <c r="FI1221" s="16"/>
      <c r="FJ1221" s="16"/>
      <c r="FK1221" s="16"/>
      <c r="FL1221" s="16"/>
      <c r="FM1221" s="16"/>
      <c r="FN1221" s="16"/>
      <c r="FO1221" s="16"/>
      <c r="FP1221" s="16"/>
      <c r="FQ1221" s="16"/>
      <c r="FR1221" s="16"/>
      <c r="FS1221" s="16"/>
      <c r="FT1221" s="16"/>
      <c r="FU1221" s="16"/>
      <c r="FV1221" s="16"/>
      <c r="FW1221" s="16"/>
      <c r="FX1221" s="16"/>
      <c r="FY1221" s="16"/>
      <c r="FZ1221" s="16"/>
      <c r="GA1221" s="16"/>
      <c r="GB1221" s="16"/>
      <c r="GC1221" s="16"/>
      <c r="GD1221" s="16"/>
      <c r="GE1221" s="16"/>
      <c r="GF1221" s="16"/>
      <c r="GG1221" s="16"/>
      <c r="GH1221" s="16"/>
      <c r="GI1221" s="16"/>
      <c r="GJ1221" s="16"/>
      <c r="GK1221" s="16"/>
      <c r="GL1221" s="16"/>
      <c r="GM1221" s="16"/>
      <c r="GN1221" s="16"/>
      <c r="GO1221" s="16"/>
      <c r="GP1221" s="16"/>
      <c r="GQ1221" s="16"/>
      <c r="GR1221" s="16"/>
      <c r="GS1221" s="16"/>
      <c r="GT1221" s="16"/>
      <c r="GU1221" s="16"/>
      <c r="GV1221" s="16"/>
      <c r="GW1221" s="16"/>
      <c r="GX1221" s="16"/>
      <c r="GY1221" s="16"/>
      <c r="GZ1221" s="16"/>
      <c r="HA1221" s="16"/>
      <c r="HB1221" s="16"/>
      <c r="HC1221" s="16"/>
      <c r="HD1221" s="16"/>
      <c r="HE1221" s="16"/>
      <c r="HF1221" s="16"/>
      <c r="HG1221" s="16"/>
      <c r="HH1221" s="16"/>
      <c r="HI1221" s="16"/>
      <c r="HJ1221" s="16"/>
      <c r="HK1221" s="16"/>
      <c r="HL1221" s="16"/>
      <c r="HM1221" s="16"/>
      <c r="HN1221" s="16"/>
      <c r="HO1221" s="16"/>
      <c r="HP1221" s="16"/>
      <c r="HQ1221" s="16"/>
      <c r="HR1221" s="16"/>
      <c r="HS1221" s="16"/>
      <c r="HT1221" s="16"/>
      <c r="HU1221" s="16"/>
      <c r="HV1221" s="16"/>
      <c r="HW1221" s="16"/>
      <c r="HX1221" s="16"/>
      <c r="HY1221" s="16"/>
      <c r="HZ1221" s="16"/>
      <c r="IA1221" s="16"/>
      <c r="IB1221" s="16"/>
      <c r="IC1221" s="16"/>
      <c r="ID1221" s="16"/>
      <c r="IE1221" s="16"/>
      <c r="IF1221" s="16"/>
      <c r="IG1221" s="16"/>
      <c r="IH1221" s="16"/>
      <c r="II1221" s="16"/>
      <c r="IJ1221" s="16"/>
      <c r="IK1221" s="16"/>
      <c r="IL1221" s="16"/>
      <c r="IM1221" s="16"/>
      <c r="IN1221" s="16"/>
      <c r="IO1221" s="16"/>
      <c r="IP1221" s="16"/>
      <c r="IQ1221" s="16"/>
      <c r="IR1221" s="16"/>
      <c r="IS1221" s="16"/>
      <c r="IT1221" s="16"/>
      <c r="IU1221" s="16"/>
      <c r="IV1221" s="16"/>
      <c r="IW1221" s="16"/>
      <c r="IX1221" s="16"/>
      <c r="IY1221" s="16"/>
      <c r="IZ1221" s="16"/>
      <c r="JA1221" s="16"/>
      <c r="JB1221" s="16"/>
      <c r="JC1221" s="16"/>
      <c r="JD1221" s="16"/>
      <c r="JE1221" s="16"/>
      <c r="JF1221" s="16"/>
      <c r="JG1221" s="16"/>
      <c r="JH1221" s="16"/>
      <c r="JI1221" s="16"/>
      <c r="JJ1221" s="16"/>
      <c r="JK1221" s="16"/>
      <c r="JL1221" s="16"/>
      <c r="JM1221" s="16"/>
      <c r="JN1221" s="16"/>
      <c r="JO1221" s="16"/>
      <c r="JP1221" s="16"/>
    </row>
    <row r="1222" spans="2:276" s="18" customFormat="1" ht="15.75" customHeight="1" x14ac:dyDescent="0.25">
      <c r="B1222" s="16"/>
      <c r="C1222" s="16"/>
      <c r="D1222" s="16"/>
      <c r="E1222" s="16"/>
      <c r="F1222" s="16"/>
      <c r="G1222" s="16"/>
      <c r="H1222" s="16"/>
      <c r="I1222" s="16"/>
      <c r="J1222" s="16"/>
      <c r="K1222" s="16"/>
      <c r="L1222" s="16"/>
      <c r="M1222" s="16"/>
      <c r="N1222" s="16"/>
      <c r="O1222" s="16"/>
      <c r="P1222" s="16"/>
      <c r="Q1222" s="16"/>
      <c r="R1222" s="16"/>
      <c r="S1222" s="16"/>
      <c r="T1222" s="16"/>
      <c r="U1222" s="16"/>
      <c r="V1222" s="16"/>
      <c r="W1222" s="16"/>
      <c r="X1222" s="16"/>
      <c r="Y1222" s="16"/>
      <c r="Z1222" s="16"/>
      <c r="AA1222" s="16"/>
      <c r="AB1222" s="16"/>
      <c r="AC1222" s="16"/>
      <c r="AD1222" s="16"/>
      <c r="AE1222" s="16"/>
      <c r="AF1222" s="16"/>
      <c r="AG1222" s="16"/>
      <c r="AH1222" s="16"/>
      <c r="AI1222" s="16"/>
      <c r="AJ1222" s="16"/>
      <c r="AK1222" s="16"/>
      <c r="AL1222" s="16"/>
      <c r="AM1222" s="16"/>
      <c r="AN1222" s="16"/>
      <c r="AO1222" s="16"/>
      <c r="AP1222" s="16"/>
      <c r="AQ1222" s="16"/>
      <c r="AR1222" s="16"/>
      <c r="AS1222" s="16"/>
      <c r="AT1222" s="16"/>
      <c r="AU1222" s="16"/>
      <c r="AV1222" s="16"/>
      <c r="AW1222" s="16"/>
      <c r="AX1222" s="16"/>
      <c r="AY1222" s="16"/>
      <c r="AZ1222" s="16"/>
      <c r="BA1222" s="16"/>
      <c r="BB1222" s="16"/>
      <c r="BC1222" s="16"/>
      <c r="BD1222" s="16"/>
      <c r="BE1222" s="16"/>
      <c r="BF1222" s="16"/>
      <c r="BG1222" s="16"/>
      <c r="BH1222" s="16"/>
      <c r="BI1222" s="16"/>
      <c r="BJ1222" s="16"/>
      <c r="BK1222" s="16"/>
      <c r="BL1222" s="16"/>
      <c r="BM1222" s="16"/>
      <c r="BN1222" s="16"/>
      <c r="BO1222" s="16"/>
      <c r="BP1222" s="16"/>
      <c r="BQ1222" s="16"/>
      <c r="BR1222" s="16"/>
      <c r="BS1222" s="16"/>
      <c r="BT1222" s="16"/>
      <c r="BU1222" s="16"/>
      <c r="BV1222" s="16"/>
      <c r="BW1222" s="16"/>
      <c r="BX1222" s="16"/>
      <c r="BY1222" s="16"/>
      <c r="BZ1222" s="16"/>
      <c r="CA1222" s="16"/>
      <c r="CB1222" s="16"/>
      <c r="CC1222" s="16"/>
      <c r="CD1222" s="16"/>
      <c r="CE1222" s="16"/>
      <c r="CF1222" s="16"/>
      <c r="CG1222" s="16"/>
      <c r="CH1222" s="16"/>
      <c r="CI1222" s="16"/>
      <c r="CJ1222" s="16"/>
      <c r="CK1222" s="16"/>
      <c r="CL1222" s="16"/>
      <c r="CM1222" s="16"/>
      <c r="CN1222" s="16"/>
      <c r="CO1222" s="16"/>
      <c r="CP1222" s="16"/>
      <c r="CQ1222" s="16"/>
      <c r="CR1222" s="16"/>
      <c r="CS1222" s="16"/>
      <c r="CT1222" s="16"/>
      <c r="CU1222" s="16"/>
      <c r="CV1222" s="16"/>
      <c r="CW1222" s="16"/>
      <c r="CX1222" s="16"/>
      <c r="CY1222" s="16"/>
      <c r="CZ1222" s="16"/>
      <c r="DA1222" s="16"/>
      <c r="DB1222" s="16"/>
      <c r="DC1222" s="16"/>
      <c r="DD1222" s="16"/>
      <c r="DE1222" s="16"/>
      <c r="DF1222" s="16"/>
      <c r="DG1222" s="16"/>
      <c r="DH1222" s="16"/>
      <c r="DI1222" s="16"/>
      <c r="DJ1222" s="16"/>
      <c r="DK1222" s="16"/>
      <c r="DL1222" s="16"/>
      <c r="DM1222" s="16"/>
      <c r="DN1222" s="16"/>
      <c r="DO1222" s="16"/>
      <c r="DP1222" s="16"/>
      <c r="DQ1222" s="16"/>
      <c r="DR1222" s="16"/>
      <c r="DS1222" s="16"/>
      <c r="DT1222" s="16"/>
      <c r="DU1222" s="16"/>
      <c r="DV1222" s="16"/>
      <c r="DW1222" s="16"/>
      <c r="DX1222" s="16"/>
      <c r="DY1222" s="16"/>
      <c r="DZ1222" s="16"/>
      <c r="EA1222" s="16"/>
      <c r="EB1222" s="16"/>
      <c r="EC1222" s="16"/>
      <c r="ED1222" s="16"/>
      <c r="EE1222" s="16"/>
      <c r="EF1222" s="16"/>
      <c r="EG1222" s="16"/>
      <c r="EH1222" s="16"/>
      <c r="EI1222" s="16"/>
      <c r="EJ1222" s="16"/>
      <c r="EK1222" s="16"/>
      <c r="EL1222" s="16"/>
      <c r="EM1222" s="16"/>
      <c r="EN1222" s="16"/>
      <c r="EO1222" s="16"/>
      <c r="EP1222" s="16"/>
      <c r="EQ1222" s="16"/>
      <c r="ER1222" s="16"/>
      <c r="ES1222" s="16"/>
      <c r="ET1222" s="16"/>
      <c r="EU1222" s="16"/>
      <c r="EV1222" s="16"/>
      <c r="EW1222" s="16"/>
      <c r="EX1222" s="16"/>
      <c r="EY1222" s="16"/>
      <c r="EZ1222" s="16"/>
      <c r="FA1222" s="16"/>
      <c r="FB1222" s="16"/>
      <c r="FC1222" s="16"/>
      <c r="FD1222" s="16"/>
      <c r="FE1222" s="16"/>
      <c r="FF1222" s="16"/>
      <c r="FG1222" s="16"/>
      <c r="FH1222" s="16"/>
      <c r="FI1222" s="16"/>
      <c r="FJ1222" s="16"/>
      <c r="FK1222" s="16"/>
      <c r="FL1222" s="16"/>
      <c r="FM1222" s="16"/>
      <c r="FN1222" s="16"/>
      <c r="FO1222" s="16"/>
      <c r="FP1222" s="16"/>
      <c r="FQ1222" s="16"/>
      <c r="FR1222" s="16"/>
      <c r="FS1222" s="16"/>
      <c r="FT1222" s="16"/>
      <c r="FU1222" s="16"/>
      <c r="FV1222" s="16"/>
      <c r="FW1222" s="16"/>
      <c r="FX1222" s="16"/>
      <c r="FY1222" s="16"/>
      <c r="FZ1222" s="16"/>
      <c r="GA1222" s="16"/>
      <c r="GB1222" s="16"/>
      <c r="GC1222" s="16"/>
      <c r="GD1222" s="16"/>
      <c r="GE1222" s="16"/>
      <c r="GF1222" s="16"/>
      <c r="GG1222" s="16"/>
      <c r="GH1222" s="16"/>
      <c r="GI1222" s="16"/>
      <c r="GJ1222" s="16"/>
      <c r="GK1222" s="16"/>
      <c r="GL1222" s="16"/>
      <c r="GM1222" s="16"/>
      <c r="GN1222" s="16"/>
      <c r="GO1222" s="16"/>
      <c r="GP1222" s="16"/>
      <c r="GQ1222" s="16"/>
      <c r="GR1222" s="16"/>
      <c r="GS1222" s="16"/>
      <c r="GT1222" s="16"/>
      <c r="GU1222" s="16"/>
      <c r="GV1222" s="16"/>
      <c r="GW1222" s="16"/>
      <c r="GX1222" s="16"/>
      <c r="GY1222" s="16"/>
      <c r="GZ1222" s="16"/>
      <c r="HA1222" s="16"/>
      <c r="HB1222" s="16"/>
      <c r="HC1222" s="16"/>
      <c r="HD1222" s="16"/>
      <c r="HE1222" s="16"/>
      <c r="HF1222" s="16"/>
      <c r="HG1222" s="16"/>
      <c r="HH1222" s="16"/>
      <c r="HI1222" s="16"/>
      <c r="HJ1222" s="16"/>
      <c r="HK1222" s="16"/>
      <c r="HL1222" s="16"/>
      <c r="HM1222" s="16"/>
      <c r="HN1222" s="16"/>
      <c r="HO1222" s="16"/>
      <c r="HP1222" s="16"/>
      <c r="HQ1222" s="16"/>
      <c r="HR1222" s="16"/>
      <c r="HS1222" s="16"/>
      <c r="HT1222" s="16"/>
      <c r="HU1222" s="16"/>
      <c r="HV1222" s="16"/>
      <c r="HW1222" s="16"/>
      <c r="HX1222" s="16"/>
      <c r="HY1222" s="16"/>
      <c r="HZ1222" s="16"/>
      <c r="IA1222" s="16"/>
      <c r="IB1222" s="16"/>
      <c r="IC1222" s="16"/>
      <c r="ID1222" s="16"/>
      <c r="IE1222" s="16"/>
      <c r="IF1222" s="16"/>
      <c r="IG1222" s="16"/>
      <c r="IH1222" s="16"/>
      <c r="II1222" s="16"/>
      <c r="IJ1222" s="16"/>
      <c r="IK1222" s="16"/>
      <c r="IL1222" s="16"/>
      <c r="IM1222" s="16"/>
      <c r="IN1222" s="16"/>
      <c r="IO1222" s="16"/>
      <c r="IP1222" s="16"/>
      <c r="IQ1222" s="16"/>
      <c r="IR1222" s="16"/>
      <c r="IS1222" s="16"/>
      <c r="IT1222" s="16"/>
      <c r="IU1222" s="16"/>
      <c r="IV1222" s="16"/>
      <c r="IW1222" s="16"/>
      <c r="IX1222" s="16"/>
      <c r="IY1222" s="16"/>
      <c r="IZ1222" s="16"/>
      <c r="JA1222" s="16"/>
      <c r="JB1222" s="16"/>
      <c r="JC1222" s="16"/>
      <c r="JD1222" s="16"/>
      <c r="JE1222" s="16"/>
      <c r="JF1222" s="16"/>
      <c r="JG1222" s="16"/>
      <c r="JH1222" s="16"/>
      <c r="JI1222" s="16"/>
      <c r="JJ1222" s="16"/>
      <c r="JK1222" s="16"/>
      <c r="JL1222" s="16"/>
      <c r="JM1222" s="16"/>
      <c r="JN1222" s="16"/>
      <c r="JO1222" s="16"/>
      <c r="JP1222" s="16"/>
    </row>
    <row r="1223" spans="2:276" s="18" customFormat="1" ht="15.75" customHeight="1" x14ac:dyDescent="0.25">
      <c r="B1223" s="16"/>
      <c r="C1223" s="16"/>
      <c r="D1223" s="16"/>
      <c r="E1223" s="16"/>
      <c r="F1223" s="16"/>
      <c r="G1223" s="16"/>
      <c r="H1223" s="16"/>
      <c r="I1223" s="16"/>
      <c r="J1223" s="16"/>
      <c r="K1223" s="16"/>
      <c r="L1223" s="16"/>
      <c r="M1223" s="16"/>
      <c r="N1223" s="16"/>
      <c r="O1223" s="16"/>
      <c r="P1223" s="16"/>
      <c r="Q1223" s="16"/>
      <c r="R1223" s="16"/>
      <c r="S1223" s="16"/>
      <c r="T1223" s="16"/>
      <c r="U1223" s="16"/>
      <c r="V1223" s="16"/>
      <c r="W1223" s="16"/>
      <c r="X1223" s="16"/>
      <c r="Y1223" s="16"/>
      <c r="Z1223" s="16"/>
      <c r="AA1223" s="16"/>
      <c r="AB1223" s="16"/>
      <c r="AC1223" s="16"/>
      <c r="AD1223" s="16"/>
      <c r="AE1223" s="16"/>
      <c r="AF1223" s="16"/>
      <c r="AG1223" s="16"/>
      <c r="AH1223" s="16"/>
      <c r="AI1223" s="16"/>
      <c r="AJ1223" s="16"/>
      <c r="AK1223" s="16"/>
      <c r="AL1223" s="16"/>
      <c r="AM1223" s="16"/>
      <c r="AN1223" s="16"/>
      <c r="AO1223" s="16"/>
      <c r="AP1223" s="16"/>
      <c r="AQ1223" s="16"/>
      <c r="AR1223" s="16"/>
      <c r="AS1223" s="16"/>
      <c r="AT1223" s="16"/>
      <c r="AU1223" s="16"/>
      <c r="AV1223" s="16"/>
      <c r="AW1223" s="16"/>
      <c r="AX1223" s="16"/>
      <c r="AY1223" s="16"/>
      <c r="AZ1223" s="16"/>
      <c r="BA1223" s="16"/>
      <c r="BB1223" s="16"/>
      <c r="BC1223" s="16"/>
      <c r="BD1223" s="16"/>
      <c r="BE1223" s="16"/>
      <c r="BF1223" s="16"/>
      <c r="BG1223" s="16"/>
      <c r="BH1223" s="16"/>
      <c r="BI1223" s="16"/>
      <c r="BJ1223" s="16"/>
      <c r="BK1223" s="16"/>
      <c r="BL1223" s="16"/>
      <c r="BM1223" s="16"/>
      <c r="BN1223" s="16"/>
      <c r="BO1223" s="16"/>
      <c r="BP1223" s="16"/>
      <c r="BQ1223" s="16"/>
      <c r="BR1223" s="16"/>
      <c r="BS1223" s="16"/>
      <c r="BT1223" s="16"/>
      <c r="BU1223" s="16"/>
      <c r="BV1223" s="16"/>
      <c r="BW1223" s="16"/>
      <c r="BX1223" s="16"/>
      <c r="BY1223" s="16"/>
      <c r="BZ1223" s="16"/>
      <c r="CA1223" s="16"/>
      <c r="CB1223" s="16"/>
      <c r="CC1223" s="16"/>
      <c r="CD1223" s="16"/>
      <c r="CE1223" s="16"/>
      <c r="CF1223" s="16"/>
      <c r="CG1223" s="16"/>
      <c r="CH1223" s="16"/>
      <c r="CI1223" s="16"/>
      <c r="CJ1223" s="16"/>
      <c r="CK1223" s="16"/>
      <c r="CL1223" s="16"/>
      <c r="CM1223" s="16"/>
      <c r="CN1223" s="16"/>
      <c r="CO1223" s="16"/>
      <c r="CP1223" s="16"/>
      <c r="CQ1223" s="16"/>
      <c r="CR1223" s="16"/>
      <c r="CS1223" s="16"/>
      <c r="CT1223" s="16"/>
      <c r="CU1223" s="16"/>
      <c r="CV1223" s="16"/>
      <c r="CW1223" s="16"/>
      <c r="CX1223" s="16"/>
      <c r="CY1223" s="16"/>
      <c r="CZ1223" s="16"/>
      <c r="DA1223" s="16"/>
      <c r="DB1223" s="16"/>
      <c r="DC1223" s="16"/>
      <c r="DD1223" s="16"/>
      <c r="DE1223" s="16"/>
      <c r="DF1223" s="16"/>
      <c r="DG1223" s="16"/>
      <c r="DH1223" s="16"/>
      <c r="DI1223" s="16"/>
      <c r="DJ1223" s="16"/>
      <c r="DK1223" s="16"/>
      <c r="DL1223" s="16"/>
      <c r="DM1223" s="16"/>
      <c r="DN1223" s="16"/>
      <c r="DO1223" s="16"/>
      <c r="DP1223" s="16"/>
      <c r="DQ1223" s="16"/>
      <c r="DR1223" s="16"/>
      <c r="DS1223" s="16"/>
      <c r="DT1223" s="16"/>
      <c r="DU1223" s="16"/>
      <c r="DV1223" s="16"/>
      <c r="DW1223" s="16"/>
      <c r="DX1223" s="16"/>
      <c r="DY1223" s="16"/>
      <c r="DZ1223" s="16"/>
      <c r="EA1223" s="16"/>
      <c r="EB1223" s="16"/>
      <c r="EC1223" s="16"/>
      <c r="ED1223" s="16"/>
      <c r="EE1223" s="16"/>
      <c r="EF1223" s="16"/>
      <c r="EG1223" s="16"/>
      <c r="EH1223" s="16"/>
      <c r="EI1223" s="16"/>
      <c r="EJ1223" s="16"/>
      <c r="EK1223" s="16"/>
      <c r="EL1223" s="16"/>
      <c r="EM1223" s="16"/>
      <c r="EN1223" s="16"/>
      <c r="EO1223" s="16"/>
      <c r="EP1223" s="16"/>
      <c r="EQ1223" s="16"/>
      <c r="ER1223" s="16"/>
      <c r="ES1223" s="16"/>
      <c r="ET1223" s="16"/>
      <c r="EU1223" s="16"/>
      <c r="EV1223" s="16"/>
      <c r="EW1223" s="16"/>
      <c r="EX1223" s="16"/>
      <c r="EY1223" s="16"/>
      <c r="EZ1223" s="16"/>
      <c r="FA1223" s="16"/>
      <c r="FB1223" s="16"/>
      <c r="FC1223" s="16"/>
      <c r="FD1223" s="16"/>
      <c r="FE1223" s="16"/>
      <c r="FF1223" s="16"/>
      <c r="FG1223" s="16"/>
      <c r="FH1223" s="16"/>
      <c r="FI1223" s="16"/>
      <c r="FJ1223" s="16"/>
      <c r="FK1223" s="16"/>
      <c r="FL1223" s="16"/>
      <c r="FM1223" s="16"/>
      <c r="FN1223" s="16"/>
      <c r="FO1223" s="16"/>
      <c r="FP1223" s="16"/>
      <c r="FQ1223" s="16"/>
      <c r="FR1223" s="16"/>
      <c r="FS1223" s="16"/>
      <c r="FT1223" s="16"/>
      <c r="FU1223" s="16"/>
      <c r="FV1223" s="16"/>
      <c r="FW1223" s="16"/>
      <c r="FX1223" s="16"/>
      <c r="FY1223" s="16"/>
      <c r="FZ1223" s="16"/>
      <c r="GA1223" s="16"/>
      <c r="GB1223" s="16"/>
      <c r="GC1223" s="16"/>
      <c r="GD1223" s="16"/>
      <c r="GE1223" s="16"/>
      <c r="GF1223" s="16"/>
      <c r="GG1223" s="16"/>
      <c r="GH1223" s="16"/>
      <c r="GI1223" s="16"/>
      <c r="GJ1223" s="16"/>
      <c r="GK1223" s="16"/>
      <c r="GL1223" s="16"/>
      <c r="GM1223" s="16"/>
      <c r="GN1223" s="16"/>
      <c r="GO1223" s="16"/>
      <c r="GP1223" s="16"/>
      <c r="GQ1223" s="16"/>
      <c r="GR1223" s="16"/>
      <c r="GS1223" s="16"/>
      <c r="GT1223" s="16"/>
      <c r="GU1223" s="16"/>
      <c r="GV1223" s="16"/>
      <c r="GW1223" s="16"/>
      <c r="GX1223" s="16"/>
      <c r="GY1223" s="16"/>
      <c r="GZ1223" s="16"/>
      <c r="HA1223" s="16"/>
      <c r="HB1223" s="16"/>
      <c r="HC1223" s="16"/>
      <c r="HD1223" s="16"/>
      <c r="HE1223" s="16"/>
      <c r="HF1223" s="16"/>
      <c r="HG1223" s="16"/>
      <c r="HH1223" s="16"/>
      <c r="HI1223" s="16"/>
      <c r="HJ1223" s="16"/>
      <c r="HK1223" s="16"/>
      <c r="HL1223" s="16"/>
      <c r="HM1223" s="16"/>
      <c r="HN1223" s="16"/>
      <c r="HO1223" s="16"/>
      <c r="HP1223" s="16"/>
      <c r="HQ1223" s="16"/>
      <c r="HR1223" s="16"/>
      <c r="HS1223" s="16"/>
      <c r="HT1223" s="16"/>
      <c r="HU1223" s="16"/>
      <c r="HV1223" s="16"/>
      <c r="HW1223" s="16"/>
      <c r="HX1223" s="16"/>
      <c r="HY1223" s="16"/>
      <c r="HZ1223" s="16"/>
      <c r="IA1223" s="16"/>
      <c r="IB1223" s="16"/>
      <c r="IC1223" s="16"/>
      <c r="ID1223" s="16"/>
      <c r="IE1223" s="16"/>
      <c r="IF1223" s="16"/>
      <c r="IG1223" s="16"/>
      <c r="IH1223" s="16"/>
      <c r="II1223" s="16"/>
      <c r="IJ1223" s="16"/>
      <c r="IK1223" s="16"/>
      <c r="IL1223" s="16"/>
      <c r="IM1223" s="16"/>
      <c r="IN1223" s="16"/>
      <c r="IO1223" s="16"/>
      <c r="IP1223" s="16"/>
      <c r="IQ1223" s="16"/>
      <c r="IR1223" s="16"/>
      <c r="IS1223" s="16"/>
      <c r="IT1223" s="16"/>
      <c r="IU1223" s="16"/>
      <c r="IV1223" s="16"/>
      <c r="IW1223" s="16"/>
      <c r="IX1223" s="16"/>
      <c r="IY1223" s="16"/>
      <c r="IZ1223" s="16"/>
      <c r="JA1223" s="16"/>
      <c r="JB1223" s="16"/>
      <c r="JC1223" s="16"/>
      <c r="JD1223" s="16"/>
      <c r="JE1223" s="16"/>
      <c r="JF1223" s="16"/>
      <c r="JG1223" s="16"/>
      <c r="JH1223" s="16"/>
      <c r="JI1223" s="16"/>
      <c r="JJ1223" s="16"/>
      <c r="JK1223" s="16"/>
      <c r="JL1223" s="16"/>
      <c r="JM1223" s="16"/>
      <c r="JN1223" s="16"/>
      <c r="JO1223" s="16"/>
      <c r="JP1223" s="16"/>
    </row>
    <row r="1224" spans="2:276" s="18" customFormat="1" ht="15.75" customHeight="1" x14ac:dyDescent="0.25">
      <c r="B1224" s="16"/>
      <c r="C1224" s="16"/>
      <c r="D1224" s="16"/>
      <c r="E1224" s="16"/>
      <c r="F1224" s="16"/>
      <c r="G1224" s="16"/>
      <c r="H1224" s="16"/>
      <c r="I1224" s="16"/>
      <c r="J1224" s="16"/>
      <c r="K1224" s="16"/>
      <c r="L1224" s="16"/>
      <c r="M1224" s="16"/>
      <c r="N1224" s="16"/>
      <c r="O1224" s="16"/>
      <c r="P1224" s="16"/>
      <c r="Q1224" s="16"/>
      <c r="R1224" s="16"/>
      <c r="S1224" s="16"/>
      <c r="T1224" s="16"/>
      <c r="U1224" s="16"/>
      <c r="V1224" s="16"/>
      <c r="W1224" s="16"/>
      <c r="X1224" s="16"/>
      <c r="Y1224" s="16"/>
      <c r="Z1224" s="16"/>
      <c r="AA1224" s="16"/>
      <c r="AB1224" s="16"/>
      <c r="AC1224" s="16"/>
      <c r="AD1224" s="16"/>
      <c r="AE1224" s="16"/>
      <c r="AF1224" s="16"/>
      <c r="AG1224" s="16"/>
      <c r="AH1224" s="16"/>
      <c r="AI1224" s="16"/>
      <c r="AJ1224" s="16"/>
      <c r="AK1224" s="16"/>
      <c r="AL1224" s="16"/>
      <c r="AM1224" s="16"/>
      <c r="AN1224" s="16"/>
      <c r="AO1224" s="16"/>
      <c r="AP1224" s="16"/>
      <c r="AQ1224" s="16"/>
      <c r="AR1224" s="16"/>
      <c r="AS1224" s="16"/>
      <c r="AT1224" s="16"/>
      <c r="AU1224" s="16"/>
      <c r="AV1224" s="16"/>
      <c r="AW1224" s="16"/>
      <c r="AX1224" s="16"/>
      <c r="AY1224" s="16"/>
      <c r="AZ1224" s="16"/>
      <c r="BA1224" s="16"/>
      <c r="BB1224" s="16"/>
      <c r="BC1224" s="16"/>
      <c r="BD1224" s="16"/>
      <c r="BE1224" s="16"/>
      <c r="BF1224" s="16"/>
      <c r="BG1224" s="16"/>
      <c r="BH1224" s="16"/>
      <c r="BI1224" s="16"/>
      <c r="BJ1224" s="16"/>
      <c r="BK1224" s="16"/>
      <c r="BL1224" s="16"/>
      <c r="BM1224" s="16"/>
      <c r="BN1224" s="16"/>
      <c r="BO1224" s="16"/>
      <c r="BP1224" s="16"/>
      <c r="BQ1224" s="16"/>
      <c r="BR1224" s="16"/>
      <c r="BS1224" s="16"/>
      <c r="BT1224" s="16"/>
      <c r="BU1224" s="16"/>
      <c r="BV1224" s="16"/>
      <c r="BW1224" s="16"/>
      <c r="BX1224" s="16"/>
      <c r="BY1224" s="16"/>
      <c r="BZ1224" s="16"/>
      <c r="CA1224" s="16"/>
      <c r="CB1224" s="16"/>
      <c r="CC1224" s="16"/>
      <c r="CD1224" s="16"/>
      <c r="CE1224" s="16"/>
      <c r="CF1224" s="16"/>
      <c r="CG1224" s="16"/>
      <c r="CH1224" s="16"/>
      <c r="CI1224" s="16"/>
      <c r="CJ1224" s="16"/>
      <c r="CK1224" s="16"/>
      <c r="CL1224" s="16"/>
      <c r="CM1224" s="16"/>
      <c r="CN1224" s="16"/>
      <c r="CO1224" s="16"/>
      <c r="CP1224" s="16"/>
      <c r="CQ1224" s="16"/>
      <c r="CR1224" s="16"/>
      <c r="CS1224" s="16"/>
      <c r="CT1224" s="16"/>
      <c r="CU1224" s="16"/>
      <c r="CV1224" s="16"/>
      <c r="CW1224" s="16"/>
      <c r="CX1224" s="16"/>
      <c r="CY1224" s="16"/>
      <c r="CZ1224" s="16"/>
      <c r="DA1224" s="16"/>
      <c r="DB1224" s="16"/>
      <c r="DC1224" s="16"/>
      <c r="DD1224" s="16"/>
      <c r="DE1224" s="16"/>
      <c r="DF1224" s="16"/>
      <c r="DG1224" s="16"/>
      <c r="DH1224" s="16"/>
      <c r="DI1224" s="16"/>
      <c r="DJ1224" s="16"/>
      <c r="DK1224" s="16"/>
      <c r="DL1224" s="16"/>
      <c r="DM1224" s="16"/>
      <c r="DN1224" s="16"/>
      <c r="DO1224" s="16"/>
      <c r="DP1224" s="16"/>
      <c r="DQ1224" s="16"/>
      <c r="DR1224" s="16"/>
      <c r="DS1224" s="16"/>
      <c r="DT1224" s="16"/>
      <c r="DU1224" s="16"/>
      <c r="DV1224" s="16"/>
      <c r="DW1224" s="16"/>
      <c r="DX1224" s="16"/>
      <c r="DY1224" s="16"/>
      <c r="DZ1224" s="16"/>
      <c r="EA1224" s="16"/>
      <c r="EB1224" s="16"/>
      <c r="EC1224" s="16"/>
      <c r="ED1224" s="16"/>
      <c r="EE1224" s="16"/>
      <c r="EF1224" s="16"/>
      <c r="EG1224" s="16"/>
      <c r="EH1224" s="16"/>
      <c r="EI1224" s="16"/>
      <c r="EJ1224" s="16"/>
      <c r="EK1224" s="16"/>
      <c r="EL1224" s="16"/>
      <c r="EM1224" s="16"/>
      <c r="EN1224" s="16"/>
      <c r="EO1224" s="16"/>
      <c r="EP1224" s="16"/>
      <c r="EQ1224" s="16"/>
      <c r="ER1224" s="16"/>
      <c r="ES1224" s="16"/>
      <c r="ET1224" s="16"/>
      <c r="EU1224" s="16"/>
      <c r="EV1224" s="16"/>
      <c r="EW1224" s="16"/>
      <c r="EX1224" s="16"/>
      <c r="EY1224" s="16"/>
      <c r="EZ1224" s="16"/>
      <c r="FA1224" s="16"/>
      <c r="FB1224" s="16"/>
      <c r="FC1224" s="16"/>
      <c r="FD1224" s="16"/>
      <c r="FE1224" s="16"/>
      <c r="FF1224" s="16"/>
      <c r="FG1224" s="16"/>
      <c r="FH1224" s="16"/>
      <c r="FI1224" s="16"/>
      <c r="FJ1224" s="16"/>
      <c r="FK1224" s="16"/>
      <c r="FL1224" s="16"/>
      <c r="FM1224" s="16"/>
      <c r="FN1224" s="16"/>
      <c r="FO1224" s="16"/>
      <c r="FP1224" s="16"/>
      <c r="FQ1224" s="16"/>
      <c r="FR1224" s="16"/>
      <c r="FS1224" s="16"/>
      <c r="FT1224" s="16"/>
      <c r="FU1224" s="16"/>
      <c r="FV1224" s="16"/>
      <c r="FW1224" s="16"/>
      <c r="FX1224" s="16"/>
      <c r="FY1224" s="16"/>
      <c r="FZ1224" s="16"/>
      <c r="GA1224" s="16"/>
      <c r="GB1224" s="16"/>
      <c r="GC1224" s="16"/>
      <c r="GD1224" s="16"/>
      <c r="GE1224" s="16"/>
      <c r="GF1224" s="16"/>
      <c r="GG1224" s="16"/>
      <c r="GH1224" s="16"/>
      <c r="GI1224" s="16"/>
      <c r="GJ1224" s="16"/>
      <c r="GK1224" s="16"/>
      <c r="GL1224" s="16"/>
      <c r="GM1224" s="16"/>
      <c r="GN1224" s="16"/>
      <c r="GO1224" s="16"/>
      <c r="GP1224" s="16"/>
      <c r="GQ1224" s="16"/>
      <c r="GR1224" s="16"/>
      <c r="GS1224" s="16"/>
      <c r="GT1224" s="16"/>
      <c r="GU1224" s="16"/>
      <c r="GV1224" s="16"/>
      <c r="GW1224" s="16"/>
      <c r="GX1224" s="16"/>
      <c r="GY1224" s="16"/>
      <c r="GZ1224" s="16"/>
      <c r="HA1224" s="16"/>
      <c r="HB1224" s="16"/>
      <c r="HC1224" s="16"/>
      <c r="HD1224" s="16"/>
      <c r="HE1224" s="16"/>
      <c r="HF1224" s="16"/>
      <c r="HG1224" s="16"/>
      <c r="HH1224" s="16"/>
      <c r="HI1224" s="16"/>
      <c r="HJ1224" s="16"/>
      <c r="HK1224" s="16"/>
      <c r="HL1224" s="16"/>
      <c r="HM1224" s="16"/>
      <c r="HN1224" s="16"/>
      <c r="HO1224" s="16"/>
      <c r="HP1224" s="16"/>
      <c r="HQ1224" s="16"/>
      <c r="HR1224" s="16"/>
      <c r="HS1224" s="16"/>
      <c r="HT1224" s="16"/>
      <c r="HU1224" s="16"/>
      <c r="HV1224" s="16"/>
      <c r="HW1224" s="16"/>
      <c r="HX1224" s="16"/>
      <c r="HY1224" s="16"/>
      <c r="HZ1224" s="16"/>
      <c r="IA1224" s="16"/>
      <c r="IB1224" s="16"/>
      <c r="IC1224" s="16"/>
      <c r="ID1224" s="16"/>
      <c r="IE1224" s="16"/>
      <c r="IF1224" s="16"/>
      <c r="IG1224" s="16"/>
      <c r="IH1224" s="16"/>
      <c r="II1224" s="16"/>
      <c r="IJ1224" s="16"/>
      <c r="IK1224" s="16"/>
      <c r="IL1224" s="16"/>
      <c r="IM1224" s="16"/>
      <c r="IN1224" s="16"/>
      <c r="IO1224" s="16"/>
      <c r="IP1224" s="16"/>
      <c r="IQ1224" s="16"/>
      <c r="IR1224" s="16"/>
      <c r="IS1224" s="16"/>
      <c r="IT1224" s="16"/>
      <c r="IU1224" s="16"/>
      <c r="IV1224" s="16"/>
      <c r="IW1224" s="16"/>
      <c r="IX1224" s="16"/>
      <c r="IY1224" s="16"/>
      <c r="IZ1224" s="16"/>
      <c r="JA1224" s="16"/>
      <c r="JB1224" s="16"/>
      <c r="JC1224" s="16"/>
      <c r="JD1224" s="16"/>
      <c r="JE1224" s="16"/>
      <c r="JF1224" s="16"/>
      <c r="JG1224" s="16"/>
      <c r="JH1224" s="16"/>
      <c r="JI1224" s="16"/>
      <c r="JJ1224" s="16"/>
      <c r="JK1224" s="16"/>
      <c r="JL1224" s="16"/>
      <c r="JM1224" s="16"/>
      <c r="JN1224" s="16"/>
      <c r="JO1224" s="16"/>
      <c r="JP1224" s="16"/>
    </row>
    <row r="1225" spans="2:276" s="18" customFormat="1" ht="15.75" customHeight="1" x14ac:dyDescent="0.25">
      <c r="B1225" s="16"/>
      <c r="C1225" s="16"/>
      <c r="D1225" s="16"/>
      <c r="E1225" s="16"/>
      <c r="F1225" s="16"/>
      <c r="G1225" s="16"/>
      <c r="H1225" s="16"/>
      <c r="I1225" s="16"/>
      <c r="J1225" s="16"/>
      <c r="K1225" s="16"/>
      <c r="L1225" s="16"/>
      <c r="M1225" s="16"/>
      <c r="N1225" s="16"/>
      <c r="O1225" s="16"/>
      <c r="P1225" s="16"/>
      <c r="Q1225" s="16"/>
      <c r="R1225" s="16"/>
      <c r="S1225" s="16"/>
      <c r="T1225" s="16"/>
      <c r="U1225" s="16"/>
      <c r="V1225" s="16"/>
      <c r="W1225" s="16"/>
      <c r="X1225" s="16"/>
      <c r="Y1225" s="16"/>
      <c r="Z1225" s="16"/>
      <c r="AA1225" s="16"/>
      <c r="AB1225" s="16"/>
      <c r="AC1225" s="16"/>
      <c r="AD1225" s="16"/>
      <c r="AE1225" s="16"/>
      <c r="AF1225" s="16"/>
      <c r="AG1225" s="16"/>
      <c r="AH1225" s="16"/>
      <c r="AI1225" s="16"/>
      <c r="AJ1225" s="16"/>
      <c r="AK1225" s="16"/>
      <c r="AL1225" s="16"/>
      <c r="AM1225" s="16"/>
      <c r="AN1225" s="16"/>
      <c r="AO1225" s="16"/>
      <c r="AP1225" s="16"/>
      <c r="AQ1225" s="16"/>
      <c r="AR1225" s="16"/>
      <c r="AS1225" s="16"/>
      <c r="AT1225" s="16"/>
      <c r="AU1225" s="16"/>
      <c r="AV1225" s="16"/>
      <c r="AW1225" s="16"/>
      <c r="AX1225" s="16"/>
      <c r="AY1225" s="16"/>
      <c r="AZ1225" s="16"/>
      <c r="BA1225" s="16"/>
      <c r="BB1225" s="16"/>
      <c r="BC1225" s="16"/>
      <c r="BD1225" s="16"/>
      <c r="BE1225" s="16"/>
      <c r="BF1225" s="16"/>
      <c r="BG1225" s="16"/>
      <c r="BH1225" s="16"/>
      <c r="BI1225" s="16"/>
      <c r="BJ1225" s="16"/>
      <c r="BK1225" s="16"/>
      <c r="BL1225" s="16"/>
      <c r="BM1225" s="16"/>
      <c r="BN1225" s="16"/>
      <c r="BO1225" s="16"/>
      <c r="BP1225" s="16"/>
      <c r="BQ1225" s="16"/>
      <c r="BR1225" s="16"/>
      <c r="BS1225" s="16"/>
      <c r="BT1225" s="16"/>
      <c r="BU1225" s="16"/>
      <c r="BV1225" s="16"/>
      <c r="BW1225" s="16"/>
      <c r="BX1225" s="16"/>
      <c r="BY1225" s="16"/>
      <c r="BZ1225" s="16"/>
      <c r="CA1225" s="16"/>
      <c r="CB1225" s="16"/>
      <c r="CC1225" s="16"/>
      <c r="CD1225" s="16"/>
      <c r="CE1225" s="16"/>
      <c r="CF1225" s="16"/>
      <c r="CG1225" s="16"/>
      <c r="CH1225" s="16"/>
      <c r="CI1225" s="16"/>
      <c r="CJ1225" s="16"/>
      <c r="CK1225" s="16"/>
      <c r="CL1225" s="16"/>
      <c r="CM1225" s="16"/>
      <c r="CN1225" s="16"/>
      <c r="CO1225" s="16"/>
      <c r="CP1225" s="16"/>
      <c r="CQ1225" s="16"/>
      <c r="CR1225" s="16"/>
      <c r="CS1225" s="16"/>
      <c r="CT1225" s="16"/>
      <c r="CU1225" s="16"/>
      <c r="CV1225" s="16"/>
      <c r="CW1225" s="16"/>
      <c r="CX1225" s="16"/>
      <c r="CY1225" s="16"/>
      <c r="CZ1225" s="16"/>
      <c r="DA1225" s="16"/>
      <c r="DB1225" s="16"/>
      <c r="DC1225" s="16"/>
      <c r="DD1225" s="16"/>
      <c r="DE1225" s="16"/>
      <c r="DF1225" s="16"/>
      <c r="DG1225" s="16"/>
      <c r="DH1225" s="16"/>
      <c r="DI1225" s="16"/>
      <c r="DJ1225" s="16"/>
      <c r="DK1225" s="16"/>
      <c r="DL1225" s="16"/>
      <c r="DM1225" s="16"/>
      <c r="DN1225" s="16"/>
      <c r="DO1225" s="16"/>
      <c r="DP1225" s="16"/>
      <c r="DQ1225" s="16"/>
      <c r="DR1225" s="16"/>
      <c r="DS1225" s="16"/>
      <c r="DT1225" s="16"/>
      <c r="DU1225" s="16"/>
      <c r="DV1225" s="16"/>
      <c r="DW1225" s="16"/>
      <c r="DX1225" s="16"/>
      <c r="DY1225" s="16"/>
      <c r="DZ1225" s="16"/>
      <c r="EA1225" s="16"/>
      <c r="EB1225" s="16"/>
      <c r="EC1225" s="16"/>
      <c r="ED1225" s="16"/>
      <c r="EE1225" s="16"/>
      <c r="EF1225" s="16"/>
      <c r="EG1225" s="16"/>
      <c r="EH1225" s="16"/>
      <c r="EI1225" s="16"/>
      <c r="EJ1225" s="16"/>
      <c r="EK1225" s="16"/>
      <c r="EL1225" s="16"/>
      <c r="EM1225" s="16"/>
      <c r="EN1225" s="16"/>
      <c r="EO1225" s="16"/>
      <c r="EP1225" s="16"/>
      <c r="EQ1225" s="16"/>
      <c r="ER1225" s="16"/>
      <c r="ES1225" s="16"/>
      <c r="ET1225" s="16"/>
      <c r="EU1225" s="16"/>
      <c r="EV1225" s="16"/>
      <c r="EW1225" s="16"/>
      <c r="EX1225" s="16"/>
      <c r="EY1225" s="16"/>
      <c r="EZ1225" s="16"/>
      <c r="FA1225" s="16"/>
      <c r="FB1225" s="16"/>
      <c r="FC1225" s="16"/>
      <c r="FD1225" s="16"/>
      <c r="FE1225" s="16"/>
      <c r="FF1225" s="16"/>
      <c r="FG1225" s="16"/>
      <c r="FH1225" s="16"/>
      <c r="FI1225" s="16"/>
      <c r="FJ1225" s="16"/>
      <c r="FK1225" s="16"/>
      <c r="FL1225" s="16"/>
      <c r="FM1225" s="16"/>
      <c r="FN1225" s="16"/>
      <c r="FO1225" s="16"/>
      <c r="FP1225" s="16"/>
      <c r="FQ1225" s="16"/>
      <c r="FR1225" s="16"/>
      <c r="FS1225" s="16"/>
      <c r="FT1225" s="16"/>
      <c r="FU1225" s="16"/>
      <c r="FV1225" s="16"/>
      <c r="FW1225" s="16"/>
      <c r="FX1225" s="16"/>
      <c r="FY1225" s="16"/>
      <c r="FZ1225" s="16"/>
      <c r="GA1225" s="16"/>
      <c r="GB1225" s="16"/>
      <c r="GC1225" s="16"/>
      <c r="GD1225" s="16"/>
      <c r="GE1225" s="16"/>
      <c r="GF1225" s="16"/>
      <c r="GG1225" s="16"/>
      <c r="GH1225" s="16"/>
      <c r="GI1225" s="16"/>
      <c r="GJ1225" s="16"/>
      <c r="GK1225" s="16"/>
      <c r="GL1225" s="16"/>
      <c r="GM1225" s="16"/>
      <c r="GN1225" s="16"/>
      <c r="GO1225" s="16"/>
      <c r="GP1225" s="16"/>
      <c r="GQ1225" s="16"/>
      <c r="GR1225" s="16"/>
      <c r="GS1225" s="16"/>
      <c r="GT1225" s="16"/>
      <c r="GU1225" s="16"/>
      <c r="GV1225" s="16"/>
      <c r="GW1225" s="16"/>
      <c r="GX1225" s="16"/>
      <c r="GY1225" s="16"/>
      <c r="GZ1225" s="16"/>
      <c r="HA1225" s="16"/>
      <c r="HB1225" s="16"/>
      <c r="HC1225" s="16"/>
      <c r="HD1225" s="16"/>
      <c r="HE1225" s="16"/>
      <c r="HF1225" s="16"/>
      <c r="HG1225" s="16"/>
      <c r="HH1225" s="16"/>
      <c r="HI1225" s="16"/>
      <c r="HJ1225" s="16"/>
      <c r="HK1225" s="16"/>
      <c r="HL1225" s="16"/>
      <c r="HM1225" s="16"/>
      <c r="HN1225" s="16"/>
      <c r="HO1225" s="16"/>
      <c r="HP1225" s="16"/>
      <c r="HQ1225" s="16"/>
      <c r="HR1225" s="16"/>
      <c r="HS1225" s="16"/>
      <c r="HT1225" s="16"/>
      <c r="HU1225" s="16"/>
      <c r="HV1225" s="16"/>
      <c r="HW1225" s="16"/>
      <c r="HX1225" s="16"/>
      <c r="HY1225" s="16"/>
      <c r="HZ1225" s="16"/>
      <c r="IA1225" s="16"/>
      <c r="IB1225" s="16"/>
      <c r="IC1225" s="16"/>
      <c r="ID1225" s="16"/>
      <c r="IE1225" s="16"/>
      <c r="IF1225" s="16"/>
      <c r="IG1225" s="16"/>
      <c r="IH1225" s="16"/>
      <c r="II1225" s="16"/>
      <c r="IJ1225" s="16"/>
      <c r="IK1225" s="16"/>
      <c r="IL1225" s="16"/>
      <c r="IM1225" s="16"/>
      <c r="IN1225" s="16"/>
      <c r="IO1225" s="16"/>
      <c r="IP1225" s="16"/>
      <c r="IQ1225" s="16"/>
      <c r="IR1225" s="16"/>
      <c r="IS1225" s="16"/>
      <c r="IT1225" s="16"/>
      <c r="IU1225" s="16"/>
      <c r="IV1225" s="16"/>
      <c r="IW1225" s="16"/>
      <c r="IX1225" s="16"/>
      <c r="IY1225" s="16"/>
      <c r="IZ1225" s="16"/>
      <c r="JA1225" s="16"/>
      <c r="JB1225" s="16"/>
      <c r="JC1225" s="16"/>
      <c r="JD1225" s="16"/>
      <c r="JE1225" s="16"/>
      <c r="JF1225" s="16"/>
      <c r="JG1225" s="16"/>
      <c r="JH1225" s="16"/>
      <c r="JI1225" s="16"/>
      <c r="JJ1225" s="16"/>
      <c r="JK1225" s="16"/>
      <c r="JL1225" s="16"/>
      <c r="JM1225" s="16"/>
      <c r="JN1225" s="16"/>
      <c r="JO1225" s="16"/>
      <c r="JP1225" s="16"/>
    </row>
    <row r="1226" spans="2:276" s="18" customFormat="1" ht="15.75" customHeight="1" x14ac:dyDescent="0.25">
      <c r="B1226" s="16"/>
      <c r="C1226" s="16"/>
      <c r="D1226" s="16"/>
      <c r="E1226" s="16"/>
      <c r="F1226" s="16"/>
      <c r="G1226" s="16"/>
      <c r="H1226" s="16"/>
      <c r="I1226" s="16"/>
      <c r="J1226" s="16"/>
      <c r="K1226" s="16"/>
      <c r="L1226" s="16"/>
      <c r="M1226" s="16"/>
      <c r="N1226" s="16"/>
      <c r="O1226" s="16"/>
      <c r="P1226" s="16"/>
      <c r="Q1226" s="16"/>
      <c r="R1226" s="16"/>
      <c r="S1226" s="16"/>
      <c r="T1226" s="16"/>
      <c r="U1226" s="16"/>
      <c r="V1226" s="16"/>
      <c r="W1226" s="16"/>
      <c r="X1226" s="16"/>
      <c r="Y1226" s="16"/>
      <c r="Z1226" s="16"/>
      <c r="AA1226" s="16"/>
      <c r="AB1226" s="16"/>
      <c r="AC1226" s="16"/>
      <c r="AD1226" s="16"/>
      <c r="AE1226" s="16"/>
      <c r="AF1226" s="16"/>
      <c r="AG1226" s="16"/>
      <c r="AH1226" s="16"/>
      <c r="AI1226" s="16"/>
      <c r="AJ1226" s="16"/>
      <c r="AK1226" s="16"/>
      <c r="AL1226" s="16"/>
      <c r="AM1226" s="16"/>
      <c r="AN1226" s="16"/>
      <c r="AO1226" s="16"/>
      <c r="AP1226" s="16"/>
      <c r="AQ1226" s="16"/>
      <c r="AR1226" s="16"/>
      <c r="AS1226" s="16"/>
      <c r="AT1226" s="16"/>
      <c r="AU1226" s="16"/>
      <c r="AV1226" s="16"/>
      <c r="AW1226" s="16"/>
      <c r="AX1226" s="16"/>
      <c r="AY1226" s="16"/>
      <c r="AZ1226" s="16"/>
      <c r="BA1226" s="16"/>
      <c r="BB1226" s="16"/>
      <c r="BC1226" s="16"/>
      <c r="BD1226" s="16"/>
      <c r="BE1226" s="16"/>
      <c r="BF1226" s="16"/>
      <c r="BG1226" s="16"/>
      <c r="BH1226" s="16"/>
      <c r="BI1226" s="16"/>
      <c r="BJ1226" s="16"/>
      <c r="BK1226" s="16"/>
      <c r="BL1226" s="16"/>
      <c r="BM1226" s="16"/>
      <c r="BN1226" s="16"/>
      <c r="BO1226" s="16"/>
      <c r="BP1226" s="16"/>
      <c r="BQ1226" s="16"/>
      <c r="BR1226" s="16"/>
      <c r="BS1226" s="16"/>
      <c r="BT1226" s="16"/>
      <c r="BU1226" s="16"/>
      <c r="BV1226" s="16"/>
      <c r="BW1226" s="16"/>
      <c r="BX1226" s="16"/>
      <c r="BY1226" s="16"/>
      <c r="BZ1226" s="16"/>
      <c r="CA1226" s="16"/>
      <c r="CB1226" s="16"/>
      <c r="CC1226" s="16"/>
      <c r="CD1226" s="16"/>
      <c r="CE1226" s="16"/>
      <c r="CF1226" s="16"/>
      <c r="CG1226" s="16"/>
      <c r="CH1226" s="16"/>
      <c r="CI1226" s="16"/>
      <c r="CJ1226" s="16"/>
      <c r="CK1226" s="16"/>
      <c r="CL1226" s="16"/>
      <c r="CM1226" s="16"/>
      <c r="CN1226" s="16"/>
      <c r="CO1226" s="16"/>
      <c r="CP1226" s="16"/>
      <c r="CQ1226" s="16"/>
      <c r="CR1226" s="16"/>
      <c r="CS1226" s="16"/>
      <c r="CT1226" s="16"/>
      <c r="CU1226" s="16"/>
      <c r="CV1226" s="16"/>
      <c r="CW1226" s="16"/>
      <c r="CX1226" s="16"/>
      <c r="CY1226" s="16"/>
      <c r="CZ1226" s="16"/>
      <c r="DA1226" s="16"/>
      <c r="DB1226" s="16"/>
      <c r="DC1226" s="16"/>
      <c r="DD1226" s="16"/>
      <c r="DE1226" s="16"/>
      <c r="DF1226" s="16"/>
      <c r="DG1226" s="16"/>
      <c r="DH1226" s="16"/>
      <c r="DI1226" s="16"/>
      <c r="DJ1226" s="16"/>
      <c r="DK1226" s="16"/>
      <c r="DL1226" s="16"/>
      <c r="DM1226" s="16"/>
      <c r="DN1226" s="16"/>
      <c r="DO1226" s="16"/>
      <c r="DP1226" s="16"/>
      <c r="DQ1226" s="16"/>
      <c r="DR1226" s="16"/>
      <c r="DS1226" s="16"/>
      <c r="DT1226" s="16"/>
      <c r="DU1226" s="16"/>
      <c r="DV1226" s="16"/>
      <c r="DW1226" s="16"/>
      <c r="DX1226" s="16"/>
      <c r="DY1226" s="16"/>
      <c r="DZ1226" s="16"/>
      <c r="EA1226" s="16"/>
      <c r="EB1226" s="16"/>
      <c r="EC1226" s="16"/>
      <c r="ED1226" s="16"/>
      <c r="EE1226" s="16"/>
      <c r="EF1226" s="16"/>
      <c r="EG1226" s="16"/>
      <c r="EH1226" s="16"/>
      <c r="EI1226" s="16"/>
      <c r="EJ1226" s="16"/>
      <c r="EK1226" s="16"/>
      <c r="EL1226" s="16"/>
      <c r="EM1226" s="16"/>
      <c r="EN1226" s="16"/>
      <c r="EO1226" s="16"/>
      <c r="EP1226" s="16"/>
      <c r="EQ1226" s="16"/>
      <c r="ER1226" s="16"/>
      <c r="ES1226" s="16"/>
      <c r="ET1226" s="16"/>
      <c r="EU1226" s="16"/>
      <c r="EV1226" s="16"/>
      <c r="EW1226" s="16"/>
      <c r="EX1226" s="16"/>
      <c r="EY1226" s="16"/>
      <c r="EZ1226" s="16"/>
      <c r="FA1226" s="16"/>
      <c r="FB1226" s="16"/>
      <c r="FC1226" s="16"/>
      <c r="FD1226" s="16"/>
      <c r="FE1226" s="16"/>
      <c r="FF1226" s="16"/>
      <c r="FG1226" s="16"/>
      <c r="FH1226" s="16"/>
      <c r="FI1226" s="16"/>
      <c r="FJ1226" s="16"/>
      <c r="FK1226" s="16"/>
      <c r="FL1226" s="16"/>
      <c r="FM1226" s="16"/>
      <c r="FN1226" s="16"/>
      <c r="FO1226" s="16"/>
      <c r="FP1226" s="16"/>
      <c r="FQ1226" s="16"/>
      <c r="FR1226" s="16"/>
      <c r="FS1226" s="16"/>
      <c r="FT1226" s="16"/>
      <c r="FU1226" s="16"/>
      <c r="FV1226" s="16"/>
      <c r="FW1226" s="16"/>
      <c r="FX1226" s="16"/>
      <c r="FY1226" s="16"/>
      <c r="FZ1226" s="16"/>
      <c r="GA1226" s="16"/>
      <c r="GB1226" s="16"/>
      <c r="GC1226" s="16"/>
      <c r="GD1226" s="16"/>
      <c r="GE1226" s="16"/>
      <c r="GF1226" s="16"/>
      <c r="GG1226" s="16"/>
      <c r="GH1226" s="16"/>
      <c r="GI1226" s="16"/>
      <c r="GJ1226" s="16"/>
      <c r="GK1226" s="16"/>
      <c r="GL1226" s="16"/>
      <c r="GM1226" s="16"/>
      <c r="GN1226" s="16"/>
      <c r="GO1226" s="16"/>
      <c r="GP1226" s="16"/>
      <c r="GQ1226" s="16"/>
      <c r="GR1226" s="16"/>
      <c r="GS1226" s="16"/>
      <c r="GT1226" s="16"/>
      <c r="GU1226" s="16"/>
      <c r="GV1226" s="16"/>
      <c r="GW1226" s="16"/>
      <c r="GX1226" s="16"/>
      <c r="GY1226" s="16"/>
      <c r="GZ1226" s="16"/>
      <c r="HA1226" s="16"/>
      <c r="HB1226" s="16"/>
      <c r="HC1226" s="16"/>
      <c r="HD1226" s="16"/>
      <c r="HE1226" s="16"/>
      <c r="HF1226" s="16"/>
      <c r="HG1226" s="16"/>
      <c r="HH1226" s="16"/>
      <c r="HI1226" s="16"/>
      <c r="HJ1226" s="16"/>
      <c r="HK1226" s="16"/>
      <c r="HL1226" s="16"/>
      <c r="HM1226" s="16"/>
      <c r="HN1226" s="16"/>
      <c r="HO1226" s="16"/>
      <c r="HP1226" s="16"/>
      <c r="HQ1226" s="16"/>
      <c r="HR1226" s="16"/>
      <c r="HS1226" s="16"/>
      <c r="HT1226" s="16"/>
      <c r="HU1226" s="16"/>
      <c r="HV1226" s="16"/>
      <c r="HW1226" s="16"/>
      <c r="HX1226" s="16"/>
      <c r="HY1226" s="16"/>
      <c r="HZ1226" s="16"/>
      <c r="IA1226" s="16"/>
      <c r="IB1226" s="16"/>
      <c r="IC1226" s="16"/>
      <c r="ID1226" s="16"/>
      <c r="IE1226" s="16"/>
      <c r="IF1226" s="16"/>
      <c r="IG1226" s="16"/>
      <c r="IH1226" s="16"/>
      <c r="II1226" s="16"/>
      <c r="IJ1226" s="16"/>
      <c r="IK1226" s="16"/>
      <c r="IL1226" s="16"/>
      <c r="IM1226" s="16"/>
      <c r="IN1226" s="16"/>
      <c r="IO1226" s="16"/>
      <c r="IP1226" s="16"/>
      <c r="IQ1226" s="16"/>
      <c r="IR1226" s="16"/>
      <c r="IS1226" s="16"/>
      <c r="IT1226" s="16"/>
      <c r="IU1226" s="16"/>
      <c r="IV1226" s="16"/>
      <c r="IW1226" s="16"/>
      <c r="IX1226" s="16"/>
      <c r="IY1226" s="16"/>
      <c r="IZ1226" s="16"/>
      <c r="JA1226" s="16"/>
      <c r="JB1226" s="16"/>
      <c r="JC1226" s="16"/>
      <c r="JD1226" s="16"/>
      <c r="JE1226" s="16"/>
      <c r="JF1226" s="16"/>
      <c r="JG1226" s="16"/>
      <c r="JH1226" s="16"/>
      <c r="JI1226" s="16"/>
      <c r="JJ1226" s="16"/>
      <c r="JK1226" s="16"/>
      <c r="JL1226" s="16"/>
      <c r="JM1226" s="16"/>
      <c r="JN1226" s="16"/>
      <c r="JO1226" s="16"/>
      <c r="JP1226" s="16"/>
    </row>
    <row r="1227" spans="2:276" s="18" customFormat="1" ht="15.75" customHeight="1" x14ac:dyDescent="0.25">
      <c r="B1227" s="16"/>
      <c r="C1227" s="16"/>
      <c r="D1227" s="16"/>
      <c r="E1227" s="16"/>
      <c r="F1227" s="16"/>
      <c r="G1227" s="16"/>
      <c r="H1227" s="16"/>
      <c r="I1227" s="16"/>
      <c r="J1227" s="16"/>
      <c r="K1227" s="16"/>
      <c r="L1227" s="16"/>
      <c r="M1227" s="16"/>
      <c r="N1227" s="16"/>
      <c r="O1227" s="16"/>
      <c r="P1227" s="16"/>
      <c r="Q1227" s="16"/>
      <c r="R1227" s="16"/>
      <c r="S1227" s="16"/>
      <c r="T1227" s="16"/>
      <c r="U1227" s="16"/>
      <c r="V1227" s="16"/>
      <c r="W1227" s="16"/>
      <c r="X1227" s="16"/>
      <c r="Y1227" s="16"/>
      <c r="Z1227" s="16"/>
      <c r="AA1227" s="16"/>
      <c r="AB1227" s="16"/>
      <c r="AC1227" s="16"/>
      <c r="AD1227" s="16"/>
      <c r="AE1227" s="16"/>
      <c r="AF1227" s="16"/>
      <c r="AG1227" s="16"/>
      <c r="AH1227" s="16"/>
      <c r="AI1227" s="16"/>
      <c r="AJ1227" s="16"/>
      <c r="AK1227" s="16"/>
      <c r="AL1227" s="16"/>
      <c r="AM1227" s="16"/>
      <c r="AN1227" s="16"/>
      <c r="AO1227" s="16"/>
      <c r="AP1227" s="16"/>
      <c r="AQ1227" s="16"/>
      <c r="AR1227" s="16"/>
      <c r="AS1227" s="16"/>
      <c r="AT1227" s="16"/>
      <c r="AU1227" s="16"/>
      <c r="AV1227" s="16"/>
      <c r="AW1227" s="16"/>
      <c r="AX1227" s="16"/>
      <c r="AY1227" s="16"/>
      <c r="AZ1227" s="16"/>
      <c r="BA1227" s="16"/>
      <c r="BB1227" s="16"/>
      <c r="BC1227" s="16"/>
      <c r="BD1227" s="16"/>
      <c r="BE1227" s="16"/>
      <c r="BF1227" s="16"/>
      <c r="BG1227" s="16"/>
      <c r="BH1227" s="16"/>
      <c r="BI1227" s="16"/>
      <c r="BJ1227" s="16"/>
      <c r="BK1227" s="16"/>
      <c r="BL1227" s="16"/>
      <c r="BM1227" s="16"/>
      <c r="BN1227" s="16"/>
      <c r="BO1227" s="16"/>
      <c r="BP1227" s="16"/>
      <c r="BQ1227" s="16"/>
      <c r="BR1227" s="16"/>
      <c r="BS1227" s="16"/>
      <c r="BT1227" s="16"/>
      <c r="BU1227" s="16"/>
      <c r="BV1227" s="16"/>
      <c r="BW1227" s="16"/>
      <c r="BX1227" s="16"/>
      <c r="BY1227" s="16"/>
      <c r="BZ1227" s="16"/>
      <c r="CA1227" s="16"/>
      <c r="CB1227" s="16"/>
      <c r="CC1227" s="16"/>
      <c r="CD1227" s="16"/>
      <c r="CE1227" s="16"/>
      <c r="CF1227" s="16"/>
      <c r="CG1227" s="16"/>
      <c r="CH1227" s="16"/>
      <c r="CI1227" s="16"/>
      <c r="CJ1227" s="16"/>
      <c r="CK1227" s="16"/>
      <c r="CL1227" s="16"/>
      <c r="CM1227" s="16"/>
      <c r="CN1227" s="16"/>
      <c r="CO1227" s="16"/>
      <c r="CP1227" s="16"/>
      <c r="CQ1227" s="16"/>
      <c r="CR1227" s="16"/>
      <c r="CS1227" s="16"/>
      <c r="CT1227" s="16"/>
      <c r="CU1227" s="16"/>
      <c r="CV1227" s="16"/>
      <c r="CW1227" s="16"/>
      <c r="CX1227" s="16"/>
      <c r="CY1227" s="16"/>
      <c r="CZ1227" s="16"/>
      <c r="DA1227" s="16"/>
      <c r="DB1227" s="16"/>
      <c r="DC1227" s="16"/>
      <c r="DD1227" s="16"/>
      <c r="DE1227" s="16"/>
      <c r="DF1227" s="16"/>
      <c r="DG1227" s="16"/>
      <c r="DH1227" s="16"/>
      <c r="DI1227" s="16"/>
      <c r="DJ1227" s="16"/>
      <c r="DK1227" s="16"/>
      <c r="DL1227" s="16"/>
      <c r="DM1227" s="16"/>
      <c r="DN1227" s="16"/>
      <c r="DO1227" s="16"/>
      <c r="DP1227" s="16"/>
      <c r="DQ1227" s="16"/>
      <c r="DR1227" s="16"/>
      <c r="DS1227" s="16"/>
      <c r="DT1227" s="16"/>
      <c r="DU1227" s="16"/>
      <c r="DV1227" s="16"/>
      <c r="DW1227" s="16"/>
      <c r="DX1227" s="16"/>
      <c r="DY1227" s="16"/>
      <c r="DZ1227" s="16"/>
      <c r="EA1227" s="16"/>
      <c r="EB1227" s="16"/>
      <c r="EC1227" s="16"/>
      <c r="ED1227" s="16"/>
      <c r="EE1227" s="16"/>
      <c r="EF1227" s="16"/>
      <c r="EG1227" s="16"/>
      <c r="EH1227" s="16"/>
      <c r="EI1227" s="16"/>
      <c r="EJ1227" s="16"/>
      <c r="EK1227" s="16"/>
      <c r="EL1227" s="16"/>
      <c r="EM1227" s="16"/>
      <c r="EN1227" s="16"/>
      <c r="EO1227" s="16"/>
      <c r="EP1227" s="16"/>
      <c r="EQ1227" s="16"/>
      <c r="ER1227" s="16"/>
      <c r="ES1227" s="16"/>
      <c r="ET1227" s="16"/>
      <c r="EU1227" s="16"/>
      <c r="EV1227" s="16"/>
      <c r="EW1227" s="16"/>
      <c r="EX1227" s="16"/>
      <c r="EY1227" s="16"/>
      <c r="EZ1227" s="16"/>
      <c r="FA1227" s="16"/>
      <c r="FB1227" s="16"/>
      <c r="FC1227" s="16"/>
      <c r="FD1227" s="16"/>
      <c r="FE1227" s="16"/>
      <c r="FF1227" s="16"/>
      <c r="FG1227" s="16"/>
      <c r="FH1227" s="16"/>
      <c r="FI1227" s="16"/>
      <c r="FJ1227" s="16"/>
      <c r="FK1227" s="16"/>
      <c r="FL1227" s="16"/>
      <c r="FM1227" s="16"/>
      <c r="FN1227" s="16"/>
      <c r="FO1227" s="16"/>
      <c r="FP1227" s="16"/>
      <c r="FQ1227" s="16"/>
      <c r="FR1227" s="16"/>
      <c r="FS1227" s="16"/>
      <c r="FT1227" s="16"/>
      <c r="FU1227" s="16"/>
      <c r="FV1227" s="16"/>
      <c r="FW1227" s="16"/>
      <c r="FX1227" s="16"/>
      <c r="FY1227" s="16"/>
      <c r="FZ1227" s="16"/>
      <c r="GA1227" s="16"/>
      <c r="GB1227" s="16"/>
      <c r="GC1227" s="16"/>
      <c r="GD1227" s="16"/>
      <c r="GE1227" s="16"/>
      <c r="GF1227" s="16"/>
      <c r="GG1227" s="16"/>
      <c r="GH1227" s="16"/>
      <c r="GI1227" s="16"/>
      <c r="GJ1227" s="16"/>
      <c r="GK1227" s="16"/>
      <c r="GL1227" s="16"/>
      <c r="GM1227" s="16"/>
      <c r="GN1227" s="16"/>
      <c r="GO1227" s="16"/>
      <c r="GP1227" s="16"/>
      <c r="GQ1227" s="16"/>
      <c r="GR1227" s="16"/>
      <c r="GS1227" s="16"/>
      <c r="GT1227" s="16"/>
      <c r="GU1227" s="16"/>
      <c r="GV1227" s="16"/>
      <c r="GW1227" s="16"/>
      <c r="GX1227" s="16"/>
      <c r="GY1227" s="16"/>
      <c r="GZ1227" s="16"/>
      <c r="HA1227" s="16"/>
      <c r="HB1227" s="16"/>
      <c r="HC1227" s="16"/>
      <c r="HD1227" s="16"/>
      <c r="HE1227" s="16"/>
      <c r="HF1227" s="16"/>
      <c r="HG1227" s="16"/>
      <c r="HH1227" s="16"/>
      <c r="HI1227" s="16"/>
      <c r="HJ1227" s="16"/>
      <c r="HK1227" s="16"/>
      <c r="HL1227" s="16"/>
      <c r="HM1227" s="16"/>
      <c r="HN1227" s="16"/>
      <c r="HO1227" s="16"/>
      <c r="HP1227" s="16"/>
      <c r="HQ1227" s="16"/>
      <c r="HR1227" s="16"/>
      <c r="HS1227" s="16"/>
      <c r="HT1227" s="16"/>
      <c r="HU1227" s="16"/>
      <c r="HV1227" s="16"/>
      <c r="HW1227" s="16"/>
      <c r="HX1227" s="16"/>
      <c r="HY1227" s="16"/>
      <c r="HZ1227" s="16"/>
      <c r="IA1227" s="16"/>
      <c r="IB1227" s="16"/>
      <c r="IC1227" s="16"/>
      <c r="ID1227" s="16"/>
      <c r="IE1227" s="16"/>
      <c r="IF1227" s="16"/>
      <c r="IG1227" s="16"/>
      <c r="IH1227" s="16"/>
      <c r="II1227" s="16"/>
      <c r="IJ1227" s="16"/>
      <c r="IK1227" s="16"/>
      <c r="IL1227" s="16"/>
      <c r="IM1227" s="16"/>
      <c r="IN1227" s="16"/>
      <c r="IO1227" s="16"/>
      <c r="IP1227" s="16"/>
      <c r="IQ1227" s="16"/>
      <c r="IR1227" s="16"/>
      <c r="IS1227" s="16"/>
      <c r="IT1227" s="16"/>
      <c r="IU1227" s="16"/>
      <c r="IV1227" s="16"/>
      <c r="IW1227" s="16"/>
      <c r="IX1227" s="16"/>
      <c r="IY1227" s="16"/>
      <c r="IZ1227" s="16"/>
      <c r="JA1227" s="16"/>
      <c r="JB1227" s="16"/>
      <c r="JC1227" s="16"/>
      <c r="JD1227" s="16"/>
      <c r="JE1227" s="16"/>
      <c r="JF1227" s="16"/>
      <c r="JG1227" s="16"/>
      <c r="JH1227" s="16"/>
      <c r="JI1227" s="16"/>
      <c r="JJ1227" s="16"/>
      <c r="JK1227" s="16"/>
      <c r="JL1227" s="16"/>
      <c r="JM1227" s="16"/>
      <c r="JN1227" s="16"/>
      <c r="JO1227" s="16"/>
      <c r="JP1227" s="16"/>
    </row>
    <row r="1228" spans="2:276" s="18" customFormat="1" ht="15.75" customHeight="1" x14ac:dyDescent="0.25">
      <c r="B1228" s="16"/>
      <c r="C1228" s="16"/>
      <c r="D1228" s="16"/>
      <c r="E1228" s="16"/>
      <c r="F1228" s="16"/>
      <c r="G1228" s="16"/>
      <c r="H1228" s="16"/>
      <c r="I1228" s="16"/>
      <c r="J1228" s="16"/>
      <c r="K1228" s="16"/>
      <c r="L1228" s="16"/>
      <c r="M1228" s="16"/>
      <c r="N1228" s="16"/>
      <c r="O1228" s="16"/>
      <c r="P1228" s="16"/>
      <c r="Q1228" s="16"/>
      <c r="R1228" s="16"/>
      <c r="S1228" s="16"/>
      <c r="T1228" s="16"/>
      <c r="U1228" s="16"/>
      <c r="V1228" s="16"/>
      <c r="W1228" s="16"/>
      <c r="X1228" s="16"/>
      <c r="Y1228" s="16"/>
      <c r="Z1228" s="16"/>
      <c r="AA1228" s="16"/>
      <c r="AB1228" s="16"/>
      <c r="AC1228" s="16"/>
      <c r="AD1228" s="16"/>
      <c r="AE1228" s="16"/>
      <c r="AF1228" s="16"/>
      <c r="AG1228" s="16"/>
      <c r="AH1228" s="16"/>
      <c r="AI1228" s="16"/>
      <c r="AJ1228" s="16"/>
      <c r="AK1228" s="16"/>
      <c r="AL1228" s="16"/>
      <c r="AM1228" s="16"/>
      <c r="AN1228" s="16"/>
      <c r="AO1228" s="16"/>
      <c r="AP1228" s="16"/>
      <c r="AQ1228" s="16"/>
      <c r="AR1228" s="16"/>
      <c r="AS1228" s="16"/>
      <c r="AT1228" s="16"/>
      <c r="AU1228" s="16"/>
      <c r="AV1228" s="16"/>
      <c r="AW1228" s="16"/>
      <c r="AX1228" s="16"/>
      <c r="AY1228" s="16"/>
      <c r="AZ1228" s="16"/>
      <c r="BA1228" s="16"/>
      <c r="BB1228" s="16"/>
      <c r="BC1228" s="16"/>
      <c r="BD1228" s="16"/>
      <c r="BE1228" s="16"/>
      <c r="BF1228" s="16"/>
      <c r="BG1228" s="16"/>
      <c r="BH1228" s="16"/>
      <c r="BI1228" s="16"/>
      <c r="BJ1228" s="16"/>
      <c r="BK1228" s="16"/>
      <c r="BL1228" s="16"/>
      <c r="BM1228" s="16"/>
      <c r="BN1228" s="16"/>
      <c r="BO1228" s="16"/>
      <c r="BP1228" s="16"/>
      <c r="BQ1228" s="16"/>
      <c r="BR1228" s="16"/>
      <c r="BS1228" s="16"/>
      <c r="BT1228" s="16"/>
      <c r="BU1228" s="16"/>
      <c r="BV1228" s="16"/>
      <c r="BW1228" s="16"/>
      <c r="BX1228" s="16"/>
      <c r="BY1228" s="16"/>
      <c r="BZ1228" s="16"/>
      <c r="CA1228" s="16"/>
      <c r="CB1228" s="16"/>
      <c r="CC1228" s="16"/>
      <c r="CD1228" s="16"/>
      <c r="CE1228" s="16"/>
      <c r="CF1228" s="16"/>
      <c r="CG1228" s="16"/>
      <c r="CH1228" s="16"/>
      <c r="CI1228" s="16"/>
      <c r="CJ1228" s="16"/>
      <c r="CK1228" s="16"/>
      <c r="CL1228" s="16"/>
      <c r="CM1228" s="16"/>
      <c r="CN1228" s="16"/>
      <c r="CO1228" s="16"/>
      <c r="CP1228" s="16"/>
      <c r="CQ1228" s="16"/>
      <c r="CR1228" s="16"/>
      <c r="CS1228" s="16"/>
      <c r="CT1228" s="16"/>
      <c r="CU1228" s="16"/>
      <c r="CV1228" s="16"/>
      <c r="CW1228" s="16"/>
      <c r="CX1228" s="16"/>
      <c r="CY1228" s="16"/>
      <c r="CZ1228" s="16"/>
      <c r="DA1228" s="16"/>
      <c r="DB1228" s="16"/>
      <c r="DC1228" s="16"/>
      <c r="DD1228" s="16"/>
      <c r="DE1228" s="16"/>
      <c r="DF1228" s="16"/>
      <c r="DG1228" s="16"/>
      <c r="DH1228" s="16"/>
      <c r="DI1228" s="16"/>
      <c r="DJ1228" s="16"/>
      <c r="DK1228" s="16"/>
      <c r="DL1228" s="16"/>
      <c r="DM1228" s="16"/>
      <c r="DN1228" s="16"/>
      <c r="DO1228" s="16"/>
      <c r="DP1228" s="16"/>
      <c r="DQ1228" s="16"/>
      <c r="DR1228" s="16"/>
      <c r="DS1228" s="16"/>
      <c r="DT1228" s="16"/>
      <c r="DU1228" s="16"/>
      <c r="DV1228" s="16"/>
      <c r="DW1228" s="16"/>
      <c r="DX1228" s="16"/>
      <c r="DY1228" s="16"/>
      <c r="DZ1228" s="16"/>
      <c r="EA1228" s="16"/>
      <c r="EB1228" s="16"/>
      <c r="EC1228" s="16"/>
      <c r="ED1228" s="16"/>
      <c r="EE1228" s="16"/>
      <c r="EF1228" s="16"/>
      <c r="EG1228" s="16"/>
      <c r="EH1228" s="16"/>
      <c r="EI1228" s="16"/>
      <c r="EJ1228" s="16"/>
      <c r="EK1228" s="16"/>
      <c r="EL1228" s="16"/>
      <c r="EM1228" s="16"/>
      <c r="EN1228" s="16"/>
      <c r="EO1228" s="16"/>
      <c r="EP1228" s="16"/>
      <c r="EQ1228" s="16"/>
      <c r="ER1228" s="16"/>
      <c r="ES1228" s="16"/>
      <c r="ET1228" s="16"/>
      <c r="EU1228" s="16"/>
      <c r="EV1228" s="16"/>
      <c r="EW1228" s="16"/>
      <c r="EX1228" s="16"/>
      <c r="EY1228" s="16"/>
      <c r="EZ1228" s="16"/>
      <c r="FA1228" s="16"/>
      <c r="FB1228" s="16"/>
      <c r="FC1228" s="16"/>
      <c r="FD1228" s="16"/>
      <c r="FE1228" s="16"/>
      <c r="FF1228" s="16"/>
      <c r="FG1228" s="16"/>
      <c r="FH1228" s="16"/>
      <c r="FI1228" s="16"/>
      <c r="FJ1228" s="16"/>
      <c r="FK1228" s="16"/>
      <c r="FL1228" s="16"/>
      <c r="FM1228" s="16"/>
      <c r="FN1228" s="16"/>
      <c r="FO1228" s="16"/>
      <c r="FP1228" s="16"/>
      <c r="FQ1228" s="16"/>
      <c r="FR1228" s="16"/>
      <c r="FS1228" s="16"/>
      <c r="FT1228" s="16"/>
      <c r="FU1228" s="16"/>
      <c r="FV1228" s="16"/>
      <c r="FW1228" s="16"/>
      <c r="FX1228" s="16"/>
      <c r="FY1228" s="16"/>
      <c r="FZ1228" s="16"/>
      <c r="GA1228" s="16"/>
      <c r="GB1228" s="16"/>
      <c r="GC1228" s="16"/>
      <c r="GD1228" s="16"/>
      <c r="GE1228" s="16"/>
      <c r="GF1228" s="16"/>
      <c r="GG1228" s="16"/>
      <c r="GH1228" s="16"/>
      <c r="GI1228" s="16"/>
      <c r="GJ1228" s="16"/>
      <c r="GK1228" s="16"/>
      <c r="GL1228" s="16"/>
      <c r="GM1228" s="16"/>
      <c r="GN1228" s="16"/>
      <c r="GO1228" s="16"/>
      <c r="GP1228" s="16"/>
      <c r="GQ1228" s="16"/>
      <c r="GR1228" s="16"/>
      <c r="GS1228" s="16"/>
      <c r="GT1228" s="16"/>
      <c r="GU1228" s="16"/>
      <c r="GV1228" s="16"/>
      <c r="GW1228" s="16"/>
      <c r="GX1228" s="16"/>
      <c r="GY1228" s="16"/>
      <c r="GZ1228" s="16"/>
      <c r="HA1228" s="16"/>
      <c r="HB1228" s="16"/>
      <c r="HC1228" s="16"/>
      <c r="HD1228" s="16"/>
      <c r="HE1228" s="16"/>
      <c r="HF1228" s="16"/>
      <c r="HG1228" s="16"/>
      <c r="HH1228" s="16"/>
      <c r="HI1228" s="16"/>
      <c r="HJ1228" s="16"/>
      <c r="HK1228" s="16"/>
      <c r="HL1228" s="16"/>
      <c r="HM1228" s="16"/>
      <c r="HN1228" s="16"/>
      <c r="HO1228" s="16"/>
      <c r="HP1228" s="16"/>
      <c r="HQ1228" s="16"/>
      <c r="HR1228" s="16"/>
      <c r="HS1228" s="16"/>
      <c r="HT1228" s="16"/>
      <c r="HU1228" s="16"/>
      <c r="HV1228" s="16"/>
      <c r="HW1228" s="16"/>
      <c r="HX1228" s="16"/>
      <c r="HY1228" s="16"/>
      <c r="HZ1228" s="16"/>
      <c r="IA1228" s="16"/>
      <c r="IB1228" s="16"/>
      <c r="IC1228" s="16"/>
      <c r="ID1228" s="16"/>
      <c r="IE1228" s="16"/>
      <c r="IF1228" s="16"/>
      <c r="IG1228" s="16"/>
      <c r="IH1228" s="16"/>
      <c r="II1228" s="16"/>
      <c r="IJ1228" s="16"/>
      <c r="IK1228" s="16"/>
      <c r="IL1228" s="16"/>
      <c r="IM1228" s="16"/>
      <c r="IN1228" s="16"/>
      <c r="IO1228" s="16"/>
      <c r="IP1228" s="16"/>
      <c r="IQ1228" s="16"/>
      <c r="IR1228" s="16"/>
      <c r="IS1228" s="16"/>
      <c r="IT1228" s="16"/>
      <c r="IU1228" s="16"/>
      <c r="IV1228" s="16"/>
      <c r="IW1228" s="16"/>
      <c r="IX1228" s="16"/>
      <c r="IY1228" s="16"/>
      <c r="IZ1228" s="16"/>
      <c r="JA1228" s="16"/>
      <c r="JB1228" s="16"/>
      <c r="JC1228" s="16"/>
      <c r="JD1228" s="16"/>
      <c r="JE1228" s="16"/>
      <c r="JF1228" s="16"/>
      <c r="JG1228" s="16"/>
      <c r="JH1228" s="16"/>
      <c r="JI1228" s="16"/>
      <c r="JJ1228" s="16"/>
      <c r="JK1228" s="16"/>
      <c r="JL1228" s="16"/>
      <c r="JM1228" s="16"/>
      <c r="JN1228" s="16"/>
      <c r="JO1228" s="16"/>
      <c r="JP1228" s="16"/>
    </row>
    <row r="1229" spans="2:276" s="18" customFormat="1" ht="15.75" customHeight="1" x14ac:dyDescent="0.25">
      <c r="B1229" s="16"/>
      <c r="C1229" s="16"/>
      <c r="D1229" s="16"/>
      <c r="E1229" s="16"/>
      <c r="F1229" s="16"/>
      <c r="G1229" s="16"/>
      <c r="H1229" s="16"/>
      <c r="I1229" s="16"/>
      <c r="J1229" s="16"/>
      <c r="K1229" s="16"/>
      <c r="L1229" s="16"/>
      <c r="M1229" s="16"/>
      <c r="N1229" s="16"/>
      <c r="O1229" s="16"/>
      <c r="P1229" s="16"/>
      <c r="Q1229" s="16"/>
      <c r="R1229" s="16"/>
      <c r="S1229" s="16"/>
      <c r="T1229" s="16"/>
      <c r="U1229" s="16"/>
      <c r="V1229" s="16"/>
      <c r="W1229" s="16"/>
      <c r="X1229" s="16"/>
      <c r="Y1229" s="16"/>
      <c r="Z1229" s="16"/>
      <c r="AA1229" s="16"/>
      <c r="AB1229" s="16"/>
      <c r="AC1229" s="16"/>
      <c r="AD1229" s="16"/>
      <c r="AE1229" s="16"/>
      <c r="AF1229" s="16"/>
      <c r="AG1229" s="16"/>
      <c r="AH1229" s="16"/>
      <c r="AI1229" s="16"/>
      <c r="AJ1229" s="16"/>
      <c r="AK1229" s="16"/>
      <c r="AL1229" s="16"/>
      <c r="AM1229" s="16"/>
      <c r="AN1229" s="16"/>
      <c r="AO1229" s="16"/>
      <c r="AP1229" s="16"/>
      <c r="AQ1229" s="16"/>
      <c r="AR1229" s="16"/>
      <c r="AS1229" s="16"/>
      <c r="AT1229" s="16"/>
      <c r="AU1229" s="16"/>
      <c r="AV1229" s="16"/>
      <c r="AW1229" s="16"/>
      <c r="AX1229" s="16"/>
      <c r="AY1229" s="16"/>
      <c r="AZ1229" s="16"/>
      <c r="BA1229" s="16"/>
      <c r="BB1229" s="16"/>
      <c r="BC1229" s="16"/>
      <c r="BD1229" s="16"/>
      <c r="BE1229" s="16"/>
      <c r="BF1229" s="16"/>
      <c r="BG1229" s="16"/>
      <c r="BH1229" s="16"/>
      <c r="BI1229" s="16"/>
      <c r="BJ1229" s="16"/>
      <c r="BK1229" s="16"/>
      <c r="BL1229" s="16"/>
      <c r="BM1229" s="16"/>
      <c r="BN1229" s="16"/>
      <c r="BO1229" s="16"/>
      <c r="BP1229" s="16"/>
      <c r="BQ1229" s="16"/>
      <c r="BR1229" s="16"/>
      <c r="BS1229" s="16"/>
      <c r="BT1229" s="16"/>
      <c r="BU1229" s="16"/>
      <c r="BV1229" s="16"/>
      <c r="BW1229" s="16"/>
      <c r="BX1229" s="16"/>
      <c r="BY1229" s="16"/>
      <c r="BZ1229" s="16"/>
      <c r="CA1229" s="16"/>
      <c r="CB1229" s="16"/>
      <c r="CC1229" s="16"/>
      <c r="CD1229" s="16"/>
      <c r="CE1229" s="16"/>
      <c r="CF1229" s="16"/>
      <c r="CG1229" s="16"/>
      <c r="CH1229" s="16"/>
      <c r="CI1229" s="16"/>
      <c r="CJ1229" s="16"/>
      <c r="CK1229" s="16"/>
      <c r="CL1229" s="16"/>
      <c r="CM1229" s="16"/>
      <c r="CN1229" s="16"/>
      <c r="CO1229" s="16"/>
      <c r="CP1229" s="16"/>
      <c r="CQ1229" s="16"/>
      <c r="CR1229" s="16"/>
      <c r="CS1229" s="16"/>
      <c r="CT1229" s="16"/>
      <c r="CU1229" s="16"/>
      <c r="CV1229" s="16"/>
      <c r="CW1229" s="16"/>
      <c r="CX1229" s="16"/>
      <c r="CY1229" s="16"/>
      <c r="CZ1229" s="16"/>
      <c r="DA1229" s="16"/>
      <c r="DB1229" s="16"/>
      <c r="DC1229" s="16"/>
      <c r="DD1229" s="16"/>
      <c r="DE1229" s="16"/>
      <c r="DF1229" s="16"/>
      <c r="DG1229" s="16"/>
      <c r="DH1229" s="16"/>
      <c r="DI1229" s="16"/>
      <c r="DJ1229" s="16"/>
      <c r="DK1229" s="16"/>
      <c r="DL1229" s="16"/>
      <c r="DM1229" s="16"/>
      <c r="DN1229" s="16"/>
      <c r="DO1229" s="16"/>
      <c r="DP1229" s="16"/>
      <c r="DQ1229" s="16"/>
      <c r="DR1229" s="16"/>
      <c r="DS1229" s="16"/>
      <c r="DT1229" s="16"/>
      <c r="DU1229" s="16"/>
      <c r="DV1229" s="16"/>
      <c r="DW1229" s="16"/>
      <c r="DX1229" s="16"/>
      <c r="DY1229" s="16"/>
      <c r="DZ1229" s="16"/>
      <c r="EA1229" s="16"/>
      <c r="EB1229" s="16"/>
      <c r="EC1229" s="16"/>
      <c r="ED1229" s="16"/>
      <c r="EE1229" s="16"/>
      <c r="EF1229" s="16"/>
      <c r="EG1229" s="16"/>
      <c r="EH1229" s="16"/>
      <c r="EI1229" s="16"/>
      <c r="EJ1229" s="16"/>
      <c r="EK1229" s="16"/>
      <c r="EL1229" s="16"/>
      <c r="EM1229" s="16"/>
      <c r="EN1229" s="16"/>
      <c r="EO1229" s="16"/>
      <c r="EP1229" s="16"/>
      <c r="EQ1229" s="16"/>
      <c r="ER1229" s="16"/>
      <c r="ES1229" s="16"/>
      <c r="ET1229" s="16"/>
      <c r="EU1229" s="16"/>
      <c r="EV1229" s="16"/>
      <c r="EW1229" s="16"/>
      <c r="EX1229" s="16"/>
      <c r="EY1229" s="16"/>
      <c r="EZ1229" s="16"/>
      <c r="FA1229" s="16"/>
      <c r="FB1229" s="16"/>
      <c r="FC1229" s="16"/>
      <c r="FD1229" s="16"/>
      <c r="FE1229" s="16"/>
      <c r="FF1229" s="16"/>
      <c r="FG1229" s="16"/>
      <c r="FH1229" s="16"/>
      <c r="FI1229" s="16"/>
      <c r="FJ1229" s="16"/>
      <c r="FK1229" s="16"/>
      <c r="FL1229" s="16"/>
      <c r="FM1229" s="16"/>
      <c r="FN1229" s="16"/>
      <c r="FO1229" s="16"/>
      <c r="FP1229" s="16"/>
      <c r="FQ1229" s="16"/>
      <c r="FR1229" s="16"/>
      <c r="FS1229" s="16"/>
      <c r="FT1229" s="16"/>
      <c r="FU1229" s="16"/>
      <c r="FV1229" s="16"/>
      <c r="FW1229" s="16"/>
      <c r="FX1229" s="16"/>
      <c r="FY1229" s="16"/>
      <c r="FZ1229" s="16"/>
      <c r="GA1229" s="16"/>
      <c r="GB1229" s="16"/>
      <c r="GC1229" s="16"/>
      <c r="GD1229" s="16"/>
      <c r="GE1229" s="16"/>
      <c r="GF1229" s="16"/>
      <c r="GG1229" s="16"/>
      <c r="GH1229" s="16"/>
      <c r="GI1229" s="16"/>
      <c r="GJ1229" s="16"/>
      <c r="GK1229" s="16"/>
      <c r="GL1229" s="16"/>
      <c r="GM1229" s="16"/>
      <c r="GN1229" s="16"/>
      <c r="GO1229" s="16"/>
      <c r="GP1229" s="16"/>
      <c r="GQ1229" s="16"/>
      <c r="GR1229" s="16"/>
      <c r="GS1229" s="16"/>
      <c r="GT1229" s="16"/>
      <c r="GU1229" s="16"/>
      <c r="GV1229" s="16"/>
      <c r="GW1229" s="16"/>
      <c r="GX1229" s="16"/>
      <c r="GY1229" s="16"/>
      <c r="GZ1229" s="16"/>
      <c r="HA1229" s="16"/>
      <c r="HB1229" s="16"/>
      <c r="HC1229" s="16"/>
      <c r="HD1229" s="16"/>
      <c r="HE1229" s="16"/>
      <c r="HF1229" s="16"/>
      <c r="HG1229" s="16"/>
      <c r="HH1229" s="16"/>
      <c r="HI1229" s="16"/>
      <c r="HJ1229" s="16"/>
      <c r="HK1229" s="16"/>
      <c r="HL1229" s="16"/>
      <c r="HM1229" s="16"/>
      <c r="HN1229" s="16"/>
      <c r="HO1229" s="16"/>
      <c r="HP1229" s="16"/>
      <c r="HQ1229" s="16"/>
      <c r="HR1229" s="16"/>
      <c r="HS1229" s="16"/>
      <c r="HT1229" s="16"/>
      <c r="HU1229" s="16"/>
      <c r="HV1229" s="16"/>
      <c r="HW1229" s="16"/>
      <c r="HX1229" s="16"/>
      <c r="HY1229" s="16"/>
      <c r="HZ1229" s="16"/>
      <c r="IA1229" s="16"/>
      <c r="IB1229" s="16"/>
      <c r="IC1229" s="16"/>
      <c r="ID1229" s="16"/>
      <c r="IE1229" s="16"/>
      <c r="IF1229" s="16"/>
      <c r="IG1229" s="16"/>
      <c r="IH1229" s="16"/>
      <c r="II1229" s="16"/>
      <c r="IJ1229" s="16"/>
      <c r="IK1229" s="16"/>
      <c r="IL1229" s="16"/>
      <c r="IM1229" s="16"/>
      <c r="IN1229" s="16"/>
      <c r="IO1229" s="16"/>
      <c r="IP1229" s="16"/>
      <c r="IQ1229" s="16"/>
      <c r="IR1229" s="16"/>
      <c r="IS1229" s="16"/>
      <c r="IT1229" s="16"/>
      <c r="IU1229" s="16"/>
      <c r="IV1229" s="16"/>
      <c r="IW1229" s="16"/>
      <c r="IX1229" s="16"/>
      <c r="IY1229" s="16"/>
      <c r="IZ1229" s="16"/>
      <c r="JA1229" s="16"/>
      <c r="JB1229" s="16"/>
      <c r="JC1229" s="16"/>
      <c r="JD1229" s="16"/>
      <c r="JE1229" s="16"/>
      <c r="JF1229" s="16"/>
      <c r="JG1229" s="16"/>
      <c r="JH1229" s="16"/>
      <c r="JI1229" s="16"/>
      <c r="JJ1229" s="16"/>
      <c r="JK1229" s="16"/>
      <c r="JL1229" s="16"/>
      <c r="JM1229" s="16"/>
      <c r="JN1229" s="16"/>
      <c r="JO1229" s="16"/>
      <c r="JP1229" s="16"/>
    </row>
    <row r="1230" spans="2:276" s="18" customFormat="1" ht="15.75" customHeight="1" x14ac:dyDescent="0.25">
      <c r="B1230" s="16"/>
      <c r="C1230" s="16"/>
      <c r="D1230" s="16"/>
      <c r="E1230" s="16"/>
      <c r="F1230" s="16"/>
      <c r="G1230" s="16"/>
      <c r="H1230" s="16"/>
      <c r="I1230" s="16"/>
      <c r="J1230" s="16"/>
      <c r="K1230" s="16"/>
      <c r="L1230" s="16"/>
      <c r="M1230" s="16"/>
      <c r="N1230" s="16"/>
      <c r="O1230" s="16"/>
      <c r="P1230" s="16"/>
      <c r="Q1230" s="16"/>
      <c r="R1230" s="16"/>
      <c r="S1230" s="16"/>
      <c r="T1230" s="16"/>
      <c r="U1230" s="16"/>
      <c r="V1230" s="16"/>
      <c r="W1230" s="16"/>
      <c r="X1230" s="16"/>
      <c r="Y1230" s="16"/>
      <c r="Z1230" s="16"/>
      <c r="AA1230" s="16"/>
      <c r="AB1230" s="16"/>
      <c r="AC1230" s="16"/>
      <c r="AD1230" s="16"/>
      <c r="AE1230" s="16"/>
      <c r="AF1230" s="16"/>
      <c r="AG1230" s="16"/>
      <c r="AH1230" s="16"/>
      <c r="AI1230" s="16"/>
      <c r="AJ1230" s="16"/>
      <c r="AK1230" s="16"/>
      <c r="AL1230" s="16"/>
      <c r="AM1230" s="16"/>
      <c r="AN1230" s="16"/>
      <c r="AO1230" s="16"/>
      <c r="AP1230" s="16"/>
      <c r="AQ1230" s="16"/>
      <c r="AR1230" s="16"/>
      <c r="AS1230" s="16"/>
      <c r="AT1230" s="16"/>
      <c r="AU1230" s="16"/>
      <c r="AV1230" s="16"/>
      <c r="AW1230" s="16"/>
      <c r="AX1230" s="16"/>
      <c r="AY1230" s="16"/>
      <c r="AZ1230" s="16"/>
      <c r="BA1230" s="16"/>
      <c r="BB1230" s="16"/>
      <c r="BC1230" s="16"/>
      <c r="BD1230" s="16"/>
      <c r="BE1230" s="16"/>
      <c r="BF1230" s="16"/>
      <c r="BG1230" s="16"/>
      <c r="BH1230" s="16"/>
      <c r="BI1230" s="16"/>
      <c r="BJ1230" s="16"/>
      <c r="BK1230" s="16"/>
      <c r="BL1230" s="16"/>
      <c r="BM1230" s="16"/>
      <c r="BN1230" s="16"/>
      <c r="BO1230" s="16"/>
      <c r="BP1230" s="16"/>
      <c r="BQ1230" s="16"/>
      <c r="BR1230" s="16"/>
      <c r="BS1230" s="16"/>
      <c r="BT1230" s="16"/>
      <c r="BU1230" s="16"/>
      <c r="BV1230" s="16"/>
      <c r="BW1230" s="16"/>
      <c r="BX1230" s="16"/>
      <c r="BY1230" s="16"/>
      <c r="BZ1230" s="16"/>
      <c r="CA1230" s="16"/>
      <c r="CB1230" s="16"/>
      <c r="CC1230" s="16"/>
      <c r="CD1230" s="16"/>
      <c r="CE1230" s="16"/>
      <c r="CF1230" s="16"/>
      <c r="CG1230" s="16"/>
      <c r="CH1230" s="16"/>
      <c r="CI1230" s="16"/>
      <c r="CJ1230" s="16"/>
      <c r="CK1230" s="16"/>
      <c r="CL1230" s="16"/>
      <c r="CM1230" s="16"/>
      <c r="CN1230" s="16"/>
      <c r="CO1230" s="16"/>
      <c r="CP1230" s="16"/>
      <c r="CQ1230" s="16"/>
      <c r="CR1230" s="16"/>
      <c r="CS1230" s="16"/>
      <c r="CT1230" s="16"/>
      <c r="CU1230" s="16"/>
      <c r="CV1230" s="16"/>
      <c r="CW1230" s="16"/>
      <c r="CX1230" s="16"/>
      <c r="CY1230" s="16"/>
      <c r="CZ1230" s="16"/>
      <c r="DA1230" s="16"/>
      <c r="DB1230" s="16"/>
      <c r="DC1230" s="16"/>
      <c r="DD1230" s="16"/>
      <c r="DE1230" s="16"/>
      <c r="DF1230" s="16"/>
      <c r="DG1230" s="16"/>
      <c r="DH1230" s="16"/>
      <c r="DI1230" s="16"/>
      <c r="DJ1230" s="16"/>
      <c r="DK1230" s="16"/>
      <c r="DL1230" s="16"/>
      <c r="DM1230" s="16"/>
      <c r="DN1230" s="16"/>
      <c r="DO1230" s="16"/>
      <c r="DP1230" s="16"/>
      <c r="DQ1230" s="16"/>
      <c r="DR1230" s="16"/>
      <c r="DS1230" s="16"/>
      <c r="DT1230" s="16"/>
      <c r="DU1230" s="16"/>
      <c r="DV1230" s="16"/>
      <c r="DW1230" s="16"/>
      <c r="DX1230" s="16"/>
      <c r="DY1230" s="16"/>
      <c r="DZ1230" s="16"/>
      <c r="EA1230" s="16"/>
      <c r="EB1230" s="16"/>
      <c r="EC1230" s="16"/>
      <c r="ED1230" s="16"/>
      <c r="EE1230" s="16"/>
      <c r="EF1230" s="16"/>
      <c r="EG1230" s="16"/>
      <c r="EH1230" s="16"/>
      <c r="EI1230" s="16"/>
      <c r="EJ1230" s="16"/>
      <c r="EK1230" s="16"/>
      <c r="EL1230" s="16"/>
      <c r="EM1230" s="16"/>
      <c r="EN1230" s="16"/>
      <c r="EO1230" s="16"/>
      <c r="EP1230" s="16"/>
      <c r="EQ1230" s="16"/>
      <c r="ER1230" s="16"/>
      <c r="ES1230" s="16"/>
      <c r="ET1230" s="16"/>
      <c r="EU1230" s="16"/>
      <c r="EV1230" s="16"/>
      <c r="EW1230" s="16"/>
      <c r="EX1230" s="16"/>
      <c r="EY1230" s="16"/>
      <c r="EZ1230" s="16"/>
      <c r="FA1230" s="16"/>
      <c r="FB1230" s="16"/>
      <c r="FC1230" s="16"/>
      <c r="FD1230" s="16"/>
      <c r="FE1230" s="16"/>
      <c r="FF1230" s="16"/>
      <c r="FG1230" s="16"/>
      <c r="FH1230" s="16"/>
      <c r="FI1230" s="16"/>
      <c r="FJ1230" s="16"/>
      <c r="FK1230" s="16"/>
      <c r="FL1230" s="16"/>
      <c r="FM1230" s="16"/>
      <c r="FN1230" s="16"/>
      <c r="FO1230" s="16"/>
      <c r="FP1230" s="16"/>
      <c r="FQ1230" s="16"/>
      <c r="FR1230" s="16"/>
      <c r="FS1230" s="16"/>
      <c r="FT1230" s="16"/>
      <c r="FU1230" s="16"/>
      <c r="FV1230" s="16"/>
      <c r="FW1230" s="16"/>
      <c r="FX1230" s="16"/>
      <c r="FY1230" s="16"/>
      <c r="FZ1230" s="16"/>
      <c r="GA1230" s="16"/>
      <c r="GB1230" s="16"/>
      <c r="GC1230" s="16"/>
      <c r="GD1230" s="16"/>
      <c r="GE1230" s="16"/>
      <c r="GF1230" s="16"/>
      <c r="GG1230" s="16"/>
      <c r="GH1230" s="16"/>
      <c r="GI1230" s="16"/>
      <c r="GJ1230" s="16"/>
      <c r="GK1230" s="16"/>
      <c r="GL1230" s="16"/>
      <c r="GM1230" s="16"/>
      <c r="GN1230" s="16"/>
      <c r="GO1230" s="16"/>
      <c r="GP1230" s="16"/>
      <c r="GQ1230" s="16"/>
      <c r="GR1230" s="16"/>
      <c r="GS1230" s="16"/>
      <c r="GT1230" s="16"/>
      <c r="GU1230" s="16"/>
      <c r="GV1230" s="16"/>
      <c r="GW1230" s="16"/>
      <c r="GX1230" s="16"/>
      <c r="GY1230" s="16"/>
      <c r="GZ1230" s="16"/>
      <c r="HA1230" s="16"/>
      <c r="HB1230" s="16"/>
      <c r="HC1230" s="16"/>
      <c r="HD1230" s="16"/>
      <c r="HE1230" s="16"/>
      <c r="HF1230" s="16"/>
      <c r="HG1230" s="16"/>
      <c r="HH1230" s="16"/>
      <c r="HI1230" s="16"/>
      <c r="HJ1230" s="16"/>
      <c r="HK1230" s="16"/>
      <c r="HL1230" s="16"/>
      <c r="HM1230" s="16"/>
      <c r="HN1230" s="16"/>
      <c r="HO1230" s="16"/>
      <c r="HP1230" s="16"/>
      <c r="HQ1230" s="16"/>
      <c r="HR1230" s="16"/>
      <c r="HS1230" s="16"/>
      <c r="HT1230" s="16"/>
      <c r="HU1230" s="16"/>
      <c r="HV1230" s="16"/>
      <c r="HW1230" s="16"/>
      <c r="HX1230" s="16"/>
      <c r="HY1230" s="16"/>
      <c r="HZ1230" s="16"/>
      <c r="IA1230" s="16"/>
      <c r="IB1230" s="16"/>
      <c r="IC1230" s="16"/>
      <c r="ID1230" s="16"/>
      <c r="IE1230" s="16"/>
      <c r="IF1230" s="16"/>
      <c r="IG1230" s="16"/>
      <c r="IH1230" s="16"/>
      <c r="II1230" s="16"/>
      <c r="IJ1230" s="16"/>
      <c r="IK1230" s="16"/>
      <c r="IL1230" s="16"/>
      <c r="IM1230" s="16"/>
      <c r="IN1230" s="16"/>
      <c r="IO1230" s="16"/>
      <c r="IP1230" s="16"/>
      <c r="IQ1230" s="16"/>
      <c r="IR1230" s="16"/>
      <c r="IS1230" s="16"/>
      <c r="IT1230" s="16"/>
      <c r="IU1230" s="16"/>
      <c r="IV1230" s="16"/>
      <c r="IW1230" s="16"/>
      <c r="IX1230" s="16"/>
      <c r="IY1230" s="16"/>
      <c r="IZ1230" s="16"/>
      <c r="JA1230" s="16"/>
      <c r="JB1230" s="16"/>
      <c r="JC1230" s="16"/>
      <c r="JD1230" s="16"/>
      <c r="JE1230" s="16"/>
      <c r="JF1230" s="16"/>
      <c r="JG1230" s="16"/>
      <c r="JH1230" s="16"/>
      <c r="JI1230" s="16"/>
      <c r="JJ1230" s="16"/>
      <c r="JK1230" s="16"/>
      <c r="JL1230" s="16"/>
      <c r="JM1230" s="16"/>
      <c r="JN1230" s="16"/>
      <c r="JO1230" s="16"/>
      <c r="JP1230" s="16"/>
    </row>
    <row r="1231" spans="2:276" s="18" customFormat="1" ht="15.75" customHeight="1" x14ac:dyDescent="0.25">
      <c r="B1231" s="16"/>
      <c r="C1231" s="16"/>
      <c r="D1231" s="16"/>
      <c r="E1231" s="16"/>
      <c r="F1231" s="16"/>
      <c r="G1231" s="16"/>
      <c r="H1231" s="16"/>
      <c r="I1231" s="16"/>
      <c r="J1231" s="16"/>
      <c r="K1231" s="16"/>
      <c r="L1231" s="16"/>
      <c r="M1231" s="16"/>
      <c r="N1231" s="16"/>
      <c r="O1231" s="16"/>
      <c r="P1231" s="16"/>
      <c r="Q1231" s="16"/>
      <c r="R1231" s="16"/>
      <c r="S1231" s="16"/>
      <c r="T1231" s="16"/>
      <c r="U1231" s="16"/>
      <c r="V1231" s="16"/>
      <c r="W1231" s="16"/>
      <c r="X1231" s="16"/>
      <c r="Y1231" s="16"/>
      <c r="Z1231" s="16"/>
      <c r="AA1231" s="16"/>
      <c r="AB1231" s="16"/>
      <c r="AC1231" s="16"/>
      <c r="AD1231" s="16"/>
      <c r="AE1231" s="16"/>
      <c r="AF1231" s="16"/>
      <c r="AG1231" s="16"/>
      <c r="AH1231" s="16"/>
      <c r="AI1231" s="16"/>
      <c r="AJ1231" s="16"/>
      <c r="AK1231" s="16"/>
      <c r="AL1231" s="16"/>
      <c r="AM1231" s="16"/>
      <c r="AN1231" s="16"/>
      <c r="AO1231" s="16"/>
      <c r="AP1231" s="16"/>
      <c r="AQ1231" s="16"/>
      <c r="AR1231" s="16"/>
      <c r="AS1231" s="16"/>
      <c r="AT1231" s="16"/>
      <c r="AU1231" s="16"/>
      <c r="AV1231" s="16"/>
      <c r="AW1231" s="16"/>
      <c r="AX1231" s="16"/>
      <c r="AY1231" s="16"/>
      <c r="AZ1231" s="16"/>
      <c r="BA1231" s="16"/>
      <c r="BB1231" s="16"/>
      <c r="BC1231" s="16"/>
      <c r="BD1231" s="16"/>
      <c r="BE1231" s="16"/>
      <c r="BF1231" s="16"/>
      <c r="BG1231" s="16"/>
      <c r="BH1231" s="16"/>
      <c r="BI1231" s="16"/>
      <c r="BJ1231" s="16"/>
      <c r="BK1231" s="16"/>
      <c r="BL1231" s="16"/>
      <c r="BM1231" s="16"/>
      <c r="BN1231" s="16"/>
      <c r="BO1231" s="16"/>
      <c r="BP1231" s="16"/>
      <c r="BQ1231" s="16"/>
      <c r="BR1231" s="16"/>
      <c r="BS1231" s="16"/>
      <c r="BT1231" s="16"/>
      <c r="BU1231" s="16"/>
      <c r="BV1231" s="16"/>
      <c r="BW1231" s="16"/>
      <c r="BX1231" s="16"/>
      <c r="BY1231" s="16"/>
      <c r="BZ1231" s="16"/>
      <c r="CA1231" s="16"/>
      <c r="CB1231" s="16"/>
      <c r="CC1231" s="16"/>
      <c r="CD1231" s="16"/>
      <c r="CE1231" s="16"/>
      <c r="CF1231" s="16"/>
      <c r="CG1231" s="16"/>
      <c r="CH1231" s="16"/>
      <c r="CI1231" s="16"/>
      <c r="CJ1231" s="16"/>
      <c r="CK1231" s="16"/>
      <c r="CL1231" s="16"/>
      <c r="CM1231" s="16"/>
      <c r="CN1231" s="16"/>
      <c r="CO1231" s="16"/>
      <c r="CP1231" s="16"/>
      <c r="CQ1231" s="16"/>
      <c r="CR1231" s="16"/>
      <c r="CS1231" s="16"/>
      <c r="CT1231" s="16"/>
      <c r="CU1231" s="16"/>
      <c r="CV1231" s="16"/>
      <c r="CW1231" s="16"/>
      <c r="CX1231" s="16"/>
      <c r="CY1231" s="16"/>
      <c r="CZ1231" s="16"/>
      <c r="DA1231" s="16"/>
      <c r="DB1231" s="16"/>
      <c r="DC1231" s="16"/>
      <c r="DD1231" s="16"/>
      <c r="DE1231" s="16"/>
      <c r="DF1231" s="16"/>
      <c r="DG1231" s="16"/>
      <c r="DH1231" s="16"/>
      <c r="DI1231" s="16"/>
      <c r="DJ1231" s="16"/>
      <c r="DK1231" s="16"/>
      <c r="DL1231" s="16"/>
      <c r="DM1231" s="16"/>
      <c r="DN1231" s="16"/>
      <c r="DO1231" s="16"/>
      <c r="DP1231" s="16"/>
      <c r="DQ1231" s="16"/>
      <c r="DR1231" s="16"/>
      <c r="DS1231" s="16"/>
      <c r="DT1231" s="16"/>
      <c r="DU1231" s="16"/>
      <c r="DV1231" s="16"/>
      <c r="DW1231" s="16"/>
      <c r="DX1231" s="16"/>
      <c r="DY1231" s="16"/>
      <c r="DZ1231" s="16"/>
      <c r="EA1231" s="16"/>
      <c r="EB1231" s="16"/>
      <c r="EC1231" s="16"/>
      <c r="ED1231" s="16"/>
      <c r="EE1231" s="16"/>
      <c r="EF1231" s="16"/>
      <c r="EG1231" s="16"/>
      <c r="EH1231" s="16"/>
      <c r="EI1231" s="16"/>
      <c r="EJ1231" s="16"/>
      <c r="EK1231" s="16"/>
      <c r="EL1231" s="16"/>
      <c r="EM1231" s="16"/>
      <c r="EN1231" s="16"/>
      <c r="EO1231" s="16"/>
      <c r="EP1231" s="16"/>
      <c r="EQ1231" s="16"/>
      <c r="ER1231" s="16"/>
      <c r="ES1231" s="16"/>
      <c r="ET1231" s="16"/>
      <c r="EU1231" s="16"/>
      <c r="EV1231" s="16"/>
      <c r="EW1231" s="16"/>
      <c r="EX1231" s="16"/>
      <c r="EY1231" s="16"/>
      <c r="EZ1231" s="16"/>
      <c r="FA1231" s="16"/>
      <c r="FB1231" s="16"/>
      <c r="FC1231" s="16"/>
      <c r="FD1231" s="16"/>
      <c r="FE1231" s="16"/>
      <c r="FF1231" s="16"/>
      <c r="FG1231" s="16"/>
      <c r="FH1231" s="16"/>
      <c r="FI1231" s="16"/>
      <c r="FJ1231" s="16"/>
      <c r="FK1231" s="16"/>
      <c r="FL1231" s="16"/>
      <c r="FM1231" s="16"/>
      <c r="FN1231" s="16"/>
      <c r="FO1231" s="16"/>
      <c r="FP1231" s="16"/>
      <c r="FQ1231" s="16"/>
      <c r="FR1231" s="16"/>
      <c r="FS1231" s="16"/>
      <c r="FT1231" s="16"/>
      <c r="FU1231" s="16"/>
      <c r="FV1231" s="16"/>
      <c r="FW1231" s="16"/>
      <c r="FX1231" s="16"/>
      <c r="FY1231" s="16"/>
      <c r="FZ1231" s="16"/>
      <c r="GA1231" s="16"/>
      <c r="GB1231" s="16"/>
      <c r="GC1231" s="16"/>
      <c r="GD1231" s="16"/>
      <c r="GE1231" s="16"/>
      <c r="GF1231" s="16"/>
      <c r="GG1231" s="16"/>
      <c r="GH1231" s="16"/>
      <c r="GI1231" s="16"/>
      <c r="GJ1231" s="16"/>
      <c r="GK1231" s="16"/>
      <c r="GL1231" s="16"/>
      <c r="GM1231" s="16"/>
      <c r="GN1231" s="16"/>
      <c r="GO1231" s="16"/>
      <c r="GP1231" s="16"/>
      <c r="GQ1231" s="16"/>
      <c r="GR1231" s="16"/>
      <c r="GS1231" s="16"/>
      <c r="GT1231" s="16"/>
      <c r="GU1231" s="16"/>
      <c r="GV1231" s="16"/>
      <c r="GW1231" s="16"/>
      <c r="GX1231" s="16"/>
      <c r="GY1231" s="16"/>
      <c r="GZ1231" s="16"/>
      <c r="HA1231" s="16"/>
      <c r="HB1231" s="16"/>
      <c r="HC1231" s="16"/>
      <c r="HD1231" s="16"/>
      <c r="HE1231" s="16"/>
      <c r="HF1231" s="16"/>
      <c r="HG1231" s="16"/>
      <c r="HH1231" s="16"/>
      <c r="HI1231" s="16"/>
      <c r="HJ1231" s="16"/>
      <c r="HK1231" s="16"/>
      <c r="HL1231" s="16"/>
      <c r="HM1231" s="16"/>
      <c r="HN1231" s="16"/>
      <c r="HO1231" s="16"/>
      <c r="HP1231" s="16"/>
      <c r="HQ1231" s="16"/>
      <c r="HR1231" s="16"/>
      <c r="HS1231" s="16"/>
      <c r="HT1231" s="16"/>
      <c r="HU1231" s="16"/>
      <c r="HV1231" s="16"/>
      <c r="HW1231" s="16"/>
      <c r="HX1231" s="16"/>
      <c r="HY1231" s="16"/>
      <c r="HZ1231" s="16"/>
      <c r="IA1231" s="16"/>
      <c r="IB1231" s="16"/>
      <c r="IC1231" s="16"/>
      <c r="ID1231" s="16"/>
      <c r="IE1231" s="16"/>
      <c r="IF1231" s="16"/>
      <c r="IG1231" s="16"/>
      <c r="IH1231" s="16"/>
      <c r="II1231" s="16"/>
      <c r="IJ1231" s="16"/>
      <c r="IK1231" s="16"/>
      <c r="IL1231" s="16"/>
      <c r="IM1231" s="16"/>
      <c r="IN1231" s="16"/>
      <c r="IO1231" s="16"/>
      <c r="IP1231" s="16"/>
      <c r="IQ1231" s="16"/>
      <c r="IR1231" s="16"/>
      <c r="IS1231" s="16"/>
      <c r="IT1231" s="16"/>
      <c r="IU1231" s="16"/>
      <c r="IV1231" s="16"/>
      <c r="IW1231" s="16"/>
      <c r="IX1231" s="16"/>
      <c r="IY1231" s="16"/>
      <c r="IZ1231" s="16"/>
      <c r="JA1231" s="16"/>
      <c r="JB1231" s="16"/>
      <c r="JC1231" s="16"/>
      <c r="JD1231" s="16"/>
      <c r="JE1231" s="16"/>
      <c r="JF1231" s="16"/>
      <c r="JG1231" s="16"/>
      <c r="JH1231" s="16"/>
      <c r="JI1231" s="16"/>
      <c r="JJ1231" s="16"/>
      <c r="JK1231" s="16"/>
      <c r="JL1231" s="16"/>
      <c r="JM1231" s="16"/>
      <c r="JN1231" s="16"/>
      <c r="JO1231" s="16"/>
      <c r="JP1231" s="16"/>
    </row>
    <row r="1232" spans="2:276" s="18" customFormat="1" ht="15.75" customHeight="1" x14ac:dyDescent="0.25">
      <c r="B1232" s="16"/>
      <c r="C1232" s="16"/>
      <c r="D1232" s="16"/>
      <c r="E1232" s="16"/>
      <c r="F1232" s="16"/>
      <c r="G1232" s="16"/>
      <c r="H1232" s="16"/>
      <c r="I1232" s="16"/>
      <c r="J1232" s="16"/>
      <c r="K1232" s="16"/>
      <c r="L1232" s="16"/>
      <c r="M1232" s="16"/>
      <c r="N1232" s="16"/>
      <c r="O1232" s="16"/>
      <c r="P1232" s="16"/>
      <c r="Q1232" s="16"/>
      <c r="R1232" s="16"/>
      <c r="S1232" s="16"/>
      <c r="T1232" s="16"/>
      <c r="U1232" s="16"/>
      <c r="V1232" s="16"/>
      <c r="W1232" s="16"/>
      <c r="X1232" s="16"/>
      <c r="Y1232" s="16"/>
      <c r="Z1232" s="16"/>
      <c r="AA1232" s="16"/>
      <c r="AB1232" s="16"/>
      <c r="AC1232" s="16"/>
      <c r="AD1232" s="16"/>
      <c r="AE1232" s="16"/>
      <c r="AF1232" s="16"/>
      <c r="AG1232" s="16"/>
      <c r="AH1232" s="16"/>
      <c r="AI1232" s="16"/>
      <c r="AJ1232" s="16"/>
      <c r="AK1232" s="16"/>
      <c r="AL1232" s="16"/>
      <c r="AM1232" s="16"/>
      <c r="AN1232" s="16"/>
      <c r="AO1232" s="16"/>
      <c r="AP1232" s="16"/>
      <c r="AQ1232" s="16"/>
      <c r="AR1232" s="16"/>
      <c r="AS1232" s="16"/>
      <c r="AT1232" s="16"/>
      <c r="AU1232" s="16"/>
      <c r="AV1232" s="16"/>
      <c r="AW1232" s="16"/>
      <c r="AX1232" s="16"/>
      <c r="AY1232" s="16"/>
      <c r="AZ1232" s="16"/>
      <c r="BA1232" s="16"/>
      <c r="BB1232" s="16"/>
      <c r="BC1232" s="16"/>
      <c r="BD1232" s="16"/>
      <c r="BE1232" s="16"/>
      <c r="BF1232" s="16"/>
      <c r="BG1232" s="16"/>
      <c r="BH1232" s="16"/>
      <c r="BI1232" s="16"/>
      <c r="BJ1232" s="16"/>
      <c r="BK1232" s="16"/>
      <c r="BL1232" s="16"/>
      <c r="BM1232" s="16"/>
      <c r="BN1232" s="16"/>
      <c r="BO1232" s="16"/>
      <c r="BP1232" s="16"/>
      <c r="BQ1232" s="16"/>
      <c r="BR1232" s="16"/>
      <c r="BS1232" s="16"/>
      <c r="BT1232" s="16"/>
      <c r="BU1232" s="16"/>
      <c r="BV1232" s="16"/>
      <c r="BW1232" s="16"/>
      <c r="BX1232" s="16"/>
      <c r="BY1232" s="16"/>
      <c r="BZ1232" s="16"/>
      <c r="CA1232" s="16"/>
      <c r="CB1232" s="16"/>
      <c r="CC1232" s="16"/>
      <c r="CD1232" s="16"/>
      <c r="CE1232" s="16"/>
      <c r="CF1232" s="16"/>
      <c r="CG1232" s="16"/>
      <c r="CH1232" s="16"/>
      <c r="CI1232" s="16"/>
      <c r="CJ1232" s="16"/>
      <c r="CK1232" s="16"/>
      <c r="CL1232" s="16"/>
      <c r="CM1232" s="16"/>
      <c r="CN1232" s="16"/>
      <c r="CO1232" s="16"/>
      <c r="CP1232" s="16"/>
      <c r="CQ1232" s="16"/>
      <c r="CR1232" s="16"/>
      <c r="CS1232" s="16"/>
      <c r="CT1232" s="16"/>
      <c r="CU1232" s="16"/>
      <c r="CV1232" s="16"/>
      <c r="CW1232" s="16"/>
      <c r="CX1232" s="16"/>
      <c r="CY1232" s="16"/>
      <c r="CZ1232" s="16"/>
      <c r="DA1232" s="16"/>
      <c r="DB1232" s="16"/>
      <c r="DC1232" s="16"/>
      <c r="DD1232" s="16"/>
      <c r="DE1232" s="16"/>
      <c r="DF1232" s="16"/>
      <c r="DG1232" s="16"/>
      <c r="DH1232" s="16"/>
      <c r="DI1232" s="16"/>
      <c r="DJ1232" s="16"/>
      <c r="DK1232" s="16"/>
      <c r="DL1232" s="16"/>
      <c r="DM1232" s="16"/>
      <c r="DN1232" s="16"/>
      <c r="DO1232" s="16"/>
      <c r="DP1232" s="16"/>
      <c r="DQ1232" s="16"/>
      <c r="DR1232" s="16"/>
      <c r="DS1232" s="16"/>
      <c r="DT1232" s="16"/>
      <c r="DU1232" s="16"/>
      <c r="DV1232" s="16"/>
      <c r="DW1232" s="16"/>
      <c r="DX1232" s="16"/>
      <c r="DY1232" s="16"/>
      <c r="DZ1232" s="16"/>
      <c r="EA1232" s="16"/>
      <c r="EB1232" s="16"/>
      <c r="EC1232" s="16"/>
      <c r="ED1232" s="16"/>
      <c r="EE1232" s="16"/>
      <c r="EF1232" s="16"/>
      <c r="EG1232" s="16"/>
      <c r="EH1232" s="16"/>
      <c r="EI1232" s="16"/>
      <c r="EJ1232" s="16"/>
      <c r="EK1232" s="16"/>
      <c r="EL1232" s="16"/>
      <c r="EM1232" s="16"/>
      <c r="EN1232" s="16"/>
      <c r="EO1232" s="16"/>
      <c r="EP1232" s="16"/>
      <c r="EQ1232" s="16"/>
      <c r="ER1232" s="16"/>
      <c r="ES1232" s="16"/>
      <c r="ET1232" s="16"/>
      <c r="EU1232" s="16"/>
      <c r="EV1232" s="16"/>
      <c r="EW1232" s="16"/>
      <c r="EX1232" s="16"/>
      <c r="EY1232" s="16"/>
      <c r="EZ1232" s="16"/>
      <c r="FA1232" s="16"/>
      <c r="FB1232" s="16"/>
      <c r="FC1232" s="16"/>
      <c r="FD1232" s="16"/>
      <c r="FE1232" s="16"/>
      <c r="FF1232" s="16"/>
      <c r="FG1232" s="16"/>
      <c r="FH1232" s="16"/>
      <c r="FI1232" s="16"/>
      <c r="FJ1232" s="16"/>
      <c r="FK1232" s="16"/>
      <c r="FL1232" s="16"/>
      <c r="FM1232" s="16"/>
      <c r="FN1232" s="16"/>
      <c r="FO1232" s="16"/>
      <c r="FP1232" s="16"/>
      <c r="FQ1232" s="16"/>
      <c r="FR1232" s="16"/>
      <c r="FS1232" s="16"/>
      <c r="FT1232" s="16"/>
      <c r="FU1232" s="16"/>
      <c r="FV1232" s="16"/>
      <c r="FW1232" s="16"/>
      <c r="FX1232" s="16"/>
      <c r="FY1232" s="16"/>
      <c r="FZ1232" s="16"/>
      <c r="GA1232" s="16"/>
      <c r="GB1232" s="16"/>
      <c r="GC1232" s="16"/>
      <c r="GD1232" s="16"/>
      <c r="GE1232" s="16"/>
      <c r="GF1232" s="16"/>
      <c r="GG1232" s="16"/>
      <c r="GH1232" s="16"/>
      <c r="GI1232" s="16"/>
      <c r="GJ1232" s="16"/>
      <c r="GK1232" s="16"/>
      <c r="GL1232" s="16"/>
      <c r="GM1232" s="16"/>
      <c r="GN1232" s="16"/>
      <c r="GO1232" s="16"/>
      <c r="GP1232" s="16"/>
      <c r="GQ1232" s="16"/>
      <c r="GR1232" s="16"/>
      <c r="GS1232" s="16"/>
      <c r="GT1232" s="16"/>
      <c r="GU1232" s="16"/>
      <c r="GV1232" s="16"/>
      <c r="GW1232" s="16"/>
      <c r="GX1232" s="16"/>
      <c r="GY1232" s="16"/>
      <c r="GZ1232" s="16"/>
      <c r="HA1232" s="16"/>
      <c r="HB1232" s="16"/>
      <c r="HC1232" s="16"/>
      <c r="HD1232" s="16"/>
      <c r="HE1232" s="16"/>
      <c r="HF1232" s="16"/>
      <c r="HG1232" s="16"/>
      <c r="HH1232" s="16"/>
      <c r="HI1232" s="16"/>
      <c r="HJ1232" s="16"/>
      <c r="HK1232" s="16"/>
      <c r="HL1232" s="16"/>
      <c r="HM1232" s="16"/>
      <c r="HN1232" s="16"/>
      <c r="HO1232" s="16"/>
      <c r="HP1232" s="16"/>
      <c r="HQ1232" s="16"/>
      <c r="HR1232" s="16"/>
      <c r="HS1232" s="16"/>
      <c r="HT1232" s="16"/>
      <c r="HU1232" s="16"/>
      <c r="HV1232" s="16"/>
      <c r="HW1232" s="16"/>
      <c r="HX1232" s="16"/>
      <c r="HY1232" s="16"/>
      <c r="HZ1232" s="16"/>
      <c r="IA1232" s="16"/>
      <c r="IB1232" s="16"/>
      <c r="IC1232" s="16"/>
      <c r="ID1232" s="16"/>
      <c r="IE1232" s="16"/>
      <c r="IF1232" s="16"/>
      <c r="IG1232" s="16"/>
      <c r="IH1232" s="16"/>
      <c r="II1232" s="16"/>
      <c r="IJ1232" s="16"/>
      <c r="IK1232" s="16"/>
      <c r="IL1232" s="16"/>
      <c r="IM1232" s="16"/>
      <c r="IN1232" s="16"/>
      <c r="IO1232" s="16"/>
      <c r="IP1232" s="16"/>
      <c r="IQ1232" s="16"/>
      <c r="IR1232" s="16"/>
      <c r="IS1232" s="16"/>
      <c r="IT1232" s="16"/>
      <c r="IU1232" s="16"/>
      <c r="IV1232" s="16"/>
      <c r="IW1232" s="16"/>
      <c r="IX1232" s="16"/>
      <c r="IY1232" s="16"/>
      <c r="IZ1232" s="16"/>
      <c r="JA1232" s="16"/>
      <c r="JB1232" s="16"/>
      <c r="JC1232" s="16"/>
      <c r="JD1232" s="16"/>
      <c r="JE1232" s="16"/>
      <c r="JF1232" s="16"/>
      <c r="JG1232" s="16"/>
      <c r="JH1232" s="16"/>
      <c r="JI1232" s="16"/>
      <c r="JJ1232" s="16"/>
      <c r="JK1232" s="16"/>
      <c r="JL1232" s="16"/>
      <c r="JM1232" s="16"/>
      <c r="JN1232" s="16"/>
      <c r="JO1232" s="16"/>
      <c r="JP1232" s="16"/>
    </row>
    <row r="1233" spans="2:276" s="18" customFormat="1" ht="15.75" customHeight="1" x14ac:dyDescent="0.25">
      <c r="B1233" s="16"/>
      <c r="C1233" s="16"/>
      <c r="D1233" s="16"/>
      <c r="E1233" s="16"/>
      <c r="F1233" s="16"/>
      <c r="G1233" s="16"/>
      <c r="H1233" s="16"/>
      <c r="I1233" s="16"/>
      <c r="J1233" s="16"/>
      <c r="K1233" s="16"/>
      <c r="L1233" s="16"/>
      <c r="M1233" s="16"/>
      <c r="N1233" s="16"/>
      <c r="O1233" s="16"/>
      <c r="P1233" s="16"/>
      <c r="Q1233" s="16"/>
      <c r="R1233" s="16"/>
      <c r="S1233" s="16"/>
      <c r="T1233" s="16"/>
      <c r="U1233" s="16"/>
      <c r="V1233" s="16"/>
      <c r="W1233" s="16"/>
      <c r="X1233" s="16"/>
      <c r="Y1233" s="16"/>
      <c r="Z1233" s="16"/>
      <c r="AA1233" s="16"/>
      <c r="AB1233" s="16"/>
      <c r="AC1233" s="16"/>
      <c r="AD1233" s="16"/>
      <c r="AE1233" s="16"/>
      <c r="AF1233" s="16"/>
      <c r="AG1233" s="16"/>
      <c r="AH1233" s="16"/>
      <c r="AI1233" s="16"/>
      <c r="AJ1233" s="16"/>
      <c r="AK1233" s="16"/>
      <c r="AL1233" s="16"/>
      <c r="AM1233" s="16"/>
      <c r="AN1233" s="16"/>
      <c r="AO1233" s="16"/>
      <c r="AP1233" s="16"/>
      <c r="AQ1233" s="16"/>
      <c r="AR1233" s="16"/>
      <c r="AS1233" s="16"/>
      <c r="AT1233" s="16"/>
      <c r="AU1233" s="16"/>
      <c r="AV1233" s="16"/>
      <c r="AW1233" s="16"/>
      <c r="AX1233" s="16"/>
      <c r="AY1233" s="16"/>
      <c r="AZ1233" s="16"/>
      <c r="BA1233" s="16"/>
      <c r="BB1233" s="16"/>
      <c r="BC1233" s="16"/>
      <c r="BD1233" s="16"/>
      <c r="BE1233" s="16"/>
      <c r="BF1233" s="16"/>
      <c r="BG1233" s="16"/>
      <c r="BH1233" s="16"/>
      <c r="BI1233" s="16"/>
      <c r="BJ1233" s="16"/>
      <c r="BK1233" s="16"/>
      <c r="BL1233" s="16"/>
      <c r="BM1233" s="16"/>
      <c r="BN1233" s="16"/>
      <c r="BO1233" s="16"/>
      <c r="BP1233" s="16"/>
      <c r="BQ1233" s="16"/>
      <c r="BR1233" s="16"/>
      <c r="BS1233" s="16"/>
      <c r="BT1233" s="16"/>
      <c r="BU1233" s="16"/>
      <c r="BV1233" s="16"/>
      <c r="BW1233" s="16"/>
      <c r="BX1233" s="16"/>
      <c r="BY1233" s="16"/>
      <c r="BZ1233" s="16"/>
      <c r="CA1233" s="16"/>
      <c r="CB1233" s="16"/>
      <c r="CC1233" s="16"/>
      <c r="CD1233" s="16"/>
      <c r="CE1233" s="16"/>
      <c r="CF1233" s="16"/>
      <c r="CG1233" s="16"/>
      <c r="CH1233" s="16"/>
      <c r="CI1233" s="16"/>
      <c r="CJ1233" s="16"/>
      <c r="CK1233" s="16"/>
      <c r="CL1233" s="16"/>
      <c r="CM1233" s="16"/>
      <c r="CN1233" s="16"/>
      <c r="CO1233" s="16"/>
      <c r="CP1233" s="16"/>
      <c r="CQ1233" s="16"/>
      <c r="CR1233" s="16"/>
      <c r="CS1233" s="16"/>
      <c r="CT1233" s="16"/>
      <c r="CU1233" s="16"/>
      <c r="CV1233" s="16"/>
      <c r="CW1233" s="16"/>
      <c r="CX1233" s="16"/>
      <c r="CY1233" s="16"/>
      <c r="CZ1233" s="16"/>
      <c r="DA1233" s="16"/>
      <c r="DB1233" s="16"/>
      <c r="DC1233" s="16"/>
      <c r="DD1233" s="16"/>
      <c r="DE1233" s="16"/>
      <c r="DF1233" s="16"/>
      <c r="DG1233" s="16"/>
      <c r="DH1233" s="16"/>
      <c r="DI1233" s="16"/>
      <c r="DJ1233" s="16"/>
      <c r="DK1233" s="16"/>
      <c r="DL1233" s="16"/>
      <c r="DM1233" s="16"/>
      <c r="DN1233" s="16"/>
      <c r="DO1233" s="16"/>
      <c r="DP1233" s="16"/>
      <c r="DQ1233" s="16"/>
      <c r="DR1233" s="16"/>
      <c r="DS1233" s="16"/>
      <c r="DT1233" s="16"/>
      <c r="DU1233" s="16"/>
      <c r="DV1233" s="16"/>
      <c r="DW1233" s="16"/>
      <c r="DX1233" s="16"/>
      <c r="DY1233" s="16"/>
      <c r="DZ1233" s="16"/>
      <c r="EA1233" s="16"/>
      <c r="EB1233" s="16"/>
      <c r="EC1233" s="16"/>
      <c r="ED1233" s="16"/>
      <c r="EE1233" s="16"/>
      <c r="EF1233" s="16"/>
      <c r="EG1233" s="16"/>
      <c r="EH1233" s="16"/>
      <c r="EI1233" s="16"/>
      <c r="EJ1233" s="16"/>
      <c r="EK1233" s="16"/>
      <c r="EL1233" s="16"/>
      <c r="EM1233" s="16"/>
      <c r="EN1233" s="16"/>
      <c r="EO1233" s="16"/>
      <c r="EP1233" s="16"/>
      <c r="EQ1233" s="16"/>
      <c r="ER1233" s="16"/>
      <c r="ES1233" s="16"/>
      <c r="ET1233" s="16"/>
      <c r="EU1233" s="16"/>
      <c r="EV1233" s="16"/>
      <c r="EW1233" s="16"/>
      <c r="EX1233" s="16"/>
      <c r="EY1233" s="16"/>
      <c r="EZ1233" s="16"/>
      <c r="FA1233" s="16"/>
      <c r="FB1233" s="16"/>
      <c r="FC1233" s="16"/>
      <c r="FD1233" s="16"/>
      <c r="FE1233" s="16"/>
      <c r="FF1233" s="16"/>
      <c r="FG1233" s="16"/>
      <c r="FH1233" s="16"/>
      <c r="FI1233" s="16"/>
      <c r="FJ1233" s="16"/>
      <c r="FK1233" s="16"/>
      <c r="FL1233" s="16"/>
      <c r="FM1233" s="16"/>
      <c r="FN1233" s="16"/>
      <c r="FO1233" s="16"/>
      <c r="FP1233" s="16"/>
      <c r="FQ1233" s="16"/>
      <c r="FR1233" s="16"/>
      <c r="FS1233" s="16"/>
      <c r="FT1233" s="16"/>
      <c r="FU1233" s="16"/>
      <c r="FV1233" s="16"/>
      <c r="FW1233" s="16"/>
      <c r="FX1233" s="16"/>
      <c r="FY1233" s="16"/>
      <c r="FZ1233" s="16"/>
      <c r="GA1233" s="16"/>
      <c r="GB1233" s="16"/>
      <c r="GC1233" s="16"/>
      <c r="GD1233" s="16"/>
      <c r="GE1233" s="16"/>
      <c r="GF1233" s="16"/>
      <c r="GG1233" s="16"/>
      <c r="GH1233" s="16"/>
      <c r="GI1233" s="16"/>
      <c r="GJ1233" s="16"/>
      <c r="GK1233" s="16"/>
      <c r="GL1233" s="16"/>
      <c r="GM1233" s="16"/>
      <c r="GN1233" s="16"/>
      <c r="GO1233" s="16"/>
      <c r="GP1233" s="16"/>
      <c r="GQ1233" s="16"/>
      <c r="GR1233" s="16"/>
      <c r="GS1233" s="16"/>
      <c r="GT1233" s="16"/>
      <c r="GU1233" s="16"/>
      <c r="GV1233" s="16"/>
      <c r="GW1233" s="16"/>
      <c r="GX1233" s="16"/>
      <c r="GY1233" s="16"/>
      <c r="GZ1233" s="16"/>
      <c r="HA1233" s="16"/>
      <c r="HB1233" s="16"/>
      <c r="HC1233" s="16"/>
      <c r="HD1233" s="16"/>
      <c r="HE1233" s="16"/>
      <c r="HF1233" s="16"/>
      <c r="HG1233" s="16"/>
      <c r="HH1233" s="16"/>
      <c r="HI1233" s="16"/>
      <c r="HJ1233" s="16"/>
      <c r="HK1233" s="16"/>
      <c r="HL1233" s="16"/>
      <c r="HM1233" s="16"/>
      <c r="HN1233" s="16"/>
      <c r="HO1233" s="16"/>
      <c r="HP1233" s="16"/>
      <c r="HQ1233" s="16"/>
      <c r="HR1233" s="16"/>
      <c r="HS1233" s="16"/>
      <c r="HT1233" s="16"/>
      <c r="HU1233" s="16"/>
      <c r="HV1233" s="16"/>
      <c r="HW1233" s="16"/>
      <c r="HX1233" s="16"/>
      <c r="HY1233" s="16"/>
      <c r="HZ1233" s="16"/>
      <c r="IA1233" s="16"/>
      <c r="IB1233" s="16"/>
      <c r="IC1233" s="16"/>
      <c r="ID1233" s="16"/>
      <c r="IE1233" s="16"/>
      <c r="IF1233" s="16"/>
      <c r="IG1233" s="16"/>
      <c r="IH1233" s="16"/>
      <c r="II1233" s="16"/>
      <c r="IJ1233" s="16"/>
      <c r="IK1233" s="16"/>
      <c r="IL1233" s="16"/>
      <c r="IM1233" s="16"/>
      <c r="IN1233" s="16"/>
      <c r="IO1233" s="16"/>
      <c r="IP1233" s="16"/>
      <c r="IQ1233" s="16"/>
      <c r="IR1233" s="16"/>
      <c r="IS1233" s="16"/>
      <c r="IT1233" s="16"/>
      <c r="IU1233" s="16"/>
      <c r="IV1233" s="16"/>
      <c r="IW1233" s="16"/>
      <c r="IX1233" s="16"/>
      <c r="IY1233" s="16"/>
      <c r="IZ1233" s="16"/>
      <c r="JA1233" s="16"/>
      <c r="JB1233" s="16"/>
      <c r="JC1233" s="16"/>
      <c r="JD1233" s="16"/>
      <c r="JE1233" s="16"/>
      <c r="JF1233" s="16"/>
      <c r="JG1233" s="16"/>
      <c r="JH1233" s="16"/>
      <c r="JI1233" s="16"/>
      <c r="JJ1233" s="16"/>
      <c r="JK1233" s="16"/>
      <c r="JL1233" s="16"/>
      <c r="JM1233" s="16"/>
      <c r="JN1233" s="16"/>
      <c r="JO1233" s="16"/>
      <c r="JP1233" s="16"/>
    </row>
    <row r="1234" spans="2:276" s="18" customFormat="1" ht="15.75" customHeight="1" x14ac:dyDescent="0.25">
      <c r="B1234" s="16"/>
      <c r="C1234" s="16"/>
      <c r="D1234" s="16"/>
      <c r="E1234" s="16"/>
      <c r="F1234" s="16"/>
      <c r="G1234" s="16"/>
      <c r="H1234" s="16"/>
      <c r="I1234" s="16"/>
      <c r="J1234" s="16"/>
      <c r="K1234" s="16"/>
      <c r="L1234" s="16"/>
      <c r="M1234" s="16"/>
      <c r="N1234" s="16"/>
      <c r="O1234" s="16"/>
      <c r="P1234" s="16"/>
      <c r="Q1234" s="16"/>
      <c r="R1234" s="16"/>
      <c r="S1234" s="16"/>
      <c r="T1234" s="16"/>
      <c r="U1234" s="16"/>
      <c r="V1234" s="16"/>
      <c r="W1234" s="16"/>
      <c r="X1234" s="16"/>
      <c r="Y1234" s="16"/>
      <c r="Z1234" s="16"/>
      <c r="AA1234" s="16"/>
      <c r="AB1234" s="16"/>
      <c r="AC1234" s="16"/>
      <c r="AD1234" s="16"/>
      <c r="AE1234" s="16"/>
      <c r="AF1234" s="16"/>
      <c r="AG1234" s="16"/>
      <c r="AH1234" s="16"/>
      <c r="AI1234" s="16"/>
      <c r="AJ1234" s="16"/>
      <c r="AK1234" s="16"/>
      <c r="AL1234" s="16"/>
      <c r="AM1234" s="16"/>
      <c r="AN1234" s="16"/>
      <c r="AO1234" s="16"/>
      <c r="AP1234" s="16"/>
      <c r="AQ1234" s="16"/>
      <c r="AR1234" s="16"/>
      <c r="AS1234" s="16"/>
      <c r="AT1234" s="16"/>
      <c r="AU1234" s="16"/>
      <c r="AV1234" s="16"/>
      <c r="AW1234" s="16"/>
      <c r="AX1234" s="16"/>
      <c r="AY1234" s="16"/>
      <c r="AZ1234" s="16"/>
      <c r="BA1234" s="16"/>
      <c r="BB1234" s="16"/>
      <c r="BC1234" s="16"/>
      <c r="BD1234" s="16"/>
      <c r="BE1234" s="16"/>
      <c r="BF1234" s="16"/>
      <c r="BG1234" s="16"/>
      <c r="BH1234" s="16"/>
      <c r="BI1234" s="16"/>
      <c r="BJ1234" s="16"/>
      <c r="BK1234" s="16"/>
      <c r="BL1234" s="16"/>
      <c r="BM1234" s="16"/>
      <c r="BN1234" s="16"/>
      <c r="BO1234" s="16"/>
      <c r="BP1234" s="16"/>
      <c r="BQ1234" s="16"/>
      <c r="BR1234" s="16"/>
      <c r="BS1234" s="16"/>
      <c r="BT1234" s="16"/>
      <c r="BU1234" s="16"/>
      <c r="BV1234" s="16"/>
      <c r="BW1234" s="16"/>
      <c r="BX1234" s="16"/>
      <c r="BY1234" s="16"/>
      <c r="BZ1234" s="16"/>
      <c r="CA1234" s="16"/>
      <c r="CB1234" s="16"/>
      <c r="CC1234" s="16"/>
      <c r="CD1234" s="16"/>
      <c r="CE1234" s="16"/>
      <c r="CF1234" s="16"/>
      <c r="CG1234" s="16"/>
      <c r="CH1234" s="16"/>
      <c r="CI1234" s="16"/>
      <c r="CJ1234" s="16"/>
      <c r="CK1234" s="16"/>
      <c r="CL1234" s="16"/>
      <c r="CM1234" s="16"/>
      <c r="CN1234" s="16"/>
      <c r="CO1234" s="16"/>
      <c r="CP1234" s="16"/>
      <c r="CQ1234" s="16"/>
      <c r="CR1234" s="16"/>
      <c r="CS1234" s="16"/>
      <c r="CT1234" s="16"/>
      <c r="CU1234" s="16"/>
      <c r="CV1234" s="16"/>
      <c r="CW1234" s="16"/>
      <c r="CX1234" s="16"/>
      <c r="CY1234" s="16"/>
      <c r="CZ1234" s="16"/>
      <c r="DA1234" s="16"/>
      <c r="DB1234" s="16"/>
      <c r="DC1234" s="16"/>
      <c r="DD1234" s="16"/>
      <c r="DE1234" s="16"/>
      <c r="DF1234" s="16"/>
      <c r="DG1234" s="16"/>
      <c r="DH1234" s="16"/>
      <c r="DI1234" s="16"/>
      <c r="DJ1234" s="16"/>
      <c r="DK1234" s="16"/>
      <c r="DL1234" s="16"/>
      <c r="DM1234" s="16"/>
      <c r="DN1234" s="16"/>
      <c r="DO1234" s="16"/>
      <c r="DP1234" s="16"/>
      <c r="DQ1234" s="16"/>
      <c r="DR1234" s="16"/>
      <c r="DS1234" s="16"/>
      <c r="DT1234" s="16"/>
      <c r="DU1234" s="16"/>
      <c r="DV1234" s="16"/>
      <c r="DW1234" s="16"/>
      <c r="DX1234" s="16"/>
      <c r="DY1234" s="16"/>
      <c r="DZ1234" s="16"/>
      <c r="EA1234" s="16"/>
      <c r="EB1234" s="16"/>
      <c r="EC1234" s="16"/>
      <c r="ED1234" s="16"/>
      <c r="EE1234" s="16"/>
      <c r="EF1234" s="16"/>
      <c r="EG1234" s="16"/>
      <c r="EH1234" s="16"/>
      <c r="EI1234" s="16"/>
      <c r="EJ1234" s="16"/>
      <c r="EK1234" s="16"/>
      <c r="EL1234" s="16"/>
      <c r="EM1234" s="16"/>
      <c r="EN1234" s="16"/>
      <c r="EO1234" s="16"/>
      <c r="EP1234" s="16"/>
      <c r="EQ1234" s="16"/>
      <c r="ER1234" s="16"/>
      <c r="ES1234" s="16"/>
      <c r="ET1234" s="16"/>
      <c r="EU1234" s="16"/>
      <c r="EV1234" s="16"/>
      <c r="EW1234" s="16"/>
      <c r="EX1234" s="16"/>
      <c r="EY1234" s="16"/>
      <c r="EZ1234" s="16"/>
      <c r="FA1234" s="16"/>
      <c r="FB1234" s="16"/>
      <c r="FC1234" s="16"/>
      <c r="FD1234" s="16"/>
      <c r="FE1234" s="16"/>
      <c r="FF1234" s="16"/>
      <c r="FG1234" s="16"/>
      <c r="FH1234" s="16"/>
      <c r="FI1234" s="16"/>
      <c r="FJ1234" s="16"/>
      <c r="FK1234" s="16"/>
      <c r="FL1234" s="16"/>
      <c r="FM1234" s="16"/>
      <c r="FN1234" s="16"/>
      <c r="FO1234" s="16"/>
      <c r="FP1234" s="16"/>
      <c r="FQ1234" s="16"/>
      <c r="FR1234" s="16"/>
      <c r="FS1234" s="16"/>
      <c r="FT1234" s="16"/>
      <c r="FU1234" s="16"/>
      <c r="FV1234" s="16"/>
      <c r="FW1234" s="16"/>
      <c r="FX1234" s="16"/>
      <c r="FY1234" s="16"/>
      <c r="FZ1234" s="16"/>
      <c r="GA1234" s="16"/>
      <c r="GB1234" s="16"/>
      <c r="GC1234" s="16"/>
      <c r="GD1234" s="16"/>
      <c r="GE1234" s="16"/>
      <c r="GF1234" s="16"/>
      <c r="GG1234" s="16"/>
      <c r="GH1234" s="16"/>
      <c r="GI1234" s="16"/>
      <c r="GJ1234" s="16"/>
      <c r="GK1234" s="16"/>
      <c r="GL1234" s="16"/>
      <c r="GM1234" s="16"/>
      <c r="GN1234" s="16"/>
      <c r="GO1234" s="16"/>
      <c r="GP1234" s="16"/>
      <c r="GQ1234" s="16"/>
      <c r="GR1234" s="16"/>
      <c r="GS1234" s="16"/>
      <c r="GT1234" s="16"/>
      <c r="GU1234" s="16"/>
      <c r="GV1234" s="16"/>
      <c r="GW1234" s="16"/>
      <c r="GX1234" s="16"/>
      <c r="GY1234" s="16"/>
      <c r="GZ1234" s="16"/>
      <c r="HA1234" s="16"/>
      <c r="HB1234" s="16"/>
      <c r="HC1234" s="16"/>
      <c r="HD1234" s="16"/>
      <c r="HE1234" s="16"/>
      <c r="HF1234" s="16"/>
      <c r="HG1234" s="16"/>
      <c r="HH1234" s="16"/>
      <c r="HI1234" s="16"/>
      <c r="HJ1234" s="16"/>
      <c r="HK1234" s="16"/>
      <c r="HL1234" s="16"/>
      <c r="HM1234" s="16"/>
      <c r="HN1234" s="16"/>
      <c r="HO1234" s="16"/>
      <c r="HP1234" s="16"/>
      <c r="HQ1234" s="16"/>
      <c r="HR1234" s="16"/>
      <c r="HS1234" s="16"/>
      <c r="HT1234" s="16"/>
      <c r="HU1234" s="16"/>
      <c r="HV1234" s="16"/>
      <c r="HW1234" s="16"/>
      <c r="HX1234" s="16"/>
      <c r="HY1234" s="16"/>
      <c r="HZ1234" s="16"/>
      <c r="IA1234" s="16"/>
      <c r="IB1234" s="16"/>
      <c r="IC1234" s="16"/>
      <c r="ID1234" s="16"/>
      <c r="IE1234" s="16"/>
      <c r="IF1234" s="16"/>
      <c r="IG1234" s="16"/>
      <c r="IH1234" s="16"/>
      <c r="II1234" s="16"/>
      <c r="IJ1234" s="16"/>
      <c r="IK1234" s="16"/>
      <c r="IL1234" s="16"/>
      <c r="IM1234" s="16"/>
      <c r="IN1234" s="16"/>
      <c r="IO1234" s="16"/>
      <c r="IP1234" s="16"/>
      <c r="IQ1234" s="16"/>
      <c r="IR1234" s="16"/>
      <c r="IS1234" s="16"/>
      <c r="IT1234" s="16"/>
      <c r="IU1234" s="16"/>
      <c r="IV1234" s="16"/>
      <c r="IW1234" s="16"/>
      <c r="IX1234" s="16"/>
      <c r="IY1234" s="16"/>
      <c r="IZ1234" s="16"/>
      <c r="JA1234" s="16"/>
      <c r="JB1234" s="16"/>
      <c r="JC1234" s="16"/>
      <c r="JD1234" s="16"/>
      <c r="JE1234" s="16"/>
      <c r="JF1234" s="16"/>
      <c r="JG1234" s="16"/>
      <c r="JH1234" s="16"/>
      <c r="JI1234" s="16"/>
      <c r="JJ1234" s="16"/>
      <c r="JK1234" s="16"/>
      <c r="JL1234" s="16"/>
      <c r="JM1234" s="16"/>
      <c r="JN1234" s="16"/>
      <c r="JO1234" s="16"/>
      <c r="JP1234" s="16"/>
    </row>
    <row r="1235" spans="2:276" s="18" customFormat="1" ht="15.75" customHeight="1" x14ac:dyDescent="0.25">
      <c r="B1235" s="16"/>
      <c r="C1235" s="16"/>
      <c r="D1235" s="16"/>
      <c r="E1235" s="16"/>
      <c r="F1235" s="16"/>
      <c r="G1235" s="16"/>
      <c r="H1235" s="16"/>
      <c r="I1235" s="16"/>
      <c r="J1235" s="16"/>
      <c r="K1235" s="16"/>
      <c r="L1235" s="16"/>
      <c r="M1235" s="16"/>
      <c r="N1235" s="16"/>
      <c r="O1235" s="16"/>
      <c r="P1235" s="16"/>
      <c r="Q1235" s="16"/>
      <c r="R1235" s="16"/>
      <c r="S1235" s="16"/>
      <c r="T1235" s="16"/>
      <c r="U1235" s="16"/>
      <c r="V1235" s="16"/>
      <c r="W1235" s="16"/>
      <c r="X1235" s="16"/>
      <c r="Y1235" s="16"/>
      <c r="Z1235" s="16"/>
      <c r="AA1235" s="16"/>
      <c r="AB1235" s="16"/>
      <c r="AC1235" s="16"/>
      <c r="AD1235" s="16"/>
      <c r="AE1235" s="16"/>
      <c r="AF1235" s="16"/>
      <c r="AG1235" s="16"/>
      <c r="AH1235" s="16"/>
      <c r="AI1235" s="16"/>
      <c r="AJ1235" s="16"/>
      <c r="AK1235" s="16"/>
      <c r="AL1235" s="16"/>
      <c r="AM1235" s="16"/>
      <c r="AN1235" s="16"/>
      <c r="AO1235" s="16"/>
      <c r="AP1235" s="16"/>
      <c r="AQ1235" s="16"/>
      <c r="AR1235" s="16"/>
      <c r="AS1235" s="16"/>
      <c r="AT1235" s="16"/>
      <c r="AU1235" s="16"/>
      <c r="AV1235" s="16"/>
      <c r="AW1235" s="16"/>
      <c r="AX1235" s="16"/>
      <c r="AY1235" s="16"/>
      <c r="AZ1235" s="16"/>
      <c r="BA1235" s="16"/>
      <c r="BB1235" s="16"/>
      <c r="BC1235" s="16"/>
      <c r="BD1235" s="16"/>
      <c r="BE1235" s="16"/>
      <c r="BF1235" s="16"/>
      <c r="BG1235" s="16"/>
      <c r="BH1235" s="16"/>
      <c r="BI1235" s="16"/>
      <c r="BJ1235" s="16"/>
      <c r="BK1235" s="16"/>
      <c r="BL1235" s="16"/>
      <c r="BM1235" s="16"/>
      <c r="BN1235" s="16"/>
      <c r="BO1235" s="16"/>
      <c r="BP1235" s="16"/>
      <c r="BQ1235" s="16"/>
      <c r="BR1235" s="16"/>
      <c r="BS1235" s="16"/>
      <c r="BT1235" s="16"/>
      <c r="BU1235" s="16"/>
      <c r="BV1235" s="16"/>
      <c r="BW1235" s="16"/>
      <c r="BX1235" s="16"/>
      <c r="BY1235" s="16"/>
      <c r="BZ1235" s="16"/>
      <c r="CA1235" s="16"/>
      <c r="CB1235" s="16"/>
      <c r="CC1235" s="16"/>
      <c r="CD1235" s="16"/>
      <c r="CE1235" s="16"/>
      <c r="CF1235" s="16"/>
      <c r="CG1235" s="16"/>
      <c r="CH1235" s="16"/>
      <c r="CI1235" s="16"/>
      <c r="CJ1235" s="16"/>
      <c r="CK1235" s="16"/>
      <c r="CL1235" s="16"/>
      <c r="CM1235" s="16"/>
      <c r="CN1235" s="16"/>
      <c r="CO1235" s="16"/>
      <c r="CP1235" s="16"/>
      <c r="CQ1235" s="16"/>
      <c r="CR1235" s="16"/>
      <c r="CS1235" s="16"/>
      <c r="CT1235" s="16"/>
      <c r="CU1235" s="16"/>
      <c r="CV1235" s="16"/>
      <c r="CW1235" s="16"/>
      <c r="CX1235" s="16"/>
      <c r="CY1235" s="16"/>
      <c r="CZ1235" s="16"/>
      <c r="DA1235" s="16"/>
      <c r="DB1235" s="16"/>
      <c r="DC1235" s="16"/>
      <c r="DD1235" s="16"/>
      <c r="DE1235" s="16"/>
      <c r="DF1235" s="16"/>
      <c r="DG1235" s="16"/>
      <c r="DH1235" s="16"/>
      <c r="DI1235" s="16"/>
      <c r="DJ1235" s="16"/>
      <c r="DK1235" s="16"/>
      <c r="DL1235" s="16"/>
      <c r="DM1235" s="16"/>
      <c r="DN1235" s="16"/>
      <c r="DO1235" s="16"/>
      <c r="DP1235" s="16"/>
      <c r="DQ1235" s="16"/>
      <c r="DR1235" s="16"/>
      <c r="DS1235" s="16"/>
      <c r="DT1235" s="16"/>
      <c r="DU1235" s="16"/>
      <c r="DV1235" s="16"/>
      <c r="DW1235" s="16"/>
      <c r="DX1235" s="16"/>
      <c r="DY1235" s="16"/>
      <c r="DZ1235" s="16"/>
      <c r="EA1235" s="16"/>
      <c r="EB1235" s="16"/>
      <c r="EC1235" s="16"/>
      <c r="ED1235" s="16"/>
      <c r="EE1235" s="16"/>
      <c r="EF1235" s="16"/>
      <c r="EG1235" s="16"/>
      <c r="EH1235" s="16"/>
      <c r="EI1235" s="16"/>
      <c r="EJ1235" s="16"/>
      <c r="EK1235" s="16"/>
      <c r="EL1235" s="16"/>
      <c r="EM1235" s="16"/>
      <c r="EN1235" s="16"/>
      <c r="EO1235" s="16"/>
      <c r="EP1235" s="16"/>
      <c r="EQ1235" s="16"/>
      <c r="ER1235" s="16"/>
      <c r="ES1235" s="16"/>
      <c r="ET1235" s="16"/>
      <c r="EU1235" s="16"/>
      <c r="EV1235" s="16"/>
      <c r="EW1235" s="16"/>
      <c r="EX1235" s="16"/>
      <c r="EY1235" s="16"/>
      <c r="EZ1235" s="16"/>
      <c r="FA1235" s="16"/>
      <c r="FB1235" s="16"/>
      <c r="FC1235" s="16"/>
      <c r="FD1235" s="16"/>
      <c r="FE1235" s="16"/>
      <c r="FF1235" s="16"/>
      <c r="FG1235" s="16"/>
      <c r="FH1235" s="16"/>
      <c r="FI1235" s="16"/>
      <c r="FJ1235" s="16"/>
      <c r="FK1235" s="16"/>
      <c r="FL1235" s="16"/>
      <c r="FM1235" s="16"/>
      <c r="FN1235" s="16"/>
      <c r="FO1235" s="16"/>
      <c r="FP1235" s="16"/>
      <c r="FQ1235" s="16"/>
      <c r="FR1235" s="16"/>
      <c r="FS1235" s="16"/>
      <c r="FT1235" s="16"/>
      <c r="FU1235" s="16"/>
      <c r="FV1235" s="16"/>
      <c r="FW1235" s="16"/>
      <c r="FX1235" s="16"/>
      <c r="FY1235" s="16"/>
      <c r="FZ1235" s="16"/>
      <c r="GA1235" s="16"/>
      <c r="GB1235" s="16"/>
      <c r="GC1235" s="16"/>
      <c r="GD1235" s="16"/>
      <c r="GE1235" s="16"/>
      <c r="GF1235" s="16"/>
      <c r="GG1235" s="16"/>
      <c r="GH1235" s="16"/>
      <c r="GI1235" s="16"/>
      <c r="GJ1235" s="16"/>
      <c r="GK1235" s="16"/>
      <c r="GL1235" s="16"/>
      <c r="GM1235" s="16"/>
      <c r="GN1235" s="16"/>
      <c r="GO1235" s="16"/>
      <c r="GP1235" s="16"/>
      <c r="GQ1235" s="16"/>
      <c r="GR1235" s="16"/>
      <c r="GS1235" s="16"/>
      <c r="GT1235" s="16"/>
      <c r="GU1235" s="16"/>
      <c r="GV1235" s="16"/>
      <c r="GW1235" s="16"/>
      <c r="GX1235" s="16"/>
      <c r="GY1235" s="16"/>
      <c r="GZ1235" s="16"/>
      <c r="HA1235" s="16"/>
      <c r="HB1235" s="16"/>
      <c r="HC1235" s="16"/>
      <c r="HD1235" s="16"/>
      <c r="HE1235" s="16"/>
      <c r="HF1235" s="16"/>
      <c r="HG1235" s="16"/>
      <c r="HH1235" s="16"/>
      <c r="HI1235" s="16"/>
      <c r="HJ1235" s="16"/>
      <c r="HK1235" s="16"/>
      <c r="HL1235" s="16"/>
      <c r="HM1235" s="16"/>
      <c r="HN1235" s="16"/>
      <c r="HO1235" s="16"/>
      <c r="HP1235" s="16"/>
      <c r="HQ1235" s="16"/>
      <c r="HR1235" s="16"/>
      <c r="HS1235" s="16"/>
      <c r="HT1235" s="16"/>
      <c r="HU1235" s="16"/>
      <c r="HV1235" s="16"/>
      <c r="HW1235" s="16"/>
      <c r="HX1235" s="16"/>
      <c r="HY1235" s="16"/>
      <c r="HZ1235" s="16"/>
      <c r="IA1235" s="16"/>
      <c r="IB1235" s="16"/>
      <c r="IC1235" s="16"/>
      <c r="ID1235" s="16"/>
      <c r="IE1235" s="16"/>
      <c r="IF1235" s="16"/>
      <c r="IG1235" s="16"/>
      <c r="IH1235" s="16"/>
      <c r="II1235" s="16"/>
      <c r="IJ1235" s="16"/>
      <c r="IK1235" s="16"/>
      <c r="IL1235" s="16"/>
      <c r="IM1235" s="16"/>
      <c r="IN1235" s="16"/>
      <c r="IO1235" s="16"/>
      <c r="IP1235" s="16"/>
      <c r="IQ1235" s="16"/>
      <c r="IR1235" s="16"/>
      <c r="IS1235" s="16"/>
      <c r="IT1235" s="16"/>
      <c r="IU1235" s="16"/>
      <c r="IV1235" s="16"/>
      <c r="IW1235" s="16"/>
      <c r="IX1235" s="16"/>
      <c r="IY1235" s="16"/>
      <c r="IZ1235" s="16"/>
      <c r="JA1235" s="16"/>
      <c r="JB1235" s="16"/>
      <c r="JC1235" s="16"/>
      <c r="JD1235" s="16"/>
      <c r="JE1235" s="16"/>
      <c r="JF1235" s="16"/>
      <c r="JG1235" s="16"/>
      <c r="JH1235" s="16"/>
      <c r="JI1235" s="16"/>
      <c r="JJ1235" s="16"/>
      <c r="JK1235" s="16"/>
      <c r="JL1235" s="16"/>
      <c r="JM1235" s="16"/>
      <c r="JN1235" s="16"/>
      <c r="JO1235" s="16"/>
      <c r="JP1235" s="16"/>
    </row>
    <row r="1236" spans="2:276" s="18" customFormat="1" ht="15.75" customHeight="1" x14ac:dyDescent="0.25">
      <c r="B1236" s="16"/>
      <c r="C1236" s="16"/>
      <c r="D1236" s="16"/>
      <c r="E1236" s="16"/>
      <c r="F1236" s="16"/>
      <c r="G1236" s="16"/>
      <c r="H1236" s="16"/>
      <c r="I1236" s="16"/>
      <c r="J1236" s="16"/>
      <c r="K1236" s="16"/>
      <c r="L1236" s="16"/>
      <c r="M1236" s="16"/>
      <c r="N1236" s="16"/>
      <c r="O1236" s="16"/>
      <c r="P1236" s="16"/>
      <c r="Q1236" s="16"/>
      <c r="R1236" s="16"/>
      <c r="S1236" s="16"/>
      <c r="T1236" s="16"/>
      <c r="U1236" s="16"/>
      <c r="V1236" s="16"/>
      <c r="W1236" s="16"/>
      <c r="X1236" s="16"/>
      <c r="Y1236" s="16"/>
      <c r="Z1236" s="16"/>
      <c r="AA1236" s="16"/>
      <c r="AB1236" s="16"/>
      <c r="AC1236" s="16"/>
      <c r="AD1236" s="16"/>
      <c r="AE1236" s="16"/>
      <c r="AF1236" s="16"/>
      <c r="AG1236" s="16"/>
      <c r="AH1236" s="16"/>
      <c r="AI1236" s="16"/>
      <c r="AJ1236" s="16"/>
      <c r="AK1236" s="16"/>
      <c r="AL1236" s="16"/>
      <c r="AM1236" s="16"/>
      <c r="AN1236" s="16"/>
      <c r="AO1236" s="16"/>
      <c r="AP1236" s="16"/>
      <c r="AQ1236" s="16"/>
      <c r="AR1236" s="16"/>
      <c r="AS1236" s="16"/>
      <c r="AT1236" s="16"/>
      <c r="AU1236" s="16"/>
      <c r="AV1236" s="16"/>
      <c r="AW1236" s="16"/>
      <c r="AX1236" s="16"/>
      <c r="AY1236" s="16"/>
      <c r="AZ1236" s="16"/>
      <c r="BA1236" s="16"/>
      <c r="BB1236" s="16"/>
      <c r="BC1236" s="16"/>
      <c r="BD1236" s="16"/>
      <c r="BE1236" s="16"/>
      <c r="BF1236" s="16"/>
      <c r="BG1236" s="16"/>
      <c r="BH1236" s="16"/>
      <c r="BI1236" s="16"/>
      <c r="BJ1236" s="16"/>
      <c r="BK1236" s="16"/>
      <c r="BL1236" s="16"/>
      <c r="BM1236" s="16"/>
      <c r="BN1236" s="16"/>
      <c r="BO1236" s="16"/>
      <c r="BP1236" s="16"/>
      <c r="BQ1236" s="16"/>
      <c r="BR1236" s="16"/>
      <c r="BS1236" s="16"/>
      <c r="BT1236" s="16"/>
      <c r="BU1236" s="16"/>
      <c r="BV1236" s="16"/>
      <c r="BW1236" s="16"/>
      <c r="BX1236" s="16"/>
      <c r="BY1236" s="16"/>
      <c r="BZ1236" s="16"/>
      <c r="CA1236" s="16"/>
      <c r="CB1236" s="16"/>
      <c r="CC1236" s="16"/>
      <c r="CD1236" s="16"/>
      <c r="CE1236" s="16"/>
      <c r="CF1236" s="16"/>
      <c r="CG1236" s="16"/>
      <c r="CH1236" s="16"/>
      <c r="CI1236" s="16"/>
      <c r="CJ1236" s="16"/>
      <c r="CK1236" s="16"/>
      <c r="CL1236" s="16"/>
      <c r="CM1236" s="16"/>
      <c r="CN1236" s="16"/>
      <c r="CO1236" s="16"/>
      <c r="CP1236" s="16"/>
      <c r="CQ1236" s="16"/>
      <c r="CR1236" s="16"/>
      <c r="CS1236" s="16"/>
      <c r="CT1236" s="16"/>
      <c r="CU1236" s="16"/>
      <c r="CV1236" s="16"/>
      <c r="CW1236" s="16"/>
      <c r="CX1236" s="16"/>
      <c r="CY1236" s="16"/>
      <c r="CZ1236" s="16"/>
      <c r="DA1236" s="16"/>
      <c r="DB1236" s="16"/>
      <c r="DC1236" s="16"/>
      <c r="DD1236" s="16"/>
      <c r="DE1236" s="16"/>
      <c r="DF1236" s="16"/>
      <c r="DG1236" s="16"/>
      <c r="DH1236" s="16"/>
      <c r="DI1236" s="16"/>
      <c r="DJ1236" s="16"/>
      <c r="DK1236" s="16"/>
      <c r="DL1236" s="16"/>
      <c r="DM1236" s="16"/>
      <c r="DN1236" s="16"/>
      <c r="DO1236" s="16"/>
      <c r="DP1236" s="16"/>
      <c r="DQ1236" s="16"/>
      <c r="DR1236" s="16"/>
      <c r="DS1236" s="16"/>
      <c r="DT1236" s="16"/>
      <c r="DU1236" s="16"/>
      <c r="DV1236" s="16"/>
      <c r="DW1236" s="16"/>
      <c r="DX1236" s="16"/>
      <c r="DY1236" s="16"/>
      <c r="DZ1236" s="16"/>
      <c r="EA1236" s="16"/>
      <c r="EB1236" s="16"/>
      <c r="EC1236" s="16"/>
      <c r="ED1236" s="16"/>
      <c r="EE1236" s="16"/>
      <c r="EF1236" s="16"/>
      <c r="EG1236" s="16"/>
      <c r="EH1236" s="16"/>
      <c r="EI1236" s="16"/>
      <c r="EJ1236" s="16"/>
      <c r="EK1236" s="16"/>
      <c r="EL1236" s="16"/>
      <c r="EM1236" s="16"/>
      <c r="EN1236" s="16"/>
      <c r="EO1236" s="16"/>
      <c r="EP1236" s="16"/>
      <c r="EQ1236" s="16"/>
      <c r="ER1236" s="16"/>
      <c r="ES1236" s="16"/>
      <c r="ET1236" s="16"/>
      <c r="EU1236" s="16"/>
      <c r="EV1236" s="16"/>
      <c r="EW1236" s="16"/>
      <c r="EX1236" s="16"/>
      <c r="EY1236" s="16"/>
      <c r="EZ1236" s="16"/>
      <c r="FA1236" s="16"/>
      <c r="FB1236" s="16"/>
      <c r="FC1236" s="16"/>
      <c r="FD1236" s="16"/>
      <c r="FE1236" s="16"/>
      <c r="FF1236" s="16"/>
      <c r="FG1236" s="16"/>
      <c r="FH1236" s="16"/>
      <c r="FI1236" s="16"/>
      <c r="FJ1236" s="16"/>
      <c r="FK1236" s="16"/>
      <c r="FL1236" s="16"/>
      <c r="FM1236" s="16"/>
      <c r="FN1236" s="16"/>
      <c r="FO1236" s="16"/>
      <c r="FP1236" s="16"/>
      <c r="FQ1236" s="16"/>
      <c r="FR1236" s="16"/>
      <c r="FS1236" s="16"/>
      <c r="FT1236" s="16"/>
      <c r="FU1236" s="16"/>
      <c r="FV1236" s="16"/>
      <c r="FW1236" s="16"/>
      <c r="FX1236" s="16"/>
      <c r="FY1236" s="16"/>
      <c r="FZ1236" s="16"/>
      <c r="GA1236" s="16"/>
      <c r="GB1236" s="16"/>
      <c r="GC1236" s="16"/>
      <c r="GD1236" s="16"/>
      <c r="GE1236" s="16"/>
      <c r="GF1236" s="16"/>
      <c r="GG1236" s="16"/>
      <c r="GH1236" s="16"/>
      <c r="GI1236" s="16"/>
      <c r="GJ1236" s="16"/>
      <c r="GK1236" s="16"/>
      <c r="GL1236" s="16"/>
      <c r="GM1236" s="16"/>
      <c r="GN1236" s="16"/>
      <c r="GO1236" s="16"/>
      <c r="GP1236" s="16"/>
      <c r="GQ1236" s="16"/>
      <c r="GR1236" s="16"/>
      <c r="GS1236" s="16"/>
      <c r="GT1236" s="16"/>
      <c r="GU1236" s="16"/>
      <c r="GV1236" s="16"/>
      <c r="GW1236" s="16"/>
      <c r="GX1236" s="16"/>
      <c r="GY1236" s="16"/>
      <c r="GZ1236" s="16"/>
      <c r="HA1236" s="16"/>
      <c r="HB1236" s="16"/>
      <c r="HC1236" s="16"/>
      <c r="HD1236" s="16"/>
      <c r="HE1236" s="16"/>
      <c r="HF1236" s="16"/>
      <c r="HG1236" s="16"/>
      <c r="HH1236" s="16"/>
      <c r="HI1236" s="16"/>
      <c r="HJ1236" s="16"/>
      <c r="HK1236" s="16"/>
      <c r="HL1236" s="16"/>
      <c r="HM1236" s="16"/>
      <c r="HN1236" s="16"/>
      <c r="HO1236" s="16"/>
      <c r="HP1236" s="16"/>
      <c r="HQ1236" s="16"/>
      <c r="HR1236" s="16"/>
      <c r="HS1236" s="16"/>
      <c r="HT1236" s="16"/>
      <c r="HU1236" s="16"/>
      <c r="HV1236" s="16"/>
      <c r="HW1236" s="16"/>
      <c r="HX1236" s="16"/>
      <c r="HY1236" s="16"/>
      <c r="HZ1236" s="16"/>
      <c r="IA1236" s="16"/>
      <c r="IB1236" s="16"/>
      <c r="IC1236" s="16"/>
      <c r="ID1236" s="16"/>
      <c r="IE1236" s="16"/>
      <c r="IF1236" s="16"/>
      <c r="IG1236" s="16"/>
      <c r="IH1236" s="16"/>
      <c r="II1236" s="16"/>
      <c r="IJ1236" s="16"/>
      <c r="IK1236" s="16"/>
      <c r="IL1236" s="16"/>
      <c r="IM1236" s="16"/>
      <c r="IN1236" s="16"/>
      <c r="IO1236" s="16"/>
      <c r="IP1236" s="16"/>
      <c r="IQ1236" s="16"/>
      <c r="IR1236" s="16"/>
      <c r="IS1236" s="16"/>
      <c r="IT1236" s="16"/>
      <c r="IU1236" s="16"/>
      <c r="IV1236" s="16"/>
      <c r="IW1236" s="16"/>
      <c r="IX1236" s="16"/>
      <c r="IY1236" s="16"/>
      <c r="IZ1236" s="16"/>
      <c r="JA1236" s="16"/>
      <c r="JB1236" s="16"/>
      <c r="JC1236" s="16"/>
      <c r="JD1236" s="16"/>
      <c r="JE1236" s="16"/>
      <c r="JF1236" s="16"/>
      <c r="JG1236" s="16"/>
      <c r="JH1236" s="16"/>
      <c r="JI1236" s="16"/>
      <c r="JJ1236" s="16"/>
      <c r="JK1236" s="16"/>
      <c r="JL1236" s="16"/>
      <c r="JM1236" s="16"/>
      <c r="JN1236" s="16"/>
      <c r="JO1236" s="16"/>
      <c r="JP1236" s="16"/>
    </row>
    <row r="1237" spans="2:276" s="18" customFormat="1" ht="15.75" customHeight="1" x14ac:dyDescent="0.25">
      <c r="B1237" s="16"/>
      <c r="C1237" s="16"/>
      <c r="D1237" s="16"/>
      <c r="E1237" s="16"/>
      <c r="F1237" s="16"/>
      <c r="G1237" s="16"/>
      <c r="H1237" s="16"/>
      <c r="I1237" s="16"/>
      <c r="J1237" s="16"/>
      <c r="K1237" s="16"/>
      <c r="L1237" s="16"/>
      <c r="M1237" s="16"/>
      <c r="N1237" s="16"/>
      <c r="O1237" s="16"/>
      <c r="P1237" s="16"/>
      <c r="Q1237" s="16"/>
      <c r="R1237" s="16"/>
      <c r="S1237" s="16"/>
      <c r="T1237" s="16"/>
      <c r="U1237" s="16"/>
      <c r="V1237" s="16"/>
      <c r="W1237" s="16"/>
      <c r="X1237" s="16"/>
      <c r="Y1237" s="16"/>
      <c r="Z1237" s="16"/>
      <c r="AA1237" s="16"/>
      <c r="AB1237" s="16"/>
      <c r="AC1237" s="16"/>
      <c r="AD1237" s="16"/>
      <c r="AE1237" s="16"/>
      <c r="AF1237" s="16"/>
      <c r="AG1237" s="16"/>
      <c r="AH1237" s="16"/>
      <c r="AI1237" s="16"/>
      <c r="AJ1237" s="16"/>
      <c r="AK1237" s="16"/>
      <c r="AL1237" s="16"/>
      <c r="AM1237" s="16"/>
      <c r="AN1237" s="16"/>
      <c r="AO1237" s="16"/>
      <c r="AP1237" s="16"/>
      <c r="AQ1237" s="16"/>
      <c r="AR1237" s="16"/>
      <c r="AS1237" s="16"/>
      <c r="AT1237" s="16"/>
      <c r="AU1237" s="16"/>
      <c r="AV1237" s="16"/>
      <c r="AW1237" s="16"/>
      <c r="AX1237" s="16"/>
      <c r="AY1237" s="16"/>
      <c r="AZ1237" s="16"/>
      <c r="BA1237" s="16"/>
      <c r="BB1237" s="16"/>
      <c r="BC1237" s="16"/>
      <c r="BD1237" s="16"/>
      <c r="BE1237" s="16"/>
      <c r="BF1237" s="16"/>
      <c r="BG1237" s="16"/>
      <c r="BH1237" s="16"/>
      <c r="BI1237" s="16"/>
      <c r="BJ1237" s="16"/>
      <c r="BK1237" s="16"/>
      <c r="BL1237" s="16"/>
      <c r="BM1237" s="16"/>
      <c r="BN1237" s="16"/>
      <c r="BO1237" s="16"/>
      <c r="BP1237" s="16"/>
      <c r="BQ1237" s="16"/>
      <c r="BR1237" s="16"/>
      <c r="BS1237" s="16"/>
      <c r="BT1237" s="16"/>
      <c r="BU1237" s="16"/>
      <c r="BV1237" s="16"/>
      <c r="BW1237" s="16"/>
      <c r="BX1237" s="16"/>
      <c r="BY1237" s="16"/>
      <c r="BZ1237" s="16"/>
      <c r="CA1237" s="16"/>
      <c r="CB1237" s="16"/>
      <c r="CC1237" s="16"/>
      <c r="CD1237" s="16"/>
      <c r="CE1237" s="16"/>
      <c r="CF1237" s="16"/>
      <c r="CG1237" s="16"/>
      <c r="CH1237" s="16"/>
      <c r="CI1237" s="16"/>
      <c r="CJ1237" s="16"/>
      <c r="CK1237" s="16"/>
      <c r="CL1237" s="16"/>
      <c r="CM1237" s="16"/>
      <c r="CN1237" s="16"/>
      <c r="CO1237" s="16"/>
      <c r="CP1237" s="16"/>
      <c r="CQ1237" s="16"/>
      <c r="CR1237" s="16"/>
      <c r="CS1237" s="16"/>
      <c r="CT1237" s="16"/>
      <c r="CU1237" s="16"/>
      <c r="CV1237" s="16"/>
      <c r="CW1237" s="16"/>
      <c r="CX1237" s="16"/>
      <c r="CY1237" s="16"/>
      <c r="CZ1237" s="16"/>
      <c r="DA1237" s="16"/>
      <c r="DB1237" s="16"/>
      <c r="DC1237" s="16"/>
      <c r="DD1237" s="16"/>
      <c r="DE1237" s="16"/>
      <c r="DF1237" s="16"/>
      <c r="DG1237" s="16"/>
      <c r="DH1237" s="16"/>
      <c r="DI1237" s="16"/>
      <c r="DJ1237" s="16"/>
      <c r="DK1237" s="16"/>
      <c r="DL1237" s="16"/>
      <c r="DM1237" s="16"/>
      <c r="DN1237" s="16"/>
      <c r="DO1237" s="16"/>
      <c r="DP1237" s="16"/>
      <c r="DQ1237" s="16"/>
      <c r="DR1237" s="16"/>
      <c r="DS1237" s="16"/>
      <c r="DT1237" s="16"/>
      <c r="DU1237" s="16"/>
      <c r="DV1237" s="16"/>
      <c r="DW1237" s="16"/>
      <c r="DX1237" s="16"/>
      <c r="DY1237" s="16"/>
      <c r="DZ1237" s="16"/>
      <c r="EA1237" s="16"/>
      <c r="EB1237" s="16"/>
      <c r="EC1237" s="16"/>
      <c r="ED1237" s="16"/>
      <c r="EE1237" s="16"/>
      <c r="EF1237" s="16"/>
      <c r="EG1237" s="16"/>
      <c r="EH1237" s="16"/>
      <c r="EI1237" s="16"/>
      <c r="EJ1237" s="16"/>
      <c r="EK1237" s="16"/>
      <c r="EL1237" s="16"/>
      <c r="EM1237" s="16"/>
      <c r="EN1237" s="16"/>
      <c r="EO1237" s="16"/>
      <c r="EP1237" s="16"/>
      <c r="EQ1237" s="16"/>
      <c r="ER1237" s="16"/>
      <c r="ES1237" s="16"/>
      <c r="ET1237" s="16"/>
      <c r="EU1237" s="16"/>
      <c r="EV1237" s="16"/>
      <c r="EW1237" s="16"/>
      <c r="EX1237" s="16"/>
      <c r="EY1237" s="16"/>
      <c r="EZ1237" s="16"/>
      <c r="FA1237" s="16"/>
      <c r="FB1237" s="16"/>
      <c r="FC1237" s="16"/>
      <c r="FD1237" s="16"/>
      <c r="FE1237" s="16"/>
      <c r="FF1237" s="16"/>
      <c r="FG1237" s="16"/>
      <c r="FH1237" s="16"/>
      <c r="FI1237" s="16"/>
      <c r="FJ1237" s="16"/>
      <c r="FK1237" s="16"/>
      <c r="FL1237" s="16"/>
      <c r="FM1237" s="16"/>
      <c r="FN1237" s="16"/>
      <c r="FO1237" s="16"/>
      <c r="FP1237" s="16"/>
      <c r="FQ1237" s="16"/>
      <c r="FR1237" s="16"/>
      <c r="FS1237" s="16"/>
      <c r="FT1237" s="16"/>
      <c r="FU1237" s="16"/>
      <c r="FV1237" s="16"/>
      <c r="FW1237" s="16"/>
      <c r="FX1237" s="16"/>
      <c r="FY1237" s="16"/>
      <c r="FZ1237" s="16"/>
      <c r="GA1237" s="16"/>
      <c r="GB1237" s="16"/>
      <c r="GC1237" s="16"/>
      <c r="GD1237" s="16"/>
      <c r="GE1237" s="16"/>
      <c r="GF1237" s="16"/>
      <c r="GG1237" s="16"/>
      <c r="GH1237" s="16"/>
      <c r="GI1237" s="16"/>
      <c r="GJ1237" s="16"/>
      <c r="GK1237" s="16"/>
      <c r="GL1237" s="16"/>
      <c r="GM1237" s="16"/>
      <c r="GN1237" s="16"/>
      <c r="GO1237" s="16"/>
      <c r="GP1237" s="16"/>
      <c r="GQ1237" s="16"/>
      <c r="GR1237" s="16"/>
      <c r="GS1237" s="16"/>
      <c r="GT1237" s="16"/>
      <c r="GU1237" s="16"/>
      <c r="GV1237" s="16"/>
      <c r="GW1237" s="16"/>
      <c r="GX1237" s="16"/>
      <c r="GY1237" s="16"/>
      <c r="GZ1237" s="16"/>
      <c r="HA1237" s="16"/>
      <c r="HB1237" s="16"/>
      <c r="HC1237" s="16"/>
      <c r="HD1237" s="16"/>
      <c r="HE1237" s="16"/>
      <c r="HF1237" s="16"/>
      <c r="HG1237" s="16"/>
      <c r="HH1237" s="16"/>
      <c r="HI1237" s="16"/>
      <c r="HJ1237" s="16"/>
      <c r="HK1237" s="16"/>
      <c r="HL1237" s="16"/>
      <c r="HM1237" s="16"/>
      <c r="HN1237" s="16"/>
      <c r="HO1237" s="16"/>
      <c r="HP1237" s="16"/>
      <c r="HQ1237" s="16"/>
      <c r="HR1237" s="16"/>
      <c r="HS1237" s="16"/>
      <c r="HT1237" s="16"/>
      <c r="HU1237" s="16"/>
      <c r="HV1237" s="16"/>
      <c r="HW1237" s="16"/>
      <c r="HX1237" s="16"/>
      <c r="HY1237" s="16"/>
      <c r="HZ1237" s="16"/>
      <c r="IA1237" s="16"/>
      <c r="IB1237" s="16"/>
      <c r="IC1237" s="16"/>
      <c r="ID1237" s="16"/>
      <c r="IE1237" s="16"/>
      <c r="IF1237" s="16"/>
      <c r="IG1237" s="16"/>
      <c r="IH1237" s="16"/>
      <c r="II1237" s="16"/>
      <c r="IJ1237" s="16"/>
      <c r="IK1237" s="16"/>
      <c r="IL1237" s="16"/>
      <c r="IM1237" s="16"/>
      <c r="IN1237" s="16"/>
      <c r="IO1237" s="16"/>
      <c r="IP1237" s="16"/>
      <c r="IQ1237" s="16"/>
      <c r="IR1237" s="16"/>
      <c r="IS1237" s="16"/>
      <c r="IT1237" s="16"/>
      <c r="IU1237" s="16"/>
      <c r="IV1237" s="16"/>
      <c r="IW1237" s="16"/>
      <c r="IX1237" s="16"/>
      <c r="IY1237" s="16"/>
      <c r="IZ1237" s="16"/>
      <c r="JA1237" s="16"/>
      <c r="JB1237" s="16"/>
      <c r="JC1237" s="16"/>
      <c r="JD1237" s="16"/>
      <c r="JE1237" s="16"/>
      <c r="JF1237" s="16"/>
      <c r="JG1237" s="16"/>
      <c r="JH1237" s="16"/>
      <c r="JI1237" s="16"/>
      <c r="JJ1237" s="16"/>
      <c r="JK1237" s="16"/>
      <c r="JL1237" s="16"/>
      <c r="JM1237" s="16"/>
      <c r="JN1237" s="16"/>
      <c r="JO1237" s="16"/>
      <c r="JP1237" s="16"/>
    </row>
    <row r="1238" spans="2:276" s="18" customFormat="1" ht="15.75" customHeight="1" x14ac:dyDescent="0.25">
      <c r="B1238" s="16"/>
      <c r="C1238" s="16"/>
      <c r="D1238" s="16"/>
      <c r="E1238" s="16"/>
      <c r="F1238" s="16"/>
      <c r="G1238" s="16"/>
      <c r="H1238" s="16"/>
      <c r="I1238" s="16"/>
      <c r="J1238" s="16"/>
      <c r="K1238" s="16"/>
      <c r="L1238" s="16"/>
      <c r="M1238" s="16"/>
      <c r="N1238" s="16"/>
      <c r="O1238" s="16"/>
      <c r="P1238" s="16"/>
      <c r="Q1238" s="16"/>
      <c r="R1238" s="16"/>
      <c r="S1238" s="16"/>
      <c r="T1238" s="16"/>
      <c r="U1238" s="16"/>
      <c r="V1238" s="16"/>
      <c r="W1238" s="16"/>
      <c r="X1238" s="16"/>
      <c r="Y1238" s="16"/>
      <c r="Z1238" s="16"/>
      <c r="AA1238" s="16"/>
      <c r="AB1238" s="16"/>
      <c r="AC1238" s="16"/>
      <c r="AD1238" s="16"/>
      <c r="AE1238" s="16"/>
      <c r="AF1238" s="16"/>
      <c r="AG1238" s="16"/>
      <c r="AH1238" s="16"/>
      <c r="AI1238" s="16"/>
      <c r="AJ1238" s="16"/>
      <c r="AK1238" s="16"/>
      <c r="AL1238" s="16"/>
      <c r="AM1238" s="16"/>
      <c r="AN1238" s="16"/>
      <c r="AO1238" s="16"/>
      <c r="AP1238" s="16"/>
      <c r="AQ1238" s="16"/>
      <c r="AR1238" s="16"/>
      <c r="AS1238" s="16"/>
      <c r="AT1238" s="16"/>
      <c r="AU1238" s="16"/>
      <c r="AV1238" s="16"/>
      <c r="AW1238" s="16"/>
      <c r="AX1238" s="16"/>
      <c r="AY1238" s="16"/>
      <c r="AZ1238" s="16"/>
      <c r="BA1238" s="16"/>
      <c r="BB1238" s="16"/>
      <c r="BC1238" s="16"/>
      <c r="BD1238" s="16"/>
      <c r="BE1238" s="16"/>
      <c r="BF1238" s="16"/>
      <c r="BG1238" s="16"/>
      <c r="BH1238" s="16"/>
      <c r="BI1238" s="16"/>
      <c r="BJ1238" s="16"/>
      <c r="BK1238" s="16"/>
      <c r="BL1238" s="16"/>
      <c r="BM1238" s="16"/>
      <c r="BN1238" s="16"/>
      <c r="BO1238" s="16"/>
      <c r="BP1238" s="16"/>
      <c r="BQ1238" s="16"/>
      <c r="BR1238" s="16"/>
      <c r="BS1238" s="16"/>
      <c r="BT1238" s="16"/>
      <c r="BU1238" s="16"/>
      <c r="BV1238" s="16"/>
      <c r="BW1238" s="16"/>
      <c r="BX1238" s="16"/>
      <c r="BY1238" s="16"/>
      <c r="BZ1238" s="16"/>
      <c r="CA1238" s="16"/>
      <c r="CB1238" s="16"/>
      <c r="CC1238" s="16"/>
      <c r="CD1238" s="16"/>
      <c r="CE1238" s="16"/>
      <c r="CF1238" s="16"/>
      <c r="CG1238" s="16"/>
      <c r="CH1238" s="16"/>
      <c r="CI1238" s="16"/>
      <c r="CJ1238" s="16"/>
      <c r="CK1238" s="16"/>
      <c r="CL1238" s="16"/>
      <c r="CM1238" s="16"/>
      <c r="CN1238" s="16"/>
      <c r="CO1238" s="16"/>
      <c r="CP1238" s="16"/>
      <c r="CQ1238" s="16"/>
      <c r="CR1238" s="16"/>
      <c r="CS1238" s="16"/>
      <c r="CT1238" s="16"/>
      <c r="CU1238" s="16"/>
      <c r="CV1238" s="16"/>
      <c r="CW1238" s="16"/>
      <c r="CX1238" s="16"/>
      <c r="CY1238" s="16"/>
      <c r="CZ1238" s="16"/>
      <c r="DA1238" s="16"/>
      <c r="DB1238" s="16"/>
      <c r="DC1238" s="16"/>
      <c r="DD1238" s="16"/>
      <c r="DE1238" s="16"/>
      <c r="DF1238" s="16"/>
      <c r="DG1238" s="16"/>
      <c r="DH1238" s="16"/>
      <c r="DI1238" s="16"/>
      <c r="DJ1238" s="16"/>
      <c r="DK1238" s="16"/>
      <c r="DL1238" s="16"/>
      <c r="DM1238" s="16"/>
      <c r="DN1238" s="16"/>
      <c r="DO1238" s="16"/>
      <c r="DP1238" s="16"/>
      <c r="DQ1238" s="16"/>
      <c r="DR1238" s="16"/>
      <c r="DS1238" s="16"/>
      <c r="DT1238" s="16"/>
      <c r="DU1238" s="16"/>
      <c r="DV1238" s="16"/>
      <c r="DW1238" s="16"/>
      <c r="DX1238" s="16"/>
      <c r="DY1238" s="16"/>
      <c r="DZ1238" s="16"/>
      <c r="EA1238" s="16"/>
      <c r="EB1238" s="16"/>
      <c r="EC1238" s="16"/>
      <c r="ED1238" s="16"/>
      <c r="EE1238" s="16"/>
      <c r="EF1238" s="16"/>
      <c r="EG1238" s="16"/>
      <c r="EH1238" s="16"/>
      <c r="EI1238" s="16"/>
      <c r="EJ1238" s="16"/>
      <c r="EK1238" s="16"/>
      <c r="EL1238" s="16"/>
      <c r="EM1238" s="16"/>
      <c r="EN1238" s="16"/>
      <c r="EO1238" s="16"/>
      <c r="EP1238" s="16"/>
      <c r="EQ1238" s="16"/>
      <c r="ER1238" s="16"/>
      <c r="ES1238" s="16"/>
      <c r="ET1238" s="16"/>
      <c r="EU1238" s="16"/>
      <c r="EV1238" s="16"/>
      <c r="EW1238" s="16"/>
      <c r="EX1238" s="16"/>
      <c r="EY1238" s="16"/>
      <c r="EZ1238" s="16"/>
      <c r="FA1238" s="16"/>
      <c r="FB1238" s="16"/>
      <c r="FC1238" s="16"/>
      <c r="FD1238" s="16"/>
      <c r="FE1238" s="16"/>
      <c r="FF1238" s="16"/>
      <c r="FG1238" s="16"/>
      <c r="FH1238" s="16"/>
      <c r="FI1238" s="16"/>
      <c r="FJ1238" s="16"/>
      <c r="FK1238" s="16"/>
      <c r="FL1238" s="16"/>
      <c r="FM1238" s="16"/>
      <c r="FN1238" s="16"/>
      <c r="FO1238" s="16"/>
      <c r="FP1238" s="16"/>
      <c r="FQ1238" s="16"/>
      <c r="FR1238" s="16"/>
      <c r="FS1238" s="16"/>
      <c r="FT1238" s="16"/>
      <c r="FU1238" s="16"/>
      <c r="FV1238" s="16"/>
      <c r="FW1238" s="16"/>
      <c r="FX1238" s="16"/>
      <c r="FY1238" s="16"/>
      <c r="FZ1238" s="16"/>
      <c r="GA1238" s="16"/>
      <c r="GB1238" s="16"/>
      <c r="GC1238" s="16"/>
      <c r="GD1238" s="16"/>
      <c r="GE1238" s="16"/>
      <c r="GF1238" s="16"/>
      <c r="GG1238" s="16"/>
      <c r="GH1238" s="16"/>
      <c r="GI1238" s="16"/>
      <c r="GJ1238" s="16"/>
      <c r="GK1238" s="16"/>
      <c r="GL1238" s="16"/>
      <c r="GM1238" s="16"/>
      <c r="GN1238" s="16"/>
      <c r="GO1238" s="16"/>
      <c r="GP1238" s="16"/>
      <c r="GQ1238" s="16"/>
      <c r="GR1238" s="16"/>
      <c r="GS1238" s="16"/>
      <c r="GT1238" s="16"/>
      <c r="GU1238" s="16"/>
      <c r="GV1238" s="16"/>
      <c r="GW1238" s="16"/>
      <c r="GX1238" s="16"/>
      <c r="GY1238" s="16"/>
      <c r="GZ1238" s="16"/>
      <c r="HA1238" s="16"/>
      <c r="HB1238" s="16"/>
      <c r="HC1238" s="16"/>
      <c r="HD1238" s="16"/>
      <c r="HE1238" s="16"/>
      <c r="HF1238" s="16"/>
      <c r="HG1238" s="16"/>
      <c r="HH1238" s="16"/>
      <c r="HI1238" s="16"/>
      <c r="HJ1238" s="16"/>
      <c r="HK1238" s="16"/>
      <c r="HL1238" s="16"/>
      <c r="HM1238" s="16"/>
      <c r="HN1238" s="16"/>
      <c r="HO1238" s="16"/>
      <c r="HP1238" s="16"/>
      <c r="HQ1238" s="16"/>
      <c r="HR1238" s="16"/>
      <c r="HS1238" s="16"/>
      <c r="HT1238" s="16"/>
      <c r="HU1238" s="16"/>
      <c r="HV1238" s="16"/>
      <c r="HW1238" s="16"/>
      <c r="HX1238" s="16"/>
      <c r="HY1238" s="16"/>
      <c r="HZ1238" s="16"/>
      <c r="IA1238" s="16"/>
      <c r="IB1238" s="16"/>
      <c r="IC1238" s="16"/>
      <c r="ID1238" s="16"/>
      <c r="IE1238" s="16"/>
      <c r="IF1238" s="16"/>
      <c r="IG1238" s="16"/>
      <c r="IH1238" s="16"/>
      <c r="II1238" s="16"/>
      <c r="IJ1238" s="16"/>
      <c r="IK1238" s="16"/>
      <c r="IL1238" s="16"/>
      <c r="IM1238" s="16"/>
      <c r="IN1238" s="16"/>
      <c r="IO1238" s="16"/>
      <c r="IP1238" s="16"/>
      <c r="IQ1238" s="16"/>
      <c r="IR1238" s="16"/>
      <c r="IS1238" s="16"/>
      <c r="IT1238" s="16"/>
      <c r="IU1238" s="16"/>
      <c r="IV1238" s="16"/>
      <c r="IW1238" s="16"/>
      <c r="IX1238" s="16"/>
      <c r="IY1238" s="16"/>
      <c r="IZ1238" s="16"/>
      <c r="JA1238" s="16"/>
      <c r="JB1238" s="16"/>
      <c r="JC1238" s="16"/>
      <c r="JD1238" s="16"/>
      <c r="JE1238" s="16"/>
      <c r="JF1238" s="16"/>
      <c r="JG1238" s="16"/>
      <c r="JH1238" s="16"/>
      <c r="JI1238" s="16"/>
      <c r="JJ1238" s="16"/>
      <c r="JK1238" s="16"/>
      <c r="JL1238" s="16"/>
      <c r="JM1238" s="16"/>
      <c r="JN1238" s="16"/>
      <c r="JO1238" s="16"/>
      <c r="JP1238" s="16"/>
    </row>
    <row r="1239" spans="2:276" s="18" customFormat="1" ht="15.75" customHeight="1" x14ac:dyDescent="0.25">
      <c r="B1239" s="16"/>
      <c r="C1239" s="16"/>
      <c r="D1239" s="16"/>
      <c r="E1239" s="16"/>
      <c r="F1239" s="16"/>
      <c r="G1239" s="16"/>
      <c r="H1239" s="16"/>
      <c r="I1239" s="16"/>
      <c r="J1239" s="16"/>
      <c r="K1239" s="16"/>
      <c r="L1239" s="16"/>
      <c r="M1239" s="16"/>
      <c r="N1239" s="16"/>
      <c r="O1239" s="16"/>
      <c r="P1239" s="16"/>
      <c r="Q1239" s="16"/>
      <c r="R1239" s="16"/>
      <c r="S1239" s="16"/>
      <c r="T1239" s="16"/>
      <c r="U1239" s="16"/>
      <c r="V1239" s="16"/>
      <c r="W1239" s="16"/>
      <c r="X1239" s="16"/>
      <c r="Y1239" s="16"/>
      <c r="Z1239" s="16"/>
      <c r="AA1239" s="16"/>
      <c r="AB1239" s="16"/>
      <c r="AC1239" s="16"/>
      <c r="AD1239" s="16"/>
      <c r="AE1239" s="16"/>
      <c r="AF1239" s="16"/>
      <c r="AG1239" s="16"/>
      <c r="AH1239" s="16"/>
      <c r="AI1239" s="16"/>
      <c r="AJ1239" s="16"/>
      <c r="AK1239" s="16"/>
      <c r="AL1239" s="16"/>
      <c r="AM1239" s="16"/>
      <c r="AN1239" s="16"/>
      <c r="AO1239" s="16"/>
      <c r="AP1239" s="16"/>
      <c r="AQ1239" s="16"/>
      <c r="AR1239" s="16"/>
      <c r="AS1239" s="16"/>
      <c r="AT1239" s="16"/>
      <c r="AU1239" s="16"/>
      <c r="AV1239" s="16"/>
      <c r="AW1239" s="16"/>
      <c r="AX1239" s="16"/>
      <c r="AY1239" s="16"/>
      <c r="AZ1239" s="16"/>
      <c r="BA1239" s="16"/>
      <c r="BB1239" s="16"/>
      <c r="BC1239" s="16"/>
      <c r="BD1239" s="16"/>
      <c r="BE1239" s="16"/>
      <c r="BF1239" s="16"/>
      <c r="BG1239" s="16"/>
      <c r="BH1239" s="16"/>
      <c r="BI1239" s="16"/>
      <c r="BJ1239" s="16"/>
      <c r="BK1239" s="16"/>
      <c r="BL1239" s="16"/>
      <c r="BM1239" s="16"/>
      <c r="BN1239" s="16"/>
      <c r="BO1239" s="16"/>
      <c r="BP1239" s="16"/>
      <c r="BQ1239" s="16"/>
      <c r="BR1239" s="16"/>
      <c r="BS1239" s="16"/>
      <c r="BT1239" s="16"/>
      <c r="BU1239" s="16"/>
      <c r="BV1239" s="16"/>
      <c r="BW1239" s="16"/>
      <c r="BX1239" s="16"/>
      <c r="BY1239" s="16"/>
      <c r="BZ1239" s="16"/>
      <c r="CA1239" s="16"/>
      <c r="CB1239" s="16"/>
      <c r="CC1239" s="16"/>
      <c r="CD1239" s="16"/>
      <c r="CE1239" s="16"/>
      <c r="CF1239" s="16"/>
      <c r="CG1239" s="16"/>
      <c r="CH1239" s="16"/>
      <c r="CI1239" s="16"/>
      <c r="CJ1239" s="16"/>
      <c r="CK1239" s="16"/>
      <c r="CL1239" s="16"/>
      <c r="CM1239" s="16"/>
      <c r="CN1239" s="16"/>
      <c r="CO1239" s="16"/>
      <c r="CP1239" s="16"/>
      <c r="CQ1239" s="16"/>
      <c r="CR1239" s="16"/>
      <c r="CS1239" s="16"/>
      <c r="CT1239" s="16"/>
      <c r="CU1239" s="16"/>
      <c r="CV1239" s="16"/>
      <c r="CW1239" s="16"/>
      <c r="CX1239" s="16"/>
      <c r="CY1239" s="16"/>
      <c r="CZ1239" s="16"/>
      <c r="DA1239" s="16"/>
      <c r="DB1239" s="16"/>
      <c r="DC1239" s="16"/>
      <c r="DD1239" s="16"/>
      <c r="DE1239" s="16"/>
      <c r="DF1239" s="16"/>
      <c r="DG1239" s="16"/>
      <c r="DH1239" s="16"/>
      <c r="DI1239" s="16"/>
      <c r="DJ1239" s="16"/>
      <c r="DK1239" s="16"/>
      <c r="DL1239" s="16"/>
      <c r="DM1239" s="16"/>
      <c r="DN1239" s="16"/>
      <c r="DO1239" s="16"/>
      <c r="DP1239" s="16"/>
      <c r="DQ1239" s="16"/>
      <c r="DR1239" s="16"/>
      <c r="DS1239" s="16"/>
      <c r="DT1239" s="16"/>
      <c r="DU1239" s="16"/>
      <c r="DV1239" s="16"/>
      <c r="DW1239" s="16"/>
      <c r="DX1239" s="16"/>
      <c r="DY1239" s="16"/>
      <c r="DZ1239" s="16"/>
      <c r="EA1239" s="16"/>
      <c r="EB1239" s="16"/>
      <c r="EC1239" s="16"/>
      <c r="ED1239" s="16"/>
      <c r="EE1239" s="16"/>
      <c r="EF1239" s="16"/>
      <c r="EG1239" s="16"/>
      <c r="EH1239" s="16"/>
      <c r="EI1239" s="16"/>
      <c r="EJ1239" s="16"/>
      <c r="EK1239" s="16"/>
      <c r="EL1239" s="16"/>
      <c r="EM1239" s="16"/>
      <c r="EN1239" s="16"/>
      <c r="EO1239" s="16"/>
      <c r="EP1239" s="16"/>
      <c r="EQ1239" s="16"/>
      <c r="ER1239" s="16"/>
      <c r="ES1239" s="16"/>
      <c r="ET1239" s="16"/>
      <c r="EU1239" s="16"/>
      <c r="EV1239" s="16"/>
      <c r="EW1239" s="16"/>
      <c r="EX1239" s="16"/>
      <c r="EY1239" s="16"/>
      <c r="EZ1239" s="16"/>
      <c r="FA1239" s="16"/>
      <c r="FB1239" s="16"/>
      <c r="FC1239" s="16"/>
      <c r="FD1239" s="16"/>
      <c r="FE1239" s="16"/>
      <c r="FF1239" s="16"/>
      <c r="FG1239" s="16"/>
      <c r="FH1239" s="16"/>
      <c r="FI1239" s="16"/>
      <c r="FJ1239" s="16"/>
      <c r="FK1239" s="16"/>
      <c r="FL1239" s="16"/>
      <c r="FM1239" s="16"/>
      <c r="FN1239" s="16"/>
      <c r="FO1239" s="16"/>
      <c r="FP1239" s="16"/>
      <c r="FQ1239" s="16"/>
      <c r="FR1239" s="16"/>
      <c r="FS1239" s="16"/>
      <c r="FT1239" s="16"/>
      <c r="FU1239" s="16"/>
      <c r="FV1239" s="16"/>
      <c r="FW1239" s="16"/>
      <c r="FX1239" s="16"/>
      <c r="FY1239" s="16"/>
      <c r="FZ1239" s="16"/>
      <c r="GA1239" s="16"/>
      <c r="GB1239" s="16"/>
      <c r="GC1239" s="16"/>
      <c r="GD1239" s="16"/>
      <c r="GE1239" s="16"/>
      <c r="GF1239" s="16"/>
      <c r="GG1239" s="16"/>
      <c r="GH1239" s="16"/>
      <c r="GI1239" s="16"/>
      <c r="GJ1239" s="16"/>
      <c r="GK1239" s="16"/>
      <c r="GL1239" s="16"/>
      <c r="GM1239" s="16"/>
      <c r="GN1239" s="16"/>
      <c r="GO1239" s="16"/>
      <c r="GP1239" s="16"/>
      <c r="GQ1239" s="16"/>
      <c r="GR1239" s="16"/>
      <c r="GS1239" s="16"/>
      <c r="GT1239" s="16"/>
      <c r="GU1239" s="16"/>
      <c r="GV1239" s="16"/>
      <c r="GW1239" s="16"/>
      <c r="GX1239" s="16"/>
      <c r="GY1239" s="16"/>
      <c r="GZ1239" s="16"/>
      <c r="HA1239" s="16"/>
      <c r="HB1239" s="16"/>
      <c r="HC1239" s="16"/>
      <c r="HD1239" s="16"/>
      <c r="HE1239" s="16"/>
      <c r="HF1239" s="16"/>
      <c r="HG1239" s="16"/>
      <c r="HH1239" s="16"/>
      <c r="HI1239" s="16"/>
      <c r="HJ1239" s="16"/>
      <c r="HK1239" s="16"/>
      <c r="HL1239" s="16"/>
      <c r="HM1239" s="16"/>
      <c r="HN1239" s="16"/>
      <c r="HO1239" s="16"/>
      <c r="HP1239" s="16"/>
      <c r="HQ1239" s="16"/>
      <c r="HR1239" s="16"/>
      <c r="HS1239" s="16"/>
      <c r="HT1239" s="16"/>
      <c r="HU1239" s="16"/>
      <c r="HV1239" s="16"/>
      <c r="HW1239" s="16"/>
      <c r="HX1239" s="16"/>
      <c r="HY1239" s="16"/>
      <c r="HZ1239" s="16"/>
      <c r="IA1239" s="16"/>
      <c r="IB1239" s="16"/>
      <c r="IC1239" s="16"/>
      <c r="ID1239" s="16"/>
      <c r="IE1239" s="16"/>
      <c r="IF1239" s="16"/>
      <c r="IG1239" s="16"/>
      <c r="IH1239" s="16"/>
      <c r="II1239" s="16"/>
      <c r="IJ1239" s="16"/>
      <c r="IK1239" s="16"/>
      <c r="IL1239" s="16"/>
      <c r="IM1239" s="16"/>
      <c r="IN1239" s="16"/>
      <c r="IO1239" s="16"/>
      <c r="IP1239" s="16"/>
      <c r="IQ1239" s="16"/>
      <c r="IR1239" s="16"/>
      <c r="IS1239" s="16"/>
      <c r="IT1239" s="16"/>
      <c r="IU1239" s="16"/>
      <c r="IV1239" s="16"/>
      <c r="IW1239" s="16"/>
      <c r="IX1239" s="16"/>
      <c r="IY1239" s="16"/>
      <c r="IZ1239" s="16"/>
      <c r="JA1239" s="16"/>
      <c r="JB1239" s="16"/>
      <c r="JC1239" s="16"/>
      <c r="JD1239" s="16"/>
      <c r="JE1239" s="16"/>
      <c r="JF1239" s="16"/>
      <c r="JG1239" s="16"/>
      <c r="JH1239" s="16"/>
      <c r="JI1239" s="16"/>
      <c r="JJ1239" s="16"/>
      <c r="JK1239" s="16"/>
      <c r="JL1239" s="16"/>
      <c r="JM1239" s="16"/>
      <c r="JN1239" s="16"/>
      <c r="JO1239" s="16"/>
      <c r="JP1239" s="16"/>
    </row>
    <row r="1240" spans="2:276" s="18" customFormat="1" ht="15.75" customHeight="1" x14ac:dyDescent="0.25">
      <c r="B1240" s="16"/>
      <c r="C1240" s="16"/>
      <c r="D1240" s="16"/>
      <c r="E1240" s="16"/>
      <c r="F1240" s="16"/>
      <c r="G1240" s="16"/>
      <c r="H1240" s="16"/>
      <c r="I1240" s="16"/>
      <c r="J1240" s="16"/>
      <c r="K1240" s="16"/>
      <c r="L1240" s="16"/>
      <c r="M1240" s="16"/>
      <c r="N1240" s="16"/>
      <c r="O1240" s="16"/>
      <c r="P1240" s="16"/>
      <c r="Q1240" s="16"/>
      <c r="R1240" s="16"/>
      <c r="S1240" s="16"/>
      <c r="T1240" s="16"/>
      <c r="U1240" s="16"/>
      <c r="V1240" s="16"/>
      <c r="W1240" s="16"/>
      <c r="X1240" s="16"/>
      <c r="Y1240" s="16"/>
      <c r="Z1240" s="16"/>
      <c r="AA1240" s="16"/>
      <c r="AB1240" s="16"/>
      <c r="AC1240" s="16"/>
      <c r="AD1240" s="16"/>
      <c r="AE1240" s="16"/>
      <c r="AF1240" s="16"/>
      <c r="AG1240" s="16"/>
      <c r="AH1240" s="16"/>
      <c r="AI1240" s="16"/>
      <c r="AJ1240" s="16"/>
      <c r="AK1240" s="16"/>
      <c r="AL1240" s="16"/>
      <c r="AM1240" s="16"/>
      <c r="AN1240" s="16"/>
      <c r="AO1240" s="16"/>
      <c r="AP1240" s="16"/>
      <c r="AQ1240" s="16"/>
      <c r="AR1240" s="16"/>
      <c r="AS1240" s="16"/>
      <c r="AT1240" s="16"/>
      <c r="AU1240" s="16"/>
      <c r="AV1240" s="16"/>
      <c r="AW1240" s="16"/>
      <c r="AX1240" s="16"/>
      <c r="AY1240" s="16"/>
      <c r="AZ1240" s="16"/>
      <c r="BA1240" s="16"/>
      <c r="BB1240" s="16"/>
      <c r="BC1240" s="16"/>
      <c r="BD1240" s="16"/>
      <c r="BE1240" s="16"/>
      <c r="BF1240" s="16"/>
      <c r="BG1240" s="16"/>
      <c r="BH1240" s="16"/>
      <c r="BI1240" s="16"/>
      <c r="BJ1240" s="16"/>
      <c r="BK1240" s="16"/>
      <c r="BL1240" s="16"/>
      <c r="BM1240" s="16"/>
      <c r="BN1240" s="16"/>
      <c r="BO1240" s="16"/>
      <c r="BP1240" s="16"/>
      <c r="BQ1240" s="16"/>
      <c r="BR1240" s="16"/>
      <c r="BS1240" s="16"/>
      <c r="BT1240" s="16"/>
      <c r="BU1240" s="16"/>
      <c r="BV1240" s="16"/>
      <c r="BW1240" s="16"/>
      <c r="BX1240" s="16"/>
      <c r="BY1240" s="16"/>
      <c r="BZ1240" s="16"/>
      <c r="CA1240" s="16"/>
      <c r="CB1240" s="16"/>
      <c r="CC1240" s="16"/>
      <c r="CD1240" s="16"/>
      <c r="CE1240" s="16"/>
      <c r="CF1240" s="16"/>
      <c r="CG1240" s="16"/>
      <c r="CH1240" s="16"/>
      <c r="CI1240" s="16"/>
      <c r="CJ1240" s="16"/>
      <c r="CK1240" s="16"/>
      <c r="CL1240" s="16"/>
      <c r="CM1240" s="16"/>
      <c r="CN1240" s="16"/>
      <c r="CO1240" s="16"/>
      <c r="CP1240" s="16"/>
      <c r="CQ1240" s="16"/>
      <c r="CR1240" s="16"/>
      <c r="CS1240" s="16"/>
      <c r="CT1240" s="16"/>
      <c r="CU1240" s="16"/>
      <c r="CV1240" s="16"/>
      <c r="CW1240" s="16"/>
      <c r="CX1240" s="16"/>
      <c r="CY1240" s="16"/>
      <c r="CZ1240" s="16"/>
      <c r="DA1240" s="16"/>
      <c r="DB1240" s="16"/>
      <c r="DC1240" s="16"/>
      <c r="DD1240" s="16"/>
      <c r="DE1240" s="16"/>
      <c r="DF1240" s="16"/>
      <c r="DG1240" s="16"/>
      <c r="DH1240" s="16"/>
      <c r="DI1240" s="16"/>
      <c r="DJ1240" s="16"/>
      <c r="DK1240" s="16"/>
      <c r="DL1240" s="16"/>
      <c r="DM1240" s="16"/>
      <c r="DN1240" s="16"/>
      <c r="DO1240" s="16"/>
      <c r="DP1240" s="16"/>
      <c r="DQ1240" s="16"/>
      <c r="DR1240" s="16"/>
      <c r="DS1240" s="16"/>
      <c r="DT1240" s="16"/>
      <c r="DU1240" s="16"/>
      <c r="DV1240" s="16"/>
      <c r="DW1240" s="16"/>
      <c r="DX1240" s="16"/>
      <c r="DY1240" s="16"/>
      <c r="DZ1240" s="16"/>
      <c r="EA1240" s="16"/>
      <c r="EB1240" s="16"/>
      <c r="EC1240" s="16"/>
      <c r="ED1240" s="16"/>
      <c r="EE1240" s="16"/>
      <c r="EF1240" s="16"/>
      <c r="EG1240" s="16"/>
      <c r="EH1240" s="16"/>
      <c r="EI1240" s="16"/>
      <c r="EJ1240" s="16"/>
      <c r="EK1240" s="16"/>
      <c r="EL1240" s="16"/>
      <c r="EM1240" s="16"/>
      <c r="EN1240" s="16"/>
      <c r="EO1240" s="16"/>
      <c r="EP1240" s="16"/>
      <c r="EQ1240" s="16"/>
      <c r="ER1240" s="16"/>
      <c r="ES1240" s="16"/>
      <c r="ET1240" s="16"/>
      <c r="EU1240" s="16"/>
      <c r="EV1240" s="16"/>
      <c r="EW1240" s="16"/>
      <c r="EX1240" s="16"/>
      <c r="EY1240" s="16"/>
      <c r="EZ1240" s="16"/>
      <c r="FA1240" s="16"/>
      <c r="FB1240" s="16"/>
      <c r="FC1240" s="16"/>
      <c r="FD1240" s="16"/>
      <c r="FE1240" s="16"/>
      <c r="FF1240" s="16"/>
      <c r="FG1240" s="16"/>
      <c r="FH1240" s="16"/>
      <c r="FI1240" s="16"/>
      <c r="FJ1240" s="16"/>
      <c r="FK1240" s="16"/>
      <c r="FL1240" s="16"/>
      <c r="FM1240" s="16"/>
      <c r="FN1240" s="16"/>
      <c r="FO1240" s="16"/>
      <c r="FP1240" s="16"/>
      <c r="FQ1240" s="16"/>
      <c r="FR1240" s="16"/>
      <c r="FS1240" s="16"/>
      <c r="FT1240" s="16"/>
      <c r="FU1240" s="16"/>
      <c r="FV1240" s="16"/>
      <c r="FW1240" s="16"/>
      <c r="FX1240" s="16"/>
      <c r="FY1240" s="16"/>
      <c r="FZ1240" s="16"/>
      <c r="GA1240" s="16"/>
      <c r="GB1240" s="16"/>
      <c r="GC1240" s="16"/>
      <c r="GD1240" s="16"/>
      <c r="GE1240" s="16"/>
      <c r="GF1240" s="16"/>
      <c r="GG1240" s="16"/>
      <c r="GH1240" s="16"/>
      <c r="GI1240" s="16"/>
      <c r="GJ1240" s="16"/>
      <c r="GK1240" s="16"/>
      <c r="GL1240" s="16"/>
      <c r="GM1240" s="16"/>
      <c r="GN1240" s="16"/>
      <c r="GO1240" s="16"/>
      <c r="GP1240" s="16"/>
      <c r="GQ1240" s="16"/>
      <c r="GR1240" s="16"/>
      <c r="GS1240" s="16"/>
      <c r="GT1240" s="16"/>
      <c r="GU1240" s="16"/>
      <c r="GV1240" s="16"/>
      <c r="GW1240" s="16"/>
      <c r="GX1240" s="16"/>
      <c r="GY1240" s="16"/>
      <c r="GZ1240" s="16"/>
      <c r="HA1240" s="16"/>
      <c r="HB1240" s="16"/>
      <c r="HC1240" s="16"/>
      <c r="HD1240" s="16"/>
      <c r="HE1240" s="16"/>
      <c r="HF1240" s="16"/>
      <c r="HG1240" s="16"/>
      <c r="HH1240" s="16"/>
      <c r="HI1240" s="16"/>
      <c r="HJ1240" s="16"/>
      <c r="HK1240" s="16"/>
      <c r="HL1240" s="16"/>
      <c r="HM1240" s="16"/>
      <c r="HN1240" s="16"/>
      <c r="HO1240" s="16"/>
      <c r="HP1240" s="16"/>
      <c r="HQ1240" s="16"/>
      <c r="HR1240" s="16"/>
      <c r="HS1240" s="16"/>
      <c r="HT1240" s="16"/>
      <c r="HU1240" s="16"/>
      <c r="HV1240" s="16"/>
      <c r="HW1240" s="16"/>
      <c r="HX1240" s="16"/>
      <c r="HY1240" s="16"/>
      <c r="HZ1240" s="16"/>
      <c r="IA1240" s="16"/>
      <c r="IB1240" s="16"/>
      <c r="IC1240" s="16"/>
      <c r="ID1240" s="16"/>
      <c r="IE1240" s="16"/>
      <c r="IF1240" s="16"/>
      <c r="IG1240" s="16"/>
      <c r="IH1240" s="16"/>
      <c r="II1240" s="16"/>
      <c r="IJ1240" s="16"/>
      <c r="IK1240" s="16"/>
      <c r="IL1240" s="16"/>
      <c r="IM1240" s="16"/>
      <c r="IN1240" s="16"/>
      <c r="IO1240" s="16"/>
      <c r="IP1240" s="16"/>
      <c r="IQ1240" s="16"/>
      <c r="IR1240" s="16"/>
      <c r="IS1240" s="16"/>
      <c r="IT1240" s="16"/>
      <c r="IU1240" s="16"/>
      <c r="IV1240" s="16"/>
      <c r="IW1240" s="16"/>
      <c r="IX1240" s="16"/>
      <c r="IY1240" s="16"/>
      <c r="IZ1240" s="16"/>
      <c r="JA1240" s="16"/>
      <c r="JB1240" s="16"/>
      <c r="JC1240" s="16"/>
      <c r="JD1240" s="16"/>
      <c r="JE1240" s="16"/>
      <c r="JF1240" s="16"/>
      <c r="JG1240" s="16"/>
      <c r="JH1240" s="16"/>
      <c r="JI1240" s="16"/>
      <c r="JJ1240" s="16"/>
      <c r="JK1240" s="16"/>
      <c r="JL1240" s="16"/>
      <c r="JM1240" s="16"/>
      <c r="JN1240" s="16"/>
      <c r="JO1240" s="16"/>
      <c r="JP1240" s="16"/>
    </row>
    <row r="1241" spans="2:276" s="18" customFormat="1" ht="15.75" customHeight="1" x14ac:dyDescent="0.25">
      <c r="B1241" s="16"/>
      <c r="C1241" s="16"/>
      <c r="D1241" s="16"/>
      <c r="E1241" s="16"/>
      <c r="F1241" s="16"/>
      <c r="G1241" s="16"/>
      <c r="H1241" s="16"/>
      <c r="I1241" s="16"/>
      <c r="J1241" s="16"/>
      <c r="K1241" s="16"/>
      <c r="L1241" s="16"/>
      <c r="M1241" s="16"/>
      <c r="N1241" s="16"/>
      <c r="O1241" s="16"/>
      <c r="P1241" s="16"/>
      <c r="Q1241" s="16"/>
      <c r="R1241" s="16"/>
      <c r="S1241" s="16"/>
      <c r="T1241" s="16"/>
      <c r="U1241" s="16"/>
      <c r="V1241" s="16"/>
      <c r="W1241" s="16"/>
      <c r="X1241" s="16"/>
      <c r="Y1241" s="16"/>
      <c r="Z1241" s="16"/>
      <c r="AA1241" s="16"/>
      <c r="AB1241" s="16"/>
      <c r="AC1241" s="16"/>
      <c r="AD1241" s="16"/>
      <c r="AE1241" s="16"/>
      <c r="AF1241" s="16"/>
      <c r="AG1241" s="16"/>
      <c r="AH1241" s="16"/>
      <c r="AI1241" s="16"/>
      <c r="AJ1241" s="16"/>
      <c r="AK1241" s="16"/>
      <c r="AL1241" s="16"/>
      <c r="AM1241" s="16"/>
      <c r="AN1241" s="16"/>
      <c r="AO1241" s="16"/>
      <c r="AP1241" s="16"/>
      <c r="AQ1241" s="16"/>
      <c r="AR1241" s="16"/>
      <c r="AS1241" s="16"/>
      <c r="AT1241" s="16"/>
      <c r="AU1241" s="16"/>
      <c r="AV1241" s="16"/>
      <c r="AW1241" s="16"/>
      <c r="AX1241" s="16"/>
      <c r="AY1241" s="16"/>
      <c r="AZ1241" s="16"/>
      <c r="BA1241" s="16"/>
      <c r="BB1241" s="16"/>
      <c r="BC1241" s="16"/>
      <c r="BD1241" s="16"/>
      <c r="BE1241" s="16"/>
      <c r="BF1241" s="16"/>
      <c r="BG1241" s="16"/>
      <c r="BH1241" s="16"/>
      <c r="BI1241" s="16"/>
      <c r="BJ1241" s="16"/>
      <c r="BK1241" s="16"/>
      <c r="BL1241" s="16"/>
      <c r="BM1241" s="16"/>
      <c r="BN1241" s="16"/>
      <c r="BO1241" s="16"/>
      <c r="BP1241" s="16"/>
      <c r="BQ1241" s="16"/>
      <c r="BR1241" s="16"/>
      <c r="BS1241" s="16"/>
      <c r="BT1241" s="16"/>
      <c r="BU1241" s="16"/>
      <c r="BV1241" s="16"/>
      <c r="BW1241" s="16"/>
      <c r="BX1241" s="16"/>
      <c r="BY1241" s="16"/>
      <c r="BZ1241" s="16"/>
      <c r="CA1241" s="16"/>
      <c r="CB1241" s="16"/>
      <c r="CC1241" s="16"/>
      <c r="CD1241" s="16"/>
      <c r="CE1241" s="16"/>
      <c r="CF1241" s="16"/>
      <c r="CG1241" s="16"/>
      <c r="CH1241" s="16"/>
      <c r="CI1241" s="16"/>
      <c r="CJ1241" s="16"/>
      <c r="CK1241" s="16"/>
      <c r="CL1241" s="16"/>
      <c r="CM1241" s="16"/>
      <c r="CN1241" s="16"/>
      <c r="CO1241" s="16"/>
      <c r="CP1241" s="16"/>
      <c r="CQ1241" s="16"/>
      <c r="CR1241" s="16"/>
      <c r="CS1241" s="16"/>
      <c r="CT1241" s="16"/>
      <c r="CU1241" s="16"/>
      <c r="CV1241" s="16"/>
      <c r="CW1241" s="16"/>
      <c r="CX1241" s="16"/>
      <c r="CY1241" s="16"/>
      <c r="CZ1241" s="16"/>
      <c r="DA1241" s="16"/>
      <c r="DB1241" s="16"/>
      <c r="DC1241" s="16"/>
      <c r="DD1241" s="16"/>
      <c r="DE1241" s="16"/>
      <c r="DF1241" s="16"/>
      <c r="DG1241" s="16"/>
      <c r="DH1241" s="16"/>
      <c r="DI1241" s="16"/>
      <c r="DJ1241" s="16"/>
      <c r="DK1241" s="16"/>
      <c r="DL1241" s="16"/>
      <c r="DM1241" s="16"/>
      <c r="DN1241" s="16"/>
      <c r="DO1241" s="16"/>
      <c r="DP1241" s="16"/>
      <c r="DQ1241" s="16"/>
      <c r="DR1241" s="16"/>
      <c r="DS1241" s="16"/>
      <c r="DT1241" s="16"/>
      <c r="DU1241" s="16"/>
      <c r="DV1241" s="16"/>
      <c r="DW1241" s="16"/>
      <c r="DX1241" s="16"/>
      <c r="DY1241" s="16"/>
      <c r="DZ1241" s="16"/>
      <c r="EA1241" s="16"/>
      <c r="EB1241" s="16"/>
      <c r="EC1241" s="16"/>
      <c r="ED1241" s="16"/>
      <c r="EE1241" s="16"/>
      <c r="EF1241" s="16"/>
      <c r="EG1241" s="16"/>
      <c r="EH1241" s="16"/>
      <c r="EI1241" s="16"/>
      <c r="EJ1241" s="16"/>
      <c r="EK1241" s="16"/>
      <c r="EL1241" s="16"/>
      <c r="EM1241" s="16"/>
      <c r="EN1241" s="16"/>
      <c r="EO1241" s="16"/>
      <c r="EP1241" s="16"/>
      <c r="EQ1241" s="16"/>
      <c r="ER1241" s="16"/>
      <c r="ES1241" s="16"/>
      <c r="ET1241" s="16"/>
      <c r="EU1241" s="16"/>
      <c r="EV1241" s="16"/>
      <c r="EW1241" s="16"/>
      <c r="EX1241" s="16"/>
      <c r="EY1241" s="16"/>
      <c r="EZ1241" s="16"/>
      <c r="FA1241" s="16"/>
      <c r="FB1241" s="16"/>
      <c r="FC1241" s="16"/>
      <c r="FD1241" s="16"/>
      <c r="FE1241" s="16"/>
      <c r="FF1241" s="16"/>
      <c r="FG1241" s="16"/>
      <c r="FH1241" s="16"/>
      <c r="FI1241" s="16"/>
      <c r="FJ1241" s="16"/>
      <c r="FK1241" s="16"/>
      <c r="FL1241" s="16"/>
      <c r="FM1241" s="16"/>
      <c r="FN1241" s="16"/>
      <c r="FO1241" s="16"/>
      <c r="FP1241" s="16"/>
      <c r="FQ1241" s="16"/>
      <c r="FR1241" s="16"/>
      <c r="FS1241" s="16"/>
      <c r="FT1241" s="16"/>
      <c r="FU1241" s="16"/>
      <c r="FV1241" s="16"/>
      <c r="FW1241" s="16"/>
      <c r="FX1241" s="16"/>
      <c r="FY1241" s="16"/>
      <c r="FZ1241" s="16"/>
      <c r="GA1241" s="16"/>
      <c r="GB1241" s="16"/>
      <c r="GC1241" s="16"/>
      <c r="GD1241" s="16"/>
      <c r="GE1241" s="16"/>
      <c r="GF1241" s="16"/>
      <c r="GG1241" s="16"/>
      <c r="GH1241" s="16"/>
      <c r="GI1241" s="16"/>
      <c r="GJ1241" s="16"/>
      <c r="GK1241" s="16"/>
      <c r="GL1241" s="16"/>
      <c r="GM1241" s="16"/>
      <c r="GN1241" s="16"/>
      <c r="GO1241" s="16"/>
      <c r="GP1241" s="16"/>
      <c r="GQ1241" s="16"/>
      <c r="GR1241" s="16"/>
      <c r="GS1241" s="16"/>
      <c r="GT1241" s="16"/>
      <c r="GU1241" s="16"/>
      <c r="GV1241" s="16"/>
      <c r="GW1241" s="16"/>
      <c r="GX1241" s="16"/>
      <c r="GY1241" s="16"/>
      <c r="GZ1241" s="16"/>
      <c r="HA1241" s="16"/>
      <c r="HB1241" s="16"/>
      <c r="HC1241" s="16"/>
      <c r="HD1241" s="16"/>
      <c r="HE1241" s="16"/>
      <c r="HF1241" s="16"/>
      <c r="HG1241" s="16"/>
      <c r="HH1241" s="16"/>
      <c r="HI1241" s="16"/>
      <c r="HJ1241" s="16"/>
      <c r="HK1241" s="16"/>
      <c r="HL1241" s="16"/>
      <c r="HM1241" s="16"/>
      <c r="HN1241" s="16"/>
      <c r="HO1241" s="16"/>
      <c r="HP1241" s="16"/>
      <c r="HQ1241" s="16"/>
      <c r="HR1241" s="16"/>
      <c r="HS1241" s="16"/>
      <c r="HT1241" s="16"/>
      <c r="HU1241" s="16"/>
      <c r="HV1241" s="16"/>
      <c r="HW1241" s="16"/>
      <c r="HX1241" s="16"/>
      <c r="HY1241" s="16"/>
      <c r="HZ1241" s="16"/>
      <c r="IA1241" s="16"/>
      <c r="IB1241" s="16"/>
      <c r="IC1241" s="16"/>
      <c r="ID1241" s="16"/>
      <c r="IE1241" s="16"/>
      <c r="IF1241" s="16"/>
      <c r="IG1241" s="16"/>
      <c r="IH1241" s="16"/>
      <c r="II1241" s="16"/>
      <c r="IJ1241" s="16"/>
      <c r="IK1241" s="16"/>
      <c r="IL1241" s="16"/>
      <c r="IM1241" s="16"/>
      <c r="IN1241" s="16"/>
      <c r="IO1241" s="16"/>
      <c r="IP1241" s="16"/>
      <c r="IQ1241" s="16"/>
      <c r="IR1241" s="16"/>
      <c r="IS1241" s="16"/>
      <c r="IT1241" s="16"/>
      <c r="IU1241" s="16"/>
      <c r="IV1241" s="16"/>
      <c r="IW1241" s="16"/>
      <c r="IX1241" s="16"/>
      <c r="IY1241" s="16"/>
      <c r="IZ1241" s="16"/>
      <c r="JA1241" s="16"/>
      <c r="JB1241" s="16"/>
      <c r="JC1241" s="16"/>
      <c r="JD1241" s="16"/>
      <c r="JE1241" s="16"/>
      <c r="JF1241" s="16"/>
      <c r="JG1241" s="16"/>
      <c r="JH1241" s="16"/>
      <c r="JI1241" s="16"/>
      <c r="JJ1241" s="16"/>
      <c r="JK1241" s="16"/>
      <c r="JL1241" s="16"/>
      <c r="JM1241" s="16"/>
      <c r="JN1241" s="16"/>
      <c r="JO1241" s="16"/>
      <c r="JP1241" s="16"/>
    </row>
    <row r="1242" spans="2:276" s="18" customFormat="1" ht="15.75" customHeight="1" x14ac:dyDescent="0.25">
      <c r="B1242" s="16"/>
      <c r="C1242" s="16"/>
      <c r="D1242" s="16"/>
      <c r="E1242" s="16"/>
      <c r="F1242" s="16"/>
      <c r="G1242" s="16"/>
      <c r="H1242" s="16"/>
      <c r="I1242" s="16"/>
      <c r="J1242" s="16"/>
      <c r="K1242" s="16"/>
      <c r="L1242" s="16"/>
      <c r="M1242" s="16"/>
      <c r="N1242" s="16"/>
      <c r="O1242" s="16"/>
      <c r="P1242" s="16"/>
      <c r="Q1242" s="16"/>
      <c r="R1242" s="16"/>
      <c r="S1242" s="16"/>
      <c r="T1242" s="16"/>
      <c r="U1242" s="16"/>
      <c r="V1242" s="16"/>
      <c r="W1242" s="16"/>
      <c r="X1242" s="16"/>
      <c r="Y1242" s="16"/>
      <c r="Z1242" s="16"/>
      <c r="AA1242" s="16"/>
      <c r="AB1242" s="16"/>
      <c r="AC1242" s="16"/>
      <c r="AD1242" s="16"/>
      <c r="AE1242" s="16"/>
      <c r="AF1242" s="16"/>
      <c r="AG1242" s="16"/>
      <c r="AH1242" s="16"/>
      <c r="AI1242" s="16"/>
      <c r="AJ1242" s="16"/>
      <c r="AK1242" s="16"/>
      <c r="AL1242" s="16"/>
      <c r="AM1242" s="16"/>
      <c r="AN1242" s="16"/>
      <c r="AO1242" s="16"/>
      <c r="AP1242" s="16"/>
      <c r="AQ1242" s="16"/>
      <c r="AR1242" s="16"/>
      <c r="AS1242" s="16"/>
      <c r="AT1242" s="16"/>
      <c r="AU1242" s="16"/>
      <c r="AV1242" s="16"/>
      <c r="AW1242" s="16"/>
      <c r="AX1242" s="16"/>
      <c r="AY1242" s="16"/>
      <c r="AZ1242" s="16"/>
      <c r="BA1242" s="16"/>
      <c r="BB1242" s="16"/>
      <c r="BC1242" s="16"/>
      <c r="BD1242" s="16"/>
      <c r="BE1242" s="16"/>
      <c r="BF1242" s="16"/>
      <c r="BG1242" s="16"/>
      <c r="BH1242" s="16"/>
      <c r="BI1242" s="16"/>
      <c r="BJ1242" s="16"/>
      <c r="BK1242" s="16"/>
      <c r="BL1242" s="16"/>
      <c r="BM1242" s="16"/>
      <c r="BN1242" s="16"/>
      <c r="BO1242" s="16"/>
      <c r="BP1242" s="16"/>
      <c r="BQ1242" s="16"/>
      <c r="BR1242" s="16"/>
      <c r="BS1242" s="16"/>
      <c r="BT1242" s="16"/>
      <c r="BU1242" s="16"/>
      <c r="BV1242" s="16"/>
      <c r="BW1242" s="16"/>
      <c r="BX1242" s="16"/>
      <c r="BY1242" s="16"/>
      <c r="BZ1242" s="16"/>
      <c r="CA1242" s="16"/>
      <c r="CB1242" s="16"/>
      <c r="CC1242" s="16"/>
      <c r="CD1242" s="16"/>
      <c r="CE1242" s="16"/>
      <c r="CF1242" s="16"/>
      <c r="CG1242" s="16"/>
      <c r="CH1242" s="16"/>
      <c r="CI1242" s="16"/>
      <c r="CJ1242" s="16"/>
      <c r="CK1242" s="16"/>
      <c r="CL1242" s="16"/>
      <c r="CM1242" s="16"/>
      <c r="CN1242" s="16"/>
      <c r="CO1242" s="16"/>
      <c r="CP1242" s="16"/>
      <c r="CQ1242" s="16"/>
      <c r="CR1242" s="16"/>
      <c r="CS1242" s="16"/>
      <c r="CT1242" s="16"/>
      <c r="CU1242" s="16"/>
      <c r="CV1242" s="16"/>
      <c r="CW1242" s="16"/>
      <c r="CX1242" s="16"/>
      <c r="CY1242" s="16"/>
      <c r="CZ1242" s="16"/>
      <c r="DA1242" s="16"/>
      <c r="DB1242" s="16"/>
      <c r="DC1242" s="16"/>
      <c r="DD1242" s="16"/>
      <c r="DE1242" s="16"/>
      <c r="DF1242" s="16"/>
      <c r="DG1242" s="16"/>
      <c r="DH1242" s="16"/>
      <c r="DI1242" s="16"/>
      <c r="DJ1242" s="16"/>
      <c r="DK1242" s="16"/>
      <c r="DL1242" s="16"/>
      <c r="DM1242" s="16"/>
      <c r="DN1242" s="16"/>
      <c r="DO1242" s="16"/>
      <c r="DP1242" s="16"/>
      <c r="DQ1242" s="16"/>
      <c r="DR1242" s="16"/>
      <c r="DS1242" s="16"/>
      <c r="DT1242" s="16"/>
      <c r="DU1242" s="16"/>
      <c r="DV1242" s="16"/>
      <c r="DW1242" s="16"/>
      <c r="DX1242" s="16"/>
      <c r="DY1242" s="16"/>
      <c r="DZ1242" s="16"/>
      <c r="EA1242" s="16"/>
      <c r="EB1242" s="16"/>
      <c r="EC1242" s="16"/>
      <c r="ED1242" s="16"/>
      <c r="EE1242" s="16"/>
      <c r="EF1242" s="16"/>
      <c r="EG1242" s="16"/>
      <c r="EH1242" s="16"/>
      <c r="EI1242" s="16"/>
      <c r="EJ1242" s="16"/>
      <c r="EK1242" s="16"/>
      <c r="EL1242" s="16"/>
      <c r="EM1242" s="16"/>
      <c r="EN1242" s="16"/>
      <c r="EO1242" s="16"/>
      <c r="EP1242" s="16"/>
      <c r="EQ1242" s="16"/>
      <c r="ER1242" s="16"/>
      <c r="ES1242" s="16"/>
      <c r="ET1242" s="16"/>
      <c r="EU1242" s="16"/>
      <c r="EV1242" s="16"/>
      <c r="EW1242" s="16"/>
      <c r="EX1242" s="16"/>
      <c r="EY1242" s="16"/>
      <c r="EZ1242" s="16"/>
      <c r="FA1242" s="16"/>
      <c r="FB1242" s="16"/>
      <c r="FC1242" s="16"/>
      <c r="FD1242" s="16"/>
      <c r="FE1242" s="16"/>
      <c r="FF1242" s="16"/>
      <c r="FG1242" s="16"/>
      <c r="FH1242" s="16"/>
      <c r="FI1242" s="16"/>
      <c r="FJ1242" s="16"/>
      <c r="FK1242" s="16"/>
      <c r="FL1242" s="16"/>
      <c r="FM1242" s="16"/>
      <c r="FN1242" s="16"/>
      <c r="FO1242" s="16"/>
      <c r="FP1242" s="16"/>
      <c r="FQ1242" s="16"/>
      <c r="FR1242" s="16"/>
      <c r="FS1242" s="16"/>
      <c r="FT1242" s="16"/>
      <c r="FU1242" s="16"/>
      <c r="FV1242" s="16"/>
      <c r="FW1242" s="16"/>
      <c r="FX1242" s="16"/>
      <c r="FY1242" s="16"/>
      <c r="FZ1242" s="16"/>
      <c r="GA1242" s="16"/>
      <c r="GB1242" s="16"/>
      <c r="GC1242" s="16"/>
      <c r="GD1242" s="16"/>
      <c r="GE1242" s="16"/>
      <c r="GF1242" s="16"/>
      <c r="GG1242" s="16"/>
      <c r="GH1242" s="16"/>
      <c r="GI1242" s="16"/>
      <c r="GJ1242" s="16"/>
      <c r="GK1242" s="16"/>
      <c r="GL1242" s="16"/>
      <c r="GM1242" s="16"/>
      <c r="GN1242" s="16"/>
      <c r="GO1242" s="16"/>
      <c r="GP1242" s="16"/>
      <c r="GQ1242" s="16"/>
      <c r="GR1242" s="16"/>
      <c r="GS1242" s="16"/>
      <c r="GT1242" s="16"/>
      <c r="GU1242" s="16"/>
      <c r="GV1242" s="16"/>
      <c r="GW1242" s="16"/>
      <c r="GX1242" s="16"/>
      <c r="GY1242" s="16"/>
      <c r="GZ1242" s="16"/>
      <c r="HA1242" s="16"/>
      <c r="HB1242" s="16"/>
      <c r="HC1242" s="16"/>
      <c r="HD1242" s="16"/>
      <c r="HE1242" s="16"/>
      <c r="HF1242" s="16"/>
      <c r="HG1242" s="16"/>
      <c r="HH1242" s="16"/>
      <c r="HI1242" s="16"/>
      <c r="HJ1242" s="16"/>
      <c r="HK1242" s="16"/>
      <c r="HL1242" s="16"/>
      <c r="HM1242" s="16"/>
      <c r="HN1242" s="16"/>
      <c r="HO1242" s="16"/>
      <c r="HP1242" s="16"/>
      <c r="HQ1242" s="16"/>
      <c r="HR1242" s="16"/>
      <c r="HS1242" s="16"/>
      <c r="HT1242" s="16"/>
      <c r="HU1242" s="16"/>
      <c r="HV1242" s="16"/>
      <c r="HW1242" s="16"/>
      <c r="HX1242" s="16"/>
      <c r="HY1242" s="16"/>
      <c r="HZ1242" s="16"/>
      <c r="IA1242" s="16"/>
      <c r="IB1242" s="16"/>
      <c r="IC1242" s="16"/>
      <c r="ID1242" s="16"/>
      <c r="IE1242" s="16"/>
      <c r="IF1242" s="16"/>
      <c r="IG1242" s="16"/>
      <c r="IH1242" s="16"/>
      <c r="II1242" s="16"/>
      <c r="IJ1242" s="16"/>
      <c r="IK1242" s="16"/>
      <c r="IL1242" s="16"/>
      <c r="IM1242" s="16"/>
      <c r="IN1242" s="16"/>
      <c r="IO1242" s="16"/>
      <c r="IP1242" s="16"/>
      <c r="IQ1242" s="16"/>
      <c r="IR1242" s="16"/>
      <c r="IS1242" s="16"/>
      <c r="IT1242" s="16"/>
      <c r="IU1242" s="16"/>
      <c r="IV1242" s="16"/>
      <c r="IW1242" s="16"/>
      <c r="IX1242" s="16"/>
      <c r="IY1242" s="16"/>
      <c r="IZ1242" s="16"/>
      <c r="JA1242" s="16"/>
      <c r="JB1242" s="16"/>
      <c r="JC1242" s="16"/>
      <c r="JD1242" s="16"/>
      <c r="JE1242" s="16"/>
      <c r="JF1242" s="16"/>
      <c r="JG1242" s="16"/>
      <c r="JH1242" s="16"/>
      <c r="JI1242" s="16"/>
      <c r="JJ1242" s="16"/>
      <c r="JK1242" s="16"/>
      <c r="JL1242" s="16"/>
      <c r="JM1242" s="16"/>
      <c r="JN1242" s="16"/>
      <c r="JO1242" s="16"/>
      <c r="JP1242" s="16"/>
    </row>
    <row r="1243" spans="2:276" s="18" customFormat="1" ht="15.75" customHeight="1" x14ac:dyDescent="0.25">
      <c r="B1243" s="16"/>
      <c r="C1243" s="16"/>
      <c r="D1243" s="16"/>
      <c r="E1243" s="16"/>
      <c r="F1243" s="16"/>
      <c r="G1243" s="16"/>
      <c r="H1243" s="16"/>
      <c r="I1243" s="16"/>
      <c r="J1243" s="16"/>
      <c r="K1243" s="16"/>
      <c r="L1243" s="16"/>
      <c r="M1243" s="16"/>
      <c r="N1243" s="16"/>
      <c r="O1243" s="16"/>
      <c r="P1243" s="16"/>
      <c r="Q1243" s="16"/>
      <c r="R1243" s="16"/>
      <c r="S1243" s="16"/>
      <c r="T1243" s="16"/>
      <c r="U1243" s="16"/>
      <c r="V1243" s="16"/>
      <c r="W1243" s="16"/>
      <c r="X1243" s="16"/>
      <c r="Y1243" s="16"/>
      <c r="Z1243" s="16"/>
      <c r="AA1243" s="16"/>
      <c r="AB1243" s="16"/>
      <c r="AC1243" s="16"/>
      <c r="AD1243" s="16"/>
      <c r="AE1243" s="16"/>
      <c r="AF1243" s="16"/>
      <c r="AG1243" s="16"/>
      <c r="AH1243" s="16"/>
      <c r="AI1243" s="16"/>
      <c r="AJ1243" s="16"/>
      <c r="AK1243" s="16"/>
      <c r="AL1243" s="16"/>
      <c r="AM1243" s="16"/>
      <c r="AN1243" s="16"/>
      <c r="AO1243" s="16"/>
      <c r="AP1243" s="16"/>
      <c r="AQ1243" s="16"/>
      <c r="AR1243" s="16"/>
      <c r="AS1243" s="16"/>
      <c r="AT1243" s="16"/>
      <c r="AU1243" s="16"/>
      <c r="AV1243" s="16"/>
      <c r="AW1243" s="16"/>
      <c r="AX1243" s="16"/>
      <c r="AY1243" s="16"/>
      <c r="AZ1243" s="16"/>
      <c r="BA1243" s="16"/>
      <c r="BB1243" s="16"/>
      <c r="BC1243" s="16"/>
      <c r="BD1243" s="16"/>
      <c r="BE1243" s="16"/>
      <c r="BF1243" s="16"/>
      <c r="BG1243" s="16"/>
      <c r="BH1243" s="16"/>
      <c r="BI1243" s="16"/>
      <c r="BJ1243" s="16"/>
      <c r="BK1243" s="16"/>
      <c r="BL1243" s="16"/>
      <c r="BM1243" s="16"/>
      <c r="BN1243" s="16"/>
      <c r="BO1243" s="16"/>
      <c r="BP1243" s="16"/>
      <c r="BQ1243" s="16"/>
      <c r="BR1243" s="16"/>
      <c r="BS1243" s="16"/>
      <c r="BT1243" s="16"/>
      <c r="BU1243" s="16"/>
      <c r="BV1243" s="16"/>
      <c r="BW1243" s="16"/>
      <c r="BX1243" s="16"/>
      <c r="BY1243" s="16"/>
      <c r="BZ1243" s="16"/>
      <c r="CA1243" s="16"/>
      <c r="CB1243" s="16"/>
      <c r="CC1243" s="16"/>
      <c r="CD1243" s="16"/>
      <c r="CE1243" s="16"/>
      <c r="CF1243" s="16"/>
      <c r="CG1243" s="16"/>
      <c r="CH1243" s="16"/>
      <c r="CI1243" s="16"/>
      <c r="CJ1243" s="16"/>
      <c r="CK1243" s="16"/>
      <c r="CL1243" s="16"/>
      <c r="CM1243" s="16"/>
      <c r="CN1243" s="16"/>
      <c r="CO1243" s="16"/>
      <c r="CP1243" s="16"/>
      <c r="CQ1243" s="16"/>
      <c r="CR1243" s="16"/>
      <c r="CS1243" s="16"/>
      <c r="CT1243" s="16"/>
      <c r="CU1243" s="16"/>
      <c r="CV1243" s="16"/>
      <c r="CW1243" s="16"/>
      <c r="CX1243" s="16"/>
      <c r="CY1243" s="16"/>
      <c r="CZ1243" s="16"/>
      <c r="DA1243" s="16"/>
      <c r="DB1243" s="16"/>
      <c r="DC1243" s="16"/>
      <c r="DD1243" s="16"/>
      <c r="DE1243" s="16"/>
      <c r="DF1243" s="16"/>
      <c r="DG1243" s="16"/>
      <c r="DH1243" s="16"/>
      <c r="DI1243" s="16"/>
      <c r="DJ1243" s="16"/>
      <c r="DK1243" s="16"/>
      <c r="DL1243" s="16"/>
      <c r="DM1243" s="16"/>
      <c r="DN1243" s="16"/>
      <c r="DO1243" s="16"/>
      <c r="DP1243" s="16"/>
      <c r="DQ1243" s="16"/>
      <c r="DR1243" s="16"/>
      <c r="DS1243" s="16"/>
      <c r="DT1243" s="16"/>
      <c r="DU1243" s="16"/>
      <c r="DV1243" s="16"/>
      <c r="DW1243" s="16"/>
      <c r="DX1243" s="16"/>
      <c r="DY1243" s="16"/>
      <c r="DZ1243" s="16"/>
      <c r="EA1243" s="16"/>
      <c r="EB1243" s="16"/>
      <c r="EC1243" s="16"/>
      <c r="ED1243" s="16"/>
      <c r="EE1243" s="16"/>
      <c r="EF1243" s="16"/>
      <c r="EG1243" s="16"/>
      <c r="EH1243" s="16"/>
      <c r="EI1243" s="16"/>
      <c r="EJ1243" s="16"/>
      <c r="EK1243" s="16"/>
      <c r="EL1243" s="16"/>
      <c r="EM1243" s="16"/>
      <c r="EN1243" s="16"/>
      <c r="EO1243" s="16"/>
      <c r="EP1243" s="16"/>
      <c r="EQ1243" s="16"/>
      <c r="ER1243" s="16"/>
      <c r="ES1243" s="16"/>
      <c r="ET1243" s="16"/>
      <c r="EU1243" s="16"/>
      <c r="EV1243" s="16"/>
      <c r="EW1243" s="16"/>
      <c r="EX1243" s="16"/>
      <c r="EY1243" s="16"/>
      <c r="EZ1243" s="16"/>
      <c r="FA1243" s="16"/>
      <c r="FB1243" s="16"/>
      <c r="FC1243" s="16"/>
      <c r="FD1243" s="16"/>
      <c r="FE1243" s="16"/>
      <c r="FF1243" s="16"/>
      <c r="FG1243" s="16"/>
      <c r="FH1243" s="16"/>
      <c r="FI1243" s="16"/>
      <c r="FJ1243" s="16"/>
      <c r="FK1243" s="16"/>
      <c r="FL1243" s="16"/>
      <c r="FM1243" s="16"/>
      <c r="FN1243" s="16"/>
      <c r="FO1243" s="16"/>
      <c r="FP1243" s="16"/>
      <c r="FQ1243" s="16"/>
      <c r="FR1243" s="16"/>
      <c r="FS1243" s="16"/>
      <c r="FT1243" s="16"/>
      <c r="FU1243" s="16"/>
      <c r="FV1243" s="16"/>
      <c r="FW1243" s="16"/>
      <c r="FX1243" s="16"/>
      <c r="FY1243" s="16"/>
      <c r="FZ1243" s="16"/>
      <c r="GA1243" s="16"/>
      <c r="GB1243" s="16"/>
      <c r="GC1243" s="16"/>
      <c r="GD1243" s="16"/>
      <c r="GE1243" s="16"/>
      <c r="GF1243" s="16"/>
      <c r="GG1243" s="16"/>
      <c r="GH1243" s="16"/>
      <c r="GI1243" s="16"/>
      <c r="GJ1243" s="16"/>
      <c r="GK1243" s="16"/>
      <c r="GL1243" s="16"/>
      <c r="GM1243" s="16"/>
      <c r="GN1243" s="16"/>
      <c r="GO1243" s="16"/>
      <c r="GP1243" s="16"/>
      <c r="GQ1243" s="16"/>
      <c r="GR1243" s="16"/>
      <c r="GS1243" s="16"/>
      <c r="GT1243" s="16"/>
      <c r="GU1243" s="16"/>
      <c r="GV1243" s="16"/>
      <c r="GW1243" s="16"/>
      <c r="GX1243" s="16"/>
      <c r="GY1243" s="16"/>
      <c r="GZ1243" s="16"/>
      <c r="HA1243" s="16"/>
      <c r="HB1243" s="16"/>
      <c r="HC1243" s="16"/>
      <c r="HD1243" s="16"/>
      <c r="HE1243" s="16"/>
      <c r="HF1243" s="16"/>
      <c r="HG1243" s="16"/>
      <c r="HH1243" s="16"/>
      <c r="HI1243" s="16"/>
      <c r="HJ1243" s="16"/>
      <c r="HK1243" s="16"/>
      <c r="HL1243" s="16"/>
      <c r="HM1243" s="16"/>
      <c r="HN1243" s="16"/>
      <c r="HO1243" s="16"/>
      <c r="HP1243" s="16"/>
      <c r="HQ1243" s="16"/>
      <c r="HR1243" s="16"/>
      <c r="HS1243" s="16"/>
      <c r="HT1243" s="16"/>
      <c r="HU1243" s="16"/>
      <c r="HV1243" s="16"/>
      <c r="HW1243" s="16"/>
      <c r="HX1243" s="16"/>
      <c r="HY1243" s="16"/>
      <c r="HZ1243" s="16"/>
      <c r="IA1243" s="16"/>
      <c r="IB1243" s="16"/>
      <c r="IC1243" s="16"/>
      <c r="ID1243" s="16"/>
      <c r="IE1243" s="16"/>
      <c r="IF1243" s="16"/>
      <c r="IG1243" s="16"/>
      <c r="IH1243" s="16"/>
      <c r="II1243" s="16"/>
      <c r="IJ1243" s="16"/>
      <c r="IK1243" s="16"/>
      <c r="IL1243" s="16"/>
      <c r="IM1243" s="16"/>
      <c r="IN1243" s="16"/>
      <c r="IO1243" s="16"/>
      <c r="IP1243" s="16"/>
      <c r="IQ1243" s="16"/>
      <c r="IR1243" s="16"/>
      <c r="IS1243" s="16"/>
      <c r="IT1243" s="16"/>
      <c r="IU1243" s="16"/>
      <c r="IV1243" s="16"/>
      <c r="IW1243" s="16"/>
      <c r="IX1243" s="16"/>
      <c r="IY1243" s="16"/>
      <c r="IZ1243" s="16"/>
      <c r="JA1243" s="16"/>
      <c r="JB1243" s="16"/>
      <c r="JC1243" s="16"/>
      <c r="JD1243" s="16"/>
      <c r="JE1243" s="16"/>
      <c r="JF1243" s="16"/>
      <c r="JG1243" s="16"/>
      <c r="JH1243" s="16"/>
      <c r="JI1243" s="16"/>
      <c r="JJ1243" s="16"/>
      <c r="JK1243" s="16"/>
      <c r="JL1243" s="16"/>
      <c r="JM1243" s="16"/>
      <c r="JN1243" s="16"/>
      <c r="JO1243" s="16"/>
      <c r="JP1243" s="16"/>
    </row>
    <row r="1244" spans="2:276" s="18" customFormat="1" ht="15.75" customHeight="1" x14ac:dyDescent="0.25">
      <c r="B1244" s="16"/>
      <c r="C1244" s="16"/>
      <c r="D1244" s="16"/>
      <c r="E1244" s="16"/>
      <c r="F1244" s="16"/>
      <c r="G1244" s="16"/>
      <c r="H1244" s="16"/>
      <c r="I1244" s="16"/>
      <c r="J1244" s="16"/>
      <c r="K1244" s="16"/>
      <c r="L1244" s="16"/>
      <c r="M1244" s="16"/>
      <c r="N1244" s="16"/>
      <c r="O1244" s="16"/>
      <c r="P1244" s="16"/>
      <c r="Q1244" s="16"/>
      <c r="R1244" s="16"/>
      <c r="S1244" s="16"/>
      <c r="T1244" s="16"/>
      <c r="U1244" s="16"/>
      <c r="V1244" s="16"/>
      <c r="W1244" s="16"/>
      <c r="X1244" s="16"/>
      <c r="Y1244" s="16"/>
      <c r="Z1244" s="16"/>
      <c r="AA1244" s="16"/>
      <c r="AB1244" s="16"/>
      <c r="AC1244" s="16"/>
      <c r="AD1244" s="16"/>
      <c r="AE1244" s="16"/>
      <c r="AF1244" s="16"/>
      <c r="AG1244" s="16"/>
      <c r="AH1244" s="16"/>
      <c r="AI1244" s="16"/>
      <c r="AJ1244" s="16"/>
      <c r="AK1244" s="16"/>
      <c r="AL1244" s="16"/>
      <c r="AM1244" s="16"/>
      <c r="AN1244" s="16"/>
      <c r="AO1244" s="16"/>
      <c r="AP1244" s="16"/>
      <c r="AQ1244" s="16"/>
      <c r="AR1244" s="16"/>
      <c r="AS1244" s="16"/>
      <c r="AT1244" s="16"/>
      <c r="AU1244" s="16"/>
      <c r="AV1244" s="16"/>
      <c r="AW1244" s="16"/>
      <c r="AX1244" s="16"/>
      <c r="AY1244" s="16"/>
      <c r="AZ1244" s="16"/>
      <c r="BA1244" s="16"/>
      <c r="BB1244" s="16"/>
      <c r="BC1244" s="16"/>
      <c r="BD1244" s="16"/>
      <c r="BE1244" s="16"/>
      <c r="BF1244" s="16"/>
      <c r="BG1244" s="16"/>
      <c r="BH1244" s="16"/>
      <c r="BI1244" s="16"/>
      <c r="BJ1244" s="16"/>
      <c r="BK1244" s="16"/>
      <c r="BL1244" s="16"/>
      <c r="BM1244" s="16"/>
      <c r="BN1244" s="16"/>
      <c r="BO1244" s="16"/>
      <c r="BP1244" s="16"/>
      <c r="BQ1244" s="16"/>
      <c r="BR1244" s="16"/>
      <c r="BS1244" s="16"/>
      <c r="BT1244" s="16"/>
      <c r="BU1244" s="16"/>
      <c r="BV1244" s="16"/>
      <c r="BW1244" s="16"/>
      <c r="BX1244" s="16"/>
      <c r="BY1244" s="16"/>
      <c r="BZ1244" s="16"/>
      <c r="CA1244" s="16"/>
      <c r="CB1244" s="16"/>
      <c r="CC1244" s="16"/>
      <c r="CD1244" s="16"/>
      <c r="CE1244" s="16"/>
      <c r="CF1244" s="16"/>
      <c r="CG1244" s="16"/>
      <c r="CH1244" s="16"/>
      <c r="CI1244" s="16"/>
      <c r="CJ1244" s="16"/>
      <c r="CK1244" s="16"/>
      <c r="CL1244" s="16"/>
      <c r="CM1244" s="16"/>
      <c r="CN1244" s="16"/>
      <c r="CO1244" s="16"/>
      <c r="CP1244" s="16"/>
      <c r="CQ1244" s="16"/>
      <c r="CR1244" s="16"/>
      <c r="CS1244" s="16"/>
      <c r="CT1244" s="16"/>
      <c r="CU1244" s="16"/>
      <c r="CV1244" s="16"/>
      <c r="CW1244" s="16"/>
      <c r="CX1244" s="16"/>
      <c r="CY1244" s="16"/>
      <c r="CZ1244" s="16"/>
      <c r="DA1244" s="16"/>
      <c r="DB1244" s="16"/>
      <c r="DC1244" s="16"/>
      <c r="DD1244" s="16"/>
      <c r="DE1244" s="16"/>
      <c r="DF1244" s="16"/>
      <c r="DG1244" s="16"/>
      <c r="DH1244" s="16"/>
      <c r="DI1244" s="16"/>
      <c r="DJ1244" s="16"/>
      <c r="DK1244" s="16"/>
      <c r="DL1244" s="16"/>
      <c r="DM1244" s="16"/>
      <c r="DN1244" s="16"/>
      <c r="DO1244" s="16"/>
      <c r="DP1244" s="16"/>
      <c r="DQ1244" s="16"/>
      <c r="DR1244" s="16"/>
      <c r="DS1244" s="16"/>
      <c r="DT1244" s="16"/>
      <c r="DU1244" s="16"/>
      <c r="DV1244" s="16"/>
      <c r="DW1244" s="16"/>
      <c r="DX1244" s="16"/>
      <c r="DY1244" s="16"/>
      <c r="DZ1244" s="16"/>
      <c r="EA1244" s="16"/>
      <c r="EB1244" s="16"/>
      <c r="EC1244" s="16"/>
      <c r="ED1244" s="16"/>
      <c r="EE1244" s="16"/>
      <c r="EF1244" s="16"/>
      <c r="EG1244" s="16"/>
      <c r="EH1244" s="16"/>
      <c r="EI1244" s="16"/>
      <c r="EJ1244" s="16"/>
      <c r="EK1244" s="16"/>
      <c r="EL1244" s="16"/>
      <c r="EM1244" s="16"/>
      <c r="EN1244" s="16"/>
      <c r="EO1244" s="16"/>
      <c r="EP1244" s="16"/>
      <c r="EQ1244" s="16"/>
      <c r="ER1244" s="16"/>
      <c r="ES1244" s="16"/>
      <c r="ET1244" s="16"/>
      <c r="EU1244" s="16"/>
      <c r="EV1244" s="16"/>
      <c r="EW1244" s="16"/>
      <c r="EX1244" s="16"/>
      <c r="EY1244" s="16"/>
      <c r="EZ1244" s="16"/>
      <c r="FA1244" s="16"/>
      <c r="FB1244" s="16"/>
      <c r="FC1244" s="16"/>
      <c r="FD1244" s="16"/>
      <c r="FE1244" s="16"/>
      <c r="FF1244" s="16"/>
      <c r="FG1244" s="16"/>
      <c r="FH1244" s="16"/>
      <c r="FI1244" s="16"/>
      <c r="FJ1244" s="16"/>
      <c r="FK1244" s="16"/>
      <c r="FL1244" s="16"/>
      <c r="FM1244" s="16"/>
      <c r="FN1244" s="16"/>
      <c r="FO1244" s="16"/>
      <c r="FP1244" s="16"/>
      <c r="FQ1244" s="16"/>
      <c r="FR1244" s="16"/>
      <c r="FS1244" s="16"/>
      <c r="FT1244" s="16"/>
      <c r="FU1244" s="16"/>
      <c r="FV1244" s="16"/>
      <c r="FW1244" s="16"/>
      <c r="FX1244" s="16"/>
      <c r="FY1244" s="16"/>
      <c r="FZ1244" s="16"/>
      <c r="GA1244" s="16"/>
      <c r="GB1244" s="16"/>
      <c r="GC1244" s="16"/>
      <c r="GD1244" s="16"/>
      <c r="GE1244" s="16"/>
      <c r="GF1244" s="16"/>
      <c r="GG1244" s="16"/>
      <c r="GH1244" s="16"/>
      <c r="GI1244" s="16"/>
      <c r="GJ1244" s="16"/>
      <c r="GK1244" s="16"/>
      <c r="GL1244" s="16"/>
      <c r="GM1244" s="16"/>
      <c r="GN1244" s="16"/>
      <c r="GO1244" s="16"/>
      <c r="GP1244" s="16"/>
      <c r="GQ1244" s="16"/>
      <c r="GR1244" s="16"/>
      <c r="GS1244" s="16"/>
      <c r="GT1244" s="16"/>
      <c r="GU1244" s="16"/>
      <c r="GV1244" s="16"/>
      <c r="GW1244" s="16"/>
      <c r="GX1244" s="16"/>
      <c r="GY1244" s="16"/>
      <c r="GZ1244" s="16"/>
      <c r="HA1244" s="16"/>
      <c r="HB1244" s="16"/>
      <c r="HC1244" s="16"/>
      <c r="HD1244" s="16"/>
      <c r="HE1244" s="16"/>
      <c r="HF1244" s="16"/>
      <c r="HG1244" s="16"/>
      <c r="HH1244" s="16"/>
      <c r="HI1244" s="16"/>
      <c r="HJ1244" s="16"/>
      <c r="HK1244" s="16"/>
      <c r="HL1244" s="16"/>
      <c r="HM1244" s="16"/>
      <c r="HN1244" s="16"/>
      <c r="HO1244" s="16"/>
      <c r="HP1244" s="16"/>
      <c r="HQ1244" s="16"/>
      <c r="HR1244" s="16"/>
      <c r="HS1244" s="16"/>
      <c r="HT1244" s="16"/>
      <c r="HU1244" s="16"/>
      <c r="HV1244" s="16"/>
      <c r="HW1244" s="16"/>
      <c r="HX1244" s="16"/>
      <c r="HY1244" s="16"/>
      <c r="HZ1244" s="16"/>
      <c r="IA1244" s="16"/>
      <c r="IB1244" s="16"/>
      <c r="IC1244" s="16"/>
      <c r="ID1244" s="16"/>
      <c r="IE1244" s="16"/>
      <c r="IF1244" s="16"/>
      <c r="IG1244" s="16"/>
      <c r="IH1244" s="16"/>
      <c r="II1244" s="16"/>
      <c r="IJ1244" s="16"/>
      <c r="IK1244" s="16"/>
      <c r="IL1244" s="16"/>
      <c r="IM1244" s="16"/>
      <c r="IN1244" s="16"/>
      <c r="IO1244" s="16"/>
      <c r="IP1244" s="16"/>
      <c r="IQ1244" s="16"/>
      <c r="IR1244" s="16"/>
      <c r="IS1244" s="16"/>
      <c r="IT1244" s="16"/>
      <c r="IU1244" s="16"/>
      <c r="IV1244" s="16"/>
      <c r="IW1244" s="16"/>
      <c r="IX1244" s="16"/>
      <c r="IY1244" s="16"/>
      <c r="IZ1244" s="16"/>
      <c r="JA1244" s="16"/>
      <c r="JB1244" s="16"/>
      <c r="JC1244" s="16"/>
      <c r="JD1244" s="16"/>
      <c r="JE1244" s="16"/>
      <c r="JF1244" s="16"/>
      <c r="JG1244" s="16"/>
      <c r="JH1244" s="16"/>
      <c r="JI1244" s="16"/>
      <c r="JJ1244" s="16"/>
      <c r="JK1244" s="16"/>
      <c r="JL1244" s="16"/>
      <c r="JM1244" s="16"/>
      <c r="JN1244" s="16"/>
      <c r="JO1244" s="16"/>
      <c r="JP1244" s="16"/>
    </row>
    <row r="1245" spans="2:276" s="18" customFormat="1" ht="15.75" customHeight="1" x14ac:dyDescent="0.25">
      <c r="B1245" s="16"/>
      <c r="C1245" s="16"/>
      <c r="D1245" s="16"/>
      <c r="E1245" s="16"/>
      <c r="F1245" s="16"/>
      <c r="G1245" s="16"/>
      <c r="H1245" s="16"/>
      <c r="I1245" s="16"/>
      <c r="J1245" s="16"/>
      <c r="K1245" s="16"/>
      <c r="L1245" s="16"/>
      <c r="M1245" s="16"/>
      <c r="N1245" s="16"/>
      <c r="O1245" s="16"/>
      <c r="P1245" s="16"/>
      <c r="Q1245" s="16"/>
      <c r="R1245" s="16"/>
      <c r="S1245" s="16"/>
      <c r="T1245" s="16"/>
      <c r="U1245" s="16"/>
      <c r="V1245" s="16"/>
      <c r="W1245" s="16"/>
      <c r="X1245" s="16"/>
      <c r="Y1245" s="16"/>
      <c r="Z1245" s="16"/>
      <c r="AA1245" s="16"/>
      <c r="AB1245" s="16"/>
      <c r="AC1245" s="16"/>
      <c r="AD1245" s="16"/>
      <c r="AE1245" s="16"/>
      <c r="AF1245" s="16"/>
      <c r="AG1245" s="16"/>
      <c r="AH1245" s="16"/>
      <c r="AI1245" s="16"/>
      <c r="AJ1245" s="16"/>
      <c r="AK1245" s="16"/>
      <c r="AL1245" s="16"/>
      <c r="AM1245" s="16"/>
      <c r="AN1245" s="16"/>
      <c r="AO1245" s="16"/>
      <c r="AP1245" s="16"/>
      <c r="AQ1245" s="16"/>
      <c r="AR1245" s="16"/>
      <c r="AS1245" s="16"/>
      <c r="AT1245" s="16"/>
      <c r="AU1245" s="16"/>
      <c r="AV1245" s="16"/>
      <c r="AW1245" s="16"/>
      <c r="AX1245" s="16"/>
      <c r="AY1245" s="16"/>
      <c r="AZ1245" s="16"/>
      <c r="BA1245" s="16"/>
      <c r="BB1245" s="16"/>
      <c r="BC1245" s="16"/>
      <c r="BD1245" s="16"/>
      <c r="BE1245" s="16"/>
      <c r="BF1245" s="16"/>
      <c r="BG1245" s="16"/>
      <c r="BH1245" s="16"/>
      <c r="BI1245" s="16"/>
      <c r="BJ1245" s="16"/>
      <c r="BK1245" s="16"/>
      <c r="BL1245" s="16"/>
      <c r="BM1245" s="16"/>
      <c r="BN1245" s="16"/>
      <c r="BO1245" s="16"/>
      <c r="BP1245" s="16"/>
      <c r="BQ1245" s="16"/>
      <c r="BR1245" s="16"/>
      <c r="BS1245" s="16"/>
      <c r="BT1245" s="16"/>
      <c r="BU1245" s="16"/>
      <c r="BV1245" s="16"/>
      <c r="BW1245" s="16"/>
      <c r="BX1245" s="16"/>
      <c r="BY1245" s="16"/>
      <c r="BZ1245" s="16"/>
      <c r="CA1245" s="16"/>
      <c r="CB1245" s="16"/>
      <c r="CC1245" s="16"/>
      <c r="CD1245" s="16"/>
      <c r="CE1245" s="16"/>
      <c r="CF1245" s="16"/>
      <c r="CG1245" s="16"/>
      <c r="CH1245" s="16"/>
      <c r="CI1245" s="16"/>
      <c r="CJ1245" s="16"/>
      <c r="CK1245" s="16"/>
      <c r="CL1245" s="16"/>
      <c r="CM1245" s="16"/>
      <c r="CN1245" s="16"/>
      <c r="CO1245" s="16"/>
      <c r="CP1245" s="16"/>
      <c r="CQ1245" s="16"/>
      <c r="CR1245" s="16"/>
      <c r="CS1245" s="16"/>
      <c r="CT1245" s="16"/>
      <c r="CU1245" s="16"/>
      <c r="CV1245" s="16"/>
      <c r="CW1245" s="16"/>
      <c r="CX1245" s="16"/>
      <c r="CY1245" s="16"/>
      <c r="CZ1245" s="16"/>
      <c r="DA1245" s="16"/>
      <c r="DB1245" s="16"/>
      <c r="DC1245" s="16"/>
      <c r="DD1245" s="16"/>
      <c r="DE1245" s="16"/>
      <c r="DF1245" s="16"/>
      <c r="DG1245" s="16"/>
      <c r="DH1245" s="16"/>
      <c r="DI1245" s="16"/>
      <c r="DJ1245" s="16"/>
      <c r="DK1245" s="16"/>
      <c r="DL1245" s="16"/>
      <c r="DM1245" s="16"/>
      <c r="DN1245" s="16"/>
      <c r="DO1245" s="16"/>
      <c r="DP1245" s="16"/>
      <c r="DQ1245" s="16"/>
      <c r="DR1245" s="16"/>
      <c r="DS1245" s="16"/>
      <c r="DT1245" s="16"/>
      <c r="DU1245" s="16"/>
      <c r="DV1245" s="16"/>
      <c r="DW1245" s="16"/>
      <c r="DX1245" s="16"/>
      <c r="DY1245" s="16"/>
      <c r="DZ1245" s="16"/>
      <c r="EA1245" s="16"/>
      <c r="EB1245" s="16"/>
      <c r="EC1245" s="16"/>
      <c r="ED1245" s="16"/>
      <c r="EE1245" s="16"/>
      <c r="EF1245" s="16"/>
      <c r="EG1245" s="16"/>
      <c r="EH1245" s="16"/>
      <c r="EI1245" s="16"/>
      <c r="EJ1245" s="16"/>
      <c r="EK1245" s="16"/>
      <c r="EL1245" s="16"/>
      <c r="EM1245" s="16"/>
      <c r="EN1245" s="16"/>
      <c r="EO1245" s="16"/>
      <c r="EP1245" s="16"/>
      <c r="EQ1245" s="16"/>
      <c r="ER1245" s="16"/>
      <c r="ES1245" s="16"/>
      <c r="ET1245" s="16"/>
      <c r="EU1245" s="16"/>
      <c r="EV1245" s="16"/>
      <c r="EW1245" s="16"/>
      <c r="EX1245" s="16"/>
      <c r="EY1245" s="16"/>
      <c r="EZ1245" s="16"/>
      <c r="FA1245" s="16"/>
      <c r="FB1245" s="16"/>
      <c r="FC1245" s="16"/>
      <c r="FD1245" s="16"/>
      <c r="FE1245" s="16"/>
      <c r="FF1245" s="16"/>
      <c r="FG1245" s="16"/>
      <c r="FH1245" s="16"/>
      <c r="FI1245" s="16"/>
      <c r="FJ1245" s="16"/>
      <c r="FK1245" s="16"/>
      <c r="FL1245" s="16"/>
      <c r="FM1245" s="16"/>
      <c r="FN1245" s="16"/>
      <c r="FO1245" s="16"/>
      <c r="FP1245" s="16"/>
      <c r="FQ1245" s="16"/>
      <c r="FR1245" s="16"/>
      <c r="FS1245" s="16"/>
      <c r="FT1245" s="16"/>
      <c r="FU1245" s="16"/>
      <c r="FV1245" s="16"/>
      <c r="FW1245" s="16"/>
      <c r="FX1245" s="16"/>
      <c r="FY1245" s="16"/>
      <c r="FZ1245" s="16"/>
      <c r="GA1245" s="16"/>
      <c r="GB1245" s="16"/>
      <c r="GC1245" s="16"/>
      <c r="GD1245" s="16"/>
      <c r="GE1245" s="16"/>
      <c r="GF1245" s="16"/>
      <c r="GG1245" s="16"/>
      <c r="GH1245" s="16"/>
      <c r="GI1245" s="16"/>
      <c r="GJ1245" s="16"/>
      <c r="GK1245" s="16"/>
      <c r="GL1245" s="16"/>
      <c r="GM1245" s="16"/>
      <c r="GN1245" s="16"/>
      <c r="GO1245" s="16"/>
      <c r="GP1245" s="16"/>
      <c r="GQ1245" s="16"/>
      <c r="GR1245" s="16"/>
      <c r="GS1245" s="16"/>
      <c r="GT1245" s="16"/>
      <c r="GU1245" s="16"/>
      <c r="GV1245" s="16"/>
      <c r="GW1245" s="16"/>
      <c r="GX1245" s="16"/>
      <c r="GY1245" s="16"/>
      <c r="GZ1245" s="16"/>
      <c r="HA1245" s="16"/>
      <c r="HB1245" s="16"/>
      <c r="HC1245" s="16"/>
      <c r="HD1245" s="16"/>
      <c r="HE1245" s="16"/>
      <c r="HF1245" s="16"/>
      <c r="HG1245" s="16"/>
      <c r="HH1245" s="16"/>
      <c r="HI1245" s="16"/>
      <c r="HJ1245" s="16"/>
      <c r="HK1245" s="16"/>
      <c r="HL1245" s="16"/>
      <c r="HM1245" s="16"/>
      <c r="HN1245" s="16"/>
      <c r="HO1245" s="16"/>
      <c r="HP1245" s="16"/>
      <c r="HQ1245" s="16"/>
      <c r="HR1245" s="16"/>
      <c r="HS1245" s="16"/>
      <c r="HT1245" s="16"/>
      <c r="HU1245" s="16"/>
      <c r="HV1245" s="16"/>
      <c r="HW1245" s="16"/>
      <c r="HX1245" s="16"/>
      <c r="HY1245" s="16"/>
      <c r="HZ1245" s="16"/>
      <c r="IA1245" s="16"/>
      <c r="IB1245" s="16"/>
      <c r="IC1245" s="16"/>
      <c r="ID1245" s="16"/>
      <c r="IE1245" s="16"/>
      <c r="IF1245" s="16"/>
      <c r="IG1245" s="16"/>
      <c r="IH1245" s="16"/>
      <c r="II1245" s="16"/>
      <c r="IJ1245" s="16"/>
      <c r="IK1245" s="16"/>
      <c r="IL1245" s="16"/>
      <c r="IM1245" s="16"/>
      <c r="IN1245" s="16"/>
      <c r="IO1245" s="16"/>
      <c r="IP1245" s="16"/>
      <c r="IQ1245" s="16"/>
      <c r="IR1245" s="16"/>
      <c r="IS1245" s="16"/>
      <c r="IT1245" s="16"/>
      <c r="IU1245" s="16"/>
      <c r="IV1245" s="16"/>
      <c r="IW1245" s="16"/>
      <c r="IX1245" s="16"/>
      <c r="IY1245" s="16"/>
      <c r="IZ1245" s="16"/>
      <c r="JA1245" s="16"/>
      <c r="JB1245" s="16"/>
      <c r="JC1245" s="16"/>
      <c r="JD1245" s="16"/>
      <c r="JE1245" s="16"/>
      <c r="JF1245" s="16"/>
      <c r="JG1245" s="16"/>
      <c r="JH1245" s="16"/>
      <c r="JI1245" s="16"/>
      <c r="JJ1245" s="16"/>
      <c r="JK1245" s="16"/>
      <c r="JL1245" s="16"/>
      <c r="JM1245" s="16"/>
      <c r="JN1245" s="16"/>
      <c r="JO1245" s="16"/>
      <c r="JP1245" s="16"/>
    </row>
    <row r="1246" spans="2:276" s="18" customFormat="1" ht="15.75" customHeight="1" x14ac:dyDescent="0.25">
      <c r="B1246" s="16"/>
      <c r="C1246" s="16"/>
      <c r="D1246" s="16"/>
      <c r="E1246" s="16"/>
      <c r="F1246" s="16"/>
      <c r="G1246" s="16"/>
      <c r="H1246" s="16"/>
      <c r="I1246" s="16"/>
      <c r="J1246" s="16"/>
      <c r="K1246" s="16"/>
      <c r="L1246" s="16"/>
      <c r="M1246" s="16"/>
      <c r="N1246" s="16"/>
      <c r="O1246" s="16"/>
      <c r="P1246" s="16"/>
      <c r="Q1246" s="16"/>
      <c r="R1246" s="16"/>
      <c r="S1246" s="16"/>
      <c r="T1246" s="16"/>
      <c r="U1246" s="16"/>
      <c r="V1246" s="16"/>
      <c r="W1246" s="16"/>
      <c r="X1246" s="16"/>
      <c r="Y1246" s="16"/>
      <c r="Z1246" s="16"/>
      <c r="AA1246" s="16"/>
      <c r="AB1246" s="16"/>
      <c r="AC1246" s="16"/>
      <c r="AD1246" s="16"/>
      <c r="AE1246" s="16"/>
      <c r="AF1246" s="16"/>
      <c r="AG1246" s="16"/>
      <c r="AH1246" s="16"/>
      <c r="AI1246" s="16"/>
      <c r="AJ1246" s="16"/>
      <c r="AK1246" s="16"/>
      <c r="AL1246" s="16"/>
      <c r="AM1246" s="16"/>
      <c r="AN1246" s="16"/>
      <c r="AO1246" s="16"/>
      <c r="AP1246" s="16"/>
      <c r="AQ1246" s="16"/>
      <c r="AR1246" s="16"/>
      <c r="AS1246" s="16"/>
      <c r="AT1246" s="16"/>
      <c r="AU1246" s="16"/>
      <c r="AV1246" s="16"/>
      <c r="AW1246" s="16"/>
      <c r="AX1246" s="16"/>
      <c r="AY1246" s="16"/>
      <c r="AZ1246" s="16"/>
      <c r="BA1246" s="16"/>
      <c r="BB1246" s="16"/>
      <c r="BC1246" s="16"/>
      <c r="BD1246" s="16"/>
      <c r="BE1246" s="16"/>
      <c r="BF1246" s="16"/>
      <c r="BG1246" s="16"/>
      <c r="BH1246" s="16"/>
      <c r="BI1246" s="16"/>
      <c r="BJ1246" s="16"/>
      <c r="BK1246" s="16"/>
      <c r="BL1246" s="16"/>
      <c r="BM1246" s="16"/>
      <c r="BN1246" s="16"/>
      <c r="BO1246" s="16"/>
      <c r="BP1246" s="16"/>
      <c r="BQ1246" s="16"/>
      <c r="BR1246" s="16"/>
      <c r="BS1246" s="16"/>
      <c r="BT1246" s="16"/>
      <c r="BU1246" s="16"/>
      <c r="BV1246" s="16"/>
      <c r="BW1246" s="16"/>
      <c r="BX1246" s="16"/>
      <c r="BY1246" s="16"/>
      <c r="BZ1246" s="16"/>
      <c r="CA1246" s="16"/>
      <c r="CB1246" s="16"/>
      <c r="CC1246" s="16"/>
      <c r="CD1246" s="16"/>
      <c r="CE1246" s="16"/>
      <c r="CF1246" s="16"/>
      <c r="CG1246" s="16"/>
      <c r="CH1246" s="16"/>
      <c r="CI1246" s="16"/>
      <c r="CJ1246" s="16"/>
      <c r="CK1246" s="16"/>
      <c r="CL1246" s="16"/>
      <c r="CM1246" s="16"/>
      <c r="CN1246" s="16"/>
      <c r="CO1246" s="16"/>
      <c r="CP1246" s="16"/>
      <c r="CQ1246" s="16"/>
      <c r="CR1246" s="16"/>
      <c r="CS1246" s="16"/>
      <c r="CT1246" s="16"/>
      <c r="CU1246" s="16"/>
      <c r="CV1246" s="16"/>
      <c r="CW1246" s="16"/>
      <c r="CX1246" s="16"/>
      <c r="CY1246" s="16"/>
      <c r="CZ1246" s="16"/>
      <c r="DA1246" s="16"/>
      <c r="DB1246" s="16"/>
      <c r="DC1246" s="16"/>
      <c r="DD1246" s="16"/>
      <c r="DE1246" s="16"/>
      <c r="DF1246" s="16"/>
      <c r="DG1246" s="16"/>
      <c r="DH1246" s="16"/>
      <c r="DI1246" s="16"/>
      <c r="DJ1246" s="16"/>
      <c r="DK1246" s="16"/>
      <c r="DL1246" s="16"/>
      <c r="DM1246" s="16"/>
      <c r="DN1246" s="16"/>
      <c r="DO1246" s="16"/>
      <c r="DP1246" s="16"/>
      <c r="DQ1246" s="16"/>
      <c r="DR1246" s="16"/>
      <c r="DS1246" s="16"/>
      <c r="DT1246" s="16"/>
      <c r="DU1246" s="16"/>
      <c r="DV1246" s="16"/>
      <c r="DW1246" s="16"/>
      <c r="DX1246" s="16"/>
      <c r="DY1246" s="16"/>
      <c r="DZ1246" s="16"/>
      <c r="EA1246" s="16"/>
      <c r="EB1246" s="16"/>
      <c r="EC1246" s="16"/>
      <c r="ED1246" s="16"/>
      <c r="EE1246" s="16"/>
      <c r="EF1246" s="16"/>
      <c r="EG1246" s="16"/>
      <c r="EH1246" s="16"/>
      <c r="EI1246" s="16"/>
      <c r="EJ1246" s="16"/>
      <c r="EK1246" s="16"/>
      <c r="EL1246" s="16"/>
      <c r="EM1246" s="16"/>
      <c r="EN1246" s="16"/>
      <c r="EO1246" s="16"/>
      <c r="EP1246" s="16"/>
      <c r="EQ1246" s="16"/>
      <c r="ER1246" s="16"/>
      <c r="ES1246" s="16"/>
      <c r="ET1246" s="16"/>
      <c r="EU1246" s="16"/>
      <c r="EV1246" s="16"/>
      <c r="EW1246" s="16"/>
      <c r="EX1246" s="16"/>
      <c r="EY1246" s="16"/>
      <c r="EZ1246" s="16"/>
      <c r="FA1246" s="16"/>
      <c r="FB1246" s="16"/>
      <c r="FC1246" s="16"/>
      <c r="FD1246" s="16"/>
      <c r="FE1246" s="16"/>
      <c r="FF1246" s="16"/>
      <c r="FG1246" s="16"/>
      <c r="FH1246" s="16"/>
      <c r="FI1246" s="16"/>
      <c r="FJ1246" s="16"/>
      <c r="FK1246" s="16"/>
      <c r="FL1246" s="16"/>
      <c r="FM1246" s="16"/>
      <c r="FN1246" s="16"/>
      <c r="FO1246" s="16"/>
      <c r="FP1246" s="16"/>
      <c r="FQ1246" s="16"/>
      <c r="FR1246" s="16"/>
      <c r="FS1246" s="16"/>
      <c r="FT1246" s="16"/>
      <c r="FU1246" s="16"/>
      <c r="FV1246" s="16"/>
      <c r="FW1246" s="16"/>
      <c r="FX1246" s="16"/>
      <c r="FY1246" s="16"/>
      <c r="FZ1246" s="16"/>
      <c r="GA1246" s="16"/>
      <c r="GB1246" s="16"/>
      <c r="GC1246" s="16"/>
      <c r="GD1246" s="16"/>
      <c r="GE1246" s="16"/>
      <c r="GF1246" s="16"/>
      <c r="GG1246" s="16"/>
      <c r="GH1246" s="16"/>
      <c r="GI1246" s="16"/>
      <c r="GJ1246" s="16"/>
      <c r="GK1246" s="16"/>
      <c r="GL1246" s="16"/>
      <c r="GM1246" s="16"/>
      <c r="GN1246" s="16"/>
      <c r="GO1246" s="16"/>
      <c r="GP1246" s="16"/>
      <c r="GQ1246" s="16"/>
      <c r="GR1246" s="16"/>
      <c r="GS1246" s="16"/>
      <c r="GT1246" s="16"/>
      <c r="GU1246" s="16"/>
      <c r="GV1246" s="16"/>
      <c r="GW1246" s="16"/>
      <c r="GX1246" s="16"/>
      <c r="GY1246" s="16"/>
      <c r="GZ1246" s="16"/>
      <c r="HA1246" s="16"/>
      <c r="HB1246" s="16"/>
      <c r="HC1246" s="16"/>
      <c r="HD1246" s="16"/>
      <c r="HE1246" s="16"/>
      <c r="HF1246" s="16"/>
      <c r="HG1246" s="16"/>
      <c r="HH1246" s="16"/>
      <c r="HI1246" s="16"/>
      <c r="HJ1246" s="16"/>
      <c r="HK1246" s="16"/>
      <c r="HL1246" s="16"/>
      <c r="HM1246" s="16"/>
      <c r="HN1246" s="16"/>
      <c r="HO1246" s="16"/>
      <c r="HP1246" s="16"/>
      <c r="HQ1246" s="16"/>
      <c r="HR1246" s="16"/>
      <c r="HS1246" s="16"/>
      <c r="HT1246" s="16"/>
      <c r="HU1246" s="16"/>
      <c r="HV1246" s="16"/>
      <c r="HW1246" s="16"/>
      <c r="HX1246" s="16"/>
      <c r="HY1246" s="16"/>
      <c r="HZ1246" s="16"/>
      <c r="IA1246" s="16"/>
      <c r="IB1246" s="16"/>
      <c r="IC1246" s="16"/>
      <c r="ID1246" s="16"/>
      <c r="IE1246" s="16"/>
      <c r="IF1246" s="16"/>
      <c r="IG1246" s="16"/>
      <c r="IH1246" s="16"/>
      <c r="II1246" s="16"/>
      <c r="IJ1246" s="16"/>
      <c r="IK1246" s="16"/>
      <c r="IL1246" s="16"/>
      <c r="IM1246" s="16"/>
      <c r="IN1246" s="16"/>
      <c r="IO1246" s="16"/>
      <c r="IP1246" s="16"/>
      <c r="IQ1246" s="16"/>
      <c r="IR1246" s="16"/>
      <c r="IS1246" s="16"/>
      <c r="IT1246" s="16"/>
      <c r="IU1246" s="16"/>
      <c r="IV1246" s="16"/>
      <c r="IW1246" s="16"/>
      <c r="IX1246" s="16"/>
      <c r="IY1246" s="16"/>
      <c r="IZ1246" s="16"/>
      <c r="JA1246" s="16"/>
      <c r="JB1246" s="16"/>
      <c r="JC1246" s="16"/>
      <c r="JD1246" s="16"/>
      <c r="JE1246" s="16"/>
      <c r="JF1246" s="16"/>
      <c r="JG1246" s="16"/>
      <c r="JH1246" s="16"/>
      <c r="JI1246" s="16"/>
      <c r="JJ1246" s="16"/>
      <c r="JK1246" s="16"/>
      <c r="JL1246" s="16"/>
      <c r="JM1246" s="16"/>
      <c r="JN1246" s="16"/>
      <c r="JO1246" s="16"/>
      <c r="JP1246" s="16"/>
    </row>
    <row r="1247" spans="2:276" s="18" customFormat="1" ht="15.75" customHeight="1" x14ac:dyDescent="0.25">
      <c r="B1247" s="16"/>
      <c r="C1247" s="16"/>
      <c r="D1247" s="16"/>
      <c r="E1247" s="16"/>
      <c r="F1247" s="16"/>
      <c r="G1247" s="16"/>
      <c r="H1247" s="16"/>
      <c r="I1247" s="16"/>
      <c r="J1247" s="16"/>
      <c r="K1247" s="16"/>
      <c r="L1247" s="16"/>
      <c r="M1247" s="16"/>
      <c r="N1247" s="16"/>
      <c r="O1247" s="16"/>
      <c r="P1247" s="16"/>
      <c r="Q1247" s="16"/>
      <c r="R1247" s="16"/>
      <c r="S1247" s="16"/>
      <c r="T1247" s="16"/>
      <c r="U1247" s="16"/>
      <c r="V1247" s="16"/>
      <c r="W1247" s="16"/>
      <c r="X1247" s="16"/>
      <c r="Y1247" s="16"/>
      <c r="Z1247" s="16"/>
      <c r="AA1247" s="16"/>
      <c r="AB1247" s="16"/>
      <c r="AC1247" s="16"/>
      <c r="AD1247" s="16"/>
      <c r="AE1247" s="16"/>
      <c r="AF1247" s="16"/>
      <c r="AG1247" s="16"/>
      <c r="AH1247" s="16"/>
      <c r="AI1247" s="16"/>
      <c r="AJ1247" s="16"/>
      <c r="AK1247" s="16"/>
      <c r="AL1247" s="16"/>
      <c r="AM1247" s="16"/>
      <c r="AN1247" s="16"/>
      <c r="AO1247" s="16"/>
      <c r="AP1247" s="16"/>
      <c r="AQ1247" s="16"/>
      <c r="AR1247" s="16"/>
      <c r="AS1247" s="16"/>
      <c r="AT1247" s="16"/>
      <c r="AU1247" s="16"/>
      <c r="AV1247" s="16"/>
      <c r="AW1247" s="16"/>
      <c r="AX1247" s="16"/>
      <c r="AY1247" s="16"/>
      <c r="AZ1247" s="16"/>
      <c r="BA1247" s="16"/>
      <c r="BB1247" s="16"/>
      <c r="BC1247" s="16"/>
      <c r="BD1247" s="16"/>
      <c r="BE1247" s="16"/>
      <c r="BF1247" s="16"/>
      <c r="BG1247" s="16"/>
      <c r="BH1247" s="16"/>
      <c r="BI1247" s="16"/>
      <c r="BJ1247" s="16"/>
      <c r="BK1247" s="16"/>
      <c r="BL1247" s="16"/>
      <c r="BM1247" s="16"/>
      <c r="BN1247" s="16"/>
      <c r="BO1247" s="16"/>
      <c r="BP1247" s="16"/>
      <c r="BQ1247" s="16"/>
      <c r="BR1247" s="16"/>
      <c r="BS1247" s="16"/>
      <c r="BT1247" s="16"/>
      <c r="BU1247" s="16"/>
      <c r="BV1247" s="16"/>
      <c r="BW1247" s="16"/>
      <c r="BX1247" s="16"/>
      <c r="BY1247" s="16"/>
      <c r="BZ1247" s="16"/>
      <c r="CA1247" s="16"/>
      <c r="CB1247" s="16"/>
      <c r="CC1247" s="16"/>
      <c r="CD1247" s="16"/>
      <c r="CE1247" s="16"/>
      <c r="CF1247" s="16"/>
      <c r="CG1247" s="16"/>
      <c r="CH1247" s="16"/>
      <c r="CI1247" s="16"/>
      <c r="CJ1247" s="16"/>
      <c r="CK1247" s="16"/>
      <c r="CL1247" s="16"/>
      <c r="CM1247" s="16"/>
      <c r="CN1247" s="16"/>
      <c r="CO1247" s="16"/>
      <c r="CP1247" s="16"/>
      <c r="CQ1247" s="16"/>
      <c r="CR1247" s="16"/>
      <c r="CS1247" s="16"/>
      <c r="CT1247" s="16"/>
      <c r="CU1247" s="16"/>
      <c r="CV1247" s="16"/>
      <c r="CW1247" s="16"/>
      <c r="CX1247" s="16"/>
      <c r="CY1247" s="16"/>
      <c r="CZ1247" s="16"/>
      <c r="DA1247" s="16"/>
      <c r="DB1247" s="16"/>
      <c r="DC1247" s="16"/>
      <c r="DD1247" s="16"/>
      <c r="DE1247" s="16"/>
      <c r="DF1247" s="16"/>
      <c r="DG1247" s="16"/>
      <c r="DH1247" s="16"/>
      <c r="DI1247" s="16"/>
      <c r="DJ1247" s="16"/>
      <c r="DK1247" s="16"/>
      <c r="DL1247" s="16"/>
      <c r="DM1247" s="16"/>
      <c r="DN1247" s="16"/>
      <c r="DO1247" s="16"/>
      <c r="DP1247" s="16"/>
      <c r="DQ1247" s="16"/>
      <c r="DR1247" s="16"/>
      <c r="DS1247" s="16"/>
      <c r="DT1247" s="16"/>
      <c r="DU1247" s="16"/>
      <c r="DV1247" s="16"/>
      <c r="DW1247" s="16"/>
      <c r="DX1247" s="16"/>
      <c r="DY1247" s="16"/>
      <c r="DZ1247" s="16"/>
      <c r="EA1247" s="16"/>
      <c r="EB1247" s="16"/>
      <c r="EC1247" s="16"/>
      <c r="ED1247" s="16"/>
      <c r="EE1247" s="16"/>
      <c r="EF1247" s="16"/>
      <c r="EG1247" s="16"/>
      <c r="EH1247" s="16"/>
      <c r="EI1247" s="16"/>
      <c r="EJ1247" s="16"/>
      <c r="EK1247" s="16"/>
      <c r="EL1247" s="16"/>
      <c r="EM1247" s="16"/>
      <c r="EN1247" s="16"/>
      <c r="EO1247" s="16"/>
      <c r="EP1247" s="16"/>
      <c r="EQ1247" s="16"/>
      <c r="ER1247" s="16"/>
      <c r="ES1247" s="16"/>
      <c r="ET1247" s="16"/>
      <c r="EU1247" s="16"/>
      <c r="EV1247" s="16"/>
      <c r="EW1247" s="16"/>
      <c r="EX1247" s="16"/>
      <c r="EY1247" s="16"/>
      <c r="EZ1247" s="16"/>
      <c r="FA1247" s="16"/>
      <c r="FB1247" s="16"/>
      <c r="FC1247" s="16"/>
      <c r="FD1247" s="16"/>
      <c r="FE1247" s="16"/>
      <c r="FF1247" s="16"/>
      <c r="FG1247" s="16"/>
      <c r="FH1247" s="16"/>
      <c r="FI1247" s="16"/>
      <c r="FJ1247" s="16"/>
      <c r="FK1247" s="16"/>
      <c r="FL1247" s="16"/>
      <c r="FM1247" s="16"/>
      <c r="FN1247" s="16"/>
      <c r="FO1247" s="16"/>
      <c r="FP1247" s="16"/>
      <c r="FQ1247" s="16"/>
      <c r="FR1247" s="16"/>
      <c r="FS1247" s="16"/>
      <c r="FT1247" s="16"/>
      <c r="FU1247" s="16"/>
      <c r="FV1247" s="16"/>
      <c r="FW1247" s="16"/>
      <c r="FX1247" s="16"/>
      <c r="FY1247" s="16"/>
      <c r="FZ1247" s="16"/>
      <c r="GA1247" s="16"/>
      <c r="GB1247" s="16"/>
      <c r="GC1247" s="16"/>
      <c r="GD1247" s="16"/>
      <c r="GE1247" s="16"/>
      <c r="GF1247" s="16"/>
      <c r="GG1247" s="16"/>
      <c r="GH1247" s="16"/>
      <c r="GI1247" s="16"/>
      <c r="GJ1247" s="16"/>
      <c r="GK1247" s="16"/>
      <c r="GL1247" s="16"/>
      <c r="GM1247" s="16"/>
      <c r="GN1247" s="16"/>
      <c r="GO1247" s="16"/>
      <c r="GP1247" s="16"/>
      <c r="GQ1247" s="16"/>
      <c r="GR1247" s="16"/>
      <c r="GS1247" s="16"/>
      <c r="GT1247" s="16"/>
      <c r="GU1247" s="16"/>
      <c r="GV1247" s="16"/>
      <c r="GW1247" s="16"/>
      <c r="GX1247" s="16"/>
      <c r="GY1247" s="16"/>
      <c r="GZ1247" s="16"/>
      <c r="HA1247" s="16"/>
      <c r="HB1247" s="16"/>
      <c r="HC1247" s="16"/>
      <c r="HD1247" s="16"/>
      <c r="HE1247" s="16"/>
      <c r="HF1247" s="16"/>
      <c r="HG1247" s="16"/>
      <c r="HH1247" s="16"/>
      <c r="HI1247" s="16"/>
      <c r="HJ1247" s="16"/>
      <c r="HK1247" s="16"/>
      <c r="HL1247" s="16"/>
      <c r="HM1247" s="16"/>
      <c r="HN1247" s="16"/>
      <c r="HO1247" s="16"/>
      <c r="HP1247" s="16"/>
      <c r="HQ1247" s="16"/>
      <c r="HR1247" s="16"/>
      <c r="HS1247" s="16"/>
      <c r="HT1247" s="16"/>
      <c r="HU1247" s="16"/>
      <c r="HV1247" s="16"/>
      <c r="HW1247" s="16"/>
      <c r="HX1247" s="16"/>
      <c r="HY1247" s="16"/>
      <c r="HZ1247" s="16"/>
      <c r="IA1247" s="16"/>
      <c r="IB1247" s="16"/>
      <c r="IC1247" s="16"/>
      <c r="ID1247" s="16"/>
      <c r="IE1247" s="16"/>
      <c r="IF1247" s="16"/>
      <c r="IG1247" s="16"/>
      <c r="IH1247" s="16"/>
      <c r="II1247" s="16"/>
      <c r="IJ1247" s="16"/>
      <c r="IK1247" s="16"/>
      <c r="IL1247" s="16"/>
      <c r="IM1247" s="16"/>
      <c r="IN1247" s="16"/>
      <c r="IO1247" s="16"/>
      <c r="IP1247" s="16"/>
      <c r="IQ1247" s="16"/>
      <c r="IR1247" s="16"/>
      <c r="IS1247" s="16"/>
      <c r="IT1247" s="16"/>
      <c r="IU1247" s="16"/>
      <c r="IV1247" s="16"/>
      <c r="IW1247" s="16"/>
      <c r="IX1247" s="16"/>
      <c r="IY1247" s="16"/>
      <c r="IZ1247" s="16"/>
      <c r="JA1247" s="16"/>
      <c r="JB1247" s="16"/>
      <c r="JC1247" s="16"/>
      <c r="JD1247" s="16"/>
      <c r="JE1247" s="16"/>
      <c r="JF1247" s="16"/>
      <c r="JG1247" s="16"/>
      <c r="JH1247" s="16"/>
      <c r="JI1247" s="16"/>
      <c r="JJ1247" s="16"/>
      <c r="JK1247" s="16"/>
      <c r="JL1247" s="16"/>
      <c r="JM1247" s="16"/>
      <c r="JN1247" s="16"/>
      <c r="JO1247" s="16"/>
      <c r="JP1247" s="16"/>
    </row>
    <row r="1248" spans="2:276" s="18" customFormat="1" ht="15.75" customHeight="1" x14ac:dyDescent="0.25">
      <c r="B1248" s="16"/>
      <c r="C1248" s="16"/>
      <c r="D1248" s="16"/>
      <c r="E1248" s="16"/>
      <c r="F1248" s="16"/>
      <c r="G1248" s="16"/>
      <c r="H1248" s="16"/>
      <c r="I1248" s="16"/>
      <c r="J1248" s="16"/>
      <c r="K1248" s="16"/>
      <c r="L1248" s="16"/>
      <c r="M1248" s="16"/>
      <c r="N1248" s="16"/>
      <c r="O1248" s="16"/>
      <c r="P1248" s="16"/>
      <c r="Q1248" s="16"/>
      <c r="R1248" s="16"/>
      <c r="S1248" s="16"/>
      <c r="T1248" s="16"/>
      <c r="U1248" s="16"/>
      <c r="V1248" s="16"/>
      <c r="W1248" s="16"/>
      <c r="X1248" s="16"/>
      <c r="Y1248" s="16"/>
      <c r="Z1248" s="16"/>
      <c r="AA1248" s="16"/>
      <c r="AB1248" s="16"/>
      <c r="AC1248" s="16"/>
      <c r="AD1248" s="16"/>
      <c r="AE1248" s="16"/>
      <c r="AF1248" s="16"/>
      <c r="AG1248" s="16"/>
      <c r="AH1248" s="16"/>
      <c r="AI1248" s="16"/>
      <c r="AJ1248" s="16"/>
      <c r="AK1248" s="16"/>
      <c r="AL1248" s="16"/>
      <c r="AM1248" s="16"/>
      <c r="AN1248" s="16"/>
      <c r="AO1248" s="16"/>
      <c r="AP1248" s="16"/>
      <c r="AQ1248" s="16"/>
      <c r="AR1248" s="16"/>
      <c r="AS1248" s="16"/>
      <c r="AT1248" s="16"/>
      <c r="AU1248" s="16"/>
      <c r="AV1248" s="16"/>
      <c r="AW1248" s="16"/>
      <c r="AX1248" s="16"/>
      <c r="AY1248" s="16"/>
      <c r="AZ1248" s="16"/>
      <c r="BA1248" s="16"/>
      <c r="BB1248" s="16"/>
      <c r="BC1248" s="16"/>
      <c r="BD1248" s="16"/>
      <c r="BE1248" s="16"/>
      <c r="BF1248" s="16"/>
      <c r="BG1248" s="16"/>
      <c r="BH1248" s="16"/>
      <c r="BI1248" s="16"/>
      <c r="BJ1248" s="16"/>
      <c r="BK1248" s="16"/>
      <c r="BL1248" s="16"/>
      <c r="BM1248" s="16"/>
      <c r="BN1248" s="16"/>
      <c r="BO1248" s="16"/>
      <c r="BP1248" s="16"/>
      <c r="BQ1248" s="16"/>
      <c r="BR1248" s="16"/>
      <c r="BS1248" s="16"/>
      <c r="BT1248" s="16"/>
      <c r="BU1248" s="16"/>
      <c r="BV1248" s="16"/>
      <c r="BW1248" s="16"/>
      <c r="BX1248" s="16"/>
      <c r="BY1248" s="16"/>
      <c r="BZ1248" s="16"/>
      <c r="CA1248" s="16"/>
      <c r="CB1248" s="16"/>
      <c r="CC1248" s="16"/>
      <c r="CD1248" s="16"/>
      <c r="CE1248" s="16"/>
      <c r="CF1248" s="16"/>
      <c r="CG1248" s="16"/>
      <c r="CH1248" s="16"/>
      <c r="CI1248" s="16"/>
      <c r="CJ1248" s="16"/>
      <c r="CK1248" s="16"/>
      <c r="CL1248" s="16"/>
      <c r="CM1248" s="16"/>
      <c r="CN1248" s="16"/>
      <c r="CO1248" s="16"/>
      <c r="CP1248" s="16"/>
      <c r="CQ1248" s="16"/>
      <c r="CR1248" s="16"/>
      <c r="CS1248" s="16"/>
      <c r="CT1248" s="16"/>
      <c r="CU1248" s="16"/>
      <c r="CV1248" s="16"/>
      <c r="CW1248" s="16"/>
      <c r="CX1248" s="16"/>
      <c r="CY1248" s="16"/>
      <c r="CZ1248" s="16"/>
      <c r="DA1248" s="16"/>
      <c r="DB1248" s="16"/>
      <c r="DC1248" s="16"/>
      <c r="DD1248" s="16"/>
      <c r="DE1248" s="16"/>
      <c r="DF1248" s="16"/>
      <c r="DG1248" s="16"/>
      <c r="DH1248" s="16"/>
      <c r="DI1248" s="16"/>
      <c r="DJ1248" s="16"/>
      <c r="DK1248" s="16"/>
      <c r="DL1248" s="16"/>
      <c r="DM1248" s="16"/>
      <c r="DN1248" s="16"/>
      <c r="DO1248" s="16"/>
      <c r="DP1248" s="16"/>
      <c r="DQ1248" s="16"/>
      <c r="DR1248" s="16"/>
      <c r="DS1248" s="16"/>
      <c r="DT1248" s="16"/>
      <c r="DU1248" s="16"/>
      <c r="DV1248" s="16"/>
      <c r="DW1248" s="16"/>
      <c r="DX1248" s="16"/>
      <c r="DY1248" s="16"/>
      <c r="DZ1248" s="16"/>
      <c r="EA1248" s="16"/>
      <c r="EB1248" s="16"/>
      <c r="EC1248" s="16"/>
      <c r="ED1248" s="16"/>
      <c r="EE1248" s="16"/>
      <c r="EF1248" s="16"/>
      <c r="EG1248" s="16"/>
      <c r="EH1248" s="16"/>
      <c r="EI1248" s="16"/>
      <c r="EJ1248" s="16"/>
      <c r="EK1248" s="16"/>
      <c r="EL1248" s="16"/>
      <c r="EM1248" s="16"/>
      <c r="EN1248" s="16"/>
      <c r="EO1248" s="16"/>
      <c r="EP1248" s="16"/>
      <c r="EQ1248" s="16"/>
      <c r="ER1248" s="16"/>
      <c r="ES1248" s="16"/>
      <c r="ET1248" s="16"/>
      <c r="EU1248" s="16"/>
      <c r="EV1248" s="16"/>
      <c r="EW1248" s="16"/>
      <c r="EX1248" s="16"/>
      <c r="EY1248" s="16"/>
      <c r="EZ1248" s="16"/>
      <c r="FA1248" s="16"/>
      <c r="FB1248" s="16"/>
      <c r="FC1248" s="16"/>
      <c r="FD1248" s="16"/>
      <c r="FE1248" s="16"/>
      <c r="FF1248" s="16"/>
      <c r="FG1248" s="16"/>
      <c r="FH1248" s="16"/>
      <c r="FI1248" s="16"/>
      <c r="FJ1248" s="16"/>
      <c r="FK1248" s="16"/>
      <c r="FL1248" s="16"/>
      <c r="FM1248" s="16"/>
      <c r="FN1248" s="16"/>
      <c r="FO1248" s="16"/>
      <c r="FP1248" s="16"/>
      <c r="FQ1248" s="16"/>
      <c r="FR1248" s="16"/>
      <c r="FS1248" s="16"/>
      <c r="FT1248" s="16"/>
      <c r="FU1248" s="16"/>
      <c r="FV1248" s="16"/>
      <c r="FW1248" s="16"/>
      <c r="FX1248" s="16"/>
      <c r="FY1248" s="16"/>
      <c r="FZ1248" s="16"/>
      <c r="GA1248" s="16"/>
      <c r="GB1248" s="16"/>
      <c r="GC1248" s="16"/>
      <c r="GD1248" s="16"/>
      <c r="GE1248" s="16"/>
      <c r="GF1248" s="16"/>
      <c r="GG1248" s="16"/>
      <c r="GH1248" s="16"/>
      <c r="GI1248" s="16"/>
      <c r="GJ1248" s="16"/>
      <c r="GK1248" s="16"/>
      <c r="GL1248" s="16"/>
      <c r="GM1248" s="16"/>
      <c r="GN1248" s="16"/>
      <c r="GO1248" s="16"/>
      <c r="GP1248" s="16"/>
      <c r="GQ1248" s="16"/>
      <c r="GR1248" s="16"/>
      <c r="GS1248" s="16"/>
      <c r="GT1248" s="16"/>
      <c r="GU1248" s="16"/>
      <c r="GV1248" s="16"/>
      <c r="GW1248" s="16"/>
      <c r="GX1248" s="16"/>
      <c r="GY1248" s="16"/>
      <c r="GZ1248" s="16"/>
      <c r="HA1248" s="16"/>
      <c r="HB1248" s="16"/>
      <c r="HC1248" s="16"/>
      <c r="HD1248" s="16"/>
      <c r="HE1248" s="16"/>
      <c r="HF1248" s="16"/>
      <c r="HG1248" s="16"/>
      <c r="HH1248" s="16"/>
      <c r="HI1248" s="16"/>
      <c r="HJ1248" s="16"/>
      <c r="HK1248" s="16"/>
      <c r="HL1248" s="16"/>
      <c r="HM1248" s="16"/>
      <c r="HN1248" s="16"/>
      <c r="HO1248" s="16"/>
      <c r="HP1248" s="16"/>
      <c r="HQ1248" s="16"/>
      <c r="HR1248" s="16"/>
      <c r="HS1248" s="16"/>
      <c r="HT1248" s="16"/>
      <c r="HU1248" s="16"/>
      <c r="HV1248" s="16"/>
      <c r="HW1248" s="16"/>
      <c r="HX1248" s="16"/>
      <c r="HY1248" s="16"/>
      <c r="HZ1248" s="16"/>
      <c r="IA1248" s="16"/>
      <c r="IB1248" s="16"/>
      <c r="IC1248" s="16"/>
      <c r="ID1248" s="16"/>
      <c r="IE1248" s="16"/>
      <c r="IF1248" s="16"/>
      <c r="IG1248" s="16"/>
      <c r="IH1248" s="16"/>
      <c r="II1248" s="16"/>
      <c r="IJ1248" s="16"/>
      <c r="IK1248" s="16"/>
      <c r="IL1248" s="16"/>
      <c r="IM1248" s="16"/>
      <c r="IN1248" s="16"/>
      <c r="IO1248" s="16"/>
      <c r="IP1248" s="16"/>
      <c r="IQ1248" s="16"/>
      <c r="IR1248" s="16"/>
      <c r="IS1248" s="16"/>
      <c r="IT1248" s="16"/>
      <c r="IU1248" s="16"/>
      <c r="IV1248" s="16"/>
      <c r="IW1248" s="16"/>
      <c r="IX1248" s="16"/>
      <c r="IY1248" s="16"/>
      <c r="IZ1248" s="16"/>
      <c r="JA1248" s="16"/>
      <c r="JB1248" s="16"/>
      <c r="JC1248" s="16"/>
      <c r="JD1248" s="16"/>
      <c r="JE1248" s="16"/>
      <c r="JF1248" s="16"/>
      <c r="JG1248" s="16"/>
      <c r="JH1248" s="16"/>
      <c r="JI1248" s="16"/>
      <c r="JJ1248" s="16"/>
      <c r="JK1248" s="16"/>
      <c r="JL1248" s="16"/>
      <c r="JM1248" s="16"/>
      <c r="JN1248" s="16"/>
      <c r="JO1248" s="16"/>
      <c r="JP1248" s="16"/>
    </row>
    <row r="1249" spans="2:276" s="18" customFormat="1" ht="15.75" customHeight="1" x14ac:dyDescent="0.25">
      <c r="B1249" s="16"/>
      <c r="C1249" s="16"/>
      <c r="D1249" s="16"/>
      <c r="E1249" s="16"/>
      <c r="F1249" s="16"/>
      <c r="G1249" s="16"/>
      <c r="H1249" s="16"/>
      <c r="I1249" s="16"/>
      <c r="J1249" s="16"/>
      <c r="K1249" s="16"/>
      <c r="L1249" s="16"/>
      <c r="M1249" s="16"/>
      <c r="N1249" s="16"/>
      <c r="O1249" s="16"/>
      <c r="P1249" s="16"/>
      <c r="Q1249" s="16"/>
      <c r="R1249" s="16"/>
      <c r="S1249" s="16"/>
      <c r="T1249" s="16"/>
      <c r="U1249" s="16"/>
      <c r="V1249" s="16"/>
      <c r="W1249" s="16"/>
      <c r="X1249" s="16"/>
      <c r="Y1249" s="16"/>
      <c r="Z1249" s="16"/>
      <c r="AA1249" s="16"/>
      <c r="AB1249" s="16"/>
      <c r="AC1249" s="16"/>
      <c r="AD1249" s="16"/>
      <c r="AE1249" s="16"/>
      <c r="AF1249" s="16"/>
      <c r="AG1249" s="16"/>
      <c r="AH1249" s="16"/>
      <c r="AI1249" s="16"/>
      <c r="AJ1249" s="16"/>
      <c r="AK1249" s="16"/>
      <c r="AL1249" s="16"/>
      <c r="AM1249" s="16"/>
      <c r="AN1249" s="16"/>
      <c r="AO1249" s="16"/>
      <c r="AP1249" s="16"/>
      <c r="AQ1249" s="16"/>
      <c r="AR1249" s="16"/>
      <c r="AS1249" s="16"/>
      <c r="AT1249" s="16"/>
      <c r="AU1249" s="16"/>
      <c r="AV1249" s="16"/>
      <c r="AW1249" s="16"/>
      <c r="AX1249" s="16"/>
      <c r="AY1249" s="16"/>
      <c r="AZ1249" s="16"/>
      <c r="BA1249" s="16"/>
      <c r="BB1249" s="16"/>
      <c r="BC1249" s="16"/>
      <c r="BD1249" s="16"/>
      <c r="BE1249" s="16"/>
      <c r="BF1249" s="16"/>
      <c r="BG1249" s="16"/>
      <c r="BH1249" s="16"/>
      <c r="BI1249" s="16"/>
      <c r="BJ1249" s="16"/>
      <c r="BK1249" s="16"/>
      <c r="BL1249" s="16"/>
      <c r="BM1249" s="16"/>
      <c r="BN1249" s="16"/>
      <c r="BO1249" s="16"/>
      <c r="BP1249" s="16"/>
      <c r="BQ1249" s="16"/>
      <c r="BR1249" s="16"/>
      <c r="BS1249" s="16"/>
      <c r="BT1249" s="16"/>
      <c r="BU1249" s="16"/>
      <c r="BV1249" s="16"/>
      <c r="BW1249" s="16"/>
      <c r="BX1249" s="16"/>
      <c r="BY1249" s="16"/>
      <c r="BZ1249" s="16"/>
      <c r="CA1249" s="16"/>
      <c r="CB1249" s="16"/>
      <c r="CC1249" s="16"/>
      <c r="CD1249" s="16"/>
      <c r="CE1249" s="16"/>
      <c r="CF1249" s="16"/>
      <c r="CG1249" s="16"/>
      <c r="CH1249" s="16"/>
      <c r="CI1249" s="16"/>
      <c r="CJ1249" s="16"/>
      <c r="CK1249" s="16"/>
      <c r="CL1249" s="16"/>
      <c r="CM1249" s="16"/>
      <c r="CN1249" s="16"/>
      <c r="CO1249" s="16"/>
      <c r="CP1249" s="16"/>
      <c r="CQ1249" s="16"/>
      <c r="CR1249" s="16"/>
      <c r="CS1249" s="16"/>
      <c r="CT1249" s="16"/>
      <c r="CU1249" s="16"/>
      <c r="CV1249" s="16"/>
      <c r="CW1249" s="16"/>
      <c r="CX1249" s="16"/>
      <c r="CY1249" s="16"/>
      <c r="CZ1249" s="16"/>
      <c r="DA1249" s="16"/>
      <c r="DB1249" s="16"/>
      <c r="DC1249" s="16"/>
      <c r="DD1249" s="16"/>
      <c r="DE1249" s="16"/>
      <c r="DF1249" s="16"/>
      <c r="DG1249" s="16"/>
      <c r="DH1249" s="16"/>
      <c r="DI1249" s="16"/>
      <c r="DJ1249" s="16"/>
      <c r="DK1249" s="16"/>
      <c r="DL1249" s="16"/>
      <c r="DM1249" s="16"/>
      <c r="DN1249" s="16"/>
      <c r="DO1249" s="16"/>
      <c r="DP1249" s="16"/>
      <c r="DQ1249" s="16"/>
      <c r="DR1249" s="16"/>
      <c r="DS1249" s="16"/>
      <c r="DT1249" s="16"/>
      <c r="DU1249" s="16"/>
      <c r="DV1249" s="16"/>
      <c r="DW1249" s="16"/>
      <c r="DX1249" s="16"/>
      <c r="DY1249" s="16"/>
      <c r="DZ1249" s="16"/>
      <c r="EA1249" s="16"/>
      <c r="EB1249" s="16"/>
      <c r="EC1249" s="16"/>
      <c r="ED1249" s="16"/>
      <c r="EE1249" s="16"/>
      <c r="EF1249" s="16"/>
      <c r="EG1249" s="16"/>
      <c r="EH1249" s="16"/>
      <c r="EI1249" s="16"/>
      <c r="EJ1249" s="16"/>
      <c r="EK1249" s="16"/>
      <c r="EL1249" s="16"/>
      <c r="EM1249" s="16"/>
      <c r="EN1249" s="16"/>
      <c r="EO1249" s="16"/>
      <c r="EP1249" s="16"/>
      <c r="EQ1249" s="16"/>
      <c r="ER1249" s="16"/>
      <c r="ES1249" s="16"/>
      <c r="ET1249" s="16"/>
      <c r="EU1249" s="16"/>
      <c r="EV1249" s="16"/>
      <c r="EW1249" s="16"/>
      <c r="EX1249" s="16"/>
      <c r="EY1249" s="16"/>
      <c r="EZ1249" s="16"/>
      <c r="FA1249" s="16"/>
      <c r="FB1249" s="16"/>
      <c r="FC1249" s="16"/>
      <c r="FD1249" s="16"/>
      <c r="FE1249" s="16"/>
      <c r="FF1249" s="16"/>
      <c r="FG1249" s="16"/>
      <c r="FH1249" s="16"/>
      <c r="FI1249" s="16"/>
      <c r="FJ1249" s="16"/>
      <c r="FK1249" s="16"/>
      <c r="FL1249" s="16"/>
      <c r="FM1249" s="16"/>
      <c r="FN1249" s="16"/>
      <c r="FO1249" s="16"/>
      <c r="FP1249" s="16"/>
      <c r="FQ1249" s="16"/>
      <c r="FR1249" s="16"/>
      <c r="FS1249" s="16"/>
      <c r="FT1249" s="16"/>
      <c r="FU1249" s="16"/>
      <c r="FV1249" s="16"/>
      <c r="FW1249" s="16"/>
      <c r="FX1249" s="16"/>
      <c r="FY1249" s="16"/>
      <c r="FZ1249" s="16"/>
      <c r="GA1249" s="16"/>
      <c r="GB1249" s="16"/>
      <c r="GC1249" s="16"/>
      <c r="GD1249" s="16"/>
      <c r="GE1249" s="16"/>
      <c r="GF1249" s="16"/>
      <c r="GG1249" s="16"/>
      <c r="GH1249" s="16"/>
      <c r="GI1249" s="16"/>
      <c r="GJ1249" s="16"/>
      <c r="GK1249" s="16"/>
      <c r="GL1249" s="16"/>
      <c r="GM1249" s="16"/>
      <c r="GN1249" s="16"/>
      <c r="GO1249" s="16"/>
      <c r="GP1249" s="16"/>
      <c r="GQ1249" s="16"/>
      <c r="GR1249" s="16"/>
      <c r="GS1249" s="16"/>
      <c r="GT1249" s="16"/>
      <c r="GU1249" s="16"/>
      <c r="GV1249" s="16"/>
      <c r="GW1249" s="16"/>
      <c r="GX1249" s="16"/>
      <c r="GY1249" s="16"/>
      <c r="GZ1249" s="16"/>
      <c r="HA1249" s="16"/>
      <c r="HB1249" s="16"/>
      <c r="HC1249" s="16"/>
      <c r="HD1249" s="16"/>
      <c r="HE1249" s="16"/>
      <c r="HF1249" s="16"/>
      <c r="HG1249" s="16"/>
      <c r="HH1249" s="16"/>
      <c r="HI1249" s="16"/>
      <c r="HJ1249" s="16"/>
      <c r="HK1249" s="16"/>
      <c r="HL1249" s="16"/>
      <c r="HM1249" s="16"/>
      <c r="HN1249" s="16"/>
      <c r="HO1249" s="16"/>
      <c r="HP1249" s="16"/>
      <c r="HQ1249" s="16"/>
      <c r="HR1249" s="16"/>
      <c r="HS1249" s="16"/>
      <c r="HT1249" s="16"/>
      <c r="HU1249" s="16"/>
      <c r="HV1249" s="16"/>
      <c r="HW1249" s="16"/>
      <c r="HX1249" s="16"/>
      <c r="HY1249" s="16"/>
      <c r="HZ1249" s="16"/>
      <c r="IA1249" s="16"/>
      <c r="IB1249" s="16"/>
      <c r="IC1249" s="16"/>
      <c r="ID1249" s="16"/>
      <c r="IE1249" s="16"/>
      <c r="IF1249" s="16"/>
      <c r="IG1249" s="16"/>
      <c r="IH1249" s="16"/>
      <c r="II1249" s="16"/>
      <c r="IJ1249" s="16"/>
      <c r="IK1249" s="16"/>
      <c r="IL1249" s="16"/>
      <c r="IM1249" s="16"/>
      <c r="IN1249" s="16"/>
      <c r="IO1249" s="16"/>
      <c r="IP1249" s="16"/>
      <c r="IQ1249" s="16"/>
      <c r="IR1249" s="16"/>
      <c r="IS1249" s="16"/>
      <c r="IT1249" s="16"/>
      <c r="IU1249" s="16"/>
      <c r="IV1249" s="16"/>
      <c r="IW1249" s="16"/>
      <c r="IX1249" s="16"/>
      <c r="IY1249" s="16"/>
      <c r="IZ1249" s="16"/>
      <c r="JA1249" s="16"/>
      <c r="JB1249" s="16"/>
      <c r="JC1249" s="16"/>
      <c r="JD1249" s="16"/>
      <c r="JE1249" s="16"/>
      <c r="JF1249" s="16"/>
      <c r="JG1249" s="16"/>
      <c r="JH1249" s="16"/>
      <c r="JI1249" s="16"/>
      <c r="JJ1249" s="16"/>
      <c r="JK1249" s="16"/>
      <c r="JL1249" s="16"/>
      <c r="JM1249" s="16"/>
      <c r="JN1249" s="16"/>
      <c r="JO1249" s="16"/>
      <c r="JP1249" s="16"/>
    </row>
    <row r="1250" spans="2:276" s="18" customFormat="1" ht="15.75" customHeight="1" x14ac:dyDescent="0.25">
      <c r="B1250" s="16"/>
      <c r="C1250" s="16"/>
      <c r="D1250" s="16"/>
      <c r="E1250" s="16"/>
      <c r="F1250" s="16"/>
      <c r="G1250" s="16"/>
      <c r="H1250" s="16"/>
      <c r="I1250" s="16"/>
      <c r="J1250" s="16"/>
      <c r="K1250" s="16"/>
      <c r="L1250" s="16"/>
      <c r="M1250" s="16"/>
      <c r="N1250" s="16"/>
      <c r="O1250" s="16"/>
      <c r="P1250" s="16"/>
      <c r="Q1250" s="16"/>
      <c r="R1250" s="16"/>
      <c r="S1250" s="16"/>
      <c r="T1250" s="16"/>
      <c r="U1250" s="16"/>
      <c r="V1250" s="16"/>
      <c r="W1250" s="16"/>
      <c r="X1250" s="16"/>
      <c r="Y1250" s="16"/>
      <c r="Z1250" s="16"/>
      <c r="AA1250" s="16"/>
      <c r="AB1250" s="16"/>
      <c r="AC1250" s="16"/>
      <c r="AD1250" s="16"/>
      <c r="AE1250" s="16"/>
      <c r="AF1250" s="16"/>
      <c r="AG1250" s="16"/>
      <c r="AH1250" s="16"/>
      <c r="AI1250" s="16"/>
      <c r="AJ1250" s="16"/>
      <c r="AK1250" s="16"/>
      <c r="AL1250" s="16"/>
      <c r="AM1250" s="16"/>
      <c r="AN1250" s="16"/>
      <c r="AO1250" s="16"/>
      <c r="AP1250" s="16"/>
      <c r="AQ1250" s="16"/>
      <c r="AR1250" s="16"/>
      <c r="AS1250" s="16"/>
      <c r="AT1250" s="16"/>
      <c r="AU1250" s="16"/>
      <c r="AV1250" s="16"/>
      <c r="AW1250" s="16"/>
      <c r="AX1250" s="16"/>
      <c r="AY1250" s="16"/>
      <c r="AZ1250" s="16"/>
      <c r="BA1250" s="16"/>
      <c r="BB1250" s="16"/>
      <c r="BC1250" s="16"/>
      <c r="BD1250" s="16"/>
      <c r="BE1250" s="16"/>
      <c r="BF1250" s="16"/>
      <c r="BG1250" s="16"/>
      <c r="BH1250" s="16"/>
      <c r="BI1250" s="16"/>
      <c r="BJ1250" s="16"/>
      <c r="BK1250" s="16"/>
      <c r="BL1250" s="16"/>
      <c r="BM1250" s="16"/>
      <c r="BN1250" s="16"/>
      <c r="BO1250" s="16"/>
      <c r="BP1250" s="16"/>
      <c r="BQ1250" s="16"/>
      <c r="BR1250" s="16"/>
      <c r="BS1250" s="16"/>
      <c r="BT1250" s="16"/>
      <c r="BU1250" s="16"/>
      <c r="BV1250" s="16"/>
      <c r="BW1250" s="16"/>
      <c r="BX1250" s="16"/>
      <c r="BY1250" s="16"/>
      <c r="BZ1250" s="16"/>
      <c r="CA1250" s="16"/>
      <c r="CB1250" s="16"/>
      <c r="CC1250" s="16"/>
      <c r="CD1250" s="16"/>
      <c r="CE1250" s="16"/>
      <c r="CF1250" s="16"/>
      <c r="CG1250" s="16"/>
      <c r="CH1250" s="16"/>
      <c r="CI1250" s="16"/>
      <c r="CJ1250" s="16"/>
      <c r="CK1250" s="16"/>
      <c r="CL1250" s="16"/>
      <c r="CM1250" s="16"/>
      <c r="CN1250" s="16"/>
      <c r="CO1250" s="16"/>
      <c r="CP1250" s="16"/>
      <c r="CQ1250" s="16"/>
      <c r="CR1250" s="16"/>
      <c r="CS1250" s="16"/>
      <c r="CT1250" s="16"/>
      <c r="CU1250" s="16"/>
      <c r="CV1250" s="16"/>
      <c r="CW1250" s="16"/>
      <c r="CX1250" s="16"/>
      <c r="CY1250" s="16"/>
      <c r="CZ1250" s="16"/>
      <c r="DA1250" s="16"/>
      <c r="DB1250" s="16"/>
      <c r="DC1250" s="16"/>
      <c r="DD1250" s="16"/>
      <c r="DE1250" s="16"/>
      <c r="DF1250" s="16"/>
      <c r="DG1250" s="16"/>
      <c r="DH1250" s="16"/>
      <c r="DI1250" s="16"/>
      <c r="DJ1250" s="16"/>
      <c r="DK1250" s="16"/>
      <c r="DL1250" s="16"/>
      <c r="DM1250" s="16"/>
      <c r="DN1250" s="16"/>
      <c r="DO1250" s="16"/>
      <c r="DP1250" s="16"/>
      <c r="DQ1250" s="16"/>
      <c r="DR1250" s="16"/>
      <c r="DS1250" s="16"/>
      <c r="DT1250" s="16"/>
      <c r="DU1250" s="16"/>
      <c r="DV1250" s="16"/>
      <c r="DW1250" s="16"/>
      <c r="DX1250" s="16"/>
      <c r="DY1250" s="16"/>
      <c r="DZ1250" s="16"/>
      <c r="EA1250" s="16"/>
      <c r="EB1250" s="16"/>
      <c r="EC1250" s="16"/>
      <c r="ED1250" s="16"/>
      <c r="EE1250" s="16"/>
      <c r="EF1250" s="16"/>
      <c r="EG1250" s="16"/>
      <c r="EH1250" s="16"/>
      <c r="EI1250" s="16"/>
      <c r="EJ1250" s="16"/>
      <c r="EK1250" s="16"/>
      <c r="EL1250" s="16"/>
      <c r="EM1250" s="16"/>
      <c r="EN1250" s="16"/>
      <c r="EO1250" s="16"/>
      <c r="EP1250" s="16"/>
      <c r="EQ1250" s="16"/>
      <c r="ER1250" s="16"/>
      <c r="ES1250" s="16"/>
      <c r="ET1250" s="16"/>
      <c r="EU1250" s="16"/>
      <c r="EV1250" s="16"/>
      <c r="EW1250" s="16"/>
      <c r="EX1250" s="16"/>
      <c r="EY1250" s="16"/>
      <c r="EZ1250" s="16"/>
      <c r="FA1250" s="16"/>
      <c r="FB1250" s="16"/>
      <c r="FC1250" s="16"/>
      <c r="FD1250" s="16"/>
      <c r="FE1250" s="16"/>
      <c r="FF1250" s="16"/>
      <c r="FG1250" s="16"/>
      <c r="FH1250" s="16"/>
      <c r="FI1250" s="16"/>
      <c r="FJ1250" s="16"/>
      <c r="FK1250" s="16"/>
      <c r="FL1250" s="16"/>
      <c r="FM1250" s="16"/>
      <c r="FN1250" s="16"/>
      <c r="FO1250" s="16"/>
      <c r="FP1250" s="16"/>
      <c r="FQ1250" s="16"/>
      <c r="FR1250" s="16"/>
      <c r="FS1250" s="16"/>
      <c r="FT1250" s="16"/>
      <c r="FU1250" s="16"/>
      <c r="FV1250" s="16"/>
      <c r="FW1250" s="16"/>
      <c r="FX1250" s="16"/>
      <c r="FY1250" s="16"/>
      <c r="FZ1250" s="16"/>
      <c r="GA1250" s="16"/>
      <c r="GB1250" s="16"/>
      <c r="GC1250" s="16"/>
      <c r="GD1250" s="16"/>
      <c r="GE1250" s="16"/>
      <c r="GF1250" s="16"/>
      <c r="GG1250" s="16"/>
      <c r="GH1250" s="16"/>
      <c r="GI1250" s="16"/>
      <c r="GJ1250" s="16"/>
      <c r="GK1250" s="16"/>
      <c r="GL1250" s="16"/>
      <c r="GM1250" s="16"/>
      <c r="GN1250" s="16"/>
      <c r="GO1250" s="16"/>
      <c r="GP1250" s="16"/>
      <c r="GQ1250" s="16"/>
      <c r="GR1250" s="16"/>
      <c r="GS1250" s="16"/>
      <c r="GT1250" s="16"/>
      <c r="GU1250" s="16"/>
      <c r="GV1250" s="16"/>
      <c r="GW1250" s="16"/>
      <c r="GX1250" s="16"/>
      <c r="GY1250" s="16"/>
      <c r="GZ1250" s="16"/>
      <c r="HA1250" s="16"/>
      <c r="HB1250" s="16"/>
      <c r="HC1250" s="16"/>
      <c r="HD1250" s="16"/>
      <c r="HE1250" s="16"/>
      <c r="HF1250" s="16"/>
      <c r="HG1250" s="16"/>
      <c r="HH1250" s="16"/>
      <c r="HI1250" s="16"/>
      <c r="HJ1250" s="16"/>
      <c r="HK1250" s="16"/>
      <c r="HL1250" s="16"/>
      <c r="HM1250" s="16"/>
      <c r="HN1250" s="16"/>
      <c r="HO1250" s="16"/>
      <c r="HP1250" s="16"/>
      <c r="HQ1250" s="16"/>
      <c r="HR1250" s="16"/>
      <c r="HS1250" s="16"/>
      <c r="HT1250" s="16"/>
      <c r="HU1250" s="16"/>
      <c r="HV1250" s="16"/>
      <c r="HW1250" s="16"/>
      <c r="HX1250" s="16"/>
      <c r="HY1250" s="16"/>
      <c r="HZ1250" s="16"/>
      <c r="IA1250" s="16"/>
      <c r="IB1250" s="16"/>
      <c r="IC1250" s="16"/>
      <c r="ID1250" s="16"/>
      <c r="IE1250" s="16"/>
      <c r="IF1250" s="16"/>
      <c r="IG1250" s="16"/>
      <c r="IH1250" s="16"/>
      <c r="II1250" s="16"/>
      <c r="IJ1250" s="16"/>
      <c r="IK1250" s="16"/>
      <c r="IL1250" s="16"/>
      <c r="IM1250" s="16"/>
      <c r="IN1250" s="16"/>
      <c r="IO1250" s="16"/>
      <c r="IP1250" s="16"/>
      <c r="IQ1250" s="16"/>
      <c r="IR1250" s="16"/>
      <c r="IS1250" s="16"/>
      <c r="IT1250" s="16"/>
      <c r="IU1250" s="16"/>
      <c r="IV1250" s="16"/>
      <c r="IW1250" s="16"/>
      <c r="IX1250" s="16"/>
      <c r="IY1250" s="16"/>
      <c r="IZ1250" s="16"/>
      <c r="JA1250" s="16"/>
      <c r="JB1250" s="16"/>
      <c r="JC1250" s="16"/>
      <c r="JD1250" s="16"/>
      <c r="JE1250" s="16"/>
      <c r="JF1250" s="16"/>
      <c r="JG1250" s="16"/>
      <c r="JH1250" s="16"/>
      <c r="JI1250" s="16"/>
      <c r="JJ1250" s="16"/>
      <c r="JK1250" s="16"/>
      <c r="JL1250" s="16"/>
      <c r="JM1250" s="16"/>
      <c r="JN1250" s="16"/>
      <c r="JO1250" s="16"/>
      <c r="JP1250" s="16"/>
    </row>
    <row r="1251" spans="2:276" s="18" customFormat="1" ht="15.75" customHeight="1" x14ac:dyDescent="0.25">
      <c r="B1251" s="16"/>
      <c r="C1251" s="16"/>
      <c r="D1251" s="16"/>
      <c r="E1251" s="16"/>
      <c r="F1251" s="16"/>
      <c r="G1251" s="16"/>
      <c r="H1251" s="16"/>
      <c r="I1251" s="16"/>
      <c r="J1251" s="16"/>
      <c r="K1251" s="16"/>
      <c r="L1251" s="16"/>
      <c r="M1251" s="16"/>
      <c r="N1251" s="16"/>
      <c r="O1251" s="16"/>
      <c r="P1251" s="16"/>
      <c r="Q1251" s="16"/>
      <c r="R1251" s="16"/>
      <c r="S1251" s="16"/>
      <c r="T1251" s="16"/>
      <c r="U1251" s="16"/>
      <c r="V1251" s="16"/>
      <c r="W1251" s="16"/>
      <c r="X1251" s="16"/>
      <c r="Y1251" s="16"/>
      <c r="Z1251" s="16"/>
      <c r="AA1251" s="16"/>
      <c r="AB1251" s="16"/>
      <c r="AC1251" s="16"/>
      <c r="AD1251" s="16"/>
      <c r="AE1251" s="16"/>
      <c r="AF1251" s="16"/>
      <c r="AG1251" s="16"/>
      <c r="AH1251" s="16"/>
      <c r="AI1251" s="16"/>
      <c r="AJ1251" s="16"/>
      <c r="AK1251" s="16"/>
      <c r="AL1251" s="16"/>
      <c r="AM1251" s="16"/>
      <c r="AN1251" s="16"/>
      <c r="AO1251" s="16"/>
      <c r="AP1251" s="16"/>
      <c r="AQ1251" s="16"/>
      <c r="AR1251" s="16"/>
      <c r="AS1251" s="16"/>
      <c r="AT1251" s="16"/>
      <c r="AU1251" s="16"/>
      <c r="AV1251" s="16"/>
      <c r="AW1251" s="16"/>
      <c r="AX1251" s="16"/>
      <c r="AY1251" s="16"/>
      <c r="AZ1251" s="16"/>
      <c r="BA1251" s="16"/>
      <c r="BB1251" s="16"/>
      <c r="BC1251" s="16"/>
      <c r="BD1251" s="16"/>
      <c r="BE1251" s="16"/>
      <c r="BF1251" s="16"/>
      <c r="BG1251" s="16"/>
      <c r="BH1251" s="16"/>
      <c r="BI1251" s="16"/>
      <c r="BJ1251" s="16"/>
      <c r="BK1251" s="16"/>
      <c r="BL1251" s="16"/>
      <c r="BM1251" s="16"/>
      <c r="BN1251" s="16"/>
      <c r="BO1251" s="16"/>
      <c r="BP1251" s="16"/>
      <c r="BQ1251" s="16"/>
      <c r="BR1251" s="16"/>
      <c r="BS1251" s="16"/>
      <c r="BT1251" s="16"/>
      <c r="BU1251" s="16"/>
      <c r="BV1251" s="16"/>
      <c r="BW1251" s="16"/>
      <c r="BX1251" s="16"/>
      <c r="BY1251" s="16"/>
      <c r="BZ1251" s="16"/>
      <c r="CA1251" s="16"/>
      <c r="CB1251" s="16"/>
      <c r="CC1251" s="16"/>
      <c r="CD1251" s="16"/>
      <c r="CE1251" s="16"/>
      <c r="CF1251" s="16"/>
      <c r="CG1251" s="16"/>
      <c r="CH1251" s="16"/>
      <c r="CI1251" s="16"/>
      <c r="CJ1251" s="16"/>
      <c r="CK1251" s="16"/>
      <c r="CL1251" s="16"/>
      <c r="CM1251" s="16"/>
      <c r="CN1251" s="16"/>
      <c r="CO1251" s="16"/>
      <c r="CP1251" s="16"/>
      <c r="CQ1251" s="16"/>
      <c r="CR1251" s="16"/>
      <c r="CS1251" s="16"/>
      <c r="CT1251" s="16"/>
      <c r="CU1251" s="16"/>
      <c r="CV1251" s="16"/>
      <c r="CW1251" s="16"/>
      <c r="CX1251" s="16"/>
      <c r="CY1251" s="16"/>
      <c r="CZ1251" s="16"/>
      <c r="DA1251" s="16"/>
      <c r="DB1251" s="16"/>
      <c r="DC1251" s="16"/>
      <c r="DD1251" s="16"/>
      <c r="DE1251" s="16"/>
      <c r="DF1251" s="16"/>
      <c r="DG1251" s="16"/>
      <c r="DH1251" s="16"/>
      <c r="DI1251" s="16"/>
      <c r="DJ1251" s="16"/>
      <c r="DK1251" s="16"/>
      <c r="DL1251" s="16"/>
      <c r="DM1251" s="16"/>
      <c r="DN1251" s="16"/>
      <c r="DO1251" s="16"/>
      <c r="DP1251" s="16"/>
      <c r="DQ1251" s="16"/>
      <c r="DR1251" s="16"/>
      <c r="DS1251" s="16"/>
      <c r="DT1251" s="16"/>
      <c r="DU1251" s="16"/>
      <c r="DV1251" s="16"/>
      <c r="DW1251" s="16"/>
      <c r="DX1251" s="16"/>
      <c r="DY1251" s="16"/>
      <c r="DZ1251" s="16"/>
      <c r="EA1251" s="16"/>
      <c r="EB1251" s="16"/>
      <c r="EC1251" s="16"/>
      <c r="ED1251" s="16"/>
      <c r="EE1251" s="16"/>
      <c r="EF1251" s="16"/>
      <c r="EG1251" s="16"/>
      <c r="EH1251" s="16"/>
      <c r="EI1251" s="16"/>
      <c r="EJ1251" s="16"/>
      <c r="EK1251" s="16"/>
      <c r="EL1251" s="16"/>
      <c r="EM1251" s="16"/>
      <c r="EN1251" s="16"/>
      <c r="EO1251" s="16"/>
      <c r="EP1251" s="16"/>
      <c r="EQ1251" s="16"/>
      <c r="ER1251" s="16"/>
      <c r="ES1251" s="16"/>
      <c r="ET1251" s="16"/>
      <c r="EU1251" s="16"/>
      <c r="EV1251" s="16"/>
      <c r="EW1251" s="16"/>
      <c r="EX1251" s="16"/>
      <c r="EY1251" s="16"/>
      <c r="EZ1251" s="16"/>
      <c r="FA1251" s="16"/>
      <c r="FB1251" s="16"/>
      <c r="FC1251" s="16"/>
      <c r="FD1251" s="16"/>
      <c r="FE1251" s="16"/>
      <c r="FF1251" s="16"/>
      <c r="FG1251" s="16"/>
      <c r="FH1251" s="16"/>
      <c r="FI1251" s="16"/>
      <c r="FJ1251" s="16"/>
      <c r="FK1251" s="16"/>
      <c r="FL1251" s="16"/>
      <c r="FM1251" s="16"/>
      <c r="FN1251" s="16"/>
      <c r="FO1251" s="16"/>
      <c r="FP1251" s="16"/>
      <c r="FQ1251" s="16"/>
      <c r="FR1251" s="16"/>
      <c r="FS1251" s="16"/>
      <c r="FT1251" s="16"/>
      <c r="FU1251" s="16"/>
      <c r="FV1251" s="16"/>
      <c r="FW1251" s="16"/>
      <c r="FX1251" s="16"/>
      <c r="FY1251" s="16"/>
      <c r="FZ1251" s="16"/>
      <c r="GA1251" s="16"/>
      <c r="GB1251" s="16"/>
      <c r="GC1251" s="16"/>
      <c r="GD1251" s="16"/>
      <c r="GE1251" s="16"/>
      <c r="GF1251" s="16"/>
      <c r="GG1251" s="16"/>
      <c r="GH1251" s="16"/>
      <c r="GI1251" s="16"/>
      <c r="GJ1251" s="16"/>
      <c r="GK1251" s="16"/>
      <c r="GL1251" s="16"/>
      <c r="GM1251" s="16"/>
      <c r="GN1251" s="16"/>
      <c r="GO1251" s="16"/>
      <c r="GP1251" s="16"/>
      <c r="GQ1251" s="16"/>
      <c r="GR1251" s="16"/>
      <c r="GS1251" s="16"/>
      <c r="GT1251" s="16"/>
      <c r="GU1251" s="16"/>
      <c r="GV1251" s="16"/>
      <c r="GW1251" s="16"/>
      <c r="GX1251" s="16"/>
      <c r="GY1251" s="16"/>
      <c r="GZ1251" s="16"/>
      <c r="HA1251" s="16"/>
      <c r="HB1251" s="16"/>
      <c r="HC1251" s="16"/>
      <c r="HD1251" s="16"/>
      <c r="HE1251" s="16"/>
      <c r="HF1251" s="16"/>
      <c r="HG1251" s="16"/>
      <c r="HH1251" s="16"/>
      <c r="HI1251" s="16"/>
      <c r="HJ1251" s="16"/>
      <c r="HK1251" s="16"/>
      <c r="HL1251" s="16"/>
      <c r="HM1251" s="16"/>
      <c r="HN1251" s="16"/>
      <c r="HO1251" s="16"/>
      <c r="HP1251" s="16"/>
      <c r="HQ1251" s="16"/>
      <c r="HR1251" s="16"/>
      <c r="HS1251" s="16"/>
      <c r="HT1251" s="16"/>
      <c r="HU1251" s="16"/>
      <c r="HV1251" s="16"/>
      <c r="HW1251" s="16"/>
      <c r="HX1251" s="16"/>
      <c r="HY1251" s="16"/>
      <c r="HZ1251" s="16"/>
      <c r="IA1251" s="16"/>
      <c r="IB1251" s="16"/>
      <c r="IC1251" s="16"/>
      <c r="ID1251" s="16"/>
      <c r="IE1251" s="16"/>
      <c r="IF1251" s="16"/>
      <c r="IG1251" s="16"/>
      <c r="IH1251" s="16"/>
      <c r="II1251" s="16"/>
      <c r="IJ1251" s="16"/>
      <c r="IK1251" s="16"/>
      <c r="IL1251" s="16"/>
      <c r="IM1251" s="16"/>
      <c r="IN1251" s="16"/>
      <c r="IO1251" s="16"/>
      <c r="IP1251" s="16"/>
      <c r="IQ1251" s="16"/>
      <c r="IR1251" s="16"/>
      <c r="IS1251" s="16"/>
      <c r="IT1251" s="16"/>
      <c r="IU1251" s="16"/>
      <c r="IV1251" s="16"/>
      <c r="IW1251" s="16"/>
      <c r="IX1251" s="16"/>
      <c r="IY1251" s="16"/>
      <c r="IZ1251" s="16"/>
      <c r="JA1251" s="16"/>
      <c r="JB1251" s="16"/>
      <c r="JC1251" s="16"/>
      <c r="JD1251" s="16"/>
      <c r="JE1251" s="16"/>
      <c r="JF1251" s="16"/>
      <c r="JG1251" s="16"/>
      <c r="JH1251" s="16"/>
      <c r="JI1251" s="16"/>
      <c r="JJ1251" s="16"/>
      <c r="JK1251" s="16"/>
      <c r="JL1251" s="16"/>
      <c r="JM1251" s="16"/>
      <c r="JN1251" s="16"/>
      <c r="JO1251" s="16"/>
      <c r="JP1251" s="16"/>
    </row>
    <row r="1252" spans="2:276" s="18" customFormat="1" ht="15.75" customHeight="1" x14ac:dyDescent="0.25">
      <c r="B1252" s="16"/>
      <c r="C1252" s="16"/>
      <c r="D1252" s="16"/>
      <c r="E1252" s="16"/>
      <c r="F1252" s="16"/>
      <c r="G1252" s="16"/>
      <c r="H1252" s="16"/>
      <c r="I1252" s="16"/>
      <c r="J1252" s="16"/>
      <c r="K1252" s="16"/>
      <c r="L1252" s="16"/>
      <c r="M1252" s="16"/>
      <c r="N1252" s="16"/>
      <c r="O1252" s="16"/>
      <c r="P1252" s="16"/>
      <c r="Q1252" s="16"/>
      <c r="R1252" s="16"/>
      <c r="S1252" s="16"/>
      <c r="T1252" s="16"/>
      <c r="U1252" s="16"/>
      <c r="V1252" s="16"/>
      <c r="W1252" s="16"/>
      <c r="X1252" s="16"/>
      <c r="Y1252" s="16"/>
      <c r="Z1252" s="16"/>
      <c r="AA1252" s="16"/>
      <c r="AB1252" s="16"/>
      <c r="AC1252" s="16"/>
      <c r="AD1252" s="16"/>
      <c r="AE1252" s="16"/>
      <c r="AF1252" s="16"/>
      <c r="AG1252" s="16"/>
      <c r="AH1252" s="16"/>
      <c r="AI1252" s="16"/>
      <c r="AJ1252" s="16"/>
      <c r="AK1252" s="16"/>
      <c r="AL1252" s="16"/>
      <c r="AM1252" s="16"/>
      <c r="AN1252" s="16"/>
      <c r="AO1252" s="16"/>
      <c r="AP1252" s="16"/>
      <c r="AQ1252" s="16"/>
      <c r="AR1252" s="16"/>
      <c r="AS1252" s="16"/>
      <c r="AT1252" s="16"/>
      <c r="AU1252" s="16"/>
      <c r="AV1252" s="16"/>
      <c r="AW1252" s="16"/>
      <c r="AX1252" s="16"/>
      <c r="AY1252" s="16"/>
      <c r="AZ1252" s="16"/>
      <c r="BA1252" s="16"/>
      <c r="BB1252" s="16"/>
      <c r="BC1252" s="16"/>
      <c r="BD1252" s="16"/>
      <c r="BE1252" s="16"/>
      <c r="BF1252" s="16"/>
      <c r="BG1252" s="16"/>
      <c r="BH1252" s="16"/>
      <c r="BI1252" s="16"/>
      <c r="BJ1252" s="16"/>
      <c r="BK1252" s="16"/>
      <c r="BL1252" s="16"/>
      <c r="BM1252" s="16"/>
      <c r="BN1252" s="16"/>
      <c r="BO1252" s="16"/>
      <c r="BP1252" s="16"/>
      <c r="BQ1252" s="16"/>
      <c r="BR1252" s="16"/>
      <c r="BS1252" s="16"/>
      <c r="BT1252" s="16"/>
      <c r="BU1252" s="16"/>
      <c r="BV1252" s="16"/>
      <c r="BW1252" s="16"/>
      <c r="BX1252" s="16"/>
      <c r="BY1252" s="16"/>
      <c r="BZ1252" s="16"/>
      <c r="CA1252" s="16"/>
      <c r="CB1252" s="16"/>
      <c r="CC1252" s="16"/>
      <c r="CD1252" s="16"/>
      <c r="CE1252" s="16"/>
      <c r="CF1252" s="16"/>
      <c r="CG1252" s="16"/>
      <c r="CH1252" s="16"/>
      <c r="CI1252" s="16"/>
      <c r="CJ1252" s="16"/>
      <c r="CK1252" s="16"/>
      <c r="CL1252" s="16"/>
      <c r="CM1252" s="16"/>
      <c r="CN1252" s="16"/>
      <c r="CO1252" s="16"/>
      <c r="CP1252" s="16"/>
      <c r="CQ1252" s="16"/>
      <c r="CR1252" s="16"/>
      <c r="CS1252" s="16"/>
      <c r="CT1252" s="16"/>
      <c r="CU1252" s="16"/>
      <c r="CV1252" s="16"/>
      <c r="CW1252" s="16"/>
      <c r="CX1252" s="16"/>
      <c r="CY1252" s="16"/>
      <c r="CZ1252" s="16"/>
      <c r="DA1252" s="16"/>
      <c r="DB1252" s="16"/>
      <c r="DC1252" s="16"/>
      <c r="DD1252" s="16"/>
      <c r="DE1252" s="16"/>
      <c r="DF1252" s="16"/>
      <c r="DG1252" s="16"/>
      <c r="DH1252" s="16"/>
      <c r="DI1252" s="16"/>
      <c r="DJ1252" s="16"/>
      <c r="DK1252" s="16"/>
      <c r="DL1252" s="16"/>
      <c r="DM1252" s="16"/>
      <c r="DN1252" s="16"/>
      <c r="DO1252" s="16"/>
      <c r="DP1252" s="16"/>
      <c r="DQ1252" s="16"/>
      <c r="DR1252" s="16"/>
      <c r="DS1252" s="16"/>
      <c r="DT1252" s="16"/>
      <c r="DU1252" s="16"/>
      <c r="DV1252" s="16"/>
      <c r="DW1252" s="16"/>
      <c r="DX1252" s="16"/>
      <c r="DY1252" s="16"/>
      <c r="DZ1252" s="16"/>
      <c r="EA1252" s="16"/>
      <c r="EB1252" s="16"/>
      <c r="EC1252" s="16"/>
      <c r="ED1252" s="16"/>
      <c r="EE1252" s="16"/>
      <c r="EF1252" s="16"/>
      <c r="EG1252" s="16"/>
      <c r="EH1252" s="16"/>
      <c r="EI1252" s="16"/>
      <c r="EJ1252" s="16"/>
      <c r="EK1252" s="16"/>
      <c r="EL1252" s="16"/>
      <c r="EM1252" s="16"/>
      <c r="EN1252" s="16"/>
      <c r="EO1252" s="16"/>
      <c r="EP1252" s="16"/>
      <c r="EQ1252" s="16"/>
      <c r="ER1252" s="16"/>
      <c r="ES1252" s="16"/>
      <c r="ET1252" s="16"/>
      <c r="EU1252" s="16"/>
      <c r="EV1252" s="16"/>
      <c r="EW1252" s="16"/>
      <c r="EX1252" s="16"/>
      <c r="EY1252" s="16"/>
      <c r="EZ1252" s="16"/>
      <c r="FA1252" s="16"/>
      <c r="FB1252" s="16"/>
      <c r="FC1252" s="16"/>
      <c r="FD1252" s="16"/>
      <c r="FE1252" s="16"/>
      <c r="FF1252" s="16"/>
      <c r="FG1252" s="16"/>
      <c r="FH1252" s="16"/>
      <c r="FI1252" s="16"/>
      <c r="FJ1252" s="16"/>
      <c r="FK1252" s="16"/>
      <c r="FL1252" s="16"/>
      <c r="FM1252" s="16"/>
      <c r="FN1252" s="16"/>
      <c r="FO1252" s="16"/>
      <c r="FP1252" s="16"/>
      <c r="FQ1252" s="16"/>
      <c r="FR1252" s="16"/>
      <c r="FS1252" s="16"/>
      <c r="FT1252" s="16"/>
      <c r="FU1252" s="16"/>
      <c r="FV1252" s="16"/>
      <c r="FW1252" s="16"/>
      <c r="FX1252" s="16"/>
      <c r="FY1252" s="16"/>
      <c r="FZ1252" s="16"/>
      <c r="GA1252" s="16"/>
      <c r="GB1252" s="16"/>
      <c r="GC1252" s="16"/>
      <c r="GD1252" s="16"/>
      <c r="GE1252" s="16"/>
      <c r="GF1252" s="16"/>
      <c r="GG1252" s="16"/>
      <c r="GH1252" s="16"/>
      <c r="GI1252" s="16"/>
      <c r="GJ1252" s="16"/>
      <c r="GK1252" s="16"/>
      <c r="GL1252" s="16"/>
      <c r="GM1252" s="16"/>
      <c r="GN1252" s="16"/>
      <c r="GO1252" s="16"/>
      <c r="GP1252" s="16"/>
      <c r="GQ1252" s="16"/>
      <c r="GR1252" s="16"/>
      <c r="GS1252" s="16"/>
      <c r="GT1252" s="16"/>
      <c r="GU1252" s="16"/>
      <c r="GV1252" s="16"/>
      <c r="GW1252" s="16"/>
      <c r="GX1252" s="16"/>
      <c r="GY1252" s="16"/>
      <c r="GZ1252" s="16"/>
      <c r="HA1252" s="16"/>
      <c r="HB1252" s="16"/>
      <c r="HC1252" s="16"/>
      <c r="HD1252" s="16"/>
      <c r="HE1252" s="16"/>
      <c r="HF1252" s="16"/>
      <c r="HG1252" s="16"/>
      <c r="HH1252" s="16"/>
      <c r="HI1252" s="16"/>
      <c r="HJ1252" s="16"/>
      <c r="HK1252" s="16"/>
      <c r="HL1252" s="16"/>
      <c r="HM1252" s="16"/>
      <c r="HN1252" s="16"/>
      <c r="HO1252" s="16"/>
      <c r="HP1252" s="16"/>
      <c r="HQ1252" s="16"/>
      <c r="HR1252" s="16"/>
      <c r="HS1252" s="16"/>
      <c r="HT1252" s="16"/>
      <c r="HU1252" s="16"/>
      <c r="HV1252" s="16"/>
      <c r="HW1252" s="16"/>
      <c r="HX1252" s="16"/>
      <c r="HY1252" s="16"/>
      <c r="HZ1252" s="16"/>
      <c r="IA1252" s="16"/>
      <c r="IB1252" s="16"/>
      <c r="IC1252" s="16"/>
      <c r="ID1252" s="16"/>
      <c r="IE1252" s="16"/>
      <c r="IF1252" s="16"/>
      <c r="IG1252" s="16"/>
      <c r="IH1252" s="16"/>
      <c r="II1252" s="16"/>
      <c r="IJ1252" s="16"/>
      <c r="IK1252" s="16"/>
      <c r="IL1252" s="16"/>
      <c r="IM1252" s="16"/>
      <c r="IN1252" s="16"/>
      <c r="IO1252" s="16"/>
      <c r="IP1252" s="16"/>
      <c r="IQ1252" s="16"/>
      <c r="IR1252" s="16"/>
      <c r="IS1252" s="16"/>
      <c r="IT1252" s="16"/>
      <c r="IU1252" s="16"/>
      <c r="IV1252" s="16"/>
      <c r="IW1252" s="16"/>
      <c r="IX1252" s="16"/>
      <c r="IY1252" s="16"/>
      <c r="IZ1252" s="16"/>
      <c r="JA1252" s="16"/>
      <c r="JB1252" s="16"/>
      <c r="JC1252" s="16"/>
      <c r="JD1252" s="16"/>
      <c r="JE1252" s="16"/>
      <c r="JF1252" s="16"/>
      <c r="JG1252" s="16"/>
      <c r="JH1252" s="16"/>
      <c r="JI1252" s="16"/>
      <c r="JJ1252" s="16"/>
      <c r="JK1252" s="16"/>
      <c r="JL1252" s="16"/>
      <c r="JM1252" s="16"/>
      <c r="JN1252" s="16"/>
      <c r="JO1252" s="16"/>
      <c r="JP1252" s="16"/>
    </row>
    <row r="1253" spans="2:276" s="18" customFormat="1" ht="15.75" customHeight="1" x14ac:dyDescent="0.25">
      <c r="B1253" s="16"/>
      <c r="C1253" s="16"/>
      <c r="D1253" s="16"/>
      <c r="E1253" s="16"/>
      <c r="F1253" s="16"/>
      <c r="G1253" s="16"/>
      <c r="H1253" s="16"/>
      <c r="I1253" s="16"/>
      <c r="J1253" s="16"/>
      <c r="K1253" s="16"/>
      <c r="L1253" s="16"/>
      <c r="M1253" s="16"/>
      <c r="N1253" s="16"/>
      <c r="O1253" s="16"/>
      <c r="P1253" s="16"/>
      <c r="Q1253" s="16"/>
      <c r="R1253" s="16"/>
      <c r="S1253" s="16"/>
      <c r="T1253" s="16"/>
      <c r="U1253" s="16"/>
      <c r="V1253" s="16"/>
      <c r="W1253" s="16"/>
      <c r="X1253" s="16"/>
      <c r="Y1253" s="16"/>
      <c r="Z1253" s="16"/>
      <c r="AA1253" s="16"/>
      <c r="AB1253" s="16"/>
      <c r="AC1253" s="16"/>
      <c r="AD1253" s="16"/>
      <c r="AE1253" s="16"/>
      <c r="AF1253" s="16"/>
      <c r="AG1253" s="16"/>
      <c r="AH1253" s="16"/>
      <c r="AI1253" s="16"/>
      <c r="AJ1253" s="16"/>
      <c r="AK1253" s="16"/>
      <c r="AL1253" s="16"/>
      <c r="AM1253" s="16"/>
      <c r="AN1253" s="16"/>
      <c r="AO1253" s="16"/>
      <c r="AP1253" s="16"/>
      <c r="AQ1253" s="16"/>
      <c r="AR1253" s="16"/>
      <c r="AS1253" s="16"/>
      <c r="AT1253" s="16"/>
      <c r="AU1253" s="16"/>
      <c r="AV1253" s="16"/>
      <c r="AW1253" s="16"/>
      <c r="AX1253" s="16"/>
      <c r="AY1253" s="16"/>
      <c r="AZ1253" s="16"/>
      <c r="BA1253" s="16"/>
      <c r="BB1253" s="16"/>
      <c r="BC1253" s="16"/>
      <c r="BD1253" s="16"/>
      <c r="BE1253" s="16"/>
      <c r="BF1253" s="16"/>
      <c r="BG1253" s="16"/>
      <c r="BH1253" s="16"/>
      <c r="BI1253" s="16"/>
      <c r="BJ1253" s="16"/>
      <c r="BK1253" s="16"/>
      <c r="BL1253" s="16"/>
      <c r="BM1253" s="16"/>
      <c r="BN1253" s="16"/>
      <c r="BO1253" s="16"/>
      <c r="BP1253" s="16"/>
      <c r="BQ1253" s="16"/>
      <c r="BR1253" s="16"/>
      <c r="BS1253" s="16"/>
      <c r="BT1253" s="16"/>
      <c r="BU1253" s="16"/>
      <c r="BV1253" s="16"/>
      <c r="BW1253" s="16"/>
      <c r="BX1253" s="16"/>
      <c r="BY1253" s="16"/>
      <c r="BZ1253" s="16"/>
      <c r="CA1253" s="16"/>
      <c r="CB1253" s="16"/>
      <c r="CC1253" s="16"/>
      <c r="CD1253" s="16"/>
      <c r="CE1253" s="16"/>
      <c r="CF1253" s="16"/>
      <c r="CG1253" s="16"/>
      <c r="CH1253" s="16"/>
      <c r="CI1253" s="16"/>
      <c r="CJ1253" s="16"/>
      <c r="CK1253" s="16"/>
      <c r="CL1253" s="16"/>
      <c r="CM1253" s="16"/>
      <c r="CN1253" s="16"/>
      <c r="CO1253" s="16"/>
      <c r="CP1253" s="16"/>
      <c r="CQ1253" s="16"/>
      <c r="CR1253" s="16"/>
      <c r="CS1253" s="16"/>
      <c r="CT1253" s="16"/>
      <c r="CU1253" s="16"/>
      <c r="CV1253" s="16"/>
      <c r="CW1253" s="16"/>
      <c r="CX1253" s="16"/>
      <c r="CY1253" s="16"/>
      <c r="CZ1253" s="16"/>
      <c r="DA1253" s="16"/>
      <c r="DB1253" s="16"/>
      <c r="DC1253" s="16"/>
      <c r="DD1253" s="16"/>
      <c r="DE1253" s="16"/>
      <c r="DF1253" s="16"/>
      <c r="DG1253" s="16"/>
      <c r="DH1253" s="16"/>
      <c r="DI1253" s="16"/>
      <c r="DJ1253" s="16"/>
      <c r="DK1253" s="16"/>
      <c r="DL1253" s="16"/>
      <c r="DM1253" s="16"/>
      <c r="DN1253" s="16"/>
      <c r="DO1253" s="16"/>
      <c r="DP1253" s="16"/>
      <c r="DQ1253" s="16"/>
      <c r="DR1253" s="16"/>
      <c r="DS1253" s="16"/>
      <c r="DT1253" s="16"/>
      <c r="DU1253" s="16"/>
      <c r="DV1253" s="16"/>
      <c r="DW1253" s="16"/>
      <c r="DX1253" s="16"/>
      <c r="DY1253" s="16"/>
      <c r="DZ1253" s="16"/>
      <c r="EA1253" s="16"/>
      <c r="EB1253" s="16"/>
      <c r="EC1253" s="16"/>
      <c r="ED1253" s="16"/>
      <c r="EE1253" s="16"/>
      <c r="EF1253" s="16"/>
      <c r="EG1253" s="16"/>
      <c r="EH1253" s="16"/>
      <c r="EI1253" s="16"/>
      <c r="EJ1253" s="16"/>
      <c r="EK1253" s="16"/>
      <c r="EL1253" s="16"/>
      <c r="EM1253" s="16"/>
      <c r="EN1253" s="16"/>
      <c r="EO1253" s="16"/>
      <c r="EP1253" s="16"/>
      <c r="EQ1253" s="16"/>
      <c r="ER1253" s="16"/>
      <c r="ES1253" s="16"/>
      <c r="ET1253" s="16"/>
      <c r="EU1253" s="16"/>
      <c r="EV1253" s="16"/>
      <c r="EW1253" s="16"/>
      <c r="EX1253" s="16"/>
      <c r="EY1253" s="16"/>
      <c r="EZ1253" s="16"/>
      <c r="FA1253" s="16"/>
      <c r="FB1253" s="16"/>
      <c r="FC1253" s="16"/>
      <c r="FD1253" s="16"/>
      <c r="FE1253" s="16"/>
      <c r="FF1253" s="16"/>
      <c r="FG1253" s="16"/>
      <c r="FH1253" s="16"/>
      <c r="FI1253" s="16"/>
      <c r="FJ1253" s="16"/>
      <c r="FK1253" s="16"/>
      <c r="FL1253" s="16"/>
      <c r="FM1253" s="16"/>
      <c r="FN1253" s="16"/>
      <c r="FO1253" s="16"/>
      <c r="FP1253" s="16"/>
      <c r="FQ1253" s="16"/>
      <c r="FR1253" s="16"/>
      <c r="FS1253" s="16"/>
      <c r="FT1253" s="16"/>
      <c r="FU1253" s="16"/>
      <c r="FV1253" s="16"/>
      <c r="FW1253" s="16"/>
      <c r="FX1253" s="16"/>
      <c r="FY1253" s="16"/>
      <c r="FZ1253" s="16"/>
      <c r="GA1253" s="16"/>
      <c r="GB1253" s="16"/>
      <c r="GC1253" s="16"/>
      <c r="GD1253" s="16"/>
      <c r="GE1253" s="16"/>
      <c r="GF1253" s="16"/>
      <c r="GG1253" s="16"/>
      <c r="GH1253" s="16"/>
      <c r="GI1253" s="16"/>
      <c r="GJ1253" s="16"/>
      <c r="GK1253" s="16"/>
      <c r="GL1253" s="16"/>
      <c r="GM1253" s="16"/>
      <c r="GN1253" s="16"/>
      <c r="GO1253" s="16"/>
      <c r="GP1253" s="16"/>
      <c r="GQ1253" s="16"/>
      <c r="GR1253" s="16"/>
      <c r="GS1253" s="16"/>
      <c r="GT1253" s="16"/>
      <c r="GU1253" s="16"/>
      <c r="GV1253" s="16"/>
      <c r="GW1253" s="16"/>
      <c r="GX1253" s="16"/>
      <c r="GY1253" s="16"/>
      <c r="GZ1253" s="16"/>
      <c r="HA1253" s="16"/>
      <c r="HB1253" s="16"/>
      <c r="HC1253" s="16"/>
      <c r="HD1253" s="16"/>
      <c r="HE1253" s="16"/>
      <c r="HF1253" s="16"/>
      <c r="HG1253" s="16"/>
      <c r="HH1253" s="16"/>
      <c r="HI1253" s="16"/>
      <c r="HJ1253" s="16"/>
      <c r="HK1253" s="16"/>
      <c r="HL1253" s="16"/>
      <c r="HM1253" s="16"/>
      <c r="HN1253" s="16"/>
      <c r="HO1253" s="16"/>
      <c r="HP1253" s="16"/>
      <c r="HQ1253" s="16"/>
      <c r="HR1253" s="16"/>
      <c r="HS1253" s="16"/>
      <c r="HT1253" s="16"/>
      <c r="HU1253" s="16"/>
      <c r="HV1253" s="16"/>
      <c r="HW1253" s="16"/>
      <c r="HX1253" s="16"/>
      <c r="HY1253" s="16"/>
      <c r="HZ1253" s="16"/>
      <c r="IA1253" s="16"/>
      <c r="IB1253" s="16"/>
      <c r="IC1253" s="16"/>
      <c r="ID1253" s="16"/>
      <c r="IE1253" s="16"/>
      <c r="IF1253" s="16"/>
      <c r="IG1253" s="16"/>
      <c r="IH1253" s="16"/>
      <c r="II1253" s="16"/>
      <c r="IJ1253" s="16"/>
      <c r="IK1253" s="16"/>
      <c r="IL1253" s="16"/>
      <c r="IM1253" s="16"/>
      <c r="IN1253" s="16"/>
      <c r="IO1253" s="16"/>
      <c r="IP1253" s="16"/>
      <c r="IQ1253" s="16"/>
      <c r="IR1253" s="16"/>
      <c r="IS1253" s="16"/>
      <c r="IT1253" s="16"/>
      <c r="IU1253" s="16"/>
      <c r="IV1253" s="16"/>
      <c r="IW1253" s="16"/>
      <c r="IX1253" s="16"/>
      <c r="IY1253" s="16"/>
      <c r="IZ1253" s="16"/>
      <c r="JA1253" s="16"/>
      <c r="JB1253" s="16"/>
      <c r="JC1253" s="16"/>
      <c r="JD1253" s="16"/>
      <c r="JE1253" s="16"/>
      <c r="JF1253" s="16"/>
      <c r="JG1253" s="16"/>
      <c r="JH1253" s="16"/>
      <c r="JI1253" s="16"/>
      <c r="JJ1253" s="16"/>
      <c r="JK1253" s="16"/>
      <c r="JL1253" s="16"/>
      <c r="JM1253" s="16"/>
      <c r="JN1253" s="16"/>
      <c r="JO1253" s="16"/>
      <c r="JP1253" s="16"/>
    </row>
    <row r="1254" spans="2:276" s="18" customFormat="1" ht="15.75" customHeight="1" x14ac:dyDescent="0.25">
      <c r="B1254" s="16"/>
      <c r="C1254" s="16"/>
      <c r="D1254" s="16"/>
      <c r="E1254" s="16"/>
      <c r="F1254" s="16"/>
      <c r="G1254" s="16"/>
      <c r="H1254" s="16"/>
      <c r="I1254" s="16"/>
      <c r="J1254" s="16"/>
      <c r="K1254" s="16"/>
      <c r="L1254" s="16"/>
      <c r="M1254" s="16"/>
      <c r="N1254" s="16"/>
      <c r="O1254" s="16"/>
      <c r="P1254" s="16"/>
      <c r="Q1254" s="16"/>
      <c r="R1254" s="16"/>
      <c r="S1254" s="16"/>
      <c r="T1254" s="16"/>
      <c r="U1254" s="16"/>
      <c r="V1254" s="16"/>
      <c r="W1254" s="16"/>
      <c r="X1254" s="16"/>
      <c r="Y1254" s="16"/>
      <c r="Z1254" s="16"/>
      <c r="AA1254" s="16"/>
      <c r="AB1254" s="16"/>
      <c r="AC1254" s="16"/>
      <c r="AD1254" s="16"/>
      <c r="AE1254" s="16"/>
      <c r="AF1254" s="16"/>
      <c r="AG1254" s="16"/>
      <c r="AH1254" s="16"/>
      <c r="AI1254" s="16"/>
      <c r="AJ1254" s="16"/>
      <c r="AK1254" s="16"/>
      <c r="AL1254" s="16"/>
      <c r="AM1254" s="16"/>
      <c r="AN1254" s="16"/>
      <c r="AO1254" s="16"/>
      <c r="AP1254" s="16"/>
      <c r="AQ1254" s="16"/>
      <c r="AR1254" s="16"/>
      <c r="AS1254" s="16"/>
      <c r="AT1254" s="16"/>
      <c r="AU1254" s="16"/>
      <c r="AV1254" s="16"/>
      <c r="AW1254" s="16"/>
      <c r="AX1254" s="16"/>
      <c r="AY1254" s="16"/>
      <c r="AZ1254" s="16"/>
      <c r="BA1254" s="16"/>
      <c r="BB1254" s="16"/>
      <c r="BC1254" s="16"/>
      <c r="BD1254" s="16"/>
      <c r="BE1254" s="16"/>
      <c r="BF1254" s="16"/>
      <c r="BG1254" s="16"/>
      <c r="BH1254" s="16"/>
      <c r="BI1254" s="16"/>
      <c r="BJ1254" s="16"/>
      <c r="BK1254" s="16"/>
      <c r="BL1254" s="16"/>
      <c r="BM1254" s="16"/>
      <c r="BN1254" s="16"/>
      <c r="BO1254" s="16"/>
      <c r="BP1254" s="16"/>
      <c r="BQ1254" s="16"/>
      <c r="BR1254" s="16"/>
      <c r="BS1254" s="16"/>
      <c r="BT1254" s="16"/>
      <c r="BU1254" s="16"/>
      <c r="BV1254" s="16"/>
      <c r="BW1254" s="16"/>
      <c r="BX1254" s="16"/>
      <c r="BY1254" s="16"/>
      <c r="BZ1254" s="16"/>
      <c r="CA1254" s="16"/>
      <c r="CB1254" s="16"/>
      <c r="CC1254" s="16"/>
      <c r="CD1254" s="16"/>
      <c r="CE1254" s="16"/>
      <c r="CF1254" s="16"/>
      <c r="CG1254" s="16"/>
      <c r="CH1254" s="16"/>
      <c r="CI1254" s="16"/>
      <c r="CJ1254" s="16"/>
      <c r="CK1254" s="16"/>
      <c r="CL1254" s="16"/>
      <c r="CM1254" s="16"/>
      <c r="CN1254" s="16"/>
      <c r="CO1254" s="16"/>
      <c r="CP1254" s="16"/>
      <c r="CQ1254" s="16"/>
      <c r="CR1254" s="16"/>
      <c r="CS1254" s="16"/>
      <c r="CT1254" s="16"/>
      <c r="CU1254" s="16"/>
      <c r="CV1254" s="16"/>
      <c r="CW1254" s="16"/>
      <c r="CX1254" s="16"/>
      <c r="CY1254" s="16"/>
      <c r="CZ1254" s="16"/>
      <c r="DA1254" s="16"/>
      <c r="DB1254" s="16"/>
      <c r="DC1254" s="16"/>
      <c r="DD1254" s="16"/>
      <c r="DE1254" s="16"/>
      <c r="DF1254" s="16"/>
      <c r="DG1254" s="16"/>
      <c r="DH1254" s="16"/>
      <c r="DI1254" s="16"/>
      <c r="DJ1254" s="16"/>
      <c r="DK1254" s="16"/>
      <c r="DL1254" s="16"/>
      <c r="DM1254" s="16"/>
      <c r="DN1254" s="16"/>
      <c r="DO1254" s="16"/>
      <c r="DP1254" s="16"/>
      <c r="DQ1254" s="16"/>
      <c r="DR1254" s="16"/>
      <c r="DS1254" s="16"/>
      <c r="DT1254" s="16"/>
      <c r="DU1254" s="16"/>
      <c r="DV1254" s="16"/>
      <c r="DW1254" s="16"/>
      <c r="DX1254" s="16"/>
      <c r="DY1254" s="16"/>
      <c r="DZ1254" s="16"/>
      <c r="EA1254" s="16"/>
      <c r="EB1254" s="16"/>
      <c r="EC1254" s="16"/>
      <c r="ED1254" s="16"/>
      <c r="EE1254" s="16"/>
      <c r="EF1254" s="16"/>
      <c r="EG1254" s="16"/>
      <c r="EH1254" s="16"/>
      <c r="EI1254" s="16"/>
      <c r="EJ1254" s="16"/>
      <c r="EK1254" s="16"/>
      <c r="EL1254" s="16"/>
      <c r="EM1254" s="16"/>
      <c r="EN1254" s="16"/>
      <c r="EO1254" s="16"/>
      <c r="EP1254" s="16"/>
      <c r="EQ1254" s="16"/>
      <c r="ER1254" s="16"/>
      <c r="ES1254" s="16"/>
      <c r="ET1254" s="16"/>
      <c r="EU1254" s="16"/>
      <c r="EV1254" s="16"/>
      <c r="EW1254" s="16"/>
      <c r="EX1254" s="16"/>
      <c r="EY1254" s="16"/>
      <c r="EZ1254" s="16"/>
      <c r="FA1254" s="16"/>
      <c r="FB1254" s="16"/>
      <c r="FC1254" s="16"/>
      <c r="FD1254" s="16"/>
      <c r="FE1254" s="16"/>
      <c r="FF1254" s="16"/>
      <c r="FG1254" s="16"/>
      <c r="FH1254" s="16"/>
      <c r="FI1254" s="16"/>
      <c r="FJ1254" s="16"/>
      <c r="FK1254" s="16"/>
      <c r="FL1254" s="16"/>
      <c r="FM1254" s="16"/>
      <c r="FN1254" s="16"/>
      <c r="FO1254" s="16"/>
      <c r="FP1254" s="16"/>
      <c r="FQ1254" s="16"/>
      <c r="FR1254" s="16"/>
      <c r="FS1254" s="16"/>
      <c r="FT1254" s="16"/>
      <c r="FU1254" s="16"/>
      <c r="FV1254" s="16"/>
      <c r="FW1254" s="16"/>
      <c r="FX1254" s="16"/>
      <c r="FY1254" s="16"/>
      <c r="FZ1254" s="16"/>
      <c r="GA1254" s="16"/>
      <c r="GB1254" s="16"/>
      <c r="GC1254" s="16"/>
      <c r="GD1254" s="16"/>
      <c r="GE1254" s="16"/>
      <c r="GF1254" s="16"/>
      <c r="GG1254" s="16"/>
      <c r="GH1254" s="16"/>
      <c r="GI1254" s="16"/>
      <c r="GJ1254" s="16"/>
      <c r="GK1254" s="16"/>
      <c r="GL1254" s="16"/>
      <c r="GM1254" s="16"/>
      <c r="GN1254" s="16"/>
      <c r="GO1254" s="16"/>
      <c r="GP1254" s="16"/>
      <c r="GQ1254" s="16"/>
      <c r="GR1254" s="16"/>
      <c r="GS1254" s="16"/>
      <c r="GT1254" s="16"/>
      <c r="GU1254" s="16"/>
      <c r="GV1254" s="16"/>
      <c r="GW1254" s="16"/>
      <c r="GX1254" s="16"/>
      <c r="GY1254" s="16"/>
      <c r="GZ1254" s="16"/>
      <c r="HA1254" s="16"/>
      <c r="HB1254" s="16"/>
      <c r="HC1254" s="16"/>
      <c r="HD1254" s="16"/>
      <c r="HE1254" s="16"/>
      <c r="HF1254" s="16"/>
      <c r="HG1254" s="16"/>
      <c r="HH1254" s="16"/>
      <c r="HI1254" s="16"/>
      <c r="HJ1254" s="16"/>
      <c r="HK1254" s="16"/>
      <c r="HL1254" s="16"/>
      <c r="HM1254" s="16"/>
      <c r="HN1254" s="16"/>
      <c r="HO1254" s="16"/>
      <c r="HP1254" s="16"/>
      <c r="HQ1254" s="16"/>
      <c r="HR1254" s="16"/>
      <c r="HS1254" s="16"/>
      <c r="HT1254" s="16"/>
      <c r="HU1254" s="16"/>
      <c r="HV1254" s="16"/>
      <c r="HW1254" s="16"/>
      <c r="HX1254" s="16"/>
      <c r="HY1254" s="16"/>
      <c r="HZ1254" s="16"/>
      <c r="IA1254" s="16"/>
      <c r="IB1254" s="16"/>
      <c r="IC1254" s="16"/>
      <c r="ID1254" s="16"/>
      <c r="IE1254" s="16"/>
      <c r="IF1254" s="16"/>
      <c r="IG1254" s="16"/>
      <c r="IH1254" s="16"/>
      <c r="II1254" s="16"/>
      <c r="IJ1254" s="16"/>
      <c r="IK1254" s="16"/>
      <c r="IL1254" s="16"/>
      <c r="IM1254" s="16"/>
      <c r="IN1254" s="16"/>
      <c r="IO1254" s="16"/>
      <c r="IP1254" s="16"/>
      <c r="IQ1254" s="16"/>
      <c r="IR1254" s="16"/>
      <c r="IS1254" s="16"/>
      <c r="IT1254" s="16"/>
      <c r="IU1254" s="16"/>
      <c r="IV1254" s="16"/>
      <c r="IW1254" s="16"/>
      <c r="IX1254" s="16"/>
      <c r="IY1254" s="16"/>
      <c r="IZ1254" s="16"/>
      <c r="JA1254" s="16"/>
      <c r="JB1254" s="16"/>
      <c r="JC1254" s="16"/>
      <c r="JD1254" s="16"/>
      <c r="JE1254" s="16"/>
      <c r="JF1254" s="16"/>
      <c r="JG1254" s="16"/>
      <c r="JH1254" s="16"/>
      <c r="JI1254" s="16"/>
      <c r="JJ1254" s="16"/>
      <c r="JK1254" s="16"/>
      <c r="JL1254" s="16"/>
      <c r="JM1254" s="16"/>
      <c r="JN1254" s="16"/>
      <c r="JO1254" s="16"/>
      <c r="JP1254" s="16"/>
    </row>
    <row r="1255" spans="2:276" s="18" customFormat="1" ht="15.75" customHeight="1" x14ac:dyDescent="0.25">
      <c r="B1255" s="16"/>
      <c r="C1255" s="16"/>
      <c r="D1255" s="16"/>
      <c r="E1255" s="16"/>
      <c r="F1255" s="16"/>
      <c r="G1255" s="16"/>
      <c r="H1255" s="16"/>
      <c r="I1255" s="16"/>
      <c r="J1255" s="16"/>
      <c r="K1255" s="16"/>
      <c r="L1255" s="16"/>
      <c r="M1255" s="16"/>
      <c r="N1255" s="16"/>
      <c r="O1255" s="16"/>
      <c r="P1255" s="16"/>
      <c r="Q1255" s="16"/>
      <c r="R1255" s="16"/>
      <c r="S1255" s="16"/>
      <c r="T1255" s="16"/>
      <c r="U1255" s="16"/>
      <c r="V1255" s="16"/>
      <c r="W1255" s="16"/>
      <c r="X1255" s="16"/>
      <c r="Y1255" s="16"/>
      <c r="Z1255" s="16"/>
      <c r="AA1255" s="16"/>
      <c r="AB1255" s="16"/>
      <c r="AC1255" s="16"/>
      <c r="AD1255" s="16"/>
      <c r="AE1255" s="16"/>
      <c r="AF1255" s="16"/>
      <c r="AG1255" s="16"/>
      <c r="AH1255" s="16"/>
      <c r="AI1255" s="16"/>
      <c r="AJ1255" s="16"/>
      <c r="AK1255" s="16"/>
      <c r="AL1255" s="16"/>
      <c r="AM1255" s="16"/>
      <c r="AN1255" s="16"/>
      <c r="AO1255" s="16"/>
      <c r="AP1255" s="16"/>
      <c r="AQ1255" s="16"/>
      <c r="AR1255" s="16"/>
      <c r="AS1255" s="16"/>
      <c r="AT1255" s="16"/>
      <c r="AU1255" s="16"/>
      <c r="AV1255" s="16"/>
      <c r="AW1255" s="16"/>
      <c r="AX1255" s="16"/>
      <c r="AY1255" s="16"/>
      <c r="AZ1255" s="16"/>
      <c r="BA1255" s="16"/>
      <c r="BB1255" s="16"/>
      <c r="BC1255" s="16"/>
      <c r="BD1255" s="16"/>
      <c r="BE1255" s="16"/>
      <c r="BF1255" s="16"/>
      <c r="BG1255" s="16"/>
      <c r="BH1255" s="16"/>
      <c r="BI1255" s="16"/>
      <c r="BJ1255" s="16"/>
      <c r="BK1255" s="16"/>
      <c r="BL1255" s="16"/>
      <c r="BM1255" s="16"/>
      <c r="BN1255" s="16"/>
      <c r="BO1255" s="16"/>
      <c r="BP1255" s="16"/>
      <c r="BQ1255" s="16"/>
      <c r="BR1255" s="16"/>
      <c r="BS1255" s="16"/>
      <c r="BT1255" s="16"/>
      <c r="BU1255" s="16"/>
      <c r="BV1255" s="16"/>
      <c r="BW1255" s="16"/>
      <c r="BX1255" s="16"/>
      <c r="BY1255" s="16"/>
      <c r="BZ1255" s="16"/>
      <c r="CA1255" s="16"/>
      <c r="CB1255" s="16"/>
      <c r="CC1255" s="16"/>
      <c r="CD1255" s="16"/>
      <c r="CE1255" s="16"/>
      <c r="CF1255" s="16"/>
      <c r="CG1255" s="16"/>
      <c r="CH1255" s="16"/>
      <c r="CI1255" s="16"/>
      <c r="CJ1255" s="16"/>
      <c r="CK1255" s="16"/>
      <c r="CL1255" s="16"/>
      <c r="CM1255" s="16"/>
      <c r="CN1255" s="16"/>
      <c r="CO1255" s="16"/>
      <c r="CP1255" s="16"/>
      <c r="CQ1255" s="16"/>
      <c r="CR1255" s="16"/>
      <c r="CS1255" s="16"/>
      <c r="CT1255" s="16"/>
      <c r="CU1255" s="16"/>
      <c r="CV1255" s="16"/>
      <c r="CW1255" s="16"/>
      <c r="CX1255" s="16"/>
      <c r="CY1255" s="16"/>
      <c r="CZ1255" s="16"/>
      <c r="DA1255" s="16"/>
      <c r="DB1255" s="16"/>
      <c r="DC1255" s="16"/>
      <c r="DD1255" s="16"/>
      <c r="DE1255" s="16"/>
      <c r="DF1255" s="16"/>
      <c r="DG1255" s="16"/>
      <c r="DH1255" s="16"/>
      <c r="DI1255" s="16"/>
      <c r="DJ1255" s="16"/>
      <c r="DK1255" s="16"/>
      <c r="DL1255" s="16"/>
      <c r="DM1255" s="16"/>
      <c r="DN1255" s="16"/>
      <c r="DO1255" s="16"/>
      <c r="DP1255" s="16"/>
      <c r="DQ1255" s="16"/>
      <c r="DR1255" s="16"/>
      <c r="DS1255" s="16"/>
      <c r="DT1255" s="16"/>
      <c r="DU1255" s="16"/>
      <c r="DV1255" s="16"/>
      <c r="DW1255" s="16"/>
      <c r="DX1255" s="16"/>
      <c r="DY1255" s="16"/>
      <c r="DZ1255" s="16"/>
      <c r="EA1255" s="16"/>
      <c r="EB1255" s="16"/>
      <c r="EC1255" s="16"/>
      <c r="ED1255" s="16"/>
      <c r="EE1255" s="16"/>
      <c r="EF1255" s="16"/>
      <c r="EG1255" s="16"/>
      <c r="EH1255" s="16"/>
      <c r="EI1255" s="16"/>
      <c r="EJ1255" s="16"/>
      <c r="EK1255" s="16"/>
      <c r="EL1255" s="16"/>
      <c r="EM1255" s="16"/>
      <c r="EN1255" s="16"/>
      <c r="EO1255" s="16"/>
      <c r="EP1255" s="16"/>
      <c r="EQ1255" s="16"/>
      <c r="ER1255" s="16"/>
      <c r="ES1255" s="16"/>
      <c r="ET1255" s="16"/>
      <c r="EU1255" s="16"/>
      <c r="EV1255" s="16"/>
      <c r="EW1255" s="16"/>
      <c r="EX1255" s="16"/>
      <c r="EY1255" s="16"/>
      <c r="EZ1255" s="16"/>
      <c r="FA1255" s="16"/>
      <c r="FB1255" s="16"/>
      <c r="FC1255" s="16"/>
      <c r="FD1255" s="16"/>
      <c r="FE1255" s="16"/>
      <c r="FF1255" s="16"/>
      <c r="FG1255" s="16"/>
      <c r="FH1255" s="16"/>
      <c r="FI1255" s="16"/>
      <c r="FJ1255" s="16"/>
      <c r="FK1255" s="16"/>
      <c r="FL1255" s="16"/>
      <c r="FM1255" s="16"/>
      <c r="FN1255" s="16"/>
      <c r="FO1255" s="16"/>
      <c r="FP1255" s="16"/>
      <c r="FQ1255" s="16"/>
      <c r="FR1255" s="16"/>
      <c r="FS1255" s="16"/>
      <c r="FT1255" s="16"/>
      <c r="FU1255" s="16"/>
      <c r="FV1255" s="16"/>
      <c r="FW1255" s="16"/>
      <c r="FX1255" s="16"/>
      <c r="FY1255" s="16"/>
      <c r="FZ1255" s="16"/>
      <c r="GA1255" s="16"/>
      <c r="GB1255" s="16"/>
      <c r="GC1255" s="16"/>
      <c r="GD1255" s="16"/>
      <c r="GE1255" s="16"/>
      <c r="GF1255" s="16"/>
      <c r="GG1255" s="16"/>
      <c r="GH1255" s="16"/>
      <c r="GI1255" s="16"/>
      <c r="GJ1255" s="16"/>
      <c r="GK1255" s="16"/>
      <c r="GL1255" s="16"/>
      <c r="GM1255" s="16"/>
      <c r="GN1255" s="16"/>
      <c r="GO1255" s="16"/>
      <c r="GP1255" s="16"/>
      <c r="GQ1255" s="16"/>
      <c r="GR1255" s="16"/>
      <c r="GS1255" s="16"/>
      <c r="GT1255" s="16"/>
      <c r="GU1255" s="16"/>
      <c r="GV1255" s="16"/>
      <c r="GW1255" s="16"/>
      <c r="GX1255" s="16"/>
      <c r="GY1255" s="16"/>
      <c r="GZ1255" s="16"/>
      <c r="HA1255" s="16"/>
      <c r="HB1255" s="16"/>
      <c r="HC1255" s="16"/>
      <c r="HD1255" s="16"/>
      <c r="HE1255" s="16"/>
      <c r="HF1255" s="16"/>
      <c r="HG1255" s="16"/>
      <c r="HH1255" s="16"/>
      <c r="HI1255" s="16"/>
      <c r="HJ1255" s="16"/>
      <c r="HK1255" s="16"/>
      <c r="HL1255" s="16"/>
      <c r="HM1255" s="16"/>
      <c r="HN1255" s="16"/>
      <c r="HO1255" s="16"/>
      <c r="HP1255" s="16"/>
      <c r="HQ1255" s="16"/>
      <c r="HR1255" s="16"/>
      <c r="HS1255" s="16"/>
      <c r="HT1255" s="16"/>
      <c r="HU1255" s="16"/>
      <c r="HV1255" s="16"/>
      <c r="HW1255" s="16"/>
      <c r="HX1255" s="16"/>
      <c r="HY1255" s="16"/>
      <c r="HZ1255" s="16"/>
      <c r="IA1255" s="16"/>
      <c r="IB1255" s="16"/>
      <c r="IC1255" s="16"/>
      <c r="ID1255" s="16"/>
      <c r="IE1255" s="16"/>
      <c r="IF1255" s="16"/>
      <c r="IG1255" s="16"/>
      <c r="IH1255" s="16"/>
      <c r="II1255" s="16"/>
      <c r="IJ1255" s="16"/>
      <c r="IK1255" s="16"/>
      <c r="IL1255" s="16"/>
      <c r="IM1255" s="16"/>
      <c r="IN1255" s="16"/>
      <c r="IO1255" s="16"/>
      <c r="IP1255" s="16"/>
      <c r="IQ1255" s="16"/>
      <c r="IR1255" s="16"/>
      <c r="IS1255" s="16"/>
      <c r="IT1255" s="16"/>
      <c r="IU1255" s="16"/>
      <c r="IV1255" s="16"/>
      <c r="IW1255" s="16"/>
      <c r="IX1255" s="16"/>
      <c r="IY1255" s="16"/>
      <c r="IZ1255" s="16"/>
      <c r="JA1255" s="16"/>
      <c r="JB1255" s="16"/>
      <c r="JC1255" s="16"/>
      <c r="JD1255" s="16"/>
      <c r="JE1255" s="16"/>
      <c r="JF1255" s="16"/>
      <c r="JG1255" s="16"/>
      <c r="JH1255" s="16"/>
      <c r="JI1255" s="16"/>
      <c r="JJ1255" s="16"/>
      <c r="JK1255" s="16"/>
      <c r="JL1255" s="16"/>
      <c r="JM1255" s="16"/>
      <c r="JN1255" s="16"/>
      <c r="JO1255" s="16"/>
      <c r="JP1255" s="16"/>
    </row>
    <row r="1256" spans="2:276" s="18" customFormat="1" ht="15.75" customHeight="1" x14ac:dyDescent="0.25">
      <c r="B1256" s="16"/>
      <c r="C1256" s="16"/>
      <c r="D1256" s="16"/>
      <c r="E1256" s="16"/>
      <c r="F1256" s="16"/>
      <c r="G1256" s="16"/>
      <c r="H1256" s="16"/>
      <c r="I1256" s="16"/>
      <c r="J1256" s="16"/>
      <c r="K1256" s="16"/>
      <c r="L1256" s="16"/>
      <c r="M1256" s="16"/>
      <c r="N1256" s="16"/>
      <c r="O1256" s="16"/>
      <c r="P1256" s="16"/>
      <c r="Q1256" s="16"/>
      <c r="R1256" s="16"/>
      <c r="S1256" s="16"/>
      <c r="T1256" s="16"/>
      <c r="U1256" s="16"/>
      <c r="V1256" s="16"/>
      <c r="W1256" s="16"/>
      <c r="X1256" s="16"/>
      <c r="Y1256" s="16"/>
      <c r="Z1256" s="16"/>
      <c r="AA1256" s="16"/>
      <c r="AB1256" s="16"/>
      <c r="AC1256" s="16"/>
      <c r="AD1256" s="16"/>
      <c r="AE1256" s="16"/>
      <c r="AF1256" s="16"/>
      <c r="AG1256" s="16"/>
      <c r="AH1256" s="16"/>
      <c r="AI1256" s="16"/>
      <c r="AJ1256" s="16"/>
      <c r="AK1256" s="16"/>
      <c r="AL1256" s="16"/>
      <c r="AM1256" s="16"/>
      <c r="AN1256" s="16"/>
      <c r="AO1256" s="16"/>
      <c r="AP1256" s="16"/>
      <c r="AQ1256" s="16"/>
      <c r="AR1256" s="16"/>
      <c r="AS1256" s="16"/>
      <c r="AT1256" s="16"/>
      <c r="AU1256" s="16"/>
      <c r="AV1256" s="16"/>
      <c r="AW1256" s="16"/>
      <c r="AX1256" s="16"/>
      <c r="AY1256" s="16"/>
      <c r="AZ1256" s="16"/>
      <c r="BA1256" s="16"/>
      <c r="BB1256" s="16"/>
      <c r="BC1256" s="16"/>
      <c r="BD1256" s="16"/>
      <c r="BE1256" s="16"/>
      <c r="BF1256" s="16"/>
      <c r="BG1256" s="16"/>
      <c r="BH1256" s="16"/>
      <c r="BI1256" s="16"/>
      <c r="BJ1256" s="16"/>
      <c r="BK1256" s="16"/>
      <c r="BL1256" s="16"/>
      <c r="BM1256" s="16"/>
      <c r="BN1256" s="16"/>
      <c r="BO1256" s="16"/>
      <c r="BP1256" s="16"/>
      <c r="BQ1256" s="16"/>
      <c r="BR1256" s="16"/>
      <c r="BS1256" s="16"/>
      <c r="BT1256" s="16"/>
      <c r="BU1256" s="16"/>
      <c r="BV1256" s="16"/>
      <c r="BW1256" s="16"/>
      <c r="BX1256" s="16"/>
      <c r="BY1256" s="16"/>
      <c r="BZ1256" s="16"/>
      <c r="CA1256" s="16"/>
      <c r="CB1256" s="16"/>
      <c r="CC1256" s="16"/>
      <c r="CD1256" s="16"/>
      <c r="CE1256" s="16"/>
      <c r="CF1256" s="16"/>
      <c r="CG1256" s="16"/>
      <c r="CH1256" s="16"/>
      <c r="CI1256" s="16"/>
      <c r="CJ1256" s="16"/>
      <c r="CK1256" s="16"/>
      <c r="CL1256" s="16"/>
      <c r="CM1256" s="16"/>
      <c r="CN1256" s="16"/>
      <c r="CO1256" s="16"/>
      <c r="CP1256" s="16"/>
      <c r="CQ1256" s="16"/>
      <c r="CR1256" s="16"/>
      <c r="CS1256" s="16"/>
      <c r="CT1256" s="16"/>
      <c r="CU1256" s="16"/>
      <c r="CV1256" s="16"/>
      <c r="CW1256" s="16"/>
      <c r="CX1256" s="16"/>
      <c r="CY1256" s="16"/>
      <c r="CZ1256" s="16"/>
      <c r="DA1256" s="16"/>
      <c r="DB1256" s="16"/>
      <c r="DC1256" s="16"/>
      <c r="DD1256" s="16"/>
      <c r="DE1256" s="16"/>
      <c r="DF1256" s="16"/>
      <c r="DG1256" s="16"/>
      <c r="DH1256" s="16"/>
      <c r="DI1256" s="16"/>
      <c r="DJ1256" s="16"/>
      <c r="DK1256" s="16"/>
      <c r="DL1256" s="16"/>
      <c r="DM1256" s="16"/>
      <c r="DN1256" s="16"/>
      <c r="DO1256" s="16"/>
      <c r="DP1256" s="16"/>
      <c r="DQ1256" s="16"/>
      <c r="DR1256" s="16"/>
      <c r="DS1256" s="16"/>
      <c r="DT1256" s="16"/>
      <c r="DU1256" s="16"/>
      <c r="DV1256" s="16"/>
      <c r="DW1256" s="16"/>
      <c r="DX1256" s="16"/>
      <c r="DY1256" s="16"/>
      <c r="DZ1256" s="16"/>
      <c r="EA1256" s="16"/>
      <c r="EB1256" s="16"/>
      <c r="EC1256" s="16"/>
      <c r="ED1256" s="16"/>
      <c r="EE1256" s="16"/>
      <c r="EF1256" s="16"/>
      <c r="EG1256" s="16"/>
      <c r="EH1256" s="16"/>
      <c r="EI1256" s="16"/>
      <c r="EJ1256" s="16"/>
      <c r="EK1256" s="16"/>
      <c r="EL1256" s="16"/>
      <c r="EM1256" s="16"/>
      <c r="EN1256" s="16"/>
      <c r="EO1256" s="16"/>
      <c r="EP1256" s="16"/>
      <c r="EQ1256" s="16"/>
      <c r="ER1256" s="16"/>
      <c r="ES1256" s="16"/>
      <c r="ET1256" s="16"/>
      <c r="EU1256" s="16"/>
      <c r="EV1256" s="16"/>
      <c r="EW1256" s="16"/>
      <c r="EX1256" s="16"/>
      <c r="EY1256" s="16"/>
      <c r="EZ1256" s="16"/>
      <c r="FA1256" s="16"/>
      <c r="FB1256" s="16"/>
      <c r="FC1256" s="16"/>
      <c r="FD1256" s="16"/>
      <c r="FE1256" s="16"/>
      <c r="FF1256" s="16"/>
      <c r="FG1256" s="16"/>
      <c r="FH1256" s="16"/>
      <c r="FI1256" s="16"/>
      <c r="FJ1256" s="16"/>
      <c r="FK1256" s="16"/>
      <c r="FL1256" s="16"/>
      <c r="FM1256" s="16"/>
      <c r="FN1256" s="16"/>
      <c r="FO1256" s="16"/>
      <c r="FP1256" s="16"/>
      <c r="FQ1256" s="16"/>
      <c r="FR1256" s="16"/>
      <c r="FS1256" s="16"/>
      <c r="FT1256" s="16"/>
      <c r="FU1256" s="16"/>
      <c r="FV1256" s="16"/>
      <c r="FW1256" s="16"/>
      <c r="FX1256" s="16"/>
      <c r="FY1256" s="16"/>
      <c r="FZ1256" s="16"/>
      <c r="GA1256" s="16"/>
      <c r="GB1256" s="16"/>
      <c r="GC1256" s="16"/>
      <c r="GD1256" s="16"/>
      <c r="GE1256" s="16"/>
      <c r="GF1256" s="16"/>
      <c r="GG1256" s="16"/>
      <c r="GH1256" s="16"/>
      <c r="GI1256" s="16"/>
      <c r="GJ1256" s="16"/>
      <c r="GK1256" s="16"/>
      <c r="GL1256" s="16"/>
      <c r="GM1256" s="16"/>
      <c r="GN1256" s="16"/>
      <c r="GO1256" s="16"/>
      <c r="GP1256" s="16"/>
      <c r="GQ1256" s="16"/>
      <c r="GR1256" s="16"/>
      <c r="GS1256" s="16"/>
      <c r="GT1256" s="16"/>
      <c r="GU1256" s="16"/>
      <c r="GV1256" s="16"/>
      <c r="GW1256" s="16"/>
      <c r="GX1256" s="16"/>
      <c r="GY1256" s="16"/>
      <c r="GZ1256" s="16"/>
      <c r="HA1256" s="16"/>
      <c r="HB1256" s="16"/>
      <c r="HC1256" s="16"/>
      <c r="HD1256" s="16"/>
      <c r="HE1256" s="16"/>
      <c r="HF1256" s="16"/>
      <c r="HG1256" s="16"/>
      <c r="HH1256" s="16"/>
      <c r="HI1256" s="16"/>
      <c r="HJ1256" s="16"/>
      <c r="HK1256" s="16"/>
      <c r="HL1256" s="16"/>
      <c r="HM1256" s="16"/>
      <c r="HN1256" s="16"/>
      <c r="HO1256" s="16"/>
      <c r="HP1256" s="16"/>
      <c r="HQ1256" s="16"/>
      <c r="HR1256" s="16"/>
      <c r="HS1256" s="16"/>
      <c r="HT1256" s="16"/>
      <c r="HU1256" s="16"/>
      <c r="HV1256" s="16"/>
      <c r="HW1256" s="16"/>
      <c r="HX1256" s="16"/>
      <c r="HY1256" s="16"/>
      <c r="HZ1256" s="16"/>
      <c r="IA1256" s="16"/>
      <c r="IB1256" s="16"/>
      <c r="IC1256" s="16"/>
      <c r="ID1256" s="16"/>
      <c r="IE1256" s="16"/>
      <c r="IF1256" s="16"/>
      <c r="IG1256" s="16"/>
      <c r="IH1256" s="16"/>
      <c r="II1256" s="16"/>
      <c r="IJ1256" s="16"/>
      <c r="IK1256" s="16"/>
      <c r="IL1256" s="16"/>
      <c r="IM1256" s="16"/>
      <c r="IN1256" s="16"/>
      <c r="IO1256" s="16"/>
      <c r="IP1256" s="16"/>
      <c r="IQ1256" s="16"/>
      <c r="IR1256" s="16"/>
      <c r="IS1256" s="16"/>
      <c r="IT1256" s="16"/>
      <c r="IU1256" s="16"/>
      <c r="IV1256" s="16"/>
      <c r="IW1256" s="16"/>
      <c r="IX1256" s="16"/>
      <c r="IY1256" s="16"/>
      <c r="IZ1256" s="16"/>
      <c r="JA1256" s="16"/>
      <c r="JB1256" s="16"/>
      <c r="JC1256" s="16"/>
      <c r="JD1256" s="16"/>
      <c r="JE1256" s="16"/>
      <c r="JF1256" s="16"/>
      <c r="JG1256" s="16"/>
      <c r="JH1256" s="16"/>
      <c r="JI1256" s="16"/>
      <c r="JJ1256" s="16"/>
      <c r="JK1256" s="16"/>
      <c r="JL1256" s="16"/>
      <c r="JM1256" s="16"/>
      <c r="JN1256" s="16"/>
      <c r="JO1256" s="16"/>
      <c r="JP1256" s="16"/>
    </row>
    <row r="1257" spans="2:276" s="18" customFormat="1" ht="15.75" customHeight="1" x14ac:dyDescent="0.25">
      <c r="B1257" s="16"/>
      <c r="C1257" s="16"/>
      <c r="D1257" s="16"/>
      <c r="E1257" s="16"/>
      <c r="F1257" s="16"/>
      <c r="G1257" s="16"/>
      <c r="H1257" s="16"/>
      <c r="I1257" s="16"/>
      <c r="J1257" s="16"/>
      <c r="K1257" s="16"/>
      <c r="L1257" s="16"/>
      <c r="M1257" s="16"/>
      <c r="N1257" s="16"/>
      <c r="O1257" s="16"/>
      <c r="P1257" s="16"/>
      <c r="Q1257" s="16"/>
      <c r="R1257" s="16"/>
      <c r="S1257" s="16"/>
      <c r="T1257" s="16"/>
      <c r="U1257" s="16"/>
      <c r="V1257" s="16"/>
      <c r="W1257" s="16"/>
      <c r="X1257" s="16"/>
      <c r="Y1257" s="16"/>
      <c r="Z1257" s="16"/>
      <c r="AA1257" s="16"/>
      <c r="AB1257" s="16"/>
      <c r="AC1257" s="16"/>
      <c r="AD1257" s="16"/>
      <c r="AE1257" s="16"/>
      <c r="AF1257" s="16"/>
      <c r="AG1257" s="16"/>
      <c r="AH1257" s="16"/>
      <c r="AI1257" s="16"/>
      <c r="AJ1257" s="16"/>
      <c r="AK1257" s="16"/>
      <c r="AL1257" s="16"/>
      <c r="AM1257" s="16"/>
      <c r="AN1257" s="16"/>
      <c r="AO1257" s="16"/>
      <c r="AP1257" s="16"/>
      <c r="AQ1257" s="16"/>
      <c r="AR1257" s="16"/>
      <c r="AS1257" s="16"/>
      <c r="AT1257" s="16"/>
      <c r="AU1257" s="16"/>
      <c r="AV1257" s="16"/>
      <c r="AW1257" s="16"/>
      <c r="AX1257" s="16"/>
      <c r="AY1257" s="16"/>
      <c r="AZ1257" s="16"/>
      <c r="BA1257" s="16"/>
      <c r="BB1257" s="16"/>
      <c r="BC1257" s="16"/>
      <c r="BD1257" s="16"/>
      <c r="BE1257" s="16"/>
      <c r="BF1257" s="16"/>
      <c r="BG1257" s="16"/>
      <c r="BH1257" s="16"/>
      <c r="BI1257" s="16"/>
      <c r="BJ1257" s="16"/>
      <c r="BK1257" s="16"/>
      <c r="BL1257" s="16"/>
      <c r="BM1257" s="16"/>
      <c r="BN1257" s="16"/>
      <c r="BO1257" s="16"/>
      <c r="BP1257" s="16"/>
      <c r="BQ1257" s="16"/>
      <c r="BR1257" s="16"/>
      <c r="BS1257" s="16"/>
      <c r="BT1257" s="16"/>
      <c r="BU1257" s="16"/>
      <c r="BV1257" s="16"/>
      <c r="BW1257" s="16"/>
      <c r="BX1257" s="16"/>
      <c r="BY1257" s="16"/>
      <c r="BZ1257" s="16"/>
      <c r="CA1257" s="16"/>
      <c r="CB1257" s="16"/>
      <c r="CC1257" s="16"/>
      <c r="CD1257" s="16"/>
      <c r="CE1257" s="16"/>
      <c r="CF1257" s="16"/>
      <c r="CG1257" s="16"/>
      <c r="CH1257" s="16"/>
      <c r="CI1257" s="16"/>
      <c r="CJ1257" s="16"/>
      <c r="CK1257" s="16"/>
      <c r="CL1257" s="16"/>
      <c r="CM1257" s="16"/>
      <c r="CN1257" s="16"/>
      <c r="CO1257" s="16"/>
      <c r="CP1257" s="16"/>
      <c r="CQ1257" s="16"/>
      <c r="CR1257" s="16"/>
      <c r="CS1257" s="16"/>
      <c r="CT1257" s="16"/>
      <c r="CU1257" s="16"/>
      <c r="CV1257" s="16"/>
      <c r="CW1257" s="16"/>
      <c r="CX1257" s="16"/>
      <c r="CY1257" s="16"/>
      <c r="CZ1257" s="16"/>
      <c r="DA1257" s="16"/>
      <c r="DB1257" s="16"/>
      <c r="DC1257" s="16"/>
      <c r="DD1257" s="16"/>
      <c r="DE1257" s="16"/>
      <c r="DF1257" s="16"/>
      <c r="DG1257" s="16"/>
      <c r="DH1257" s="16"/>
      <c r="DI1257" s="16"/>
      <c r="DJ1257" s="16"/>
      <c r="DK1257" s="16"/>
      <c r="DL1257" s="16"/>
      <c r="DM1257" s="16"/>
      <c r="DN1257" s="16"/>
      <c r="DO1257" s="16"/>
      <c r="DP1257" s="16"/>
      <c r="DQ1257" s="16"/>
      <c r="DR1257" s="16"/>
      <c r="DS1257" s="16"/>
      <c r="DT1257" s="16"/>
      <c r="DU1257" s="16"/>
      <c r="DV1257" s="16"/>
      <c r="DW1257" s="16"/>
      <c r="DX1257" s="16"/>
      <c r="DY1257" s="16"/>
      <c r="DZ1257" s="16"/>
      <c r="EA1257" s="16"/>
      <c r="EB1257" s="16"/>
      <c r="EC1257" s="16"/>
      <c r="ED1257" s="16"/>
      <c r="EE1257" s="16"/>
      <c r="EF1257" s="16"/>
      <c r="EG1257" s="16"/>
      <c r="EH1257" s="16"/>
      <c r="EI1257" s="16"/>
      <c r="EJ1257" s="16"/>
      <c r="EK1257" s="16"/>
      <c r="EL1257" s="16"/>
      <c r="EM1257" s="16"/>
      <c r="EN1257" s="16"/>
      <c r="EO1257" s="16"/>
      <c r="EP1257" s="16"/>
      <c r="EQ1257" s="16"/>
      <c r="ER1257" s="16"/>
      <c r="ES1257" s="16"/>
      <c r="ET1257" s="16"/>
      <c r="EU1257" s="16"/>
      <c r="EV1257" s="16"/>
      <c r="EW1257" s="16"/>
      <c r="EX1257" s="16"/>
      <c r="EY1257" s="16"/>
      <c r="EZ1257" s="16"/>
      <c r="FA1257" s="16"/>
      <c r="FB1257" s="16"/>
      <c r="FC1257" s="16"/>
      <c r="FD1257" s="16"/>
      <c r="FE1257" s="16"/>
      <c r="FF1257" s="16"/>
      <c r="FG1257" s="16"/>
      <c r="FH1257" s="16"/>
      <c r="FI1257" s="16"/>
      <c r="FJ1257" s="16"/>
      <c r="FK1257" s="16"/>
      <c r="FL1257" s="16"/>
      <c r="FM1257" s="16"/>
      <c r="FN1257" s="16"/>
      <c r="FO1257" s="16"/>
      <c r="FP1257" s="16"/>
      <c r="FQ1257" s="16"/>
      <c r="FR1257" s="16"/>
      <c r="FS1257" s="16"/>
      <c r="FT1257" s="16"/>
      <c r="FU1257" s="16"/>
      <c r="FV1257" s="16"/>
      <c r="FW1257" s="16"/>
      <c r="FX1257" s="16"/>
      <c r="FY1257" s="16"/>
      <c r="FZ1257" s="16"/>
      <c r="GA1257" s="16"/>
      <c r="GB1257" s="16"/>
      <c r="GC1257" s="16"/>
      <c r="GD1257" s="16"/>
      <c r="GE1257" s="16"/>
      <c r="GF1257" s="16"/>
      <c r="GG1257" s="16"/>
      <c r="GH1257" s="16"/>
      <c r="GI1257" s="16"/>
      <c r="GJ1257" s="16"/>
      <c r="GK1257" s="16"/>
      <c r="GL1257" s="16"/>
      <c r="GM1257" s="16"/>
      <c r="GN1257" s="16"/>
      <c r="GO1257" s="16"/>
      <c r="GP1257" s="16"/>
      <c r="GQ1257" s="16"/>
      <c r="GR1257" s="16"/>
      <c r="GS1257" s="16"/>
      <c r="GT1257" s="16"/>
      <c r="GU1257" s="16"/>
      <c r="GV1257" s="16"/>
      <c r="GW1257" s="16"/>
      <c r="GX1257" s="16"/>
      <c r="GY1257" s="16"/>
      <c r="GZ1257" s="16"/>
      <c r="HA1257" s="16"/>
      <c r="HB1257" s="16"/>
      <c r="HC1257" s="16"/>
      <c r="HD1257" s="16"/>
      <c r="HE1257" s="16"/>
      <c r="HF1257" s="16"/>
      <c r="HG1257" s="16"/>
      <c r="HH1257" s="16"/>
      <c r="HI1257" s="16"/>
      <c r="HJ1257" s="16"/>
      <c r="HK1257" s="16"/>
      <c r="HL1257" s="16"/>
      <c r="HM1257" s="16"/>
      <c r="HN1257" s="16"/>
      <c r="HO1257" s="16"/>
      <c r="HP1257" s="16"/>
      <c r="HQ1257" s="16"/>
      <c r="HR1257" s="16"/>
      <c r="HS1257" s="16"/>
      <c r="HT1257" s="16"/>
      <c r="HU1257" s="16"/>
      <c r="HV1257" s="16"/>
      <c r="HW1257" s="16"/>
      <c r="HX1257" s="16"/>
      <c r="HY1257" s="16"/>
      <c r="HZ1257" s="16"/>
      <c r="IA1257" s="16"/>
      <c r="IB1257" s="16"/>
      <c r="IC1257" s="16"/>
      <c r="ID1257" s="16"/>
      <c r="IE1257" s="16"/>
      <c r="IF1257" s="16"/>
      <c r="IG1257" s="16"/>
      <c r="IH1257" s="16"/>
      <c r="II1257" s="16"/>
      <c r="IJ1257" s="16"/>
      <c r="IK1257" s="16"/>
      <c r="IL1257" s="16"/>
      <c r="IM1257" s="16"/>
      <c r="IN1257" s="16"/>
      <c r="IO1257" s="16"/>
      <c r="IP1257" s="16"/>
      <c r="IQ1257" s="16"/>
      <c r="IR1257" s="16"/>
      <c r="IS1257" s="16"/>
      <c r="IT1257" s="16"/>
      <c r="IU1257" s="16"/>
      <c r="IV1257" s="16"/>
      <c r="IW1257" s="16"/>
      <c r="IX1257" s="16"/>
      <c r="IY1257" s="16"/>
      <c r="IZ1257" s="16"/>
      <c r="JA1257" s="16"/>
      <c r="JB1257" s="16"/>
      <c r="JC1257" s="16"/>
      <c r="JD1257" s="16"/>
      <c r="JE1257" s="16"/>
      <c r="JF1257" s="16"/>
      <c r="JG1257" s="16"/>
      <c r="JH1257" s="16"/>
      <c r="JI1257" s="16"/>
      <c r="JJ1257" s="16"/>
      <c r="JK1257" s="16"/>
      <c r="JL1257" s="16"/>
      <c r="JM1257" s="16"/>
      <c r="JN1257" s="16"/>
      <c r="JO1257" s="16"/>
      <c r="JP1257" s="16"/>
    </row>
    <row r="1258" spans="2:276" s="18" customFormat="1" ht="15.75" customHeight="1" x14ac:dyDescent="0.25">
      <c r="B1258" s="16"/>
      <c r="C1258" s="16"/>
      <c r="D1258" s="16"/>
      <c r="E1258" s="16"/>
      <c r="F1258" s="16"/>
      <c r="G1258" s="16"/>
      <c r="H1258" s="16"/>
      <c r="I1258" s="16"/>
      <c r="J1258" s="16"/>
      <c r="K1258" s="16"/>
      <c r="L1258" s="16"/>
      <c r="M1258" s="16"/>
      <c r="N1258" s="16"/>
      <c r="O1258" s="16"/>
      <c r="P1258" s="16"/>
      <c r="Q1258" s="16"/>
      <c r="R1258" s="16"/>
      <c r="S1258" s="16"/>
      <c r="T1258" s="16"/>
      <c r="U1258" s="16"/>
      <c r="V1258" s="16"/>
      <c r="W1258" s="16"/>
      <c r="X1258" s="16"/>
      <c r="Y1258" s="16"/>
      <c r="Z1258" s="16"/>
      <c r="AA1258" s="16"/>
      <c r="AB1258" s="16"/>
      <c r="AC1258" s="16"/>
      <c r="AD1258" s="16"/>
      <c r="AE1258" s="16"/>
      <c r="AF1258" s="16"/>
      <c r="AG1258" s="16"/>
      <c r="AH1258" s="16"/>
      <c r="AI1258" s="16"/>
      <c r="AJ1258" s="16"/>
      <c r="AK1258" s="16"/>
      <c r="AL1258" s="16"/>
      <c r="AM1258" s="16"/>
      <c r="AN1258" s="16"/>
      <c r="AO1258" s="16"/>
      <c r="AP1258" s="16"/>
      <c r="AQ1258" s="16"/>
      <c r="AR1258" s="16"/>
      <c r="AS1258" s="16"/>
      <c r="AT1258" s="16"/>
      <c r="AU1258" s="16"/>
      <c r="AV1258" s="16"/>
      <c r="AW1258" s="16"/>
      <c r="AX1258" s="16"/>
      <c r="AY1258" s="16"/>
      <c r="AZ1258" s="16"/>
      <c r="BA1258" s="16"/>
      <c r="BB1258" s="16"/>
      <c r="BC1258" s="16"/>
      <c r="BD1258" s="16"/>
      <c r="BE1258" s="16"/>
      <c r="BF1258" s="16"/>
      <c r="BG1258" s="16"/>
      <c r="BH1258" s="16"/>
      <c r="BI1258" s="16"/>
      <c r="BJ1258" s="16"/>
      <c r="BK1258" s="16"/>
      <c r="BL1258" s="16"/>
      <c r="BM1258" s="16"/>
      <c r="BN1258" s="16"/>
      <c r="BO1258" s="16"/>
      <c r="BP1258" s="16"/>
      <c r="BQ1258" s="16"/>
      <c r="BR1258" s="16"/>
      <c r="BS1258" s="16"/>
      <c r="BT1258" s="16"/>
      <c r="BU1258" s="16"/>
      <c r="BV1258" s="16"/>
      <c r="BW1258" s="16"/>
      <c r="BX1258" s="16"/>
      <c r="BY1258" s="16"/>
      <c r="BZ1258" s="16"/>
      <c r="CA1258" s="16"/>
      <c r="CB1258" s="16"/>
      <c r="CC1258" s="16"/>
      <c r="CD1258" s="16"/>
      <c r="CE1258" s="16"/>
      <c r="CF1258" s="16"/>
      <c r="CG1258" s="16"/>
      <c r="CH1258" s="16"/>
      <c r="CI1258" s="16"/>
      <c r="CJ1258" s="16"/>
      <c r="CK1258" s="16"/>
      <c r="CL1258" s="16"/>
      <c r="CM1258" s="16"/>
      <c r="CN1258" s="16"/>
      <c r="CO1258" s="16"/>
      <c r="CP1258" s="16"/>
      <c r="CQ1258" s="16"/>
      <c r="CR1258" s="16"/>
      <c r="CS1258" s="16"/>
      <c r="CT1258" s="16"/>
      <c r="CU1258" s="16"/>
      <c r="CV1258" s="16"/>
      <c r="CW1258" s="16"/>
      <c r="CX1258" s="16"/>
      <c r="CY1258" s="16"/>
      <c r="CZ1258" s="16"/>
      <c r="DA1258" s="16"/>
      <c r="DB1258" s="16"/>
      <c r="DC1258" s="16"/>
      <c r="DD1258" s="16"/>
      <c r="DE1258" s="16"/>
      <c r="DF1258" s="16"/>
      <c r="DG1258" s="16"/>
      <c r="DH1258" s="16"/>
      <c r="DI1258" s="16"/>
      <c r="DJ1258" s="16"/>
      <c r="DK1258" s="16"/>
      <c r="DL1258" s="16"/>
      <c r="DM1258" s="16"/>
      <c r="DN1258" s="16"/>
      <c r="DO1258" s="16"/>
      <c r="DP1258" s="16"/>
      <c r="DQ1258" s="16"/>
      <c r="DR1258" s="16"/>
      <c r="DS1258" s="16"/>
      <c r="DT1258" s="16"/>
      <c r="DU1258" s="16"/>
      <c r="DV1258" s="16"/>
      <c r="DW1258" s="16"/>
      <c r="DX1258" s="16"/>
      <c r="DY1258" s="16"/>
      <c r="DZ1258" s="16"/>
      <c r="EA1258" s="16"/>
      <c r="EB1258" s="16"/>
      <c r="EC1258" s="16"/>
      <c r="ED1258" s="16"/>
      <c r="EE1258" s="16"/>
      <c r="EF1258" s="16"/>
      <c r="EG1258" s="16"/>
      <c r="EH1258" s="16"/>
      <c r="EI1258" s="16"/>
      <c r="EJ1258" s="16"/>
      <c r="EK1258" s="16"/>
      <c r="EL1258" s="16"/>
      <c r="EM1258" s="16"/>
      <c r="EN1258" s="16"/>
      <c r="EO1258" s="16"/>
      <c r="EP1258" s="16"/>
      <c r="EQ1258" s="16"/>
      <c r="ER1258" s="16"/>
      <c r="ES1258" s="16"/>
      <c r="ET1258" s="16"/>
      <c r="EU1258" s="16"/>
      <c r="EV1258" s="16"/>
      <c r="EW1258" s="16"/>
      <c r="EX1258" s="16"/>
      <c r="EY1258" s="16"/>
      <c r="EZ1258" s="16"/>
      <c r="FA1258" s="16"/>
      <c r="FB1258" s="16"/>
      <c r="FC1258" s="16"/>
      <c r="FD1258" s="16"/>
      <c r="FE1258" s="16"/>
      <c r="FF1258" s="16"/>
      <c r="FG1258" s="16"/>
      <c r="FH1258" s="16"/>
      <c r="FI1258" s="16"/>
      <c r="FJ1258" s="16"/>
      <c r="FK1258" s="16"/>
      <c r="FL1258" s="16"/>
      <c r="FM1258" s="16"/>
      <c r="FN1258" s="16"/>
      <c r="FO1258" s="16"/>
      <c r="FP1258" s="16"/>
      <c r="FQ1258" s="16"/>
      <c r="FR1258" s="16"/>
      <c r="FS1258" s="16"/>
      <c r="FT1258" s="16"/>
      <c r="FU1258" s="16"/>
      <c r="FV1258" s="16"/>
      <c r="FW1258" s="16"/>
      <c r="FX1258" s="16"/>
      <c r="FY1258" s="16"/>
      <c r="FZ1258" s="16"/>
      <c r="GA1258" s="16"/>
      <c r="GB1258" s="16"/>
      <c r="GC1258" s="16"/>
      <c r="GD1258" s="16"/>
      <c r="GE1258" s="16"/>
      <c r="GF1258" s="16"/>
      <c r="GG1258" s="16"/>
      <c r="GH1258" s="16"/>
      <c r="GI1258" s="16"/>
      <c r="GJ1258" s="16"/>
      <c r="GK1258" s="16"/>
      <c r="GL1258" s="16"/>
      <c r="GM1258" s="16"/>
      <c r="GN1258" s="16"/>
      <c r="GO1258" s="16"/>
      <c r="GP1258" s="16"/>
      <c r="GQ1258" s="16"/>
      <c r="GR1258" s="16"/>
      <c r="GS1258" s="16"/>
      <c r="GT1258" s="16"/>
      <c r="GU1258" s="16"/>
      <c r="GV1258" s="16"/>
      <c r="GW1258" s="16"/>
      <c r="GX1258" s="16"/>
      <c r="GY1258" s="16"/>
      <c r="GZ1258" s="16"/>
      <c r="HA1258" s="16"/>
      <c r="HB1258" s="16"/>
      <c r="HC1258" s="16"/>
      <c r="HD1258" s="16"/>
      <c r="HE1258" s="16"/>
      <c r="HF1258" s="16"/>
      <c r="HG1258" s="16"/>
      <c r="HH1258" s="16"/>
      <c r="HI1258" s="16"/>
      <c r="HJ1258" s="16"/>
      <c r="HK1258" s="16"/>
      <c r="HL1258" s="16"/>
      <c r="HM1258" s="16"/>
      <c r="HN1258" s="16"/>
      <c r="HO1258" s="16"/>
      <c r="HP1258" s="16"/>
      <c r="HQ1258" s="16"/>
      <c r="HR1258" s="16"/>
      <c r="HS1258" s="16"/>
      <c r="HT1258" s="16"/>
      <c r="HU1258" s="16"/>
      <c r="HV1258" s="16"/>
      <c r="HW1258" s="16"/>
      <c r="HX1258" s="16"/>
      <c r="HY1258" s="16"/>
      <c r="HZ1258" s="16"/>
      <c r="IA1258" s="16"/>
      <c r="IB1258" s="16"/>
      <c r="IC1258" s="16"/>
      <c r="ID1258" s="16"/>
      <c r="IE1258" s="16"/>
      <c r="IF1258" s="16"/>
      <c r="IG1258" s="16"/>
      <c r="IH1258" s="16"/>
      <c r="II1258" s="16"/>
      <c r="IJ1258" s="16"/>
      <c r="IK1258" s="16"/>
      <c r="IL1258" s="16"/>
      <c r="IM1258" s="16"/>
      <c r="IN1258" s="16"/>
      <c r="IO1258" s="16"/>
      <c r="IP1258" s="16"/>
      <c r="IQ1258" s="16"/>
      <c r="IR1258" s="16"/>
      <c r="IS1258" s="16"/>
      <c r="IT1258" s="16"/>
      <c r="IU1258" s="16"/>
      <c r="IV1258" s="16"/>
      <c r="IW1258" s="16"/>
      <c r="IX1258" s="16"/>
      <c r="IY1258" s="16"/>
      <c r="IZ1258" s="16"/>
      <c r="JA1258" s="16"/>
      <c r="JB1258" s="16"/>
      <c r="JC1258" s="16"/>
      <c r="JD1258" s="16"/>
      <c r="JE1258" s="16"/>
      <c r="JF1258" s="16"/>
      <c r="JG1258" s="16"/>
      <c r="JH1258" s="16"/>
      <c r="JI1258" s="16"/>
      <c r="JJ1258" s="16"/>
      <c r="JK1258" s="16"/>
      <c r="JL1258" s="16"/>
      <c r="JM1258" s="16"/>
      <c r="JN1258" s="16"/>
      <c r="JO1258" s="16"/>
      <c r="JP1258" s="16"/>
    </row>
    <row r="1259" spans="2:276" s="18" customFormat="1" ht="15.75" customHeight="1" x14ac:dyDescent="0.25">
      <c r="B1259" s="16"/>
      <c r="C1259" s="16"/>
      <c r="D1259" s="16"/>
      <c r="E1259" s="16"/>
      <c r="F1259" s="16"/>
      <c r="G1259" s="16"/>
      <c r="H1259" s="16"/>
      <c r="I1259" s="16"/>
      <c r="J1259" s="16"/>
      <c r="K1259" s="16"/>
      <c r="L1259" s="16"/>
      <c r="M1259" s="16"/>
      <c r="N1259" s="16"/>
      <c r="O1259" s="16"/>
      <c r="P1259" s="16"/>
      <c r="Q1259" s="16"/>
      <c r="R1259" s="16"/>
      <c r="S1259" s="16"/>
      <c r="T1259" s="16"/>
      <c r="U1259" s="16"/>
      <c r="V1259" s="16"/>
      <c r="W1259" s="16"/>
      <c r="X1259" s="16"/>
      <c r="Y1259" s="16"/>
      <c r="Z1259" s="16"/>
      <c r="AA1259" s="16"/>
      <c r="AB1259" s="16"/>
      <c r="AC1259" s="16"/>
      <c r="AD1259" s="16"/>
      <c r="AE1259" s="16"/>
      <c r="AF1259" s="16"/>
      <c r="AG1259" s="16"/>
      <c r="AH1259" s="16"/>
      <c r="AI1259" s="16"/>
      <c r="AJ1259" s="16"/>
      <c r="AK1259" s="16"/>
      <c r="AL1259" s="16"/>
      <c r="AM1259" s="16"/>
      <c r="AN1259" s="16"/>
      <c r="AO1259" s="16"/>
      <c r="AP1259" s="16"/>
      <c r="AQ1259" s="16"/>
      <c r="AR1259" s="16"/>
      <c r="AS1259" s="16"/>
      <c r="AT1259" s="16"/>
      <c r="AU1259" s="16"/>
      <c r="AV1259" s="16"/>
      <c r="AW1259" s="16"/>
      <c r="AX1259" s="16"/>
      <c r="AY1259" s="16"/>
      <c r="AZ1259" s="16"/>
      <c r="BA1259" s="16"/>
      <c r="BB1259" s="16"/>
      <c r="BC1259" s="16"/>
      <c r="BD1259" s="16"/>
      <c r="BE1259" s="16"/>
      <c r="BF1259" s="16"/>
      <c r="BG1259" s="16"/>
      <c r="BH1259" s="16"/>
      <c r="BI1259" s="16"/>
      <c r="BJ1259" s="16"/>
      <c r="BK1259" s="16"/>
      <c r="BL1259" s="16"/>
      <c r="BM1259" s="16"/>
      <c r="BN1259" s="16"/>
      <c r="BO1259" s="16"/>
      <c r="BP1259" s="16"/>
      <c r="BQ1259" s="16"/>
      <c r="BR1259" s="16"/>
      <c r="BS1259" s="16"/>
      <c r="BT1259" s="16"/>
      <c r="BU1259" s="16"/>
      <c r="BV1259" s="16"/>
      <c r="BW1259" s="16"/>
      <c r="BX1259" s="16"/>
      <c r="BY1259" s="16"/>
      <c r="BZ1259" s="16"/>
      <c r="CA1259" s="16"/>
      <c r="CB1259" s="16"/>
      <c r="CC1259" s="16"/>
      <c r="CD1259" s="16"/>
      <c r="CE1259" s="16"/>
      <c r="CF1259" s="16"/>
      <c r="CG1259" s="16"/>
      <c r="CH1259" s="16"/>
      <c r="CI1259" s="16"/>
      <c r="CJ1259" s="16"/>
      <c r="CK1259" s="16"/>
      <c r="CL1259" s="16"/>
      <c r="CM1259" s="16"/>
      <c r="CN1259" s="16"/>
      <c r="CO1259" s="16"/>
      <c r="CP1259" s="16"/>
      <c r="CQ1259" s="16"/>
      <c r="CR1259" s="16"/>
      <c r="CS1259" s="16"/>
      <c r="CT1259" s="16"/>
      <c r="CU1259" s="16"/>
      <c r="CV1259" s="16"/>
      <c r="CW1259" s="16"/>
      <c r="CX1259" s="16"/>
      <c r="CY1259" s="16"/>
      <c r="CZ1259" s="16"/>
      <c r="DA1259" s="16"/>
      <c r="DB1259" s="16"/>
      <c r="DC1259" s="16"/>
      <c r="DD1259" s="16"/>
      <c r="DE1259" s="16"/>
      <c r="DF1259" s="16"/>
      <c r="DG1259" s="16"/>
      <c r="DH1259" s="16"/>
      <c r="DI1259" s="16"/>
      <c r="DJ1259" s="16"/>
      <c r="DK1259" s="16"/>
      <c r="DL1259" s="16"/>
      <c r="DM1259" s="16"/>
      <c r="DN1259" s="16"/>
      <c r="DO1259" s="16"/>
      <c r="DP1259" s="16"/>
      <c r="DQ1259" s="16"/>
      <c r="DR1259" s="16"/>
      <c r="DS1259" s="16"/>
      <c r="DT1259" s="16"/>
      <c r="DU1259" s="16"/>
      <c r="DV1259" s="16"/>
      <c r="DW1259" s="16"/>
      <c r="DX1259" s="16"/>
      <c r="DY1259" s="16"/>
      <c r="DZ1259" s="16"/>
      <c r="EA1259" s="16"/>
      <c r="EB1259" s="16"/>
      <c r="EC1259" s="16"/>
      <c r="ED1259" s="16"/>
      <c r="EE1259" s="16"/>
      <c r="EF1259" s="16"/>
      <c r="EG1259" s="16"/>
      <c r="EH1259" s="16"/>
      <c r="EI1259" s="16"/>
      <c r="EJ1259" s="16"/>
      <c r="EK1259" s="16"/>
      <c r="EL1259" s="16"/>
      <c r="EM1259" s="16"/>
      <c r="EN1259" s="16"/>
      <c r="EO1259" s="16"/>
      <c r="EP1259" s="16"/>
      <c r="EQ1259" s="16"/>
      <c r="ER1259" s="16"/>
      <c r="ES1259" s="16"/>
      <c r="ET1259" s="16"/>
      <c r="EU1259" s="16"/>
      <c r="EV1259" s="16"/>
      <c r="EW1259" s="16"/>
      <c r="EX1259" s="16"/>
      <c r="EY1259" s="16"/>
      <c r="EZ1259" s="16"/>
      <c r="FA1259" s="16"/>
      <c r="FB1259" s="16"/>
      <c r="FC1259" s="16"/>
      <c r="FD1259" s="16"/>
      <c r="FE1259" s="16"/>
      <c r="FF1259" s="16"/>
      <c r="FG1259" s="16"/>
      <c r="FH1259" s="16"/>
      <c r="FI1259" s="16"/>
      <c r="FJ1259" s="16"/>
      <c r="FK1259" s="16"/>
      <c r="FL1259" s="16"/>
      <c r="FM1259" s="16"/>
      <c r="FN1259" s="16"/>
      <c r="FO1259" s="16"/>
      <c r="FP1259" s="16"/>
      <c r="FQ1259" s="16"/>
      <c r="FR1259" s="16"/>
      <c r="FS1259" s="16"/>
      <c r="FT1259" s="16"/>
      <c r="FU1259" s="16"/>
      <c r="FV1259" s="16"/>
      <c r="FW1259" s="16"/>
      <c r="FX1259" s="16"/>
      <c r="FY1259" s="16"/>
      <c r="FZ1259" s="16"/>
      <c r="GA1259" s="16"/>
      <c r="GB1259" s="16"/>
      <c r="GC1259" s="16"/>
      <c r="GD1259" s="16"/>
      <c r="GE1259" s="16"/>
      <c r="GF1259" s="16"/>
      <c r="GG1259" s="16"/>
      <c r="GH1259" s="16"/>
      <c r="GI1259" s="16"/>
      <c r="GJ1259" s="16"/>
      <c r="GK1259" s="16"/>
      <c r="GL1259" s="16"/>
      <c r="GM1259" s="16"/>
      <c r="GN1259" s="16"/>
      <c r="GO1259" s="16"/>
      <c r="GP1259" s="16"/>
      <c r="GQ1259" s="16"/>
      <c r="GR1259" s="16"/>
      <c r="GS1259" s="16"/>
      <c r="GT1259" s="16"/>
      <c r="GU1259" s="16"/>
      <c r="GV1259" s="16"/>
      <c r="GW1259" s="16"/>
      <c r="GX1259" s="16"/>
      <c r="GY1259" s="16"/>
      <c r="GZ1259" s="16"/>
      <c r="HA1259" s="16"/>
      <c r="HB1259" s="16"/>
      <c r="HC1259" s="16"/>
      <c r="HD1259" s="16"/>
      <c r="HE1259" s="16"/>
      <c r="HF1259" s="16"/>
      <c r="HG1259" s="16"/>
      <c r="HH1259" s="16"/>
      <c r="HI1259" s="16"/>
      <c r="HJ1259" s="16"/>
      <c r="HK1259" s="16"/>
      <c r="HL1259" s="16"/>
      <c r="HM1259" s="16"/>
      <c r="HN1259" s="16"/>
      <c r="HO1259" s="16"/>
      <c r="HP1259" s="16"/>
      <c r="HQ1259" s="16"/>
      <c r="HR1259" s="16"/>
      <c r="HS1259" s="16"/>
      <c r="HT1259" s="16"/>
      <c r="HU1259" s="16"/>
      <c r="HV1259" s="16"/>
      <c r="HW1259" s="16"/>
      <c r="HX1259" s="16"/>
      <c r="HY1259" s="16"/>
      <c r="HZ1259" s="16"/>
      <c r="IA1259" s="16"/>
      <c r="IB1259" s="16"/>
      <c r="IC1259" s="16"/>
      <c r="ID1259" s="16"/>
      <c r="IE1259" s="16"/>
      <c r="IF1259" s="16"/>
      <c r="IG1259" s="16"/>
      <c r="IH1259" s="16"/>
      <c r="II1259" s="16"/>
      <c r="IJ1259" s="16"/>
      <c r="IK1259" s="16"/>
      <c r="IL1259" s="16"/>
      <c r="IM1259" s="16"/>
      <c r="IN1259" s="16"/>
      <c r="IO1259" s="16"/>
      <c r="IP1259" s="16"/>
      <c r="IQ1259" s="16"/>
      <c r="IR1259" s="16"/>
      <c r="IS1259" s="16"/>
      <c r="IT1259" s="16"/>
      <c r="IU1259" s="16"/>
      <c r="IV1259" s="16"/>
      <c r="IW1259" s="16"/>
      <c r="IX1259" s="16"/>
      <c r="IY1259" s="16"/>
      <c r="IZ1259" s="16"/>
      <c r="JA1259" s="16"/>
      <c r="JB1259" s="16"/>
      <c r="JC1259" s="16"/>
      <c r="JD1259" s="16"/>
      <c r="JE1259" s="16"/>
      <c r="JF1259" s="16"/>
      <c r="JG1259" s="16"/>
      <c r="JH1259" s="16"/>
      <c r="JI1259" s="16"/>
      <c r="JJ1259" s="16"/>
      <c r="JK1259" s="16"/>
      <c r="JL1259" s="16"/>
      <c r="JM1259" s="16"/>
      <c r="JN1259" s="16"/>
      <c r="JO1259" s="16"/>
      <c r="JP1259" s="16"/>
    </row>
    <row r="1260" spans="2:276" s="18" customFormat="1" ht="15.75" customHeight="1" x14ac:dyDescent="0.25">
      <c r="B1260" s="16"/>
      <c r="C1260" s="16"/>
      <c r="D1260" s="16"/>
      <c r="E1260" s="16"/>
      <c r="F1260" s="16"/>
      <c r="G1260" s="16"/>
      <c r="H1260" s="16"/>
      <c r="I1260" s="16"/>
      <c r="J1260" s="16"/>
      <c r="K1260" s="16"/>
      <c r="L1260" s="16"/>
      <c r="M1260" s="16"/>
      <c r="N1260" s="16"/>
      <c r="O1260" s="16"/>
      <c r="P1260" s="16"/>
      <c r="Q1260" s="16"/>
      <c r="R1260" s="16"/>
      <c r="S1260" s="16"/>
      <c r="T1260" s="16"/>
      <c r="U1260" s="16"/>
      <c r="V1260" s="16"/>
      <c r="W1260" s="16"/>
      <c r="X1260" s="16"/>
      <c r="Y1260" s="16"/>
      <c r="Z1260" s="16"/>
      <c r="AA1260" s="16"/>
      <c r="AB1260" s="16"/>
      <c r="AC1260" s="16"/>
      <c r="AD1260" s="16"/>
      <c r="AE1260" s="16"/>
      <c r="AF1260" s="16"/>
      <c r="AG1260" s="16"/>
      <c r="AH1260" s="16"/>
      <c r="AI1260" s="16"/>
      <c r="AJ1260" s="16"/>
      <c r="AK1260" s="16"/>
      <c r="AL1260" s="16"/>
      <c r="AM1260" s="16"/>
      <c r="AN1260" s="16"/>
      <c r="AO1260" s="16"/>
      <c r="AP1260" s="16"/>
      <c r="AQ1260" s="16"/>
      <c r="AR1260" s="16"/>
      <c r="AS1260" s="16"/>
      <c r="AT1260" s="16"/>
      <c r="AU1260" s="16"/>
      <c r="AV1260" s="16"/>
      <c r="AW1260" s="16"/>
      <c r="AX1260" s="16"/>
      <c r="AY1260" s="16"/>
      <c r="AZ1260" s="16"/>
      <c r="BA1260" s="16"/>
      <c r="BB1260" s="16"/>
      <c r="BC1260" s="16"/>
      <c r="BD1260" s="16"/>
      <c r="BE1260" s="16"/>
      <c r="BF1260" s="16"/>
      <c r="BG1260" s="16"/>
      <c r="BH1260" s="16"/>
      <c r="BI1260" s="16"/>
      <c r="BJ1260" s="16"/>
      <c r="BK1260" s="16"/>
      <c r="BL1260" s="16"/>
      <c r="BM1260" s="16"/>
      <c r="BN1260" s="16"/>
      <c r="BO1260" s="16"/>
      <c r="BP1260" s="16"/>
      <c r="BQ1260" s="16"/>
      <c r="BR1260" s="16"/>
      <c r="BS1260" s="16"/>
      <c r="BT1260" s="16"/>
      <c r="BU1260" s="16"/>
      <c r="BV1260" s="16"/>
      <c r="BW1260" s="16"/>
      <c r="BX1260" s="16"/>
      <c r="BY1260" s="16"/>
      <c r="BZ1260" s="16"/>
      <c r="CA1260" s="16"/>
      <c r="CB1260" s="16"/>
      <c r="CC1260" s="16"/>
      <c r="CD1260" s="16"/>
      <c r="CE1260" s="16"/>
      <c r="CF1260" s="16"/>
      <c r="CG1260" s="16"/>
      <c r="CH1260" s="16"/>
      <c r="CI1260" s="16"/>
      <c r="CJ1260" s="16"/>
      <c r="CK1260" s="16"/>
      <c r="CL1260" s="16"/>
      <c r="CM1260" s="16"/>
      <c r="CN1260" s="16"/>
      <c r="CO1260" s="16"/>
      <c r="CP1260" s="16"/>
      <c r="CQ1260" s="16"/>
      <c r="CR1260" s="16"/>
      <c r="CS1260" s="16"/>
      <c r="CT1260" s="16"/>
      <c r="CU1260" s="16"/>
      <c r="CV1260" s="16"/>
      <c r="CW1260" s="16"/>
      <c r="CX1260" s="16"/>
      <c r="CY1260" s="16"/>
      <c r="CZ1260" s="16"/>
      <c r="DA1260" s="16"/>
      <c r="DB1260" s="16"/>
      <c r="DC1260" s="16"/>
      <c r="DD1260" s="16"/>
      <c r="DE1260" s="16"/>
      <c r="DF1260" s="16"/>
      <c r="DG1260" s="16"/>
      <c r="DH1260" s="16"/>
      <c r="DI1260" s="16"/>
      <c r="DJ1260" s="16"/>
      <c r="DK1260" s="16"/>
      <c r="DL1260" s="16"/>
      <c r="DM1260" s="16"/>
      <c r="DN1260" s="16"/>
      <c r="DO1260" s="16"/>
      <c r="DP1260" s="16"/>
      <c r="DQ1260" s="16"/>
      <c r="DR1260" s="16"/>
      <c r="DS1260" s="16"/>
      <c r="DT1260" s="16"/>
      <c r="DU1260" s="16"/>
      <c r="DV1260" s="16"/>
      <c r="DW1260" s="16"/>
      <c r="DX1260" s="16"/>
      <c r="DY1260" s="16"/>
      <c r="DZ1260" s="16"/>
      <c r="EA1260" s="16"/>
      <c r="EB1260" s="16"/>
      <c r="EC1260" s="16"/>
      <c r="ED1260" s="16"/>
      <c r="EE1260" s="16"/>
      <c r="EF1260" s="16"/>
      <c r="EG1260" s="16"/>
      <c r="EH1260" s="16"/>
      <c r="EI1260" s="16"/>
      <c r="EJ1260" s="16"/>
      <c r="EK1260" s="16"/>
      <c r="EL1260" s="16"/>
      <c r="EM1260" s="16"/>
      <c r="EN1260" s="16"/>
      <c r="EO1260" s="16"/>
      <c r="EP1260" s="16"/>
      <c r="EQ1260" s="16"/>
      <c r="ER1260" s="16"/>
      <c r="ES1260" s="16"/>
      <c r="ET1260" s="16"/>
      <c r="EU1260" s="16"/>
      <c r="EV1260" s="16"/>
      <c r="EW1260" s="16"/>
      <c r="EX1260" s="16"/>
      <c r="EY1260" s="16"/>
      <c r="EZ1260" s="16"/>
      <c r="FA1260" s="16"/>
      <c r="FB1260" s="16"/>
      <c r="FC1260" s="16"/>
      <c r="FD1260" s="16"/>
      <c r="FE1260" s="16"/>
      <c r="FF1260" s="16"/>
      <c r="FG1260" s="16"/>
      <c r="FH1260" s="16"/>
      <c r="FI1260" s="16"/>
      <c r="FJ1260" s="16"/>
      <c r="FK1260" s="16"/>
      <c r="FL1260" s="16"/>
      <c r="FM1260" s="16"/>
      <c r="FN1260" s="16"/>
      <c r="FO1260" s="16"/>
      <c r="FP1260" s="16"/>
      <c r="FQ1260" s="16"/>
      <c r="FR1260" s="16"/>
      <c r="FS1260" s="16"/>
      <c r="FT1260" s="16"/>
      <c r="FU1260" s="16"/>
      <c r="FV1260" s="16"/>
      <c r="FW1260" s="16"/>
      <c r="FX1260" s="16"/>
      <c r="FY1260" s="16"/>
      <c r="FZ1260" s="16"/>
      <c r="GA1260" s="16"/>
      <c r="GB1260" s="16"/>
      <c r="GC1260" s="16"/>
      <c r="GD1260" s="16"/>
      <c r="GE1260" s="16"/>
      <c r="GF1260" s="16"/>
      <c r="GG1260" s="16"/>
      <c r="GH1260" s="16"/>
      <c r="GI1260" s="16"/>
      <c r="GJ1260" s="16"/>
      <c r="GK1260" s="16"/>
      <c r="GL1260" s="16"/>
      <c r="GM1260" s="16"/>
      <c r="GN1260" s="16"/>
      <c r="GO1260" s="16"/>
      <c r="GP1260" s="16"/>
      <c r="GQ1260" s="16"/>
      <c r="GR1260" s="16"/>
      <c r="GS1260" s="16"/>
      <c r="GT1260" s="16"/>
      <c r="GU1260" s="16"/>
      <c r="GV1260" s="16"/>
      <c r="GW1260" s="16"/>
      <c r="GX1260" s="16"/>
      <c r="GY1260" s="16"/>
      <c r="GZ1260" s="16"/>
      <c r="HA1260" s="16"/>
      <c r="HB1260" s="16"/>
      <c r="HC1260" s="16"/>
      <c r="HD1260" s="16"/>
      <c r="HE1260" s="16"/>
      <c r="HF1260" s="16"/>
      <c r="HG1260" s="16"/>
      <c r="HH1260" s="16"/>
      <c r="HI1260" s="16"/>
      <c r="HJ1260" s="16"/>
      <c r="HK1260" s="16"/>
      <c r="HL1260" s="16"/>
      <c r="HM1260" s="16"/>
      <c r="HN1260" s="16"/>
      <c r="HO1260" s="16"/>
      <c r="HP1260" s="16"/>
      <c r="HQ1260" s="16"/>
      <c r="HR1260" s="16"/>
      <c r="HS1260" s="16"/>
      <c r="HT1260" s="16"/>
      <c r="HU1260" s="16"/>
      <c r="HV1260" s="16"/>
      <c r="HW1260" s="16"/>
      <c r="HX1260" s="16"/>
      <c r="HY1260" s="16"/>
      <c r="HZ1260" s="16"/>
      <c r="IA1260" s="16"/>
      <c r="IB1260" s="16"/>
      <c r="IC1260" s="16"/>
      <c r="ID1260" s="16"/>
      <c r="IE1260" s="16"/>
      <c r="IF1260" s="16"/>
      <c r="IG1260" s="16"/>
      <c r="IH1260" s="16"/>
      <c r="II1260" s="16"/>
      <c r="IJ1260" s="16"/>
      <c r="IK1260" s="16"/>
      <c r="IL1260" s="16"/>
      <c r="IM1260" s="16"/>
      <c r="IN1260" s="16"/>
      <c r="IO1260" s="16"/>
      <c r="IP1260" s="16"/>
      <c r="IQ1260" s="16"/>
      <c r="IR1260" s="16"/>
      <c r="IS1260" s="16"/>
      <c r="IT1260" s="16"/>
      <c r="IU1260" s="16"/>
      <c r="IV1260" s="16"/>
      <c r="IW1260" s="16"/>
      <c r="IX1260" s="16"/>
      <c r="IY1260" s="16"/>
      <c r="IZ1260" s="16"/>
      <c r="JA1260" s="16"/>
      <c r="JB1260" s="16"/>
      <c r="JC1260" s="16"/>
      <c r="JD1260" s="16"/>
      <c r="JE1260" s="16"/>
      <c r="JF1260" s="16"/>
      <c r="JG1260" s="16"/>
      <c r="JH1260" s="16"/>
      <c r="JI1260" s="16"/>
      <c r="JJ1260" s="16"/>
      <c r="JK1260" s="16"/>
      <c r="JL1260" s="16"/>
      <c r="JM1260" s="16"/>
      <c r="JN1260" s="16"/>
      <c r="JO1260" s="16"/>
      <c r="JP1260" s="16"/>
    </row>
    <row r="1261" spans="2:276" s="18" customFormat="1" ht="15.75" customHeight="1" x14ac:dyDescent="0.25">
      <c r="B1261" s="16"/>
      <c r="C1261" s="16"/>
      <c r="D1261" s="16"/>
      <c r="E1261" s="16"/>
      <c r="F1261" s="16"/>
      <c r="G1261" s="16"/>
      <c r="H1261" s="16"/>
      <c r="I1261" s="16"/>
      <c r="J1261" s="16"/>
      <c r="K1261" s="16"/>
      <c r="L1261" s="16"/>
      <c r="M1261" s="16"/>
      <c r="N1261" s="16"/>
      <c r="O1261" s="16"/>
      <c r="P1261" s="16"/>
      <c r="Q1261" s="16"/>
      <c r="R1261" s="16"/>
      <c r="S1261" s="16"/>
      <c r="T1261" s="16"/>
      <c r="U1261" s="16"/>
      <c r="V1261" s="16"/>
      <c r="W1261" s="16"/>
      <c r="X1261" s="16"/>
      <c r="Y1261" s="16"/>
      <c r="Z1261" s="16"/>
      <c r="AA1261" s="16"/>
      <c r="AB1261" s="16"/>
      <c r="AC1261" s="16"/>
      <c r="AD1261" s="16"/>
      <c r="AE1261" s="16"/>
      <c r="AF1261" s="16"/>
      <c r="AG1261" s="16"/>
      <c r="AH1261" s="16"/>
      <c r="AI1261" s="16"/>
      <c r="AJ1261" s="16"/>
      <c r="AK1261" s="16"/>
      <c r="AL1261" s="16"/>
      <c r="AM1261" s="16"/>
      <c r="AN1261" s="16"/>
      <c r="AO1261" s="16"/>
      <c r="AP1261" s="16"/>
      <c r="AQ1261" s="16"/>
      <c r="AR1261" s="16"/>
      <c r="AS1261" s="16"/>
      <c r="AT1261" s="16"/>
      <c r="AU1261" s="16"/>
      <c r="AV1261" s="16"/>
      <c r="AW1261" s="16"/>
      <c r="AX1261" s="16"/>
      <c r="AY1261" s="16"/>
      <c r="AZ1261" s="16"/>
      <c r="BA1261" s="16"/>
      <c r="BB1261" s="16"/>
      <c r="BC1261" s="16"/>
      <c r="BD1261" s="16"/>
      <c r="BE1261" s="16"/>
      <c r="BF1261" s="16"/>
      <c r="BG1261" s="16"/>
      <c r="BH1261" s="16"/>
      <c r="BI1261" s="16"/>
      <c r="BJ1261" s="16"/>
      <c r="BK1261" s="16"/>
      <c r="BL1261" s="16"/>
      <c r="BM1261" s="16"/>
      <c r="BN1261" s="16"/>
      <c r="BO1261" s="16"/>
      <c r="BP1261" s="16"/>
      <c r="BQ1261" s="16"/>
      <c r="BR1261" s="16"/>
      <c r="BS1261" s="16"/>
      <c r="BT1261" s="16"/>
      <c r="BU1261" s="16"/>
      <c r="BV1261" s="16"/>
      <c r="BW1261" s="16"/>
      <c r="BX1261" s="16"/>
      <c r="BY1261" s="16"/>
      <c r="BZ1261" s="16"/>
      <c r="CA1261" s="16"/>
      <c r="CB1261" s="16"/>
      <c r="CC1261" s="16"/>
      <c r="CD1261" s="16"/>
      <c r="CE1261" s="16"/>
      <c r="CF1261" s="16"/>
      <c r="CG1261" s="16"/>
      <c r="CH1261" s="16"/>
      <c r="CI1261" s="16"/>
      <c r="CJ1261" s="16"/>
      <c r="CK1261" s="16"/>
      <c r="CL1261" s="16"/>
      <c r="CM1261" s="16"/>
      <c r="CN1261" s="16"/>
      <c r="CO1261" s="16"/>
      <c r="CP1261" s="16"/>
      <c r="CQ1261" s="16"/>
      <c r="CR1261" s="16"/>
      <c r="CS1261" s="16"/>
      <c r="CT1261" s="16"/>
      <c r="CU1261" s="16"/>
      <c r="CV1261" s="16"/>
      <c r="CW1261" s="16"/>
      <c r="CX1261" s="16"/>
      <c r="CY1261" s="16"/>
      <c r="CZ1261" s="16"/>
      <c r="DA1261" s="16"/>
      <c r="DB1261" s="16"/>
      <c r="DC1261" s="16"/>
      <c r="DD1261" s="16"/>
      <c r="DE1261" s="16"/>
      <c r="DF1261" s="16"/>
      <c r="DG1261" s="16"/>
      <c r="DH1261" s="16"/>
      <c r="DI1261" s="16"/>
      <c r="DJ1261" s="16"/>
      <c r="DK1261" s="16"/>
      <c r="DL1261" s="16"/>
      <c r="DM1261" s="16"/>
      <c r="DN1261" s="16"/>
      <c r="DO1261" s="16"/>
      <c r="DP1261" s="16"/>
      <c r="DQ1261" s="16"/>
      <c r="DR1261" s="16"/>
      <c r="DS1261" s="16"/>
      <c r="DT1261" s="16"/>
      <c r="DU1261" s="16"/>
      <c r="DV1261" s="16"/>
      <c r="DW1261" s="16"/>
      <c r="DX1261" s="16"/>
      <c r="DY1261" s="16"/>
      <c r="DZ1261" s="16"/>
      <c r="EA1261" s="16"/>
      <c r="EB1261" s="16"/>
      <c r="EC1261" s="16"/>
      <c r="ED1261" s="16"/>
      <c r="EE1261" s="16"/>
      <c r="EF1261" s="16"/>
      <c r="EG1261" s="16"/>
      <c r="EH1261" s="16"/>
      <c r="EI1261" s="16"/>
      <c r="EJ1261" s="16"/>
      <c r="EK1261" s="16"/>
      <c r="EL1261" s="16"/>
      <c r="EM1261" s="16"/>
      <c r="EN1261" s="16"/>
      <c r="EO1261" s="16"/>
      <c r="EP1261" s="16"/>
      <c r="EQ1261" s="16"/>
      <c r="ER1261" s="16"/>
      <c r="ES1261" s="16"/>
      <c r="ET1261" s="16"/>
      <c r="EU1261" s="16"/>
      <c r="EV1261" s="16"/>
      <c r="EW1261" s="16"/>
      <c r="EX1261" s="16"/>
      <c r="EY1261" s="16"/>
      <c r="EZ1261" s="16"/>
      <c r="FA1261" s="16"/>
      <c r="FB1261" s="16"/>
      <c r="FC1261" s="16"/>
      <c r="FD1261" s="16"/>
      <c r="FE1261" s="16"/>
      <c r="FF1261" s="16"/>
      <c r="FG1261" s="16"/>
      <c r="FH1261" s="16"/>
      <c r="FI1261" s="16"/>
      <c r="FJ1261" s="16"/>
      <c r="FK1261" s="16"/>
      <c r="FL1261" s="16"/>
      <c r="FM1261" s="16"/>
      <c r="FN1261" s="16"/>
      <c r="FO1261" s="16"/>
      <c r="FP1261" s="16"/>
      <c r="FQ1261" s="16"/>
      <c r="FR1261" s="16"/>
      <c r="FS1261" s="16"/>
      <c r="FT1261" s="16"/>
      <c r="FU1261" s="16"/>
      <c r="FV1261" s="16"/>
      <c r="FW1261" s="16"/>
      <c r="FX1261" s="16"/>
      <c r="FY1261" s="16"/>
      <c r="FZ1261" s="16"/>
      <c r="GA1261" s="16"/>
      <c r="GB1261" s="16"/>
      <c r="GC1261" s="16"/>
      <c r="GD1261" s="16"/>
      <c r="GE1261" s="16"/>
      <c r="GF1261" s="16"/>
      <c r="GG1261" s="16"/>
      <c r="GH1261" s="16"/>
      <c r="GI1261" s="16"/>
      <c r="GJ1261" s="16"/>
      <c r="GK1261" s="16"/>
      <c r="GL1261" s="16"/>
      <c r="GM1261" s="16"/>
      <c r="GN1261" s="16"/>
      <c r="GO1261" s="16"/>
      <c r="GP1261" s="16"/>
      <c r="GQ1261" s="16"/>
      <c r="GR1261" s="16"/>
      <c r="GS1261" s="16"/>
      <c r="GT1261" s="16"/>
      <c r="GU1261" s="16"/>
      <c r="GV1261" s="16"/>
      <c r="GW1261" s="16"/>
      <c r="GX1261" s="16"/>
      <c r="GY1261" s="16"/>
      <c r="GZ1261" s="16"/>
      <c r="HA1261" s="16"/>
      <c r="HB1261" s="16"/>
      <c r="HC1261" s="16"/>
      <c r="HD1261" s="16"/>
      <c r="HE1261" s="16"/>
      <c r="HF1261" s="16"/>
      <c r="HG1261" s="16"/>
      <c r="HH1261" s="16"/>
      <c r="HI1261" s="16"/>
      <c r="HJ1261" s="16"/>
      <c r="HK1261" s="16"/>
      <c r="HL1261" s="16"/>
      <c r="HM1261" s="16"/>
      <c r="HN1261" s="16"/>
      <c r="HO1261" s="16"/>
      <c r="HP1261" s="16"/>
      <c r="HQ1261" s="16"/>
      <c r="HR1261" s="16"/>
      <c r="HS1261" s="16"/>
      <c r="HT1261" s="16"/>
      <c r="HU1261" s="16"/>
      <c r="HV1261" s="16"/>
      <c r="HW1261" s="16"/>
      <c r="HX1261" s="16"/>
      <c r="HY1261" s="16"/>
      <c r="HZ1261" s="16"/>
      <c r="IA1261" s="16"/>
      <c r="IB1261" s="16"/>
      <c r="IC1261" s="16"/>
      <c r="ID1261" s="16"/>
      <c r="IE1261" s="16"/>
      <c r="IF1261" s="16"/>
      <c r="IG1261" s="16"/>
      <c r="IH1261" s="16"/>
      <c r="II1261" s="16"/>
      <c r="IJ1261" s="16"/>
      <c r="IK1261" s="16"/>
      <c r="IL1261" s="16"/>
      <c r="IM1261" s="16"/>
      <c r="IN1261" s="16"/>
      <c r="IO1261" s="16"/>
      <c r="IP1261" s="16"/>
      <c r="IQ1261" s="16"/>
      <c r="IR1261" s="16"/>
      <c r="IS1261" s="16"/>
      <c r="IT1261" s="16"/>
      <c r="IU1261" s="16"/>
      <c r="IV1261" s="16"/>
      <c r="IW1261" s="16"/>
      <c r="IX1261" s="16"/>
      <c r="IY1261" s="16"/>
      <c r="IZ1261" s="16"/>
      <c r="JA1261" s="16"/>
      <c r="JB1261" s="16"/>
      <c r="JC1261" s="16"/>
      <c r="JD1261" s="16"/>
      <c r="JE1261" s="16"/>
      <c r="JF1261" s="16"/>
      <c r="JG1261" s="16"/>
      <c r="JH1261" s="16"/>
      <c r="JI1261" s="16"/>
      <c r="JJ1261" s="16"/>
      <c r="JK1261" s="16"/>
      <c r="JL1261" s="16"/>
      <c r="JM1261" s="16"/>
      <c r="JN1261" s="16"/>
      <c r="JO1261" s="16"/>
      <c r="JP1261" s="16"/>
    </row>
    <row r="1262" spans="2:276" s="18" customFormat="1" ht="15.75" customHeight="1" x14ac:dyDescent="0.25">
      <c r="B1262" s="16"/>
      <c r="C1262" s="16"/>
      <c r="D1262" s="16"/>
      <c r="E1262" s="16"/>
      <c r="F1262" s="16"/>
      <c r="G1262" s="16"/>
      <c r="H1262" s="16"/>
      <c r="I1262" s="16"/>
      <c r="J1262" s="16"/>
      <c r="K1262" s="16"/>
      <c r="L1262" s="16"/>
      <c r="M1262" s="16"/>
      <c r="N1262" s="16"/>
      <c r="O1262" s="16"/>
      <c r="P1262" s="16"/>
      <c r="Q1262" s="16"/>
      <c r="R1262" s="16"/>
      <c r="S1262" s="16"/>
      <c r="T1262" s="16"/>
      <c r="U1262" s="16"/>
      <c r="V1262" s="16"/>
      <c r="W1262" s="16"/>
      <c r="X1262" s="16"/>
      <c r="Y1262" s="16"/>
      <c r="Z1262" s="16"/>
      <c r="AA1262" s="16"/>
      <c r="AB1262" s="16"/>
      <c r="AC1262" s="16"/>
      <c r="AD1262" s="16"/>
      <c r="AE1262" s="16"/>
      <c r="AF1262" s="16"/>
      <c r="AG1262" s="16"/>
      <c r="AH1262" s="16"/>
      <c r="AI1262" s="16"/>
      <c r="AJ1262" s="16"/>
      <c r="AK1262" s="16"/>
      <c r="AL1262" s="16"/>
      <c r="AM1262" s="16"/>
      <c r="AN1262" s="16"/>
      <c r="AO1262" s="16"/>
      <c r="AP1262" s="16"/>
      <c r="AQ1262" s="16"/>
      <c r="AR1262" s="16"/>
      <c r="AS1262" s="16"/>
      <c r="AT1262" s="16"/>
      <c r="AU1262" s="16"/>
      <c r="AV1262" s="16"/>
      <c r="AW1262" s="16"/>
      <c r="AX1262" s="16"/>
      <c r="AY1262" s="16"/>
      <c r="AZ1262" s="16"/>
      <c r="BA1262" s="16"/>
      <c r="BB1262" s="16"/>
      <c r="BC1262" s="16"/>
      <c r="BD1262" s="16"/>
      <c r="BE1262" s="16"/>
      <c r="BF1262" s="16"/>
      <c r="BG1262" s="16"/>
      <c r="BH1262" s="16"/>
      <c r="BI1262" s="16"/>
      <c r="BJ1262" s="16"/>
      <c r="BK1262" s="16"/>
      <c r="BL1262" s="16"/>
      <c r="BM1262" s="16"/>
      <c r="BN1262" s="16"/>
      <c r="BO1262" s="16"/>
      <c r="BP1262" s="16"/>
      <c r="BQ1262" s="16"/>
      <c r="BR1262" s="16"/>
      <c r="BS1262" s="16"/>
      <c r="BT1262" s="16"/>
      <c r="BU1262" s="16"/>
      <c r="BV1262" s="16"/>
      <c r="BW1262" s="16"/>
      <c r="BX1262" s="16"/>
      <c r="BY1262" s="16"/>
      <c r="BZ1262" s="16"/>
      <c r="CA1262" s="16"/>
      <c r="CB1262" s="16"/>
      <c r="CC1262" s="16"/>
      <c r="CD1262" s="16"/>
      <c r="CE1262" s="16"/>
      <c r="CF1262" s="16"/>
      <c r="CG1262" s="16"/>
      <c r="CH1262" s="16"/>
      <c r="CI1262" s="16"/>
      <c r="CJ1262" s="16"/>
      <c r="CK1262" s="16"/>
      <c r="CL1262" s="16"/>
      <c r="CM1262" s="16"/>
      <c r="CN1262" s="16"/>
      <c r="CO1262" s="16"/>
      <c r="CP1262" s="16"/>
      <c r="CQ1262" s="16"/>
      <c r="CR1262" s="16"/>
      <c r="CS1262" s="16"/>
      <c r="CT1262" s="16"/>
      <c r="CU1262" s="16"/>
      <c r="CV1262" s="16"/>
      <c r="CW1262" s="16"/>
      <c r="CX1262" s="16"/>
      <c r="CY1262" s="16"/>
      <c r="CZ1262" s="16"/>
      <c r="DA1262" s="16"/>
      <c r="DB1262" s="16"/>
      <c r="DC1262" s="16"/>
      <c r="DD1262" s="16"/>
      <c r="DE1262" s="16"/>
      <c r="DF1262" s="16"/>
      <c r="DG1262" s="16"/>
      <c r="DH1262" s="16"/>
      <c r="DI1262" s="16"/>
      <c r="DJ1262" s="16"/>
      <c r="DK1262" s="16"/>
      <c r="DL1262" s="16"/>
      <c r="DM1262" s="16"/>
      <c r="DN1262" s="16"/>
      <c r="DO1262" s="16"/>
      <c r="DP1262" s="16"/>
      <c r="DQ1262" s="16"/>
      <c r="DR1262" s="16"/>
      <c r="DS1262" s="16"/>
      <c r="DT1262" s="16"/>
      <c r="DU1262" s="16"/>
      <c r="DV1262" s="16"/>
      <c r="DW1262" s="16"/>
      <c r="DX1262" s="16"/>
      <c r="DY1262" s="16"/>
      <c r="DZ1262" s="16"/>
      <c r="EA1262" s="16"/>
      <c r="EB1262" s="16"/>
      <c r="EC1262" s="16"/>
      <c r="ED1262" s="16"/>
      <c r="EE1262" s="16"/>
      <c r="EF1262" s="16"/>
      <c r="EG1262" s="16"/>
      <c r="EH1262" s="16"/>
      <c r="EI1262" s="16"/>
      <c r="EJ1262" s="16"/>
      <c r="EK1262" s="16"/>
      <c r="EL1262" s="16"/>
      <c r="EM1262" s="16"/>
      <c r="EN1262" s="16"/>
      <c r="EO1262" s="16"/>
      <c r="EP1262" s="16"/>
      <c r="EQ1262" s="16"/>
      <c r="ER1262" s="16"/>
      <c r="ES1262" s="16"/>
      <c r="ET1262" s="16"/>
      <c r="EU1262" s="16"/>
      <c r="EV1262" s="16"/>
      <c r="EW1262" s="16"/>
      <c r="EX1262" s="16"/>
      <c r="EY1262" s="16"/>
      <c r="EZ1262" s="16"/>
      <c r="FA1262" s="16"/>
      <c r="FB1262" s="16"/>
      <c r="FC1262" s="16"/>
      <c r="FD1262" s="16"/>
      <c r="FE1262" s="16"/>
      <c r="FF1262" s="16"/>
      <c r="FG1262" s="16"/>
      <c r="FH1262" s="16"/>
      <c r="FI1262" s="16"/>
      <c r="FJ1262" s="16"/>
      <c r="FK1262" s="16"/>
      <c r="FL1262" s="16"/>
      <c r="FM1262" s="16"/>
      <c r="FN1262" s="16"/>
      <c r="FO1262" s="16"/>
      <c r="FP1262" s="16"/>
      <c r="FQ1262" s="16"/>
      <c r="FR1262" s="16"/>
      <c r="FS1262" s="16"/>
      <c r="FT1262" s="16"/>
      <c r="FU1262" s="16"/>
      <c r="FV1262" s="16"/>
      <c r="FW1262" s="16"/>
      <c r="FX1262" s="16"/>
      <c r="FY1262" s="16"/>
      <c r="FZ1262" s="16"/>
      <c r="GA1262" s="16"/>
      <c r="GB1262" s="16"/>
      <c r="GC1262" s="16"/>
      <c r="GD1262" s="16"/>
      <c r="GE1262" s="16"/>
      <c r="GF1262" s="16"/>
      <c r="GG1262" s="16"/>
      <c r="GH1262" s="16"/>
      <c r="GI1262" s="16"/>
      <c r="GJ1262" s="16"/>
      <c r="GK1262" s="16"/>
      <c r="GL1262" s="16"/>
      <c r="GM1262" s="16"/>
      <c r="GN1262" s="16"/>
      <c r="GO1262" s="16"/>
      <c r="GP1262" s="16"/>
      <c r="GQ1262" s="16"/>
      <c r="GR1262" s="16"/>
      <c r="GS1262" s="16"/>
      <c r="GT1262" s="16"/>
      <c r="GU1262" s="16"/>
      <c r="GV1262" s="16"/>
      <c r="GW1262" s="16"/>
      <c r="GX1262" s="16"/>
      <c r="GY1262" s="16"/>
      <c r="GZ1262" s="16"/>
      <c r="HA1262" s="16"/>
      <c r="HB1262" s="16"/>
      <c r="HC1262" s="16"/>
      <c r="HD1262" s="16"/>
      <c r="HE1262" s="16"/>
      <c r="HF1262" s="16"/>
      <c r="HG1262" s="16"/>
      <c r="HH1262" s="16"/>
      <c r="HI1262" s="16"/>
      <c r="HJ1262" s="16"/>
      <c r="HK1262" s="16"/>
      <c r="HL1262" s="16"/>
      <c r="HM1262" s="16"/>
      <c r="HN1262" s="16"/>
      <c r="HO1262" s="16"/>
      <c r="HP1262" s="16"/>
      <c r="HQ1262" s="16"/>
      <c r="HR1262" s="16"/>
      <c r="HS1262" s="16"/>
      <c r="HT1262" s="16"/>
      <c r="HU1262" s="16"/>
      <c r="HV1262" s="16"/>
      <c r="HW1262" s="16"/>
      <c r="HX1262" s="16"/>
      <c r="HY1262" s="16"/>
      <c r="HZ1262" s="16"/>
      <c r="IA1262" s="16"/>
      <c r="IB1262" s="16"/>
      <c r="IC1262" s="16"/>
      <c r="ID1262" s="16"/>
      <c r="IE1262" s="16"/>
      <c r="IF1262" s="16"/>
      <c r="IG1262" s="16"/>
      <c r="IH1262" s="16"/>
      <c r="II1262" s="16"/>
      <c r="IJ1262" s="16"/>
      <c r="IK1262" s="16"/>
      <c r="IL1262" s="16"/>
      <c r="IM1262" s="16"/>
      <c r="IN1262" s="16"/>
      <c r="IO1262" s="16"/>
      <c r="IP1262" s="16"/>
      <c r="IQ1262" s="16"/>
      <c r="IR1262" s="16"/>
      <c r="IS1262" s="16"/>
      <c r="IT1262" s="16"/>
      <c r="IU1262" s="16"/>
      <c r="IV1262" s="16"/>
      <c r="IW1262" s="16"/>
      <c r="IX1262" s="16"/>
      <c r="IY1262" s="16"/>
      <c r="IZ1262" s="16"/>
      <c r="JA1262" s="16"/>
      <c r="JB1262" s="16"/>
      <c r="JC1262" s="16"/>
      <c r="JD1262" s="16"/>
      <c r="JE1262" s="16"/>
      <c r="JF1262" s="16"/>
      <c r="JG1262" s="16"/>
      <c r="JH1262" s="16"/>
      <c r="JI1262" s="16"/>
      <c r="JJ1262" s="16"/>
      <c r="JK1262" s="16"/>
      <c r="JL1262" s="16"/>
      <c r="JM1262" s="16"/>
      <c r="JN1262" s="16"/>
      <c r="JO1262" s="16"/>
      <c r="JP1262" s="16"/>
    </row>
    <row r="1263" spans="2:276" s="18" customFormat="1" ht="15.75" customHeight="1" x14ac:dyDescent="0.25">
      <c r="B1263" s="16"/>
      <c r="C1263" s="16"/>
      <c r="D1263" s="16"/>
      <c r="E1263" s="16"/>
      <c r="F1263" s="16"/>
      <c r="G1263" s="16"/>
      <c r="H1263" s="16"/>
      <c r="I1263" s="16"/>
      <c r="J1263" s="16"/>
      <c r="K1263" s="16"/>
      <c r="L1263" s="16"/>
      <c r="M1263" s="16"/>
      <c r="N1263" s="16"/>
      <c r="O1263" s="16"/>
      <c r="P1263" s="16"/>
      <c r="Q1263" s="16"/>
      <c r="R1263" s="16"/>
      <c r="S1263" s="16"/>
      <c r="T1263" s="16"/>
      <c r="U1263" s="16"/>
      <c r="V1263" s="16"/>
      <c r="W1263" s="16"/>
      <c r="X1263" s="16"/>
      <c r="Y1263" s="16"/>
      <c r="Z1263" s="16"/>
      <c r="AA1263" s="16"/>
      <c r="AB1263" s="16"/>
      <c r="AC1263" s="16"/>
      <c r="AD1263" s="16"/>
      <c r="AE1263" s="16"/>
      <c r="AF1263" s="16"/>
      <c r="AG1263" s="16"/>
      <c r="AH1263" s="16"/>
      <c r="AI1263" s="16"/>
      <c r="AJ1263" s="16"/>
      <c r="AK1263" s="16"/>
      <c r="AL1263" s="16"/>
      <c r="AM1263" s="16"/>
      <c r="AN1263" s="16"/>
      <c r="AO1263" s="16"/>
      <c r="AP1263" s="16"/>
      <c r="AQ1263" s="16"/>
      <c r="AR1263" s="16"/>
      <c r="AS1263" s="16"/>
      <c r="AT1263" s="16"/>
      <c r="AU1263" s="16"/>
      <c r="AV1263" s="16"/>
      <c r="AW1263" s="16"/>
      <c r="AX1263" s="16"/>
      <c r="AY1263" s="16"/>
      <c r="AZ1263" s="16"/>
      <c r="BA1263" s="16"/>
      <c r="BB1263" s="16"/>
      <c r="BC1263" s="16"/>
      <c r="BD1263" s="16"/>
      <c r="BE1263" s="16"/>
      <c r="BF1263" s="16"/>
      <c r="BG1263" s="16"/>
      <c r="BH1263" s="16"/>
      <c r="BI1263" s="16"/>
      <c r="BJ1263" s="16"/>
      <c r="BK1263" s="16"/>
      <c r="BL1263" s="16"/>
      <c r="BM1263" s="16"/>
      <c r="BN1263" s="16"/>
      <c r="BO1263" s="16"/>
      <c r="BP1263" s="16"/>
      <c r="BQ1263" s="16"/>
      <c r="BR1263" s="16"/>
      <c r="BS1263" s="16"/>
      <c r="BT1263" s="16"/>
      <c r="BU1263" s="16"/>
      <c r="BV1263" s="16"/>
      <c r="BW1263" s="16"/>
      <c r="BX1263" s="16"/>
      <c r="BY1263" s="16"/>
      <c r="BZ1263" s="16"/>
      <c r="CA1263" s="16"/>
      <c r="CB1263" s="16"/>
      <c r="CC1263" s="16"/>
      <c r="CD1263" s="16"/>
      <c r="CE1263" s="16"/>
      <c r="CF1263" s="16"/>
      <c r="CG1263" s="16"/>
      <c r="CH1263" s="16"/>
      <c r="CI1263" s="16"/>
      <c r="CJ1263" s="16"/>
      <c r="CK1263" s="16"/>
      <c r="CL1263" s="16"/>
      <c r="CM1263" s="16"/>
      <c r="CN1263" s="16"/>
      <c r="CO1263" s="16"/>
      <c r="CP1263" s="16"/>
      <c r="CQ1263" s="16"/>
      <c r="CR1263" s="16"/>
      <c r="CS1263" s="16"/>
      <c r="CT1263" s="16"/>
      <c r="CU1263" s="16"/>
      <c r="CV1263" s="16"/>
      <c r="CW1263" s="16"/>
      <c r="CX1263" s="16"/>
      <c r="CY1263" s="16"/>
      <c r="CZ1263" s="16"/>
      <c r="DA1263" s="16"/>
      <c r="DB1263" s="16"/>
      <c r="DC1263" s="16"/>
      <c r="DD1263" s="16"/>
      <c r="DE1263" s="16"/>
      <c r="DF1263" s="16"/>
      <c r="DG1263" s="16"/>
      <c r="DH1263" s="16"/>
      <c r="DI1263" s="16"/>
      <c r="DJ1263" s="16"/>
      <c r="DK1263" s="16"/>
      <c r="DL1263" s="16"/>
      <c r="DM1263" s="16"/>
      <c r="DN1263" s="16"/>
      <c r="DO1263" s="16"/>
      <c r="DP1263" s="16"/>
      <c r="DQ1263" s="16"/>
      <c r="DR1263" s="16"/>
      <c r="DS1263" s="16"/>
      <c r="DT1263" s="16"/>
      <c r="DU1263" s="16"/>
      <c r="DV1263" s="16"/>
      <c r="DW1263" s="16"/>
      <c r="DX1263" s="16"/>
      <c r="DY1263" s="16"/>
      <c r="DZ1263" s="16"/>
      <c r="EA1263" s="16"/>
      <c r="EB1263" s="16"/>
      <c r="EC1263" s="16"/>
      <c r="ED1263" s="16"/>
      <c r="EE1263" s="16"/>
      <c r="EF1263" s="16"/>
      <c r="EG1263" s="16"/>
      <c r="EH1263" s="16"/>
      <c r="EI1263" s="16"/>
      <c r="EJ1263" s="16"/>
      <c r="EK1263" s="16"/>
      <c r="EL1263" s="16"/>
      <c r="EM1263" s="16"/>
      <c r="EN1263" s="16"/>
      <c r="EO1263" s="16"/>
      <c r="EP1263" s="16"/>
      <c r="EQ1263" s="16"/>
      <c r="ER1263" s="16"/>
      <c r="ES1263" s="16"/>
      <c r="ET1263" s="16"/>
      <c r="EU1263" s="16"/>
      <c r="EV1263" s="16"/>
      <c r="EW1263" s="16"/>
      <c r="EX1263" s="16"/>
      <c r="EY1263" s="16"/>
      <c r="EZ1263" s="16"/>
      <c r="FA1263" s="16"/>
      <c r="FB1263" s="16"/>
      <c r="FC1263" s="16"/>
      <c r="FD1263" s="16"/>
      <c r="FE1263" s="16"/>
      <c r="FF1263" s="16"/>
      <c r="FG1263" s="16"/>
      <c r="FH1263" s="16"/>
      <c r="FI1263" s="16"/>
      <c r="FJ1263" s="16"/>
      <c r="FK1263" s="16"/>
      <c r="FL1263" s="16"/>
      <c r="FM1263" s="16"/>
      <c r="FN1263" s="16"/>
      <c r="FO1263" s="16"/>
      <c r="FP1263" s="16"/>
      <c r="FQ1263" s="16"/>
      <c r="FR1263" s="16"/>
      <c r="FS1263" s="16"/>
      <c r="FT1263" s="16"/>
      <c r="FU1263" s="16"/>
      <c r="FV1263" s="16"/>
      <c r="FW1263" s="16"/>
      <c r="FX1263" s="16"/>
      <c r="FY1263" s="16"/>
      <c r="FZ1263" s="16"/>
      <c r="GA1263" s="16"/>
      <c r="GB1263" s="16"/>
      <c r="GC1263" s="16"/>
      <c r="GD1263" s="16"/>
      <c r="GE1263" s="16"/>
      <c r="GF1263" s="16"/>
      <c r="GG1263" s="16"/>
      <c r="GH1263" s="16"/>
      <c r="GI1263" s="16"/>
      <c r="GJ1263" s="16"/>
      <c r="GK1263" s="16"/>
      <c r="GL1263" s="16"/>
      <c r="GM1263" s="16"/>
      <c r="GN1263" s="16"/>
      <c r="GO1263" s="16"/>
      <c r="GP1263" s="16"/>
      <c r="GQ1263" s="16"/>
      <c r="GR1263" s="16"/>
      <c r="GS1263" s="16"/>
      <c r="GT1263" s="16"/>
      <c r="GU1263" s="16"/>
      <c r="GV1263" s="16"/>
      <c r="GW1263" s="16"/>
      <c r="GX1263" s="16"/>
      <c r="GY1263" s="16"/>
      <c r="GZ1263" s="16"/>
      <c r="HA1263" s="16"/>
      <c r="HB1263" s="16"/>
      <c r="HC1263" s="16"/>
      <c r="HD1263" s="16"/>
      <c r="HE1263" s="16"/>
      <c r="HF1263" s="16"/>
      <c r="HG1263" s="16"/>
      <c r="HH1263" s="16"/>
      <c r="HI1263" s="16"/>
      <c r="HJ1263" s="16"/>
      <c r="HK1263" s="16"/>
      <c r="HL1263" s="16"/>
      <c r="HM1263" s="16"/>
      <c r="HN1263" s="16"/>
      <c r="HO1263" s="16"/>
      <c r="HP1263" s="16"/>
      <c r="HQ1263" s="16"/>
      <c r="HR1263" s="16"/>
      <c r="HS1263" s="16"/>
      <c r="HT1263" s="16"/>
      <c r="HU1263" s="16"/>
      <c r="HV1263" s="16"/>
      <c r="HW1263" s="16"/>
      <c r="HX1263" s="16"/>
      <c r="HY1263" s="16"/>
      <c r="HZ1263" s="16"/>
      <c r="IA1263" s="16"/>
      <c r="IB1263" s="16"/>
      <c r="IC1263" s="16"/>
      <c r="ID1263" s="16"/>
      <c r="IE1263" s="16"/>
      <c r="IF1263" s="16"/>
      <c r="IG1263" s="16"/>
      <c r="IH1263" s="16"/>
      <c r="II1263" s="16"/>
      <c r="IJ1263" s="16"/>
      <c r="IK1263" s="16"/>
      <c r="IL1263" s="16"/>
      <c r="IM1263" s="16"/>
      <c r="IN1263" s="16"/>
      <c r="IO1263" s="16"/>
      <c r="IP1263" s="16"/>
      <c r="IQ1263" s="16"/>
      <c r="IR1263" s="16"/>
      <c r="IS1263" s="16"/>
      <c r="IT1263" s="16"/>
      <c r="IU1263" s="16"/>
      <c r="IV1263" s="16"/>
      <c r="IW1263" s="16"/>
      <c r="IX1263" s="16"/>
      <c r="IY1263" s="16"/>
      <c r="IZ1263" s="16"/>
      <c r="JA1263" s="16"/>
      <c r="JB1263" s="16"/>
      <c r="JC1263" s="16"/>
      <c r="JD1263" s="16"/>
      <c r="JE1263" s="16"/>
      <c r="JF1263" s="16"/>
      <c r="JG1263" s="16"/>
      <c r="JH1263" s="16"/>
      <c r="JI1263" s="16"/>
      <c r="JJ1263" s="16"/>
      <c r="JK1263" s="16"/>
      <c r="JL1263" s="16"/>
      <c r="JM1263" s="16"/>
      <c r="JN1263" s="16"/>
      <c r="JO1263" s="16"/>
      <c r="JP1263" s="16"/>
    </row>
    <row r="1264" spans="2:276" s="18" customFormat="1" ht="15.75" customHeight="1" x14ac:dyDescent="0.25">
      <c r="B1264" s="16"/>
      <c r="C1264" s="16"/>
      <c r="D1264" s="16"/>
      <c r="E1264" s="16"/>
      <c r="F1264" s="16"/>
      <c r="G1264" s="16"/>
      <c r="H1264" s="16"/>
      <c r="I1264" s="16"/>
      <c r="J1264" s="16"/>
      <c r="K1264" s="16"/>
      <c r="L1264" s="16"/>
      <c r="M1264" s="16"/>
      <c r="N1264" s="16"/>
      <c r="O1264" s="16"/>
      <c r="P1264" s="16"/>
      <c r="Q1264" s="16"/>
      <c r="R1264" s="16"/>
      <c r="S1264" s="16"/>
      <c r="T1264" s="16"/>
      <c r="U1264" s="16"/>
      <c r="V1264" s="16"/>
      <c r="W1264" s="16"/>
      <c r="X1264" s="16"/>
      <c r="Y1264" s="16"/>
      <c r="Z1264" s="16"/>
      <c r="AA1264" s="16"/>
      <c r="AB1264" s="16"/>
      <c r="AC1264" s="16"/>
      <c r="AD1264" s="16"/>
      <c r="AE1264" s="16"/>
      <c r="AF1264" s="16"/>
      <c r="AG1264" s="16"/>
      <c r="AH1264" s="16"/>
      <c r="AI1264" s="16"/>
      <c r="AJ1264" s="16"/>
      <c r="AK1264" s="16"/>
      <c r="AL1264" s="16"/>
      <c r="AM1264" s="16"/>
      <c r="AN1264" s="16"/>
      <c r="AO1264" s="16"/>
      <c r="AP1264" s="16"/>
      <c r="AQ1264" s="16"/>
      <c r="AR1264" s="16"/>
      <c r="AS1264" s="16"/>
      <c r="AT1264" s="16"/>
      <c r="AU1264" s="16"/>
      <c r="AV1264" s="16"/>
      <c r="AW1264" s="16"/>
      <c r="AX1264" s="16"/>
      <c r="AY1264" s="16"/>
      <c r="AZ1264" s="16"/>
      <c r="BA1264" s="16"/>
      <c r="BB1264" s="16"/>
      <c r="BC1264" s="16"/>
      <c r="BD1264" s="16"/>
      <c r="BE1264" s="16"/>
      <c r="BF1264" s="16"/>
      <c r="BG1264" s="16"/>
      <c r="BH1264" s="16"/>
      <c r="BI1264" s="16"/>
      <c r="BJ1264" s="16"/>
      <c r="BK1264" s="16"/>
      <c r="BL1264" s="16"/>
      <c r="BM1264" s="16"/>
      <c r="BN1264" s="16"/>
      <c r="BO1264" s="16"/>
      <c r="BP1264" s="16"/>
      <c r="BQ1264" s="16"/>
      <c r="BR1264" s="16"/>
      <c r="BS1264" s="16"/>
      <c r="BT1264" s="16"/>
      <c r="BU1264" s="16"/>
      <c r="BV1264" s="16"/>
      <c r="BW1264" s="16"/>
      <c r="BX1264" s="16"/>
      <c r="BY1264" s="16"/>
      <c r="BZ1264" s="16"/>
      <c r="CA1264" s="16"/>
      <c r="CB1264" s="16"/>
      <c r="CC1264" s="16"/>
      <c r="CD1264" s="16"/>
      <c r="CE1264" s="16"/>
      <c r="CF1264" s="16"/>
      <c r="CG1264" s="16"/>
      <c r="CH1264" s="16"/>
      <c r="CI1264" s="16"/>
      <c r="CJ1264" s="16"/>
      <c r="CK1264" s="16"/>
      <c r="CL1264" s="16"/>
      <c r="CM1264" s="16"/>
      <c r="CN1264" s="16"/>
      <c r="CO1264" s="16"/>
      <c r="CP1264" s="16"/>
      <c r="CQ1264" s="16"/>
      <c r="CR1264" s="16"/>
      <c r="CS1264" s="16"/>
      <c r="CT1264" s="16"/>
      <c r="CU1264" s="16"/>
      <c r="CV1264" s="16"/>
      <c r="CW1264" s="16"/>
      <c r="CX1264" s="16"/>
      <c r="CY1264" s="16"/>
      <c r="CZ1264" s="16"/>
      <c r="DA1264" s="16"/>
      <c r="DB1264" s="16"/>
      <c r="DC1264" s="16"/>
      <c r="DD1264" s="16"/>
      <c r="DE1264" s="16"/>
      <c r="DF1264" s="16"/>
      <c r="DG1264" s="16"/>
      <c r="DH1264" s="16"/>
      <c r="DI1264" s="16"/>
      <c r="DJ1264" s="16"/>
      <c r="DK1264" s="16"/>
      <c r="DL1264" s="16"/>
      <c r="DM1264" s="16"/>
      <c r="DN1264" s="16"/>
      <c r="DO1264" s="16"/>
      <c r="DP1264" s="16"/>
      <c r="DQ1264" s="16"/>
      <c r="DR1264" s="16"/>
      <c r="DS1264" s="16"/>
      <c r="DT1264" s="16"/>
      <c r="DU1264" s="16"/>
      <c r="DV1264" s="16"/>
      <c r="DW1264" s="16"/>
      <c r="DX1264" s="16"/>
      <c r="DY1264" s="16"/>
      <c r="DZ1264" s="16"/>
      <c r="EA1264" s="16"/>
      <c r="EB1264" s="16"/>
      <c r="EC1264" s="16"/>
      <c r="ED1264" s="16"/>
      <c r="EE1264" s="16"/>
      <c r="EF1264" s="16"/>
      <c r="EG1264" s="16"/>
      <c r="EH1264" s="16"/>
      <c r="EI1264" s="16"/>
      <c r="EJ1264" s="16"/>
      <c r="EK1264" s="16"/>
      <c r="EL1264" s="16"/>
      <c r="EM1264" s="16"/>
      <c r="EN1264" s="16"/>
      <c r="EO1264" s="16"/>
      <c r="EP1264" s="16"/>
      <c r="EQ1264" s="16"/>
      <c r="ER1264" s="16"/>
      <c r="ES1264" s="16"/>
      <c r="ET1264" s="16"/>
      <c r="EU1264" s="16"/>
      <c r="EV1264" s="16"/>
      <c r="EW1264" s="16"/>
      <c r="EX1264" s="16"/>
      <c r="EY1264" s="16"/>
      <c r="EZ1264" s="16"/>
      <c r="FA1264" s="16"/>
      <c r="FB1264" s="16"/>
      <c r="FC1264" s="16"/>
      <c r="FD1264" s="16"/>
      <c r="FE1264" s="16"/>
      <c r="FF1264" s="16"/>
      <c r="FG1264" s="16"/>
      <c r="FH1264" s="16"/>
      <c r="FI1264" s="16"/>
      <c r="FJ1264" s="16"/>
      <c r="FK1264" s="16"/>
      <c r="FL1264" s="16"/>
      <c r="FM1264" s="16"/>
      <c r="FN1264" s="16"/>
      <c r="FO1264" s="16"/>
      <c r="FP1264" s="16"/>
      <c r="FQ1264" s="16"/>
      <c r="FR1264" s="16"/>
      <c r="FS1264" s="16"/>
      <c r="FT1264" s="16"/>
      <c r="FU1264" s="16"/>
      <c r="FV1264" s="16"/>
      <c r="FW1264" s="16"/>
      <c r="FX1264" s="16"/>
      <c r="FY1264" s="16"/>
      <c r="FZ1264" s="16"/>
      <c r="GA1264" s="16"/>
      <c r="GB1264" s="16"/>
      <c r="GC1264" s="16"/>
      <c r="GD1264" s="16"/>
      <c r="GE1264" s="16"/>
      <c r="GF1264" s="16"/>
      <c r="GG1264" s="16"/>
      <c r="GH1264" s="16"/>
      <c r="GI1264" s="16"/>
      <c r="GJ1264" s="16"/>
      <c r="GK1264" s="16"/>
      <c r="GL1264" s="16"/>
      <c r="GM1264" s="16"/>
      <c r="GN1264" s="16"/>
      <c r="GO1264" s="16"/>
      <c r="GP1264" s="16"/>
      <c r="GQ1264" s="16"/>
      <c r="GR1264" s="16"/>
      <c r="GS1264" s="16"/>
      <c r="GT1264" s="16"/>
      <c r="GU1264" s="16"/>
      <c r="GV1264" s="16"/>
      <c r="GW1264" s="16"/>
      <c r="GX1264" s="16"/>
      <c r="GY1264" s="16"/>
      <c r="GZ1264" s="16"/>
      <c r="HA1264" s="16"/>
      <c r="HB1264" s="16"/>
      <c r="HC1264" s="16"/>
      <c r="HD1264" s="16"/>
      <c r="HE1264" s="16"/>
      <c r="HF1264" s="16"/>
      <c r="HG1264" s="16"/>
      <c r="HH1264" s="16"/>
      <c r="HI1264" s="16"/>
      <c r="HJ1264" s="16"/>
      <c r="HK1264" s="16"/>
      <c r="HL1264" s="16"/>
      <c r="HM1264" s="16"/>
      <c r="HN1264" s="16"/>
      <c r="HO1264" s="16"/>
      <c r="HP1264" s="16"/>
      <c r="HQ1264" s="16"/>
      <c r="HR1264" s="16"/>
      <c r="HS1264" s="16"/>
      <c r="HT1264" s="16"/>
      <c r="HU1264" s="16"/>
      <c r="HV1264" s="16"/>
      <c r="HW1264" s="16"/>
      <c r="HX1264" s="16"/>
      <c r="HY1264" s="16"/>
      <c r="HZ1264" s="16"/>
      <c r="IA1264" s="16"/>
      <c r="IB1264" s="16"/>
      <c r="IC1264" s="16"/>
      <c r="ID1264" s="16"/>
      <c r="IE1264" s="16"/>
      <c r="IF1264" s="16"/>
      <c r="IG1264" s="16"/>
      <c r="IH1264" s="16"/>
      <c r="II1264" s="16"/>
      <c r="IJ1264" s="16"/>
      <c r="IK1264" s="16"/>
      <c r="IL1264" s="16"/>
      <c r="IM1264" s="16"/>
      <c r="IN1264" s="16"/>
      <c r="IO1264" s="16"/>
      <c r="IP1264" s="16"/>
      <c r="IQ1264" s="16"/>
      <c r="IR1264" s="16"/>
      <c r="IS1264" s="16"/>
      <c r="IT1264" s="16"/>
      <c r="IU1264" s="16"/>
      <c r="IV1264" s="16"/>
      <c r="IW1264" s="16"/>
      <c r="IX1264" s="16"/>
      <c r="IY1264" s="16"/>
      <c r="IZ1264" s="16"/>
      <c r="JA1264" s="16"/>
      <c r="JB1264" s="16"/>
      <c r="JC1264" s="16"/>
      <c r="JD1264" s="16"/>
      <c r="JE1264" s="16"/>
      <c r="JF1264" s="16"/>
      <c r="JG1264" s="16"/>
      <c r="JH1264" s="16"/>
      <c r="JI1264" s="16"/>
      <c r="JJ1264" s="16"/>
      <c r="JK1264" s="16"/>
      <c r="JL1264" s="16"/>
      <c r="JM1264" s="16"/>
      <c r="JN1264" s="16"/>
      <c r="JO1264" s="16"/>
      <c r="JP1264" s="16"/>
    </row>
    <row r="1265" spans="2:276" s="18" customFormat="1" ht="15.75" customHeight="1" x14ac:dyDescent="0.25">
      <c r="B1265" s="16"/>
      <c r="C1265" s="16"/>
      <c r="D1265" s="16"/>
      <c r="E1265" s="16"/>
      <c r="F1265" s="16"/>
      <c r="G1265" s="16"/>
      <c r="H1265" s="16"/>
      <c r="I1265" s="16"/>
      <c r="J1265" s="16"/>
      <c r="K1265" s="16"/>
      <c r="L1265" s="16"/>
      <c r="M1265" s="16"/>
      <c r="N1265" s="16"/>
      <c r="O1265" s="16"/>
      <c r="P1265" s="16"/>
      <c r="Q1265" s="16"/>
      <c r="R1265" s="16"/>
      <c r="S1265" s="16"/>
      <c r="T1265" s="16"/>
      <c r="U1265" s="16"/>
      <c r="V1265" s="16"/>
      <c r="W1265" s="16"/>
      <c r="X1265" s="16"/>
      <c r="Y1265" s="16"/>
      <c r="Z1265" s="16"/>
      <c r="AA1265" s="16"/>
      <c r="AB1265" s="16"/>
      <c r="AC1265" s="16"/>
      <c r="AD1265" s="16"/>
      <c r="AE1265" s="16"/>
      <c r="AF1265" s="16"/>
      <c r="AG1265" s="16"/>
      <c r="AH1265" s="16"/>
      <c r="AI1265" s="16"/>
      <c r="AJ1265" s="16"/>
      <c r="AK1265" s="16"/>
      <c r="AL1265" s="16"/>
      <c r="AM1265" s="16"/>
      <c r="AN1265" s="16"/>
      <c r="AO1265" s="16"/>
      <c r="AP1265" s="16"/>
      <c r="AQ1265" s="16"/>
      <c r="AR1265" s="16"/>
      <c r="AS1265" s="16"/>
      <c r="AT1265" s="16"/>
      <c r="AU1265" s="16"/>
      <c r="AV1265" s="16"/>
      <c r="AW1265" s="16"/>
      <c r="AX1265" s="16"/>
      <c r="AY1265" s="16"/>
      <c r="AZ1265" s="16"/>
      <c r="BA1265" s="16"/>
      <c r="BB1265" s="16"/>
      <c r="BC1265" s="16"/>
      <c r="BD1265" s="16"/>
      <c r="BE1265" s="16"/>
      <c r="BF1265" s="16"/>
      <c r="BG1265" s="16"/>
      <c r="BH1265" s="16"/>
      <c r="BI1265" s="16"/>
      <c r="BJ1265" s="16"/>
      <c r="BK1265" s="16"/>
      <c r="BL1265" s="16"/>
      <c r="BM1265" s="16"/>
      <c r="BN1265" s="16"/>
      <c r="BO1265" s="16"/>
      <c r="BP1265" s="16"/>
      <c r="BQ1265" s="16"/>
      <c r="BR1265" s="16"/>
      <c r="BS1265" s="16"/>
      <c r="BT1265" s="16"/>
      <c r="BU1265" s="16"/>
      <c r="BV1265" s="16"/>
      <c r="BW1265" s="16"/>
      <c r="BX1265" s="16"/>
      <c r="BY1265" s="16"/>
      <c r="BZ1265" s="16"/>
      <c r="CA1265" s="16"/>
      <c r="CB1265" s="16"/>
      <c r="CC1265" s="16"/>
      <c r="CD1265" s="16"/>
      <c r="CE1265" s="16"/>
      <c r="CF1265" s="16"/>
      <c r="CG1265" s="16"/>
      <c r="CH1265" s="16"/>
      <c r="CI1265" s="16"/>
      <c r="CJ1265" s="16"/>
      <c r="CK1265" s="16"/>
      <c r="CL1265" s="16"/>
      <c r="CM1265" s="16"/>
      <c r="CN1265" s="16"/>
      <c r="CO1265" s="16"/>
      <c r="CP1265" s="16"/>
      <c r="CQ1265" s="16"/>
      <c r="CR1265" s="16"/>
      <c r="CS1265" s="16"/>
      <c r="CT1265" s="16"/>
      <c r="CU1265" s="16"/>
      <c r="CV1265" s="16"/>
      <c r="CW1265" s="16"/>
      <c r="CX1265" s="16"/>
      <c r="CY1265" s="16"/>
      <c r="CZ1265" s="16"/>
      <c r="DA1265" s="16"/>
      <c r="DB1265" s="16"/>
      <c r="DC1265" s="16"/>
      <c r="DD1265" s="16"/>
      <c r="DE1265" s="16"/>
      <c r="DF1265" s="16"/>
      <c r="DG1265" s="16"/>
      <c r="DH1265" s="16"/>
      <c r="DI1265" s="16"/>
      <c r="DJ1265" s="16"/>
      <c r="DK1265" s="16"/>
      <c r="DL1265" s="16"/>
      <c r="DM1265" s="16"/>
      <c r="DN1265" s="16"/>
      <c r="DO1265" s="16"/>
      <c r="DP1265" s="16"/>
      <c r="DQ1265" s="16"/>
      <c r="DR1265" s="16"/>
      <c r="DS1265" s="16"/>
      <c r="DT1265" s="16"/>
      <c r="DU1265" s="16"/>
      <c r="DV1265" s="16"/>
      <c r="DW1265" s="16"/>
      <c r="DX1265" s="16"/>
      <c r="DY1265" s="16"/>
      <c r="DZ1265" s="16"/>
      <c r="EA1265" s="16"/>
      <c r="EB1265" s="16"/>
      <c r="EC1265" s="16"/>
      <c r="ED1265" s="16"/>
      <c r="EE1265" s="16"/>
      <c r="EF1265" s="16"/>
      <c r="EG1265" s="16"/>
      <c r="EH1265" s="16"/>
      <c r="EI1265" s="16"/>
      <c r="EJ1265" s="16"/>
      <c r="EK1265" s="16"/>
      <c r="EL1265" s="16"/>
      <c r="EM1265" s="16"/>
      <c r="EN1265" s="16"/>
      <c r="EO1265" s="16"/>
      <c r="EP1265" s="16"/>
      <c r="EQ1265" s="16"/>
      <c r="ER1265" s="16"/>
      <c r="ES1265" s="16"/>
      <c r="ET1265" s="16"/>
      <c r="EU1265" s="16"/>
      <c r="EV1265" s="16"/>
      <c r="EW1265" s="16"/>
      <c r="EX1265" s="16"/>
      <c r="EY1265" s="16"/>
      <c r="EZ1265" s="16"/>
      <c r="FA1265" s="16"/>
      <c r="FB1265" s="16"/>
      <c r="FC1265" s="16"/>
      <c r="FD1265" s="16"/>
      <c r="FE1265" s="16"/>
      <c r="FF1265" s="16"/>
      <c r="FG1265" s="16"/>
      <c r="FH1265" s="16"/>
      <c r="FI1265" s="16"/>
      <c r="FJ1265" s="16"/>
      <c r="FK1265" s="16"/>
      <c r="FL1265" s="16"/>
      <c r="FM1265" s="16"/>
      <c r="FN1265" s="16"/>
      <c r="FO1265" s="16"/>
      <c r="FP1265" s="16"/>
      <c r="FQ1265" s="16"/>
      <c r="FR1265" s="16"/>
      <c r="FS1265" s="16"/>
      <c r="FT1265" s="16"/>
      <c r="FU1265" s="16"/>
      <c r="FV1265" s="16"/>
      <c r="FW1265" s="16"/>
      <c r="FX1265" s="16"/>
      <c r="FY1265" s="16"/>
      <c r="FZ1265" s="16"/>
      <c r="GA1265" s="16"/>
      <c r="GB1265" s="16"/>
      <c r="GC1265" s="16"/>
      <c r="GD1265" s="16"/>
      <c r="GE1265" s="16"/>
      <c r="GF1265" s="16"/>
      <c r="GG1265" s="16"/>
      <c r="GH1265" s="16"/>
      <c r="GI1265" s="16"/>
      <c r="GJ1265" s="16"/>
      <c r="GK1265" s="16"/>
      <c r="GL1265" s="16"/>
      <c r="GM1265" s="16"/>
      <c r="GN1265" s="16"/>
      <c r="GO1265" s="16"/>
      <c r="GP1265" s="16"/>
      <c r="GQ1265" s="16"/>
      <c r="GR1265" s="16"/>
      <c r="GS1265" s="16"/>
      <c r="GT1265" s="16"/>
      <c r="GU1265" s="16"/>
      <c r="GV1265" s="16"/>
      <c r="GW1265" s="16"/>
      <c r="GX1265" s="16"/>
      <c r="GY1265" s="16"/>
      <c r="GZ1265" s="16"/>
      <c r="HA1265" s="16"/>
      <c r="HB1265" s="16"/>
      <c r="HC1265" s="16"/>
      <c r="HD1265" s="16"/>
      <c r="HE1265" s="16"/>
      <c r="HF1265" s="16"/>
      <c r="HG1265" s="16"/>
      <c r="HH1265" s="16"/>
      <c r="HI1265" s="16"/>
      <c r="HJ1265" s="16"/>
      <c r="HK1265" s="16"/>
      <c r="HL1265" s="16"/>
      <c r="HM1265" s="16"/>
      <c r="HN1265" s="16"/>
      <c r="HO1265" s="16"/>
      <c r="HP1265" s="16"/>
      <c r="HQ1265" s="16"/>
      <c r="HR1265" s="16"/>
      <c r="HS1265" s="16"/>
      <c r="HT1265" s="16"/>
      <c r="HU1265" s="16"/>
      <c r="HV1265" s="16"/>
      <c r="HW1265" s="16"/>
      <c r="HX1265" s="16"/>
      <c r="HY1265" s="16"/>
      <c r="HZ1265" s="16"/>
      <c r="IA1265" s="16"/>
      <c r="IB1265" s="16"/>
      <c r="IC1265" s="16"/>
      <c r="ID1265" s="16"/>
      <c r="IE1265" s="16"/>
      <c r="IF1265" s="16"/>
      <c r="IG1265" s="16"/>
      <c r="IH1265" s="16"/>
      <c r="II1265" s="16"/>
      <c r="IJ1265" s="16"/>
      <c r="IK1265" s="16"/>
      <c r="IL1265" s="16"/>
      <c r="IM1265" s="16"/>
      <c r="IN1265" s="16"/>
      <c r="IO1265" s="16"/>
      <c r="IP1265" s="16"/>
      <c r="IQ1265" s="16"/>
      <c r="IR1265" s="16"/>
      <c r="IS1265" s="16"/>
      <c r="IT1265" s="16"/>
      <c r="IU1265" s="16"/>
      <c r="IV1265" s="16"/>
      <c r="IW1265" s="16"/>
      <c r="IX1265" s="16"/>
      <c r="IY1265" s="16"/>
      <c r="IZ1265" s="16"/>
      <c r="JA1265" s="16"/>
      <c r="JB1265" s="16"/>
      <c r="JC1265" s="16"/>
      <c r="JD1265" s="16"/>
      <c r="JE1265" s="16"/>
      <c r="JF1265" s="16"/>
      <c r="JG1265" s="16"/>
      <c r="JH1265" s="16"/>
      <c r="JI1265" s="16"/>
      <c r="JJ1265" s="16"/>
      <c r="JK1265" s="16"/>
      <c r="JL1265" s="16"/>
      <c r="JM1265" s="16"/>
      <c r="JN1265" s="16"/>
      <c r="JO1265" s="16"/>
      <c r="JP1265" s="16"/>
    </row>
    <row r="1266" spans="2:276" s="18" customFormat="1" ht="15.75" customHeight="1" x14ac:dyDescent="0.25">
      <c r="B1266" s="16"/>
      <c r="C1266" s="16"/>
      <c r="D1266" s="16"/>
      <c r="E1266" s="16"/>
      <c r="F1266" s="16"/>
      <c r="G1266" s="16"/>
      <c r="H1266" s="16"/>
      <c r="I1266" s="16"/>
      <c r="J1266" s="16"/>
      <c r="K1266" s="16"/>
      <c r="L1266" s="16"/>
      <c r="M1266" s="16"/>
      <c r="N1266" s="16"/>
      <c r="O1266" s="16"/>
      <c r="P1266" s="16"/>
      <c r="Q1266" s="16"/>
      <c r="R1266" s="16"/>
      <c r="S1266" s="16"/>
      <c r="T1266" s="16"/>
      <c r="U1266" s="16"/>
      <c r="V1266" s="16"/>
      <c r="W1266" s="16"/>
      <c r="X1266" s="16"/>
      <c r="Y1266" s="16"/>
      <c r="Z1266" s="16"/>
      <c r="AA1266" s="16"/>
      <c r="AB1266" s="16"/>
      <c r="AC1266" s="16"/>
      <c r="AD1266" s="16"/>
      <c r="AE1266" s="16"/>
      <c r="AF1266" s="16"/>
      <c r="AG1266" s="16"/>
      <c r="AH1266" s="16"/>
      <c r="AI1266" s="16"/>
      <c r="AJ1266" s="16"/>
      <c r="AK1266" s="16"/>
      <c r="AL1266" s="16"/>
      <c r="AM1266" s="16"/>
      <c r="AN1266" s="16"/>
      <c r="AO1266" s="16"/>
      <c r="AP1266" s="16"/>
      <c r="AQ1266" s="16"/>
      <c r="AR1266" s="16"/>
      <c r="AS1266" s="16"/>
      <c r="AT1266" s="16"/>
      <c r="AU1266" s="16"/>
      <c r="AV1266" s="16"/>
      <c r="AW1266" s="16"/>
      <c r="AX1266" s="16"/>
      <c r="AY1266" s="16"/>
      <c r="AZ1266" s="16"/>
      <c r="BA1266" s="16"/>
      <c r="BB1266" s="16"/>
      <c r="BC1266" s="16"/>
      <c r="BD1266" s="16"/>
      <c r="BE1266" s="16"/>
      <c r="BF1266" s="16"/>
      <c r="BG1266" s="16"/>
      <c r="BH1266" s="16"/>
      <c r="BI1266" s="16"/>
      <c r="BJ1266" s="16"/>
      <c r="BK1266" s="16"/>
      <c r="BL1266" s="16"/>
      <c r="BM1266" s="16"/>
      <c r="BN1266" s="16"/>
      <c r="BO1266" s="16"/>
      <c r="BP1266" s="16"/>
      <c r="BQ1266" s="16"/>
      <c r="BR1266" s="16"/>
      <c r="BS1266" s="16"/>
      <c r="BT1266" s="16"/>
      <c r="BU1266" s="16"/>
      <c r="BV1266" s="16"/>
      <c r="BW1266" s="16"/>
      <c r="BX1266" s="16"/>
      <c r="BY1266" s="16"/>
      <c r="BZ1266" s="16"/>
      <c r="CA1266" s="16"/>
      <c r="CB1266" s="16"/>
      <c r="CC1266" s="16"/>
      <c r="CD1266" s="16"/>
      <c r="CE1266" s="16"/>
      <c r="CF1266" s="16"/>
      <c r="CG1266" s="16"/>
      <c r="CH1266" s="16"/>
      <c r="CI1266" s="16"/>
      <c r="CJ1266" s="16"/>
      <c r="CK1266" s="16"/>
      <c r="CL1266" s="16"/>
      <c r="CM1266" s="16"/>
      <c r="CN1266" s="16"/>
      <c r="CO1266" s="16"/>
      <c r="CP1266" s="16"/>
      <c r="CQ1266" s="16"/>
      <c r="CR1266" s="16"/>
      <c r="CS1266" s="16"/>
      <c r="CT1266" s="16"/>
      <c r="CU1266" s="16"/>
      <c r="CV1266" s="16"/>
      <c r="CW1266" s="16"/>
      <c r="CX1266" s="16"/>
      <c r="CY1266" s="16"/>
      <c r="CZ1266" s="16"/>
      <c r="DA1266" s="16"/>
      <c r="DB1266" s="16"/>
      <c r="DC1266" s="16"/>
      <c r="DD1266" s="16"/>
      <c r="DE1266" s="16"/>
      <c r="DF1266" s="16"/>
      <c r="DG1266" s="16"/>
      <c r="DH1266" s="16"/>
      <c r="DI1266" s="16"/>
      <c r="DJ1266" s="16"/>
      <c r="DK1266" s="16"/>
      <c r="DL1266" s="16"/>
      <c r="DM1266" s="16"/>
      <c r="DN1266" s="16"/>
      <c r="DO1266" s="16"/>
      <c r="DP1266" s="16"/>
      <c r="DQ1266" s="16"/>
      <c r="DR1266" s="16"/>
      <c r="DS1266" s="16"/>
      <c r="DT1266" s="16"/>
      <c r="DU1266" s="16"/>
      <c r="DV1266" s="16"/>
      <c r="DW1266" s="16"/>
      <c r="DX1266" s="16"/>
      <c r="DY1266" s="16"/>
      <c r="DZ1266" s="16"/>
      <c r="EA1266" s="16"/>
      <c r="EB1266" s="16"/>
      <c r="EC1266" s="16"/>
      <c r="ED1266" s="16"/>
      <c r="EE1266" s="16"/>
      <c r="EF1266" s="16"/>
      <c r="EG1266" s="16"/>
      <c r="EH1266" s="16"/>
      <c r="EI1266" s="16"/>
      <c r="EJ1266" s="16"/>
      <c r="EK1266" s="16"/>
      <c r="EL1266" s="16"/>
      <c r="EM1266" s="16"/>
      <c r="EN1266" s="16"/>
      <c r="EO1266" s="16"/>
      <c r="EP1266" s="16"/>
      <c r="EQ1266" s="16"/>
      <c r="ER1266" s="16"/>
      <c r="ES1266" s="16"/>
      <c r="ET1266" s="16"/>
      <c r="EU1266" s="16"/>
      <c r="EV1266" s="16"/>
      <c r="EW1266" s="16"/>
      <c r="EX1266" s="16"/>
      <c r="EY1266" s="16"/>
      <c r="EZ1266" s="16"/>
      <c r="FA1266" s="16"/>
      <c r="FB1266" s="16"/>
      <c r="FC1266" s="16"/>
      <c r="FD1266" s="16"/>
      <c r="FE1266" s="16"/>
      <c r="FF1266" s="16"/>
      <c r="FG1266" s="16"/>
      <c r="FH1266" s="16"/>
      <c r="FI1266" s="16"/>
      <c r="FJ1266" s="16"/>
      <c r="FK1266" s="16"/>
      <c r="FL1266" s="16"/>
      <c r="FM1266" s="16"/>
      <c r="FN1266" s="16"/>
      <c r="FO1266" s="16"/>
      <c r="FP1266" s="16"/>
      <c r="FQ1266" s="16"/>
      <c r="FR1266" s="16"/>
      <c r="FS1266" s="16"/>
      <c r="FT1266" s="16"/>
      <c r="FU1266" s="16"/>
      <c r="FV1266" s="16"/>
      <c r="FW1266" s="16"/>
      <c r="FX1266" s="16"/>
      <c r="FY1266" s="16"/>
      <c r="FZ1266" s="16"/>
      <c r="GA1266" s="16"/>
      <c r="GB1266" s="16"/>
      <c r="GC1266" s="16"/>
      <c r="GD1266" s="16"/>
      <c r="GE1266" s="16"/>
      <c r="GF1266" s="16"/>
      <c r="GG1266" s="16"/>
      <c r="GH1266" s="16"/>
      <c r="GI1266" s="16"/>
      <c r="GJ1266" s="16"/>
      <c r="GK1266" s="16"/>
      <c r="GL1266" s="16"/>
      <c r="GM1266" s="16"/>
      <c r="GN1266" s="16"/>
      <c r="GO1266" s="16"/>
      <c r="GP1266" s="16"/>
      <c r="GQ1266" s="16"/>
      <c r="GR1266" s="16"/>
      <c r="GS1266" s="16"/>
      <c r="GT1266" s="16"/>
      <c r="GU1266" s="16"/>
      <c r="GV1266" s="16"/>
      <c r="GW1266" s="16"/>
      <c r="GX1266" s="16"/>
      <c r="GY1266" s="16"/>
      <c r="GZ1266" s="16"/>
      <c r="HA1266" s="16"/>
      <c r="HB1266" s="16"/>
      <c r="HC1266" s="16"/>
      <c r="HD1266" s="16"/>
      <c r="HE1266" s="16"/>
      <c r="HF1266" s="16"/>
      <c r="HG1266" s="16"/>
      <c r="HH1266" s="16"/>
      <c r="HI1266" s="16"/>
      <c r="HJ1266" s="16"/>
      <c r="HK1266" s="16"/>
      <c r="HL1266" s="16"/>
      <c r="HM1266" s="16"/>
      <c r="HN1266" s="16"/>
      <c r="HO1266" s="16"/>
      <c r="HP1266" s="16"/>
      <c r="HQ1266" s="16"/>
      <c r="HR1266" s="16"/>
      <c r="HS1266" s="16"/>
      <c r="HT1266" s="16"/>
      <c r="HU1266" s="16"/>
      <c r="HV1266" s="16"/>
      <c r="HW1266" s="16"/>
      <c r="HX1266" s="16"/>
      <c r="HY1266" s="16"/>
      <c r="HZ1266" s="16"/>
      <c r="IA1266" s="16"/>
      <c r="IB1266" s="16"/>
      <c r="IC1266" s="16"/>
      <c r="ID1266" s="16"/>
      <c r="IE1266" s="16"/>
      <c r="IF1266" s="16"/>
      <c r="IG1266" s="16"/>
      <c r="IH1266" s="16"/>
      <c r="II1266" s="16"/>
      <c r="IJ1266" s="16"/>
      <c r="IK1266" s="16"/>
      <c r="IL1266" s="16"/>
      <c r="IM1266" s="16"/>
      <c r="IN1266" s="16"/>
      <c r="IO1266" s="16"/>
      <c r="IP1266" s="16"/>
      <c r="IQ1266" s="16"/>
      <c r="IR1266" s="16"/>
      <c r="IS1266" s="16"/>
      <c r="IT1266" s="16"/>
      <c r="IU1266" s="16"/>
      <c r="IV1266" s="16"/>
      <c r="IW1266" s="16"/>
      <c r="IX1266" s="16"/>
      <c r="IY1266" s="16"/>
      <c r="IZ1266" s="16"/>
      <c r="JA1266" s="16"/>
      <c r="JB1266" s="16"/>
      <c r="JC1266" s="16"/>
      <c r="JD1266" s="16"/>
      <c r="JE1266" s="16"/>
      <c r="JF1266" s="16"/>
      <c r="JG1266" s="16"/>
      <c r="JH1266" s="16"/>
      <c r="JI1266" s="16"/>
      <c r="JJ1266" s="16"/>
      <c r="JK1266" s="16"/>
      <c r="JL1266" s="16"/>
      <c r="JM1266" s="16"/>
      <c r="JN1266" s="16"/>
      <c r="JO1266" s="16"/>
      <c r="JP1266" s="16"/>
    </row>
    <row r="1267" spans="2:276" s="18" customFormat="1" ht="15.75" customHeight="1" x14ac:dyDescent="0.25">
      <c r="B1267" s="16"/>
      <c r="C1267" s="16"/>
      <c r="D1267" s="16"/>
      <c r="E1267" s="16"/>
      <c r="F1267" s="16"/>
      <c r="G1267" s="16"/>
      <c r="H1267" s="16"/>
      <c r="I1267" s="16"/>
      <c r="J1267" s="16"/>
      <c r="K1267" s="16"/>
      <c r="L1267" s="16"/>
      <c r="M1267" s="16"/>
      <c r="N1267" s="16"/>
      <c r="O1267" s="16"/>
      <c r="P1267" s="16"/>
      <c r="Q1267" s="16"/>
      <c r="R1267" s="16"/>
      <c r="S1267" s="16"/>
      <c r="T1267" s="16"/>
      <c r="U1267" s="16"/>
      <c r="V1267" s="16"/>
      <c r="W1267" s="16"/>
      <c r="X1267" s="16"/>
      <c r="Y1267" s="16"/>
      <c r="Z1267" s="16"/>
      <c r="AA1267" s="16"/>
      <c r="AB1267" s="16"/>
      <c r="AC1267" s="16"/>
      <c r="AD1267" s="16"/>
      <c r="AE1267" s="16"/>
      <c r="AF1267" s="16"/>
      <c r="AG1267" s="16"/>
      <c r="AH1267" s="16"/>
      <c r="AI1267" s="16"/>
      <c r="AJ1267" s="16"/>
      <c r="AK1267" s="16"/>
      <c r="AL1267" s="16"/>
      <c r="AM1267" s="16"/>
      <c r="AN1267" s="16"/>
      <c r="AO1267" s="16"/>
      <c r="AP1267" s="16"/>
      <c r="AQ1267" s="16"/>
      <c r="AR1267" s="16"/>
      <c r="AS1267" s="16"/>
      <c r="AT1267" s="16"/>
      <c r="AU1267" s="16"/>
      <c r="AV1267" s="16"/>
      <c r="AW1267" s="16"/>
      <c r="AX1267" s="16"/>
      <c r="AY1267" s="16"/>
      <c r="AZ1267" s="16"/>
      <c r="BA1267" s="16"/>
      <c r="BB1267" s="16"/>
      <c r="BC1267" s="16"/>
      <c r="BD1267" s="16"/>
      <c r="BE1267" s="16"/>
      <c r="BF1267" s="16"/>
      <c r="BG1267" s="16"/>
      <c r="BH1267" s="16"/>
      <c r="BI1267" s="16"/>
      <c r="BJ1267" s="16"/>
      <c r="BK1267" s="16"/>
      <c r="BL1267" s="16"/>
      <c r="BM1267" s="16"/>
      <c r="BN1267" s="16"/>
      <c r="BO1267" s="16"/>
      <c r="BP1267" s="16"/>
      <c r="BQ1267" s="16"/>
      <c r="BR1267" s="16"/>
      <c r="BS1267" s="16"/>
      <c r="BT1267" s="16"/>
      <c r="BU1267" s="16"/>
      <c r="BV1267" s="16"/>
      <c r="BW1267" s="16"/>
      <c r="BX1267" s="16"/>
      <c r="BY1267" s="16"/>
      <c r="BZ1267" s="16"/>
      <c r="CA1267" s="16"/>
      <c r="CB1267" s="16"/>
      <c r="CC1267" s="16"/>
      <c r="CD1267" s="16"/>
      <c r="CE1267" s="16"/>
      <c r="CF1267" s="16"/>
      <c r="CG1267" s="16"/>
      <c r="CH1267" s="16"/>
      <c r="CI1267" s="16"/>
      <c r="CJ1267" s="16"/>
      <c r="CK1267" s="16"/>
      <c r="CL1267" s="16"/>
      <c r="CM1267" s="16"/>
      <c r="CN1267" s="16"/>
      <c r="CO1267" s="16"/>
      <c r="CP1267" s="16"/>
      <c r="CQ1267" s="16"/>
      <c r="CR1267" s="16"/>
      <c r="CS1267" s="16"/>
      <c r="CT1267" s="16"/>
      <c r="CU1267" s="16"/>
      <c r="CV1267" s="16"/>
      <c r="CW1267" s="16"/>
      <c r="CX1267" s="16"/>
      <c r="CY1267" s="16"/>
      <c r="CZ1267" s="16"/>
      <c r="DA1267" s="16"/>
      <c r="DB1267" s="16"/>
      <c r="DC1267" s="16"/>
      <c r="DD1267" s="16"/>
      <c r="DE1267" s="16"/>
      <c r="DF1267" s="16"/>
      <c r="DG1267" s="16"/>
      <c r="DH1267" s="16"/>
      <c r="DI1267" s="16"/>
      <c r="DJ1267" s="16"/>
      <c r="DK1267" s="16"/>
      <c r="DL1267" s="16"/>
      <c r="DM1267" s="16"/>
      <c r="DN1267" s="16"/>
      <c r="DO1267" s="16"/>
      <c r="DP1267" s="16"/>
      <c r="DQ1267" s="16"/>
      <c r="DR1267" s="16"/>
      <c r="DS1267" s="16"/>
      <c r="DT1267" s="16"/>
      <c r="DU1267" s="16"/>
      <c r="DV1267" s="16"/>
      <c r="DW1267" s="16"/>
      <c r="DX1267" s="16"/>
      <c r="DY1267" s="16"/>
      <c r="DZ1267" s="16"/>
      <c r="EA1267" s="16"/>
      <c r="EB1267" s="16"/>
      <c r="EC1267" s="16"/>
      <c r="ED1267" s="16"/>
      <c r="EE1267" s="16"/>
      <c r="EF1267" s="16"/>
      <c r="EG1267" s="16"/>
      <c r="EH1267" s="16"/>
      <c r="EI1267" s="16"/>
      <c r="EJ1267" s="16"/>
      <c r="EK1267" s="16"/>
      <c r="EL1267" s="16"/>
      <c r="EM1267" s="16"/>
      <c r="EN1267" s="16"/>
      <c r="EO1267" s="16"/>
      <c r="EP1267" s="16"/>
      <c r="EQ1267" s="16"/>
      <c r="ER1267" s="16"/>
      <c r="ES1267" s="16"/>
      <c r="ET1267" s="16"/>
      <c r="EU1267" s="16"/>
      <c r="EV1267" s="16"/>
      <c r="EW1267" s="16"/>
      <c r="EX1267" s="16"/>
      <c r="EY1267" s="16"/>
      <c r="EZ1267" s="16"/>
      <c r="FA1267" s="16"/>
      <c r="FB1267" s="16"/>
      <c r="FC1267" s="16"/>
      <c r="FD1267" s="16"/>
      <c r="FE1267" s="16"/>
      <c r="FF1267" s="16"/>
      <c r="FG1267" s="16"/>
      <c r="FH1267" s="16"/>
      <c r="FI1267" s="16"/>
      <c r="FJ1267" s="16"/>
      <c r="FK1267" s="16"/>
      <c r="FL1267" s="16"/>
      <c r="FM1267" s="16"/>
      <c r="FN1267" s="16"/>
      <c r="FO1267" s="16"/>
      <c r="FP1267" s="16"/>
      <c r="FQ1267" s="16"/>
      <c r="FR1267" s="16"/>
      <c r="FS1267" s="16"/>
      <c r="FT1267" s="16"/>
      <c r="FU1267" s="16"/>
      <c r="FV1267" s="16"/>
      <c r="FW1267" s="16"/>
      <c r="FX1267" s="16"/>
      <c r="FY1267" s="16"/>
      <c r="FZ1267" s="16"/>
      <c r="GA1267" s="16"/>
      <c r="GB1267" s="16"/>
      <c r="GC1267" s="16"/>
      <c r="GD1267" s="16"/>
      <c r="GE1267" s="16"/>
      <c r="GF1267" s="16"/>
      <c r="GG1267" s="16"/>
      <c r="GH1267" s="16"/>
      <c r="GI1267" s="16"/>
      <c r="GJ1267" s="16"/>
      <c r="GK1267" s="16"/>
      <c r="GL1267" s="16"/>
      <c r="GM1267" s="16"/>
      <c r="GN1267" s="16"/>
      <c r="GO1267" s="16"/>
      <c r="GP1267" s="16"/>
      <c r="GQ1267" s="16"/>
      <c r="GR1267" s="16"/>
      <c r="GS1267" s="16"/>
      <c r="GT1267" s="16"/>
      <c r="GU1267" s="16"/>
      <c r="GV1267" s="16"/>
      <c r="GW1267" s="16"/>
      <c r="GX1267" s="16"/>
      <c r="GY1267" s="16"/>
      <c r="GZ1267" s="16"/>
      <c r="HA1267" s="16"/>
      <c r="HB1267" s="16"/>
      <c r="HC1267" s="16"/>
      <c r="HD1267" s="16"/>
      <c r="HE1267" s="16"/>
      <c r="HF1267" s="16"/>
      <c r="HG1267" s="16"/>
      <c r="HH1267" s="16"/>
      <c r="HI1267" s="16"/>
      <c r="HJ1267" s="16"/>
      <c r="HK1267" s="16"/>
      <c r="HL1267" s="16"/>
      <c r="HM1267" s="16"/>
      <c r="HN1267" s="16"/>
      <c r="HO1267" s="16"/>
      <c r="HP1267" s="16"/>
      <c r="HQ1267" s="16"/>
      <c r="HR1267" s="16"/>
      <c r="HS1267" s="16"/>
      <c r="HT1267" s="16"/>
      <c r="HU1267" s="16"/>
      <c r="HV1267" s="16"/>
      <c r="HW1267" s="16"/>
      <c r="HX1267" s="16"/>
      <c r="HY1267" s="16"/>
      <c r="HZ1267" s="16"/>
      <c r="IA1267" s="16"/>
      <c r="IB1267" s="16"/>
      <c r="IC1267" s="16"/>
      <c r="ID1267" s="16"/>
      <c r="IE1267" s="16"/>
      <c r="IF1267" s="16"/>
      <c r="IG1267" s="16"/>
      <c r="IH1267" s="16"/>
      <c r="II1267" s="16"/>
      <c r="IJ1267" s="16"/>
      <c r="IK1267" s="16"/>
      <c r="IL1267" s="16"/>
      <c r="IM1267" s="16"/>
      <c r="IN1267" s="16"/>
      <c r="IO1267" s="16"/>
      <c r="IP1267" s="16"/>
      <c r="IQ1267" s="16"/>
      <c r="IR1267" s="16"/>
      <c r="IS1267" s="16"/>
      <c r="IT1267" s="16"/>
      <c r="IU1267" s="16"/>
      <c r="IV1267" s="16"/>
      <c r="IW1267" s="16"/>
      <c r="IX1267" s="16"/>
      <c r="IY1267" s="16"/>
      <c r="IZ1267" s="16"/>
      <c r="JA1267" s="16"/>
      <c r="JB1267" s="16"/>
      <c r="JC1267" s="16"/>
      <c r="JD1267" s="16"/>
      <c r="JE1267" s="16"/>
      <c r="JF1267" s="16"/>
      <c r="JG1267" s="16"/>
      <c r="JH1267" s="16"/>
      <c r="JI1267" s="16"/>
      <c r="JJ1267" s="16"/>
      <c r="JK1267" s="16"/>
      <c r="JL1267" s="16"/>
      <c r="JM1267" s="16"/>
      <c r="JN1267" s="16"/>
      <c r="JO1267" s="16"/>
      <c r="JP1267" s="16"/>
    </row>
    <row r="1268" spans="2:276" s="18" customFormat="1" ht="15.75" customHeight="1" x14ac:dyDescent="0.25">
      <c r="B1268" s="16"/>
      <c r="C1268" s="16"/>
      <c r="D1268" s="16"/>
      <c r="E1268" s="16"/>
      <c r="F1268" s="16"/>
      <c r="G1268" s="16"/>
      <c r="H1268" s="16"/>
      <c r="I1268" s="16"/>
      <c r="J1268" s="16"/>
      <c r="K1268" s="16"/>
      <c r="L1268" s="16"/>
      <c r="M1268" s="16"/>
      <c r="N1268" s="16"/>
      <c r="O1268" s="16"/>
      <c r="P1268" s="16"/>
      <c r="Q1268" s="16"/>
      <c r="R1268" s="16"/>
      <c r="S1268" s="16"/>
      <c r="T1268" s="16"/>
      <c r="U1268" s="16"/>
      <c r="V1268" s="16"/>
      <c r="W1268" s="16"/>
      <c r="X1268" s="16"/>
      <c r="Y1268" s="16"/>
      <c r="Z1268" s="16"/>
      <c r="AA1268" s="16"/>
      <c r="AB1268" s="16"/>
      <c r="AC1268" s="16"/>
      <c r="AD1268" s="16"/>
      <c r="AE1268" s="16"/>
      <c r="AF1268" s="16"/>
      <c r="AG1268" s="16"/>
      <c r="AH1268" s="16"/>
      <c r="AI1268" s="16"/>
      <c r="AJ1268" s="16"/>
      <c r="AK1268" s="16"/>
      <c r="AL1268" s="16"/>
      <c r="AM1268" s="16"/>
      <c r="AN1268" s="16"/>
      <c r="AO1268" s="16"/>
      <c r="AP1268" s="16"/>
      <c r="AQ1268" s="16"/>
      <c r="AR1268" s="16"/>
      <c r="AS1268" s="16"/>
      <c r="AT1268" s="16"/>
      <c r="AU1268" s="16"/>
      <c r="AV1268" s="16"/>
      <c r="AW1268" s="16"/>
      <c r="AX1268" s="16"/>
      <c r="AY1268" s="16"/>
      <c r="AZ1268" s="16"/>
      <c r="BA1268" s="16"/>
      <c r="BB1268" s="16"/>
      <c r="BC1268" s="16"/>
      <c r="BD1268" s="16"/>
      <c r="BE1268" s="16"/>
      <c r="BF1268" s="16"/>
      <c r="BG1268" s="16"/>
      <c r="BH1268" s="16"/>
      <c r="BI1268" s="16"/>
      <c r="BJ1268" s="16"/>
      <c r="BK1268" s="16"/>
      <c r="BL1268" s="16"/>
      <c r="BM1268" s="16"/>
      <c r="BN1268" s="16"/>
      <c r="BO1268" s="16"/>
      <c r="BP1268" s="16"/>
      <c r="BQ1268" s="16"/>
      <c r="BR1268" s="16"/>
      <c r="BS1268" s="16"/>
      <c r="BT1268" s="16"/>
      <c r="BU1268" s="16"/>
      <c r="BV1268" s="16"/>
      <c r="BW1268" s="16"/>
      <c r="BX1268" s="16"/>
      <c r="BY1268" s="16"/>
      <c r="BZ1268" s="16"/>
      <c r="CA1268" s="16"/>
      <c r="CB1268" s="16"/>
      <c r="CC1268" s="16"/>
      <c r="CD1268" s="16"/>
      <c r="CE1268" s="16"/>
      <c r="CF1268" s="16"/>
      <c r="CG1268" s="16"/>
      <c r="CH1268" s="16"/>
      <c r="CI1268" s="16"/>
      <c r="CJ1268" s="16"/>
      <c r="CK1268" s="16"/>
      <c r="CL1268" s="16"/>
      <c r="CM1268" s="16"/>
      <c r="CN1268" s="16"/>
      <c r="CO1268" s="16"/>
      <c r="CP1268" s="16"/>
      <c r="CQ1268" s="16"/>
      <c r="CR1268" s="16"/>
      <c r="CS1268" s="16"/>
      <c r="CT1268" s="16"/>
      <c r="CU1268" s="16"/>
      <c r="CV1268" s="16"/>
      <c r="CW1268" s="16"/>
      <c r="CX1268" s="16"/>
      <c r="CY1268" s="16"/>
      <c r="CZ1268" s="16"/>
      <c r="DA1268" s="16"/>
      <c r="DB1268" s="16"/>
      <c r="DC1268" s="16"/>
      <c r="DD1268" s="16"/>
      <c r="DE1268" s="16"/>
      <c r="DF1268" s="16"/>
      <c r="DG1268" s="16"/>
      <c r="DH1268" s="16"/>
      <c r="DI1268" s="16"/>
      <c r="DJ1268" s="16"/>
      <c r="DK1268" s="16"/>
      <c r="DL1268" s="16"/>
      <c r="DM1268" s="16"/>
      <c r="DN1268" s="16"/>
      <c r="DO1268" s="16"/>
      <c r="DP1268" s="16"/>
      <c r="DQ1268" s="16"/>
      <c r="DR1268" s="16"/>
      <c r="DS1268" s="16"/>
      <c r="DT1268" s="16"/>
      <c r="DU1268" s="16"/>
      <c r="DV1268" s="16"/>
      <c r="DW1268" s="16"/>
      <c r="DX1268" s="16"/>
      <c r="DY1268" s="16"/>
      <c r="DZ1268" s="16"/>
      <c r="EA1268" s="16"/>
      <c r="EB1268" s="16"/>
      <c r="EC1268" s="16"/>
      <c r="ED1268" s="16"/>
      <c r="EE1268" s="16"/>
      <c r="EF1268" s="16"/>
      <c r="EG1268" s="16"/>
      <c r="EH1268" s="16"/>
      <c r="EI1268" s="16"/>
      <c r="EJ1268" s="16"/>
      <c r="EK1268" s="16"/>
      <c r="EL1268" s="16"/>
      <c r="EM1268" s="16"/>
      <c r="EN1268" s="16"/>
      <c r="EO1268" s="16"/>
      <c r="EP1268" s="16"/>
      <c r="EQ1268" s="16"/>
      <c r="ER1268" s="16"/>
      <c r="ES1268" s="16"/>
      <c r="ET1268" s="16"/>
      <c r="EU1268" s="16"/>
      <c r="EV1268" s="16"/>
      <c r="EW1268" s="16"/>
      <c r="EX1268" s="16"/>
      <c r="EY1268" s="16"/>
      <c r="EZ1268" s="16"/>
      <c r="FA1268" s="16"/>
      <c r="FB1268" s="16"/>
      <c r="FC1268" s="16"/>
      <c r="FD1268" s="16"/>
      <c r="FE1268" s="16"/>
      <c r="FF1268" s="16"/>
      <c r="FG1268" s="16"/>
      <c r="FH1268" s="16"/>
      <c r="FI1268" s="16"/>
      <c r="FJ1268" s="16"/>
      <c r="FK1268" s="16"/>
      <c r="FL1268" s="16"/>
      <c r="FM1268" s="16"/>
      <c r="FN1268" s="16"/>
      <c r="FO1268" s="16"/>
      <c r="FP1268" s="16"/>
      <c r="FQ1268" s="16"/>
      <c r="FR1268" s="16"/>
      <c r="FS1268" s="16"/>
      <c r="FT1268" s="16"/>
      <c r="FU1268" s="16"/>
      <c r="FV1268" s="16"/>
      <c r="FW1268" s="16"/>
      <c r="FX1268" s="16"/>
      <c r="FY1268" s="16"/>
      <c r="FZ1268" s="16"/>
      <c r="GA1268" s="16"/>
      <c r="GB1268" s="16"/>
      <c r="GC1268" s="16"/>
      <c r="GD1268" s="16"/>
      <c r="GE1268" s="16"/>
      <c r="GF1268" s="16"/>
      <c r="GG1268" s="16"/>
      <c r="GH1268" s="16"/>
      <c r="GI1268" s="16"/>
      <c r="GJ1268" s="16"/>
      <c r="GK1268" s="16"/>
      <c r="GL1268" s="16"/>
      <c r="GM1268" s="16"/>
      <c r="GN1268" s="16"/>
      <c r="GO1268" s="16"/>
      <c r="GP1268" s="16"/>
      <c r="GQ1268" s="16"/>
      <c r="GR1268" s="16"/>
      <c r="GS1268" s="16"/>
      <c r="GT1268" s="16"/>
      <c r="GU1268" s="16"/>
      <c r="GV1268" s="16"/>
      <c r="GW1268" s="16"/>
      <c r="GX1268" s="16"/>
      <c r="GY1268" s="16"/>
      <c r="GZ1268" s="16"/>
      <c r="HA1268" s="16"/>
      <c r="HB1268" s="16"/>
      <c r="HC1268" s="16"/>
      <c r="HD1268" s="16"/>
      <c r="HE1268" s="16"/>
      <c r="HF1268" s="16"/>
      <c r="HG1268" s="16"/>
      <c r="HH1268" s="16"/>
      <c r="HI1268" s="16"/>
      <c r="HJ1268" s="16"/>
      <c r="HK1268" s="16"/>
      <c r="HL1268" s="16"/>
      <c r="HM1268" s="16"/>
      <c r="HN1268" s="16"/>
      <c r="HO1268" s="16"/>
      <c r="HP1268" s="16"/>
      <c r="HQ1268" s="16"/>
      <c r="HR1268" s="16"/>
      <c r="HS1268" s="16"/>
      <c r="HT1268" s="16"/>
      <c r="HU1268" s="16"/>
      <c r="HV1268" s="16"/>
      <c r="HW1268" s="16"/>
      <c r="HX1268" s="16"/>
      <c r="HY1268" s="16"/>
      <c r="HZ1268" s="16"/>
      <c r="IA1268" s="16"/>
      <c r="IB1268" s="16"/>
      <c r="IC1268" s="16"/>
      <c r="ID1268" s="16"/>
      <c r="IE1268" s="16"/>
      <c r="IF1268" s="16"/>
      <c r="IG1268" s="16"/>
      <c r="IH1268" s="16"/>
      <c r="II1268" s="16"/>
      <c r="IJ1268" s="16"/>
      <c r="IK1268" s="16"/>
      <c r="IL1268" s="16"/>
      <c r="IM1268" s="16"/>
      <c r="IN1268" s="16"/>
      <c r="IO1268" s="16"/>
      <c r="IP1268" s="16"/>
      <c r="IQ1268" s="16"/>
      <c r="IR1268" s="16"/>
      <c r="IS1268" s="16"/>
      <c r="IT1268" s="16"/>
      <c r="IU1268" s="16"/>
      <c r="IV1268" s="16"/>
      <c r="IW1268" s="16"/>
      <c r="IX1268" s="16"/>
      <c r="IY1268" s="16"/>
      <c r="IZ1268" s="16"/>
      <c r="JA1268" s="16"/>
      <c r="JB1268" s="16"/>
      <c r="JC1268" s="16"/>
      <c r="JD1268" s="16"/>
      <c r="JE1268" s="16"/>
      <c r="JF1268" s="16"/>
      <c r="JG1268" s="16"/>
      <c r="JH1268" s="16"/>
      <c r="JI1268" s="16"/>
      <c r="JJ1268" s="16"/>
      <c r="JK1268" s="16"/>
      <c r="JL1268" s="16"/>
      <c r="JM1268" s="16"/>
      <c r="JN1268" s="16"/>
      <c r="JO1268" s="16"/>
      <c r="JP1268" s="16"/>
    </row>
    <row r="1269" spans="2:276" s="18" customFormat="1" ht="15.75" customHeight="1" x14ac:dyDescent="0.25">
      <c r="B1269" s="16"/>
      <c r="C1269" s="16"/>
      <c r="D1269" s="16"/>
      <c r="E1269" s="16"/>
      <c r="F1269" s="16"/>
      <c r="G1269" s="16"/>
      <c r="H1269" s="16"/>
      <c r="I1269" s="16"/>
      <c r="J1269" s="16"/>
      <c r="K1269" s="16"/>
      <c r="L1269" s="16"/>
      <c r="M1269" s="16"/>
      <c r="N1269" s="16"/>
      <c r="O1269" s="16"/>
      <c r="P1269" s="16"/>
      <c r="Q1269" s="16"/>
      <c r="R1269" s="16"/>
      <c r="S1269" s="16"/>
      <c r="T1269" s="16"/>
      <c r="U1269" s="16"/>
      <c r="V1269" s="16"/>
      <c r="W1269" s="16"/>
      <c r="X1269" s="16"/>
      <c r="Y1269" s="16"/>
      <c r="Z1269" s="16"/>
      <c r="AA1269" s="16"/>
      <c r="AB1269" s="16"/>
      <c r="AC1269" s="16"/>
      <c r="AD1269" s="16"/>
      <c r="AE1269" s="16"/>
      <c r="AF1269" s="16"/>
      <c r="AG1269" s="16"/>
      <c r="AH1269" s="16"/>
      <c r="AI1269" s="16"/>
      <c r="AJ1269" s="16"/>
      <c r="AK1269" s="16"/>
      <c r="AL1269" s="16"/>
      <c r="AM1269" s="16"/>
      <c r="AN1269" s="16"/>
      <c r="AO1269" s="16"/>
      <c r="AP1269" s="16"/>
      <c r="AQ1269" s="16"/>
      <c r="AR1269" s="16"/>
      <c r="AS1269" s="16"/>
      <c r="AT1269" s="16"/>
      <c r="AU1269" s="16"/>
      <c r="AV1269" s="16"/>
      <c r="AW1269" s="16"/>
      <c r="AX1269" s="16"/>
      <c r="AY1269" s="16"/>
      <c r="AZ1269" s="16"/>
      <c r="BA1269" s="16"/>
      <c r="BB1269" s="16"/>
      <c r="BC1269" s="16"/>
      <c r="BD1269" s="16"/>
      <c r="BE1269" s="16"/>
      <c r="BF1269" s="16"/>
      <c r="BG1269" s="16"/>
      <c r="BH1269" s="16"/>
      <c r="BI1269" s="16"/>
      <c r="BJ1269" s="16"/>
      <c r="BK1269" s="16"/>
      <c r="BL1269" s="16"/>
      <c r="BM1269" s="16"/>
      <c r="BN1269" s="16"/>
      <c r="BO1269" s="16"/>
      <c r="BP1269" s="16"/>
      <c r="BQ1269" s="16"/>
      <c r="BR1269" s="16"/>
      <c r="BS1269" s="16"/>
      <c r="BT1269" s="16"/>
      <c r="BU1269" s="16"/>
      <c r="BV1269" s="16"/>
      <c r="BW1269" s="16"/>
      <c r="BX1269" s="16"/>
      <c r="BY1269" s="16"/>
      <c r="BZ1269" s="16"/>
      <c r="CA1269" s="16"/>
      <c r="CB1269" s="16"/>
      <c r="CC1269" s="16"/>
      <c r="CD1269" s="16"/>
      <c r="CE1269" s="16"/>
      <c r="CF1269" s="16"/>
      <c r="CG1269" s="16"/>
      <c r="CH1269" s="16"/>
      <c r="CI1269" s="16"/>
      <c r="CJ1269" s="16"/>
      <c r="CK1269" s="16"/>
      <c r="CL1269" s="16"/>
      <c r="CM1269" s="16"/>
      <c r="CN1269" s="16"/>
      <c r="CO1269" s="16"/>
      <c r="CP1269" s="16"/>
      <c r="CQ1269" s="16"/>
      <c r="CR1269" s="16"/>
      <c r="CS1269" s="16"/>
      <c r="CT1269" s="16"/>
      <c r="CU1269" s="16"/>
      <c r="CV1269" s="16"/>
      <c r="CW1269" s="16"/>
      <c r="CX1269" s="16"/>
      <c r="CY1269" s="16"/>
      <c r="CZ1269" s="16"/>
      <c r="DA1269" s="16"/>
      <c r="DB1269" s="16"/>
      <c r="DC1269" s="16"/>
      <c r="DD1269" s="16"/>
      <c r="DE1269" s="16"/>
      <c r="DF1269" s="16"/>
      <c r="DG1269" s="16"/>
      <c r="DH1269" s="16"/>
      <c r="DI1269" s="16"/>
      <c r="DJ1269" s="16"/>
      <c r="DK1269" s="16"/>
      <c r="DL1269" s="16"/>
      <c r="DM1269" s="16"/>
      <c r="DN1269" s="16"/>
      <c r="DO1269" s="16"/>
      <c r="DP1269" s="16"/>
      <c r="DQ1269" s="16"/>
      <c r="DR1269" s="16"/>
      <c r="DS1269" s="16"/>
      <c r="DT1269" s="16"/>
      <c r="DU1269" s="16"/>
      <c r="DV1269" s="16"/>
      <c r="DW1269" s="16"/>
      <c r="DX1269" s="16"/>
      <c r="DY1269" s="16"/>
      <c r="DZ1269" s="16"/>
      <c r="EA1269" s="16"/>
      <c r="EB1269" s="16"/>
      <c r="EC1269" s="16"/>
      <c r="ED1269" s="16"/>
      <c r="EE1269" s="16"/>
      <c r="EF1269" s="16"/>
      <c r="EG1269" s="16"/>
      <c r="EH1269" s="16"/>
      <c r="EI1269" s="16"/>
      <c r="EJ1269" s="16"/>
      <c r="EK1269" s="16"/>
      <c r="EL1269" s="16"/>
      <c r="EM1269" s="16"/>
      <c r="EN1269" s="16"/>
      <c r="EO1269" s="16"/>
      <c r="EP1269" s="16"/>
      <c r="EQ1269" s="16"/>
      <c r="ER1269" s="16"/>
      <c r="ES1269" s="16"/>
      <c r="ET1269" s="16"/>
      <c r="EU1269" s="16"/>
      <c r="EV1269" s="16"/>
      <c r="EW1269" s="16"/>
      <c r="EX1269" s="16"/>
      <c r="EY1269" s="16"/>
      <c r="EZ1269" s="16"/>
      <c r="FA1269" s="16"/>
      <c r="FB1269" s="16"/>
      <c r="FC1269" s="16"/>
      <c r="FD1269" s="16"/>
      <c r="FE1269" s="16"/>
      <c r="FF1269" s="16"/>
      <c r="FG1269" s="16"/>
      <c r="FH1269" s="16"/>
      <c r="FI1269" s="16"/>
      <c r="FJ1269" s="16"/>
      <c r="FK1269" s="16"/>
      <c r="FL1269" s="16"/>
      <c r="FM1269" s="16"/>
      <c r="FN1269" s="16"/>
      <c r="FO1269" s="16"/>
      <c r="FP1269" s="16"/>
      <c r="FQ1269" s="16"/>
      <c r="FR1269" s="16"/>
      <c r="FS1269" s="16"/>
      <c r="FT1269" s="16"/>
      <c r="FU1269" s="16"/>
      <c r="FV1269" s="16"/>
      <c r="FW1269" s="16"/>
      <c r="FX1269" s="16"/>
      <c r="FY1269" s="16"/>
      <c r="FZ1269" s="16"/>
      <c r="GA1269" s="16"/>
      <c r="GB1269" s="16"/>
      <c r="GC1269" s="16"/>
      <c r="GD1269" s="16"/>
      <c r="GE1269" s="16"/>
      <c r="GF1269" s="16"/>
      <c r="GG1269" s="16"/>
      <c r="GH1269" s="16"/>
      <c r="GI1269" s="16"/>
      <c r="GJ1269" s="16"/>
      <c r="GK1269" s="16"/>
      <c r="GL1269" s="16"/>
      <c r="GM1269" s="16"/>
      <c r="GN1269" s="16"/>
      <c r="GO1269" s="16"/>
      <c r="GP1269" s="16"/>
      <c r="GQ1269" s="16"/>
      <c r="GR1269" s="16"/>
      <c r="GS1269" s="16"/>
      <c r="GT1269" s="16"/>
      <c r="GU1269" s="16"/>
      <c r="GV1269" s="16"/>
      <c r="GW1269" s="16"/>
      <c r="GX1269" s="16"/>
      <c r="GY1269" s="16"/>
      <c r="GZ1269" s="16"/>
      <c r="HA1269" s="16"/>
      <c r="HB1269" s="16"/>
      <c r="HC1269" s="16"/>
      <c r="HD1269" s="16"/>
      <c r="HE1269" s="16"/>
      <c r="HF1269" s="16"/>
      <c r="HG1269" s="16"/>
      <c r="HH1269" s="16"/>
      <c r="HI1269" s="16"/>
      <c r="HJ1269" s="16"/>
      <c r="HK1269" s="16"/>
      <c r="HL1269" s="16"/>
      <c r="HM1269" s="16"/>
      <c r="HN1269" s="16"/>
      <c r="HO1269" s="16"/>
      <c r="HP1269" s="16"/>
      <c r="HQ1269" s="16"/>
      <c r="HR1269" s="16"/>
      <c r="HS1269" s="16"/>
      <c r="HT1269" s="16"/>
      <c r="HU1269" s="16"/>
      <c r="HV1269" s="16"/>
      <c r="HW1269" s="16"/>
      <c r="HX1269" s="16"/>
      <c r="HY1269" s="16"/>
      <c r="HZ1269" s="16"/>
      <c r="IA1269" s="16"/>
      <c r="IB1269" s="16"/>
      <c r="IC1269" s="16"/>
      <c r="ID1269" s="16"/>
      <c r="IE1269" s="16"/>
      <c r="IF1269" s="16"/>
      <c r="IG1269" s="16"/>
      <c r="IH1269" s="16"/>
      <c r="II1269" s="16"/>
      <c r="IJ1269" s="16"/>
      <c r="IK1269" s="16"/>
      <c r="IL1269" s="16"/>
      <c r="IM1269" s="16"/>
      <c r="IN1269" s="16"/>
      <c r="IO1269" s="16"/>
      <c r="IP1269" s="16"/>
      <c r="IQ1269" s="16"/>
      <c r="IR1269" s="16"/>
      <c r="IS1269" s="16"/>
      <c r="IT1269" s="16"/>
      <c r="IU1269" s="16"/>
      <c r="IV1269" s="16"/>
      <c r="IW1269" s="16"/>
      <c r="IX1269" s="16"/>
      <c r="IY1269" s="16"/>
      <c r="IZ1269" s="16"/>
      <c r="JA1269" s="16"/>
      <c r="JB1269" s="16"/>
      <c r="JC1269" s="16"/>
      <c r="JD1269" s="16"/>
      <c r="JE1269" s="16"/>
      <c r="JF1269" s="16"/>
      <c r="JG1269" s="16"/>
      <c r="JH1269" s="16"/>
      <c r="JI1269" s="16"/>
      <c r="JJ1269" s="16"/>
      <c r="JK1269" s="16"/>
      <c r="JL1269" s="16"/>
      <c r="JM1269" s="16"/>
      <c r="JN1269" s="16"/>
      <c r="JO1269" s="16"/>
      <c r="JP1269" s="16"/>
    </row>
    <row r="1270" spans="2:276" s="18" customFormat="1" ht="15.75" customHeight="1" x14ac:dyDescent="0.25">
      <c r="B1270" s="16"/>
      <c r="C1270" s="16"/>
      <c r="D1270" s="16"/>
      <c r="E1270" s="16"/>
      <c r="F1270" s="16"/>
      <c r="G1270" s="16"/>
      <c r="H1270" s="16"/>
      <c r="I1270" s="16"/>
      <c r="J1270" s="16"/>
      <c r="K1270" s="16"/>
      <c r="L1270" s="16"/>
      <c r="M1270" s="16"/>
      <c r="N1270" s="16"/>
      <c r="O1270" s="16"/>
      <c r="P1270" s="16"/>
      <c r="Q1270" s="16"/>
      <c r="R1270" s="16"/>
      <c r="S1270" s="16"/>
      <c r="T1270" s="16"/>
      <c r="U1270" s="16"/>
      <c r="V1270" s="16"/>
      <c r="W1270" s="16"/>
      <c r="X1270" s="16"/>
      <c r="Y1270" s="16"/>
      <c r="Z1270" s="16"/>
      <c r="AA1270" s="16"/>
      <c r="AB1270" s="16"/>
      <c r="AC1270" s="16"/>
      <c r="AD1270" s="16"/>
      <c r="AE1270" s="16"/>
      <c r="AF1270" s="16"/>
      <c r="AG1270" s="16"/>
      <c r="AH1270" s="16"/>
      <c r="AI1270" s="16"/>
      <c r="AJ1270" s="16"/>
      <c r="AK1270" s="16"/>
      <c r="AL1270" s="16"/>
      <c r="AM1270" s="16"/>
      <c r="AN1270" s="16"/>
      <c r="AO1270" s="16"/>
      <c r="AP1270" s="16"/>
      <c r="AQ1270" s="16"/>
      <c r="AR1270" s="16"/>
      <c r="AS1270" s="16"/>
      <c r="AT1270" s="16"/>
      <c r="AU1270" s="16"/>
      <c r="AV1270" s="16"/>
      <c r="AW1270" s="16"/>
      <c r="AX1270" s="16"/>
      <c r="AY1270" s="16"/>
      <c r="AZ1270" s="16"/>
      <c r="BA1270" s="16"/>
      <c r="BB1270" s="16"/>
      <c r="BC1270" s="16"/>
      <c r="BD1270" s="16"/>
      <c r="BE1270" s="16"/>
      <c r="BF1270" s="16"/>
      <c r="BG1270" s="16"/>
      <c r="BH1270" s="16"/>
      <c r="BI1270" s="16"/>
      <c r="BJ1270" s="16"/>
      <c r="BK1270" s="16"/>
      <c r="BL1270" s="16"/>
      <c r="BM1270" s="16"/>
      <c r="BN1270" s="16"/>
      <c r="BO1270" s="16"/>
      <c r="BP1270" s="16"/>
      <c r="BQ1270" s="16"/>
      <c r="BR1270" s="16"/>
      <c r="BS1270" s="16"/>
      <c r="BT1270" s="16"/>
      <c r="BU1270" s="16"/>
      <c r="BV1270" s="16"/>
      <c r="BW1270" s="16"/>
      <c r="BX1270" s="16"/>
      <c r="BY1270" s="16"/>
      <c r="BZ1270" s="16"/>
      <c r="CA1270" s="16"/>
      <c r="CB1270" s="16"/>
      <c r="CC1270" s="16"/>
      <c r="CD1270" s="16"/>
      <c r="CE1270" s="16"/>
      <c r="CF1270" s="16"/>
      <c r="CG1270" s="16"/>
      <c r="CH1270" s="16"/>
      <c r="CI1270" s="16"/>
      <c r="CJ1270" s="16"/>
      <c r="CK1270" s="16"/>
      <c r="CL1270" s="16"/>
      <c r="CM1270" s="16"/>
      <c r="CN1270" s="16"/>
      <c r="CO1270" s="16"/>
      <c r="CP1270" s="16"/>
      <c r="CQ1270" s="16"/>
      <c r="CR1270" s="16"/>
      <c r="CS1270" s="16"/>
      <c r="CT1270" s="16"/>
      <c r="CU1270" s="16"/>
      <c r="CV1270" s="16"/>
      <c r="CW1270" s="16"/>
      <c r="CX1270" s="16"/>
      <c r="CY1270" s="16"/>
      <c r="CZ1270" s="16"/>
      <c r="DA1270" s="16"/>
      <c r="DB1270" s="16"/>
      <c r="DC1270" s="16"/>
      <c r="DD1270" s="16"/>
      <c r="DE1270" s="16"/>
      <c r="DF1270" s="16"/>
      <c r="DG1270" s="16"/>
      <c r="DH1270" s="16"/>
      <c r="DI1270" s="16"/>
      <c r="DJ1270" s="16"/>
      <c r="DK1270" s="16"/>
      <c r="DL1270" s="16"/>
      <c r="DM1270" s="16"/>
      <c r="DN1270" s="16"/>
      <c r="DO1270" s="16"/>
      <c r="DP1270" s="16"/>
      <c r="DQ1270" s="16"/>
      <c r="DR1270" s="16"/>
      <c r="DS1270" s="16"/>
      <c r="DT1270" s="16"/>
      <c r="DU1270" s="16"/>
      <c r="DV1270" s="16"/>
      <c r="DW1270" s="16"/>
      <c r="DX1270" s="16"/>
      <c r="DY1270" s="16"/>
      <c r="DZ1270" s="16"/>
      <c r="EA1270" s="16"/>
      <c r="EB1270" s="16"/>
      <c r="EC1270" s="16"/>
      <c r="ED1270" s="16"/>
      <c r="EE1270" s="16"/>
      <c r="EF1270" s="16"/>
      <c r="EG1270" s="16"/>
      <c r="EH1270" s="16"/>
      <c r="EI1270" s="16"/>
      <c r="EJ1270" s="16"/>
      <c r="EK1270" s="16"/>
      <c r="EL1270" s="16"/>
      <c r="EM1270" s="16"/>
      <c r="EN1270" s="16"/>
      <c r="EO1270" s="16"/>
      <c r="EP1270" s="16"/>
      <c r="EQ1270" s="16"/>
      <c r="ER1270" s="16"/>
      <c r="ES1270" s="16"/>
      <c r="ET1270" s="16"/>
      <c r="EU1270" s="16"/>
      <c r="EV1270" s="16"/>
      <c r="EW1270" s="16"/>
      <c r="EX1270" s="16"/>
      <c r="EY1270" s="16"/>
      <c r="EZ1270" s="16"/>
      <c r="FA1270" s="16"/>
      <c r="FB1270" s="16"/>
      <c r="FC1270" s="16"/>
      <c r="FD1270" s="16"/>
      <c r="FE1270" s="16"/>
      <c r="FF1270" s="16"/>
      <c r="FG1270" s="16"/>
      <c r="FH1270" s="16"/>
      <c r="FI1270" s="16"/>
      <c r="FJ1270" s="16"/>
      <c r="FK1270" s="16"/>
      <c r="FL1270" s="16"/>
      <c r="FM1270" s="16"/>
      <c r="FN1270" s="16"/>
      <c r="FO1270" s="16"/>
      <c r="FP1270" s="16"/>
      <c r="FQ1270" s="16"/>
      <c r="FR1270" s="16"/>
      <c r="FS1270" s="16"/>
      <c r="FT1270" s="16"/>
      <c r="FU1270" s="16"/>
      <c r="FV1270" s="16"/>
      <c r="FW1270" s="16"/>
      <c r="FX1270" s="16"/>
      <c r="FY1270" s="16"/>
      <c r="FZ1270" s="16"/>
      <c r="GA1270" s="16"/>
      <c r="GB1270" s="16"/>
      <c r="GC1270" s="16"/>
      <c r="GD1270" s="16"/>
      <c r="GE1270" s="16"/>
      <c r="GF1270" s="16"/>
      <c r="GG1270" s="16"/>
      <c r="GH1270" s="16"/>
      <c r="GI1270" s="16"/>
      <c r="GJ1270" s="16"/>
      <c r="GK1270" s="16"/>
      <c r="GL1270" s="16"/>
      <c r="GM1270" s="16"/>
      <c r="GN1270" s="16"/>
      <c r="GO1270" s="16"/>
      <c r="GP1270" s="16"/>
      <c r="GQ1270" s="16"/>
      <c r="GR1270" s="16"/>
      <c r="GS1270" s="16"/>
      <c r="GT1270" s="16"/>
      <c r="GU1270" s="16"/>
      <c r="GV1270" s="16"/>
      <c r="GW1270" s="16"/>
      <c r="GX1270" s="16"/>
      <c r="GY1270" s="16"/>
      <c r="GZ1270" s="16"/>
      <c r="HA1270" s="16"/>
      <c r="HB1270" s="16"/>
      <c r="HC1270" s="16"/>
      <c r="HD1270" s="16"/>
      <c r="HE1270" s="16"/>
      <c r="HF1270" s="16"/>
      <c r="HG1270" s="16"/>
      <c r="HH1270" s="16"/>
      <c r="HI1270" s="16"/>
      <c r="HJ1270" s="16"/>
      <c r="HK1270" s="16"/>
      <c r="HL1270" s="16"/>
      <c r="HM1270" s="16"/>
      <c r="HN1270" s="16"/>
      <c r="HO1270" s="16"/>
      <c r="HP1270" s="16"/>
      <c r="HQ1270" s="16"/>
      <c r="HR1270" s="16"/>
      <c r="HS1270" s="16"/>
      <c r="HT1270" s="16"/>
      <c r="HU1270" s="16"/>
      <c r="HV1270" s="16"/>
      <c r="HW1270" s="16"/>
      <c r="HX1270" s="16"/>
      <c r="HY1270" s="16"/>
      <c r="HZ1270" s="16"/>
      <c r="IA1270" s="16"/>
      <c r="IB1270" s="16"/>
      <c r="IC1270" s="16"/>
      <c r="ID1270" s="16"/>
      <c r="IE1270" s="16"/>
      <c r="IF1270" s="16"/>
      <c r="IG1270" s="16"/>
      <c r="IH1270" s="16"/>
      <c r="II1270" s="16"/>
      <c r="IJ1270" s="16"/>
      <c r="IK1270" s="16"/>
      <c r="IL1270" s="16"/>
      <c r="IM1270" s="16"/>
      <c r="IN1270" s="16"/>
      <c r="IO1270" s="16"/>
      <c r="IP1270" s="16"/>
      <c r="IQ1270" s="16"/>
      <c r="IR1270" s="16"/>
      <c r="IS1270" s="16"/>
      <c r="IT1270" s="16"/>
      <c r="IU1270" s="16"/>
      <c r="IV1270" s="16"/>
      <c r="IW1270" s="16"/>
      <c r="IX1270" s="16"/>
      <c r="IY1270" s="16"/>
      <c r="IZ1270" s="16"/>
      <c r="JA1270" s="16"/>
      <c r="JB1270" s="16"/>
      <c r="JC1270" s="16"/>
      <c r="JD1270" s="16"/>
      <c r="JE1270" s="16"/>
      <c r="JF1270" s="16"/>
      <c r="JG1270" s="16"/>
      <c r="JH1270" s="16"/>
      <c r="JI1270" s="16"/>
      <c r="JJ1270" s="16"/>
      <c r="JK1270" s="16"/>
      <c r="JL1270" s="16"/>
      <c r="JM1270" s="16"/>
      <c r="JN1270" s="16"/>
      <c r="JO1270" s="16"/>
      <c r="JP1270" s="16"/>
    </row>
    <row r="1271" spans="2:276" s="18" customFormat="1" ht="15.75" customHeight="1" x14ac:dyDescent="0.25">
      <c r="B1271" s="16"/>
      <c r="C1271" s="16"/>
      <c r="D1271" s="16"/>
      <c r="E1271" s="16"/>
      <c r="F1271" s="16"/>
      <c r="G1271" s="16"/>
      <c r="H1271" s="16"/>
      <c r="I1271" s="16"/>
      <c r="J1271" s="16"/>
      <c r="K1271" s="16"/>
      <c r="L1271" s="16"/>
      <c r="M1271" s="16"/>
      <c r="N1271" s="16"/>
      <c r="O1271" s="16"/>
      <c r="P1271" s="16"/>
      <c r="Q1271" s="16"/>
      <c r="R1271" s="16"/>
      <c r="S1271" s="16"/>
      <c r="T1271" s="16"/>
      <c r="U1271" s="16"/>
      <c r="V1271" s="16"/>
      <c r="W1271" s="16"/>
      <c r="X1271" s="16"/>
      <c r="Y1271" s="16"/>
      <c r="Z1271" s="16"/>
      <c r="AA1271" s="16"/>
      <c r="AB1271" s="16"/>
      <c r="AC1271" s="16"/>
      <c r="AD1271" s="16"/>
      <c r="AE1271" s="16"/>
      <c r="AF1271" s="16"/>
      <c r="AG1271" s="16"/>
      <c r="AH1271" s="16"/>
      <c r="AI1271" s="16"/>
      <c r="AJ1271" s="16"/>
      <c r="AK1271" s="16"/>
      <c r="AL1271" s="16"/>
      <c r="AM1271" s="16"/>
      <c r="AN1271" s="16"/>
      <c r="AO1271" s="16"/>
      <c r="AP1271" s="16"/>
      <c r="AQ1271" s="16"/>
      <c r="AR1271" s="16"/>
      <c r="AS1271" s="16"/>
      <c r="AT1271" s="16"/>
      <c r="AU1271" s="16"/>
      <c r="AV1271" s="16"/>
      <c r="AW1271" s="16"/>
      <c r="AX1271" s="16"/>
      <c r="AY1271" s="16"/>
      <c r="AZ1271" s="16"/>
      <c r="BA1271" s="16"/>
      <c r="BB1271" s="16"/>
      <c r="BC1271" s="16"/>
      <c r="BD1271" s="16"/>
      <c r="BE1271" s="16"/>
      <c r="BF1271" s="16"/>
      <c r="BG1271" s="16"/>
      <c r="BH1271" s="16"/>
      <c r="BI1271" s="16"/>
      <c r="BJ1271" s="16"/>
      <c r="BK1271" s="16"/>
      <c r="BL1271" s="16"/>
      <c r="BM1271" s="16"/>
      <c r="BN1271" s="16"/>
      <c r="BO1271" s="16"/>
      <c r="BP1271" s="16"/>
      <c r="BQ1271" s="16"/>
      <c r="BR1271" s="16"/>
      <c r="BS1271" s="16"/>
      <c r="BT1271" s="16"/>
      <c r="BU1271" s="16"/>
      <c r="BV1271" s="16"/>
      <c r="BW1271" s="16"/>
      <c r="BX1271" s="16"/>
      <c r="BY1271" s="16"/>
      <c r="BZ1271" s="16"/>
      <c r="CA1271" s="16"/>
      <c r="CB1271" s="16"/>
      <c r="CC1271" s="16"/>
      <c r="CD1271" s="16"/>
      <c r="CE1271" s="16"/>
      <c r="CF1271" s="16"/>
      <c r="CG1271" s="16"/>
      <c r="CH1271" s="16"/>
      <c r="CI1271" s="16"/>
      <c r="CJ1271" s="16"/>
      <c r="CK1271" s="16"/>
      <c r="CL1271" s="16"/>
      <c r="CM1271" s="16"/>
      <c r="CN1271" s="16"/>
      <c r="CO1271" s="16"/>
      <c r="CP1271" s="16"/>
      <c r="CQ1271" s="16"/>
      <c r="CR1271" s="16"/>
      <c r="CS1271" s="16"/>
      <c r="CT1271" s="16"/>
      <c r="CU1271" s="16"/>
      <c r="CV1271" s="16"/>
      <c r="CW1271" s="16"/>
      <c r="CX1271" s="16"/>
      <c r="CY1271" s="16"/>
      <c r="CZ1271" s="16"/>
      <c r="DA1271" s="16"/>
      <c r="DB1271" s="16"/>
      <c r="DC1271" s="16"/>
      <c r="DD1271" s="16"/>
      <c r="DE1271" s="16"/>
      <c r="DF1271" s="16"/>
      <c r="DG1271" s="16"/>
      <c r="DH1271" s="16"/>
      <c r="DI1271" s="16"/>
      <c r="DJ1271" s="16"/>
      <c r="DK1271" s="16"/>
      <c r="DL1271" s="16"/>
      <c r="DM1271" s="16"/>
      <c r="DN1271" s="16"/>
      <c r="DO1271" s="16"/>
      <c r="DP1271" s="16"/>
      <c r="DQ1271" s="16"/>
      <c r="DR1271" s="16"/>
      <c r="DS1271" s="16"/>
      <c r="DT1271" s="16"/>
      <c r="DU1271" s="16"/>
      <c r="DV1271" s="16"/>
      <c r="DW1271" s="16"/>
      <c r="DX1271" s="16"/>
      <c r="DY1271" s="16"/>
      <c r="DZ1271" s="16"/>
      <c r="EA1271" s="16"/>
      <c r="EB1271" s="16"/>
      <c r="EC1271" s="16"/>
      <c r="ED1271" s="16"/>
      <c r="EE1271" s="16"/>
      <c r="EF1271" s="16"/>
      <c r="EG1271" s="16"/>
      <c r="EH1271" s="16"/>
      <c r="EI1271" s="16"/>
      <c r="EJ1271" s="16"/>
      <c r="EK1271" s="16"/>
      <c r="EL1271" s="16"/>
      <c r="EM1271" s="16"/>
      <c r="EN1271" s="16"/>
      <c r="EO1271" s="16"/>
      <c r="EP1271" s="16"/>
      <c r="EQ1271" s="16"/>
      <c r="ER1271" s="16"/>
      <c r="ES1271" s="16"/>
      <c r="ET1271" s="16"/>
      <c r="EU1271" s="16"/>
      <c r="EV1271" s="16"/>
      <c r="EW1271" s="16"/>
      <c r="EX1271" s="16"/>
      <c r="EY1271" s="16"/>
      <c r="EZ1271" s="16"/>
      <c r="FA1271" s="16"/>
      <c r="FB1271" s="16"/>
      <c r="FC1271" s="16"/>
      <c r="FD1271" s="16"/>
      <c r="FE1271" s="16"/>
      <c r="FF1271" s="16"/>
      <c r="FG1271" s="16"/>
      <c r="FH1271" s="16"/>
      <c r="FI1271" s="16"/>
      <c r="FJ1271" s="16"/>
      <c r="FK1271" s="16"/>
      <c r="FL1271" s="16"/>
      <c r="FM1271" s="16"/>
      <c r="FN1271" s="16"/>
      <c r="FO1271" s="16"/>
      <c r="FP1271" s="16"/>
      <c r="FQ1271" s="16"/>
      <c r="FR1271" s="16"/>
      <c r="FS1271" s="16"/>
      <c r="FT1271" s="16"/>
      <c r="FU1271" s="16"/>
      <c r="FV1271" s="16"/>
      <c r="FW1271" s="16"/>
      <c r="FX1271" s="16"/>
      <c r="FY1271" s="16"/>
      <c r="FZ1271" s="16"/>
      <c r="GA1271" s="16"/>
      <c r="GB1271" s="16"/>
      <c r="GC1271" s="16"/>
      <c r="GD1271" s="16"/>
      <c r="GE1271" s="16"/>
      <c r="GF1271" s="16"/>
      <c r="GG1271" s="16"/>
      <c r="GH1271" s="16"/>
      <c r="GI1271" s="16"/>
      <c r="GJ1271" s="16"/>
      <c r="GK1271" s="16"/>
      <c r="GL1271" s="16"/>
      <c r="GM1271" s="16"/>
      <c r="GN1271" s="16"/>
      <c r="GO1271" s="16"/>
      <c r="GP1271" s="16"/>
      <c r="GQ1271" s="16"/>
      <c r="GR1271" s="16"/>
      <c r="GS1271" s="16"/>
      <c r="GT1271" s="16"/>
      <c r="GU1271" s="16"/>
      <c r="GV1271" s="16"/>
      <c r="GW1271" s="16"/>
      <c r="GX1271" s="16"/>
      <c r="GY1271" s="16"/>
      <c r="GZ1271" s="16"/>
      <c r="HA1271" s="16"/>
      <c r="HB1271" s="16"/>
      <c r="HC1271" s="16"/>
      <c r="HD1271" s="16"/>
      <c r="HE1271" s="16"/>
      <c r="HF1271" s="16"/>
      <c r="HG1271" s="16"/>
      <c r="HH1271" s="16"/>
      <c r="HI1271" s="16"/>
      <c r="HJ1271" s="16"/>
      <c r="HK1271" s="16"/>
      <c r="HL1271" s="16"/>
      <c r="HM1271" s="16"/>
      <c r="HN1271" s="16"/>
      <c r="HO1271" s="16"/>
      <c r="HP1271" s="16"/>
      <c r="HQ1271" s="16"/>
      <c r="HR1271" s="16"/>
      <c r="HS1271" s="16"/>
      <c r="HT1271" s="16"/>
      <c r="HU1271" s="16"/>
      <c r="HV1271" s="16"/>
      <c r="HW1271" s="16"/>
      <c r="HX1271" s="16"/>
      <c r="HY1271" s="16"/>
      <c r="HZ1271" s="16"/>
      <c r="IA1271" s="16"/>
      <c r="IB1271" s="16"/>
      <c r="IC1271" s="16"/>
      <c r="ID1271" s="16"/>
      <c r="IE1271" s="16"/>
      <c r="IF1271" s="16"/>
      <c r="IG1271" s="16"/>
      <c r="IH1271" s="16"/>
      <c r="II1271" s="16"/>
      <c r="IJ1271" s="16"/>
      <c r="IK1271" s="16"/>
      <c r="IL1271" s="16"/>
      <c r="IM1271" s="16"/>
      <c r="IN1271" s="16"/>
      <c r="IO1271" s="16"/>
      <c r="IP1271" s="16"/>
      <c r="IQ1271" s="16"/>
      <c r="IR1271" s="16"/>
      <c r="IS1271" s="16"/>
      <c r="IT1271" s="16"/>
      <c r="IU1271" s="16"/>
      <c r="IV1271" s="16"/>
      <c r="IW1271" s="16"/>
      <c r="IX1271" s="16"/>
      <c r="IY1271" s="16"/>
      <c r="IZ1271" s="16"/>
      <c r="JA1271" s="16"/>
      <c r="JB1271" s="16"/>
      <c r="JC1271" s="16"/>
      <c r="JD1271" s="16"/>
      <c r="JE1271" s="16"/>
      <c r="JF1271" s="16"/>
      <c r="JG1271" s="16"/>
      <c r="JH1271" s="16"/>
      <c r="JI1271" s="16"/>
      <c r="JJ1271" s="16"/>
      <c r="JK1271" s="16"/>
      <c r="JL1271" s="16"/>
      <c r="JM1271" s="16"/>
      <c r="JN1271" s="16"/>
      <c r="JO1271" s="16"/>
      <c r="JP1271" s="16"/>
    </row>
    <row r="1272" spans="2:276" s="18" customFormat="1" ht="15.75" customHeight="1" x14ac:dyDescent="0.25">
      <c r="B1272" s="16"/>
      <c r="C1272" s="16"/>
      <c r="D1272" s="16"/>
      <c r="E1272" s="16"/>
      <c r="F1272" s="16"/>
      <c r="G1272" s="16"/>
      <c r="H1272" s="16"/>
      <c r="I1272" s="16"/>
      <c r="J1272" s="16"/>
      <c r="K1272" s="16"/>
      <c r="L1272" s="16"/>
      <c r="M1272" s="16"/>
      <c r="N1272" s="16"/>
      <c r="O1272" s="16"/>
      <c r="P1272" s="16"/>
      <c r="Q1272" s="16"/>
      <c r="R1272" s="16"/>
      <c r="S1272" s="16"/>
      <c r="T1272" s="16"/>
      <c r="U1272" s="16"/>
      <c r="V1272" s="16"/>
      <c r="W1272" s="16"/>
      <c r="X1272" s="16"/>
      <c r="Y1272" s="16"/>
      <c r="Z1272" s="16"/>
      <c r="AA1272" s="16"/>
      <c r="AB1272" s="16"/>
      <c r="AC1272" s="16"/>
      <c r="AD1272" s="16"/>
      <c r="AE1272" s="16"/>
      <c r="AF1272" s="16"/>
      <c r="AG1272" s="16"/>
      <c r="AH1272" s="16"/>
      <c r="AI1272" s="16"/>
      <c r="AJ1272" s="16"/>
      <c r="AK1272" s="16"/>
      <c r="AL1272" s="16"/>
      <c r="AM1272" s="16"/>
      <c r="AN1272" s="16"/>
      <c r="AO1272" s="16"/>
      <c r="AP1272" s="16"/>
      <c r="AQ1272" s="16"/>
      <c r="AR1272" s="16"/>
      <c r="AS1272" s="16"/>
      <c r="AT1272" s="16"/>
      <c r="AU1272" s="16"/>
      <c r="AV1272" s="16"/>
      <c r="AW1272" s="16"/>
      <c r="AX1272" s="16"/>
      <c r="AY1272" s="16"/>
      <c r="AZ1272" s="16"/>
      <c r="BA1272" s="16"/>
      <c r="BB1272" s="16"/>
      <c r="BC1272" s="16"/>
      <c r="BD1272" s="16"/>
      <c r="BE1272" s="16"/>
      <c r="BF1272" s="16"/>
      <c r="BG1272" s="16"/>
      <c r="BH1272" s="16"/>
      <c r="BI1272" s="16"/>
      <c r="BJ1272" s="16"/>
      <c r="BK1272" s="16"/>
      <c r="BL1272" s="16"/>
      <c r="BM1272" s="16"/>
      <c r="BN1272" s="16"/>
      <c r="BO1272" s="16"/>
      <c r="BP1272" s="16"/>
      <c r="BQ1272" s="16"/>
      <c r="BR1272" s="16"/>
      <c r="BS1272" s="16"/>
      <c r="BT1272" s="16"/>
      <c r="BU1272" s="16"/>
      <c r="BV1272" s="16"/>
      <c r="BW1272" s="16"/>
      <c r="BX1272" s="16"/>
      <c r="BY1272" s="16"/>
      <c r="BZ1272" s="16"/>
      <c r="CA1272" s="16"/>
      <c r="CB1272" s="16"/>
      <c r="CC1272" s="16"/>
      <c r="CD1272" s="16"/>
      <c r="CE1272" s="16"/>
      <c r="CF1272" s="16"/>
      <c r="CG1272" s="16"/>
      <c r="CH1272" s="16"/>
      <c r="CI1272" s="16"/>
      <c r="CJ1272" s="16"/>
      <c r="CK1272" s="16"/>
      <c r="CL1272" s="16"/>
      <c r="CM1272" s="16"/>
      <c r="CN1272" s="16"/>
      <c r="CO1272" s="16"/>
      <c r="CP1272" s="16"/>
      <c r="CQ1272" s="16"/>
      <c r="CR1272" s="16"/>
      <c r="CS1272" s="16"/>
      <c r="CT1272" s="16"/>
      <c r="CU1272" s="16"/>
      <c r="CV1272" s="16"/>
      <c r="CW1272" s="16"/>
      <c r="CX1272" s="16"/>
      <c r="CY1272" s="16"/>
      <c r="CZ1272" s="16"/>
      <c r="DA1272" s="16"/>
      <c r="DB1272" s="16"/>
      <c r="DC1272" s="16"/>
      <c r="DD1272" s="16"/>
      <c r="DE1272" s="16"/>
      <c r="DF1272" s="16"/>
      <c r="DG1272" s="16"/>
      <c r="DH1272" s="16"/>
      <c r="DI1272" s="16"/>
      <c r="DJ1272" s="16"/>
      <c r="DK1272" s="16"/>
      <c r="DL1272" s="16"/>
      <c r="DM1272" s="16"/>
      <c r="DN1272" s="16"/>
      <c r="DO1272" s="16"/>
      <c r="DP1272" s="16"/>
      <c r="DQ1272" s="16"/>
      <c r="DR1272" s="16"/>
      <c r="DS1272" s="16"/>
      <c r="DT1272" s="16"/>
      <c r="DU1272" s="16"/>
      <c r="DV1272" s="16"/>
      <c r="DW1272" s="16"/>
      <c r="DX1272" s="16"/>
      <c r="DY1272" s="16"/>
      <c r="DZ1272" s="16"/>
      <c r="EA1272" s="16"/>
      <c r="EB1272" s="16"/>
      <c r="EC1272" s="16"/>
      <c r="ED1272" s="16"/>
      <c r="EE1272" s="16"/>
      <c r="EF1272" s="16"/>
      <c r="EG1272" s="16"/>
      <c r="EH1272" s="16"/>
      <c r="EI1272" s="16"/>
      <c r="EJ1272" s="16"/>
      <c r="EK1272" s="16"/>
      <c r="EL1272" s="16"/>
      <c r="EM1272" s="16"/>
      <c r="EN1272" s="16"/>
      <c r="EO1272" s="16"/>
      <c r="EP1272" s="16"/>
      <c r="EQ1272" s="16"/>
      <c r="ER1272" s="16"/>
      <c r="ES1272" s="16"/>
      <c r="ET1272" s="16"/>
      <c r="EU1272" s="16"/>
      <c r="EV1272" s="16"/>
      <c r="EW1272" s="16"/>
      <c r="EX1272" s="16"/>
      <c r="EY1272" s="16"/>
      <c r="EZ1272" s="16"/>
      <c r="FA1272" s="16"/>
      <c r="FB1272" s="16"/>
      <c r="FC1272" s="16"/>
      <c r="FD1272" s="16"/>
      <c r="FE1272" s="16"/>
      <c r="FF1272" s="16"/>
      <c r="FG1272" s="16"/>
      <c r="FH1272" s="16"/>
      <c r="FI1272" s="16"/>
      <c r="FJ1272" s="16"/>
      <c r="FK1272" s="16"/>
      <c r="FL1272" s="16"/>
      <c r="FM1272" s="16"/>
      <c r="FN1272" s="16"/>
      <c r="FO1272" s="16"/>
      <c r="FP1272" s="16"/>
      <c r="FQ1272" s="16"/>
      <c r="FR1272" s="16"/>
      <c r="FS1272" s="16"/>
      <c r="FT1272" s="16"/>
      <c r="FU1272" s="16"/>
      <c r="FV1272" s="16"/>
      <c r="FW1272" s="16"/>
      <c r="FX1272" s="16"/>
      <c r="FY1272" s="16"/>
      <c r="FZ1272" s="16"/>
      <c r="GA1272" s="16"/>
      <c r="GB1272" s="16"/>
      <c r="GC1272" s="16"/>
      <c r="GD1272" s="16"/>
      <c r="GE1272" s="16"/>
      <c r="GF1272" s="16"/>
      <c r="GG1272" s="16"/>
      <c r="GH1272" s="16"/>
      <c r="GI1272" s="16"/>
      <c r="GJ1272" s="16"/>
      <c r="GK1272" s="16"/>
      <c r="GL1272" s="16"/>
      <c r="GM1272" s="16"/>
      <c r="GN1272" s="16"/>
      <c r="GO1272" s="16"/>
      <c r="GP1272" s="16"/>
      <c r="GQ1272" s="16"/>
      <c r="GR1272" s="16"/>
      <c r="GS1272" s="16"/>
      <c r="GT1272" s="16"/>
      <c r="GU1272" s="16"/>
      <c r="GV1272" s="16"/>
      <c r="GW1272" s="16"/>
      <c r="GX1272" s="16"/>
      <c r="GY1272" s="16"/>
      <c r="GZ1272" s="16"/>
      <c r="HA1272" s="16"/>
      <c r="HB1272" s="16"/>
      <c r="HC1272" s="16"/>
      <c r="HD1272" s="16"/>
      <c r="HE1272" s="16"/>
      <c r="HF1272" s="16"/>
      <c r="HG1272" s="16"/>
      <c r="HH1272" s="16"/>
      <c r="HI1272" s="16"/>
      <c r="HJ1272" s="16"/>
      <c r="HK1272" s="16"/>
      <c r="HL1272" s="16"/>
      <c r="HM1272" s="16"/>
      <c r="HN1272" s="16"/>
      <c r="HO1272" s="16"/>
      <c r="HP1272" s="16"/>
      <c r="HQ1272" s="16"/>
      <c r="HR1272" s="16"/>
      <c r="HS1272" s="16"/>
      <c r="HT1272" s="16"/>
      <c r="HU1272" s="16"/>
      <c r="HV1272" s="16"/>
      <c r="HW1272" s="16"/>
      <c r="HX1272" s="16"/>
      <c r="HY1272" s="16"/>
      <c r="HZ1272" s="16"/>
      <c r="IA1272" s="16"/>
      <c r="IB1272" s="16"/>
      <c r="IC1272" s="16"/>
      <c r="ID1272" s="16"/>
      <c r="IE1272" s="16"/>
      <c r="IF1272" s="16"/>
      <c r="IG1272" s="16"/>
      <c r="IH1272" s="16"/>
      <c r="II1272" s="16"/>
      <c r="IJ1272" s="16"/>
      <c r="IK1272" s="16"/>
      <c r="IL1272" s="16"/>
      <c r="IM1272" s="16"/>
      <c r="IN1272" s="16"/>
      <c r="IO1272" s="16"/>
      <c r="IP1272" s="16"/>
      <c r="IQ1272" s="16"/>
      <c r="IR1272" s="16"/>
      <c r="IS1272" s="16"/>
      <c r="IT1272" s="16"/>
      <c r="IU1272" s="16"/>
      <c r="IV1272" s="16"/>
      <c r="IW1272" s="16"/>
      <c r="IX1272" s="16"/>
      <c r="IY1272" s="16"/>
      <c r="IZ1272" s="16"/>
      <c r="JA1272" s="16"/>
      <c r="JB1272" s="16"/>
      <c r="JC1272" s="16"/>
      <c r="JD1272" s="16"/>
      <c r="JE1272" s="16"/>
      <c r="JF1272" s="16"/>
      <c r="JG1272" s="16"/>
      <c r="JH1272" s="16"/>
      <c r="JI1272" s="16"/>
      <c r="JJ1272" s="16"/>
      <c r="JK1272" s="16"/>
      <c r="JL1272" s="16"/>
      <c r="JM1272" s="16"/>
      <c r="JN1272" s="16"/>
      <c r="JO1272" s="16"/>
      <c r="JP1272" s="16"/>
    </row>
    <row r="1273" spans="2:276" s="18" customFormat="1" ht="15.75" customHeight="1" x14ac:dyDescent="0.25">
      <c r="B1273" s="16"/>
      <c r="C1273" s="16"/>
      <c r="D1273" s="16"/>
      <c r="E1273" s="16"/>
      <c r="F1273" s="16"/>
      <c r="G1273" s="16"/>
      <c r="H1273" s="16"/>
      <c r="I1273" s="16"/>
      <c r="J1273" s="16"/>
      <c r="K1273" s="16"/>
      <c r="L1273" s="16"/>
      <c r="M1273" s="16"/>
      <c r="N1273" s="16"/>
      <c r="O1273" s="16"/>
      <c r="P1273" s="16"/>
      <c r="Q1273" s="16"/>
      <c r="R1273" s="16"/>
      <c r="S1273" s="16"/>
      <c r="T1273" s="16"/>
      <c r="U1273" s="16"/>
      <c r="V1273" s="16"/>
      <c r="W1273" s="16"/>
      <c r="X1273" s="16"/>
      <c r="Y1273" s="16"/>
      <c r="Z1273" s="16"/>
      <c r="AA1273" s="16"/>
      <c r="AB1273" s="16"/>
      <c r="AC1273" s="16"/>
      <c r="AD1273" s="16"/>
      <c r="AE1273" s="16"/>
      <c r="AF1273" s="16"/>
      <c r="AG1273" s="16"/>
      <c r="AH1273" s="16"/>
      <c r="AI1273" s="16"/>
      <c r="AJ1273" s="16"/>
      <c r="AK1273" s="16"/>
      <c r="AL1273" s="16"/>
      <c r="AM1273" s="16"/>
      <c r="AN1273" s="16"/>
      <c r="AO1273" s="16"/>
      <c r="AP1273" s="16"/>
      <c r="AQ1273" s="16"/>
      <c r="AR1273" s="16"/>
      <c r="AS1273" s="16"/>
      <c r="AT1273" s="16"/>
      <c r="AU1273" s="16"/>
      <c r="AV1273" s="16"/>
      <c r="AW1273" s="16"/>
      <c r="AX1273" s="16"/>
      <c r="AY1273" s="16"/>
      <c r="AZ1273" s="16"/>
      <c r="BA1273" s="16"/>
      <c r="BB1273" s="16"/>
      <c r="BC1273" s="16"/>
      <c r="BD1273" s="16"/>
      <c r="BE1273" s="16"/>
      <c r="BF1273" s="16"/>
      <c r="BG1273" s="16"/>
      <c r="BH1273" s="16"/>
      <c r="BI1273" s="16"/>
      <c r="BJ1273" s="16"/>
      <c r="BK1273" s="16"/>
      <c r="BL1273" s="16"/>
      <c r="BM1273" s="16"/>
      <c r="BN1273" s="16"/>
      <c r="BO1273" s="16"/>
      <c r="BP1273" s="16"/>
      <c r="BQ1273" s="16"/>
      <c r="BR1273" s="16"/>
      <c r="BS1273" s="16"/>
      <c r="BT1273" s="16"/>
      <c r="BU1273" s="16"/>
      <c r="BV1273" s="16"/>
      <c r="BW1273" s="16"/>
      <c r="BX1273" s="16"/>
      <c r="BY1273" s="16"/>
      <c r="BZ1273" s="16"/>
      <c r="CA1273" s="16"/>
      <c r="CB1273" s="16"/>
      <c r="CC1273" s="16"/>
      <c r="CD1273" s="16"/>
      <c r="CE1273" s="16"/>
      <c r="CF1273" s="16"/>
      <c r="CG1273" s="16"/>
      <c r="CH1273" s="16"/>
      <c r="CI1273" s="16"/>
      <c r="CJ1273" s="16"/>
      <c r="CK1273" s="16"/>
      <c r="CL1273" s="16"/>
      <c r="CM1273" s="16"/>
      <c r="CN1273" s="16"/>
      <c r="CO1273" s="16"/>
      <c r="CP1273" s="16"/>
      <c r="CQ1273" s="16"/>
      <c r="CR1273" s="16"/>
      <c r="CS1273" s="16"/>
      <c r="CT1273" s="16"/>
      <c r="CU1273" s="16"/>
      <c r="CV1273" s="16"/>
      <c r="CW1273" s="16"/>
      <c r="CX1273" s="16"/>
      <c r="CY1273" s="16"/>
      <c r="CZ1273" s="16"/>
      <c r="DA1273" s="16"/>
      <c r="DB1273" s="16"/>
      <c r="DC1273" s="16"/>
      <c r="DD1273" s="16"/>
      <c r="DE1273" s="16"/>
      <c r="DF1273" s="16"/>
      <c r="DG1273" s="16"/>
      <c r="DH1273" s="16"/>
      <c r="DI1273" s="16"/>
      <c r="DJ1273" s="16"/>
      <c r="DK1273" s="16"/>
      <c r="DL1273" s="16"/>
      <c r="DM1273" s="16"/>
      <c r="DN1273" s="16"/>
      <c r="DO1273" s="16"/>
      <c r="DP1273" s="16"/>
      <c r="DQ1273" s="16"/>
      <c r="DR1273" s="16"/>
      <c r="DS1273" s="16"/>
      <c r="DT1273" s="16"/>
      <c r="DU1273" s="16"/>
      <c r="DV1273" s="16"/>
      <c r="DW1273" s="16"/>
      <c r="DX1273" s="16"/>
      <c r="DY1273" s="16"/>
      <c r="DZ1273" s="16"/>
      <c r="EA1273" s="16"/>
      <c r="EB1273" s="16"/>
      <c r="EC1273" s="16"/>
      <c r="ED1273" s="16"/>
      <c r="EE1273" s="16"/>
      <c r="EF1273" s="16"/>
      <c r="EG1273" s="16"/>
      <c r="EH1273" s="16"/>
      <c r="EI1273" s="16"/>
      <c r="EJ1273" s="16"/>
      <c r="EK1273" s="16"/>
      <c r="EL1273" s="16"/>
      <c r="EM1273" s="16"/>
      <c r="EN1273" s="16"/>
      <c r="EO1273" s="16"/>
      <c r="EP1273" s="16"/>
      <c r="EQ1273" s="16"/>
      <c r="ER1273" s="16"/>
      <c r="ES1273" s="16"/>
      <c r="ET1273" s="16"/>
      <c r="EU1273" s="16"/>
      <c r="EV1273" s="16"/>
      <c r="EW1273" s="16"/>
      <c r="EX1273" s="16"/>
      <c r="EY1273" s="16"/>
      <c r="EZ1273" s="16"/>
      <c r="FA1273" s="16"/>
      <c r="FB1273" s="16"/>
      <c r="FC1273" s="16"/>
      <c r="FD1273" s="16"/>
      <c r="FE1273" s="16"/>
      <c r="FF1273" s="16"/>
      <c r="FG1273" s="16"/>
      <c r="FH1273" s="16"/>
      <c r="FI1273" s="16"/>
      <c r="FJ1273" s="16"/>
      <c r="FK1273" s="16"/>
      <c r="FL1273" s="16"/>
      <c r="FM1273" s="16"/>
      <c r="FN1273" s="16"/>
      <c r="FO1273" s="16"/>
      <c r="FP1273" s="16"/>
      <c r="FQ1273" s="16"/>
      <c r="FR1273" s="16"/>
      <c r="FS1273" s="16"/>
      <c r="FT1273" s="16"/>
      <c r="FU1273" s="16"/>
      <c r="FV1273" s="16"/>
      <c r="FW1273" s="16"/>
      <c r="FX1273" s="16"/>
      <c r="FY1273" s="16"/>
      <c r="FZ1273" s="16"/>
      <c r="GA1273" s="16"/>
      <c r="GB1273" s="16"/>
      <c r="GC1273" s="16"/>
      <c r="GD1273" s="16"/>
      <c r="GE1273" s="16"/>
      <c r="GF1273" s="16"/>
      <c r="GG1273" s="16"/>
      <c r="GH1273" s="16"/>
      <c r="GI1273" s="16"/>
      <c r="GJ1273" s="16"/>
      <c r="GK1273" s="16"/>
      <c r="GL1273" s="16"/>
      <c r="GM1273" s="16"/>
      <c r="GN1273" s="16"/>
      <c r="GO1273" s="16"/>
      <c r="GP1273" s="16"/>
      <c r="GQ1273" s="16"/>
      <c r="GR1273" s="16"/>
      <c r="GS1273" s="16"/>
      <c r="GT1273" s="16"/>
      <c r="GU1273" s="16"/>
      <c r="GV1273" s="16"/>
      <c r="GW1273" s="16"/>
      <c r="GX1273" s="16"/>
      <c r="GY1273" s="16"/>
      <c r="GZ1273" s="16"/>
      <c r="HA1273" s="16"/>
      <c r="HB1273" s="16"/>
      <c r="HC1273" s="16"/>
      <c r="HD1273" s="16"/>
      <c r="HE1273" s="16"/>
      <c r="HF1273" s="16"/>
      <c r="HG1273" s="16"/>
      <c r="HH1273" s="16"/>
      <c r="HI1273" s="16"/>
      <c r="HJ1273" s="16"/>
      <c r="HK1273" s="16"/>
      <c r="HL1273" s="16"/>
      <c r="HM1273" s="16"/>
      <c r="HN1273" s="16"/>
      <c r="HO1273" s="16"/>
      <c r="HP1273" s="16"/>
      <c r="HQ1273" s="16"/>
      <c r="HR1273" s="16"/>
      <c r="HS1273" s="16"/>
      <c r="HT1273" s="16"/>
      <c r="HU1273" s="16"/>
      <c r="HV1273" s="16"/>
      <c r="HW1273" s="16"/>
      <c r="HX1273" s="16"/>
      <c r="HY1273" s="16"/>
      <c r="HZ1273" s="16"/>
      <c r="IA1273" s="16"/>
      <c r="IB1273" s="16"/>
      <c r="IC1273" s="16"/>
      <c r="ID1273" s="16"/>
      <c r="IE1273" s="16"/>
      <c r="IF1273" s="16"/>
      <c r="IG1273" s="16"/>
      <c r="IH1273" s="16"/>
      <c r="II1273" s="16"/>
      <c r="IJ1273" s="16"/>
      <c r="IK1273" s="16"/>
      <c r="IL1273" s="16"/>
      <c r="IM1273" s="16"/>
      <c r="IN1273" s="16"/>
      <c r="IO1273" s="16"/>
      <c r="IP1273" s="16"/>
      <c r="IQ1273" s="16"/>
      <c r="IR1273" s="16"/>
      <c r="IS1273" s="16"/>
      <c r="IT1273" s="16"/>
      <c r="IU1273" s="16"/>
      <c r="IV1273" s="16"/>
      <c r="IW1273" s="16"/>
      <c r="IX1273" s="16"/>
      <c r="IY1273" s="16"/>
      <c r="IZ1273" s="16"/>
      <c r="JA1273" s="16"/>
      <c r="JB1273" s="16"/>
      <c r="JC1273" s="16"/>
      <c r="JD1273" s="16"/>
      <c r="JE1273" s="16"/>
      <c r="JF1273" s="16"/>
      <c r="JG1273" s="16"/>
      <c r="JH1273" s="16"/>
      <c r="JI1273" s="16"/>
      <c r="JJ1273" s="16"/>
      <c r="JK1273" s="16"/>
      <c r="JL1273" s="16"/>
      <c r="JM1273" s="16"/>
      <c r="JN1273" s="16"/>
      <c r="JO1273" s="16"/>
      <c r="JP1273" s="16"/>
    </row>
    <row r="1274" spans="2:276" s="18" customFormat="1" ht="15.75" customHeight="1" x14ac:dyDescent="0.25">
      <c r="B1274" s="16"/>
      <c r="C1274" s="16"/>
      <c r="D1274" s="16"/>
      <c r="E1274" s="16"/>
      <c r="F1274" s="16"/>
      <c r="G1274" s="16"/>
      <c r="H1274" s="16"/>
      <c r="I1274" s="16"/>
      <c r="J1274" s="16"/>
      <c r="K1274" s="16"/>
      <c r="L1274" s="16"/>
      <c r="M1274" s="16"/>
      <c r="N1274" s="16"/>
      <c r="O1274" s="16"/>
      <c r="P1274" s="16"/>
      <c r="Q1274" s="16"/>
      <c r="R1274" s="16"/>
      <c r="S1274" s="16"/>
      <c r="T1274" s="16"/>
      <c r="U1274" s="16"/>
      <c r="V1274" s="16"/>
      <c r="W1274" s="16"/>
      <c r="X1274" s="16"/>
      <c r="Y1274" s="16"/>
      <c r="Z1274" s="16"/>
      <c r="AA1274" s="16"/>
      <c r="AB1274" s="16"/>
      <c r="AC1274" s="16"/>
      <c r="AD1274" s="16"/>
      <c r="AE1274" s="16"/>
      <c r="AF1274" s="16"/>
      <c r="AG1274" s="16"/>
      <c r="AH1274" s="16"/>
      <c r="AI1274" s="16"/>
      <c r="AJ1274" s="16"/>
      <c r="AK1274" s="16"/>
      <c r="AL1274" s="16"/>
      <c r="AM1274" s="16"/>
      <c r="AN1274" s="16"/>
      <c r="AO1274" s="16"/>
      <c r="AP1274" s="16"/>
      <c r="AQ1274" s="16"/>
      <c r="AR1274" s="16"/>
      <c r="AS1274" s="16"/>
      <c r="AT1274" s="16"/>
      <c r="AU1274" s="16"/>
      <c r="AV1274" s="16"/>
      <c r="AW1274" s="16"/>
      <c r="AX1274" s="16"/>
      <c r="AY1274" s="16"/>
      <c r="AZ1274" s="16"/>
      <c r="BA1274" s="16"/>
      <c r="BB1274" s="16"/>
      <c r="BC1274" s="16"/>
      <c r="BD1274" s="16"/>
      <c r="BE1274" s="16"/>
      <c r="BF1274" s="16"/>
      <c r="BG1274" s="16"/>
      <c r="BH1274" s="16"/>
      <c r="BI1274" s="16"/>
      <c r="BJ1274" s="16"/>
      <c r="BK1274" s="16"/>
      <c r="BL1274" s="16"/>
      <c r="BM1274" s="16"/>
      <c r="BN1274" s="16"/>
      <c r="BO1274" s="16"/>
      <c r="BP1274" s="16"/>
      <c r="BQ1274" s="16"/>
      <c r="BR1274" s="16"/>
      <c r="BS1274" s="16"/>
      <c r="BT1274" s="16"/>
      <c r="BU1274" s="16"/>
      <c r="BV1274" s="16"/>
      <c r="BW1274" s="16"/>
      <c r="BX1274" s="16"/>
      <c r="BY1274" s="16"/>
      <c r="BZ1274" s="16"/>
      <c r="CA1274" s="16"/>
      <c r="CB1274" s="16"/>
      <c r="CC1274" s="16"/>
      <c r="CD1274" s="16"/>
      <c r="CE1274" s="16"/>
      <c r="CF1274" s="16"/>
      <c r="CG1274" s="16"/>
      <c r="CH1274" s="16"/>
      <c r="CI1274" s="16"/>
      <c r="CJ1274" s="16"/>
      <c r="CK1274" s="16"/>
      <c r="CL1274" s="16"/>
      <c r="CM1274" s="16"/>
      <c r="CN1274" s="16"/>
      <c r="CO1274" s="16"/>
      <c r="CP1274" s="16"/>
      <c r="CQ1274" s="16"/>
      <c r="CR1274" s="16"/>
      <c r="CS1274" s="16"/>
      <c r="CT1274" s="16"/>
      <c r="CU1274" s="16"/>
      <c r="CV1274" s="16"/>
      <c r="CW1274" s="16"/>
      <c r="CX1274" s="16"/>
      <c r="CY1274" s="16"/>
      <c r="CZ1274" s="16"/>
      <c r="DA1274" s="16"/>
      <c r="DB1274" s="16"/>
      <c r="DC1274" s="16"/>
      <c r="DD1274" s="16"/>
      <c r="DE1274" s="16"/>
      <c r="DF1274" s="16"/>
      <c r="DG1274" s="16"/>
      <c r="DH1274" s="16"/>
      <c r="DI1274" s="16"/>
      <c r="DJ1274" s="16"/>
      <c r="DK1274" s="16"/>
      <c r="DL1274" s="16"/>
      <c r="DM1274" s="16"/>
      <c r="DN1274" s="16"/>
      <c r="DO1274" s="16"/>
      <c r="DP1274" s="16"/>
      <c r="DQ1274" s="16"/>
      <c r="DR1274" s="16"/>
      <c r="DS1274" s="16"/>
      <c r="DT1274" s="16"/>
      <c r="DU1274" s="16"/>
      <c r="DV1274" s="16"/>
      <c r="DW1274" s="16"/>
      <c r="DX1274" s="16"/>
      <c r="DY1274" s="16"/>
      <c r="DZ1274" s="16"/>
      <c r="EA1274" s="16"/>
      <c r="EB1274" s="16"/>
      <c r="EC1274" s="16"/>
      <c r="ED1274" s="16"/>
      <c r="EE1274" s="16"/>
      <c r="EF1274" s="16"/>
      <c r="EG1274" s="16"/>
      <c r="EH1274" s="16"/>
      <c r="EI1274" s="16"/>
      <c r="EJ1274" s="16"/>
      <c r="EK1274" s="16"/>
      <c r="EL1274" s="16"/>
      <c r="EM1274" s="16"/>
      <c r="EN1274" s="16"/>
      <c r="EO1274" s="16"/>
      <c r="EP1274" s="16"/>
      <c r="EQ1274" s="16"/>
      <c r="ER1274" s="16"/>
      <c r="ES1274" s="16"/>
      <c r="ET1274" s="16"/>
      <c r="EU1274" s="16"/>
      <c r="EV1274" s="16"/>
      <c r="EW1274" s="16"/>
      <c r="EX1274" s="16"/>
      <c r="EY1274" s="16"/>
      <c r="EZ1274" s="16"/>
      <c r="FA1274" s="16"/>
      <c r="FB1274" s="16"/>
      <c r="FC1274" s="16"/>
      <c r="FD1274" s="16"/>
      <c r="FE1274" s="16"/>
      <c r="FF1274" s="16"/>
      <c r="FG1274" s="16"/>
      <c r="FH1274" s="16"/>
      <c r="FI1274" s="16"/>
      <c r="FJ1274" s="16"/>
      <c r="FK1274" s="16"/>
      <c r="FL1274" s="16"/>
      <c r="FM1274" s="16"/>
      <c r="FN1274" s="16"/>
      <c r="FO1274" s="16"/>
      <c r="FP1274" s="16"/>
      <c r="FQ1274" s="16"/>
      <c r="FR1274" s="16"/>
      <c r="FS1274" s="16"/>
      <c r="FT1274" s="16"/>
      <c r="FU1274" s="16"/>
      <c r="FV1274" s="16"/>
      <c r="FW1274" s="16"/>
      <c r="FX1274" s="16"/>
      <c r="FY1274" s="16"/>
      <c r="FZ1274" s="16"/>
      <c r="GA1274" s="16"/>
      <c r="GB1274" s="16"/>
      <c r="GC1274" s="16"/>
      <c r="GD1274" s="16"/>
      <c r="GE1274" s="16"/>
      <c r="GF1274" s="16"/>
      <c r="GG1274" s="16"/>
      <c r="GH1274" s="16"/>
      <c r="GI1274" s="16"/>
      <c r="GJ1274" s="16"/>
      <c r="GK1274" s="16"/>
      <c r="GL1274" s="16"/>
      <c r="GM1274" s="16"/>
      <c r="GN1274" s="16"/>
      <c r="GO1274" s="16"/>
      <c r="GP1274" s="16"/>
      <c r="GQ1274" s="16"/>
      <c r="GR1274" s="16"/>
      <c r="GS1274" s="16"/>
      <c r="GT1274" s="16"/>
      <c r="GU1274" s="16"/>
      <c r="GV1274" s="16"/>
      <c r="GW1274" s="16"/>
      <c r="GX1274" s="16"/>
      <c r="GY1274" s="16"/>
      <c r="GZ1274" s="16"/>
      <c r="HA1274" s="16"/>
      <c r="HB1274" s="16"/>
      <c r="HC1274" s="16"/>
      <c r="HD1274" s="16"/>
      <c r="HE1274" s="16"/>
      <c r="HF1274" s="16"/>
      <c r="HG1274" s="16"/>
      <c r="HH1274" s="16"/>
      <c r="HI1274" s="16"/>
      <c r="HJ1274" s="16"/>
      <c r="HK1274" s="16"/>
      <c r="HL1274" s="16"/>
      <c r="HM1274" s="16"/>
      <c r="HN1274" s="16"/>
      <c r="HO1274" s="16"/>
      <c r="HP1274" s="16"/>
      <c r="HQ1274" s="16"/>
      <c r="HR1274" s="16"/>
      <c r="HS1274" s="16"/>
      <c r="HT1274" s="16"/>
      <c r="HU1274" s="16"/>
      <c r="HV1274" s="16"/>
      <c r="HW1274" s="16"/>
      <c r="HX1274" s="16"/>
      <c r="HY1274" s="16"/>
      <c r="HZ1274" s="16"/>
      <c r="IA1274" s="16"/>
      <c r="IB1274" s="16"/>
      <c r="IC1274" s="16"/>
      <c r="ID1274" s="16"/>
      <c r="IE1274" s="16"/>
      <c r="IF1274" s="16"/>
      <c r="IG1274" s="16"/>
      <c r="IH1274" s="16"/>
      <c r="II1274" s="16"/>
      <c r="IJ1274" s="16"/>
      <c r="IK1274" s="16"/>
      <c r="IL1274" s="16"/>
      <c r="IM1274" s="16"/>
      <c r="IN1274" s="16"/>
      <c r="IO1274" s="16"/>
      <c r="IP1274" s="16"/>
      <c r="IQ1274" s="16"/>
      <c r="IR1274" s="16"/>
      <c r="IS1274" s="16"/>
      <c r="IT1274" s="16"/>
      <c r="IU1274" s="16"/>
      <c r="IV1274" s="16"/>
      <c r="IW1274" s="16"/>
      <c r="IX1274" s="16"/>
      <c r="IY1274" s="16"/>
      <c r="IZ1274" s="16"/>
      <c r="JA1274" s="16"/>
      <c r="JB1274" s="16"/>
      <c r="JC1274" s="16"/>
      <c r="JD1274" s="16"/>
      <c r="JE1274" s="16"/>
      <c r="JF1274" s="16"/>
      <c r="JG1274" s="16"/>
      <c r="JH1274" s="16"/>
      <c r="JI1274" s="16"/>
      <c r="JJ1274" s="16"/>
      <c r="JK1274" s="16"/>
      <c r="JL1274" s="16"/>
      <c r="JM1274" s="16"/>
      <c r="JN1274" s="16"/>
      <c r="JO1274" s="16"/>
      <c r="JP1274" s="16"/>
    </row>
    <row r="1275" spans="2:276" s="18" customFormat="1" ht="15.75" customHeight="1" x14ac:dyDescent="0.25">
      <c r="B1275" s="16"/>
      <c r="C1275" s="16"/>
      <c r="D1275" s="16"/>
      <c r="E1275" s="16"/>
      <c r="F1275" s="16"/>
      <c r="G1275" s="16"/>
      <c r="H1275" s="16"/>
      <c r="I1275" s="16"/>
      <c r="J1275" s="16"/>
      <c r="K1275" s="16"/>
      <c r="L1275" s="16"/>
      <c r="M1275" s="16"/>
      <c r="N1275" s="16"/>
      <c r="O1275" s="16"/>
      <c r="P1275" s="16"/>
      <c r="Q1275" s="16"/>
      <c r="R1275" s="16"/>
      <c r="S1275" s="16"/>
      <c r="T1275" s="16"/>
      <c r="U1275" s="16"/>
      <c r="V1275" s="16"/>
      <c r="W1275" s="16"/>
      <c r="X1275" s="16"/>
      <c r="Y1275" s="16"/>
      <c r="Z1275" s="16"/>
      <c r="AA1275" s="16"/>
      <c r="AB1275" s="16"/>
      <c r="AC1275" s="16"/>
      <c r="AD1275" s="16"/>
      <c r="AE1275" s="16"/>
      <c r="AF1275" s="16"/>
      <c r="AG1275" s="16"/>
      <c r="AH1275" s="16"/>
      <c r="AI1275" s="16"/>
      <c r="AJ1275" s="16"/>
      <c r="AK1275" s="16"/>
      <c r="AL1275" s="16"/>
      <c r="AM1275" s="16"/>
      <c r="AN1275" s="16"/>
      <c r="AO1275" s="16"/>
      <c r="AP1275" s="16"/>
      <c r="AQ1275" s="16"/>
      <c r="AR1275" s="16"/>
      <c r="AS1275" s="16"/>
      <c r="AT1275" s="16"/>
      <c r="AU1275" s="16"/>
      <c r="AV1275" s="16"/>
      <c r="AW1275" s="16"/>
      <c r="AX1275" s="16"/>
      <c r="AY1275" s="16"/>
      <c r="AZ1275" s="16"/>
      <c r="BA1275" s="16"/>
      <c r="BB1275" s="16"/>
      <c r="BC1275" s="16"/>
      <c r="BD1275" s="16"/>
      <c r="BE1275" s="16"/>
      <c r="BF1275" s="16"/>
      <c r="BG1275" s="16"/>
      <c r="BH1275" s="16"/>
      <c r="BI1275" s="16"/>
      <c r="BJ1275" s="16"/>
      <c r="BK1275" s="16"/>
      <c r="BL1275" s="16"/>
      <c r="BM1275" s="16"/>
      <c r="BN1275" s="16"/>
      <c r="BO1275" s="16"/>
      <c r="BP1275" s="16"/>
      <c r="BQ1275" s="16"/>
      <c r="BR1275" s="16"/>
      <c r="BS1275" s="16"/>
      <c r="BT1275" s="16"/>
      <c r="BU1275" s="16"/>
      <c r="BV1275" s="16"/>
      <c r="BW1275" s="16"/>
      <c r="BX1275" s="16"/>
      <c r="BY1275" s="16"/>
      <c r="BZ1275" s="16"/>
      <c r="CA1275" s="16"/>
      <c r="CB1275" s="16"/>
      <c r="CC1275" s="16"/>
      <c r="CD1275" s="16"/>
      <c r="CE1275" s="16"/>
      <c r="CF1275" s="16"/>
      <c r="CG1275" s="16"/>
      <c r="CH1275" s="16"/>
      <c r="CI1275" s="16"/>
      <c r="CJ1275" s="16"/>
      <c r="CK1275" s="16"/>
      <c r="CL1275" s="16"/>
      <c r="CM1275" s="16"/>
      <c r="CN1275" s="16"/>
      <c r="CO1275" s="16"/>
      <c r="CP1275" s="16"/>
      <c r="CQ1275" s="16"/>
      <c r="CR1275" s="16"/>
      <c r="CS1275" s="16"/>
      <c r="CT1275" s="16"/>
      <c r="CU1275" s="16"/>
      <c r="CV1275" s="16"/>
      <c r="CW1275" s="16"/>
      <c r="CX1275" s="16"/>
      <c r="CY1275" s="16"/>
      <c r="CZ1275" s="16"/>
      <c r="DA1275" s="16"/>
      <c r="DB1275" s="16"/>
      <c r="DC1275" s="16"/>
      <c r="DD1275" s="16"/>
      <c r="DE1275" s="16"/>
      <c r="DF1275" s="16"/>
      <c r="DG1275" s="16"/>
      <c r="DH1275" s="16"/>
      <c r="DI1275" s="16"/>
      <c r="DJ1275" s="16"/>
      <c r="DK1275" s="16"/>
      <c r="DL1275" s="16"/>
      <c r="DM1275" s="16"/>
      <c r="DN1275" s="16"/>
      <c r="DO1275" s="16"/>
      <c r="DP1275" s="16"/>
      <c r="DQ1275" s="16"/>
      <c r="DR1275" s="16"/>
      <c r="DS1275" s="16"/>
      <c r="DT1275" s="16"/>
      <c r="DU1275" s="16"/>
      <c r="DV1275" s="16"/>
      <c r="DW1275" s="16"/>
      <c r="DX1275" s="16"/>
      <c r="DY1275" s="16"/>
      <c r="DZ1275" s="16"/>
      <c r="EA1275" s="16"/>
      <c r="EB1275" s="16"/>
      <c r="EC1275" s="16"/>
      <c r="ED1275" s="16"/>
      <c r="EE1275" s="16"/>
      <c r="EF1275" s="16"/>
      <c r="EG1275" s="16"/>
      <c r="EH1275" s="16"/>
      <c r="EI1275" s="16"/>
      <c r="EJ1275" s="16"/>
      <c r="EK1275" s="16"/>
      <c r="EL1275" s="16"/>
      <c r="EM1275" s="16"/>
      <c r="EN1275" s="16"/>
      <c r="EO1275" s="16"/>
      <c r="EP1275" s="16"/>
      <c r="EQ1275" s="16"/>
      <c r="ER1275" s="16"/>
      <c r="ES1275" s="16"/>
      <c r="ET1275" s="16"/>
      <c r="EU1275" s="16"/>
      <c r="EV1275" s="16"/>
      <c r="EW1275" s="16"/>
      <c r="EX1275" s="16"/>
      <c r="EY1275" s="16"/>
      <c r="EZ1275" s="16"/>
      <c r="FA1275" s="16"/>
      <c r="FB1275" s="16"/>
      <c r="FC1275" s="16"/>
      <c r="FD1275" s="16"/>
      <c r="FE1275" s="16"/>
      <c r="FF1275" s="16"/>
      <c r="FG1275" s="16"/>
      <c r="FH1275" s="16"/>
      <c r="FI1275" s="16"/>
      <c r="FJ1275" s="16"/>
      <c r="FK1275" s="16"/>
      <c r="FL1275" s="16"/>
      <c r="FM1275" s="16"/>
      <c r="FN1275" s="16"/>
      <c r="FO1275" s="16"/>
      <c r="FP1275" s="16"/>
      <c r="FQ1275" s="16"/>
      <c r="FR1275" s="16"/>
      <c r="FS1275" s="16"/>
      <c r="FT1275" s="16"/>
      <c r="FU1275" s="16"/>
      <c r="FV1275" s="16"/>
      <c r="FW1275" s="16"/>
      <c r="FX1275" s="16"/>
      <c r="FY1275" s="16"/>
      <c r="FZ1275" s="16"/>
      <c r="GA1275" s="16"/>
      <c r="GB1275" s="16"/>
      <c r="GC1275" s="16"/>
      <c r="GD1275" s="16"/>
      <c r="GE1275" s="16"/>
      <c r="GF1275" s="16"/>
      <c r="GG1275" s="16"/>
      <c r="GH1275" s="16"/>
      <c r="GI1275" s="16"/>
      <c r="GJ1275" s="16"/>
      <c r="GK1275" s="16"/>
      <c r="GL1275" s="16"/>
      <c r="GM1275" s="16"/>
      <c r="GN1275" s="16"/>
      <c r="GO1275" s="16"/>
      <c r="GP1275" s="16"/>
      <c r="GQ1275" s="16"/>
      <c r="GR1275" s="16"/>
      <c r="GS1275" s="16"/>
      <c r="GT1275" s="16"/>
      <c r="GU1275" s="16"/>
      <c r="GV1275" s="16"/>
      <c r="GW1275" s="16"/>
      <c r="GX1275" s="16"/>
      <c r="GY1275" s="16"/>
      <c r="GZ1275" s="16"/>
      <c r="HA1275" s="16"/>
      <c r="HB1275" s="16"/>
      <c r="HC1275" s="16"/>
      <c r="HD1275" s="16"/>
      <c r="HE1275" s="16"/>
      <c r="HF1275" s="16"/>
      <c r="HG1275" s="16"/>
      <c r="HH1275" s="16"/>
      <c r="HI1275" s="16"/>
      <c r="HJ1275" s="16"/>
      <c r="HK1275" s="16"/>
      <c r="HL1275" s="16"/>
      <c r="HM1275" s="16"/>
      <c r="HN1275" s="16"/>
      <c r="HO1275" s="16"/>
      <c r="HP1275" s="16"/>
      <c r="HQ1275" s="16"/>
      <c r="HR1275" s="16"/>
      <c r="HS1275" s="16"/>
      <c r="HT1275" s="16"/>
      <c r="HU1275" s="16"/>
      <c r="HV1275" s="16"/>
      <c r="HW1275" s="16"/>
      <c r="HX1275" s="16"/>
      <c r="HY1275" s="16"/>
      <c r="HZ1275" s="16"/>
      <c r="IA1275" s="16"/>
      <c r="IB1275" s="16"/>
      <c r="IC1275" s="16"/>
      <c r="ID1275" s="16"/>
      <c r="IE1275" s="16"/>
      <c r="IF1275" s="16"/>
      <c r="IG1275" s="16"/>
      <c r="IH1275" s="16"/>
      <c r="II1275" s="16"/>
      <c r="IJ1275" s="16"/>
      <c r="IK1275" s="16"/>
      <c r="IL1275" s="16"/>
      <c r="IM1275" s="16"/>
      <c r="IN1275" s="16"/>
      <c r="IO1275" s="16"/>
      <c r="IP1275" s="16"/>
      <c r="IQ1275" s="16"/>
      <c r="IR1275" s="16"/>
      <c r="IS1275" s="16"/>
      <c r="IT1275" s="16"/>
      <c r="IU1275" s="16"/>
      <c r="IV1275" s="16"/>
      <c r="IW1275" s="16"/>
      <c r="IX1275" s="16"/>
      <c r="IY1275" s="16"/>
      <c r="IZ1275" s="16"/>
      <c r="JA1275" s="16"/>
      <c r="JB1275" s="16"/>
      <c r="JC1275" s="16"/>
      <c r="JD1275" s="16"/>
      <c r="JE1275" s="16"/>
      <c r="JF1275" s="16"/>
      <c r="JG1275" s="16"/>
      <c r="JH1275" s="16"/>
      <c r="JI1275" s="16"/>
      <c r="JJ1275" s="16"/>
      <c r="JK1275" s="16"/>
      <c r="JL1275" s="16"/>
      <c r="JM1275" s="16"/>
      <c r="JN1275" s="16"/>
      <c r="JO1275" s="16"/>
      <c r="JP1275" s="16"/>
    </row>
    <row r="1276" spans="2:276" s="18" customFormat="1" ht="15.75" customHeight="1" x14ac:dyDescent="0.25">
      <c r="B1276" s="16"/>
      <c r="C1276" s="16"/>
      <c r="D1276" s="16"/>
      <c r="E1276" s="16"/>
      <c r="F1276" s="16"/>
      <c r="G1276" s="16"/>
      <c r="H1276" s="16"/>
      <c r="I1276" s="16"/>
      <c r="J1276" s="16"/>
      <c r="K1276" s="16"/>
      <c r="L1276" s="16"/>
      <c r="M1276" s="16"/>
      <c r="N1276" s="16"/>
      <c r="O1276" s="16"/>
      <c r="P1276" s="16"/>
      <c r="Q1276" s="16"/>
      <c r="R1276" s="16"/>
      <c r="S1276" s="16"/>
      <c r="T1276" s="16"/>
      <c r="U1276" s="16"/>
      <c r="V1276" s="16"/>
      <c r="W1276" s="16"/>
      <c r="X1276" s="16"/>
      <c r="Y1276" s="16"/>
      <c r="Z1276" s="16"/>
      <c r="AA1276" s="16"/>
      <c r="AB1276" s="16"/>
      <c r="AC1276" s="16"/>
      <c r="AD1276" s="16"/>
      <c r="AE1276" s="16"/>
      <c r="AF1276" s="16"/>
      <c r="AG1276" s="16"/>
      <c r="AH1276" s="16"/>
      <c r="AI1276" s="16"/>
      <c r="AJ1276" s="16"/>
      <c r="AK1276" s="16"/>
      <c r="AL1276" s="16"/>
      <c r="AM1276" s="16"/>
      <c r="AN1276" s="16"/>
      <c r="AO1276" s="16"/>
      <c r="AP1276" s="16"/>
      <c r="AQ1276" s="16"/>
      <c r="AR1276" s="16"/>
      <c r="AS1276" s="16"/>
      <c r="AT1276" s="16"/>
      <c r="AU1276" s="16"/>
      <c r="AV1276" s="16"/>
      <c r="AW1276" s="16"/>
      <c r="AX1276" s="16"/>
      <c r="AY1276" s="16"/>
      <c r="AZ1276" s="16"/>
      <c r="BA1276" s="16"/>
      <c r="BB1276" s="16"/>
      <c r="BC1276" s="16"/>
      <c r="BD1276" s="16"/>
      <c r="BE1276" s="16"/>
      <c r="BF1276" s="16"/>
      <c r="BG1276" s="16"/>
      <c r="BH1276" s="16"/>
      <c r="BI1276" s="16"/>
      <c r="BJ1276" s="16"/>
      <c r="BK1276" s="16"/>
      <c r="BL1276" s="16"/>
      <c r="BM1276" s="16"/>
      <c r="BN1276" s="16"/>
      <c r="BO1276" s="16"/>
      <c r="BP1276" s="16"/>
      <c r="BQ1276" s="16"/>
      <c r="BR1276" s="16"/>
      <c r="BS1276" s="16"/>
      <c r="BT1276" s="16"/>
      <c r="BU1276" s="16"/>
      <c r="BV1276" s="16"/>
      <c r="BW1276" s="16"/>
      <c r="BX1276" s="16"/>
      <c r="BY1276" s="16"/>
      <c r="BZ1276" s="16"/>
      <c r="CA1276" s="16"/>
      <c r="CB1276" s="16"/>
      <c r="CC1276" s="16"/>
      <c r="CD1276" s="16"/>
      <c r="CE1276" s="16"/>
      <c r="CF1276" s="16"/>
      <c r="CG1276" s="16"/>
      <c r="CH1276" s="16"/>
      <c r="CI1276" s="16"/>
      <c r="CJ1276" s="16"/>
      <c r="CK1276" s="16"/>
      <c r="CL1276" s="16"/>
      <c r="CM1276" s="16"/>
      <c r="CN1276" s="16"/>
      <c r="CO1276" s="16"/>
      <c r="CP1276" s="16"/>
      <c r="CQ1276" s="16"/>
      <c r="CR1276" s="16"/>
      <c r="CS1276" s="16"/>
      <c r="CT1276" s="16"/>
      <c r="CU1276" s="16"/>
      <c r="CV1276" s="16"/>
      <c r="CW1276" s="16"/>
      <c r="CX1276" s="16"/>
      <c r="CY1276" s="16"/>
      <c r="CZ1276" s="16"/>
      <c r="DA1276" s="16"/>
      <c r="DB1276" s="16"/>
      <c r="DC1276" s="16"/>
      <c r="DD1276" s="16"/>
      <c r="DE1276" s="16"/>
      <c r="DF1276" s="16"/>
      <c r="DG1276" s="16"/>
      <c r="DH1276" s="16"/>
      <c r="DI1276" s="16"/>
      <c r="DJ1276" s="16"/>
      <c r="DK1276" s="16"/>
      <c r="DL1276" s="16"/>
      <c r="DM1276" s="16"/>
      <c r="DN1276" s="16"/>
      <c r="DO1276" s="16"/>
      <c r="DP1276" s="16"/>
      <c r="DQ1276" s="16"/>
      <c r="DR1276" s="16"/>
      <c r="DS1276" s="16"/>
      <c r="DT1276" s="16"/>
      <c r="DU1276" s="16"/>
      <c r="DV1276" s="16"/>
      <c r="DW1276" s="16"/>
      <c r="DX1276" s="16"/>
      <c r="DY1276" s="16"/>
      <c r="DZ1276" s="16"/>
      <c r="EA1276" s="16"/>
      <c r="EB1276" s="16"/>
      <c r="EC1276" s="16"/>
      <c r="ED1276" s="16"/>
      <c r="EE1276" s="16"/>
      <c r="EF1276" s="16"/>
      <c r="EG1276" s="16"/>
      <c r="EH1276" s="16"/>
      <c r="EI1276" s="16"/>
      <c r="EJ1276" s="16"/>
      <c r="EK1276" s="16"/>
      <c r="EL1276" s="16"/>
      <c r="EM1276" s="16"/>
      <c r="EN1276" s="16"/>
      <c r="EO1276" s="16"/>
      <c r="EP1276" s="16"/>
      <c r="EQ1276" s="16"/>
      <c r="ER1276" s="16"/>
      <c r="ES1276" s="16"/>
      <c r="ET1276" s="16"/>
      <c r="EU1276" s="16"/>
      <c r="EV1276" s="16"/>
      <c r="EW1276" s="16"/>
      <c r="EX1276" s="16"/>
      <c r="EY1276" s="16"/>
      <c r="EZ1276" s="16"/>
      <c r="FA1276" s="16"/>
      <c r="FB1276" s="16"/>
      <c r="FC1276" s="16"/>
      <c r="FD1276" s="16"/>
      <c r="FE1276" s="16"/>
      <c r="FF1276" s="16"/>
      <c r="FG1276" s="16"/>
      <c r="FH1276" s="16"/>
      <c r="FI1276" s="16"/>
      <c r="FJ1276" s="16"/>
      <c r="FK1276" s="16"/>
      <c r="FL1276" s="16"/>
      <c r="FM1276" s="16"/>
      <c r="FN1276" s="16"/>
      <c r="FO1276" s="16"/>
      <c r="FP1276" s="16"/>
      <c r="FQ1276" s="16"/>
      <c r="FR1276" s="16"/>
      <c r="FS1276" s="16"/>
      <c r="FT1276" s="16"/>
      <c r="FU1276" s="16"/>
      <c r="FV1276" s="16"/>
      <c r="FW1276" s="16"/>
      <c r="FX1276" s="16"/>
      <c r="FY1276" s="16"/>
      <c r="FZ1276" s="16"/>
      <c r="GA1276" s="16"/>
      <c r="GB1276" s="16"/>
      <c r="GC1276" s="16"/>
      <c r="GD1276" s="16"/>
      <c r="GE1276" s="16"/>
      <c r="GF1276" s="16"/>
      <c r="GG1276" s="16"/>
      <c r="GH1276" s="16"/>
      <c r="GI1276" s="16"/>
      <c r="GJ1276" s="16"/>
      <c r="GK1276" s="16"/>
      <c r="GL1276" s="16"/>
      <c r="GM1276" s="16"/>
      <c r="GN1276" s="16"/>
      <c r="GO1276" s="16"/>
      <c r="GP1276" s="16"/>
      <c r="GQ1276" s="16"/>
      <c r="GR1276" s="16"/>
      <c r="GS1276" s="16"/>
      <c r="GT1276" s="16"/>
      <c r="GU1276" s="16"/>
      <c r="GV1276" s="16"/>
      <c r="GW1276" s="16"/>
      <c r="GX1276" s="16"/>
      <c r="GY1276" s="16"/>
      <c r="GZ1276" s="16"/>
      <c r="HA1276" s="16"/>
      <c r="HB1276" s="16"/>
      <c r="HC1276" s="16"/>
      <c r="HD1276" s="16"/>
      <c r="HE1276" s="16"/>
      <c r="HF1276" s="16"/>
      <c r="HG1276" s="16"/>
      <c r="HH1276" s="16"/>
      <c r="HI1276" s="16"/>
      <c r="HJ1276" s="16"/>
      <c r="HK1276" s="16"/>
      <c r="HL1276" s="16"/>
      <c r="HM1276" s="16"/>
      <c r="HN1276" s="16"/>
      <c r="HO1276" s="16"/>
      <c r="HP1276" s="16"/>
      <c r="HQ1276" s="16"/>
      <c r="HR1276" s="16"/>
      <c r="HS1276" s="16"/>
      <c r="HT1276" s="16"/>
      <c r="HU1276" s="16"/>
      <c r="HV1276" s="16"/>
      <c r="HW1276" s="16"/>
      <c r="HX1276" s="16"/>
      <c r="HY1276" s="16"/>
      <c r="HZ1276" s="16"/>
      <c r="IA1276" s="16"/>
      <c r="IB1276" s="16"/>
      <c r="IC1276" s="16"/>
      <c r="ID1276" s="16"/>
      <c r="IE1276" s="16"/>
      <c r="IF1276" s="16"/>
      <c r="IG1276" s="16"/>
      <c r="IH1276" s="16"/>
      <c r="II1276" s="16"/>
      <c r="IJ1276" s="16"/>
      <c r="IK1276" s="16"/>
      <c r="IL1276" s="16"/>
      <c r="IM1276" s="16"/>
      <c r="IN1276" s="16"/>
      <c r="IO1276" s="16"/>
      <c r="IP1276" s="16"/>
      <c r="IQ1276" s="16"/>
      <c r="IR1276" s="16"/>
      <c r="IS1276" s="16"/>
      <c r="IT1276" s="16"/>
      <c r="IU1276" s="16"/>
      <c r="IV1276" s="16"/>
      <c r="IW1276" s="16"/>
      <c r="IX1276" s="16"/>
      <c r="IY1276" s="16"/>
      <c r="IZ1276" s="16"/>
      <c r="JA1276" s="16"/>
      <c r="JB1276" s="16"/>
      <c r="JC1276" s="16"/>
      <c r="JD1276" s="16"/>
      <c r="JE1276" s="16"/>
      <c r="JF1276" s="16"/>
      <c r="JG1276" s="16"/>
      <c r="JH1276" s="16"/>
      <c r="JI1276" s="16"/>
      <c r="JJ1276" s="16"/>
      <c r="JK1276" s="16"/>
      <c r="JL1276" s="16"/>
      <c r="JM1276" s="16"/>
      <c r="JN1276" s="16"/>
      <c r="JO1276" s="16"/>
      <c r="JP1276" s="16"/>
    </row>
    <row r="1277" spans="2:276" s="18" customFormat="1" ht="15.75" customHeight="1" x14ac:dyDescent="0.25">
      <c r="B1277" s="16"/>
      <c r="C1277" s="16"/>
      <c r="D1277" s="16"/>
      <c r="E1277" s="16"/>
      <c r="F1277" s="16"/>
      <c r="G1277" s="16"/>
      <c r="H1277" s="16"/>
      <c r="I1277" s="16"/>
      <c r="J1277" s="16"/>
      <c r="K1277" s="16"/>
      <c r="L1277" s="16"/>
      <c r="M1277" s="16"/>
      <c r="N1277" s="16"/>
      <c r="O1277" s="16"/>
      <c r="P1277" s="16"/>
      <c r="Q1277" s="16"/>
      <c r="R1277" s="16"/>
      <c r="S1277" s="16"/>
      <c r="T1277" s="16"/>
      <c r="U1277" s="16"/>
      <c r="V1277" s="16"/>
      <c r="W1277" s="16"/>
      <c r="X1277" s="16"/>
      <c r="Y1277" s="16"/>
      <c r="Z1277" s="16"/>
      <c r="AA1277" s="16"/>
      <c r="AB1277" s="16"/>
      <c r="AC1277" s="16"/>
      <c r="AD1277" s="16"/>
      <c r="AE1277" s="16"/>
      <c r="AF1277" s="16"/>
      <c r="AG1277" s="16"/>
      <c r="AH1277" s="16"/>
      <c r="AI1277" s="16"/>
      <c r="AJ1277" s="16"/>
      <c r="AK1277" s="16"/>
      <c r="AL1277" s="16"/>
      <c r="AM1277" s="16"/>
      <c r="AN1277" s="16"/>
      <c r="AO1277" s="16"/>
      <c r="AP1277" s="16"/>
      <c r="AQ1277" s="16"/>
      <c r="AR1277" s="16"/>
      <c r="AS1277" s="16"/>
      <c r="AT1277" s="16"/>
      <c r="AU1277" s="16"/>
      <c r="AV1277" s="16"/>
      <c r="AW1277" s="16"/>
      <c r="AX1277" s="16"/>
      <c r="AY1277" s="16"/>
      <c r="AZ1277" s="16"/>
      <c r="BA1277" s="16"/>
      <c r="BB1277" s="16"/>
      <c r="BC1277" s="16"/>
      <c r="BD1277" s="16"/>
      <c r="BE1277" s="16"/>
      <c r="BF1277" s="16"/>
      <c r="BG1277" s="16"/>
      <c r="BH1277" s="16"/>
      <c r="BI1277" s="16"/>
      <c r="BJ1277" s="16"/>
      <c r="BK1277" s="16"/>
      <c r="BL1277" s="16"/>
      <c r="BM1277" s="16"/>
      <c r="BN1277" s="16"/>
      <c r="BO1277" s="16"/>
      <c r="BP1277" s="16"/>
      <c r="BQ1277" s="16"/>
      <c r="BR1277" s="16"/>
      <c r="BS1277" s="16"/>
      <c r="BT1277" s="16"/>
      <c r="BU1277" s="16"/>
      <c r="BV1277" s="16"/>
      <c r="BW1277" s="16"/>
      <c r="BX1277" s="16"/>
      <c r="BY1277" s="16"/>
      <c r="BZ1277" s="16"/>
      <c r="CA1277" s="16"/>
      <c r="CB1277" s="16"/>
      <c r="CC1277" s="16"/>
      <c r="CD1277" s="16"/>
      <c r="CE1277" s="16"/>
      <c r="CF1277" s="16"/>
      <c r="CG1277" s="16"/>
      <c r="CH1277" s="16"/>
      <c r="CI1277" s="16"/>
      <c r="CJ1277" s="16"/>
      <c r="CK1277" s="16"/>
      <c r="CL1277" s="16"/>
      <c r="CM1277" s="16"/>
      <c r="CN1277" s="16"/>
      <c r="CO1277" s="16"/>
      <c r="CP1277" s="16"/>
      <c r="CQ1277" s="16"/>
      <c r="CR1277" s="16"/>
      <c r="CS1277" s="16"/>
      <c r="CT1277" s="16"/>
      <c r="CU1277" s="16"/>
      <c r="CV1277" s="16"/>
      <c r="CW1277" s="16"/>
      <c r="CX1277" s="16"/>
      <c r="CY1277" s="16"/>
      <c r="CZ1277" s="16"/>
      <c r="DA1277" s="16"/>
      <c r="DB1277" s="16"/>
      <c r="DC1277" s="16"/>
      <c r="DD1277" s="16"/>
      <c r="DE1277" s="16"/>
      <c r="DF1277" s="16"/>
      <c r="DG1277" s="16"/>
      <c r="DH1277" s="16"/>
      <c r="DI1277" s="16"/>
      <c r="DJ1277" s="16"/>
      <c r="DK1277" s="16"/>
      <c r="DL1277" s="16"/>
      <c r="DM1277" s="16"/>
      <c r="DN1277" s="16"/>
      <c r="DO1277" s="16"/>
      <c r="DP1277" s="16"/>
      <c r="DQ1277" s="16"/>
      <c r="DR1277" s="16"/>
      <c r="DS1277" s="16"/>
      <c r="DT1277" s="16"/>
      <c r="DU1277" s="16"/>
      <c r="DV1277" s="16"/>
      <c r="DW1277" s="16"/>
      <c r="DX1277" s="16"/>
      <c r="DY1277" s="16"/>
      <c r="DZ1277" s="16"/>
      <c r="EA1277" s="16"/>
      <c r="EB1277" s="16"/>
      <c r="EC1277" s="16"/>
      <c r="ED1277" s="16"/>
      <c r="EE1277" s="16"/>
      <c r="EF1277" s="16"/>
      <c r="EG1277" s="16"/>
      <c r="EH1277" s="16"/>
      <c r="EI1277" s="16"/>
      <c r="EJ1277" s="16"/>
      <c r="EK1277" s="16"/>
      <c r="EL1277" s="16"/>
      <c r="EM1277" s="16"/>
      <c r="EN1277" s="16"/>
      <c r="EO1277" s="16"/>
      <c r="EP1277" s="16"/>
      <c r="EQ1277" s="16"/>
      <c r="ER1277" s="16"/>
      <c r="ES1277" s="16"/>
      <c r="ET1277" s="16"/>
      <c r="EU1277" s="16"/>
      <c r="EV1277" s="16"/>
      <c r="EW1277" s="16"/>
      <c r="EX1277" s="16"/>
      <c r="EY1277" s="16"/>
      <c r="EZ1277" s="16"/>
      <c r="FA1277" s="16"/>
      <c r="FB1277" s="16"/>
      <c r="FC1277" s="16"/>
      <c r="FD1277" s="16"/>
      <c r="FE1277" s="16"/>
      <c r="FF1277" s="16"/>
      <c r="FG1277" s="16"/>
      <c r="FH1277" s="16"/>
      <c r="FI1277" s="16"/>
      <c r="FJ1277" s="16"/>
      <c r="FK1277" s="16"/>
      <c r="FL1277" s="16"/>
      <c r="FM1277" s="16"/>
      <c r="FN1277" s="16"/>
      <c r="FO1277" s="16"/>
      <c r="FP1277" s="16"/>
      <c r="FQ1277" s="16"/>
      <c r="FR1277" s="16"/>
      <c r="FS1277" s="16"/>
      <c r="FT1277" s="16"/>
      <c r="FU1277" s="16"/>
      <c r="FV1277" s="16"/>
      <c r="FW1277" s="16"/>
      <c r="FX1277" s="16"/>
      <c r="FY1277" s="16"/>
      <c r="FZ1277" s="16"/>
      <c r="GA1277" s="16"/>
      <c r="GB1277" s="16"/>
      <c r="GC1277" s="16"/>
      <c r="GD1277" s="16"/>
      <c r="GE1277" s="16"/>
      <c r="GF1277" s="16"/>
      <c r="GG1277" s="16"/>
      <c r="GH1277" s="16"/>
      <c r="GI1277" s="16"/>
      <c r="GJ1277" s="16"/>
      <c r="GK1277" s="16"/>
      <c r="GL1277" s="16"/>
      <c r="GM1277" s="16"/>
      <c r="GN1277" s="16"/>
      <c r="GO1277" s="16"/>
      <c r="GP1277" s="16"/>
      <c r="GQ1277" s="16"/>
      <c r="GR1277" s="16"/>
      <c r="GS1277" s="16"/>
      <c r="GT1277" s="16"/>
      <c r="GU1277" s="16"/>
      <c r="GV1277" s="16"/>
      <c r="GW1277" s="16"/>
      <c r="GX1277" s="16"/>
      <c r="GY1277" s="16"/>
      <c r="GZ1277" s="16"/>
      <c r="HA1277" s="16"/>
      <c r="HB1277" s="16"/>
      <c r="HC1277" s="16"/>
      <c r="HD1277" s="16"/>
      <c r="HE1277" s="16"/>
      <c r="HF1277" s="16"/>
      <c r="HG1277" s="16"/>
      <c r="HH1277" s="16"/>
      <c r="HI1277" s="16"/>
      <c r="HJ1277" s="16"/>
      <c r="HK1277" s="16"/>
      <c r="HL1277" s="16"/>
      <c r="HM1277" s="16"/>
      <c r="HN1277" s="16"/>
      <c r="HO1277" s="16"/>
      <c r="HP1277" s="16"/>
      <c r="HQ1277" s="16"/>
      <c r="HR1277" s="16"/>
      <c r="HS1277" s="16"/>
      <c r="HT1277" s="16"/>
      <c r="HU1277" s="16"/>
      <c r="HV1277" s="16"/>
      <c r="HW1277" s="16"/>
      <c r="HX1277" s="16"/>
      <c r="HY1277" s="16"/>
      <c r="HZ1277" s="16"/>
      <c r="IA1277" s="16"/>
      <c r="IB1277" s="16"/>
      <c r="IC1277" s="16"/>
      <c r="ID1277" s="16"/>
      <c r="IE1277" s="16"/>
      <c r="IF1277" s="16"/>
      <c r="IG1277" s="16"/>
      <c r="IH1277" s="16"/>
      <c r="II1277" s="16"/>
      <c r="IJ1277" s="16"/>
      <c r="IK1277" s="16"/>
      <c r="IL1277" s="16"/>
      <c r="IM1277" s="16"/>
      <c r="IN1277" s="16"/>
      <c r="IO1277" s="16"/>
      <c r="IP1277" s="16"/>
      <c r="IQ1277" s="16"/>
      <c r="IR1277" s="16"/>
      <c r="IS1277" s="16"/>
      <c r="IT1277" s="16"/>
      <c r="IU1277" s="16"/>
      <c r="IV1277" s="16"/>
      <c r="IW1277" s="16"/>
      <c r="IX1277" s="16"/>
      <c r="IY1277" s="16"/>
      <c r="IZ1277" s="16"/>
      <c r="JA1277" s="16"/>
      <c r="JB1277" s="16"/>
      <c r="JC1277" s="16"/>
      <c r="JD1277" s="16"/>
      <c r="JE1277" s="16"/>
      <c r="JF1277" s="16"/>
      <c r="JG1277" s="16"/>
      <c r="JH1277" s="16"/>
      <c r="JI1277" s="16"/>
      <c r="JJ1277" s="16"/>
      <c r="JK1277" s="16"/>
      <c r="JL1277" s="16"/>
      <c r="JM1277" s="16"/>
      <c r="JN1277" s="16"/>
      <c r="JO1277" s="16"/>
      <c r="JP1277" s="16"/>
    </row>
    <row r="1278" spans="2:276" s="18" customFormat="1" ht="15.75" customHeight="1" x14ac:dyDescent="0.25">
      <c r="B1278" s="16"/>
      <c r="C1278" s="16"/>
      <c r="D1278" s="16"/>
      <c r="E1278" s="16"/>
      <c r="F1278" s="16"/>
      <c r="G1278" s="16"/>
      <c r="H1278" s="16"/>
      <c r="I1278" s="16"/>
      <c r="J1278" s="16"/>
      <c r="K1278" s="16"/>
      <c r="L1278" s="16"/>
      <c r="M1278" s="16"/>
      <c r="N1278" s="16"/>
      <c r="O1278" s="16"/>
      <c r="P1278" s="16"/>
      <c r="Q1278" s="16"/>
      <c r="R1278" s="16"/>
      <c r="S1278" s="16"/>
      <c r="T1278" s="16"/>
      <c r="U1278" s="16"/>
      <c r="V1278" s="16"/>
      <c r="W1278" s="16"/>
      <c r="X1278" s="16"/>
      <c r="Y1278" s="16"/>
      <c r="Z1278" s="16"/>
      <c r="AA1278" s="16"/>
      <c r="AB1278" s="16"/>
      <c r="AC1278" s="16"/>
      <c r="AD1278" s="16"/>
      <c r="AE1278" s="16"/>
      <c r="AF1278" s="16"/>
      <c r="AG1278" s="16"/>
      <c r="AH1278" s="16"/>
      <c r="AI1278" s="16"/>
      <c r="AJ1278" s="16"/>
      <c r="AK1278" s="16"/>
      <c r="AL1278" s="16"/>
      <c r="AM1278" s="16"/>
      <c r="AN1278" s="16"/>
      <c r="AO1278" s="16"/>
      <c r="AP1278" s="16"/>
      <c r="AQ1278" s="16"/>
      <c r="AR1278" s="16"/>
      <c r="AS1278" s="16"/>
      <c r="AT1278" s="16"/>
      <c r="AU1278" s="16"/>
      <c r="AV1278" s="16"/>
      <c r="AW1278" s="16"/>
      <c r="AX1278" s="16"/>
      <c r="AY1278" s="16"/>
      <c r="AZ1278" s="16"/>
      <c r="BA1278" s="16"/>
      <c r="BB1278" s="16"/>
      <c r="BC1278" s="16"/>
      <c r="BD1278" s="16"/>
      <c r="BE1278" s="16"/>
      <c r="BF1278" s="16"/>
      <c r="BG1278" s="16"/>
      <c r="BH1278" s="16"/>
      <c r="BI1278" s="16"/>
      <c r="BJ1278" s="16"/>
      <c r="BK1278" s="16"/>
      <c r="BL1278" s="16"/>
      <c r="BM1278" s="16"/>
      <c r="BN1278" s="16"/>
      <c r="BO1278" s="16"/>
      <c r="BP1278" s="16"/>
      <c r="BQ1278" s="16"/>
      <c r="BR1278" s="16"/>
      <c r="BS1278" s="16"/>
      <c r="BT1278" s="16"/>
      <c r="BU1278" s="16"/>
      <c r="BV1278" s="16"/>
      <c r="BW1278" s="16"/>
      <c r="BX1278" s="16"/>
      <c r="BY1278" s="16"/>
      <c r="BZ1278" s="16"/>
      <c r="CA1278" s="16"/>
      <c r="CB1278" s="16"/>
      <c r="CC1278" s="16"/>
      <c r="CD1278" s="16"/>
      <c r="CE1278" s="16"/>
      <c r="CF1278" s="16"/>
      <c r="CG1278" s="16"/>
      <c r="CH1278" s="16"/>
      <c r="CI1278" s="16"/>
      <c r="CJ1278" s="16"/>
      <c r="CK1278" s="16"/>
      <c r="CL1278" s="16"/>
      <c r="CM1278" s="16"/>
      <c r="CN1278" s="16"/>
      <c r="CO1278" s="16"/>
      <c r="CP1278" s="16"/>
      <c r="CQ1278" s="16"/>
      <c r="CR1278" s="16"/>
      <c r="CS1278" s="16"/>
      <c r="CT1278" s="16"/>
      <c r="CU1278" s="16"/>
      <c r="CV1278" s="16"/>
      <c r="CW1278" s="16"/>
      <c r="CX1278" s="16"/>
      <c r="CY1278" s="16"/>
      <c r="CZ1278" s="16"/>
      <c r="DA1278" s="16"/>
      <c r="DB1278" s="16"/>
      <c r="DC1278" s="16"/>
      <c r="DD1278" s="16"/>
      <c r="DE1278" s="16"/>
      <c r="DF1278" s="16"/>
      <c r="DG1278" s="16"/>
      <c r="DH1278" s="16"/>
      <c r="DI1278" s="16"/>
      <c r="DJ1278" s="16"/>
      <c r="DK1278" s="16"/>
      <c r="DL1278" s="16"/>
      <c r="DM1278" s="16"/>
      <c r="DN1278" s="16"/>
      <c r="DO1278" s="16"/>
      <c r="DP1278" s="16"/>
      <c r="DQ1278" s="16"/>
      <c r="DR1278" s="16"/>
      <c r="DS1278" s="16"/>
      <c r="DT1278" s="16"/>
      <c r="DU1278" s="16"/>
      <c r="DV1278" s="16"/>
      <c r="DW1278" s="16"/>
      <c r="DX1278" s="16"/>
      <c r="DY1278" s="16"/>
      <c r="DZ1278" s="16"/>
      <c r="EA1278" s="16"/>
      <c r="EB1278" s="16"/>
      <c r="EC1278" s="16"/>
      <c r="ED1278" s="16"/>
      <c r="EE1278" s="16"/>
      <c r="EF1278" s="16"/>
      <c r="EG1278" s="16"/>
      <c r="EH1278" s="16"/>
      <c r="EI1278" s="16"/>
      <c r="EJ1278" s="16"/>
      <c r="EK1278" s="16"/>
      <c r="EL1278" s="16"/>
      <c r="EM1278" s="16"/>
      <c r="EN1278" s="16"/>
      <c r="EO1278" s="16"/>
      <c r="EP1278" s="16"/>
      <c r="EQ1278" s="16"/>
      <c r="ER1278" s="16"/>
      <c r="ES1278" s="16"/>
      <c r="ET1278" s="16"/>
      <c r="EU1278" s="16"/>
      <c r="EV1278" s="16"/>
      <c r="EW1278" s="16"/>
      <c r="EX1278" s="16"/>
      <c r="EY1278" s="16"/>
      <c r="EZ1278" s="16"/>
      <c r="FA1278" s="16"/>
      <c r="FB1278" s="16"/>
      <c r="FC1278" s="16"/>
      <c r="FD1278" s="16"/>
      <c r="FE1278" s="16"/>
      <c r="FF1278" s="16"/>
      <c r="FG1278" s="16"/>
      <c r="FH1278" s="16"/>
      <c r="FI1278" s="16"/>
      <c r="FJ1278" s="16"/>
      <c r="FK1278" s="16"/>
      <c r="FL1278" s="16"/>
      <c r="FM1278" s="16"/>
      <c r="FN1278" s="16"/>
      <c r="FO1278" s="16"/>
      <c r="FP1278" s="16"/>
      <c r="FQ1278" s="16"/>
      <c r="FR1278" s="16"/>
      <c r="FS1278" s="16"/>
      <c r="FT1278" s="16"/>
      <c r="FU1278" s="16"/>
      <c r="FV1278" s="16"/>
      <c r="FW1278" s="16"/>
      <c r="FX1278" s="16"/>
      <c r="FY1278" s="16"/>
      <c r="FZ1278" s="16"/>
      <c r="GA1278" s="16"/>
      <c r="GB1278" s="16"/>
      <c r="GC1278" s="16"/>
      <c r="GD1278" s="16"/>
      <c r="GE1278" s="16"/>
      <c r="GF1278" s="16"/>
      <c r="GG1278" s="16"/>
      <c r="GH1278" s="16"/>
      <c r="GI1278" s="16"/>
      <c r="GJ1278" s="16"/>
      <c r="GK1278" s="16"/>
      <c r="GL1278" s="16"/>
      <c r="GM1278" s="16"/>
      <c r="GN1278" s="16"/>
      <c r="GO1278" s="16"/>
      <c r="GP1278" s="16"/>
      <c r="GQ1278" s="16"/>
      <c r="GR1278" s="16"/>
      <c r="GS1278" s="16"/>
      <c r="GT1278" s="16"/>
      <c r="GU1278" s="16"/>
      <c r="GV1278" s="16"/>
      <c r="GW1278" s="16"/>
      <c r="GX1278" s="16"/>
      <c r="GY1278" s="16"/>
      <c r="GZ1278" s="16"/>
      <c r="HA1278" s="16"/>
      <c r="HB1278" s="16"/>
      <c r="HC1278" s="16"/>
      <c r="HD1278" s="16"/>
      <c r="HE1278" s="16"/>
      <c r="HF1278" s="16"/>
      <c r="HG1278" s="16"/>
      <c r="HH1278" s="16"/>
      <c r="HI1278" s="16"/>
      <c r="HJ1278" s="16"/>
      <c r="HK1278" s="16"/>
      <c r="HL1278" s="16"/>
      <c r="HM1278" s="16"/>
      <c r="HN1278" s="16"/>
      <c r="HO1278" s="16"/>
      <c r="HP1278" s="16"/>
      <c r="HQ1278" s="16"/>
      <c r="HR1278" s="16"/>
      <c r="HS1278" s="16"/>
      <c r="HT1278" s="16"/>
      <c r="HU1278" s="16"/>
      <c r="HV1278" s="16"/>
      <c r="HW1278" s="16"/>
      <c r="HX1278" s="16"/>
      <c r="HY1278" s="16"/>
      <c r="HZ1278" s="16"/>
      <c r="IA1278" s="16"/>
      <c r="IB1278" s="16"/>
      <c r="IC1278" s="16"/>
      <c r="ID1278" s="16"/>
      <c r="IE1278" s="16"/>
      <c r="IF1278" s="16"/>
      <c r="IG1278" s="16"/>
      <c r="IH1278" s="16"/>
      <c r="II1278" s="16"/>
      <c r="IJ1278" s="16"/>
      <c r="IK1278" s="16"/>
      <c r="IL1278" s="16"/>
      <c r="IM1278" s="16"/>
      <c r="IN1278" s="16"/>
      <c r="IO1278" s="16"/>
      <c r="IP1278" s="16"/>
      <c r="IQ1278" s="16"/>
      <c r="IR1278" s="16"/>
      <c r="IS1278" s="16"/>
      <c r="IT1278" s="16"/>
      <c r="IU1278" s="16"/>
      <c r="IV1278" s="16"/>
      <c r="IW1278" s="16"/>
      <c r="IX1278" s="16"/>
      <c r="IY1278" s="16"/>
      <c r="IZ1278" s="16"/>
      <c r="JA1278" s="16"/>
      <c r="JB1278" s="16"/>
      <c r="JC1278" s="16"/>
      <c r="JD1278" s="16"/>
      <c r="JE1278" s="16"/>
      <c r="JF1278" s="16"/>
      <c r="JG1278" s="16"/>
      <c r="JH1278" s="16"/>
      <c r="JI1278" s="16"/>
      <c r="JJ1278" s="16"/>
      <c r="JK1278" s="16"/>
      <c r="JL1278" s="16"/>
      <c r="JM1278" s="16"/>
      <c r="JN1278" s="16"/>
      <c r="JO1278" s="16"/>
      <c r="JP1278" s="16"/>
    </row>
    <row r="1279" spans="2:276" s="18" customFormat="1" ht="15.75" customHeight="1" x14ac:dyDescent="0.25">
      <c r="B1279" s="16"/>
      <c r="C1279" s="16"/>
      <c r="D1279" s="16"/>
      <c r="E1279" s="16"/>
      <c r="F1279" s="16"/>
      <c r="G1279" s="16"/>
      <c r="H1279" s="16"/>
      <c r="I1279" s="16"/>
      <c r="J1279" s="16"/>
      <c r="K1279" s="16"/>
      <c r="L1279" s="16"/>
      <c r="M1279" s="16"/>
      <c r="N1279" s="16"/>
      <c r="O1279" s="16"/>
      <c r="P1279" s="16"/>
      <c r="Q1279" s="16"/>
      <c r="R1279" s="16"/>
      <c r="S1279" s="16"/>
      <c r="T1279" s="16"/>
      <c r="U1279" s="16"/>
      <c r="V1279" s="16"/>
      <c r="W1279" s="16"/>
      <c r="X1279" s="16"/>
      <c r="Y1279" s="16"/>
      <c r="Z1279" s="16"/>
      <c r="AA1279" s="16"/>
      <c r="AB1279" s="16"/>
      <c r="AC1279" s="16"/>
      <c r="AD1279" s="16"/>
      <c r="AE1279" s="16"/>
      <c r="AF1279" s="16"/>
      <c r="AG1279" s="16"/>
      <c r="AH1279" s="16"/>
      <c r="AI1279" s="16"/>
      <c r="AJ1279" s="16"/>
      <c r="AK1279" s="16"/>
      <c r="AL1279" s="16"/>
      <c r="AM1279" s="16"/>
      <c r="AN1279" s="16"/>
      <c r="AO1279" s="16"/>
      <c r="AP1279" s="16"/>
      <c r="AQ1279" s="16"/>
      <c r="AR1279" s="16"/>
      <c r="AS1279" s="16"/>
      <c r="AT1279" s="16"/>
      <c r="AU1279" s="16"/>
      <c r="AV1279" s="16"/>
      <c r="AW1279" s="16"/>
      <c r="AX1279" s="16"/>
      <c r="AY1279" s="16"/>
      <c r="AZ1279" s="16"/>
      <c r="BA1279" s="16"/>
      <c r="BB1279" s="16"/>
      <c r="BC1279" s="16"/>
      <c r="BD1279" s="16"/>
      <c r="BE1279" s="16"/>
      <c r="BF1279" s="16"/>
      <c r="BG1279" s="16"/>
      <c r="BH1279" s="16"/>
      <c r="BI1279" s="16"/>
      <c r="BJ1279" s="16"/>
      <c r="BK1279" s="16"/>
      <c r="BL1279" s="16"/>
      <c r="BM1279" s="16"/>
      <c r="BN1279" s="16"/>
      <c r="BO1279" s="16"/>
      <c r="BP1279" s="16"/>
      <c r="BQ1279" s="16"/>
      <c r="BR1279" s="16"/>
      <c r="BS1279" s="16"/>
      <c r="BT1279" s="16"/>
      <c r="BU1279" s="16"/>
      <c r="BV1279" s="16"/>
      <c r="BW1279" s="16"/>
      <c r="BX1279" s="16"/>
      <c r="BY1279" s="16"/>
      <c r="BZ1279" s="16"/>
      <c r="CA1279" s="16"/>
      <c r="CB1279" s="16"/>
      <c r="CC1279" s="16"/>
      <c r="CD1279" s="16"/>
      <c r="CE1279" s="16"/>
      <c r="CF1279" s="16"/>
      <c r="CG1279" s="16"/>
      <c r="CH1279" s="16"/>
      <c r="CI1279" s="16"/>
      <c r="CJ1279" s="16"/>
      <c r="CK1279" s="16"/>
      <c r="CL1279" s="16"/>
      <c r="CM1279" s="16"/>
      <c r="CN1279" s="16"/>
      <c r="CO1279" s="16"/>
      <c r="CP1279" s="16"/>
      <c r="CQ1279" s="16"/>
      <c r="CR1279" s="16"/>
      <c r="CS1279" s="16"/>
      <c r="CT1279" s="16"/>
      <c r="CU1279" s="16"/>
      <c r="CV1279" s="16"/>
      <c r="CW1279" s="16"/>
      <c r="CX1279" s="16"/>
      <c r="CY1279" s="16"/>
      <c r="CZ1279" s="16"/>
      <c r="DA1279" s="16"/>
      <c r="DB1279" s="16"/>
      <c r="DC1279" s="16"/>
      <c r="DD1279" s="16"/>
      <c r="DE1279" s="16"/>
      <c r="DF1279" s="16"/>
      <c r="DG1279" s="16"/>
      <c r="DH1279" s="16"/>
      <c r="DI1279" s="16"/>
      <c r="DJ1279" s="16"/>
      <c r="DK1279" s="16"/>
      <c r="DL1279" s="16"/>
      <c r="DM1279" s="16"/>
      <c r="DN1279" s="16"/>
      <c r="DO1279" s="16"/>
      <c r="DP1279" s="16"/>
      <c r="DQ1279" s="16"/>
      <c r="DR1279" s="16"/>
      <c r="DS1279" s="16"/>
      <c r="DT1279" s="16"/>
      <c r="DU1279" s="16"/>
      <c r="DV1279" s="16"/>
      <c r="DW1279" s="16"/>
      <c r="DX1279" s="16"/>
      <c r="DY1279" s="16"/>
      <c r="DZ1279" s="16"/>
      <c r="EA1279" s="16"/>
      <c r="EB1279" s="16"/>
      <c r="EC1279" s="16"/>
      <c r="ED1279" s="16"/>
      <c r="EE1279" s="16"/>
      <c r="EF1279" s="16"/>
      <c r="EG1279" s="16"/>
      <c r="EH1279" s="16"/>
      <c r="EI1279" s="16"/>
      <c r="EJ1279" s="16"/>
      <c r="EK1279" s="16"/>
      <c r="EL1279" s="16"/>
      <c r="EM1279" s="16"/>
      <c r="EN1279" s="16"/>
      <c r="EO1279" s="16"/>
      <c r="EP1279" s="16"/>
      <c r="EQ1279" s="16"/>
      <c r="ER1279" s="16"/>
      <c r="ES1279" s="16"/>
      <c r="ET1279" s="16"/>
      <c r="EU1279" s="16"/>
      <c r="EV1279" s="16"/>
      <c r="EW1279" s="16"/>
      <c r="EX1279" s="16"/>
      <c r="EY1279" s="16"/>
      <c r="EZ1279" s="16"/>
      <c r="FA1279" s="16"/>
      <c r="FB1279" s="16"/>
      <c r="FC1279" s="16"/>
      <c r="FD1279" s="16"/>
      <c r="FE1279" s="16"/>
      <c r="FF1279" s="16"/>
      <c r="FG1279" s="16"/>
      <c r="FH1279" s="16"/>
      <c r="FI1279" s="16"/>
      <c r="FJ1279" s="16"/>
      <c r="FK1279" s="16"/>
      <c r="FL1279" s="16"/>
      <c r="FM1279" s="16"/>
      <c r="FN1279" s="16"/>
      <c r="FO1279" s="16"/>
      <c r="FP1279" s="16"/>
      <c r="FQ1279" s="16"/>
      <c r="FR1279" s="16"/>
      <c r="FS1279" s="16"/>
      <c r="FT1279" s="16"/>
      <c r="FU1279" s="16"/>
      <c r="FV1279" s="16"/>
      <c r="FW1279" s="16"/>
      <c r="FX1279" s="16"/>
      <c r="FY1279" s="16"/>
      <c r="FZ1279" s="16"/>
      <c r="GA1279" s="16"/>
      <c r="GB1279" s="16"/>
      <c r="GC1279" s="16"/>
      <c r="GD1279" s="16"/>
      <c r="GE1279" s="16"/>
      <c r="GF1279" s="16"/>
      <c r="GG1279" s="16"/>
      <c r="GH1279" s="16"/>
      <c r="GI1279" s="16"/>
      <c r="GJ1279" s="16"/>
      <c r="GK1279" s="16"/>
      <c r="GL1279" s="16"/>
      <c r="GM1279" s="16"/>
      <c r="GN1279" s="16"/>
      <c r="GO1279" s="16"/>
      <c r="GP1279" s="16"/>
      <c r="GQ1279" s="16"/>
      <c r="GR1279" s="16"/>
      <c r="GS1279" s="16"/>
      <c r="GT1279" s="16"/>
      <c r="GU1279" s="16"/>
      <c r="GV1279" s="16"/>
      <c r="GW1279" s="16"/>
      <c r="GX1279" s="16"/>
      <c r="GY1279" s="16"/>
      <c r="GZ1279" s="16"/>
      <c r="HA1279" s="16"/>
      <c r="HB1279" s="16"/>
      <c r="HC1279" s="16"/>
      <c r="HD1279" s="16"/>
      <c r="HE1279" s="16"/>
      <c r="HF1279" s="16"/>
      <c r="HG1279" s="16"/>
      <c r="HH1279" s="16"/>
      <c r="HI1279" s="16"/>
      <c r="HJ1279" s="16"/>
      <c r="HK1279" s="16"/>
      <c r="HL1279" s="16"/>
      <c r="HM1279" s="16"/>
      <c r="HN1279" s="16"/>
      <c r="HO1279" s="16"/>
      <c r="HP1279" s="16"/>
      <c r="HQ1279" s="16"/>
      <c r="HR1279" s="16"/>
      <c r="HS1279" s="16"/>
      <c r="HT1279" s="16"/>
      <c r="HU1279" s="16"/>
      <c r="HV1279" s="16"/>
      <c r="HW1279" s="16"/>
      <c r="HX1279" s="16"/>
      <c r="HY1279" s="16"/>
      <c r="HZ1279" s="16"/>
      <c r="IA1279" s="16"/>
      <c r="IB1279" s="16"/>
      <c r="IC1279" s="16"/>
      <c r="ID1279" s="16"/>
      <c r="IE1279" s="16"/>
      <c r="IF1279" s="16"/>
      <c r="IG1279" s="16"/>
      <c r="IH1279" s="16"/>
      <c r="II1279" s="16"/>
      <c r="IJ1279" s="16"/>
      <c r="IK1279" s="16"/>
      <c r="IL1279" s="16"/>
      <c r="IM1279" s="16"/>
      <c r="IN1279" s="16"/>
      <c r="IO1279" s="16"/>
      <c r="IP1279" s="16"/>
      <c r="IQ1279" s="16"/>
      <c r="IR1279" s="16"/>
      <c r="IS1279" s="16"/>
      <c r="IT1279" s="16"/>
      <c r="IU1279" s="16"/>
      <c r="IV1279" s="16"/>
      <c r="IW1279" s="16"/>
      <c r="IX1279" s="16"/>
      <c r="IY1279" s="16"/>
      <c r="IZ1279" s="16"/>
      <c r="JA1279" s="16"/>
      <c r="JB1279" s="16"/>
      <c r="JC1279" s="16"/>
      <c r="JD1279" s="16"/>
      <c r="JE1279" s="16"/>
      <c r="JF1279" s="16"/>
      <c r="JG1279" s="16"/>
      <c r="JH1279" s="16"/>
      <c r="JI1279" s="16"/>
      <c r="JJ1279" s="16"/>
      <c r="JK1279" s="16"/>
      <c r="JL1279" s="16"/>
      <c r="JM1279" s="16"/>
      <c r="JN1279" s="16"/>
      <c r="JO1279" s="16"/>
      <c r="JP1279" s="16"/>
    </row>
    <row r="1280" spans="2:276" s="18" customFormat="1" ht="15.75" customHeight="1" x14ac:dyDescent="0.25">
      <c r="B1280" s="16"/>
      <c r="C1280" s="16"/>
      <c r="D1280" s="16"/>
      <c r="E1280" s="16"/>
      <c r="F1280" s="16"/>
      <c r="G1280" s="16"/>
      <c r="H1280" s="16"/>
      <c r="I1280" s="16"/>
      <c r="J1280" s="16"/>
      <c r="K1280" s="16"/>
      <c r="L1280" s="16"/>
      <c r="M1280" s="16"/>
      <c r="N1280" s="16"/>
      <c r="O1280" s="16"/>
      <c r="P1280" s="16"/>
      <c r="Q1280" s="16"/>
      <c r="R1280" s="16"/>
      <c r="S1280" s="16"/>
      <c r="T1280" s="16"/>
      <c r="U1280" s="16"/>
      <c r="V1280" s="16"/>
      <c r="W1280" s="16"/>
      <c r="X1280" s="16"/>
      <c r="Y1280" s="16"/>
      <c r="Z1280" s="16"/>
      <c r="AA1280" s="16"/>
      <c r="AB1280" s="16"/>
      <c r="AC1280" s="16"/>
      <c r="AD1280" s="16"/>
      <c r="AE1280" s="16"/>
      <c r="AF1280" s="16"/>
      <c r="AG1280" s="16"/>
      <c r="AH1280" s="16"/>
      <c r="AI1280" s="16"/>
      <c r="AJ1280" s="16"/>
      <c r="AK1280" s="16"/>
      <c r="AL1280" s="16"/>
      <c r="AM1280" s="16"/>
      <c r="AN1280" s="16"/>
      <c r="AO1280" s="16"/>
      <c r="AP1280" s="16"/>
      <c r="AQ1280" s="16"/>
      <c r="AR1280" s="16"/>
      <c r="AS1280" s="16"/>
      <c r="AT1280" s="16"/>
      <c r="AU1280" s="16"/>
      <c r="AV1280" s="16"/>
      <c r="AW1280" s="16"/>
      <c r="AX1280" s="16"/>
      <c r="AY1280" s="16"/>
      <c r="AZ1280" s="16"/>
      <c r="BA1280" s="16"/>
      <c r="BB1280" s="16"/>
      <c r="BC1280" s="16"/>
      <c r="BD1280" s="16"/>
      <c r="BE1280" s="16"/>
      <c r="BF1280" s="16"/>
      <c r="BG1280" s="16"/>
      <c r="BH1280" s="16"/>
      <c r="BI1280" s="16"/>
      <c r="BJ1280" s="16"/>
      <c r="BK1280" s="16"/>
      <c r="BL1280" s="16"/>
      <c r="BM1280" s="16"/>
      <c r="BN1280" s="16"/>
      <c r="BO1280" s="16"/>
      <c r="BP1280" s="16"/>
      <c r="BQ1280" s="16"/>
      <c r="BR1280" s="16"/>
      <c r="BS1280" s="16"/>
      <c r="BT1280" s="16"/>
      <c r="BU1280" s="16"/>
      <c r="BV1280" s="16"/>
      <c r="BW1280" s="16"/>
      <c r="BX1280" s="16"/>
      <c r="BY1280" s="16"/>
      <c r="BZ1280" s="16"/>
      <c r="CA1280" s="16"/>
      <c r="CB1280" s="16"/>
      <c r="CC1280" s="16"/>
      <c r="CD1280" s="16"/>
      <c r="CE1280" s="16"/>
      <c r="CF1280" s="16"/>
      <c r="CG1280" s="16"/>
      <c r="CH1280" s="16"/>
      <c r="CI1280" s="16"/>
      <c r="CJ1280" s="16"/>
      <c r="CK1280" s="16"/>
      <c r="CL1280" s="16"/>
      <c r="CM1280" s="16"/>
      <c r="CN1280" s="16"/>
      <c r="CO1280" s="16"/>
      <c r="CP1280" s="16"/>
      <c r="CQ1280" s="16"/>
      <c r="CR1280" s="16"/>
      <c r="CS1280" s="16"/>
      <c r="CT1280" s="16"/>
      <c r="CU1280" s="16"/>
      <c r="CV1280" s="16"/>
      <c r="CW1280" s="16"/>
      <c r="CX1280" s="16"/>
      <c r="CY1280" s="16"/>
      <c r="CZ1280" s="16"/>
      <c r="DA1280" s="16"/>
      <c r="DB1280" s="16"/>
      <c r="DC1280" s="16"/>
      <c r="DD1280" s="16"/>
      <c r="DE1280" s="16"/>
      <c r="DF1280" s="16"/>
      <c r="DG1280" s="16"/>
      <c r="DH1280" s="16"/>
      <c r="DI1280" s="16"/>
      <c r="DJ1280" s="16"/>
      <c r="DK1280" s="16"/>
      <c r="DL1280" s="16"/>
      <c r="DM1280" s="16"/>
      <c r="DN1280" s="16"/>
      <c r="DO1280" s="16"/>
      <c r="DP1280" s="16"/>
      <c r="DQ1280" s="16"/>
      <c r="DR1280" s="16"/>
      <c r="DS1280" s="16"/>
      <c r="DT1280" s="16"/>
      <c r="DU1280" s="16"/>
      <c r="DV1280" s="16"/>
      <c r="DW1280" s="16"/>
      <c r="DX1280" s="16"/>
      <c r="DY1280" s="16"/>
      <c r="DZ1280" s="16"/>
      <c r="EA1280" s="16"/>
      <c r="EB1280" s="16"/>
      <c r="EC1280" s="16"/>
      <c r="ED1280" s="16"/>
      <c r="EE1280" s="16"/>
      <c r="EF1280" s="16"/>
      <c r="EG1280" s="16"/>
      <c r="EH1280" s="16"/>
      <c r="EI1280" s="16"/>
      <c r="EJ1280" s="16"/>
      <c r="EK1280" s="16"/>
      <c r="EL1280" s="16"/>
      <c r="EM1280" s="16"/>
      <c r="EN1280" s="16"/>
      <c r="EO1280" s="16"/>
      <c r="EP1280" s="16"/>
      <c r="EQ1280" s="16"/>
      <c r="ER1280" s="16"/>
      <c r="ES1280" s="16"/>
      <c r="ET1280" s="16"/>
      <c r="EU1280" s="16"/>
      <c r="EV1280" s="16"/>
      <c r="EW1280" s="16"/>
      <c r="EX1280" s="16"/>
      <c r="EY1280" s="16"/>
      <c r="EZ1280" s="16"/>
      <c r="FA1280" s="16"/>
      <c r="FB1280" s="16"/>
      <c r="FC1280" s="16"/>
      <c r="FD1280" s="16"/>
      <c r="FE1280" s="16"/>
      <c r="FF1280" s="16"/>
      <c r="FG1280" s="16"/>
      <c r="FH1280" s="16"/>
      <c r="FI1280" s="16"/>
      <c r="FJ1280" s="16"/>
      <c r="FK1280" s="16"/>
      <c r="FL1280" s="16"/>
      <c r="FM1280" s="16"/>
      <c r="FN1280" s="16"/>
      <c r="FO1280" s="16"/>
      <c r="FP1280" s="16"/>
      <c r="FQ1280" s="16"/>
      <c r="FR1280" s="16"/>
      <c r="FS1280" s="16"/>
      <c r="FT1280" s="16"/>
      <c r="FU1280" s="16"/>
      <c r="FV1280" s="16"/>
      <c r="FW1280" s="16"/>
      <c r="FX1280" s="16"/>
      <c r="FY1280" s="16"/>
      <c r="FZ1280" s="16"/>
      <c r="GA1280" s="16"/>
      <c r="GB1280" s="16"/>
      <c r="GC1280" s="16"/>
      <c r="GD1280" s="16"/>
      <c r="GE1280" s="16"/>
      <c r="GF1280" s="16"/>
      <c r="GG1280" s="16"/>
      <c r="GH1280" s="16"/>
      <c r="GI1280" s="16"/>
      <c r="GJ1280" s="16"/>
      <c r="GK1280" s="16"/>
      <c r="GL1280" s="16"/>
      <c r="GM1280" s="16"/>
      <c r="GN1280" s="16"/>
      <c r="GO1280" s="16"/>
      <c r="GP1280" s="16"/>
      <c r="GQ1280" s="16"/>
      <c r="GR1280" s="16"/>
      <c r="GS1280" s="16"/>
      <c r="GT1280" s="16"/>
      <c r="GU1280" s="16"/>
      <c r="GV1280" s="16"/>
      <c r="GW1280" s="16"/>
      <c r="GX1280" s="16"/>
      <c r="GY1280" s="16"/>
      <c r="GZ1280" s="16"/>
      <c r="HA1280" s="16"/>
      <c r="HB1280" s="16"/>
      <c r="HC1280" s="16"/>
      <c r="HD1280" s="16"/>
      <c r="HE1280" s="16"/>
      <c r="HF1280" s="16"/>
      <c r="HG1280" s="16"/>
      <c r="HH1280" s="16"/>
      <c r="HI1280" s="16"/>
      <c r="HJ1280" s="16"/>
      <c r="HK1280" s="16"/>
      <c r="HL1280" s="16"/>
      <c r="HM1280" s="16"/>
      <c r="HN1280" s="16"/>
      <c r="HO1280" s="16"/>
      <c r="HP1280" s="16"/>
      <c r="HQ1280" s="16"/>
      <c r="HR1280" s="16"/>
      <c r="HS1280" s="16"/>
      <c r="HT1280" s="16"/>
      <c r="HU1280" s="16"/>
      <c r="HV1280" s="16"/>
      <c r="HW1280" s="16"/>
      <c r="HX1280" s="16"/>
      <c r="HY1280" s="16"/>
      <c r="HZ1280" s="16"/>
      <c r="IA1280" s="16"/>
      <c r="IB1280" s="16"/>
      <c r="IC1280" s="16"/>
      <c r="ID1280" s="16"/>
      <c r="IE1280" s="16"/>
      <c r="IF1280" s="16"/>
      <c r="IG1280" s="16"/>
      <c r="IH1280" s="16"/>
      <c r="II1280" s="16"/>
      <c r="IJ1280" s="16"/>
      <c r="IK1280" s="16"/>
      <c r="IL1280" s="16"/>
      <c r="IM1280" s="16"/>
      <c r="IN1280" s="16"/>
      <c r="IO1280" s="16"/>
      <c r="IP1280" s="16"/>
      <c r="IQ1280" s="16"/>
      <c r="IR1280" s="16"/>
      <c r="IS1280" s="16"/>
      <c r="IT1280" s="16"/>
      <c r="IU1280" s="16"/>
      <c r="IV1280" s="16"/>
      <c r="IW1280" s="16"/>
      <c r="IX1280" s="16"/>
      <c r="IY1280" s="16"/>
      <c r="IZ1280" s="16"/>
      <c r="JA1280" s="16"/>
      <c r="JB1280" s="16"/>
      <c r="JC1280" s="16"/>
      <c r="JD1280" s="16"/>
      <c r="JE1280" s="16"/>
      <c r="JF1280" s="16"/>
      <c r="JG1280" s="16"/>
      <c r="JH1280" s="16"/>
      <c r="JI1280" s="16"/>
      <c r="JJ1280" s="16"/>
      <c r="JK1280" s="16"/>
      <c r="JL1280" s="16"/>
      <c r="JM1280" s="16"/>
      <c r="JN1280" s="16"/>
      <c r="JO1280" s="16"/>
      <c r="JP1280" s="16"/>
    </row>
    <row r="1281" spans="2:276" s="18" customFormat="1" ht="15.75" customHeight="1" x14ac:dyDescent="0.25">
      <c r="B1281" s="16"/>
      <c r="C1281" s="16"/>
      <c r="D1281" s="16"/>
      <c r="E1281" s="16"/>
      <c r="F1281" s="16"/>
      <c r="G1281" s="16"/>
      <c r="H1281" s="16"/>
      <c r="I1281" s="16"/>
      <c r="J1281" s="16"/>
      <c r="K1281" s="16"/>
      <c r="L1281" s="16"/>
      <c r="M1281" s="16"/>
      <c r="N1281" s="16"/>
      <c r="O1281" s="16"/>
      <c r="P1281" s="16"/>
      <c r="Q1281" s="16"/>
      <c r="R1281" s="16"/>
      <c r="S1281" s="16"/>
      <c r="T1281" s="16"/>
      <c r="U1281" s="16"/>
      <c r="V1281" s="16"/>
      <c r="W1281" s="16"/>
      <c r="X1281" s="16"/>
      <c r="Y1281" s="16"/>
      <c r="Z1281" s="16"/>
      <c r="AA1281" s="16"/>
      <c r="AB1281" s="16"/>
      <c r="AC1281" s="16"/>
      <c r="AD1281" s="16"/>
      <c r="AE1281" s="16"/>
      <c r="AF1281" s="16"/>
      <c r="AG1281" s="16"/>
      <c r="AH1281" s="16"/>
      <c r="AI1281" s="16"/>
      <c r="AJ1281" s="16"/>
      <c r="AK1281" s="16"/>
      <c r="AL1281" s="16"/>
      <c r="AM1281" s="16"/>
      <c r="AN1281" s="16"/>
      <c r="AO1281" s="16"/>
      <c r="AP1281" s="16"/>
      <c r="AQ1281" s="16"/>
      <c r="AR1281" s="16"/>
      <c r="AS1281" s="16"/>
      <c r="AT1281" s="16"/>
      <c r="AU1281" s="16"/>
      <c r="AV1281" s="16"/>
      <c r="AW1281" s="16"/>
      <c r="AX1281" s="16"/>
      <c r="AY1281" s="16"/>
      <c r="AZ1281" s="16"/>
      <c r="BA1281" s="16"/>
      <c r="BB1281" s="16"/>
      <c r="BC1281" s="16"/>
      <c r="BD1281" s="16"/>
      <c r="BE1281" s="16"/>
      <c r="BF1281" s="16"/>
      <c r="BG1281" s="16"/>
      <c r="BH1281" s="16"/>
      <c r="BI1281" s="16"/>
      <c r="BJ1281" s="16"/>
      <c r="BK1281" s="16"/>
      <c r="BL1281" s="16"/>
      <c r="BM1281" s="16"/>
      <c r="BN1281" s="16"/>
      <c r="BO1281" s="16"/>
      <c r="BP1281" s="16"/>
      <c r="BQ1281" s="16"/>
      <c r="BR1281" s="16"/>
      <c r="BS1281" s="16"/>
      <c r="BT1281" s="16"/>
      <c r="BU1281" s="16"/>
      <c r="BV1281" s="16"/>
      <c r="BW1281" s="16"/>
      <c r="BX1281" s="16"/>
      <c r="BY1281" s="16"/>
      <c r="BZ1281" s="16"/>
      <c r="CA1281" s="16"/>
      <c r="CB1281" s="16"/>
      <c r="CC1281" s="16"/>
      <c r="CD1281" s="16"/>
      <c r="CE1281" s="16"/>
      <c r="CF1281" s="16"/>
      <c r="CG1281" s="16"/>
      <c r="CH1281" s="16"/>
      <c r="CI1281" s="16"/>
      <c r="CJ1281" s="16"/>
      <c r="CK1281" s="16"/>
      <c r="CL1281" s="16"/>
      <c r="CM1281" s="16"/>
      <c r="CN1281" s="16"/>
      <c r="CO1281" s="16"/>
      <c r="CP1281" s="16"/>
      <c r="CQ1281" s="16"/>
      <c r="CR1281" s="16"/>
      <c r="CS1281" s="16"/>
      <c r="CT1281" s="16"/>
      <c r="CU1281" s="16"/>
      <c r="CV1281" s="16"/>
      <c r="CW1281" s="16"/>
      <c r="CX1281" s="16"/>
      <c r="CY1281" s="16"/>
      <c r="CZ1281" s="16"/>
      <c r="DA1281" s="16"/>
      <c r="DB1281" s="16"/>
      <c r="DC1281" s="16"/>
      <c r="DD1281" s="16"/>
      <c r="DE1281" s="16"/>
      <c r="DF1281" s="16"/>
      <c r="DG1281" s="16"/>
      <c r="DH1281" s="16"/>
      <c r="DI1281" s="16"/>
      <c r="DJ1281" s="16"/>
      <c r="DK1281" s="16"/>
      <c r="DL1281" s="16"/>
      <c r="DM1281" s="16"/>
      <c r="DN1281" s="16"/>
      <c r="DO1281" s="16"/>
      <c r="DP1281" s="16"/>
      <c r="DQ1281" s="16"/>
      <c r="DR1281" s="16"/>
      <c r="DS1281" s="16"/>
      <c r="DT1281" s="16"/>
      <c r="DU1281" s="16"/>
      <c r="DV1281" s="16"/>
      <c r="DW1281" s="16"/>
      <c r="DX1281" s="16"/>
      <c r="DY1281" s="16"/>
      <c r="DZ1281" s="16"/>
      <c r="EA1281" s="16"/>
      <c r="EB1281" s="16"/>
      <c r="EC1281" s="16"/>
      <c r="ED1281" s="16"/>
      <c r="EE1281" s="16"/>
      <c r="EF1281" s="16"/>
      <c r="EG1281" s="16"/>
      <c r="EH1281" s="16"/>
      <c r="EI1281" s="16"/>
      <c r="EJ1281" s="16"/>
      <c r="EK1281" s="16"/>
      <c r="EL1281" s="16"/>
      <c r="EM1281" s="16"/>
      <c r="EN1281" s="16"/>
      <c r="EO1281" s="16"/>
      <c r="EP1281" s="16"/>
      <c r="EQ1281" s="16"/>
      <c r="ER1281" s="16"/>
      <c r="ES1281" s="16"/>
      <c r="ET1281" s="16"/>
      <c r="EU1281" s="16"/>
      <c r="EV1281" s="16"/>
      <c r="EW1281" s="16"/>
      <c r="EX1281" s="16"/>
      <c r="EY1281" s="16"/>
      <c r="EZ1281" s="16"/>
      <c r="FA1281" s="16"/>
      <c r="FB1281" s="16"/>
      <c r="FC1281" s="16"/>
      <c r="FD1281" s="16"/>
      <c r="FE1281" s="16"/>
      <c r="FF1281" s="16"/>
      <c r="FG1281" s="16"/>
      <c r="FH1281" s="16"/>
      <c r="FI1281" s="16"/>
      <c r="FJ1281" s="16"/>
      <c r="FK1281" s="16"/>
      <c r="FL1281" s="16"/>
      <c r="FM1281" s="16"/>
      <c r="FN1281" s="16"/>
      <c r="FO1281" s="16"/>
      <c r="FP1281" s="16"/>
      <c r="FQ1281" s="16"/>
      <c r="FR1281" s="16"/>
      <c r="FS1281" s="16"/>
      <c r="FT1281" s="16"/>
      <c r="FU1281" s="16"/>
      <c r="FV1281" s="16"/>
      <c r="FW1281" s="16"/>
      <c r="FX1281" s="16"/>
      <c r="FY1281" s="16"/>
      <c r="FZ1281" s="16"/>
      <c r="GA1281" s="16"/>
      <c r="GB1281" s="16"/>
      <c r="GC1281" s="16"/>
      <c r="GD1281" s="16"/>
      <c r="GE1281" s="16"/>
      <c r="GF1281" s="16"/>
      <c r="GG1281" s="16"/>
      <c r="GH1281" s="16"/>
      <c r="GI1281" s="16"/>
      <c r="GJ1281" s="16"/>
      <c r="GK1281" s="16"/>
      <c r="GL1281" s="16"/>
      <c r="GM1281" s="16"/>
      <c r="GN1281" s="16"/>
      <c r="GO1281" s="16"/>
      <c r="GP1281" s="16"/>
      <c r="GQ1281" s="16"/>
      <c r="GR1281" s="16"/>
      <c r="GS1281" s="16"/>
      <c r="GT1281" s="16"/>
      <c r="GU1281" s="16"/>
      <c r="GV1281" s="16"/>
      <c r="GW1281" s="16"/>
      <c r="GX1281" s="16"/>
      <c r="GY1281" s="16"/>
      <c r="GZ1281" s="16"/>
      <c r="HA1281" s="16"/>
      <c r="HB1281" s="16"/>
      <c r="HC1281" s="16"/>
      <c r="HD1281" s="16"/>
      <c r="HE1281" s="16"/>
      <c r="HF1281" s="16"/>
      <c r="HG1281" s="16"/>
      <c r="HH1281" s="16"/>
      <c r="HI1281" s="16"/>
      <c r="HJ1281" s="16"/>
      <c r="HK1281" s="16"/>
      <c r="HL1281" s="16"/>
      <c r="HM1281" s="16"/>
      <c r="HN1281" s="16"/>
      <c r="HO1281" s="16"/>
      <c r="HP1281" s="16"/>
      <c r="HQ1281" s="16"/>
      <c r="HR1281" s="16"/>
      <c r="HS1281" s="16"/>
      <c r="HT1281" s="16"/>
      <c r="HU1281" s="16"/>
      <c r="HV1281" s="16"/>
      <c r="HW1281" s="16"/>
      <c r="HX1281" s="16"/>
      <c r="HY1281" s="16"/>
      <c r="HZ1281" s="16"/>
      <c r="IA1281" s="16"/>
      <c r="IB1281" s="16"/>
      <c r="IC1281" s="16"/>
      <c r="ID1281" s="16"/>
      <c r="IE1281" s="16"/>
      <c r="IF1281" s="16"/>
      <c r="IG1281" s="16"/>
      <c r="IH1281" s="16"/>
      <c r="II1281" s="16"/>
      <c r="IJ1281" s="16"/>
      <c r="IK1281" s="16"/>
      <c r="IL1281" s="16"/>
      <c r="IM1281" s="16"/>
      <c r="IN1281" s="16"/>
      <c r="IO1281" s="16"/>
      <c r="IP1281" s="16"/>
      <c r="IQ1281" s="16"/>
      <c r="IR1281" s="16"/>
      <c r="IS1281" s="16"/>
      <c r="IT1281" s="16"/>
      <c r="IU1281" s="16"/>
      <c r="IV1281" s="16"/>
      <c r="IW1281" s="16"/>
      <c r="IX1281" s="16"/>
      <c r="IY1281" s="16"/>
      <c r="IZ1281" s="16"/>
      <c r="JA1281" s="16"/>
      <c r="JB1281" s="16"/>
      <c r="JC1281" s="16"/>
      <c r="JD1281" s="16"/>
      <c r="JE1281" s="16"/>
      <c r="JF1281" s="16"/>
      <c r="JG1281" s="16"/>
      <c r="JH1281" s="16"/>
      <c r="JI1281" s="16"/>
      <c r="JJ1281" s="16"/>
      <c r="JK1281" s="16"/>
      <c r="JL1281" s="16"/>
      <c r="JM1281" s="16"/>
      <c r="JN1281" s="16"/>
      <c r="JO1281" s="16"/>
      <c r="JP1281" s="16"/>
    </row>
    <row r="1282" spans="2:276" s="18" customFormat="1" ht="15.75" customHeight="1" x14ac:dyDescent="0.25">
      <c r="B1282" s="16"/>
      <c r="C1282" s="16"/>
      <c r="D1282" s="16"/>
      <c r="E1282" s="16"/>
      <c r="F1282" s="16"/>
      <c r="G1282" s="16"/>
      <c r="H1282" s="16"/>
      <c r="I1282" s="16"/>
      <c r="J1282" s="16"/>
      <c r="K1282" s="16"/>
      <c r="L1282" s="16"/>
      <c r="M1282" s="16"/>
      <c r="N1282" s="16"/>
      <c r="O1282" s="16"/>
      <c r="P1282" s="16"/>
      <c r="Q1282" s="16"/>
      <c r="R1282" s="16"/>
      <c r="S1282" s="16"/>
      <c r="T1282" s="16"/>
      <c r="U1282" s="16"/>
      <c r="V1282" s="16"/>
      <c r="W1282" s="16"/>
      <c r="X1282" s="16"/>
      <c r="Y1282" s="16"/>
      <c r="Z1282" s="16"/>
      <c r="AA1282" s="16"/>
      <c r="AB1282" s="16"/>
      <c r="AC1282" s="16"/>
      <c r="AD1282" s="16"/>
      <c r="AE1282" s="16"/>
      <c r="AF1282" s="16"/>
      <c r="AG1282" s="16"/>
      <c r="AH1282" s="16"/>
      <c r="AI1282" s="16"/>
      <c r="AJ1282" s="16"/>
      <c r="AK1282" s="16"/>
      <c r="AL1282" s="16"/>
      <c r="AM1282" s="16"/>
      <c r="AN1282" s="16"/>
      <c r="AO1282" s="16"/>
      <c r="AP1282" s="16"/>
      <c r="AQ1282" s="16"/>
      <c r="AR1282" s="16"/>
      <c r="AS1282" s="16"/>
      <c r="AT1282" s="16"/>
      <c r="AU1282" s="16"/>
      <c r="AV1282" s="16"/>
      <c r="AW1282" s="16"/>
      <c r="AX1282" s="16"/>
      <c r="AY1282" s="16"/>
      <c r="AZ1282" s="16"/>
      <c r="BA1282" s="16"/>
      <c r="BB1282" s="16"/>
      <c r="BC1282" s="16"/>
      <c r="BD1282" s="16"/>
      <c r="BE1282" s="16"/>
      <c r="BF1282" s="16"/>
      <c r="BG1282" s="16"/>
      <c r="BH1282" s="16"/>
      <c r="BI1282" s="16"/>
      <c r="BJ1282" s="16"/>
      <c r="BK1282" s="16"/>
      <c r="BL1282" s="16"/>
      <c r="BM1282" s="16"/>
      <c r="BN1282" s="16"/>
      <c r="BO1282" s="16"/>
      <c r="BP1282" s="16"/>
      <c r="BQ1282" s="16"/>
      <c r="BR1282" s="16"/>
      <c r="BS1282" s="16"/>
      <c r="BT1282" s="16"/>
      <c r="BU1282" s="16"/>
      <c r="BV1282" s="16"/>
      <c r="BW1282" s="16"/>
      <c r="BX1282" s="16"/>
      <c r="BY1282" s="16"/>
      <c r="BZ1282" s="16"/>
      <c r="CA1282" s="16"/>
      <c r="CB1282" s="16"/>
      <c r="CC1282" s="16"/>
      <c r="CD1282" s="16"/>
      <c r="CE1282" s="16"/>
      <c r="CF1282" s="16"/>
      <c r="CG1282" s="16"/>
      <c r="CH1282" s="16"/>
      <c r="CI1282" s="16"/>
      <c r="CJ1282" s="16"/>
      <c r="CK1282" s="16"/>
      <c r="CL1282" s="16"/>
      <c r="CM1282" s="16"/>
      <c r="CN1282" s="16"/>
      <c r="CO1282" s="16"/>
      <c r="CP1282" s="16"/>
      <c r="CQ1282" s="16"/>
      <c r="CR1282" s="16"/>
      <c r="CS1282" s="16"/>
      <c r="CT1282" s="16"/>
      <c r="CU1282" s="16"/>
      <c r="CV1282" s="16"/>
      <c r="CW1282" s="16"/>
      <c r="CX1282" s="16"/>
      <c r="CY1282" s="16"/>
      <c r="CZ1282" s="16"/>
      <c r="DA1282" s="16"/>
      <c r="DB1282" s="16"/>
      <c r="DC1282" s="16"/>
      <c r="DD1282" s="16"/>
      <c r="DE1282" s="16"/>
      <c r="DF1282" s="16"/>
      <c r="DG1282" s="16"/>
      <c r="DH1282" s="16"/>
      <c r="DI1282" s="16"/>
      <c r="DJ1282" s="16"/>
      <c r="DK1282" s="16"/>
      <c r="DL1282" s="16"/>
      <c r="DM1282" s="16"/>
      <c r="DN1282" s="16"/>
      <c r="DO1282" s="16"/>
      <c r="DP1282" s="16"/>
      <c r="DQ1282" s="16"/>
      <c r="DR1282" s="16"/>
      <c r="DS1282" s="16"/>
      <c r="DT1282" s="16"/>
      <c r="DU1282" s="16"/>
      <c r="DV1282" s="16"/>
      <c r="DW1282" s="16"/>
      <c r="DX1282" s="16"/>
      <c r="DY1282" s="16"/>
      <c r="DZ1282" s="16"/>
      <c r="EA1282" s="16"/>
      <c r="EB1282" s="16"/>
      <c r="EC1282" s="16"/>
      <c r="ED1282" s="16"/>
      <c r="EE1282" s="16"/>
      <c r="EF1282" s="16"/>
      <c r="EG1282" s="16"/>
      <c r="EH1282" s="16"/>
      <c r="EI1282" s="16"/>
      <c r="EJ1282" s="16"/>
      <c r="EK1282" s="16"/>
      <c r="EL1282" s="16"/>
      <c r="EM1282" s="16"/>
      <c r="EN1282" s="16"/>
      <c r="EO1282" s="16"/>
      <c r="EP1282" s="16"/>
      <c r="EQ1282" s="16"/>
      <c r="ER1282" s="16"/>
      <c r="ES1282" s="16"/>
      <c r="ET1282" s="16"/>
      <c r="EU1282" s="16"/>
      <c r="EV1282" s="16"/>
      <c r="EW1282" s="16"/>
      <c r="EX1282" s="16"/>
      <c r="EY1282" s="16"/>
      <c r="EZ1282" s="16"/>
      <c r="FA1282" s="16"/>
      <c r="FB1282" s="16"/>
      <c r="FC1282" s="16"/>
      <c r="FD1282" s="16"/>
      <c r="FE1282" s="16"/>
      <c r="FF1282" s="16"/>
      <c r="FG1282" s="16"/>
      <c r="FH1282" s="16"/>
      <c r="FI1282" s="16"/>
      <c r="FJ1282" s="16"/>
      <c r="FK1282" s="16"/>
      <c r="FL1282" s="16"/>
      <c r="FM1282" s="16"/>
      <c r="FN1282" s="16"/>
      <c r="FO1282" s="16"/>
      <c r="FP1282" s="16"/>
      <c r="FQ1282" s="16"/>
      <c r="FR1282" s="16"/>
      <c r="FS1282" s="16"/>
      <c r="FT1282" s="16"/>
      <c r="FU1282" s="16"/>
      <c r="FV1282" s="16"/>
      <c r="FW1282" s="16"/>
      <c r="FX1282" s="16"/>
      <c r="FY1282" s="16"/>
      <c r="FZ1282" s="16"/>
      <c r="GA1282" s="16"/>
      <c r="GB1282" s="16"/>
      <c r="GC1282" s="16"/>
      <c r="GD1282" s="16"/>
      <c r="GE1282" s="16"/>
      <c r="GF1282" s="16"/>
      <c r="GG1282" s="16"/>
      <c r="GH1282" s="16"/>
      <c r="GI1282" s="16"/>
      <c r="GJ1282" s="16"/>
      <c r="GK1282" s="16"/>
      <c r="GL1282" s="16"/>
      <c r="GM1282" s="16"/>
      <c r="GN1282" s="16"/>
      <c r="GO1282" s="16"/>
      <c r="GP1282" s="16"/>
      <c r="GQ1282" s="16"/>
      <c r="GR1282" s="16"/>
      <c r="GS1282" s="16"/>
      <c r="GT1282" s="16"/>
      <c r="GU1282" s="16"/>
      <c r="GV1282" s="16"/>
      <c r="GW1282" s="16"/>
      <c r="GX1282" s="16"/>
      <c r="GY1282" s="16"/>
      <c r="GZ1282" s="16"/>
      <c r="HA1282" s="16"/>
      <c r="HB1282" s="16"/>
      <c r="HC1282" s="16"/>
      <c r="HD1282" s="16"/>
      <c r="HE1282" s="16"/>
      <c r="HF1282" s="16"/>
      <c r="HG1282" s="16"/>
      <c r="HH1282" s="16"/>
      <c r="HI1282" s="16"/>
      <c r="HJ1282" s="16"/>
      <c r="HK1282" s="16"/>
      <c r="HL1282" s="16"/>
      <c r="HM1282" s="16"/>
      <c r="HN1282" s="16"/>
      <c r="HO1282" s="16"/>
      <c r="HP1282" s="16"/>
      <c r="HQ1282" s="16"/>
      <c r="HR1282" s="16"/>
      <c r="HS1282" s="16"/>
      <c r="HT1282" s="16"/>
      <c r="HU1282" s="16"/>
      <c r="HV1282" s="16"/>
      <c r="HW1282" s="16"/>
      <c r="HX1282" s="16"/>
      <c r="HY1282" s="16"/>
      <c r="HZ1282" s="16"/>
      <c r="IA1282" s="16"/>
      <c r="IB1282" s="16"/>
      <c r="IC1282" s="16"/>
      <c r="ID1282" s="16"/>
      <c r="IE1282" s="16"/>
      <c r="IF1282" s="16"/>
      <c r="IG1282" s="16"/>
      <c r="IH1282" s="16"/>
      <c r="II1282" s="16"/>
      <c r="IJ1282" s="16"/>
      <c r="IK1282" s="16"/>
      <c r="IL1282" s="16"/>
      <c r="IM1282" s="16"/>
      <c r="IN1282" s="16"/>
      <c r="IO1282" s="16"/>
      <c r="IP1282" s="16"/>
      <c r="IQ1282" s="16"/>
      <c r="IR1282" s="16"/>
      <c r="IS1282" s="16"/>
      <c r="IT1282" s="16"/>
      <c r="IU1282" s="16"/>
      <c r="IV1282" s="16"/>
      <c r="IW1282" s="16"/>
      <c r="IX1282" s="16"/>
      <c r="IY1282" s="16"/>
      <c r="IZ1282" s="16"/>
      <c r="JA1282" s="16"/>
      <c r="JB1282" s="16"/>
      <c r="JC1282" s="16"/>
      <c r="JD1282" s="16"/>
      <c r="JE1282" s="16"/>
      <c r="JF1282" s="16"/>
      <c r="JG1282" s="16"/>
      <c r="JH1282" s="16"/>
      <c r="JI1282" s="16"/>
      <c r="JJ1282" s="16"/>
      <c r="JK1282" s="16"/>
      <c r="JL1282" s="16"/>
      <c r="JM1282" s="16"/>
      <c r="JN1282" s="16"/>
      <c r="JO1282" s="16"/>
      <c r="JP1282" s="16"/>
    </row>
    <row r="1283" spans="2:276" s="18" customFormat="1" ht="15.75" customHeight="1" x14ac:dyDescent="0.25">
      <c r="B1283" s="16"/>
      <c r="C1283" s="16"/>
      <c r="D1283" s="16"/>
      <c r="E1283" s="16"/>
      <c r="F1283" s="16"/>
      <c r="G1283" s="16"/>
      <c r="H1283" s="16"/>
      <c r="I1283" s="16"/>
      <c r="J1283" s="16"/>
      <c r="K1283" s="16"/>
      <c r="L1283" s="16"/>
      <c r="M1283" s="16"/>
      <c r="N1283" s="16"/>
      <c r="O1283" s="16"/>
      <c r="P1283" s="16"/>
      <c r="Q1283" s="16"/>
      <c r="R1283" s="16"/>
      <c r="S1283" s="16"/>
      <c r="T1283" s="16"/>
      <c r="U1283" s="16"/>
      <c r="V1283" s="16"/>
      <c r="W1283" s="16"/>
      <c r="X1283" s="16"/>
      <c r="Y1283" s="16"/>
      <c r="Z1283" s="16"/>
      <c r="AA1283" s="16"/>
      <c r="AB1283" s="16"/>
      <c r="AC1283" s="16"/>
      <c r="AD1283" s="16"/>
      <c r="AE1283" s="16"/>
      <c r="AF1283" s="16"/>
      <c r="AG1283" s="16"/>
      <c r="AH1283" s="16"/>
      <c r="AI1283" s="16"/>
      <c r="AJ1283" s="16"/>
      <c r="AK1283" s="16"/>
      <c r="AL1283" s="16"/>
      <c r="AM1283" s="16"/>
      <c r="AN1283" s="16"/>
      <c r="AO1283" s="16"/>
      <c r="AP1283" s="16"/>
      <c r="AQ1283" s="16"/>
      <c r="AR1283" s="16"/>
      <c r="AS1283" s="16"/>
      <c r="AT1283" s="16"/>
      <c r="AU1283" s="16"/>
      <c r="AV1283" s="16"/>
      <c r="AW1283" s="16"/>
      <c r="AX1283" s="16"/>
      <c r="AY1283" s="16"/>
      <c r="AZ1283" s="16"/>
      <c r="BA1283" s="16"/>
      <c r="BB1283" s="16"/>
      <c r="BC1283" s="16"/>
      <c r="BD1283" s="16"/>
      <c r="BE1283" s="16"/>
      <c r="BF1283" s="16"/>
      <c r="BG1283" s="16"/>
      <c r="BH1283" s="16"/>
      <c r="BI1283" s="16"/>
      <c r="BJ1283" s="16"/>
      <c r="BK1283" s="16"/>
      <c r="BL1283" s="16"/>
      <c r="BM1283" s="16"/>
      <c r="BN1283" s="16"/>
      <c r="BO1283" s="16"/>
      <c r="BP1283" s="16"/>
      <c r="BQ1283" s="16"/>
      <c r="BR1283" s="16"/>
      <c r="BS1283" s="16"/>
      <c r="BT1283" s="16"/>
      <c r="BU1283" s="16"/>
      <c r="BV1283" s="16"/>
      <c r="BW1283" s="16"/>
      <c r="BX1283" s="16"/>
      <c r="BY1283" s="16"/>
      <c r="BZ1283" s="16"/>
      <c r="CA1283" s="16"/>
      <c r="CB1283" s="16"/>
      <c r="CC1283" s="16"/>
      <c r="CD1283" s="16"/>
      <c r="CE1283" s="16"/>
      <c r="CF1283" s="16"/>
      <c r="CG1283" s="16"/>
      <c r="CH1283" s="16"/>
      <c r="CI1283" s="16"/>
      <c r="CJ1283" s="16"/>
      <c r="CK1283" s="16"/>
      <c r="CL1283" s="16"/>
      <c r="CM1283" s="16"/>
      <c r="CN1283" s="16"/>
      <c r="CO1283" s="16"/>
      <c r="CP1283" s="16"/>
      <c r="CQ1283" s="16"/>
      <c r="CR1283" s="16"/>
      <c r="CS1283" s="16"/>
      <c r="CT1283" s="16"/>
      <c r="CU1283" s="16"/>
      <c r="CV1283" s="16"/>
      <c r="CW1283" s="16"/>
      <c r="CX1283" s="16"/>
      <c r="CY1283" s="16"/>
      <c r="CZ1283" s="16"/>
      <c r="DA1283" s="16"/>
      <c r="DB1283" s="16"/>
      <c r="DC1283" s="16"/>
      <c r="DD1283" s="16"/>
      <c r="DE1283" s="16"/>
      <c r="DF1283" s="16"/>
      <c r="DG1283" s="16"/>
      <c r="DH1283" s="16"/>
      <c r="DI1283" s="16"/>
      <c r="DJ1283" s="16"/>
      <c r="DK1283" s="16"/>
      <c r="DL1283" s="16"/>
      <c r="DM1283" s="16"/>
      <c r="DN1283" s="16"/>
      <c r="DO1283" s="16"/>
      <c r="DP1283" s="16"/>
      <c r="DQ1283" s="16"/>
      <c r="DR1283" s="16"/>
      <c r="DS1283" s="16"/>
      <c r="DT1283" s="16"/>
      <c r="DU1283" s="16"/>
      <c r="DV1283" s="16"/>
      <c r="DW1283" s="16"/>
      <c r="DX1283" s="16"/>
      <c r="DY1283" s="16"/>
      <c r="DZ1283" s="16"/>
      <c r="EA1283" s="16"/>
      <c r="EB1283" s="16"/>
      <c r="EC1283" s="16"/>
      <c r="ED1283" s="16"/>
      <c r="EE1283" s="16"/>
      <c r="EF1283" s="16"/>
      <c r="EG1283" s="16"/>
      <c r="EH1283" s="16"/>
      <c r="EI1283" s="16"/>
      <c r="EJ1283" s="16"/>
      <c r="EK1283" s="16"/>
      <c r="EL1283" s="16"/>
      <c r="EM1283" s="16"/>
      <c r="EN1283" s="16"/>
      <c r="EO1283" s="16"/>
      <c r="EP1283" s="16"/>
      <c r="EQ1283" s="16"/>
      <c r="ER1283" s="16"/>
      <c r="ES1283" s="16"/>
      <c r="ET1283" s="16"/>
      <c r="EU1283" s="16"/>
      <c r="EV1283" s="16"/>
      <c r="EW1283" s="16"/>
      <c r="EX1283" s="16"/>
      <c r="EY1283" s="16"/>
      <c r="EZ1283" s="16"/>
      <c r="FA1283" s="16"/>
      <c r="FB1283" s="16"/>
      <c r="FC1283" s="16"/>
      <c r="FD1283" s="16"/>
      <c r="FE1283" s="16"/>
      <c r="FF1283" s="16"/>
      <c r="FG1283" s="16"/>
      <c r="FH1283" s="16"/>
      <c r="FI1283" s="16"/>
      <c r="FJ1283" s="16"/>
      <c r="FK1283" s="16"/>
      <c r="FL1283" s="16"/>
      <c r="FM1283" s="16"/>
      <c r="FN1283" s="16"/>
      <c r="FO1283" s="16"/>
      <c r="FP1283" s="16"/>
      <c r="FQ1283" s="16"/>
      <c r="FR1283" s="16"/>
      <c r="FS1283" s="16"/>
      <c r="FT1283" s="16"/>
      <c r="FU1283" s="16"/>
      <c r="FV1283" s="16"/>
      <c r="FW1283" s="16"/>
      <c r="FX1283" s="16"/>
      <c r="FY1283" s="16"/>
      <c r="FZ1283" s="16"/>
      <c r="GA1283" s="16"/>
      <c r="GB1283" s="16"/>
      <c r="GC1283" s="16"/>
      <c r="GD1283" s="16"/>
      <c r="GE1283" s="16"/>
      <c r="GF1283" s="16"/>
      <c r="GG1283" s="16"/>
      <c r="GH1283" s="16"/>
      <c r="GI1283" s="16"/>
      <c r="GJ1283" s="16"/>
      <c r="GK1283" s="16"/>
      <c r="GL1283" s="16"/>
      <c r="GM1283" s="16"/>
      <c r="GN1283" s="16"/>
      <c r="GO1283" s="16"/>
      <c r="GP1283" s="16"/>
      <c r="GQ1283" s="16"/>
      <c r="GR1283" s="16"/>
      <c r="GS1283" s="16"/>
      <c r="GT1283" s="16"/>
      <c r="GU1283" s="16"/>
      <c r="GV1283" s="16"/>
      <c r="GW1283" s="16"/>
      <c r="GX1283" s="16"/>
      <c r="GY1283" s="16"/>
      <c r="GZ1283" s="16"/>
      <c r="HA1283" s="16"/>
      <c r="HB1283" s="16"/>
      <c r="HC1283" s="16"/>
      <c r="HD1283" s="16"/>
      <c r="HE1283" s="16"/>
      <c r="HF1283" s="16"/>
      <c r="HG1283" s="16"/>
      <c r="HH1283" s="16"/>
      <c r="HI1283" s="16"/>
      <c r="HJ1283" s="16"/>
      <c r="HK1283" s="16"/>
      <c r="HL1283" s="16"/>
      <c r="HM1283" s="16"/>
      <c r="HN1283" s="16"/>
      <c r="HO1283" s="16"/>
      <c r="HP1283" s="16"/>
      <c r="HQ1283" s="16"/>
      <c r="HR1283" s="16"/>
      <c r="HS1283" s="16"/>
      <c r="HT1283" s="16"/>
      <c r="HU1283" s="16"/>
      <c r="HV1283" s="16"/>
      <c r="HW1283" s="16"/>
      <c r="HX1283" s="16"/>
      <c r="HY1283" s="16"/>
      <c r="HZ1283" s="16"/>
      <c r="IA1283" s="16"/>
      <c r="IB1283" s="16"/>
      <c r="IC1283" s="16"/>
      <c r="ID1283" s="16"/>
      <c r="IE1283" s="16"/>
      <c r="IF1283" s="16"/>
      <c r="IG1283" s="16"/>
      <c r="IH1283" s="16"/>
      <c r="II1283" s="16"/>
      <c r="IJ1283" s="16"/>
      <c r="IK1283" s="16"/>
      <c r="IL1283" s="16"/>
      <c r="IM1283" s="16"/>
      <c r="IN1283" s="16"/>
      <c r="IO1283" s="16"/>
      <c r="IP1283" s="16"/>
      <c r="IQ1283" s="16"/>
      <c r="IR1283" s="16"/>
      <c r="IS1283" s="16"/>
      <c r="IT1283" s="16"/>
      <c r="IU1283" s="16"/>
      <c r="IV1283" s="16"/>
      <c r="IW1283" s="16"/>
      <c r="IX1283" s="16"/>
      <c r="IY1283" s="16"/>
      <c r="IZ1283" s="16"/>
      <c r="JA1283" s="16"/>
      <c r="JB1283" s="16"/>
      <c r="JC1283" s="16"/>
      <c r="JD1283" s="16"/>
      <c r="JE1283" s="16"/>
      <c r="JF1283" s="16"/>
      <c r="JG1283" s="16"/>
      <c r="JH1283" s="16"/>
      <c r="JI1283" s="16"/>
      <c r="JJ1283" s="16"/>
      <c r="JK1283" s="16"/>
      <c r="JL1283" s="16"/>
      <c r="JM1283" s="16"/>
      <c r="JN1283" s="16"/>
      <c r="JO1283" s="16"/>
      <c r="JP1283" s="16"/>
    </row>
    <row r="1284" spans="2:276" s="18" customFormat="1" ht="15.75" customHeight="1" x14ac:dyDescent="0.25">
      <c r="B1284" s="16"/>
      <c r="C1284" s="16"/>
      <c r="D1284" s="16"/>
      <c r="E1284" s="16"/>
      <c r="F1284" s="16"/>
      <c r="G1284" s="16"/>
      <c r="H1284" s="16"/>
      <c r="I1284" s="16"/>
      <c r="J1284" s="16"/>
      <c r="K1284" s="16"/>
      <c r="L1284" s="16"/>
      <c r="M1284" s="16"/>
      <c r="N1284" s="16"/>
      <c r="O1284" s="16"/>
      <c r="P1284" s="16"/>
      <c r="Q1284" s="16"/>
      <c r="R1284" s="16"/>
      <c r="S1284" s="16"/>
      <c r="T1284" s="16"/>
      <c r="U1284" s="16"/>
      <c r="V1284" s="16"/>
      <c r="W1284" s="16"/>
      <c r="X1284" s="16"/>
      <c r="Y1284" s="16"/>
      <c r="Z1284" s="16"/>
      <c r="AA1284" s="16"/>
      <c r="AB1284" s="16"/>
      <c r="AC1284" s="16"/>
      <c r="AD1284" s="16"/>
      <c r="AE1284" s="16"/>
      <c r="AF1284" s="16"/>
      <c r="AG1284" s="16"/>
      <c r="AH1284" s="16"/>
      <c r="AI1284" s="16"/>
      <c r="AJ1284" s="16"/>
      <c r="AK1284" s="16"/>
      <c r="AL1284" s="16"/>
      <c r="AM1284" s="16"/>
      <c r="AN1284" s="16"/>
      <c r="AO1284" s="16"/>
      <c r="AP1284" s="16"/>
      <c r="AQ1284" s="16"/>
      <c r="AR1284" s="16"/>
      <c r="AS1284" s="16"/>
      <c r="AT1284" s="16"/>
      <c r="AU1284" s="16"/>
      <c r="AV1284" s="16"/>
      <c r="AW1284" s="16"/>
      <c r="AX1284" s="16"/>
      <c r="AY1284" s="16"/>
      <c r="AZ1284" s="16"/>
      <c r="BA1284" s="16"/>
      <c r="BB1284" s="16"/>
      <c r="BC1284" s="16"/>
      <c r="BD1284" s="16"/>
      <c r="BE1284" s="16"/>
      <c r="BF1284" s="16"/>
      <c r="BG1284" s="16"/>
      <c r="BH1284" s="16"/>
      <c r="BI1284" s="16"/>
      <c r="BJ1284" s="16"/>
      <c r="BK1284" s="16"/>
      <c r="BL1284" s="16"/>
      <c r="BM1284" s="16"/>
      <c r="BN1284" s="16"/>
      <c r="BO1284" s="16"/>
      <c r="BP1284" s="16"/>
      <c r="BQ1284" s="16"/>
      <c r="BR1284" s="16"/>
      <c r="BS1284" s="16"/>
      <c r="BT1284" s="16"/>
      <c r="BU1284" s="16"/>
      <c r="BV1284" s="16"/>
      <c r="BW1284" s="16"/>
      <c r="BX1284" s="16"/>
      <c r="BY1284" s="16"/>
      <c r="BZ1284" s="16"/>
      <c r="CA1284" s="16"/>
      <c r="CB1284" s="16"/>
      <c r="CC1284" s="16"/>
      <c r="CD1284" s="16"/>
      <c r="CE1284" s="16"/>
      <c r="CF1284" s="16"/>
      <c r="CG1284" s="16"/>
      <c r="CH1284" s="16"/>
      <c r="CI1284" s="16"/>
      <c r="CJ1284" s="16"/>
      <c r="CK1284" s="16"/>
      <c r="CL1284" s="16"/>
      <c r="CM1284" s="16"/>
      <c r="CN1284" s="16"/>
      <c r="CO1284" s="16"/>
      <c r="CP1284" s="16"/>
      <c r="CQ1284" s="16"/>
      <c r="CR1284" s="16"/>
      <c r="CS1284" s="16"/>
      <c r="CT1284" s="16"/>
      <c r="CU1284" s="16"/>
      <c r="CV1284" s="16"/>
      <c r="CW1284" s="16"/>
      <c r="CX1284" s="16"/>
      <c r="CY1284" s="16"/>
      <c r="CZ1284" s="16"/>
      <c r="DA1284" s="16"/>
      <c r="DB1284" s="16"/>
      <c r="DC1284" s="16"/>
      <c r="DD1284" s="16"/>
      <c r="DE1284" s="16"/>
      <c r="DF1284" s="16"/>
      <c r="DG1284" s="16"/>
      <c r="DH1284" s="16"/>
      <c r="DI1284" s="16"/>
      <c r="DJ1284" s="16"/>
      <c r="DK1284" s="16"/>
      <c r="DL1284" s="16"/>
      <c r="DM1284" s="16"/>
      <c r="DN1284" s="16"/>
      <c r="DO1284" s="16"/>
      <c r="DP1284" s="16"/>
      <c r="DQ1284" s="16"/>
      <c r="DR1284" s="16"/>
      <c r="DS1284" s="16"/>
      <c r="DT1284" s="16"/>
      <c r="DU1284" s="16"/>
      <c r="DV1284" s="16"/>
      <c r="DW1284" s="16"/>
      <c r="DX1284" s="16"/>
      <c r="DY1284" s="16"/>
      <c r="DZ1284" s="16"/>
      <c r="EA1284" s="16"/>
      <c r="EB1284" s="16"/>
      <c r="EC1284" s="16"/>
      <c r="ED1284" s="16"/>
      <c r="EE1284" s="16"/>
      <c r="EF1284" s="16"/>
      <c r="EG1284" s="16"/>
      <c r="EH1284" s="16"/>
      <c r="EI1284" s="16"/>
      <c r="EJ1284" s="16"/>
      <c r="EK1284" s="16"/>
      <c r="EL1284" s="16"/>
      <c r="EM1284" s="16"/>
      <c r="EN1284" s="16"/>
      <c r="EO1284" s="16"/>
      <c r="EP1284" s="16"/>
      <c r="EQ1284" s="16"/>
      <c r="ER1284" s="16"/>
      <c r="ES1284" s="16"/>
      <c r="ET1284" s="16"/>
      <c r="EU1284" s="16"/>
      <c r="EV1284" s="16"/>
      <c r="EW1284" s="16"/>
      <c r="EX1284" s="16"/>
      <c r="EY1284" s="16"/>
      <c r="EZ1284" s="16"/>
      <c r="FA1284" s="16"/>
      <c r="FB1284" s="16"/>
      <c r="FC1284" s="16"/>
      <c r="FD1284" s="16"/>
      <c r="FE1284" s="16"/>
      <c r="FF1284" s="16"/>
      <c r="FG1284" s="16"/>
      <c r="FH1284" s="16"/>
      <c r="FI1284" s="16"/>
      <c r="FJ1284" s="16"/>
      <c r="FK1284" s="16"/>
      <c r="FL1284" s="16"/>
      <c r="FM1284" s="16"/>
      <c r="FN1284" s="16"/>
      <c r="FO1284" s="16"/>
      <c r="FP1284" s="16"/>
      <c r="FQ1284" s="16"/>
      <c r="FR1284" s="16"/>
      <c r="FS1284" s="16"/>
      <c r="FT1284" s="16"/>
      <c r="FU1284" s="16"/>
      <c r="FV1284" s="16"/>
      <c r="FW1284" s="16"/>
      <c r="FX1284" s="16"/>
      <c r="FY1284" s="16"/>
      <c r="FZ1284" s="16"/>
      <c r="GA1284" s="16"/>
      <c r="GB1284" s="16"/>
      <c r="GC1284" s="16"/>
      <c r="GD1284" s="16"/>
      <c r="GE1284" s="16"/>
      <c r="GF1284" s="16"/>
      <c r="GG1284" s="16"/>
      <c r="GH1284" s="16"/>
      <c r="GI1284" s="16"/>
      <c r="GJ1284" s="16"/>
      <c r="GK1284" s="16"/>
      <c r="GL1284" s="16"/>
      <c r="GM1284" s="16"/>
      <c r="GN1284" s="16"/>
      <c r="GO1284" s="16"/>
      <c r="GP1284" s="16"/>
      <c r="GQ1284" s="16"/>
      <c r="GR1284" s="16"/>
      <c r="GS1284" s="16"/>
      <c r="GT1284" s="16"/>
      <c r="GU1284" s="16"/>
      <c r="GV1284" s="16"/>
      <c r="GW1284" s="16"/>
      <c r="GX1284" s="16"/>
      <c r="GY1284" s="16"/>
      <c r="GZ1284" s="16"/>
      <c r="HA1284" s="16"/>
      <c r="HB1284" s="16"/>
      <c r="HC1284" s="16"/>
      <c r="HD1284" s="16"/>
      <c r="HE1284" s="16"/>
      <c r="HF1284" s="16"/>
      <c r="HG1284" s="16"/>
      <c r="HH1284" s="16"/>
      <c r="HI1284" s="16"/>
      <c r="HJ1284" s="16"/>
      <c r="HK1284" s="16"/>
      <c r="HL1284" s="16"/>
      <c r="HM1284" s="16"/>
      <c r="HN1284" s="16"/>
      <c r="HO1284" s="16"/>
      <c r="HP1284" s="16"/>
      <c r="HQ1284" s="16"/>
      <c r="HR1284" s="16"/>
      <c r="HS1284" s="16"/>
      <c r="HT1284" s="16"/>
      <c r="HU1284" s="16"/>
      <c r="HV1284" s="16"/>
      <c r="HW1284" s="16"/>
      <c r="HX1284" s="16"/>
      <c r="HY1284" s="16"/>
      <c r="HZ1284" s="16"/>
      <c r="IA1284" s="16"/>
      <c r="IB1284" s="16"/>
      <c r="IC1284" s="16"/>
      <c r="ID1284" s="16"/>
      <c r="IE1284" s="16"/>
      <c r="IF1284" s="16"/>
      <c r="IG1284" s="16"/>
      <c r="IH1284" s="16"/>
      <c r="II1284" s="16"/>
      <c r="IJ1284" s="16"/>
      <c r="IK1284" s="16"/>
      <c r="IL1284" s="16"/>
      <c r="IM1284" s="16"/>
      <c r="IN1284" s="16"/>
      <c r="IO1284" s="16"/>
      <c r="IP1284" s="16"/>
      <c r="IQ1284" s="16"/>
      <c r="IR1284" s="16"/>
      <c r="IS1284" s="16"/>
      <c r="IT1284" s="16"/>
      <c r="IU1284" s="16"/>
      <c r="IV1284" s="16"/>
      <c r="IW1284" s="16"/>
      <c r="IX1284" s="16"/>
      <c r="IY1284" s="16"/>
      <c r="IZ1284" s="16"/>
      <c r="JA1284" s="16"/>
      <c r="JB1284" s="16"/>
      <c r="JC1284" s="16"/>
      <c r="JD1284" s="16"/>
      <c r="JE1284" s="16"/>
      <c r="JF1284" s="16"/>
      <c r="JG1284" s="16"/>
      <c r="JH1284" s="16"/>
      <c r="JI1284" s="16"/>
      <c r="JJ1284" s="16"/>
      <c r="JK1284" s="16"/>
      <c r="JL1284" s="16"/>
      <c r="JM1284" s="16"/>
      <c r="JN1284" s="16"/>
      <c r="JO1284" s="16"/>
      <c r="JP1284" s="16"/>
    </row>
    <row r="1285" spans="2:276" s="18" customFormat="1" ht="15.75" customHeight="1" x14ac:dyDescent="0.25">
      <c r="B1285" s="16"/>
      <c r="C1285" s="16"/>
      <c r="D1285" s="16"/>
      <c r="E1285" s="16"/>
      <c r="F1285" s="16"/>
      <c r="G1285" s="16"/>
      <c r="H1285" s="16"/>
      <c r="I1285" s="16"/>
      <c r="J1285" s="16"/>
      <c r="K1285" s="16"/>
      <c r="L1285" s="16"/>
      <c r="M1285" s="16"/>
      <c r="N1285" s="16"/>
      <c r="O1285" s="16"/>
      <c r="P1285" s="16"/>
      <c r="Q1285" s="16"/>
      <c r="R1285" s="16"/>
      <c r="S1285" s="16"/>
      <c r="T1285" s="16"/>
      <c r="U1285" s="16"/>
      <c r="V1285" s="16"/>
      <c r="W1285" s="16"/>
      <c r="X1285" s="16"/>
      <c r="Y1285" s="16"/>
      <c r="Z1285" s="16"/>
      <c r="AA1285" s="16"/>
      <c r="AB1285" s="16"/>
      <c r="AC1285" s="16"/>
      <c r="AD1285" s="16"/>
      <c r="AE1285" s="16"/>
      <c r="AF1285" s="16"/>
      <c r="AG1285" s="16"/>
      <c r="AH1285" s="16"/>
      <c r="AI1285" s="16"/>
      <c r="AJ1285" s="16"/>
      <c r="AK1285" s="16"/>
      <c r="AL1285" s="16"/>
      <c r="AM1285" s="16"/>
      <c r="AN1285" s="16"/>
      <c r="AO1285" s="16"/>
      <c r="AP1285" s="16"/>
      <c r="AQ1285" s="16"/>
      <c r="AR1285" s="16"/>
      <c r="AS1285" s="16"/>
      <c r="AT1285" s="16"/>
      <c r="AU1285" s="16"/>
      <c r="AV1285" s="16"/>
      <c r="AW1285" s="16"/>
      <c r="AX1285" s="16"/>
      <c r="AY1285" s="16"/>
      <c r="AZ1285" s="16"/>
      <c r="BA1285" s="16"/>
      <c r="BB1285" s="16"/>
      <c r="BC1285" s="16"/>
      <c r="BD1285" s="16"/>
      <c r="BE1285" s="16"/>
      <c r="BF1285" s="16"/>
      <c r="BG1285" s="16"/>
      <c r="BH1285" s="16"/>
      <c r="BI1285" s="16"/>
      <c r="BJ1285" s="16"/>
      <c r="BK1285" s="16"/>
      <c r="BL1285" s="16"/>
      <c r="BM1285" s="16"/>
      <c r="BN1285" s="16"/>
      <c r="BO1285" s="16"/>
      <c r="BP1285" s="16"/>
      <c r="BQ1285" s="16"/>
      <c r="BR1285" s="16"/>
      <c r="BS1285" s="16"/>
      <c r="BT1285" s="16"/>
      <c r="BU1285" s="16"/>
      <c r="BV1285" s="16"/>
      <c r="BW1285" s="16"/>
      <c r="BX1285" s="16"/>
      <c r="BY1285" s="16"/>
      <c r="BZ1285" s="16"/>
      <c r="CA1285" s="16"/>
      <c r="CB1285" s="16"/>
      <c r="CC1285" s="16"/>
      <c r="CD1285" s="16"/>
      <c r="CE1285" s="16"/>
      <c r="CF1285" s="16"/>
      <c r="CG1285" s="16"/>
      <c r="CH1285" s="16"/>
      <c r="CI1285" s="16"/>
      <c r="CJ1285" s="16"/>
      <c r="CK1285" s="16"/>
      <c r="CL1285" s="16"/>
      <c r="CM1285" s="16"/>
      <c r="CN1285" s="16"/>
      <c r="CO1285" s="16"/>
      <c r="CP1285" s="16"/>
      <c r="CQ1285" s="16"/>
      <c r="CR1285" s="16"/>
      <c r="CS1285" s="16"/>
      <c r="CT1285" s="16"/>
      <c r="CU1285" s="16"/>
      <c r="CV1285" s="16"/>
      <c r="CW1285" s="16"/>
      <c r="CX1285" s="16"/>
      <c r="CY1285" s="16"/>
      <c r="CZ1285" s="16"/>
      <c r="DA1285" s="16"/>
      <c r="DB1285" s="16"/>
      <c r="DC1285" s="16"/>
      <c r="DD1285" s="16"/>
      <c r="DE1285" s="16"/>
      <c r="DF1285" s="16"/>
      <c r="DG1285" s="16"/>
      <c r="DH1285" s="16"/>
      <c r="DI1285" s="16"/>
      <c r="DJ1285" s="16"/>
      <c r="DK1285" s="16"/>
      <c r="DL1285" s="16"/>
      <c r="DM1285" s="16"/>
      <c r="DN1285" s="16"/>
      <c r="DO1285" s="16"/>
      <c r="DP1285" s="16"/>
      <c r="DQ1285" s="16"/>
      <c r="DR1285" s="16"/>
      <c r="DS1285" s="16"/>
      <c r="DT1285" s="16"/>
      <c r="DU1285" s="16"/>
      <c r="DV1285" s="16"/>
      <c r="DW1285" s="16"/>
      <c r="DX1285" s="16"/>
      <c r="DY1285" s="16"/>
      <c r="DZ1285" s="16"/>
      <c r="EA1285" s="16"/>
      <c r="EB1285" s="16"/>
      <c r="EC1285" s="16"/>
      <c r="ED1285" s="16"/>
      <c r="EE1285" s="16"/>
      <c r="EF1285" s="16"/>
      <c r="EG1285" s="16"/>
      <c r="EH1285" s="16"/>
      <c r="EI1285" s="16"/>
      <c r="EJ1285" s="16"/>
      <c r="EK1285" s="16"/>
      <c r="EL1285" s="16"/>
      <c r="EM1285" s="16"/>
      <c r="EN1285" s="16"/>
      <c r="EO1285" s="16"/>
      <c r="EP1285" s="16"/>
      <c r="EQ1285" s="16"/>
      <c r="ER1285" s="16"/>
      <c r="ES1285" s="16"/>
      <c r="ET1285" s="16"/>
      <c r="EU1285" s="16"/>
      <c r="EV1285" s="16"/>
      <c r="EW1285" s="16"/>
      <c r="EX1285" s="16"/>
      <c r="EY1285" s="16"/>
      <c r="EZ1285" s="16"/>
      <c r="FA1285" s="16"/>
      <c r="FB1285" s="16"/>
      <c r="FC1285" s="16"/>
      <c r="FD1285" s="16"/>
      <c r="FE1285" s="16"/>
      <c r="FF1285" s="16"/>
      <c r="FG1285" s="16"/>
      <c r="FH1285" s="16"/>
      <c r="FI1285" s="16"/>
      <c r="FJ1285" s="16"/>
      <c r="FK1285" s="16"/>
      <c r="FL1285" s="16"/>
      <c r="FM1285" s="16"/>
      <c r="FN1285" s="16"/>
      <c r="FO1285" s="16"/>
      <c r="FP1285" s="16"/>
      <c r="FQ1285" s="16"/>
      <c r="FR1285" s="16"/>
      <c r="FS1285" s="16"/>
      <c r="FT1285" s="16"/>
      <c r="FU1285" s="16"/>
      <c r="FV1285" s="16"/>
      <c r="FW1285" s="16"/>
      <c r="FX1285" s="16"/>
      <c r="FY1285" s="16"/>
      <c r="FZ1285" s="16"/>
      <c r="GA1285" s="16"/>
      <c r="GB1285" s="16"/>
      <c r="GC1285" s="16"/>
      <c r="GD1285" s="16"/>
      <c r="GE1285" s="16"/>
      <c r="GF1285" s="16"/>
      <c r="GG1285" s="16"/>
      <c r="GH1285" s="16"/>
      <c r="GI1285" s="16"/>
      <c r="GJ1285" s="16"/>
      <c r="GK1285" s="16"/>
      <c r="GL1285" s="16"/>
      <c r="GM1285" s="16"/>
      <c r="GN1285" s="16"/>
      <c r="GO1285" s="16"/>
      <c r="GP1285" s="16"/>
      <c r="GQ1285" s="16"/>
      <c r="GR1285" s="16"/>
      <c r="GS1285" s="16"/>
      <c r="GT1285" s="16"/>
      <c r="GU1285" s="16"/>
      <c r="GV1285" s="16"/>
      <c r="GW1285" s="16"/>
      <c r="GX1285" s="16"/>
      <c r="GY1285" s="16"/>
      <c r="GZ1285" s="16"/>
      <c r="HA1285" s="16"/>
      <c r="HB1285" s="16"/>
      <c r="HC1285" s="16"/>
      <c r="HD1285" s="16"/>
      <c r="HE1285" s="16"/>
      <c r="HF1285" s="16"/>
      <c r="HG1285" s="16"/>
      <c r="HH1285" s="16"/>
      <c r="HI1285" s="16"/>
      <c r="HJ1285" s="16"/>
      <c r="HK1285" s="16"/>
      <c r="HL1285" s="16"/>
      <c r="HM1285" s="16"/>
      <c r="HN1285" s="16"/>
      <c r="HO1285" s="16"/>
      <c r="HP1285" s="16"/>
      <c r="HQ1285" s="16"/>
      <c r="HR1285" s="16"/>
      <c r="HS1285" s="16"/>
      <c r="HT1285" s="16"/>
      <c r="HU1285" s="16"/>
      <c r="HV1285" s="16"/>
      <c r="HW1285" s="16"/>
      <c r="HX1285" s="16"/>
      <c r="HY1285" s="16"/>
      <c r="HZ1285" s="16"/>
      <c r="IA1285" s="16"/>
      <c r="IB1285" s="16"/>
      <c r="IC1285" s="16"/>
      <c r="ID1285" s="16"/>
      <c r="IE1285" s="16"/>
      <c r="IF1285" s="16"/>
      <c r="IG1285" s="16"/>
      <c r="IH1285" s="16"/>
      <c r="II1285" s="16"/>
      <c r="IJ1285" s="16"/>
      <c r="IK1285" s="16"/>
      <c r="IL1285" s="16"/>
      <c r="IM1285" s="16"/>
      <c r="IN1285" s="16"/>
      <c r="IO1285" s="16"/>
      <c r="IP1285" s="16"/>
      <c r="IQ1285" s="16"/>
      <c r="IR1285" s="16"/>
      <c r="IS1285" s="16"/>
      <c r="IT1285" s="16"/>
      <c r="IU1285" s="16"/>
      <c r="IV1285" s="16"/>
      <c r="IW1285" s="16"/>
      <c r="IX1285" s="16"/>
      <c r="IY1285" s="16"/>
      <c r="IZ1285" s="16"/>
      <c r="JA1285" s="16"/>
      <c r="JB1285" s="16"/>
      <c r="JC1285" s="16"/>
      <c r="JD1285" s="16"/>
      <c r="JE1285" s="16"/>
      <c r="JF1285" s="16"/>
      <c r="JG1285" s="16"/>
      <c r="JH1285" s="16"/>
      <c r="JI1285" s="16"/>
      <c r="JJ1285" s="16"/>
      <c r="JK1285" s="16"/>
      <c r="JL1285" s="16"/>
      <c r="JM1285" s="16"/>
      <c r="JN1285" s="16"/>
      <c r="JO1285" s="16"/>
      <c r="JP1285" s="16"/>
    </row>
    <row r="1286" spans="2:276" s="18" customFormat="1" ht="15.75" customHeight="1" x14ac:dyDescent="0.25">
      <c r="B1286" s="16"/>
      <c r="C1286" s="16"/>
      <c r="D1286" s="16"/>
      <c r="E1286" s="16"/>
      <c r="F1286" s="16"/>
      <c r="G1286" s="16"/>
      <c r="H1286" s="16"/>
      <c r="I1286" s="16"/>
      <c r="J1286" s="16"/>
      <c r="K1286" s="16"/>
      <c r="L1286" s="16"/>
      <c r="M1286" s="16"/>
      <c r="N1286" s="16"/>
      <c r="O1286" s="16"/>
      <c r="P1286" s="16"/>
      <c r="Q1286" s="16"/>
      <c r="R1286" s="16"/>
      <c r="S1286" s="16"/>
      <c r="T1286" s="16"/>
      <c r="U1286" s="16"/>
      <c r="V1286" s="16"/>
      <c r="W1286" s="16"/>
      <c r="X1286" s="16"/>
      <c r="Y1286" s="16"/>
      <c r="Z1286" s="16"/>
      <c r="AA1286" s="16"/>
      <c r="AB1286" s="16"/>
      <c r="AC1286" s="16"/>
      <c r="AD1286" s="16"/>
      <c r="AE1286" s="16"/>
      <c r="AF1286" s="16"/>
      <c r="AG1286" s="16"/>
      <c r="AH1286" s="16"/>
      <c r="AI1286" s="16"/>
      <c r="AJ1286" s="16"/>
      <c r="AK1286" s="16"/>
      <c r="AL1286" s="16"/>
      <c r="AM1286" s="16"/>
      <c r="AN1286" s="16"/>
      <c r="AO1286" s="16"/>
      <c r="AP1286" s="16"/>
      <c r="AQ1286" s="16"/>
      <c r="AR1286" s="16"/>
      <c r="AS1286" s="16"/>
      <c r="AT1286" s="16"/>
      <c r="AU1286" s="16"/>
      <c r="AV1286" s="16"/>
      <c r="AW1286" s="16"/>
      <c r="AX1286" s="16"/>
      <c r="AY1286" s="16"/>
      <c r="AZ1286" s="16"/>
      <c r="BA1286" s="16"/>
      <c r="BB1286" s="16"/>
      <c r="BC1286" s="16"/>
      <c r="BD1286" s="16"/>
      <c r="BE1286" s="16"/>
      <c r="BF1286" s="16"/>
      <c r="BG1286" s="16"/>
      <c r="BH1286" s="16"/>
      <c r="BI1286" s="16"/>
      <c r="BJ1286" s="16"/>
      <c r="BK1286" s="16"/>
      <c r="BL1286" s="16"/>
      <c r="BM1286" s="16"/>
      <c r="BN1286" s="16"/>
      <c r="BO1286" s="16"/>
      <c r="BP1286" s="16"/>
      <c r="BQ1286" s="16"/>
      <c r="BR1286" s="16"/>
      <c r="BS1286" s="16"/>
      <c r="BT1286" s="16"/>
      <c r="BU1286" s="16"/>
      <c r="BV1286" s="16"/>
      <c r="BW1286" s="16"/>
      <c r="BX1286" s="16"/>
      <c r="BY1286" s="16"/>
      <c r="BZ1286" s="16"/>
      <c r="CA1286" s="16"/>
      <c r="CB1286" s="16"/>
      <c r="CC1286" s="16"/>
      <c r="CD1286" s="16"/>
      <c r="CE1286" s="16"/>
      <c r="CF1286" s="16"/>
      <c r="CG1286" s="16"/>
      <c r="CH1286" s="16"/>
      <c r="CI1286" s="16"/>
      <c r="CJ1286" s="16"/>
      <c r="CK1286" s="16"/>
      <c r="CL1286" s="16"/>
      <c r="CM1286" s="16"/>
      <c r="CN1286" s="16"/>
      <c r="CO1286" s="16"/>
      <c r="CP1286" s="16"/>
      <c r="CQ1286" s="16"/>
      <c r="CR1286" s="16"/>
      <c r="CS1286" s="16"/>
      <c r="CT1286" s="16"/>
      <c r="CU1286" s="16"/>
      <c r="CV1286" s="16"/>
      <c r="CW1286" s="16"/>
      <c r="CX1286" s="16"/>
      <c r="CY1286" s="16"/>
      <c r="CZ1286" s="16"/>
      <c r="DA1286" s="16"/>
      <c r="DB1286" s="16"/>
      <c r="DC1286" s="16"/>
      <c r="DD1286" s="16"/>
      <c r="DE1286" s="16"/>
      <c r="DF1286" s="16"/>
      <c r="DG1286" s="16"/>
      <c r="DH1286" s="16"/>
      <c r="DI1286" s="16"/>
      <c r="DJ1286" s="16"/>
      <c r="DK1286" s="16"/>
      <c r="DL1286" s="16"/>
      <c r="DM1286" s="16"/>
      <c r="DN1286" s="16"/>
      <c r="DO1286" s="16"/>
      <c r="DP1286" s="16"/>
      <c r="DQ1286" s="16"/>
      <c r="DR1286" s="16"/>
      <c r="DS1286" s="16"/>
      <c r="DT1286" s="16"/>
      <c r="DU1286" s="16"/>
      <c r="DV1286" s="16"/>
      <c r="DW1286" s="16"/>
      <c r="DX1286" s="16"/>
      <c r="DY1286" s="16"/>
      <c r="DZ1286" s="16"/>
      <c r="EA1286" s="16"/>
      <c r="EB1286" s="16"/>
      <c r="EC1286" s="16"/>
      <c r="ED1286" s="16"/>
      <c r="EE1286" s="16"/>
      <c r="EF1286" s="16"/>
      <c r="EG1286" s="16"/>
      <c r="EH1286" s="16"/>
      <c r="EI1286" s="16"/>
      <c r="EJ1286" s="16"/>
      <c r="EK1286" s="16"/>
      <c r="EL1286" s="16"/>
      <c r="EM1286" s="16"/>
      <c r="EN1286" s="16"/>
      <c r="EO1286" s="16"/>
      <c r="EP1286" s="16"/>
      <c r="EQ1286" s="16"/>
      <c r="ER1286" s="16"/>
      <c r="ES1286" s="16"/>
      <c r="ET1286" s="16"/>
      <c r="EU1286" s="16"/>
      <c r="EV1286" s="16"/>
      <c r="EW1286" s="16"/>
      <c r="EX1286" s="16"/>
      <c r="EY1286" s="16"/>
      <c r="EZ1286" s="16"/>
      <c r="FA1286" s="16"/>
      <c r="FB1286" s="16"/>
      <c r="FC1286" s="16"/>
      <c r="FD1286" s="16"/>
      <c r="FE1286" s="16"/>
      <c r="FF1286" s="16"/>
      <c r="FG1286" s="16"/>
      <c r="FH1286" s="16"/>
      <c r="FI1286" s="16"/>
      <c r="FJ1286" s="16"/>
      <c r="FK1286" s="16"/>
      <c r="FL1286" s="16"/>
      <c r="FM1286" s="16"/>
      <c r="FN1286" s="16"/>
      <c r="FO1286" s="16"/>
      <c r="FP1286" s="16"/>
      <c r="FQ1286" s="16"/>
      <c r="FR1286" s="16"/>
      <c r="FS1286" s="16"/>
      <c r="FT1286" s="16"/>
      <c r="FU1286" s="16"/>
      <c r="FV1286" s="16"/>
      <c r="FW1286" s="16"/>
      <c r="FX1286" s="16"/>
      <c r="FY1286" s="16"/>
      <c r="FZ1286" s="16"/>
      <c r="GA1286" s="16"/>
      <c r="GB1286" s="16"/>
      <c r="GC1286" s="16"/>
      <c r="GD1286" s="16"/>
      <c r="GE1286" s="16"/>
      <c r="GF1286" s="16"/>
      <c r="GG1286" s="16"/>
      <c r="GH1286" s="16"/>
      <c r="GI1286" s="16"/>
      <c r="GJ1286" s="16"/>
      <c r="GK1286" s="16"/>
      <c r="GL1286" s="16"/>
      <c r="GM1286" s="16"/>
      <c r="GN1286" s="16"/>
      <c r="GO1286" s="16"/>
      <c r="GP1286" s="16"/>
      <c r="GQ1286" s="16"/>
      <c r="GR1286" s="16"/>
      <c r="GS1286" s="16"/>
      <c r="GT1286" s="16"/>
      <c r="GU1286" s="16"/>
      <c r="GV1286" s="16"/>
      <c r="GW1286" s="16"/>
      <c r="GX1286" s="16"/>
      <c r="GY1286" s="16"/>
      <c r="GZ1286" s="16"/>
      <c r="HA1286" s="16"/>
      <c r="HB1286" s="16"/>
      <c r="HC1286" s="16"/>
      <c r="HD1286" s="16"/>
      <c r="HE1286" s="16"/>
      <c r="HF1286" s="16"/>
      <c r="HG1286" s="16"/>
      <c r="HH1286" s="16"/>
      <c r="HI1286" s="16"/>
      <c r="HJ1286" s="16"/>
      <c r="HK1286" s="16"/>
      <c r="HL1286" s="16"/>
      <c r="HM1286" s="16"/>
      <c r="HN1286" s="16"/>
      <c r="HO1286" s="16"/>
      <c r="HP1286" s="16"/>
      <c r="HQ1286" s="16"/>
      <c r="HR1286" s="16"/>
      <c r="HS1286" s="16"/>
      <c r="HT1286" s="16"/>
      <c r="HU1286" s="16"/>
      <c r="HV1286" s="16"/>
      <c r="HW1286" s="16"/>
      <c r="HX1286" s="16"/>
      <c r="HY1286" s="16"/>
      <c r="HZ1286" s="16"/>
      <c r="IA1286" s="16"/>
      <c r="IB1286" s="16"/>
      <c r="IC1286" s="16"/>
      <c r="ID1286" s="16"/>
      <c r="IE1286" s="16"/>
      <c r="IF1286" s="16"/>
      <c r="IG1286" s="16"/>
      <c r="IH1286" s="16"/>
      <c r="II1286" s="16"/>
      <c r="IJ1286" s="16"/>
      <c r="IK1286" s="16"/>
      <c r="IL1286" s="16"/>
      <c r="IM1286" s="16"/>
      <c r="IN1286" s="16"/>
      <c r="IO1286" s="16"/>
      <c r="IP1286" s="16"/>
      <c r="IQ1286" s="16"/>
      <c r="IR1286" s="16"/>
      <c r="IS1286" s="16"/>
      <c r="IT1286" s="16"/>
      <c r="IU1286" s="16"/>
      <c r="IV1286" s="16"/>
      <c r="IW1286" s="16"/>
      <c r="IX1286" s="16"/>
      <c r="IY1286" s="16"/>
      <c r="IZ1286" s="16"/>
      <c r="JA1286" s="16"/>
      <c r="JB1286" s="16"/>
      <c r="JC1286" s="16"/>
      <c r="JD1286" s="16"/>
      <c r="JE1286" s="16"/>
      <c r="JF1286" s="16"/>
      <c r="JG1286" s="16"/>
      <c r="JH1286" s="16"/>
      <c r="JI1286" s="16"/>
      <c r="JJ1286" s="16"/>
      <c r="JK1286" s="16"/>
      <c r="JL1286" s="16"/>
      <c r="JM1286" s="16"/>
      <c r="JN1286" s="16"/>
      <c r="JO1286" s="16"/>
      <c r="JP1286" s="16"/>
    </row>
    <row r="1287" spans="2:276" s="18" customFormat="1" ht="15.75" customHeight="1" x14ac:dyDescent="0.25">
      <c r="B1287" s="16"/>
      <c r="C1287" s="16"/>
      <c r="D1287" s="16"/>
      <c r="E1287" s="16"/>
      <c r="F1287" s="16"/>
      <c r="G1287" s="16"/>
      <c r="H1287" s="16"/>
      <c r="I1287" s="16"/>
      <c r="J1287" s="16"/>
      <c r="K1287" s="16"/>
      <c r="L1287" s="16"/>
      <c r="M1287" s="16"/>
      <c r="N1287" s="16"/>
      <c r="O1287" s="16"/>
      <c r="P1287" s="16"/>
      <c r="Q1287" s="16"/>
      <c r="R1287" s="16"/>
      <c r="S1287" s="16"/>
      <c r="T1287" s="16"/>
      <c r="U1287" s="16"/>
      <c r="V1287" s="16"/>
      <c r="W1287" s="16"/>
      <c r="X1287" s="16"/>
      <c r="Y1287" s="16"/>
      <c r="Z1287" s="16"/>
      <c r="AA1287" s="16"/>
      <c r="AB1287" s="16"/>
      <c r="AC1287" s="16"/>
      <c r="AD1287" s="16"/>
      <c r="AE1287" s="16"/>
      <c r="AF1287" s="16"/>
      <c r="AG1287" s="16"/>
      <c r="AH1287" s="16"/>
      <c r="AI1287" s="16"/>
      <c r="AJ1287" s="16"/>
      <c r="AK1287" s="16"/>
      <c r="AL1287" s="16"/>
      <c r="AM1287" s="16"/>
      <c r="AN1287" s="16"/>
      <c r="AO1287" s="16"/>
      <c r="AP1287" s="16"/>
      <c r="AQ1287" s="16"/>
      <c r="AR1287" s="16"/>
      <c r="AS1287" s="16"/>
      <c r="AT1287" s="16"/>
      <c r="AU1287" s="16"/>
      <c r="AV1287" s="16"/>
      <c r="AW1287" s="16"/>
      <c r="AX1287" s="16"/>
      <c r="AY1287" s="16"/>
      <c r="AZ1287" s="16"/>
      <c r="BA1287" s="16"/>
      <c r="BB1287" s="16"/>
      <c r="BC1287" s="16"/>
      <c r="BD1287" s="16"/>
      <c r="BE1287" s="16"/>
      <c r="BF1287" s="16"/>
      <c r="BG1287" s="16"/>
      <c r="BH1287" s="16"/>
      <c r="BI1287" s="16"/>
      <c r="BJ1287" s="16"/>
      <c r="BK1287" s="16"/>
      <c r="BL1287" s="16"/>
      <c r="BM1287" s="16"/>
      <c r="BN1287" s="16"/>
      <c r="BO1287" s="16"/>
      <c r="BP1287" s="16"/>
      <c r="BQ1287" s="16"/>
      <c r="BR1287" s="16"/>
      <c r="BS1287" s="16"/>
      <c r="BT1287" s="16"/>
      <c r="BU1287" s="16"/>
      <c r="BV1287" s="16"/>
      <c r="BW1287" s="16"/>
      <c r="BX1287" s="16"/>
      <c r="BY1287" s="16"/>
      <c r="BZ1287" s="16"/>
      <c r="CA1287" s="16"/>
      <c r="CB1287" s="16"/>
      <c r="CC1287" s="16"/>
      <c r="CD1287" s="16"/>
      <c r="CE1287" s="16"/>
      <c r="CF1287" s="16"/>
      <c r="CG1287" s="16"/>
      <c r="CH1287" s="16"/>
      <c r="CI1287" s="16"/>
      <c r="CJ1287" s="16"/>
      <c r="CK1287" s="16"/>
      <c r="CL1287" s="16"/>
      <c r="CM1287" s="16"/>
      <c r="CN1287" s="16"/>
      <c r="CO1287" s="16"/>
      <c r="CP1287" s="16"/>
      <c r="CQ1287" s="16"/>
      <c r="CR1287" s="16"/>
      <c r="CS1287" s="16"/>
      <c r="CT1287" s="16"/>
      <c r="CU1287" s="16"/>
      <c r="CV1287" s="16"/>
      <c r="CW1287" s="16"/>
      <c r="CX1287" s="16"/>
      <c r="CY1287" s="16"/>
      <c r="CZ1287" s="16"/>
      <c r="DA1287" s="16"/>
      <c r="DB1287" s="16"/>
      <c r="DC1287" s="16"/>
      <c r="DD1287" s="16"/>
      <c r="DE1287" s="16"/>
      <c r="DF1287" s="16"/>
      <c r="DG1287" s="16"/>
      <c r="DH1287" s="16"/>
      <c r="DI1287" s="16"/>
      <c r="DJ1287" s="16"/>
      <c r="DK1287" s="16"/>
      <c r="DL1287" s="16"/>
      <c r="DM1287" s="16"/>
      <c r="DN1287" s="16"/>
      <c r="DO1287" s="16"/>
      <c r="DP1287" s="16"/>
      <c r="DQ1287" s="16"/>
      <c r="DR1287" s="16"/>
      <c r="DS1287" s="16"/>
      <c r="DT1287" s="16"/>
      <c r="DU1287" s="16"/>
      <c r="DV1287" s="16"/>
      <c r="DW1287" s="16"/>
      <c r="DX1287" s="16"/>
      <c r="DY1287" s="16"/>
      <c r="DZ1287" s="16"/>
      <c r="EA1287" s="16"/>
      <c r="EB1287" s="16"/>
      <c r="EC1287" s="16"/>
      <c r="ED1287" s="16"/>
      <c r="EE1287" s="16"/>
      <c r="EF1287" s="16"/>
      <c r="EG1287" s="16"/>
      <c r="EH1287" s="16"/>
      <c r="EI1287" s="16"/>
      <c r="EJ1287" s="16"/>
      <c r="EK1287" s="16"/>
      <c r="EL1287" s="16"/>
      <c r="EM1287" s="16"/>
      <c r="EN1287" s="16"/>
      <c r="EO1287" s="16"/>
      <c r="EP1287" s="16"/>
      <c r="EQ1287" s="16"/>
      <c r="ER1287" s="16"/>
      <c r="ES1287" s="16"/>
      <c r="ET1287" s="16"/>
      <c r="EU1287" s="16"/>
      <c r="EV1287" s="16"/>
      <c r="EW1287" s="16"/>
      <c r="EX1287" s="16"/>
      <c r="EY1287" s="16"/>
      <c r="EZ1287" s="16"/>
      <c r="FA1287" s="16"/>
      <c r="FB1287" s="16"/>
      <c r="FC1287" s="16"/>
      <c r="FD1287" s="16"/>
      <c r="FE1287" s="16"/>
      <c r="FF1287" s="16"/>
      <c r="FG1287" s="16"/>
      <c r="FH1287" s="16"/>
      <c r="FI1287" s="16"/>
      <c r="FJ1287" s="16"/>
      <c r="FK1287" s="16"/>
      <c r="FL1287" s="16"/>
      <c r="FM1287" s="16"/>
      <c r="FN1287" s="16"/>
      <c r="FO1287" s="16"/>
      <c r="FP1287" s="16"/>
      <c r="FQ1287" s="16"/>
      <c r="FR1287" s="16"/>
      <c r="FS1287" s="16"/>
      <c r="FT1287" s="16"/>
      <c r="FU1287" s="16"/>
      <c r="FV1287" s="16"/>
      <c r="FW1287" s="16"/>
      <c r="FX1287" s="16"/>
      <c r="FY1287" s="16"/>
      <c r="FZ1287" s="16"/>
      <c r="GA1287" s="16"/>
      <c r="GB1287" s="16"/>
      <c r="GC1287" s="16"/>
      <c r="GD1287" s="16"/>
      <c r="GE1287" s="16"/>
      <c r="GF1287" s="16"/>
      <c r="GG1287" s="16"/>
      <c r="GH1287" s="16"/>
      <c r="GI1287" s="16"/>
      <c r="GJ1287" s="16"/>
      <c r="GK1287" s="16"/>
      <c r="GL1287" s="16"/>
      <c r="GM1287" s="16"/>
      <c r="GN1287" s="16"/>
      <c r="GO1287" s="16"/>
      <c r="GP1287" s="16"/>
      <c r="GQ1287" s="16"/>
      <c r="GR1287" s="16"/>
      <c r="GS1287" s="16"/>
      <c r="GT1287" s="16"/>
      <c r="GU1287" s="16"/>
      <c r="GV1287" s="16"/>
      <c r="GW1287" s="16"/>
      <c r="GX1287" s="16"/>
      <c r="GY1287" s="16"/>
      <c r="GZ1287" s="16"/>
      <c r="HA1287" s="16"/>
      <c r="HB1287" s="16"/>
      <c r="HC1287" s="16"/>
      <c r="HD1287" s="16"/>
      <c r="HE1287" s="16"/>
      <c r="HF1287" s="16"/>
      <c r="HG1287" s="16"/>
      <c r="HH1287" s="16"/>
      <c r="HI1287" s="16"/>
      <c r="HJ1287" s="16"/>
      <c r="HK1287" s="16"/>
      <c r="HL1287" s="16"/>
      <c r="HM1287" s="16"/>
      <c r="HN1287" s="16"/>
      <c r="HO1287" s="16"/>
      <c r="HP1287" s="16"/>
      <c r="HQ1287" s="16"/>
      <c r="HR1287" s="16"/>
      <c r="HS1287" s="16"/>
      <c r="HT1287" s="16"/>
      <c r="HU1287" s="16"/>
      <c r="HV1287" s="16"/>
      <c r="HW1287" s="16"/>
      <c r="HX1287" s="16"/>
      <c r="HY1287" s="16"/>
      <c r="HZ1287" s="16"/>
      <c r="IA1287" s="16"/>
      <c r="IB1287" s="16"/>
      <c r="IC1287" s="16"/>
      <c r="ID1287" s="16"/>
      <c r="IE1287" s="16"/>
      <c r="IF1287" s="16"/>
      <c r="IG1287" s="16"/>
      <c r="IH1287" s="16"/>
      <c r="II1287" s="16"/>
      <c r="IJ1287" s="16"/>
      <c r="IK1287" s="16"/>
      <c r="IL1287" s="16"/>
      <c r="IM1287" s="16"/>
      <c r="IN1287" s="16"/>
      <c r="IO1287" s="16"/>
      <c r="IP1287" s="16"/>
      <c r="IQ1287" s="16"/>
      <c r="IR1287" s="16"/>
      <c r="IS1287" s="16"/>
      <c r="IT1287" s="16"/>
      <c r="IU1287" s="16"/>
      <c r="IV1287" s="16"/>
      <c r="IW1287" s="16"/>
      <c r="IX1287" s="16"/>
      <c r="IY1287" s="16"/>
      <c r="IZ1287" s="16"/>
      <c r="JA1287" s="16"/>
      <c r="JB1287" s="16"/>
      <c r="JC1287" s="16"/>
      <c r="JD1287" s="16"/>
      <c r="JE1287" s="16"/>
      <c r="JF1287" s="16"/>
      <c r="JG1287" s="16"/>
      <c r="JH1287" s="16"/>
      <c r="JI1287" s="16"/>
      <c r="JJ1287" s="16"/>
      <c r="JK1287" s="16"/>
      <c r="JL1287" s="16"/>
      <c r="JM1287" s="16"/>
      <c r="JN1287" s="16"/>
      <c r="JO1287" s="16"/>
      <c r="JP1287" s="16"/>
    </row>
    <row r="1288" spans="2:276" s="18" customFormat="1" ht="15.75" customHeight="1" x14ac:dyDescent="0.25">
      <c r="B1288" s="16"/>
      <c r="C1288" s="16"/>
      <c r="D1288" s="16"/>
      <c r="E1288" s="16"/>
      <c r="F1288" s="16"/>
      <c r="G1288" s="16"/>
      <c r="H1288" s="16"/>
      <c r="I1288" s="16"/>
      <c r="J1288" s="16"/>
      <c r="K1288" s="16"/>
      <c r="L1288" s="16"/>
      <c r="M1288" s="16"/>
      <c r="N1288" s="16"/>
      <c r="O1288" s="16"/>
      <c r="P1288" s="16"/>
      <c r="Q1288" s="16"/>
      <c r="R1288" s="16"/>
      <c r="S1288" s="16"/>
      <c r="T1288" s="16"/>
      <c r="U1288" s="16"/>
      <c r="V1288" s="16"/>
      <c r="W1288" s="16"/>
      <c r="X1288" s="16"/>
      <c r="Y1288" s="16"/>
      <c r="Z1288" s="16"/>
      <c r="AA1288" s="16"/>
      <c r="AB1288" s="16"/>
      <c r="AC1288" s="16"/>
      <c r="AD1288" s="16"/>
      <c r="AE1288" s="16"/>
      <c r="AF1288" s="16"/>
      <c r="AG1288" s="16"/>
      <c r="AH1288" s="16"/>
      <c r="AI1288" s="16"/>
      <c r="AJ1288" s="16"/>
      <c r="AK1288" s="16"/>
      <c r="AL1288" s="16"/>
      <c r="AM1288" s="16"/>
      <c r="AN1288" s="16"/>
      <c r="AO1288" s="16"/>
      <c r="AP1288" s="16"/>
      <c r="AQ1288" s="16"/>
      <c r="AR1288" s="16"/>
      <c r="AS1288" s="16"/>
      <c r="AT1288" s="16"/>
      <c r="AU1288" s="16"/>
      <c r="AV1288" s="16"/>
      <c r="AW1288" s="16"/>
      <c r="AX1288" s="16"/>
      <c r="AY1288" s="16"/>
      <c r="AZ1288" s="16"/>
      <c r="BA1288" s="16"/>
      <c r="BB1288" s="16"/>
      <c r="BC1288" s="16"/>
      <c r="BD1288" s="16"/>
      <c r="BE1288" s="16"/>
      <c r="BF1288" s="16"/>
      <c r="BG1288" s="16"/>
      <c r="BH1288" s="16"/>
      <c r="BI1288" s="16"/>
      <c r="BJ1288" s="16"/>
      <c r="BK1288" s="16"/>
      <c r="BL1288" s="16"/>
      <c r="BM1288" s="16"/>
      <c r="BN1288" s="16"/>
      <c r="BO1288" s="16"/>
      <c r="BP1288" s="16"/>
      <c r="BQ1288" s="16"/>
      <c r="BR1288" s="16"/>
      <c r="BS1288" s="16"/>
      <c r="BT1288" s="16"/>
      <c r="BU1288" s="16"/>
      <c r="BV1288" s="16"/>
      <c r="BW1288" s="16"/>
      <c r="BX1288" s="16"/>
      <c r="BY1288" s="16"/>
      <c r="BZ1288" s="16"/>
      <c r="CA1288" s="16"/>
      <c r="CB1288" s="16"/>
      <c r="CC1288" s="16"/>
      <c r="CD1288" s="16"/>
      <c r="CE1288" s="16"/>
      <c r="CF1288" s="16"/>
      <c r="CG1288" s="16"/>
      <c r="CH1288" s="16"/>
      <c r="CI1288" s="16"/>
      <c r="CJ1288" s="16"/>
      <c r="CK1288" s="16"/>
      <c r="CL1288" s="16"/>
      <c r="CM1288" s="16"/>
      <c r="CN1288" s="16"/>
      <c r="CO1288" s="16"/>
      <c r="CP1288" s="16"/>
      <c r="CQ1288" s="16"/>
      <c r="CR1288" s="16"/>
      <c r="CS1288" s="16"/>
      <c r="CT1288" s="16"/>
      <c r="CU1288" s="16"/>
      <c r="CV1288" s="16"/>
      <c r="CW1288" s="16"/>
      <c r="CX1288" s="16"/>
      <c r="CY1288" s="16"/>
      <c r="CZ1288" s="16"/>
      <c r="DA1288" s="16"/>
      <c r="DB1288" s="16"/>
      <c r="DC1288" s="16"/>
      <c r="DD1288" s="16"/>
      <c r="DE1288" s="16"/>
      <c r="DF1288" s="16"/>
      <c r="DG1288" s="16"/>
      <c r="DH1288" s="16"/>
      <c r="DI1288" s="16"/>
      <c r="DJ1288" s="16"/>
      <c r="DK1288" s="16"/>
      <c r="DL1288" s="16"/>
      <c r="DM1288" s="16"/>
      <c r="DN1288" s="16"/>
      <c r="DO1288" s="16"/>
      <c r="DP1288" s="16"/>
      <c r="DQ1288" s="16"/>
      <c r="DR1288" s="16"/>
      <c r="DS1288" s="16"/>
      <c r="DT1288" s="16"/>
      <c r="DU1288" s="16"/>
      <c r="DV1288" s="16"/>
      <c r="DW1288" s="16"/>
      <c r="DX1288" s="16"/>
      <c r="DY1288" s="16"/>
      <c r="DZ1288" s="16"/>
      <c r="EA1288" s="16"/>
      <c r="EB1288" s="16"/>
      <c r="EC1288" s="16"/>
      <c r="ED1288" s="16"/>
      <c r="EE1288" s="16"/>
      <c r="EF1288" s="16"/>
      <c r="EG1288" s="16"/>
      <c r="EH1288" s="16"/>
      <c r="EI1288" s="16"/>
      <c r="EJ1288" s="16"/>
      <c r="EK1288" s="16"/>
      <c r="EL1288" s="16"/>
      <c r="EM1288" s="16"/>
      <c r="EN1288" s="16"/>
      <c r="EO1288" s="16"/>
      <c r="EP1288" s="16"/>
      <c r="EQ1288" s="16"/>
      <c r="ER1288" s="16"/>
      <c r="ES1288" s="16"/>
      <c r="ET1288" s="16"/>
      <c r="EU1288" s="16"/>
      <c r="EV1288" s="16"/>
      <c r="EW1288" s="16"/>
      <c r="EX1288" s="16"/>
      <c r="EY1288" s="16"/>
      <c r="EZ1288" s="16"/>
      <c r="FA1288" s="16"/>
      <c r="FB1288" s="16"/>
      <c r="FC1288" s="16"/>
      <c r="FD1288" s="16"/>
      <c r="FE1288" s="16"/>
      <c r="FF1288" s="16"/>
      <c r="FG1288" s="16"/>
      <c r="FH1288" s="16"/>
      <c r="FI1288" s="16"/>
      <c r="FJ1288" s="16"/>
      <c r="FK1288" s="16"/>
      <c r="FL1288" s="16"/>
      <c r="FM1288" s="16"/>
      <c r="FN1288" s="16"/>
      <c r="FO1288" s="16"/>
      <c r="FP1288" s="16"/>
      <c r="FQ1288" s="16"/>
      <c r="FR1288" s="16"/>
      <c r="FS1288" s="16"/>
      <c r="FT1288" s="16"/>
      <c r="FU1288" s="16"/>
      <c r="FV1288" s="16"/>
      <c r="FW1288" s="16"/>
      <c r="FX1288" s="16"/>
      <c r="FY1288" s="16"/>
      <c r="FZ1288" s="16"/>
      <c r="GA1288" s="16"/>
      <c r="GB1288" s="16"/>
      <c r="GC1288" s="16"/>
      <c r="GD1288" s="16"/>
      <c r="GE1288" s="16"/>
      <c r="GF1288" s="16"/>
      <c r="GG1288" s="16"/>
      <c r="GH1288" s="16"/>
      <c r="GI1288" s="16"/>
      <c r="GJ1288" s="16"/>
      <c r="GK1288" s="16"/>
      <c r="GL1288" s="16"/>
      <c r="GM1288" s="16"/>
      <c r="GN1288" s="16"/>
      <c r="GO1288" s="16"/>
      <c r="GP1288" s="16"/>
      <c r="GQ1288" s="16"/>
      <c r="GR1288" s="16"/>
      <c r="GS1288" s="16"/>
      <c r="GT1288" s="16"/>
      <c r="GU1288" s="16"/>
      <c r="GV1288" s="16"/>
      <c r="GW1288" s="16"/>
      <c r="GX1288" s="16"/>
      <c r="GY1288" s="16"/>
      <c r="GZ1288" s="16"/>
      <c r="HA1288" s="16"/>
      <c r="HB1288" s="16"/>
      <c r="HC1288" s="16"/>
      <c r="HD1288" s="16"/>
      <c r="HE1288" s="16"/>
      <c r="HF1288" s="16"/>
      <c r="HG1288" s="16"/>
      <c r="HH1288" s="16"/>
      <c r="HI1288" s="16"/>
      <c r="HJ1288" s="16"/>
      <c r="HK1288" s="16"/>
      <c r="HL1288" s="16"/>
      <c r="HM1288" s="16"/>
      <c r="HN1288" s="16"/>
      <c r="HO1288" s="16"/>
      <c r="HP1288" s="16"/>
      <c r="HQ1288" s="16"/>
      <c r="HR1288" s="16"/>
      <c r="HS1288" s="16"/>
      <c r="HT1288" s="16"/>
      <c r="HU1288" s="16"/>
      <c r="HV1288" s="16"/>
      <c r="HW1288" s="16"/>
      <c r="HX1288" s="16"/>
      <c r="HY1288" s="16"/>
      <c r="HZ1288" s="16"/>
      <c r="IA1288" s="16"/>
      <c r="IB1288" s="16"/>
      <c r="IC1288" s="16"/>
      <c r="ID1288" s="16"/>
      <c r="IE1288" s="16"/>
      <c r="IF1288" s="16"/>
      <c r="IG1288" s="16"/>
      <c r="IH1288" s="16"/>
      <c r="II1288" s="16"/>
      <c r="IJ1288" s="16"/>
      <c r="IK1288" s="16"/>
      <c r="IL1288" s="16"/>
      <c r="IM1288" s="16"/>
      <c r="IN1288" s="16"/>
      <c r="IO1288" s="16"/>
      <c r="IP1288" s="16"/>
      <c r="IQ1288" s="16"/>
      <c r="IR1288" s="16"/>
      <c r="IS1288" s="16"/>
      <c r="IT1288" s="16"/>
      <c r="IU1288" s="16"/>
      <c r="IV1288" s="16"/>
      <c r="IW1288" s="16"/>
      <c r="IX1288" s="16"/>
      <c r="IY1288" s="16"/>
      <c r="IZ1288" s="16"/>
      <c r="JA1288" s="16"/>
      <c r="JB1288" s="16"/>
      <c r="JC1288" s="16"/>
      <c r="JD1288" s="16"/>
      <c r="JE1288" s="16"/>
      <c r="JF1288" s="16"/>
      <c r="JG1288" s="16"/>
      <c r="JH1288" s="16"/>
      <c r="JI1288" s="16"/>
      <c r="JJ1288" s="16"/>
      <c r="JK1288" s="16"/>
      <c r="JL1288" s="16"/>
      <c r="JM1288" s="16"/>
      <c r="JN1288" s="16"/>
      <c r="JO1288" s="16"/>
      <c r="JP1288" s="16"/>
    </row>
    <row r="1289" spans="2:276" s="18" customFormat="1" ht="15.75" customHeight="1" x14ac:dyDescent="0.25">
      <c r="B1289" s="16"/>
      <c r="C1289" s="16"/>
      <c r="D1289" s="16"/>
      <c r="E1289" s="16"/>
      <c r="F1289" s="16"/>
      <c r="G1289" s="16"/>
      <c r="H1289" s="16"/>
      <c r="I1289" s="16"/>
      <c r="J1289" s="16"/>
      <c r="K1289" s="16"/>
      <c r="L1289" s="16"/>
      <c r="M1289" s="16"/>
      <c r="N1289" s="16"/>
      <c r="O1289" s="16"/>
      <c r="P1289" s="16"/>
      <c r="Q1289" s="16"/>
      <c r="R1289" s="16"/>
      <c r="S1289" s="16"/>
      <c r="T1289" s="16"/>
      <c r="U1289" s="16"/>
      <c r="V1289" s="16"/>
      <c r="W1289" s="16"/>
      <c r="X1289" s="16"/>
      <c r="Y1289" s="16"/>
      <c r="Z1289" s="16"/>
      <c r="AA1289" s="16"/>
      <c r="AB1289" s="16"/>
      <c r="AC1289" s="16"/>
      <c r="AD1289" s="16"/>
      <c r="AE1289" s="16"/>
      <c r="AF1289" s="16"/>
      <c r="AG1289" s="16"/>
      <c r="AH1289" s="16"/>
      <c r="AI1289" s="16"/>
      <c r="AJ1289" s="16"/>
      <c r="AK1289" s="16"/>
      <c r="AL1289" s="16"/>
      <c r="AM1289" s="16"/>
      <c r="AN1289" s="16"/>
      <c r="AO1289" s="16"/>
      <c r="AP1289" s="16"/>
      <c r="AQ1289" s="16"/>
      <c r="AR1289" s="16"/>
      <c r="AS1289" s="16"/>
      <c r="AT1289" s="16"/>
      <c r="AU1289" s="16"/>
      <c r="AV1289" s="16"/>
      <c r="AW1289" s="16"/>
      <c r="AX1289" s="16"/>
      <c r="AY1289" s="16"/>
      <c r="AZ1289" s="16"/>
      <c r="BA1289" s="16"/>
      <c r="BB1289" s="16"/>
      <c r="BC1289" s="16"/>
      <c r="BD1289" s="16"/>
      <c r="BE1289" s="16"/>
      <c r="BF1289" s="16"/>
      <c r="BG1289" s="16"/>
      <c r="BH1289" s="16"/>
      <c r="BI1289" s="16"/>
      <c r="BJ1289" s="16"/>
      <c r="BK1289" s="16"/>
      <c r="BL1289" s="16"/>
      <c r="BM1289" s="16"/>
      <c r="BN1289" s="16"/>
      <c r="BO1289" s="16"/>
      <c r="BP1289" s="16"/>
      <c r="BQ1289" s="16"/>
      <c r="BR1289" s="16"/>
      <c r="BS1289" s="16"/>
      <c r="BT1289" s="16"/>
      <c r="BU1289" s="16"/>
      <c r="BV1289" s="16"/>
      <c r="BW1289" s="16"/>
      <c r="BX1289" s="16"/>
      <c r="BY1289" s="16"/>
      <c r="BZ1289" s="16"/>
      <c r="CA1289" s="16"/>
      <c r="CB1289" s="16"/>
      <c r="CC1289" s="16"/>
      <c r="CD1289" s="16"/>
      <c r="CE1289" s="16"/>
      <c r="CF1289" s="16"/>
      <c r="CG1289" s="16"/>
      <c r="CH1289" s="16"/>
      <c r="CI1289" s="16"/>
      <c r="CJ1289" s="16"/>
      <c r="CK1289" s="16"/>
      <c r="CL1289" s="16"/>
      <c r="CM1289" s="16"/>
      <c r="CN1289" s="16"/>
      <c r="CO1289" s="16"/>
      <c r="CP1289" s="16"/>
      <c r="CQ1289" s="16"/>
      <c r="CR1289" s="16"/>
      <c r="CS1289" s="16"/>
      <c r="CT1289" s="16"/>
      <c r="CU1289" s="16"/>
      <c r="CV1289" s="16"/>
      <c r="CW1289" s="16"/>
      <c r="CX1289" s="16"/>
      <c r="CY1289" s="16"/>
      <c r="CZ1289" s="16"/>
      <c r="DA1289" s="16"/>
      <c r="DB1289" s="16"/>
      <c r="DC1289" s="16"/>
      <c r="DD1289" s="16"/>
      <c r="DE1289" s="16"/>
      <c r="DF1289" s="16"/>
      <c r="DG1289" s="16"/>
      <c r="DH1289" s="16"/>
      <c r="DI1289" s="16"/>
      <c r="DJ1289" s="16"/>
      <c r="DK1289" s="16"/>
      <c r="DL1289" s="16"/>
      <c r="DM1289" s="16"/>
      <c r="DN1289" s="16"/>
      <c r="DO1289" s="16"/>
      <c r="DP1289" s="16"/>
      <c r="DQ1289" s="16"/>
      <c r="DR1289" s="16"/>
      <c r="DS1289" s="16"/>
      <c r="DT1289" s="16"/>
      <c r="DU1289" s="16"/>
      <c r="DV1289" s="16"/>
      <c r="DW1289" s="16"/>
      <c r="DX1289" s="16"/>
      <c r="DY1289" s="16"/>
      <c r="DZ1289" s="16"/>
      <c r="EA1289" s="16"/>
      <c r="EB1289" s="16"/>
      <c r="EC1289" s="16"/>
      <c r="ED1289" s="16"/>
      <c r="EE1289" s="16"/>
      <c r="EF1289" s="16"/>
      <c r="EG1289" s="16"/>
      <c r="EH1289" s="16"/>
      <c r="EI1289" s="16"/>
      <c r="EJ1289" s="16"/>
      <c r="EK1289" s="16"/>
      <c r="EL1289" s="16"/>
      <c r="EM1289" s="16"/>
      <c r="EN1289" s="16"/>
      <c r="EO1289" s="16"/>
      <c r="EP1289" s="16"/>
      <c r="EQ1289" s="16"/>
      <c r="ER1289" s="16"/>
      <c r="ES1289" s="16"/>
      <c r="ET1289" s="16"/>
      <c r="EU1289" s="16"/>
      <c r="EV1289" s="16"/>
      <c r="EW1289" s="16"/>
      <c r="EX1289" s="16"/>
      <c r="EY1289" s="16"/>
      <c r="EZ1289" s="16"/>
      <c r="FA1289" s="16"/>
      <c r="FB1289" s="16"/>
      <c r="FC1289" s="16"/>
      <c r="FD1289" s="16"/>
      <c r="FE1289" s="16"/>
      <c r="FF1289" s="16"/>
      <c r="FG1289" s="16"/>
      <c r="FH1289" s="16"/>
      <c r="FI1289" s="16"/>
      <c r="FJ1289" s="16"/>
      <c r="FK1289" s="16"/>
      <c r="FL1289" s="16"/>
      <c r="FM1289" s="16"/>
      <c r="FN1289" s="16"/>
      <c r="FO1289" s="16"/>
      <c r="FP1289" s="16"/>
      <c r="FQ1289" s="16"/>
      <c r="FR1289" s="16"/>
      <c r="FS1289" s="16"/>
      <c r="FT1289" s="16"/>
      <c r="FU1289" s="16"/>
      <c r="FV1289" s="16"/>
      <c r="FW1289" s="16"/>
      <c r="FX1289" s="16"/>
      <c r="FY1289" s="16"/>
      <c r="FZ1289" s="16"/>
      <c r="GA1289" s="16"/>
      <c r="GB1289" s="16"/>
      <c r="GC1289" s="16"/>
      <c r="GD1289" s="16"/>
      <c r="GE1289" s="16"/>
      <c r="GF1289" s="16"/>
      <c r="GG1289" s="16"/>
      <c r="GH1289" s="16"/>
      <c r="GI1289" s="16"/>
      <c r="GJ1289" s="16"/>
      <c r="GK1289" s="16"/>
      <c r="GL1289" s="16"/>
      <c r="GM1289" s="16"/>
      <c r="GN1289" s="16"/>
      <c r="GO1289" s="16"/>
      <c r="GP1289" s="16"/>
      <c r="GQ1289" s="16"/>
      <c r="GR1289" s="16"/>
      <c r="GS1289" s="16"/>
      <c r="GT1289" s="16"/>
      <c r="GU1289" s="16"/>
      <c r="GV1289" s="16"/>
      <c r="GW1289" s="16"/>
      <c r="GX1289" s="16"/>
      <c r="GY1289" s="16"/>
      <c r="GZ1289" s="16"/>
      <c r="HA1289" s="16"/>
      <c r="HB1289" s="16"/>
      <c r="HC1289" s="16"/>
      <c r="HD1289" s="16"/>
      <c r="HE1289" s="16"/>
      <c r="HF1289" s="16"/>
      <c r="HG1289" s="16"/>
      <c r="HH1289" s="16"/>
      <c r="HI1289" s="16"/>
      <c r="HJ1289" s="16"/>
      <c r="HK1289" s="16"/>
      <c r="HL1289" s="16"/>
      <c r="HM1289" s="16"/>
      <c r="HN1289" s="16"/>
      <c r="HO1289" s="16"/>
      <c r="HP1289" s="16"/>
      <c r="HQ1289" s="16"/>
      <c r="HR1289" s="16"/>
      <c r="HS1289" s="16"/>
      <c r="HT1289" s="16"/>
      <c r="HU1289" s="16"/>
      <c r="HV1289" s="16"/>
      <c r="HW1289" s="16"/>
      <c r="HX1289" s="16"/>
      <c r="HY1289" s="16"/>
      <c r="HZ1289" s="16"/>
      <c r="IA1289" s="16"/>
      <c r="IB1289" s="16"/>
      <c r="IC1289" s="16"/>
      <c r="ID1289" s="16"/>
      <c r="IE1289" s="16"/>
      <c r="IF1289" s="16"/>
      <c r="IG1289" s="16"/>
      <c r="IH1289" s="16"/>
      <c r="II1289" s="16"/>
      <c r="IJ1289" s="16"/>
      <c r="IK1289" s="16"/>
      <c r="IL1289" s="16"/>
      <c r="IM1289" s="16"/>
      <c r="IN1289" s="16"/>
      <c r="IO1289" s="16"/>
      <c r="IP1289" s="16"/>
      <c r="IQ1289" s="16"/>
      <c r="IR1289" s="16"/>
      <c r="IS1289" s="16"/>
      <c r="IT1289" s="16"/>
      <c r="IU1289" s="16"/>
      <c r="IV1289" s="16"/>
      <c r="IW1289" s="16"/>
      <c r="IX1289" s="16"/>
      <c r="IY1289" s="16"/>
      <c r="IZ1289" s="16"/>
      <c r="JA1289" s="16"/>
      <c r="JB1289" s="16"/>
      <c r="JC1289" s="16"/>
      <c r="JD1289" s="16"/>
      <c r="JE1289" s="16"/>
      <c r="JF1289" s="16"/>
      <c r="JG1289" s="16"/>
      <c r="JH1289" s="16"/>
      <c r="JI1289" s="16"/>
      <c r="JJ1289" s="16"/>
      <c r="JK1289" s="16"/>
      <c r="JL1289" s="16"/>
      <c r="JM1289" s="16"/>
      <c r="JN1289" s="16"/>
      <c r="JO1289" s="16"/>
      <c r="JP1289" s="16"/>
    </row>
    <row r="1290" spans="2:276" s="18" customFormat="1" ht="15.75" customHeight="1" x14ac:dyDescent="0.25">
      <c r="B1290" s="16"/>
      <c r="C1290" s="16"/>
      <c r="D1290" s="16"/>
      <c r="E1290" s="16"/>
      <c r="F1290" s="16"/>
      <c r="G1290" s="16"/>
      <c r="H1290" s="16"/>
      <c r="I1290" s="16"/>
      <c r="J1290" s="16"/>
      <c r="K1290" s="16"/>
      <c r="L1290" s="16"/>
      <c r="M1290" s="16"/>
      <c r="N1290" s="16"/>
      <c r="O1290" s="16"/>
      <c r="P1290" s="16"/>
      <c r="Q1290" s="16"/>
      <c r="R1290" s="16"/>
      <c r="S1290" s="16"/>
      <c r="T1290" s="16"/>
      <c r="U1290" s="16"/>
      <c r="V1290" s="16"/>
      <c r="W1290" s="16"/>
      <c r="X1290" s="16"/>
      <c r="Y1290" s="16"/>
      <c r="Z1290" s="16"/>
      <c r="AA1290" s="16"/>
      <c r="AB1290" s="16"/>
      <c r="AC1290" s="16"/>
      <c r="AD1290" s="16"/>
      <c r="AE1290" s="16"/>
      <c r="AF1290" s="16"/>
      <c r="AG1290" s="16"/>
      <c r="AH1290" s="16"/>
      <c r="AI1290" s="16"/>
      <c r="AJ1290" s="16"/>
      <c r="AK1290" s="16"/>
      <c r="AL1290" s="16"/>
      <c r="AM1290" s="16"/>
      <c r="AN1290" s="16"/>
      <c r="AO1290" s="16"/>
      <c r="AP1290" s="16"/>
      <c r="AQ1290" s="16"/>
      <c r="AR1290" s="16"/>
      <c r="AS1290" s="16"/>
      <c r="AT1290" s="16"/>
      <c r="AU1290" s="16"/>
      <c r="AV1290" s="16"/>
      <c r="AW1290" s="16"/>
      <c r="AX1290" s="16"/>
      <c r="AY1290" s="16"/>
      <c r="AZ1290" s="16"/>
      <c r="BA1290" s="16"/>
      <c r="BB1290" s="16"/>
      <c r="BC1290" s="16"/>
      <c r="BD1290" s="16"/>
      <c r="BE1290" s="16"/>
      <c r="BF1290" s="16"/>
      <c r="BG1290" s="16"/>
      <c r="BH1290" s="16"/>
      <c r="BI1290" s="16"/>
      <c r="BJ1290" s="16"/>
      <c r="BK1290" s="16"/>
      <c r="BL1290" s="16"/>
      <c r="BM1290" s="16"/>
      <c r="BN1290" s="16"/>
      <c r="BO1290" s="16"/>
      <c r="BP1290" s="16"/>
      <c r="BQ1290" s="16"/>
      <c r="BR1290" s="16"/>
      <c r="BS1290" s="16"/>
      <c r="BT1290" s="16"/>
      <c r="BU1290" s="16"/>
      <c r="BV1290" s="16"/>
      <c r="BW1290" s="16"/>
      <c r="BX1290" s="16"/>
      <c r="BY1290" s="16"/>
      <c r="BZ1290" s="16"/>
      <c r="CA1290" s="16"/>
      <c r="CB1290" s="16"/>
      <c r="CC1290" s="16"/>
      <c r="CD1290" s="16"/>
      <c r="CE1290" s="16"/>
      <c r="CF1290" s="16"/>
      <c r="CG1290" s="16"/>
      <c r="CH1290" s="16"/>
      <c r="CI1290" s="16"/>
      <c r="CJ1290" s="16"/>
      <c r="CK1290" s="16"/>
      <c r="CL1290" s="16"/>
      <c r="CM1290" s="16"/>
      <c r="CN1290" s="16"/>
      <c r="CO1290" s="16"/>
      <c r="CP1290" s="16"/>
      <c r="CQ1290" s="16"/>
      <c r="CR1290" s="16"/>
      <c r="CS1290" s="16"/>
      <c r="CT1290" s="16"/>
      <c r="CU1290" s="16"/>
      <c r="CV1290" s="16"/>
      <c r="CW1290" s="16"/>
      <c r="CX1290" s="16"/>
      <c r="CY1290" s="16"/>
      <c r="CZ1290" s="16"/>
      <c r="DA1290" s="16"/>
      <c r="DB1290" s="16"/>
      <c r="DC1290" s="16"/>
      <c r="DD1290" s="16"/>
      <c r="DE1290" s="16"/>
      <c r="DF1290" s="16"/>
      <c r="DG1290" s="16"/>
      <c r="DH1290" s="16"/>
      <c r="DI1290" s="16"/>
      <c r="DJ1290" s="16"/>
      <c r="DK1290" s="16"/>
      <c r="DL1290" s="16"/>
      <c r="DM1290" s="16"/>
      <c r="DN1290" s="16"/>
      <c r="DO1290" s="16"/>
      <c r="DP1290" s="16"/>
      <c r="DQ1290" s="16"/>
      <c r="DR1290" s="16"/>
      <c r="DS1290" s="16"/>
      <c r="DT1290" s="16"/>
      <c r="DU1290" s="16"/>
      <c r="DV1290" s="16"/>
      <c r="DW1290" s="16"/>
      <c r="DX1290" s="16"/>
      <c r="DY1290" s="16"/>
      <c r="DZ1290" s="16"/>
      <c r="EA1290" s="16"/>
      <c r="EB1290" s="16"/>
      <c r="EC1290" s="16"/>
      <c r="ED1290" s="16"/>
      <c r="EE1290" s="16"/>
      <c r="EF1290" s="16"/>
      <c r="EG1290" s="16"/>
      <c r="EH1290" s="16"/>
      <c r="EI1290" s="16"/>
      <c r="EJ1290" s="16"/>
      <c r="EK1290" s="16"/>
      <c r="EL1290" s="16"/>
      <c r="EM1290" s="16"/>
      <c r="EN1290" s="16"/>
      <c r="EO1290" s="16"/>
      <c r="EP1290" s="16"/>
      <c r="EQ1290" s="16"/>
      <c r="ER1290" s="16"/>
      <c r="ES1290" s="16"/>
      <c r="ET1290" s="16"/>
      <c r="EU1290" s="16"/>
      <c r="EV1290" s="16"/>
      <c r="EW1290" s="16"/>
      <c r="EX1290" s="16"/>
      <c r="EY1290" s="16"/>
      <c r="EZ1290" s="16"/>
      <c r="FA1290" s="16"/>
      <c r="FB1290" s="16"/>
      <c r="FC1290" s="16"/>
      <c r="FD1290" s="16"/>
      <c r="FE1290" s="16"/>
      <c r="FF1290" s="16"/>
      <c r="FG1290" s="16"/>
      <c r="FH1290" s="16"/>
      <c r="FI1290" s="16"/>
      <c r="FJ1290" s="16"/>
      <c r="FK1290" s="16"/>
      <c r="FL1290" s="16"/>
      <c r="FM1290" s="16"/>
      <c r="FN1290" s="16"/>
      <c r="FO1290" s="16"/>
      <c r="FP1290" s="16"/>
      <c r="FQ1290" s="16"/>
      <c r="FR1290" s="16"/>
      <c r="FS1290" s="16"/>
      <c r="FT1290" s="16"/>
      <c r="FU1290" s="16"/>
      <c r="FV1290" s="16"/>
      <c r="FW1290" s="16"/>
      <c r="FX1290" s="16"/>
      <c r="FY1290" s="16"/>
      <c r="FZ1290" s="16"/>
      <c r="GA1290" s="16"/>
      <c r="GB1290" s="16"/>
      <c r="GC1290" s="16"/>
      <c r="GD1290" s="16"/>
      <c r="GE1290" s="16"/>
      <c r="GF1290" s="16"/>
      <c r="GG1290" s="16"/>
      <c r="GH1290" s="16"/>
      <c r="GI1290" s="16"/>
      <c r="GJ1290" s="16"/>
      <c r="GK1290" s="16"/>
      <c r="GL1290" s="16"/>
      <c r="GM1290" s="16"/>
      <c r="GN1290" s="16"/>
      <c r="GO1290" s="16"/>
      <c r="GP1290" s="16"/>
      <c r="GQ1290" s="16"/>
      <c r="GR1290" s="16"/>
      <c r="GS1290" s="16"/>
      <c r="GT1290" s="16"/>
      <c r="GU1290" s="16"/>
      <c r="GV1290" s="16"/>
      <c r="GW1290" s="16"/>
      <c r="GX1290" s="16"/>
      <c r="GY1290" s="16"/>
      <c r="GZ1290" s="16"/>
      <c r="HA1290" s="16"/>
      <c r="HB1290" s="16"/>
      <c r="HC1290" s="16"/>
      <c r="HD1290" s="16"/>
      <c r="HE1290" s="16"/>
      <c r="HF1290" s="16"/>
      <c r="HG1290" s="16"/>
      <c r="HH1290" s="16"/>
      <c r="HI1290" s="16"/>
      <c r="HJ1290" s="16"/>
      <c r="HK1290" s="16"/>
      <c r="HL1290" s="16"/>
      <c r="HM1290" s="16"/>
      <c r="HN1290" s="16"/>
      <c r="HO1290" s="16"/>
      <c r="HP1290" s="16"/>
      <c r="HQ1290" s="16"/>
      <c r="HR1290" s="16"/>
      <c r="HS1290" s="16"/>
      <c r="HT1290" s="16"/>
      <c r="HU1290" s="16"/>
      <c r="HV1290" s="16"/>
      <c r="HW1290" s="16"/>
      <c r="HX1290" s="16"/>
      <c r="HY1290" s="16"/>
      <c r="HZ1290" s="16"/>
      <c r="IA1290" s="16"/>
      <c r="IB1290" s="16"/>
      <c r="IC1290" s="16"/>
      <c r="ID1290" s="16"/>
      <c r="IE1290" s="16"/>
      <c r="IF1290" s="16"/>
      <c r="IG1290" s="16"/>
      <c r="IH1290" s="16"/>
      <c r="II1290" s="16"/>
      <c r="IJ1290" s="16"/>
      <c r="IK1290" s="16"/>
      <c r="IL1290" s="16"/>
      <c r="IM1290" s="16"/>
      <c r="IN1290" s="16"/>
      <c r="IO1290" s="16"/>
      <c r="IP1290" s="16"/>
      <c r="IQ1290" s="16"/>
      <c r="IR1290" s="16"/>
      <c r="IS1290" s="16"/>
      <c r="IT1290" s="16"/>
      <c r="IU1290" s="16"/>
      <c r="IV1290" s="16"/>
      <c r="IW1290" s="16"/>
      <c r="IX1290" s="16"/>
      <c r="IY1290" s="16"/>
      <c r="IZ1290" s="16"/>
      <c r="JA1290" s="16"/>
      <c r="JB1290" s="16"/>
      <c r="JC1290" s="16"/>
      <c r="JD1290" s="16"/>
      <c r="JE1290" s="16"/>
      <c r="JF1290" s="16"/>
      <c r="JG1290" s="16"/>
      <c r="JH1290" s="16"/>
      <c r="JI1290" s="16"/>
      <c r="JJ1290" s="16"/>
      <c r="JK1290" s="16"/>
      <c r="JL1290" s="16"/>
      <c r="JM1290" s="16"/>
      <c r="JN1290" s="16"/>
      <c r="JO1290" s="16"/>
      <c r="JP1290" s="16"/>
    </row>
    <row r="1291" spans="2:276" s="18" customFormat="1" ht="15.75" customHeight="1" x14ac:dyDescent="0.25">
      <c r="B1291" s="16"/>
      <c r="C1291" s="16"/>
      <c r="D1291" s="16"/>
      <c r="E1291" s="16"/>
      <c r="F1291" s="16"/>
      <c r="G1291" s="16"/>
      <c r="H1291" s="16"/>
      <c r="I1291" s="16"/>
      <c r="J1291" s="16"/>
      <c r="K1291" s="16"/>
      <c r="L1291" s="16"/>
      <c r="M1291" s="16"/>
      <c r="N1291" s="16"/>
      <c r="O1291" s="16"/>
      <c r="P1291" s="16"/>
      <c r="Q1291" s="16"/>
      <c r="R1291" s="16"/>
      <c r="S1291" s="16"/>
      <c r="T1291" s="16"/>
      <c r="U1291" s="16"/>
      <c r="V1291" s="16"/>
      <c r="W1291" s="16"/>
      <c r="X1291" s="16"/>
      <c r="Y1291" s="16"/>
      <c r="Z1291" s="16"/>
      <c r="AA1291" s="16"/>
      <c r="AB1291" s="16"/>
      <c r="AC1291" s="16"/>
      <c r="AD1291" s="16"/>
      <c r="AE1291" s="16"/>
      <c r="AF1291" s="16"/>
      <c r="AG1291" s="16"/>
      <c r="AH1291" s="16"/>
      <c r="AI1291" s="16"/>
      <c r="AJ1291" s="16"/>
      <c r="AK1291" s="16"/>
      <c r="AL1291" s="16"/>
      <c r="AM1291" s="16"/>
      <c r="AN1291" s="16"/>
      <c r="AO1291" s="16"/>
      <c r="AP1291" s="16"/>
      <c r="AQ1291" s="16"/>
      <c r="AR1291" s="16"/>
      <c r="AS1291" s="16"/>
      <c r="AT1291" s="16"/>
      <c r="AU1291" s="16"/>
      <c r="AV1291" s="16"/>
      <c r="AW1291" s="16"/>
      <c r="AX1291" s="16"/>
      <c r="AY1291" s="16"/>
      <c r="AZ1291" s="16"/>
      <c r="BA1291" s="16"/>
      <c r="BB1291" s="16"/>
      <c r="BC1291" s="16"/>
      <c r="BD1291" s="16"/>
      <c r="BE1291" s="16"/>
      <c r="BF1291" s="16"/>
      <c r="BG1291" s="16"/>
      <c r="BH1291" s="16"/>
      <c r="BI1291" s="16"/>
      <c r="BJ1291" s="16"/>
      <c r="BK1291" s="16"/>
      <c r="BL1291" s="16"/>
      <c r="BM1291" s="16"/>
      <c r="BN1291" s="16"/>
      <c r="BO1291" s="16"/>
      <c r="BP1291" s="16"/>
      <c r="BQ1291" s="16"/>
      <c r="BR1291" s="16"/>
      <c r="BS1291" s="16"/>
      <c r="BT1291" s="16"/>
      <c r="BU1291" s="16"/>
      <c r="BV1291" s="16"/>
      <c r="BW1291" s="16"/>
      <c r="BX1291" s="16"/>
      <c r="BY1291" s="16"/>
      <c r="BZ1291" s="16"/>
      <c r="CA1291" s="16"/>
      <c r="CB1291" s="16"/>
      <c r="CC1291" s="16"/>
      <c r="CD1291" s="16"/>
      <c r="CE1291" s="16"/>
      <c r="CF1291" s="16"/>
      <c r="CG1291" s="16"/>
      <c r="CH1291" s="16"/>
      <c r="CI1291" s="16"/>
      <c r="CJ1291" s="16"/>
      <c r="CK1291" s="16"/>
      <c r="CL1291" s="16"/>
      <c r="CM1291" s="16"/>
      <c r="CN1291" s="16"/>
      <c r="CO1291" s="16"/>
      <c r="CP1291" s="16"/>
      <c r="CQ1291" s="16"/>
      <c r="CR1291" s="16"/>
      <c r="CS1291" s="16"/>
      <c r="CT1291" s="16"/>
      <c r="CU1291" s="16"/>
      <c r="CV1291" s="16"/>
      <c r="CW1291" s="16"/>
      <c r="CX1291" s="16"/>
      <c r="CY1291" s="16"/>
      <c r="CZ1291" s="16"/>
      <c r="DA1291" s="16"/>
      <c r="DB1291" s="16"/>
      <c r="DC1291" s="16"/>
      <c r="DD1291" s="16"/>
      <c r="DE1291" s="16"/>
      <c r="DF1291" s="16"/>
      <c r="DG1291" s="16"/>
      <c r="DH1291" s="16"/>
      <c r="DI1291" s="16"/>
      <c r="DJ1291" s="16"/>
      <c r="DK1291" s="16"/>
      <c r="DL1291" s="16"/>
      <c r="DM1291" s="16"/>
      <c r="DN1291" s="16"/>
      <c r="DO1291" s="16"/>
      <c r="DP1291" s="16"/>
      <c r="DQ1291" s="16"/>
      <c r="DR1291" s="16"/>
      <c r="DS1291" s="16"/>
      <c r="DT1291" s="16"/>
      <c r="DU1291" s="16"/>
      <c r="DV1291" s="16"/>
      <c r="DW1291" s="16"/>
      <c r="DX1291" s="16"/>
      <c r="DY1291" s="16"/>
      <c r="DZ1291" s="16"/>
      <c r="EA1291" s="16"/>
      <c r="EB1291" s="16"/>
      <c r="EC1291" s="16"/>
      <c r="ED1291" s="16"/>
      <c r="EE1291" s="16"/>
      <c r="EF1291" s="16"/>
      <c r="EG1291" s="16"/>
      <c r="EH1291" s="16"/>
      <c r="EI1291" s="16"/>
      <c r="EJ1291" s="16"/>
      <c r="EK1291" s="16"/>
      <c r="EL1291" s="16"/>
      <c r="EM1291" s="16"/>
      <c r="EN1291" s="16"/>
      <c r="EO1291" s="16"/>
      <c r="EP1291" s="16"/>
      <c r="EQ1291" s="16"/>
      <c r="ER1291" s="16"/>
      <c r="ES1291" s="16"/>
      <c r="ET1291" s="16"/>
      <c r="EU1291" s="16"/>
      <c r="EV1291" s="16"/>
      <c r="EW1291" s="16"/>
      <c r="EX1291" s="16"/>
      <c r="EY1291" s="16"/>
      <c r="EZ1291" s="16"/>
      <c r="FA1291" s="16"/>
      <c r="FB1291" s="16"/>
      <c r="FC1291" s="16"/>
      <c r="FD1291" s="16"/>
      <c r="FE1291" s="16"/>
      <c r="FF1291" s="16"/>
      <c r="FG1291" s="16"/>
      <c r="FH1291" s="16"/>
      <c r="FI1291" s="16"/>
      <c r="FJ1291" s="16"/>
      <c r="FK1291" s="16"/>
      <c r="FL1291" s="16"/>
      <c r="FM1291" s="16"/>
      <c r="FN1291" s="16"/>
      <c r="FO1291" s="16"/>
      <c r="FP1291" s="16"/>
      <c r="FQ1291" s="16"/>
      <c r="FR1291" s="16"/>
      <c r="FS1291" s="16"/>
      <c r="FT1291" s="16"/>
      <c r="FU1291" s="16"/>
      <c r="FV1291" s="16"/>
      <c r="FW1291" s="16"/>
      <c r="FX1291" s="16"/>
      <c r="FY1291" s="16"/>
      <c r="FZ1291" s="16"/>
      <c r="GA1291" s="16"/>
      <c r="GB1291" s="16"/>
      <c r="GC1291" s="16"/>
      <c r="GD1291" s="16"/>
      <c r="GE1291" s="16"/>
      <c r="GF1291" s="16"/>
      <c r="GG1291" s="16"/>
      <c r="GH1291" s="16"/>
      <c r="GI1291" s="16"/>
      <c r="GJ1291" s="16"/>
      <c r="GK1291" s="16"/>
      <c r="GL1291" s="16"/>
      <c r="GM1291" s="16"/>
      <c r="GN1291" s="16"/>
      <c r="GO1291" s="16"/>
      <c r="GP1291" s="16"/>
      <c r="GQ1291" s="16"/>
      <c r="GR1291" s="16"/>
      <c r="GS1291" s="16"/>
      <c r="GT1291" s="16"/>
      <c r="GU1291" s="16"/>
      <c r="GV1291" s="16"/>
      <c r="GW1291" s="16"/>
      <c r="GX1291" s="16"/>
      <c r="GY1291" s="16"/>
      <c r="GZ1291" s="16"/>
      <c r="HA1291" s="16"/>
      <c r="HB1291" s="16"/>
      <c r="HC1291" s="16"/>
      <c r="HD1291" s="16"/>
      <c r="HE1291" s="16"/>
      <c r="HF1291" s="16"/>
      <c r="HG1291" s="16"/>
      <c r="HH1291" s="16"/>
      <c r="HI1291" s="16"/>
      <c r="HJ1291" s="16"/>
      <c r="HK1291" s="16"/>
      <c r="HL1291" s="16"/>
      <c r="HM1291" s="16"/>
      <c r="HN1291" s="16"/>
      <c r="HO1291" s="16"/>
      <c r="HP1291" s="16"/>
      <c r="HQ1291" s="16"/>
      <c r="HR1291" s="16"/>
      <c r="HS1291" s="16"/>
      <c r="HT1291" s="16"/>
      <c r="HU1291" s="16"/>
      <c r="HV1291" s="16"/>
      <c r="HW1291" s="16"/>
      <c r="HX1291" s="16"/>
      <c r="HY1291" s="16"/>
      <c r="HZ1291" s="16"/>
      <c r="IA1291" s="16"/>
      <c r="IB1291" s="16"/>
      <c r="IC1291" s="16"/>
      <c r="ID1291" s="16"/>
      <c r="IE1291" s="16"/>
      <c r="IF1291" s="16"/>
      <c r="IG1291" s="16"/>
      <c r="IH1291" s="16"/>
      <c r="II1291" s="16"/>
      <c r="IJ1291" s="16"/>
      <c r="IK1291" s="16"/>
      <c r="IL1291" s="16"/>
      <c r="IM1291" s="16"/>
      <c r="IN1291" s="16"/>
      <c r="IO1291" s="16"/>
      <c r="IP1291" s="16"/>
      <c r="IQ1291" s="16"/>
      <c r="IR1291" s="16"/>
      <c r="IS1291" s="16"/>
      <c r="IT1291" s="16"/>
      <c r="IU1291" s="16"/>
      <c r="IV1291" s="16"/>
      <c r="IW1291" s="16"/>
      <c r="IX1291" s="16"/>
      <c r="IY1291" s="16"/>
      <c r="IZ1291" s="16"/>
      <c r="JA1291" s="16"/>
      <c r="JB1291" s="16"/>
      <c r="JC1291" s="16"/>
      <c r="JD1291" s="16"/>
      <c r="JE1291" s="16"/>
      <c r="JF1291" s="16"/>
      <c r="JG1291" s="16"/>
      <c r="JH1291" s="16"/>
      <c r="JI1291" s="16"/>
      <c r="JJ1291" s="16"/>
      <c r="JK1291" s="16"/>
      <c r="JL1291" s="16"/>
      <c r="JM1291" s="16"/>
      <c r="JN1291" s="16"/>
      <c r="JO1291" s="16"/>
      <c r="JP1291" s="16"/>
    </row>
    <row r="1292" spans="2:276" s="18" customFormat="1" ht="15.75" customHeight="1" x14ac:dyDescent="0.25">
      <c r="B1292" s="16"/>
      <c r="C1292" s="16"/>
      <c r="D1292" s="16"/>
      <c r="E1292" s="16"/>
      <c r="F1292" s="16"/>
      <c r="G1292" s="16"/>
      <c r="H1292" s="16"/>
      <c r="I1292" s="16"/>
      <c r="J1292" s="16"/>
      <c r="K1292" s="16"/>
      <c r="L1292" s="16"/>
      <c r="M1292" s="16"/>
      <c r="N1292" s="16"/>
      <c r="O1292" s="16"/>
      <c r="P1292" s="16"/>
      <c r="Q1292" s="16"/>
      <c r="R1292" s="16"/>
      <c r="S1292" s="16"/>
      <c r="T1292" s="16"/>
      <c r="U1292" s="16"/>
      <c r="V1292" s="16"/>
      <c r="W1292" s="16"/>
      <c r="X1292" s="16"/>
      <c r="Y1292" s="16"/>
      <c r="Z1292" s="16"/>
      <c r="AA1292" s="16"/>
      <c r="AB1292" s="16"/>
      <c r="AC1292" s="16"/>
      <c r="AD1292" s="16"/>
      <c r="AE1292" s="16"/>
      <c r="AF1292" s="16"/>
      <c r="AG1292" s="16"/>
      <c r="AH1292" s="16"/>
      <c r="AI1292" s="16"/>
      <c r="AJ1292" s="16"/>
      <c r="AK1292" s="16"/>
      <c r="AL1292" s="16"/>
      <c r="AM1292" s="16"/>
      <c r="AN1292" s="16"/>
      <c r="AO1292" s="16"/>
      <c r="AP1292" s="16"/>
      <c r="AQ1292" s="16"/>
      <c r="AR1292" s="16"/>
      <c r="AS1292" s="16"/>
      <c r="AT1292" s="16"/>
      <c r="AU1292" s="16"/>
      <c r="AV1292" s="16"/>
      <c r="AW1292" s="16"/>
      <c r="AX1292" s="16"/>
      <c r="AY1292" s="16"/>
      <c r="AZ1292" s="16"/>
      <c r="BA1292" s="16"/>
      <c r="BB1292" s="16"/>
      <c r="BC1292" s="16"/>
      <c r="BD1292" s="16"/>
      <c r="BE1292" s="16"/>
      <c r="BF1292" s="16"/>
      <c r="BG1292" s="16"/>
      <c r="BH1292" s="16"/>
      <c r="BI1292" s="16"/>
      <c r="BJ1292" s="16"/>
      <c r="BK1292" s="16"/>
      <c r="BL1292" s="16"/>
      <c r="BM1292" s="16"/>
      <c r="BN1292" s="16"/>
      <c r="BO1292" s="16"/>
      <c r="BP1292" s="16"/>
      <c r="BQ1292" s="16"/>
      <c r="BR1292" s="16"/>
      <c r="BS1292" s="16"/>
      <c r="BT1292" s="16"/>
      <c r="BU1292" s="16"/>
      <c r="BV1292" s="16"/>
      <c r="BW1292" s="16"/>
      <c r="BX1292" s="16"/>
      <c r="BY1292" s="16"/>
      <c r="BZ1292" s="16"/>
      <c r="CA1292" s="16"/>
      <c r="CB1292" s="16"/>
      <c r="CC1292" s="16"/>
      <c r="CD1292" s="16"/>
      <c r="CE1292" s="16"/>
      <c r="CF1292" s="16"/>
      <c r="CG1292" s="16"/>
      <c r="CH1292" s="16"/>
      <c r="CI1292" s="16"/>
      <c r="CJ1292" s="16"/>
      <c r="CK1292" s="16"/>
      <c r="CL1292" s="16"/>
      <c r="CM1292" s="16"/>
      <c r="CN1292" s="16"/>
      <c r="CO1292" s="16"/>
      <c r="CP1292" s="16"/>
      <c r="CQ1292" s="16"/>
      <c r="CR1292" s="16"/>
      <c r="CS1292" s="16"/>
      <c r="CT1292" s="16"/>
      <c r="CU1292" s="16"/>
      <c r="CV1292" s="16"/>
      <c r="CW1292" s="16"/>
      <c r="CX1292" s="16"/>
      <c r="CY1292" s="16"/>
      <c r="CZ1292" s="16"/>
      <c r="DA1292" s="16"/>
      <c r="DB1292" s="16"/>
      <c r="DC1292" s="16"/>
      <c r="DD1292" s="16"/>
      <c r="DE1292" s="16"/>
      <c r="DF1292" s="16"/>
      <c r="DG1292" s="16"/>
      <c r="DH1292" s="16"/>
      <c r="DI1292" s="16"/>
      <c r="DJ1292" s="16"/>
      <c r="DK1292" s="16"/>
      <c r="DL1292" s="16"/>
      <c r="DM1292" s="16"/>
      <c r="DN1292" s="16"/>
      <c r="DO1292" s="16"/>
      <c r="DP1292" s="16"/>
      <c r="DQ1292" s="16"/>
      <c r="DR1292" s="16"/>
      <c r="DS1292" s="16"/>
      <c r="DT1292" s="16"/>
      <c r="DU1292" s="16"/>
      <c r="DV1292" s="16"/>
      <c r="DW1292" s="16"/>
      <c r="DX1292" s="16"/>
      <c r="DY1292" s="16"/>
      <c r="DZ1292" s="16"/>
      <c r="EA1292" s="16"/>
      <c r="EB1292" s="16"/>
      <c r="EC1292" s="16"/>
      <c r="ED1292" s="16"/>
      <c r="EE1292" s="16"/>
      <c r="EF1292" s="16"/>
      <c r="EG1292" s="16"/>
      <c r="EH1292" s="16"/>
      <c r="EI1292" s="16"/>
      <c r="EJ1292" s="16"/>
      <c r="EK1292" s="16"/>
      <c r="EL1292" s="16"/>
      <c r="EM1292" s="16"/>
      <c r="EN1292" s="16"/>
      <c r="EO1292" s="16"/>
      <c r="EP1292" s="16"/>
      <c r="EQ1292" s="16"/>
      <c r="ER1292" s="16"/>
      <c r="ES1292" s="16"/>
      <c r="ET1292" s="16"/>
      <c r="EU1292" s="16"/>
      <c r="EV1292" s="16"/>
      <c r="EW1292" s="16"/>
      <c r="EX1292" s="16"/>
      <c r="EY1292" s="16"/>
      <c r="EZ1292" s="16"/>
      <c r="FA1292" s="16"/>
      <c r="FB1292" s="16"/>
      <c r="FC1292" s="16"/>
      <c r="FD1292" s="16"/>
      <c r="FE1292" s="16"/>
      <c r="FF1292" s="16"/>
      <c r="FG1292" s="16"/>
      <c r="FH1292" s="16"/>
      <c r="FI1292" s="16"/>
      <c r="FJ1292" s="16"/>
      <c r="FK1292" s="16"/>
      <c r="FL1292" s="16"/>
      <c r="FM1292" s="16"/>
      <c r="FN1292" s="16"/>
      <c r="FO1292" s="16"/>
      <c r="FP1292" s="16"/>
      <c r="FQ1292" s="16"/>
      <c r="FR1292" s="16"/>
      <c r="FS1292" s="16"/>
      <c r="FT1292" s="16"/>
      <c r="FU1292" s="16"/>
      <c r="FV1292" s="16"/>
      <c r="FW1292" s="16"/>
      <c r="FX1292" s="16"/>
      <c r="FY1292" s="16"/>
      <c r="FZ1292" s="16"/>
      <c r="GA1292" s="16"/>
      <c r="GB1292" s="16"/>
      <c r="GC1292" s="16"/>
      <c r="GD1292" s="16"/>
      <c r="GE1292" s="16"/>
      <c r="GF1292" s="16"/>
      <c r="GG1292" s="16"/>
      <c r="GH1292" s="16"/>
      <c r="GI1292" s="16"/>
      <c r="GJ1292" s="16"/>
      <c r="GK1292" s="16"/>
      <c r="GL1292" s="16"/>
      <c r="GM1292" s="16"/>
      <c r="GN1292" s="16"/>
      <c r="GO1292" s="16"/>
      <c r="GP1292" s="16"/>
      <c r="GQ1292" s="16"/>
      <c r="GR1292" s="16"/>
      <c r="GS1292" s="16"/>
      <c r="GT1292" s="16"/>
      <c r="GU1292" s="16"/>
      <c r="GV1292" s="16"/>
      <c r="GW1292" s="16"/>
      <c r="GX1292" s="16"/>
      <c r="GY1292" s="16"/>
      <c r="GZ1292" s="16"/>
      <c r="HA1292" s="16"/>
      <c r="HB1292" s="16"/>
      <c r="HC1292" s="16"/>
      <c r="HD1292" s="16"/>
      <c r="HE1292" s="16"/>
      <c r="HF1292" s="16"/>
      <c r="HG1292" s="16"/>
      <c r="HH1292" s="16"/>
      <c r="HI1292" s="16"/>
      <c r="HJ1292" s="16"/>
      <c r="HK1292" s="16"/>
      <c r="HL1292" s="16"/>
      <c r="HM1292" s="16"/>
      <c r="HN1292" s="16"/>
      <c r="HO1292" s="16"/>
      <c r="HP1292" s="16"/>
      <c r="HQ1292" s="16"/>
      <c r="HR1292" s="16"/>
      <c r="HS1292" s="16"/>
      <c r="HT1292" s="16"/>
      <c r="HU1292" s="16"/>
      <c r="HV1292" s="16"/>
      <c r="HW1292" s="16"/>
      <c r="HX1292" s="16"/>
      <c r="HY1292" s="16"/>
      <c r="HZ1292" s="16"/>
      <c r="IA1292" s="16"/>
      <c r="IB1292" s="16"/>
      <c r="IC1292" s="16"/>
      <c r="ID1292" s="16"/>
      <c r="IE1292" s="16"/>
      <c r="IF1292" s="16"/>
      <c r="IG1292" s="16"/>
      <c r="IH1292" s="16"/>
      <c r="II1292" s="16"/>
      <c r="IJ1292" s="16"/>
      <c r="IK1292" s="16"/>
      <c r="IL1292" s="16"/>
      <c r="IM1292" s="16"/>
      <c r="IN1292" s="16"/>
      <c r="IO1292" s="16"/>
      <c r="IP1292" s="16"/>
      <c r="IQ1292" s="16"/>
      <c r="IR1292" s="16"/>
      <c r="IS1292" s="16"/>
      <c r="IT1292" s="16"/>
      <c r="IU1292" s="16"/>
      <c r="IV1292" s="16"/>
      <c r="IW1292" s="16"/>
      <c r="IX1292" s="16"/>
      <c r="IY1292" s="16"/>
      <c r="IZ1292" s="16"/>
      <c r="JA1292" s="16"/>
      <c r="JB1292" s="16"/>
      <c r="JC1292" s="16"/>
      <c r="JD1292" s="16"/>
      <c r="JE1292" s="16"/>
      <c r="JF1292" s="16"/>
      <c r="JG1292" s="16"/>
      <c r="JH1292" s="16"/>
      <c r="JI1292" s="16"/>
      <c r="JJ1292" s="16"/>
      <c r="JK1292" s="16"/>
      <c r="JL1292" s="16"/>
      <c r="JM1292" s="16"/>
      <c r="JN1292" s="16"/>
      <c r="JO1292" s="16"/>
      <c r="JP1292" s="16"/>
    </row>
    <row r="1293" spans="2:276" s="18" customFormat="1" ht="15.75" customHeight="1" x14ac:dyDescent="0.25">
      <c r="B1293" s="16"/>
      <c r="C1293" s="16"/>
      <c r="D1293" s="16"/>
      <c r="E1293" s="16"/>
      <c r="F1293" s="16"/>
      <c r="G1293" s="16"/>
      <c r="H1293" s="16"/>
      <c r="I1293" s="16"/>
      <c r="J1293" s="16"/>
      <c r="K1293" s="16"/>
      <c r="L1293" s="16"/>
      <c r="M1293" s="16"/>
      <c r="N1293" s="16"/>
      <c r="O1293" s="16"/>
      <c r="P1293" s="16"/>
      <c r="Q1293" s="16"/>
      <c r="R1293" s="16"/>
      <c r="S1293" s="16"/>
      <c r="T1293" s="16"/>
      <c r="U1293" s="16"/>
      <c r="V1293" s="16"/>
      <c r="W1293" s="16"/>
      <c r="X1293" s="16"/>
      <c r="Y1293" s="16"/>
      <c r="Z1293" s="16"/>
      <c r="AA1293" s="16"/>
      <c r="AB1293" s="16"/>
      <c r="AC1293" s="16"/>
      <c r="AD1293" s="16"/>
      <c r="AE1293" s="16"/>
      <c r="AF1293" s="16"/>
      <c r="AG1293" s="16"/>
      <c r="AH1293" s="16"/>
      <c r="AI1293" s="16"/>
      <c r="AJ1293" s="16"/>
      <c r="AK1293" s="16"/>
      <c r="AL1293" s="16"/>
      <c r="AM1293" s="16"/>
      <c r="AN1293" s="16"/>
      <c r="AO1293" s="16"/>
      <c r="AP1293" s="16"/>
      <c r="AQ1293" s="16"/>
      <c r="AR1293" s="16"/>
      <c r="AS1293" s="16"/>
      <c r="AT1293" s="16"/>
      <c r="AU1293" s="16"/>
      <c r="AV1293" s="16"/>
      <c r="AW1293" s="16"/>
      <c r="AX1293" s="16"/>
      <c r="AY1293" s="16"/>
      <c r="AZ1293" s="16"/>
      <c r="BA1293" s="16"/>
      <c r="BB1293" s="16"/>
      <c r="BC1293" s="16"/>
      <c r="BD1293" s="16"/>
      <c r="BE1293" s="16"/>
      <c r="BF1293" s="16"/>
      <c r="BG1293" s="16"/>
      <c r="BH1293" s="16"/>
      <c r="BI1293" s="16"/>
      <c r="BJ1293" s="16"/>
      <c r="BK1293" s="16"/>
      <c r="BL1293" s="16"/>
      <c r="BM1293" s="16"/>
      <c r="BN1293" s="16"/>
      <c r="BO1293" s="16"/>
      <c r="BP1293" s="16"/>
      <c r="BQ1293" s="16"/>
      <c r="BR1293" s="16"/>
      <c r="BS1293" s="16"/>
      <c r="BT1293" s="16"/>
      <c r="BU1293" s="16"/>
      <c r="BV1293" s="16"/>
      <c r="BW1293" s="16"/>
      <c r="BX1293" s="16"/>
      <c r="BY1293" s="16"/>
      <c r="BZ1293" s="16"/>
      <c r="CA1293" s="16"/>
      <c r="CB1293" s="16"/>
      <c r="CC1293" s="16"/>
      <c r="CD1293" s="16"/>
      <c r="CE1293" s="16"/>
      <c r="CF1293" s="16"/>
      <c r="CG1293" s="16"/>
      <c r="CH1293" s="16"/>
      <c r="CI1293" s="16"/>
      <c r="CJ1293" s="16"/>
      <c r="CK1293" s="16"/>
      <c r="CL1293" s="16"/>
      <c r="CM1293" s="16"/>
      <c r="CN1293" s="16"/>
      <c r="CO1293" s="16"/>
      <c r="CP1293" s="16"/>
      <c r="CQ1293" s="16"/>
      <c r="CR1293" s="16"/>
      <c r="CS1293" s="16"/>
      <c r="CT1293" s="16"/>
      <c r="CU1293" s="16"/>
      <c r="CV1293" s="16"/>
      <c r="CW1293" s="16"/>
      <c r="CX1293" s="16"/>
      <c r="CY1293" s="16"/>
      <c r="CZ1293" s="16"/>
      <c r="DA1293" s="16"/>
      <c r="DB1293" s="16"/>
      <c r="DC1293" s="16"/>
      <c r="DD1293" s="16"/>
      <c r="DE1293" s="16"/>
      <c r="DF1293" s="16"/>
      <c r="DG1293" s="16"/>
      <c r="DH1293" s="16"/>
      <c r="DI1293" s="16"/>
      <c r="DJ1293" s="16"/>
      <c r="DK1293" s="16"/>
      <c r="DL1293" s="16"/>
      <c r="DM1293" s="16"/>
      <c r="DN1293" s="16"/>
      <c r="DO1293" s="16"/>
      <c r="DP1293" s="16"/>
      <c r="DQ1293" s="16"/>
      <c r="DR1293" s="16"/>
      <c r="DS1293" s="16"/>
      <c r="DT1293" s="16"/>
      <c r="DU1293" s="16"/>
      <c r="DV1293" s="16"/>
      <c r="DW1293" s="16"/>
      <c r="DX1293" s="16"/>
      <c r="DY1293" s="16"/>
      <c r="DZ1293" s="16"/>
      <c r="EA1293" s="16"/>
      <c r="EB1293" s="16"/>
      <c r="EC1293" s="16"/>
      <c r="ED1293" s="16"/>
      <c r="EE1293" s="16"/>
      <c r="EF1293" s="16"/>
      <c r="EG1293" s="16"/>
      <c r="EH1293" s="16"/>
      <c r="EI1293" s="16"/>
      <c r="EJ1293" s="16"/>
      <c r="EK1293" s="16"/>
      <c r="EL1293" s="16"/>
      <c r="EM1293" s="16"/>
      <c r="EN1293" s="16"/>
      <c r="EO1293" s="16"/>
      <c r="EP1293" s="16"/>
      <c r="EQ1293" s="16"/>
      <c r="ER1293" s="16"/>
      <c r="ES1293" s="16"/>
      <c r="ET1293" s="16"/>
      <c r="EU1293" s="16"/>
      <c r="EV1293" s="16"/>
      <c r="EW1293" s="16"/>
      <c r="EX1293" s="16"/>
      <c r="EY1293" s="16"/>
      <c r="EZ1293" s="16"/>
      <c r="FA1293" s="16"/>
      <c r="FB1293" s="16"/>
      <c r="FC1293" s="16"/>
      <c r="FD1293" s="16"/>
      <c r="FE1293" s="16"/>
      <c r="FF1293" s="16"/>
      <c r="FG1293" s="16"/>
      <c r="FH1293" s="16"/>
      <c r="FI1293" s="16"/>
      <c r="FJ1293" s="16"/>
      <c r="FK1293" s="16"/>
      <c r="FL1293" s="16"/>
      <c r="FM1293" s="16"/>
      <c r="FN1293" s="16"/>
      <c r="FO1293" s="16"/>
      <c r="FP1293" s="16"/>
      <c r="FQ1293" s="16"/>
      <c r="FR1293" s="16"/>
      <c r="FS1293" s="16"/>
      <c r="FT1293" s="16"/>
      <c r="FU1293" s="16"/>
      <c r="FV1293" s="16"/>
      <c r="FW1293" s="16"/>
      <c r="FX1293" s="16"/>
      <c r="FY1293" s="16"/>
      <c r="FZ1293" s="16"/>
      <c r="GA1293" s="16"/>
      <c r="GB1293" s="16"/>
      <c r="GC1293" s="16"/>
      <c r="GD1293" s="16"/>
      <c r="GE1293" s="16"/>
      <c r="GF1293" s="16"/>
      <c r="GG1293" s="16"/>
      <c r="GH1293" s="16"/>
      <c r="GI1293" s="16"/>
      <c r="GJ1293" s="16"/>
      <c r="GK1293" s="16"/>
      <c r="GL1293" s="16"/>
      <c r="GM1293" s="16"/>
      <c r="GN1293" s="16"/>
      <c r="GO1293" s="16"/>
      <c r="GP1293" s="16"/>
      <c r="GQ1293" s="16"/>
      <c r="GR1293" s="16"/>
      <c r="GS1293" s="16"/>
      <c r="GT1293" s="16"/>
      <c r="GU1293" s="16"/>
      <c r="GV1293" s="16"/>
      <c r="GW1293" s="16"/>
      <c r="GX1293" s="16"/>
      <c r="GY1293" s="16"/>
      <c r="GZ1293" s="16"/>
      <c r="HA1293" s="16"/>
      <c r="HB1293" s="16"/>
      <c r="HC1293" s="16"/>
      <c r="HD1293" s="16"/>
      <c r="HE1293" s="16"/>
      <c r="HF1293" s="16"/>
      <c r="HG1293" s="16"/>
      <c r="HH1293" s="16"/>
      <c r="HI1293" s="16"/>
      <c r="HJ1293" s="16"/>
      <c r="HK1293" s="16"/>
      <c r="HL1293" s="16"/>
      <c r="HM1293" s="16"/>
      <c r="HN1293" s="16"/>
      <c r="HO1293" s="16"/>
      <c r="HP1293" s="16"/>
      <c r="HQ1293" s="16"/>
      <c r="HR1293" s="16"/>
      <c r="HS1293" s="16"/>
      <c r="HT1293" s="16"/>
      <c r="HU1293" s="16"/>
      <c r="HV1293" s="16"/>
      <c r="HW1293" s="16"/>
      <c r="HX1293" s="16"/>
      <c r="HY1293" s="16"/>
      <c r="HZ1293" s="16"/>
      <c r="IA1293" s="16"/>
      <c r="IB1293" s="16"/>
      <c r="IC1293" s="16"/>
      <c r="ID1293" s="16"/>
      <c r="IE1293" s="16"/>
      <c r="IF1293" s="16"/>
      <c r="IG1293" s="16"/>
      <c r="IH1293" s="16"/>
      <c r="II1293" s="16"/>
      <c r="IJ1293" s="16"/>
      <c r="IK1293" s="16"/>
      <c r="IL1293" s="16"/>
      <c r="IM1293" s="16"/>
      <c r="IN1293" s="16"/>
      <c r="IO1293" s="16"/>
      <c r="IP1293" s="16"/>
      <c r="IQ1293" s="16"/>
      <c r="IR1293" s="16"/>
      <c r="IS1293" s="16"/>
      <c r="IT1293" s="16"/>
      <c r="IU1293" s="16"/>
      <c r="IV1293" s="16"/>
      <c r="IW1293" s="16"/>
      <c r="IX1293" s="16"/>
      <c r="IY1293" s="16"/>
      <c r="IZ1293" s="16"/>
      <c r="JA1293" s="16"/>
      <c r="JB1293" s="16"/>
      <c r="JC1293" s="16"/>
      <c r="JD1293" s="16"/>
      <c r="JE1293" s="16"/>
      <c r="JF1293" s="16"/>
      <c r="JG1293" s="16"/>
      <c r="JH1293" s="16"/>
      <c r="JI1293" s="16"/>
      <c r="JJ1293" s="16"/>
      <c r="JK1293" s="16"/>
      <c r="JL1293" s="16"/>
      <c r="JM1293" s="16"/>
      <c r="JN1293" s="16"/>
      <c r="JO1293" s="16"/>
      <c r="JP1293" s="16"/>
    </row>
    <row r="1294" spans="2:276" s="18" customFormat="1" ht="15.75" customHeight="1" x14ac:dyDescent="0.25">
      <c r="B1294" s="16"/>
      <c r="C1294" s="16"/>
      <c r="D1294" s="16"/>
      <c r="E1294" s="16"/>
      <c r="F1294" s="16"/>
      <c r="G1294" s="16"/>
      <c r="H1294" s="16"/>
      <c r="I1294" s="16"/>
      <c r="J1294" s="16"/>
      <c r="K1294" s="16"/>
      <c r="L1294" s="16"/>
      <c r="M1294" s="16"/>
      <c r="N1294" s="16"/>
      <c r="O1294" s="16"/>
      <c r="P1294" s="16"/>
      <c r="Q1294" s="16"/>
      <c r="R1294" s="16"/>
      <c r="S1294" s="16"/>
      <c r="T1294" s="16"/>
      <c r="U1294" s="16"/>
      <c r="V1294" s="16"/>
      <c r="W1294" s="16"/>
      <c r="X1294" s="16"/>
      <c r="Y1294" s="16"/>
      <c r="Z1294" s="16"/>
      <c r="AA1294" s="16"/>
      <c r="AB1294" s="16"/>
      <c r="AC1294" s="16"/>
      <c r="AD1294" s="16"/>
      <c r="AE1294" s="16"/>
      <c r="AF1294" s="16"/>
      <c r="AG1294" s="16"/>
      <c r="AH1294" s="16"/>
      <c r="AI1294" s="16"/>
      <c r="AJ1294" s="16"/>
      <c r="AK1294" s="16"/>
      <c r="AL1294" s="16"/>
      <c r="AM1294" s="16"/>
      <c r="AN1294" s="16"/>
      <c r="AO1294" s="16"/>
      <c r="AP1294" s="16"/>
      <c r="AQ1294" s="16"/>
      <c r="AR1294" s="16"/>
      <c r="AS1294" s="16"/>
      <c r="AT1294" s="16"/>
      <c r="AU1294" s="16"/>
      <c r="AV1294" s="16"/>
      <c r="AW1294" s="16"/>
      <c r="AX1294" s="16"/>
      <c r="AY1294" s="16"/>
      <c r="AZ1294" s="16"/>
      <c r="BA1294" s="16"/>
      <c r="BB1294" s="16"/>
      <c r="BC1294" s="16"/>
      <c r="BD1294" s="16"/>
      <c r="BE1294" s="16"/>
      <c r="BF1294" s="16"/>
      <c r="BG1294" s="16"/>
      <c r="BH1294" s="16"/>
      <c r="BI1294" s="16"/>
      <c r="BJ1294" s="16"/>
      <c r="BK1294" s="16"/>
      <c r="BL1294" s="16"/>
      <c r="BM1294" s="16"/>
      <c r="BN1294" s="16"/>
      <c r="BO1294" s="16"/>
      <c r="BP1294" s="16"/>
      <c r="BQ1294" s="16"/>
      <c r="BR1294" s="16"/>
      <c r="BS1294" s="16"/>
      <c r="BT1294" s="16"/>
      <c r="BU1294" s="16"/>
      <c r="BV1294" s="16"/>
      <c r="BW1294" s="16"/>
      <c r="BX1294" s="16"/>
      <c r="BY1294" s="16"/>
      <c r="BZ1294" s="16"/>
      <c r="CA1294" s="16"/>
      <c r="CB1294" s="16"/>
      <c r="CC1294" s="16"/>
      <c r="CD1294" s="16"/>
      <c r="CE1294" s="16"/>
      <c r="CF1294" s="16"/>
      <c r="CG1294" s="16"/>
      <c r="CH1294" s="16"/>
      <c r="CI1294" s="16"/>
      <c r="CJ1294" s="16"/>
      <c r="CK1294" s="16"/>
      <c r="CL1294" s="16"/>
      <c r="CM1294" s="16"/>
      <c r="CN1294" s="16"/>
      <c r="CO1294" s="16"/>
      <c r="CP1294" s="16"/>
      <c r="CQ1294" s="16"/>
      <c r="CR1294" s="16"/>
      <c r="CS1294" s="16"/>
      <c r="CT1294" s="16"/>
      <c r="CU1294" s="16"/>
      <c r="CV1294" s="16"/>
      <c r="CW1294" s="16"/>
      <c r="CX1294" s="16"/>
      <c r="CY1294" s="16"/>
      <c r="CZ1294" s="16"/>
      <c r="DA1294" s="16"/>
      <c r="DB1294" s="16"/>
      <c r="DC1294" s="16"/>
      <c r="DD1294" s="16"/>
      <c r="DE1294" s="16"/>
      <c r="DF1294" s="16"/>
      <c r="DG1294" s="16"/>
      <c r="DH1294" s="16"/>
      <c r="DI1294" s="16"/>
      <c r="DJ1294" s="16"/>
      <c r="DK1294" s="16"/>
      <c r="DL1294" s="16"/>
      <c r="DM1294" s="16"/>
      <c r="DN1294" s="16"/>
      <c r="DO1294" s="16"/>
      <c r="DP1294" s="16"/>
      <c r="DQ1294" s="16"/>
      <c r="DR1294" s="16"/>
      <c r="DS1294" s="16"/>
      <c r="DT1294" s="16"/>
      <c r="DU1294" s="16"/>
      <c r="DV1294" s="16"/>
      <c r="DW1294" s="16"/>
      <c r="DX1294" s="16"/>
      <c r="DY1294" s="16"/>
      <c r="DZ1294" s="16"/>
      <c r="EA1294" s="16"/>
      <c r="EB1294" s="16"/>
      <c r="EC1294" s="16"/>
      <c r="ED1294" s="16"/>
      <c r="EE1294" s="16"/>
      <c r="EF1294" s="16"/>
      <c r="EG1294" s="16"/>
      <c r="EH1294" s="16"/>
      <c r="EI1294" s="16"/>
      <c r="EJ1294" s="16"/>
      <c r="EK1294" s="16"/>
      <c r="EL1294" s="16"/>
      <c r="EM1294" s="16"/>
      <c r="EN1294" s="16"/>
      <c r="EO1294" s="16"/>
      <c r="EP1294" s="16"/>
      <c r="EQ1294" s="16"/>
      <c r="ER1294" s="16"/>
      <c r="ES1294" s="16"/>
      <c r="ET1294" s="16"/>
      <c r="EU1294" s="16"/>
      <c r="EV1294" s="16"/>
      <c r="EW1294" s="16"/>
      <c r="EX1294" s="16"/>
      <c r="EY1294" s="16"/>
      <c r="EZ1294" s="16"/>
      <c r="FA1294" s="16"/>
      <c r="FB1294" s="16"/>
      <c r="FC1294" s="16"/>
      <c r="FD1294" s="16"/>
      <c r="FE1294" s="16"/>
      <c r="FF1294" s="16"/>
      <c r="FG1294" s="16"/>
      <c r="FH1294" s="16"/>
      <c r="FI1294" s="16"/>
      <c r="FJ1294" s="16"/>
      <c r="FK1294" s="16"/>
      <c r="FL1294" s="16"/>
      <c r="FM1294" s="16"/>
      <c r="FN1294" s="16"/>
      <c r="FO1294" s="16"/>
      <c r="FP1294" s="16"/>
      <c r="FQ1294" s="16"/>
      <c r="FR1294" s="16"/>
      <c r="FS1294" s="16"/>
      <c r="FT1294" s="16"/>
      <c r="FU1294" s="16"/>
      <c r="FV1294" s="16"/>
      <c r="FW1294" s="16"/>
      <c r="FX1294" s="16"/>
      <c r="FY1294" s="16"/>
      <c r="FZ1294" s="16"/>
      <c r="GA1294" s="16"/>
      <c r="GB1294" s="16"/>
      <c r="GC1294" s="16"/>
      <c r="GD1294" s="16"/>
      <c r="GE1294" s="16"/>
      <c r="GF1294" s="16"/>
      <c r="GG1294" s="16"/>
      <c r="GH1294" s="16"/>
      <c r="GI1294" s="16"/>
      <c r="GJ1294" s="16"/>
      <c r="GK1294" s="16"/>
      <c r="GL1294" s="16"/>
      <c r="GM1294" s="16"/>
      <c r="GN1294" s="16"/>
      <c r="GO1294" s="16"/>
      <c r="GP1294" s="16"/>
      <c r="GQ1294" s="16"/>
      <c r="GR1294" s="16"/>
      <c r="GS1294" s="16"/>
      <c r="GT1294" s="16"/>
      <c r="GU1294" s="16"/>
      <c r="GV1294" s="16"/>
      <c r="GW1294" s="16"/>
      <c r="GX1294" s="16"/>
      <c r="GY1294" s="16"/>
      <c r="GZ1294" s="16"/>
      <c r="HA1294" s="16"/>
      <c r="HB1294" s="16"/>
      <c r="HC1294" s="16"/>
      <c r="HD1294" s="16"/>
      <c r="HE1294" s="16"/>
      <c r="HF1294" s="16"/>
      <c r="HG1294" s="16"/>
      <c r="HH1294" s="16"/>
      <c r="HI1294" s="16"/>
      <c r="HJ1294" s="16"/>
      <c r="HK1294" s="16"/>
      <c r="HL1294" s="16"/>
      <c r="HM1294" s="16"/>
      <c r="HN1294" s="16"/>
      <c r="HO1294" s="16"/>
      <c r="HP1294" s="16"/>
      <c r="HQ1294" s="16"/>
      <c r="HR1294" s="16"/>
      <c r="HS1294" s="16"/>
      <c r="HT1294" s="16"/>
      <c r="HU1294" s="16"/>
      <c r="HV1294" s="16"/>
      <c r="HW1294" s="16"/>
      <c r="HX1294" s="16"/>
      <c r="HY1294" s="16"/>
      <c r="HZ1294" s="16"/>
      <c r="IA1294" s="16"/>
      <c r="IB1294" s="16"/>
      <c r="IC1294" s="16"/>
      <c r="ID1294" s="16"/>
      <c r="IE1294" s="16"/>
      <c r="IF1294" s="16"/>
      <c r="IG1294" s="16"/>
      <c r="IH1294" s="16"/>
      <c r="II1294" s="16"/>
      <c r="IJ1294" s="16"/>
      <c r="IK1294" s="16"/>
      <c r="IL1294" s="16"/>
      <c r="IM1294" s="16"/>
      <c r="IN1294" s="16"/>
      <c r="IO1294" s="16"/>
      <c r="IP1294" s="16"/>
      <c r="IQ1294" s="16"/>
      <c r="IR1294" s="16"/>
      <c r="IS1294" s="16"/>
      <c r="IT1294" s="16"/>
      <c r="IU1294" s="16"/>
      <c r="IV1294" s="16"/>
      <c r="IW1294" s="16"/>
      <c r="IX1294" s="16"/>
      <c r="IY1294" s="16"/>
      <c r="IZ1294" s="16"/>
      <c r="JA1294" s="16"/>
      <c r="JB1294" s="16"/>
      <c r="JC1294" s="16"/>
      <c r="JD1294" s="16"/>
      <c r="JE1294" s="16"/>
      <c r="JF1294" s="16"/>
      <c r="JG1294" s="16"/>
      <c r="JH1294" s="16"/>
      <c r="JI1294" s="16"/>
      <c r="JJ1294" s="16"/>
      <c r="JK1294" s="16"/>
      <c r="JL1294" s="16"/>
      <c r="JM1294" s="16"/>
      <c r="JN1294" s="16"/>
      <c r="JO1294" s="16"/>
      <c r="JP1294" s="16"/>
    </row>
    <row r="1295" spans="2:276" s="18" customFormat="1" ht="15.75" customHeight="1" x14ac:dyDescent="0.25">
      <c r="B1295" s="16"/>
      <c r="C1295" s="16"/>
      <c r="D1295" s="16"/>
      <c r="E1295" s="16"/>
      <c r="F1295" s="16"/>
      <c r="G1295" s="16"/>
      <c r="H1295" s="16"/>
      <c r="I1295" s="16"/>
      <c r="J1295" s="16"/>
      <c r="K1295" s="16"/>
      <c r="L1295" s="16"/>
      <c r="M1295" s="16"/>
      <c r="N1295" s="16"/>
      <c r="O1295" s="16"/>
      <c r="P1295" s="16"/>
      <c r="Q1295" s="16"/>
      <c r="R1295" s="16"/>
      <c r="S1295" s="16"/>
      <c r="T1295" s="16"/>
      <c r="U1295" s="16"/>
      <c r="V1295" s="16"/>
      <c r="W1295" s="16"/>
      <c r="X1295" s="16"/>
      <c r="Y1295" s="16"/>
      <c r="Z1295" s="16"/>
      <c r="AA1295" s="16"/>
      <c r="AB1295" s="16"/>
      <c r="AC1295" s="16"/>
      <c r="AD1295" s="16"/>
      <c r="AE1295" s="16"/>
      <c r="AF1295" s="16"/>
      <c r="AG1295" s="16"/>
      <c r="AH1295" s="16"/>
      <c r="AI1295" s="16"/>
      <c r="AJ1295" s="16"/>
      <c r="AK1295" s="16"/>
      <c r="AL1295" s="16"/>
      <c r="AM1295" s="16"/>
      <c r="AN1295" s="16"/>
      <c r="AO1295" s="16"/>
      <c r="AP1295" s="16"/>
      <c r="AQ1295" s="16"/>
      <c r="AR1295" s="16"/>
      <c r="AS1295" s="16"/>
      <c r="AT1295" s="16"/>
      <c r="AU1295" s="16"/>
      <c r="AV1295" s="16"/>
      <c r="AW1295" s="16"/>
      <c r="AX1295" s="16"/>
      <c r="AY1295" s="16"/>
      <c r="AZ1295" s="16"/>
      <c r="BA1295" s="16"/>
      <c r="BB1295" s="16"/>
      <c r="BC1295" s="16"/>
      <c r="BD1295" s="16"/>
      <c r="BE1295" s="16"/>
      <c r="BF1295" s="16"/>
      <c r="BG1295" s="16"/>
      <c r="BH1295" s="16"/>
      <c r="BI1295" s="16"/>
      <c r="BJ1295" s="16"/>
      <c r="BK1295" s="16"/>
      <c r="BL1295" s="16"/>
      <c r="BM1295" s="16"/>
      <c r="BN1295" s="16"/>
      <c r="BO1295" s="16"/>
      <c r="BP1295" s="16"/>
      <c r="BQ1295" s="16"/>
      <c r="BR1295" s="16"/>
      <c r="BS1295" s="16"/>
      <c r="BT1295" s="16"/>
      <c r="BU1295" s="16"/>
      <c r="BV1295" s="16"/>
      <c r="BW1295" s="16"/>
      <c r="BX1295" s="16"/>
      <c r="BY1295" s="16"/>
      <c r="BZ1295" s="16"/>
      <c r="CA1295" s="16"/>
      <c r="CB1295" s="16"/>
      <c r="CC1295" s="16"/>
      <c r="CD1295" s="16"/>
      <c r="CE1295" s="16"/>
      <c r="CF1295" s="16"/>
      <c r="CG1295" s="16"/>
      <c r="CH1295" s="16"/>
      <c r="CI1295" s="16"/>
      <c r="CJ1295" s="16"/>
      <c r="CK1295" s="16"/>
      <c r="CL1295" s="16"/>
      <c r="CM1295" s="16"/>
      <c r="CN1295" s="16"/>
      <c r="CO1295" s="16"/>
      <c r="CP1295" s="16"/>
      <c r="CQ1295" s="16"/>
      <c r="CR1295" s="16"/>
      <c r="CS1295" s="16"/>
      <c r="CT1295" s="16"/>
      <c r="CU1295" s="16"/>
      <c r="CV1295" s="16"/>
      <c r="CW1295" s="16"/>
      <c r="CX1295" s="16"/>
      <c r="CY1295" s="16"/>
      <c r="CZ1295" s="16"/>
      <c r="DA1295" s="16"/>
      <c r="DB1295" s="16"/>
      <c r="DC1295" s="16"/>
      <c r="DD1295" s="16"/>
      <c r="DE1295" s="16"/>
      <c r="DF1295" s="16"/>
      <c r="DG1295" s="16"/>
      <c r="DH1295" s="16"/>
      <c r="DI1295" s="16"/>
      <c r="DJ1295" s="16"/>
      <c r="DK1295" s="16"/>
      <c r="DL1295" s="16"/>
      <c r="DM1295" s="16"/>
      <c r="DN1295" s="16"/>
      <c r="DO1295" s="16"/>
      <c r="DP1295" s="16"/>
      <c r="DQ1295" s="16"/>
      <c r="DR1295" s="16"/>
      <c r="DS1295" s="16"/>
      <c r="DT1295" s="16"/>
      <c r="DU1295" s="16"/>
      <c r="DV1295" s="16"/>
      <c r="DW1295" s="16"/>
      <c r="DX1295" s="16"/>
      <c r="DY1295" s="16"/>
      <c r="DZ1295" s="16"/>
      <c r="EA1295" s="16"/>
      <c r="EB1295" s="16"/>
      <c r="EC1295" s="16"/>
      <c r="ED1295" s="16"/>
      <c r="EE1295" s="16"/>
      <c r="EF1295" s="16"/>
      <c r="EG1295" s="16"/>
      <c r="EH1295" s="16"/>
      <c r="EI1295" s="16"/>
      <c r="EJ1295" s="16"/>
      <c r="EK1295" s="16"/>
      <c r="EL1295" s="16"/>
      <c r="EM1295" s="16"/>
      <c r="EN1295" s="16"/>
      <c r="EO1295" s="16"/>
      <c r="EP1295" s="16"/>
      <c r="EQ1295" s="16"/>
      <c r="ER1295" s="16"/>
      <c r="ES1295" s="16"/>
      <c r="ET1295" s="16"/>
      <c r="EU1295" s="16"/>
      <c r="EV1295" s="16"/>
      <c r="EW1295" s="16"/>
      <c r="EX1295" s="16"/>
      <c r="EY1295" s="16"/>
      <c r="EZ1295" s="16"/>
      <c r="FA1295" s="16"/>
      <c r="FB1295" s="16"/>
      <c r="FC1295" s="16"/>
      <c r="FD1295" s="16"/>
      <c r="FE1295" s="16"/>
      <c r="FF1295" s="16"/>
      <c r="FG1295" s="16"/>
      <c r="FH1295" s="16"/>
      <c r="FI1295" s="16"/>
      <c r="FJ1295" s="16"/>
      <c r="FK1295" s="16"/>
      <c r="FL1295" s="16"/>
      <c r="FM1295" s="16"/>
      <c r="FN1295" s="16"/>
      <c r="FO1295" s="16"/>
      <c r="FP1295" s="16"/>
      <c r="FQ1295" s="16"/>
      <c r="FR1295" s="16"/>
      <c r="FS1295" s="16"/>
      <c r="FT1295" s="16"/>
      <c r="FU1295" s="16"/>
      <c r="FV1295" s="16"/>
      <c r="FW1295" s="16"/>
      <c r="FX1295" s="16"/>
      <c r="FY1295" s="16"/>
      <c r="FZ1295" s="16"/>
      <c r="GA1295" s="16"/>
      <c r="GB1295" s="16"/>
      <c r="GC1295" s="16"/>
      <c r="GD1295" s="16"/>
      <c r="GE1295" s="16"/>
      <c r="GF1295" s="16"/>
      <c r="GG1295" s="16"/>
      <c r="GH1295" s="16"/>
      <c r="GI1295" s="16"/>
      <c r="GJ1295" s="16"/>
      <c r="GK1295" s="16"/>
      <c r="GL1295" s="16"/>
      <c r="GM1295" s="16"/>
      <c r="GN1295" s="16"/>
      <c r="GO1295" s="16"/>
      <c r="GP1295" s="16"/>
      <c r="GQ1295" s="16"/>
      <c r="GR1295" s="16"/>
      <c r="GS1295" s="16"/>
      <c r="GT1295" s="16"/>
      <c r="GU1295" s="16"/>
      <c r="GV1295" s="16"/>
      <c r="GW1295" s="16"/>
      <c r="GX1295" s="16"/>
      <c r="GY1295" s="16"/>
      <c r="GZ1295" s="16"/>
      <c r="HA1295" s="16"/>
      <c r="HB1295" s="16"/>
      <c r="HC1295" s="16"/>
      <c r="HD1295" s="16"/>
      <c r="HE1295" s="16"/>
      <c r="HF1295" s="16"/>
      <c r="HG1295" s="16"/>
      <c r="HH1295" s="16"/>
      <c r="HI1295" s="16"/>
      <c r="HJ1295" s="16"/>
      <c r="HK1295" s="16"/>
      <c r="HL1295" s="16"/>
      <c r="HM1295" s="16"/>
      <c r="HN1295" s="16"/>
      <c r="HO1295" s="16"/>
      <c r="HP1295" s="16"/>
      <c r="HQ1295" s="16"/>
      <c r="HR1295" s="16"/>
      <c r="HS1295" s="16"/>
      <c r="HT1295" s="16"/>
      <c r="HU1295" s="16"/>
      <c r="HV1295" s="16"/>
      <c r="HW1295" s="16"/>
      <c r="HX1295" s="16"/>
      <c r="HY1295" s="16"/>
      <c r="HZ1295" s="16"/>
      <c r="IA1295" s="16"/>
      <c r="IB1295" s="16"/>
      <c r="IC1295" s="16"/>
      <c r="ID1295" s="16"/>
      <c r="IE1295" s="16"/>
      <c r="IF1295" s="16"/>
      <c r="IG1295" s="16"/>
      <c r="IH1295" s="16"/>
      <c r="II1295" s="16"/>
      <c r="IJ1295" s="16"/>
      <c r="IK1295" s="16"/>
      <c r="IL1295" s="16"/>
      <c r="IM1295" s="16"/>
      <c r="IN1295" s="16"/>
      <c r="IO1295" s="16"/>
      <c r="IP1295" s="16"/>
      <c r="IQ1295" s="16"/>
      <c r="IR1295" s="16"/>
      <c r="IS1295" s="16"/>
      <c r="IT1295" s="16"/>
      <c r="IU1295" s="16"/>
      <c r="IV1295" s="16"/>
      <c r="IW1295" s="16"/>
      <c r="IX1295" s="16"/>
      <c r="IY1295" s="16"/>
      <c r="IZ1295" s="16"/>
      <c r="JA1295" s="16"/>
      <c r="JB1295" s="16"/>
      <c r="JC1295" s="16"/>
      <c r="JD1295" s="16"/>
      <c r="JE1295" s="16"/>
      <c r="JF1295" s="16"/>
      <c r="JG1295" s="16"/>
      <c r="JH1295" s="16"/>
      <c r="JI1295" s="16"/>
      <c r="JJ1295" s="16"/>
      <c r="JK1295" s="16"/>
      <c r="JL1295" s="16"/>
      <c r="JM1295" s="16"/>
      <c r="JN1295" s="16"/>
      <c r="JO1295" s="16"/>
      <c r="JP1295" s="16"/>
    </row>
    <row r="1296" spans="2:276" s="18" customFormat="1" ht="15.75" customHeight="1" x14ac:dyDescent="0.25">
      <c r="B1296" s="16"/>
      <c r="C1296" s="16"/>
      <c r="D1296" s="16"/>
      <c r="E1296" s="16"/>
      <c r="F1296" s="16"/>
      <c r="G1296" s="16"/>
      <c r="H1296" s="16"/>
      <c r="I1296" s="16"/>
      <c r="J1296" s="16"/>
      <c r="K1296" s="16"/>
      <c r="L1296" s="16"/>
      <c r="M1296" s="16"/>
      <c r="N1296" s="16"/>
      <c r="O1296" s="16"/>
      <c r="P1296" s="16"/>
      <c r="Q1296" s="16"/>
      <c r="R1296" s="16"/>
      <c r="S1296" s="16"/>
      <c r="T1296" s="16"/>
      <c r="U1296" s="16"/>
      <c r="V1296" s="16"/>
      <c r="W1296" s="16"/>
      <c r="X1296" s="16"/>
      <c r="Y1296" s="16"/>
      <c r="Z1296" s="16"/>
      <c r="AA1296" s="16"/>
      <c r="AB1296" s="16"/>
      <c r="AC1296" s="16"/>
      <c r="AD1296" s="16"/>
      <c r="AE1296" s="16"/>
      <c r="AF1296" s="16"/>
      <c r="AG1296" s="16"/>
      <c r="AH1296" s="16"/>
      <c r="AI1296" s="16"/>
      <c r="AJ1296" s="16"/>
      <c r="AK1296" s="16"/>
      <c r="AL1296" s="16"/>
      <c r="AM1296" s="16"/>
      <c r="AN1296" s="16"/>
      <c r="AO1296" s="16"/>
      <c r="AP1296" s="16"/>
      <c r="AQ1296" s="16"/>
      <c r="AR1296" s="16"/>
      <c r="AS1296" s="16"/>
      <c r="AT1296" s="16"/>
      <c r="AU1296" s="16"/>
      <c r="AV1296" s="16"/>
      <c r="AW1296" s="16"/>
      <c r="AX1296" s="16"/>
      <c r="AY1296" s="16"/>
      <c r="AZ1296" s="16"/>
      <c r="BA1296" s="16"/>
      <c r="BB1296" s="16"/>
      <c r="BC1296" s="16"/>
      <c r="BD1296" s="16"/>
      <c r="BE1296" s="16"/>
      <c r="BF1296" s="16"/>
      <c r="BG1296" s="16"/>
      <c r="BH1296" s="16"/>
      <c r="BI1296" s="16"/>
      <c r="BJ1296" s="16"/>
      <c r="BK1296" s="16"/>
      <c r="BL1296" s="16"/>
      <c r="BM1296" s="16"/>
      <c r="BN1296" s="16"/>
      <c r="BO1296" s="16"/>
      <c r="BP1296" s="16"/>
      <c r="BQ1296" s="16"/>
      <c r="BR1296" s="16"/>
      <c r="BS1296" s="16"/>
      <c r="BT1296" s="16"/>
      <c r="BU1296" s="16"/>
      <c r="BV1296" s="16"/>
      <c r="BW1296" s="16"/>
      <c r="BX1296" s="16"/>
      <c r="BY1296" s="16"/>
      <c r="BZ1296" s="16"/>
      <c r="CA1296" s="16"/>
      <c r="CB1296" s="16"/>
      <c r="CC1296" s="16"/>
      <c r="CD1296" s="16"/>
      <c r="CE1296" s="16"/>
      <c r="CF1296" s="16"/>
      <c r="CG1296" s="16"/>
      <c r="CH1296" s="16"/>
      <c r="CI1296" s="16"/>
      <c r="CJ1296" s="16"/>
      <c r="CK1296" s="16"/>
      <c r="CL1296" s="16"/>
      <c r="CM1296" s="16"/>
      <c r="CN1296" s="16"/>
      <c r="CO1296" s="16"/>
      <c r="CP1296" s="16"/>
      <c r="CQ1296" s="16"/>
      <c r="CR1296" s="16"/>
      <c r="CS1296" s="16"/>
      <c r="CT1296" s="16"/>
      <c r="CU1296" s="16"/>
      <c r="CV1296" s="16"/>
      <c r="CW1296" s="16"/>
      <c r="CX1296" s="16"/>
      <c r="CY1296" s="16"/>
      <c r="CZ1296" s="16"/>
      <c r="DA1296" s="16"/>
      <c r="DB1296" s="16"/>
      <c r="DC1296" s="16"/>
      <c r="DD1296" s="16"/>
      <c r="DE1296" s="16"/>
      <c r="DF1296" s="16"/>
      <c r="DG1296" s="16"/>
      <c r="DH1296" s="16"/>
      <c r="DI1296" s="16"/>
      <c r="DJ1296" s="16"/>
      <c r="DK1296" s="16"/>
      <c r="DL1296" s="16"/>
      <c r="DM1296" s="16"/>
      <c r="DN1296" s="16"/>
      <c r="DO1296" s="16"/>
      <c r="DP1296" s="16"/>
      <c r="DQ1296" s="16"/>
      <c r="DR1296" s="16"/>
      <c r="DS1296" s="16"/>
      <c r="DT1296" s="16"/>
      <c r="DU1296" s="16"/>
      <c r="DV1296" s="16"/>
      <c r="DW1296" s="16"/>
      <c r="DX1296" s="16"/>
      <c r="DY1296" s="16"/>
      <c r="DZ1296" s="16"/>
      <c r="EA1296" s="16"/>
      <c r="EB1296" s="16"/>
      <c r="EC1296" s="16"/>
      <c r="ED1296" s="16"/>
      <c r="EE1296" s="16"/>
      <c r="EF1296" s="16"/>
      <c r="EG1296" s="16"/>
      <c r="EH1296" s="16"/>
      <c r="EI1296" s="16"/>
      <c r="EJ1296" s="16"/>
      <c r="EK1296" s="16"/>
      <c r="EL1296" s="16"/>
      <c r="EM1296" s="16"/>
      <c r="EN1296" s="16"/>
      <c r="EO1296" s="16"/>
      <c r="EP1296" s="16"/>
      <c r="EQ1296" s="16"/>
      <c r="ER1296" s="16"/>
      <c r="ES1296" s="16"/>
      <c r="ET1296" s="16"/>
      <c r="EU1296" s="16"/>
      <c r="EV1296" s="16"/>
      <c r="EW1296" s="16"/>
      <c r="EX1296" s="16"/>
      <c r="EY1296" s="16"/>
      <c r="EZ1296" s="16"/>
      <c r="FA1296" s="16"/>
      <c r="FB1296" s="16"/>
      <c r="FC1296" s="16"/>
      <c r="FD1296" s="16"/>
      <c r="FE1296" s="16"/>
      <c r="FF1296" s="16"/>
      <c r="FG1296" s="16"/>
      <c r="FH1296" s="16"/>
      <c r="FI1296" s="16"/>
      <c r="FJ1296" s="16"/>
      <c r="FK1296" s="16"/>
      <c r="FL1296" s="16"/>
      <c r="FM1296" s="16"/>
      <c r="FN1296" s="16"/>
      <c r="FO1296" s="16"/>
      <c r="FP1296" s="16"/>
      <c r="FQ1296" s="16"/>
      <c r="FR1296" s="16"/>
      <c r="FS1296" s="16"/>
      <c r="FT1296" s="16"/>
      <c r="FU1296" s="16"/>
      <c r="FV1296" s="16"/>
      <c r="FW1296" s="16"/>
      <c r="FX1296" s="16"/>
      <c r="FY1296" s="16"/>
      <c r="FZ1296" s="16"/>
      <c r="GA1296" s="16"/>
      <c r="GB1296" s="16"/>
      <c r="GC1296" s="16"/>
      <c r="GD1296" s="16"/>
      <c r="GE1296" s="16"/>
      <c r="GF1296" s="16"/>
      <c r="GG1296" s="16"/>
      <c r="GH1296" s="16"/>
      <c r="GI1296" s="16"/>
      <c r="GJ1296" s="16"/>
      <c r="GK1296" s="16"/>
      <c r="GL1296" s="16"/>
      <c r="GM1296" s="16"/>
      <c r="GN1296" s="16"/>
      <c r="GO1296" s="16"/>
      <c r="GP1296" s="16"/>
      <c r="GQ1296" s="16"/>
      <c r="GR1296" s="16"/>
      <c r="GS1296" s="16"/>
      <c r="GT1296" s="16"/>
      <c r="GU1296" s="16"/>
      <c r="GV1296" s="16"/>
      <c r="GW1296" s="16"/>
      <c r="GX1296" s="16"/>
      <c r="GY1296" s="16"/>
      <c r="GZ1296" s="16"/>
      <c r="HA1296" s="16"/>
      <c r="HB1296" s="16"/>
      <c r="HC1296" s="16"/>
      <c r="HD1296" s="16"/>
      <c r="HE1296" s="16"/>
      <c r="HF1296" s="16"/>
      <c r="HG1296" s="16"/>
      <c r="HH1296" s="16"/>
      <c r="HI1296" s="16"/>
      <c r="HJ1296" s="16"/>
      <c r="HK1296" s="16"/>
      <c r="HL1296" s="16"/>
      <c r="HM1296" s="16"/>
      <c r="HN1296" s="16"/>
      <c r="HO1296" s="16"/>
      <c r="HP1296" s="16"/>
      <c r="HQ1296" s="16"/>
      <c r="HR1296" s="16"/>
      <c r="HS1296" s="16"/>
      <c r="HT1296" s="16"/>
      <c r="HU1296" s="16"/>
      <c r="HV1296" s="16"/>
      <c r="HW1296" s="16"/>
      <c r="HX1296" s="16"/>
      <c r="HY1296" s="16"/>
      <c r="HZ1296" s="16"/>
      <c r="IA1296" s="16"/>
      <c r="IB1296" s="16"/>
      <c r="IC1296" s="16"/>
      <c r="ID1296" s="16"/>
      <c r="IE1296" s="16"/>
      <c r="IF1296" s="16"/>
      <c r="IG1296" s="16"/>
      <c r="IH1296" s="16"/>
      <c r="II1296" s="16"/>
      <c r="IJ1296" s="16"/>
      <c r="IK1296" s="16"/>
      <c r="IL1296" s="16"/>
      <c r="IM1296" s="16"/>
      <c r="IN1296" s="16"/>
      <c r="IO1296" s="16"/>
      <c r="IP1296" s="16"/>
      <c r="IQ1296" s="16"/>
      <c r="IR1296" s="16"/>
      <c r="IS1296" s="16"/>
      <c r="IT1296" s="16"/>
      <c r="IU1296" s="16"/>
      <c r="IV1296" s="16"/>
      <c r="IW1296" s="16"/>
      <c r="IX1296" s="16"/>
      <c r="IY1296" s="16"/>
      <c r="IZ1296" s="16"/>
      <c r="JA1296" s="16"/>
      <c r="JB1296" s="16"/>
      <c r="JC1296" s="16"/>
      <c r="JD1296" s="16"/>
      <c r="JE1296" s="16"/>
      <c r="JF1296" s="16"/>
      <c r="JG1296" s="16"/>
      <c r="JH1296" s="16"/>
      <c r="JI1296" s="16"/>
      <c r="JJ1296" s="16"/>
      <c r="JK1296" s="16"/>
      <c r="JL1296" s="16"/>
      <c r="JM1296" s="16"/>
      <c r="JN1296" s="16"/>
      <c r="JO1296" s="16"/>
      <c r="JP1296" s="16"/>
    </row>
    <row r="1297" spans="2:276" s="18" customFormat="1" ht="15.75" customHeight="1" x14ac:dyDescent="0.25">
      <c r="B1297" s="16"/>
      <c r="C1297" s="16"/>
      <c r="D1297" s="16"/>
      <c r="E1297" s="16"/>
      <c r="F1297" s="16"/>
      <c r="G1297" s="16"/>
      <c r="H1297" s="16"/>
      <c r="I1297" s="16"/>
      <c r="J1297" s="16"/>
      <c r="K1297" s="16"/>
      <c r="L1297" s="16"/>
      <c r="M1297" s="16"/>
      <c r="N1297" s="16"/>
      <c r="O1297" s="16"/>
      <c r="P1297" s="16"/>
      <c r="Q1297" s="16"/>
      <c r="R1297" s="16"/>
      <c r="S1297" s="16"/>
      <c r="T1297" s="16"/>
      <c r="U1297" s="16"/>
      <c r="V1297" s="16"/>
      <c r="W1297" s="16"/>
      <c r="X1297" s="16"/>
      <c r="Y1297" s="16"/>
      <c r="Z1297" s="16"/>
      <c r="AA1297" s="16"/>
      <c r="AB1297" s="16"/>
      <c r="AC1297" s="16"/>
      <c r="AD1297" s="16"/>
      <c r="AE1297" s="16"/>
      <c r="AF1297" s="16"/>
      <c r="AG1297" s="16"/>
      <c r="AH1297" s="16"/>
      <c r="AI1297" s="16"/>
      <c r="AJ1297" s="16"/>
      <c r="AK1297" s="16"/>
      <c r="AL1297" s="16"/>
      <c r="AM1297" s="16"/>
      <c r="AN1297" s="16"/>
      <c r="AO1297" s="16"/>
      <c r="AP1297" s="16"/>
      <c r="AQ1297" s="16"/>
      <c r="AR1297" s="16"/>
      <c r="AS1297" s="16"/>
      <c r="AT1297" s="16"/>
      <c r="AU1297" s="16"/>
      <c r="AV1297" s="16"/>
      <c r="AW1297" s="16"/>
      <c r="AX1297" s="16"/>
      <c r="AY1297" s="16"/>
      <c r="AZ1297" s="16"/>
      <c r="BA1297" s="16"/>
      <c r="BB1297" s="16"/>
      <c r="BC1297" s="16"/>
      <c r="BD1297" s="16"/>
      <c r="BE1297" s="16"/>
      <c r="BF1297" s="16"/>
      <c r="BG1297" s="16"/>
      <c r="BH1297" s="16"/>
      <c r="BI1297" s="16"/>
      <c r="BJ1297" s="16"/>
      <c r="BK1297" s="16"/>
      <c r="BL1297" s="16"/>
      <c r="BM1297" s="16"/>
      <c r="BN1297" s="16"/>
      <c r="BO1297" s="16"/>
      <c r="BP1297" s="16"/>
      <c r="BQ1297" s="16"/>
      <c r="BR1297" s="16"/>
      <c r="BS1297" s="16"/>
      <c r="BT1297" s="16"/>
      <c r="BU1297" s="16"/>
      <c r="BV1297" s="16"/>
      <c r="BW1297" s="16"/>
      <c r="BX1297" s="16"/>
      <c r="BY1297" s="16"/>
      <c r="BZ1297" s="16"/>
      <c r="CA1297" s="16"/>
      <c r="CB1297" s="16"/>
      <c r="CC1297" s="16"/>
      <c r="CD1297" s="16"/>
      <c r="CE1297" s="16"/>
      <c r="CF1297" s="16"/>
      <c r="CG1297" s="16"/>
      <c r="CH1297" s="16"/>
      <c r="CI1297" s="16"/>
      <c r="CJ1297" s="16"/>
      <c r="CK1297" s="16"/>
      <c r="CL1297" s="16"/>
      <c r="CM1297" s="16"/>
      <c r="CN1297" s="16"/>
      <c r="CO1297" s="16"/>
      <c r="CP1297" s="16"/>
      <c r="CQ1297" s="16"/>
      <c r="CR1297" s="16"/>
      <c r="CS1297" s="16"/>
      <c r="CT1297" s="16"/>
      <c r="CU1297" s="16"/>
      <c r="CV1297" s="16"/>
      <c r="CW1297" s="16"/>
      <c r="CX1297" s="16"/>
      <c r="CY1297" s="16"/>
      <c r="CZ1297" s="16"/>
      <c r="DA1297" s="16"/>
      <c r="DB1297" s="16"/>
      <c r="DC1297" s="16"/>
      <c r="DD1297" s="16"/>
      <c r="DE1297" s="16"/>
      <c r="DF1297" s="16"/>
      <c r="DG1297" s="16"/>
      <c r="DH1297" s="16"/>
      <c r="DI1297" s="16"/>
      <c r="DJ1297" s="16"/>
      <c r="DK1297" s="16"/>
      <c r="DL1297" s="16"/>
      <c r="DM1297" s="16"/>
      <c r="DN1297" s="16"/>
      <c r="DO1297" s="16"/>
      <c r="DP1297" s="16"/>
      <c r="DQ1297" s="16"/>
      <c r="DR1297" s="16"/>
      <c r="DS1297" s="16"/>
      <c r="DT1297" s="16"/>
      <c r="DU1297" s="16"/>
      <c r="DV1297" s="16"/>
      <c r="DW1297" s="16"/>
      <c r="DX1297" s="16"/>
      <c r="DY1297" s="16"/>
      <c r="DZ1297" s="16"/>
      <c r="EA1297" s="16"/>
      <c r="EB1297" s="16"/>
      <c r="EC1297" s="16"/>
      <c r="ED1297" s="16"/>
      <c r="EE1297" s="16"/>
      <c r="EF1297" s="16"/>
      <c r="EG1297" s="16"/>
      <c r="EH1297" s="16"/>
      <c r="EI1297" s="16"/>
      <c r="EJ1297" s="16"/>
      <c r="EK1297" s="16"/>
      <c r="EL1297" s="16"/>
      <c r="EM1297" s="16"/>
      <c r="EN1297" s="16"/>
      <c r="EO1297" s="16"/>
      <c r="EP1297" s="16"/>
      <c r="EQ1297" s="16"/>
      <c r="ER1297" s="16"/>
      <c r="ES1297" s="16"/>
      <c r="ET1297" s="16"/>
      <c r="EU1297" s="16"/>
      <c r="EV1297" s="16"/>
      <c r="EW1297" s="16"/>
      <c r="EX1297" s="16"/>
      <c r="EY1297" s="16"/>
      <c r="EZ1297" s="16"/>
      <c r="FA1297" s="16"/>
      <c r="FB1297" s="16"/>
      <c r="FC1297" s="16"/>
      <c r="FD1297" s="16"/>
      <c r="FE1297" s="16"/>
      <c r="FF1297" s="16"/>
      <c r="FG1297" s="16"/>
      <c r="FH1297" s="16"/>
      <c r="FI1297" s="16"/>
      <c r="FJ1297" s="16"/>
      <c r="FK1297" s="16"/>
      <c r="FL1297" s="16"/>
      <c r="FM1297" s="16"/>
      <c r="FN1297" s="16"/>
      <c r="FO1297" s="16"/>
      <c r="FP1297" s="16"/>
      <c r="FQ1297" s="16"/>
      <c r="FR1297" s="16"/>
      <c r="FS1297" s="16"/>
      <c r="FT1297" s="16"/>
      <c r="FU1297" s="16"/>
      <c r="FV1297" s="16"/>
      <c r="FW1297" s="16"/>
      <c r="FX1297" s="16"/>
      <c r="FY1297" s="16"/>
      <c r="FZ1297" s="16"/>
      <c r="GA1297" s="16"/>
      <c r="GB1297" s="16"/>
      <c r="GC1297" s="16"/>
      <c r="GD1297" s="16"/>
      <c r="GE1297" s="16"/>
      <c r="GF1297" s="16"/>
      <c r="GG1297" s="16"/>
      <c r="GH1297" s="16"/>
      <c r="GI1297" s="16"/>
      <c r="GJ1297" s="16"/>
      <c r="GK1297" s="16"/>
      <c r="GL1297" s="16"/>
      <c r="GM1297" s="16"/>
      <c r="GN1297" s="16"/>
      <c r="GO1297" s="16"/>
      <c r="GP1297" s="16"/>
      <c r="GQ1297" s="16"/>
      <c r="GR1297" s="16"/>
      <c r="GS1297" s="16"/>
      <c r="GT1297" s="16"/>
      <c r="GU1297" s="16"/>
      <c r="GV1297" s="16"/>
      <c r="GW1297" s="16"/>
      <c r="GX1297" s="16"/>
      <c r="GY1297" s="16"/>
      <c r="GZ1297" s="16"/>
      <c r="HA1297" s="16"/>
      <c r="HB1297" s="16"/>
      <c r="HC1297" s="16"/>
      <c r="HD1297" s="16"/>
      <c r="HE1297" s="16"/>
      <c r="HF1297" s="16"/>
      <c r="HG1297" s="16"/>
      <c r="HH1297" s="16"/>
      <c r="HI1297" s="16"/>
      <c r="HJ1297" s="16"/>
      <c r="HK1297" s="16"/>
      <c r="HL1297" s="16"/>
      <c r="HM1297" s="16"/>
      <c r="HN1297" s="16"/>
      <c r="HO1297" s="16"/>
      <c r="HP1297" s="16"/>
      <c r="HQ1297" s="16"/>
      <c r="HR1297" s="16"/>
      <c r="HS1297" s="16"/>
      <c r="HT1297" s="16"/>
      <c r="HU1297" s="16"/>
      <c r="HV1297" s="16"/>
      <c r="HW1297" s="16"/>
      <c r="HX1297" s="16"/>
      <c r="HY1297" s="16"/>
      <c r="HZ1297" s="16"/>
      <c r="IA1297" s="16"/>
      <c r="IB1297" s="16"/>
      <c r="IC1297" s="16"/>
      <c r="ID1297" s="16"/>
      <c r="IE1297" s="16"/>
      <c r="IF1297" s="16"/>
      <c r="IG1297" s="16"/>
      <c r="IH1297" s="16"/>
      <c r="II1297" s="16"/>
      <c r="IJ1297" s="16"/>
      <c r="IK1297" s="16"/>
      <c r="IL1297" s="16"/>
      <c r="IM1297" s="16"/>
      <c r="IN1297" s="16"/>
      <c r="IO1297" s="16"/>
      <c r="IP1297" s="16"/>
      <c r="IQ1297" s="16"/>
      <c r="IR1297" s="16"/>
      <c r="IS1297" s="16"/>
      <c r="IT1297" s="16"/>
      <c r="IU1297" s="16"/>
      <c r="IV1297" s="16"/>
      <c r="IW1297" s="16"/>
      <c r="IX1297" s="16"/>
      <c r="IY1297" s="16"/>
      <c r="IZ1297" s="16"/>
      <c r="JA1297" s="16"/>
      <c r="JB1297" s="16"/>
      <c r="JC1297" s="16"/>
      <c r="JD1297" s="16"/>
      <c r="JE1297" s="16"/>
      <c r="JF1297" s="16"/>
      <c r="JG1297" s="16"/>
      <c r="JH1297" s="16"/>
      <c r="JI1297" s="16"/>
      <c r="JJ1297" s="16"/>
      <c r="JK1297" s="16"/>
      <c r="JL1297" s="16"/>
      <c r="JM1297" s="16"/>
      <c r="JN1297" s="16"/>
      <c r="JO1297" s="16"/>
      <c r="JP1297" s="16"/>
    </row>
    <row r="1298" spans="2:276" s="18" customFormat="1" ht="15.75" customHeight="1" x14ac:dyDescent="0.25">
      <c r="B1298" s="16"/>
      <c r="C1298" s="16"/>
      <c r="D1298" s="16"/>
      <c r="E1298" s="16"/>
      <c r="F1298" s="16"/>
      <c r="G1298" s="16"/>
      <c r="H1298" s="16"/>
      <c r="I1298" s="16"/>
      <c r="J1298" s="16"/>
      <c r="K1298" s="16"/>
      <c r="L1298" s="16"/>
      <c r="M1298" s="16"/>
      <c r="N1298" s="16"/>
      <c r="O1298" s="16"/>
      <c r="P1298" s="16"/>
      <c r="Q1298" s="16"/>
      <c r="R1298" s="16"/>
      <c r="S1298" s="16"/>
      <c r="T1298" s="16"/>
      <c r="U1298" s="16"/>
      <c r="V1298" s="16"/>
      <c r="W1298" s="16"/>
      <c r="X1298" s="16"/>
      <c r="Y1298" s="16"/>
      <c r="Z1298" s="16"/>
      <c r="AA1298" s="16"/>
      <c r="AB1298" s="16"/>
      <c r="AC1298" s="16"/>
      <c r="AD1298" s="16"/>
      <c r="AE1298" s="16"/>
      <c r="AF1298" s="16"/>
      <c r="AG1298" s="16"/>
      <c r="AH1298" s="16"/>
      <c r="AI1298" s="16"/>
      <c r="AJ1298" s="16"/>
      <c r="AK1298" s="16"/>
      <c r="AL1298" s="16"/>
      <c r="AM1298" s="16"/>
      <c r="AN1298" s="16"/>
      <c r="AO1298" s="16"/>
      <c r="AP1298" s="16"/>
      <c r="AQ1298" s="16"/>
      <c r="AR1298" s="16"/>
      <c r="AS1298" s="16"/>
      <c r="AT1298" s="16"/>
      <c r="AU1298" s="16"/>
      <c r="AV1298" s="16"/>
      <c r="AW1298" s="16"/>
      <c r="AX1298" s="16"/>
      <c r="AY1298" s="16"/>
      <c r="AZ1298" s="16"/>
      <c r="BA1298" s="16"/>
      <c r="BB1298" s="16"/>
      <c r="BC1298" s="16"/>
      <c r="BD1298" s="16"/>
      <c r="BE1298" s="16"/>
      <c r="BF1298" s="16"/>
      <c r="BG1298" s="16"/>
      <c r="BH1298" s="16"/>
      <c r="BI1298" s="16"/>
      <c r="BJ1298" s="16"/>
      <c r="BK1298" s="16"/>
      <c r="BL1298" s="16"/>
      <c r="BM1298" s="16"/>
      <c r="BN1298" s="16"/>
      <c r="BO1298" s="16"/>
      <c r="BP1298" s="16"/>
      <c r="BQ1298" s="16"/>
      <c r="BR1298" s="16"/>
      <c r="BS1298" s="16"/>
      <c r="BT1298" s="16"/>
      <c r="BU1298" s="16"/>
      <c r="BV1298" s="16"/>
      <c r="BW1298" s="16"/>
      <c r="BX1298" s="16"/>
      <c r="BY1298" s="16"/>
      <c r="BZ1298" s="16"/>
      <c r="CA1298" s="16"/>
      <c r="CB1298" s="16"/>
      <c r="CC1298" s="16"/>
      <c r="CD1298" s="16"/>
      <c r="CE1298" s="16"/>
      <c r="CF1298" s="16"/>
      <c r="CG1298" s="16"/>
      <c r="CH1298" s="16"/>
      <c r="CI1298" s="16"/>
      <c r="CJ1298" s="16"/>
      <c r="CK1298" s="16"/>
      <c r="CL1298" s="16"/>
      <c r="CM1298" s="16"/>
      <c r="CN1298" s="16"/>
      <c r="CO1298" s="16"/>
      <c r="CP1298" s="16"/>
      <c r="CQ1298" s="16"/>
      <c r="CR1298" s="16"/>
      <c r="CS1298" s="16"/>
      <c r="CT1298" s="16"/>
      <c r="CU1298" s="16"/>
      <c r="CV1298" s="16"/>
      <c r="CW1298" s="16"/>
      <c r="CX1298" s="16"/>
      <c r="CY1298" s="16"/>
      <c r="CZ1298" s="16"/>
      <c r="DA1298" s="16"/>
      <c r="DB1298" s="16"/>
      <c r="DC1298" s="16"/>
      <c r="DD1298" s="16"/>
      <c r="DE1298" s="16"/>
      <c r="DF1298" s="16"/>
      <c r="DG1298" s="16"/>
      <c r="DH1298" s="16"/>
      <c r="DI1298" s="16"/>
      <c r="DJ1298" s="16"/>
      <c r="DK1298" s="16"/>
      <c r="DL1298" s="16"/>
      <c r="DM1298" s="16"/>
      <c r="DN1298" s="16"/>
      <c r="DO1298" s="16"/>
      <c r="DP1298" s="16"/>
      <c r="DQ1298" s="16"/>
      <c r="DR1298" s="16"/>
      <c r="DS1298" s="16"/>
      <c r="DT1298" s="16"/>
      <c r="DU1298" s="16"/>
      <c r="DV1298" s="16"/>
      <c r="DW1298" s="16"/>
      <c r="DX1298" s="16"/>
      <c r="DY1298" s="16"/>
      <c r="DZ1298" s="16"/>
      <c r="EA1298" s="16"/>
      <c r="EB1298" s="16"/>
      <c r="EC1298" s="16"/>
      <c r="ED1298" s="16"/>
      <c r="EE1298" s="16"/>
      <c r="EF1298" s="16"/>
      <c r="EG1298" s="16"/>
      <c r="EH1298" s="16"/>
      <c r="EI1298" s="16"/>
      <c r="EJ1298" s="16"/>
      <c r="EK1298" s="16"/>
      <c r="EL1298" s="16"/>
      <c r="EM1298" s="16"/>
      <c r="EN1298" s="16"/>
      <c r="EO1298" s="16"/>
      <c r="EP1298" s="16"/>
      <c r="EQ1298" s="16"/>
      <c r="ER1298" s="16"/>
      <c r="ES1298" s="16"/>
      <c r="ET1298" s="16"/>
      <c r="EU1298" s="16"/>
      <c r="EV1298" s="16"/>
      <c r="EW1298" s="16"/>
      <c r="EX1298" s="16"/>
      <c r="EY1298" s="16"/>
      <c r="EZ1298" s="16"/>
      <c r="FA1298" s="16"/>
      <c r="FB1298" s="16"/>
      <c r="FC1298" s="16"/>
      <c r="FD1298" s="16"/>
      <c r="FE1298" s="16"/>
      <c r="FF1298" s="16"/>
      <c r="FG1298" s="16"/>
      <c r="FH1298" s="16"/>
      <c r="FI1298" s="16"/>
      <c r="FJ1298" s="16"/>
      <c r="FK1298" s="16"/>
      <c r="FL1298" s="16"/>
      <c r="FM1298" s="16"/>
      <c r="FN1298" s="16"/>
      <c r="FO1298" s="16"/>
      <c r="FP1298" s="16"/>
      <c r="FQ1298" s="16"/>
      <c r="FR1298" s="16"/>
      <c r="FS1298" s="16"/>
      <c r="FT1298" s="16"/>
      <c r="FU1298" s="16"/>
      <c r="FV1298" s="16"/>
      <c r="FW1298" s="16"/>
      <c r="FX1298" s="16"/>
      <c r="FY1298" s="16"/>
      <c r="FZ1298" s="16"/>
      <c r="GA1298" s="16"/>
      <c r="GB1298" s="16"/>
      <c r="GC1298" s="16"/>
      <c r="GD1298" s="16"/>
      <c r="GE1298" s="16"/>
      <c r="GF1298" s="16"/>
      <c r="GG1298" s="16"/>
      <c r="GH1298" s="16"/>
      <c r="GI1298" s="16"/>
      <c r="GJ1298" s="16"/>
      <c r="GK1298" s="16"/>
      <c r="GL1298" s="16"/>
      <c r="GM1298" s="16"/>
      <c r="GN1298" s="16"/>
      <c r="GO1298" s="16"/>
      <c r="GP1298" s="16"/>
      <c r="GQ1298" s="16"/>
      <c r="GR1298" s="16"/>
      <c r="GS1298" s="16"/>
      <c r="GT1298" s="16"/>
      <c r="GU1298" s="16"/>
      <c r="GV1298" s="16"/>
      <c r="GW1298" s="16"/>
      <c r="GX1298" s="16"/>
      <c r="GY1298" s="16"/>
      <c r="GZ1298" s="16"/>
      <c r="HA1298" s="16"/>
      <c r="HB1298" s="16"/>
      <c r="HC1298" s="16"/>
      <c r="HD1298" s="16"/>
      <c r="HE1298" s="16"/>
      <c r="HF1298" s="16"/>
      <c r="HG1298" s="16"/>
      <c r="HH1298" s="16"/>
      <c r="HI1298" s="16"/>
      <c r="HJ1298" s="16"/>
      <c r="HK1298" s="16"/>
      <c r="HL1298" s="16"/>
      <c r="HM1298" s="16"/>
      <c r="HN1298" s="16"/>
      <c r="HO1298" s="16"/>
      <c r="HP1298" s="16"/>
      <c r="HQ1298" s="16"/>
      <c r="HR1298" s="16"/>
      <c r="HS1298" s="16"/>
      <c r="HT1298" s="16"/>
      <c r="HU1298" s="16"/>
      <c r="HV1298" s="16"/>
      <c r="HW1298" s="16"/>
      <c r="HX1298" s="16"/>
      <c r="HY1298" s="16"/>
      <c r="HZ1298" s="16"/>
      <c r="IA1298" s="16"/>
      <c r="IB1298" s="16"/>
      <c r="IC1298" s="16"/>
      <c r="ID1298" s="16"/>
      <c r="IE1298" s="16"/>
      <c r="IF1298" s="16"/>
      <c r="IG1298" s="16"/>
      <c r="IH1298" s="16"/>
      <c r="II1298" s="16"/>
      <c r="IJ1298" s="16"/>
      <c r="IK1298" s="16"/>
      <c r="IL1298" s="16"/>
      <c r="IM1298" s="16"/>
      <c r="IN1298" s="16"/>
      <c r="IO1298" s="16"/>
      <c r="IP1298" s="16"/>
      <c r="IQ1298" s="16"/>
      <c r="IR1298" s="16"/>
      <c r="IS1298" s="16"/>
      <c r="IT1298" s="16"/>
      <c r="IU1298" s="16"/>
      <c r="IV1298" s="16"/>
      <c r="IW1298" s="16"/>
      <c r="IX1298" s="16"/>
      <c r="IY1298" s="16"/>
      <c r="IZ1298" s="16"/>
      <c r="JA1298" s="16"/>
      <c r="JB1298" s="16"/>
      <c r="JC1298" s="16"/>
      <c r="JD1298" s="16"/>
      <c r="JE1298" s="16"/>
      <c r="JF1298" s="16"/>
      <c r="JG1298" s="16"/>
      <c r="JH1298" s="16"/>
      <c r="JI1298" s="16"/>
      <c r="JJ1298" s="16"/>
      <c r="JK1298" s="16"/>
      <c r="JL1298" s="16"/>
      <c r="JM1298" s="16"/>
      <c r="JN1298" s="16"/>
      <c r="JO1298" s="16"/>
      <c r="JP1298" s="16"/>
    </row>
    <row r="1299" spans="2:276" s="18" customFormat="1" ht="15.75" customHeight="1" x14ac:dyDescent="0.25">
      <c r="B1299" s="16"/>
      <c r="C1299" s="16"/>
      <c r="D1299" s="16"/>
      <c r="E1299" s="16"/>
      <c r="F1299" s="16"/>
      <c r="G1299" s="16"/>
      <c r="H1299" s="16"/>
      <c r="I1299" s="16"/>
      <c r="J1299" s="16"/>
      <c r="K1299" s="16"/>
      <c r="L1299" s="16"/>
      <c r="M1299" s="16"/>
      <c r="N1299" s="16"/>
      <c r="O1299" s="16"/>
      <c r="P1299" s="16"/>
      <c r="Q1299" s="16"/>
      <c r="R1299" s="16"/>
      <c r="S1299" s="16"/>
      <c r="T1299" s="16"/>
      <c r="U1299" s="16"/>
      <c r="V1299" s="16"/>
      <c r="W1299" s="16"/>
      <c r="X1299" s="16"/>
      <c r="Y1299" s="16"/>
      <c r="Z1299" s="16"/>
      <c r="AA1299" s="16"/>
      <c r="AB1299" s="16"/>
      <c r="AC1299" s="16"/>
      <c r="AD1299" s="16"/>
      <c r="AE1299" s="16"/>
      <c r="AF1299" s="16"/>
      <c r="AG1299" s="16"/>
      <c r="AH1299" s="16"/>
      <c r="AI1299" s="16"/>
      <c r="AJ1299" s="16"/>
      <c r="AK1299" s="16"/>
      <c r="AL1299" s="16"/>
      <c r="AM1299" s="16"/>
      <c r="AN1299" s="16"/>
      <c r="AO1299" s="16"/>
      <c r="AP1299" s="16"/>
      <c r="AQ1299" s="16"/>
      <c r="AR1299" s="16"/>
      <c r="AS1299" s="16"/>
      <c r="AT1299" s="16"/>
      <c r="AU1299" s="16"/>
      <c r="AV1299" s="16"/>
      <c r="AW1299" s="16"/>
      <c r="AX1299" s="16"/>
      <c r="AY1299" s="16"/>
      <c r="AZ1299" s="16"/>
      <c r="BA1299" s="16"/>
      <c r="BB1299" s="16"/>
      <c r="BC1299" s="16"/>
      <c r="BD1299" s="16"/>
      <c r="BE1299" s="16"/>
      <c r="BF1299" s="16"/>
      <c r="BG1299" s="16"/>
      <c r="BH1299" s="16"/>
      <c r="BI1299" s="16"/>
      <c r="BJ1299" s="16"/>
      <c r="BK1299" s="16"/>
      <c r="BL1299" s="16"/>
      <c r="BM1299" s="16"/>
      <c r="BN1299" s="16"/>
      <c r="BO1299" s="16"/>
      <c r="BP1299" s="16"/>
      <c r="BQ1299" s="16"/>
      <c r="BR1299" s="16"/>
      <c r="BS1299" s="16"/>
      <c r="BT1299" s="16"/>
      <c r="BU1299" s="16"/>
      <c r="BV1299" s="16"/>
      <c r="BW1299" s="16"/>
      <c r="BX1299" s="16"/>
      <c r="BY1299" s="16"/>
      <c r="BZ1299" s="16"/>
      <c r="CA1299" s="16"/>
      <c r="CB1299" s="16"/>
      <c r="CC1299" s="16"/>
      <c r="CD1299" s="16"/>
      <c r="CE1299" s="16"/>
      <c r="CF1299" s="16"/>
      <c r="CG1299" s="16"/>
      <c r="CH1299" s="16"/>
      <c r="CI1299" s="16"/>
      <c r="CJ1299" s="16"/>
      <c r="CK1299" s="16"/>
      <c r="CL1299" s="16"/>
      <c r="CM1299" s="16"/>
      <c r="CN1299" s="16"/>
      <c r="CO1299" s="16"/>
      <c r="CP1299" s="16"/>
      <c r="CQ1299" s="16"/>
      <c r="CR1299" s="16"/>
      <c r="CS1299" s="16"/>
      <c r="CT1299" s="16"/>
      <c r="CU1299" s="16"/>
      <c r="CV1299" s="16"/>
      <c r="CW1299" s="16"/>
      <c r="CX1299" s="16"/>
      <c r="CY1299" s="16"/>
      <c r="CZ1299" s="16"/>
      <c r="DA1299" s="16"/>
      <c r="DB1299" s="16"/>
      <c r="DC1299" s="16"/>
      <c r="DD1299" s="16"/>
      <c r="DE1299" s="16"/>
      <c r="DF1299" s="16"/>
      <c r="DG1299" s="16"/>
      <c r="DH1299" s="16"/>
      <c r="DI1299" s="16"/>
      <c r="DJ1299" s="16"/>
      <c r="DK1299" s="16"/>
      <c r="DL1299" s="16"/>
      <c r="DM1299" s="16"/>
      <c r="DN1299" s="16"/>
      <c r="DO1299" s="16"/>
      <c r="DP1299" s="16"/>
      <c r="DQ1299" s="16"/>
      <c r="DR1299" s="16"/>
      <c r="DS1299" s="16"/>
      <c r="DT1299" s="16"/>
      <c r="DU1299" s="16"/>
      <c r="DV1299" s="16"/>
      <c r="DW1299" s="16"/>
      <c r="DX1299" s="16"/>
      <c r="DY1299" s="16"/>
      <c r="DZ1299" s="16"/>
      <c r="EA1299" s="16"/>
      <c r="EB1299" s="16"/>
      <c r="EC1299" s="16"/>
      <c r="ED1299" s="16"/>
      <c r="EE1299" s="16"/>
      <c r="EF1299" s="16"/>
      <c r="EG1299" s="16"/>
      <c r="EH1299" s="16"/>
      <c r="EI1299" s="16"/>
      <c r="EJ1299" s="16"/>
      <c r="EK1299" s="16"/>
      <c r="EL1299" s="16"/>
      <c r="EM1299" s="16"/>
      <c r="EN1299" s="16"/>
      <c r="EO1299" s="16"/>
      <c r="EP1299" s="16"/>
      <c r="EQ1299" s="16"/>
      <c r="ER1299" s="16"/>
      <c r="ES1299" s="16"/>
      <c r="ET1299" s="16"/>
      <c r="EU1299" s="16"/>
      <c r="EV1299" s="16"/>
      <c r="EW1299" s="16"/>
      <c r="EX1299" s="16"/>
      <c r="EY1299" s="16"/>
      <c r="EZ1299" s="16"/>
      <c r="FA1299" s="16"/>
      <c r="FB1299" s="16"/>
      <c r="FC1299" s="16"/>
      <c r="FD1299" s="16"/>
      <c r="FE1299" s="16"/>
      <c r="FF1299" s="16"/>
      <c r="FG1299" s="16"/>
      <c r="FH1299" s="16"/>
      <c r="FI1299" s="16"/>
      <c r="FJ1299" s="16"/>
      <c r="FK1299" s="16"/>
      <c r="FL1299" s="16"/>
      <c r="FM1299" s="16"/>
      <c r="FN1299" s="16"/>
      <c r="FO1299" s="16"/>
      <c r="FP1299" s="16"/>
      <c r="FQ1299" s="16"/>
      <c r="FR1299" s="16"/>
      <c r="FS1299" s="16"/>
      <c r="FT1299" s="16"/>
      <c r="FU1299" s="16"/>
      <c r="FV1299" s="16"/>
      <c r="FW1299" s="16"/>
      <c r="FX1299" s="16"/>
      <c r="FY1299" s="16"/>
      <c r="FZ1299" s="16"/>
      <c r="GA1299" s="16"/>
      <c r="GB1299" s="16"/>
      <c r="GC1299" s="16"/>
      <c r="GD1299" s="16"/>
      <c r="GE1299" s="16"/>
      <c r="GF1299" s="16"/>
      <c r="GG1299" s="16"/>
      <c r="GH1299" s="16"/>
      <c r="GI1299" s="16"/>
      <c r="GJ1299" s="16"/>
      <c r="GK1299" s="16"/>
      <c r="GL1299" s="16"/>
      <c r="GM1299" s="16"/>
      <c r="GN1299" s="16"/>
      <c r="GO1299" s="16"/>
      <c r="GP1299" s="16"/>
      <c r="GQ1299" s="16"/>
      <c r="GR1299" s="16"/>
      <c r="GS1299" s="16"/>
      <c r="GT1299" s="16"/>
      <c r="GU1299" s="16"/>
      <c r="GV1299" s="16"/>
      <c r="GW1299" s="16"/>
      <c r="GX1299" s="16"/>
      <c r="GY1299" s="16"/>
      <c r="GZ1299" s="16"/>
      <c r="HA1299" s="16"/>
      <c r="HB1299" s="16"/>
      <c r="HC1299" s="16"/>
      <c r="HD1299" s="16"/>
      <c r="HE1299" s="16"/>
      <c r="HF1299" s="16"/>
      <c r="HG1299" s="16"/>
      <c r="HH1299" s="16"/>
      <c r="HI1299" s="16"/>
      <c r="HJ1299" s="16"/>
      <c r="HK1299" s="16"/>
      <c r="HL1299" s="16"/>
      <c r="HM1299" s="16"/>
      <c r="HN1299" s="16"/>
      <c r="HO1299" s="16"/>
      <c r="HP1299" s="16"/>
      <c r="HQ1299" s="16"/>
      <c r="HR1299" s="16"/>
      <c r="HS1299" s="16"/>
      <c r="HT1299" s="16"/>
      <c r="HU1299" s="16"/>
      <c r="HV1299" s="16"/>
      <c r="HW1299" s="16"/>
      <c r="HX1299" s="16"/>
      <c r="HY1299" s="16"/>
      <c r="HZ1299" s="16"/>
      <c r="IA1299" s="16"/>
      <c r="IB1299" s="16"/>
      <c r="IC1299" s="16"/>
      <c r="ID1299" s="16"/>
      <c r="IE1299" s="16"/>
      <c r="IF1299" s="16"/>
      <c r="IG1299" s="16"/>
      <c r="IH1299" s="16"/>
      <c r="II1299" s="16"/>
      <c r="IJ1299" s="16"/>
      <c r="IK1299" s="16"/>
      <c r="IL1299" s="16"/>
      <c r="IM1299" s="16"/>
      <c r="IN1299" s="16"/>
      <c r="IO1299" s="16"/>
      <c r="IP1299" s="16"/>
      <c r="IQ1299" s="16"/>
      <c r="IR1299" s="16"/>
      <c r="IS1299" s="16"/>
      <c r="IT1299" s="16"/>
      <c r="IU1299" s="16"/>
      <c r="IV1299" s="16"/>
      <c r="IW1299" s="16"/>
      <c r="IX1299" s="16"/>
      <c r="IY1299" s="16"/>
      <c r="IZ1299" s="16"/>
      <c r="JA1299" s="16"/>
      <c r="JB1299" s="16"/>
      <c r="JC1299" s="16"/>
      <c r="JD1299" s="16"/>
      <c r="JE1299" s="16"/>
      <c r="JF1299" s="16"/>
      <c r="JG1299" s="16"/>
      <c r="JH1299" s="16"/>
      <c r="JI1299" s="16"/>
      <c r="JJ1299" s="16"/>
      <c r="JK1299" s="16"/>
      <c r="JL1299" s="16"/>
      <c r="JM1299" s="16"/>
      <c r="JN1299" s="16"/>
      <c r="JO1299" s="16"/>
      <c r="JP1299" s="16"/>
    </row>
    <row r="1300" spans="2:276" s="18" customFormat="1" ht="15.75" customHeight="1" x14ac:dyDescent="0.25">
      <c r="B1300" s="16"/>
      <c r="C1300" s="16"/>
      <c r="D1300" s="16"/>
      <c r="E1300" s="16"/>
      <c r="F1300" s="16"/>
      <c r="G1300" s="16"/>
      <c r="H1300" s="16"/>
      <c r="I1300" s="16"/>
      <c r="J1300" s="16"/>
      <c r="K1300" s="16"/>
      <c r="L1300" s="16"/>
      <c r="M1300" s="16"/>
      <c r="N1300" s="16"/>
      <c r="O1300" s="16"/>
      <c r="P1300" s="16"/>
      <c r="Q1300" s="16"/>
      <c r="R1300" s="16"/>
      <c r="S1300" s="16"/>
      <c r="T1300" s="16"/>
      <c r="U1300" s="16"/>
      <c r="V1300" s="16"/>
      <c r="W1300" s="16"/>
      <c r="X1300" s="16"/>
      <c r="Y1300" s="16"/>
      <c r="Z1300" s="16"/>
      <c r="AA1300" s="16"/>
      <c r="AB1300" s="16"/>
      <c r="AC1300" s="16"/>
      <c r="AD1300" s="16"/>
      <c r="AE1300" s="16"/>
      <c r="AF1300" s="16"/>
      <c r="AG1300" s="16"/>
      <c r="AH1300" s="16"/>
      <c r="AI1300" s="16"/>
      <c r="AJ1300" s="16"/>
      <c r="AK1300" s="16"/>
      <c r="AL1300" s="16"/>
      <c r="AM1300" s="16"/>
      <c r="AN1300" s="16"/>
      <c r="AO1300" s="16"/>
      <c r="AP1300" s="16"/>
      <c r="AQ1300" s="16"/>
      <c r="AR1300" s="16"/>
      <c r="AS1300" s="16"/>
      <c r="AT1300" s="16"/>
      <c r="AU1300" s="16"/>
      <c r="AV1300" s="16"/>
      <c r="AW1300" s="16"/>
      <c r="AX1300" s="16"/>
      <c r="AY1300" s="16"/>
      <c r="AZ1300" s="16"/>
      <c r="BA1300" s="16"/>
      <c r="BB1300" s="16"/>
      <c r="BC1300" s="16"/>
      <c r="BD1300" s="16"/>
      <c r="BE1300" s="16"/>
      <c r="BF1300" s="16"/>
      <c r="BG1300" s="16"/>
      <c r="BH1300" s="16"/>
      <c r="BI1300" s="16"/>
      <c r="BJ1300" s="16"/>
      <c r="BK1300" s="16"/>
      <c r="BL1300" s="16"/>
      <c r="BM1300" s="16"/>
      <c r="BN1300" s="16"/>
      <c r="BO1300" s="16"/>
      <c r="BP1300" s="16"/>
      <c r="BQ1300" s="16"/>
      <c r="BR1300" s="16"/>
      <c r="BS1300" s="16"/>
      <c r="BT1300" s="16"/>
      <c r="BU1300" s="16"/>
      <c r="BV1300" s="16"/>
      <c r="BW1300" s="16"/>
      <c r="BX1300" s="16"/>
      <c r="BY1300" s="16"/>
      <c r="BZ1300" s="16"/>
      <c r="CA1300" s="16"/>
      <c r="CB1300" s="16"/>
      <c r="CC1300" s="16"/>
      <c r="CD1300" s="16"/>
      <c r="CE1300" s="16"/>
      <c r="CF1300" s="16"/>
      <c r="CG1300" s="16"/>
      <c r="CH1300" s="16"/>
      <c r="CI1300" s="16"/>
      <c r="CJ1300" s="16"/>
      <c r="CK1300" s="16"/>
      <c r="CL1300" s="16"/>
      <c r="CM1300" s="16"/>
      <c r="CN1300" s="16"/>
      <c r="CO1300" s="16"/>
      <c r="CP1300" s="16"/>
      <c r="CQ1300" s="16"/>
      <c r="CR1300" s="16"/>
      <c r="CS1300" s="16"/>
      <c r="CT1300" s="16"/>
      <c r="CU1300" s="16"/>
      <c r="CV1300" s="16"/>
      <c r="CW1300" s="16"/>
      <c r="CX1300" s="16"/>
      <c r="CY1300" s="16"/>
      <c r="CZ1300" s="16"/>
      <c r="DA1300" s="16"/>
      <c r="DB1300" s="16"/>
      <c r="DC1300" s="16"/>
      <c r="DD1300" s="16"/>
      <c r="DE1300" s="16"/>
      <c r="DF1300" s="16"/>
      <c r="DG1300" s="16"/>
      <c r="DH1300" s="16"/>
      <c r="DI1300" s="16"/>
      <c r="DJ1300" s="16"/>
      <c r="DK1300" s="16"/>
      <c r="DL1300" s="16"/>
      <c r="DM1300" s="16"/>
      <c r="DN1300" s="16"/>
      <c r="DO1300" s="16"/>
      <c r="DP1300" s="16"/>
      <c r="DQ1300" s="16"/>
      <c r="DR1300" s="16"/>
      <c r="DS1300" s="16"/>
      <c r="DT1300" s="16"/>
      <c r="DU1300" s="16"/>
      <c r="DV1300" s="16"/>
      <c r="DW1300" s="16"/>
      <c r="DX1300" s="16"/>
      <c r="DY1300" s="16"/>
      <c r="DZ1300" s="16"/>
      <c r="EA1300" s="16"/>
      <c r="EB1300" s="16"/>
      <c r="EC1300" s="16"/>
      <c r="ED1300" s="16"/>
      <c r="EE1300" s="16"/>
      <c r="EF1300" s="16"/>
      <c r="EG1300" s="16"/>
      <c r="EH1300" s="16"/>
      <c r="EI1300" s="16"/>
      <c r="EJ1300" s="16"/>
      <c r="EK1300" s="16"/>
      <c r="EL1300" s="16"/>
      <c r="EM1300" s="16"/>
      <c r="EN1300" s="16"/>
      <c r="EO1300" s="16"/>
      <c r="EP1300" s="16"/>
      <c r="EQ1300" s="16"/>
      <c r="ER1300" s="16"/>
      <c r="ES1300" s="16"/>
      <c r="ET1300" s="16"/>
      <c r="EU1300" s="16"/>
      <c r="EV1300" s="16"/>
      <c r="EW1300" s="16"/>
      <c r="EX1300" s="16"/>
      <c r="EY1300" s="16"/>
      <c r="EZ1300" s="16"/>
      <c r="FA1300" s="16"/>
      <c r="FB1300" s="16"/>
      <c r="FC1300" s="16"/>
      <c r="FD1300" s="16"/>
      <c r="FE1300" s="16"/>
      <c r="FF1300" s="16"/>
      <c r="FG1300" s="16"/>
      <c r="FH1300" s="16"/>
      <c r="FI1300" s="16"/>
      <c r="FJ1300" s="16"/>
      <c r="FK1300" s="16"/>
      <c r="FL1300" s="16"/>
      <c r="FM1300" s="16"/>
      <c r="FN1300" s="16"/>
      <c r="FO1300" s="16"/>
      <c r="FP1300" s="16"/>
      <c r="FQ1300" s="16"/>
      <c r="FR1300" s="16"/>
      <c r="FS1300" s="16"/>
      <c r="FT1300" s="16"/>
      <c r="FU1300" s="16"/>
      <c r="FV1300" s="16"/>
      <c r="FW1300" s="16"/>
      <c r="FX1300" s="16"/>
      <c r="FY1300" s="16"/>
      <c r="FZ1300" s="16"/>
      <c r="GA1300" s="16"/>
      <c r="GB1300" s="16"/>
      <c r="GC1300" s="16"/>
      <c r="GD1300" s="16"/>
      <c r="GE1300" s="16"/>
      <c r="GF1300" s="16"/>
      <c r="GG1300" s="16"/>
      <c r="GH1300" s="16"/>
      <c r="GI1300" s="16"/>
      <c r="GJ1300" s="16"/>
      <c r="GK1300" s="16"/>
      <c r="GL1300" s="16"/>
      <c r="GM1300" s="16"/>
      <c r="GN1300" s="16"/>
      <c r="GO1300" s="16"/>
      <c r="GP1300" s="16"/>
      <c r="GQ1300" s="16"/>
      <c r="GR1300" s="16"/>
      <c r="GS1300" s="16"/>
      <c r="GT1300" s="16"/>
      <c r="GU1300" s="16"/>
      <c r="GV1300" s="16"/>
      <c r="GW1300" s="16"/>
      <c r="GX1300" s="16"/>
      <c r="GY1300" s="16"/>
      <c r="GZ1300" s="16"/>
      <c r="HA1300" s="16"/>
      <c r="HB1300" s="16"/>
      <c r="HC1300" s="16"/>
      <c r="HD1300" s="16"/>
      <c r="HE1300" s="16"/>
      <c r="HF1300" s="16"/>
      <c r="HG1300" s="16"/>
      <c r="HH1300" s="16"/>
      <c r="HI1300" s="16"/>
      <c r="HJ1300" s="16"/>
      <c r="HK1300" s="16"/>
      <c r="HL1300" s="16"/>
      <c r="HM1300" s="16"/>
      <c r="HN1300" s="16"/>
      <c r="HO1300" s="16"/>
      <c r="HP1300" s="16"/>
      <c r="HQ1300" s="16"/>
      <c r="HR1300" s="16"/>
      <c r="HS1300" s="16"/>
      <c r="HT1300" s="16"/>
      <c r="HU1300" s="16"/>
      <c r="HV1300" s="16"/>
      <c r="HW1300" s="16"/>
      <c r="HX1300" s="16"/>
      <c r="HY1300" s="16"/>
      <c r="HZ1300" s="16"/>
      <c r="IA1300" s="16"/>
      <c r="IB1300" s="16"/>
      <c r="IC1300" s="16"/>
      <c r="ID1300" s="16"/>
      <c r="IE1300" s="16"/>
      <c r="IF1300" s="16"/>
      <c r="IG1300" s="16"/>
      <c r="IH1300" s="16"/>
      <c r="II1300" s="16"/>
      <c r="IJ1300" s="16"/>
      <c r="IK1300" s="16"/>
      <c r="IL1300" s="16"/>
      <c r="IM1300" s="16"/>
      <c r="IN1300" s="16"/>
      <c r="IO1300" s="16"/>
      <c r="IP1300" s="16"/>
      <c r="IQ1300" s="16"/>
      <c r="IR1300" s="16"/>
      <c r="IS1300" s="16"/>
      <c r="IT1300" s="16"/>
      <c r="IU1300" s="16"/>
      <c r="IV1300" s="16"/>
      <c r="IW1300" s="16"/>
      <c r="IX1300" s="16"/>
      <c r="IY1300" s="16"/>
      <c r="IZ1300" s="16"/>
      <c r="JA1300" s="16"/>
      <c r="JB1300" s="16"/>
      <c r="JC1300" s="16"/>
      <c r="JD1300" s="16"/>
      <c r="JE1300" s="16"/>
      <c r="JF1300" s="16"/>
      <c r="JG1300" s="16"/>
      <c r="JH1300" s="16"/>
      <c r="JI1300" s="16"/>
      <c r="JJ1300" s="16"/>
      <c r="JK1300" s="16"/>
      <c r="JL1300" s="16"/>
      <c r="JM1300" s="16"/>
      <c r="JN1300" s="16"/>
      <c r="JO1300" s="16"/>
      <c r="JP1300" s="16"/>
    </row>
    <row r="1301" spans="2:276" s="18" customFormat="1" ht="15.75" customHeight="1" x14ac:dyDescent="0.25">
      <c r="B1301" s="16"/>
      <c r="C1301" s="16"/>
      <c r="D1301" s="16"/>
      <c r="E1301" s="16"/>
      <c r="F1301" s="16"/>
      <c r="G1301" s="16"/>
      <c r="H1301" s="16"/>
      <c r="I1301" s="16"/>
      <c r="J1301" s="16"/>
      <c r="K1301" s="16"/>
      <c r="L1301" s="16"/>
      <c r="M1301" s="16"/>
      <c r="N1301" s="16"/>
      <c r="O1301" s="16"/>
      <c r="P1301" s="16"/>
      <c r="Q1301" s="16"/>
      <c r="R1301" s="16"/>
      <c r="S1301" s="16"/>
      <c r="T1301" s="16"/>
      <c r="U1301" s="16"/>
      <c r="V1301" s="16"/>
      <c r="W1301" s="16"/>
      <c r="X1301" s="16"/>
      <c r="Y1301" s="16"/>
      <c r="Z1301" s="16"/>
      <c r="AA1301" s="16"/>
      <c r="AB1301" s="16"/>
      <c r="AC1301" s="16"/>
      <c r="AD1301" s="16"/>
      <c r="AE1301" s="16"/>
      <c r="AF1301" s="16"/>
      <c r="AG1301" s="16"/>
      <c r="AH1301" s="16"/>
      <c r="AI1301" s="16"/>
      <c r="AJ1301" s="16"/>
      <c r="AK1301" s="16"/>
      <c r="AL1301" s="16"/>
      <c r="AM1301" s="16"/>
      <c r="AN1301" s="16"/>
      <c r="AO1301" s="16"/>
      <c r="AP1301" s="16"/>
      <c r="AQ1301" s="16"/>
      <c r="AR1301" s="16"/>
      <c r="AS1301" s="16"/>
      <c r="AT1301" s="16"/>
      <c r="AU1301" s="16"/>
      <c r="AV1301" s="16"/>
      <c r="AW1301" s="16"/>
      <c r="AX1301" s="16"/>
      <c r="AY1301" s="16"/>
      <c r="AZ1301" s="16"/>
      <c r="BA1301" s="16"/>
      <c r="BB1301" s="16"/>
      <c r="BC1301" s="16"/>
      <c r="BD1301" s="16"/>
      <c r="BE1301" s="16"/>
      <c r="BF1301" s="16"/>
      <c r="BG1301" s="16"/>
      <c r="BH1301" s="16"/>
      <c r="BI1301" s="16"/>
      <c r="BJ1301" s="16"/>
      <c r="BK1301" s="16"/>
      <c r="BL1301" s="16"/>
      <c r="BM1301" s="16"/>
      <c r="BN1301" s="16"/>
      <c r="BO1301" s="16"/>
      <c r="BP1301" s="16"/>
      <c r="BQ1301" s="16"/>
      <c r="BR1301" s="16"/>
      <c r="BS1301" s="16"/>
      <c r="BT1301" s="16"/>
      <c r="BU1301" s="16"/>
      <c r="BV1301" s="16"/>
      <c r="BW1301" s="16"/>
      <c r="BX1301" s="16"/>
      <c r="BY1301" s="16"/>
      <c r="BZ1301" s="16"/>
      <c r="CA1301" s="16"/>
      <c r="CB1301" s="16"/>
      <c r="CC1301" s="16"/>
      <c r="CD1301" s="16"/>
      <c r="CE1301" s="16"/>
      <c r="CF1301" s="16"/>
      <c r="CG1301" s="16"/>
      <c r="CH1301" s="16"/>
      <c r="CI1301" s="16"/>
      <c r="CJ1301" s="16"/>
      <c r="CK1301" s="16"/>
      <c r="CL1301" s="16"/>
      <c r="CM1301" s="16"/>
      <c r="CN1301" s="16"/>
      <c r="CO1301" s="16"/>
      <c r="CP1301" s="16"/>
      <c r="CQ1301" s="16"/>
      <c r="CR1301" s="16"/>
      <c r="CS1301" s="16"/>
      <c r="CT1301" s="16"/>
      <c r="CU1301" s="16"/>
      <c r="CV1301" s="16"/>
      <c r="CW1301" s="16"/>
      <c r="CX1301" s="16"/>
      <c r="CY1301" s="16"/>
      <c r="CZ1301" s="16"/>
      <c r="DA1301" s="16"/>
      <c r="DB1301" s="16"/>
      <c r="DC1301" s="16"/>
      <c r="DD1301" s="16"/>
      <c r="DE1301" s="16"/>
      <c r="DF1301" s="16"/>
      <c r="DG1301" s="16"/>
      <c r="DH1301" s="16"/>
      <c r="DI1301" s="16"/>
      <c r="DJ1301" s="16"/>
      <c r="DK1301" s="16"/>
      <c r="DL1301" s="16"/>
      <c r="DM1301" s="16"/>
      <c r="DN1301" s="16"/>
      <c r="DO1301" s="16"/>
      <c r="DP1301" s="16"/>
      <c r="DQ1301" s="16"/>
      <c r="DR1301" s="16"/>
      <c r="DS1301" s="16"/>
      <c r="DT1301" s="16"/>
      <c r="DU1301" s="16"/>
      <c r="DV1301" s="16"/>
      <c r="DW1301" s="16"/>
      <c r="DX1301" s="16"/>
      <c r="DY1301" s="16"/>
      <c r="DZ1301" s="16"/>
      <c r="EA1301" s="16"/>
      <c r="EB1301" s="16"/>
      <c r="EC1301" s="16"/>
      <c r="ED1301" s="16"/>
      <c r="EE1301" s="16"/>
      <c r="EF1301" s="16"/>
      <c r="EG1301" s="16"/>
      <c r="EH1301" s="16"/>
      <c r="EI1301" s="16"/>
      <c r="EJ1301" s="16"/>
      <c r="EK1301" s="16"/>
      <c r="EL1301" s="16"/>
      <c r="EM1301" s="16"/>
      <c r="EN1301" s="16"/>
      <c r="EO1301" s="16"/>
      <c r="EP1301" s="16"/>
      <c r="EQ1301" s="16"/>
      <c r="ER1301" s="16"/>
      <c r="ES1301" s="16"/>
      <c r="ET1301" s="16"/>
      <c r="EU1301" s="16"/>
      <c r="EV1301" s="16"/>
      <c r="EW1301" s="16"/>
      <c r="EX1301" s="16"/>
      <c r="EY1301" s="16"/>
      <c r="EZ1301" s="16"/>
      <c r="FA1301" s="16"/>
      <c r="FB1301" s="16"/>
      <c r="FC1301" s="16"/>
      <c r="FD1301" s="16"/>
      <c r="FE1301" s="16"/>
      <c r="FF1301" s="16"/>
      <c r="FG1301" s="16"/>
      <c r="FH1301" s="16"/>
      <c r="FI1301" s="16"/>
      <c r="FJ1301" s="16"/>
      <c r="FK1301" s="16"/>
      <c r="FL1301" s="16"/>
      <c r="FM1301" s="16"/>
      <c r="FN1301" s="16"/>
      <c r="FO1301" s="16"/>
      <c r="FP1301" s="16"/>
      <c r="FQ1301" s="16"/>
      <c r="FR1301" s="16"/>
      <c r="FS1301" s="16"/>
      <c r="FT1301" s="16"/>
      <c r="FU1301" s="16"/>
      <c r="FV1301" s="16"/>
      <c r="FW1301" s="16"/>
      <c r="FX1301" s="16"/>
      <c r="FY1301" s="16"/>
      <c r="FZ1301" s="16"/>
      <c r="GA1301" s="16"/>
      <c r="GB1301" s="16"/>
      <c r="GC1301" s="16"/>
      <c r="GD1301" s="16"/>
      <c r="GE1301" s="16"/>
      <c r="GF1301" s="16"/>
      <c r="GG1301" s="16"/>
      <c r="GH1301" s="16"/>
      <c r="GI1301" s="16"/>
      <c r="GJ1301" s="16"/>
      <c r="GK1301" s="16"/>
      <c r="GL1301" s="16"/>
      <c r="GM1301" s="16"/>
      <c r="GN1301" s="16"/>
      <c r="GO1301" s="16"/>
      <c r="GP1301" s="16"/>
      <c r="GQ1301" s="16"/>
      <c r="GR1301" s="16"/>
      <c r="GS1301" s="16"/>
      <c r="GT1301" s="16"/>
      <c r="GU1301" s="16"/>
      <c r="GV1301" s="16"/>
      <c r="GW1301" s="16"/>
      <c r="GX1301" s="16"/>
      <c r="GY1301" s="16"/>
      <c r="GZ1301" s="16"/>
      <c r="HA1301" s="16"/>
      <c r="HB1301" s="16"/>
      <c r="HC1301" s="16"/>
      <c r="HD1301" s="16"/>
      <c r="HE1301" s="16"/>
      <c r="HF1301" s="16"/>
      <c r="HG1301" s="16"/>
      <c r="HH1301" s="16"/>
      <c r="HI1301" s="16"/>
      <c r="HJ1301" s="16"/>
      <c r="HK1301" s="16"/>
      <c r="HL1301" s="16"/>
      <c r="HM1301" s="16"/>
      <c r="HN1301" s="16"/>
      <c r="HO1301" s="16"/>
      <c r="HP1301" s="16"/>
      <c r="HQ1301" s="16"/>
      <c r="HR1301" s="16"/>
      <c r="HS1301" s="16"/>
      <c r="HT1301" s="16"/>
      <c r="HU1301" s="16"/>
      <c r="HV1301" s="16"/>
      <c r="HW1301" s="16"/>
      <c r="HX1301" s="16"/>
      <c r="HY1301" s="16"/>
      <c r="HZ1301" s="16"/>
      <c r="IA1301" s="16"/>
      <c r="IB1301" s="16"/>
      <c r="IC1301" s="16"/>
      <c r="ID1301" s="16"/>
      <c r="IE1301" s="16"/>
      <c r="IF1301" s="16"/>
      <c r="IG1301" s="16"/>
      <c r="IH1301" s="16"/>
      <c r="II1301" s="16"/>
      <c r="IJ1301" s="16"/>
      <c r="IK1301" s="16"/>
      <c r="IL1301" s="16"/>
      <c r="IM1301" s="16"/>
      <c r="IN1301" s="16"/>
      <c r="IO1301" s="16"/>
      <c r="IP1301" s="16"/>
      <c r="IQ1301" s="16"/>
      <c r="IR1301" s="16"/>
      <c r="IS1301" s="16"/>
      <c r="IT1301" s="16"/>
      <c r="IU1301" s="16"/>
      <c r="IV1301" s="16"/>
      <c r="IW1301" s="16"/>
      <c r="IX1301" s="16"/>
      <c r="IY1301" s="16"/>
      <c r="IZ1301" s="16"/>
      <c r="JA1301" s="16"/>
      <c r="JB1301" s="16"/>
      <c r="JC1301" s="16"/>
      <c r="JD1301" s="16"/>
      <c r="JE1301" s="16"/>
      <c r="JF1301" s="16"/>
      <c r="JG1301" s="16"/>
      <c r="JH1301" s="16"/>
      <c r="JI1301" s="16"/>
      <c r="JJ1301" s="16"/>
      <c r="JK1301" s="16"/>
      <c r="JL1301" s="16"/>
      <c r="JM1301" s="16"/>
      <c r="JN1301" s="16"/>
      <c r="JO1301" s="16"/>
      <c r="JP1301" s="16"/>
    </row>
    <row r="1302" spans="2:276" s="18" customFormat="1" ht="15.75" customHeight="1" x14ac:dyDescent="0.25">
      <c r="B1302" s="16"/>
      <c r="C1302" s="16"/>
      <c r="D1302" s="16"/>
      <c r="E1302" s="16"/>
      <c r="F1302" s="16"/>
      <c r="G1302" s="16"/>
      <c r="H1302" s="16"/>
      <c r="I1302" s="16"/>
      <c r="J1302" s="16"/>
      <c r="K1302" s="16"/>
      <c r="L1302" s="16"/>
      <c r="M1302" s="16"/>
      <c r="N1302" s="16"/>
      <c r="O1302" s="16"/>
      <c r="P1302" s="16"/>
      <c r="Q1302" s="16"/>
      <c r="R1302" s="16"/>
      <c r="S1302" s="16"/>
      <c r="T1302" s="16"/>
      <c r="U1302" s="16"/>
      <c r="V1302" s="16"/>
      <c r="W1302" s="16"/>
      <c r="X1302" s="16"/>
      <c r="Y1302" s="16"/>
      <c r="Z1302" s="16"/>
      <c r="AA1302" s="16"/>
      <c r="AB1302" s="16"/>
      <c r="AC1302" s="16"/>
      <c r="AD1302" s="16"/>
      <c r="AE1302" s="16"/>
      <c r="AF1302" s="16"/>
      <c r="AG1302" s="16"/>
      <c r="AH1302" s="16"/>
      <c r="AI1302" s="16"/>
      <c r="AJ1302" s="16"/>
      <c r="AK1302" s="16"/>
      <c r="AL1302" s="16"/>
      <c r="AM1302" s="16"/>
      <c r="AN1302" s="16"/>
      <c r="AO1302" s="16"/>
      <c r="AP1302" s="16"/>
      <c r="AQ1302" s="16"/>
      <c r="AR1302" s="16"/>
      <c r="AS1302" s="16"/>
      <c r="AT1302" s="16"/>
      <c r="AU1302" s="16"/>
      <c r="AV1302" s="16"/>
      <c r="AW1302" s="16"/>
      <c r="AX1302" s="16"/>
      <c r="AY1302" s="16"/>
      <c r="AZ1302" s="16"/>
      <c r="BA1302" s="16"/>
      <c r="BB1302" s="16"/>
      <c r="BC1302" s="16"/>
      <c r="BD1302" s="16"/>
      <c r="BE1302" s="16"/>
      <c r="BF1302" s="16"/>
      <c r="BG1302" s="16"/>
      <c r="BH1302" s="16"/>
      <c r="BI1302" s="16"/>
      <c r="BJ1302" s="16"/>
      <c r="BK1302" s="16"/>
      <c r="BL1302" s="16"/>
      <c r="BM1302" s="16"/>
      <c r="BN1302" s="16"/>
      <c r="BO1302" s="16"/>
      <c r="BP1302" s="16"/>
      <c r="BQ1302" s="16"/>
      <c r="BR1302" s="16"/>
      <c r="BS1302" s="16"/>
      <c r="BT1302" s="16"/>
      <c r="BU1302" s="16"/>
      <c r="BV1302" s="16"/>
      <c r="BW1302" s="16"/>
      <c r="BX1302" s="16"/>
      <c r="BY1302" s="16"/>
      <c r="BZ1302" s="16"/>
      <c r="CA1302" s="16"/>
      <c r="CB1302" s="16"/>
      <c r="CC1302" s="16"/>
      <c r="CD1302" s="16"/>
      <c r="CE1302" s="16"/>
      <c r="CF1302" s="16"/>
      <c r="CG1302" s="16"/>
      <c r="CH1302" s="16"/>
      <c r="CI1302" s="16"/>
      <c r="CJ1302" s="16"/>
      <c r="CK1302" s="16"/>
      <c r="CL1302" s="16"/>
      <c r="CM1302" s="16"/>
      <c r="CN1302" s="16"/>
      <c r="CO1302" s="16"/>
      <c r="CP1302" s="16"/>
      <c r="CQ1302" s="16"/>
      <c r="CR1302" s="16"/>
      <c r="CS1302" s="16"/>
      <c r="CT1302" s="16"/>
      <c r="CU1302" s="16"/>
      <c r="CV1302" s="16"/>
      <c r="CW1302" s="16"/>
      <c r="CX1302" s="16"/>
      <c r="CY1302" s="16"/>
      <c r="CZ1302" s="16"/>
      <c r="DA1302" s="16"/>
      <c r="DB1302" s="16"/>
      <c r="DC1302" s="16"/>
      <c r="DD1302" s="16"/>
      <c r="DE1302" s="16"/>
      <c r="DF1302" s="16"/>
      <c r="DG1302" s="16"/>
      <c r="DH1302" s="16"/>
      <c r="DI1302" s="16"/>
      <c r="DJ1302" s="16"/>
      <c r="DK1302" s="16"/>
      <c r="DL1302" s="16"/>
      <c r="DM1302" s="16"/>
      <c r="DN1302" s="16"/>
      <c r="DO1302" s="16"/>
      <c r="DP1302" s="16"/>
      <c r="DQ1302" s="16"/>
      <c r="DR1302" s="16"/>
      <c r="DS1302" s="16"/>
      <c r="DT1302" s="16"/>
      <c r="DU1302" s="16"/>
      <c r="DV1302" s="16"/>
      <c r="DW1302" s="16"/>
      <c r="DX1302" s="16"/>
      <c r="DY1302" s="16"/>
      <c r="DZ1302" s="16"/>
      <c r="EA1302" s="16"/>
      <c r="EB1302" s="16"/>
      <c r="EC1302" s="16"/>
      <c r="ED1302" s="16"/>
      <c r="EE1302" s="16"/>
      <c r="EF1302" s="16"/>
      <c r="EG1302" s="16"/>
      <c r="EH1302" s="16"/>
      <c r="EI1302" s="16"/>
      <c r="EJ1302" s="16"/>
      <c r="EK1302" s="16"/>
      <c r="EL1302" s="16"/>
      <c r="EM1302" s="16"/>
      <c r="EN1302" s="16"/>
      <c r="EO1302" s="16"/>
      <c r="EP1302" s="16"/>
      <c r="EQ1302" s="16"/>
      <c r="ER1302" s="16"/>
      <c r="ES1302" s="16"/>
      <c r="ET1302" s="16"/>
      <c r="EU1302" s="16"/>
      <c r="EV1302" s="16"/>
      <c r="EW1302" s="16"/>
      <c r="EX1302" s="16"/>
      <c r="EY1302" s="16"/>
      <c r="EZ1302" s="16"/>
      <c r="FA1302" s="16"/>
      <c r="FB1302" s="16"/>
      <c r="FC1302" s="16"/>
      <c r="FD1302" s="16"/>
      <c r="FE1302" s="16"/>
      <c r="FF1302" s="16"/>
      <c r="FG1302" s="16"/>
      <c r="FH1302" s="16"/>
      <c r="FI1302" s="16"/>
      <c r="FJ1302" s="16"/>
      <c r="FK1302" s="16"/>
      <c r="FL1302" s="16"/>
      <c r="FM1302" s="16"/>
      <c r="FN1302" s="16"/>
      <c r="FO1302" s="16"/>
      <c r="FP1302" s="16"/>
      <c r="FQ1302" s="16"/>
      <c r="FR1302" s="16"/>
      <c r="FS1302" s="16"/>
      <c r="FT1302" s="16"/>
      <c r="FU1302" s="16"/>
      <c r="FV1302" s="16"/>
      <c r="FW1302" s="16"/>
      <c r="FX1302" s="16"/>
      <c r="FY1302" s="16"/>
      <c r="FZ1302" s="16"/>
      <c r="GA1302" s="16"/>
      <c r="GB1302" s="16"/>
      <c r="GC1302" s="16"/>
      <c r="GD1302" s="16"/>
      <c r="GE1302" s="16"/>
      <c r="GF1302" s="16"/>
      <c r="GG1302" s="16"/>
      <c r="GH1302" s="16"/>
      <c r="GI1302" s="16"/>
      <c r="GJ1302" s="16"/>
      <c r="GK1302" s="16"/>
      <c r="GL1302" s="16"/>
      <c r="GM1302" s="16"/>
      <c r="GN1302" s="16"/>
      <c r="GO1302" s="16"/>
      <c r="GP1302" s="16"/>
      <c r="GQ1302" s="16"/>
      <c r="GR1302" s="16"/>
      <c r="GS1302" s="16"/>
      <c r="GT1302" s="16"/>
      <c r="GU1302" s="16"/>
      <c r="GV1302" s="16"/>
      <c r="GW1302" s="16"/>
      <c r="GX1302" s="16"/>
      <c r="GY1302" s="16"/>
      <c r="GZ1302" s="16"/>
      <c r="HA1302" s="16"/>
      <c r="HB1302" s="16"/>
      <c r="HC1302" s="16"/>
      <c r="HD1302" s="16"/>
      <c r="HE1302" s="16"/>
      <c r="HF1302" s="16"/>
      <c r="HG1302" s="16"/>
      <c r="HH1302" s="16"/>
      <c r="HI1302" s="16"/>
      <c r="HJ1302" s="16"/>
      <c r="HK1302" s="16"/>
      <c r="HL1302" s="16"/>
      <c r="HM1302" s="16"/>
      <c r="HN1302" s="16"/>
      <c r="HO1302" s="16"/>
      <c r="HP1302" s="16"/>
      <c r="HQ1302" s="16"/>
      <c r="HR1302" s="16"/>
      <c r="HS1302" s="16"/>
      <c r="HT1302" s="16"/>
      <c r="HU1302" s="16"/>
      <c r="HV1302" s="16"/>
      <c r="HW1302" s="16"/>
      <c r="HX1302" s="16"/>
      <c r="HY1302" s="16"/>
      <c r="HZ1302" s="16"/>
      <c r="IA1302" s="16"/>
      <c r="IB1302" s="16"/>
      <c r="IC1302" s="16"/>
      <c r="ID1302" s="16"/>
      <c r="IE1302" s="16"/>
      <c r="IF1302" s="16"/>
      <c r="IG1302" s="16"/>
      <c r="IH1302" s="16"/>
      <c r="II1302" s="16"/>
      <c r="IJ1302" s="16"/>
      <c r="IK1302" s="16"/>
      <c r="IL1302" s="16"/>
      <c r="IM1302" s="16"/>
      <c r="IN1302" s="16"/>
      <c r="IO1302" s="16"/>
      <c r="IP1302" s="16"/>
      <c r="IQ1302" s="16"/>
      <c r="IR1302" s="16"/>
      <c r="IS1302" s="16"/>
      <c r="IT1302" s="16"/>
      <c r="IU1302" s="16"/>
      <c r="IV1302" s="16"/>
      <c r="IW1302" s="16"/>
      <c r="IX1302" s="16"/>
      <c r="IY1302" s="16"/>
      <c r="IZ1302" s="16"/>
      <c r="JA1302" s="16"/>
      <c r="JB1302" s="16"/>
      <c r="JC1302" s="16"/>
      <c r="JD1302" s="16"/>
      <c r="JE1302" s="16"/>
      <c r="JF1302" s="16"/>
      <c r="JG1302" s="16"/>
      <c r="JH1302" s="16"/>
      <c r="JI1302" s="16"/>
      <c r="JJ1302" s="16"/>
      <c r="JK1302" s="16"/>
      <c r="JL1302" s="16"/>
      <c r="JM1302" s="16"/>
      <c r="JN1302" s="16"/>
      <c r="JO1302" s="16"/>
      <c r="JP1302" s="16"/>
    </row>
    <row r="1303" spans="2:276" s="18" customFormat="1" ht="15.75" customHeight="1" x14ac:dyDescent="0.25">
      <c r="B1303" s="16"/>
      <c r="C1303" s="16"/>
      <c r="D1303" s="16"/>
      <c r="E1303" s="16"/>
      <c r="F1303" s="16"/>
      <c r="G1303" s="16"/>
      <c r="H1303" s="16"/>
      <c r="I1303" s="16"/>
      <c r="J1303" s="16"/>
      <c r="K1303" s="16"/>
      <c r="L1303" s="16"/>
      <c r="M1303" s="16"/>
      <c r="N1303" s="16"/>
      <c r="O1303" s="16"/>
      <c r="P1303" s="16"/>
      <c r="Q1303" s="16"/>
      <c r="R1303" s="16"/>
      <c r="S1303" s="16"/>
      <c r="T1303" s="16"/>
      <c r="U1303" s="16"/>
      <c r="V1303" s="16"/>
      <c r="W1303" s="16"/>
      <c r="X1303" s="16"/>
      <c r="Y1303" s="16"/>
      <c r="Z1303" s="16"/>
      <c r="AA1303" s="16"/>
      <c r="AB1303" s="16"/>
      <c r="AC1303" s="16"/>
      <c r="AD1303" s="16"/>
      <c r="AE1303" s="16"/>
      <c r="AF1303" s="16"/>
      <c r="AG1303" s="16"/>
      <c r="AH1303" s="16"/>
      <c r="AI1303" s="16"/>
      <c r="AJ1303" s="16"/>
      <c r="AK1303" s="16"/>
      <c r="AL1303" s="16"/>
      <c r="AM1303" s="16"/>
      <c r="AN1303" s="16"/>
      <c r="AO1303" s="16"/>
      <c r="AP1303" s="16"/>
      <c r="AQ1303" s="16"/>
      <c r="AR1303" s="16"/>
      <c r="AS1303" s="16"/>
      <c r="AT1303" s="16"/>
      <c r="AU1303" s="16"/>
      <c r="AV1303" s="16"/>
      <c r="AW1303" s="16"/>
      <c r="AX1303" s="16"/>
      <c r="AY1303" s="16"/>
      <c r="AZ1303" s="16"/>
      <c r="BA1303" s="16"/>
      <c r="BB1303" s="16"/>
      <c r="BC1303" s="16"/>
      <c r="BD1303" s="16"/>
      <c r="BE1303" s="16"/>
      <c r="BF1303" s="16"/>
      <c r="BG1303" s="16"/>
      <c r="BH1303" s="16"/>
      <c r="BI1303" s="16"/>
      <c r="BJ1303" s="16"/>
      <c r="BK1303" s="16"/>
      <c r="BL1303" s="16"/>
      <c r="BM1303" s="16"/>
      <c r="BN1303" s="16"/>
      <c r="BO1303" s="16"/>
      <c r="BP1303" s="16"/>
      <c r="BQ1303" s="16"/>
      <c r="BR1303" s="16"/>
      <c r="BS1303" s="16"/>
      <c r="BT1303" s="16"/>
      <c r="BU1303" s="16"/>
      <c r="BV1303" s="16"/>
      <c r="BW1303" s="16"/>
      <c r="BX1303" s="16"/>
      <c r="BY1303" s="16"/>
      <c r="BZ1303" s="16"/>
      <c r="CA1303" s="16"/>
      <c r="CB1303" s="16"/>
      <c r="CC1303" s="16"/>
      <c r="CD1303" s="16"/>
      <c r="CE1303" s="16"/>
      <c r="CF1303" s="16"/>
      <c r="CG1303" s="16"/>
      <c r="CH1303" s="16"/>
      <c r="CI1303" s="16"/>
      <c r="CJ1303" s="16"/>
      <c r="CK1303" s="16"/>
      <c r="CL1303" s="16"/>
      <c r="CM1303" s="16"/>
      <c r="CN1303" s="16"/>
      <c r="CO1303" s="16"/>
      <c r="CP1303" s="16"/>
      <c r="CQ1303" s="16"/>
      <c r="CR1303" s="16"/>
      <c r="CS1303" s="16"/>
      <c r="CT1303" s="16"/>
      <c r="CU1303" s="16"/>
      <c r="CV1303" s="16"/>
      <c r="CW1303" s="16"/>
      <c r="CX1303" s="16"/>
      <c r="CY1303" s="16"/>
      <c r="CZ1303" s="16"/>
      <c r="DA1303" s="16"/>
      <c r="DB1303" s="16"/>
      <c r="DC1303" s="16"/>
      <c r="DD1303" s="16"/>
      <c r="DE1303" s="16"/>
      <c r="DF1303" s="16"/>
      <c r="DG1303" s="16"/>
      <c r="DH1303" s="16"/>
      <c r="DI1303" s="16"/>
      <c r="DJ1303" s="16"/>
      <c r="DK1303" s="16"/>
      <c r="DL1303" s="16"/>
      <c r="DM1303" s="16"/>
      <c r="DN1303" s="16"/>
      <c r="DO1303" s="16"/>
      <c r="DP1303" s="16"/>
      <c r="DQ1303" s="16"/>
      <c r="DR1303" s="16"/>
      <c r="DS1303" s="16"/>
      <c r="DT1303" s="16"/>
      <c r="DU1303" s="16"/>
      <c r="DV1303" s="16"/>
      <c r="DW1303" s="16"/>
      <c r="DX1303" s="16"/>
      <c r="DY1303" s="16"/>
      <c r="DZ1303" s="16"/>
      <c r="EA1303" s="16"/>
      <c r="EB1303" s="16"/>
      <c r="EC1303" s="16"/>
      <c r="ED1303" s="16"/>
      <c r="EE1303" s="16"/>
      <c r="EF1303" s="16"/>
      <c r="EG1303" s="16"/>
      <c r="EH1303" s="16"/>
      <c r="EI1303" s="16"/>
      <c r="EJ1303" s="16"/>
      <c r="EK1303" s="16"/>
      <c r="EL1303" s="16"/>
      <c r="EM1303" s="16"/>
      <c r="EN1303" s="16"/>
      <c r="EO1303" s="16"/>
      <c r="EP1303" s="16"/>
      <c r="EQ1303" s="16"/>
      <c r="ER1303" s="16"/>
      <c r="ES1303" s="16"/>
      <c r="ET1303" s="16"/>
      <c r="EU1303" s="16"/>
      <c r="EV1303" s="16"/>
      <c r="EW1303" s="16"/>
      <c r="EX1303" s="16"/>
      <c r="EY1303" s="16"/>
      <c r="EZ1303" s="16"/>
      <c r="FA1303" s="16"/>
      <c r="FB1303" s="16"/>
      <c r="FC1303" s="16"/>
      <c r="FD1303" s="16"/>
      <c r="FE1303" s="16"/>
      <c r="FF1303" s="16"/>
      <c r="FG1303" s="16"/>
      <c r="FH1303" s="16"/>
      <c r="FI1303" s="16"/>
      <c r="FJ1303" s="16"/>
      <c r="FK1303" s="16"/>
      <c r="FL1303" s="16"/>
      <c r="FM1303" s="16"/>
      <c r="FN1303" s="16"/>
      <c r="FO1303" s="16"/>
      <c r="FP1303" s="16"/>
      <c r="FQ1303" s="16"/>
      <c r="FR1303" s="16"/>
      <c r="FS1303" s="16"/>
      <c r="FT1303" s="16"/>
      <c r="FU1303" s="16"/>
      <c r="FV1303" s="16"/>
      <c r="FW1303" s="16"/>
      <c r="FX1303" s="16"/>
      <c r="FY1303" s="16"/>
      <c r="FZ1303" s="16"/>
      <c r="GA1303" s="16"/>
      <c r="GB1303" s="16"/>
      <c r="GC1303" s="16"/>
      <c r="GD1303" s="16"/>
      <c r="GE1303" s="16"/>
      <c r="GF1303" s="16"/>
      <c r="GG1303" s="16"/>
      <c r="GH1303" s="16"/>
      <c r="GI1303" s="16"/>
      <c r="GJ1303" s="16"/>
      <c r="GK1303" s="16"/>
      <c r="GL1303" s="16"/>
      <c r="GM1303" s="16"/>
      <c r="GN1303" s="16"/>
      <c r="GO1303" s="16"/>
      <c r="GP1303" s="16"/>
      <c r="GQ1303" s="16"/>
      <c r="GR1303" s="16"/>
      <c r="GS1303" s="16"/>
      <c r="GT1303" s="16"/>
      <c r="GU1303" s="16"/>
      <c r="GV1303" s="16"/>
      <c r="GW1303" s="16"/>
      <c r="GX1303" s="16"/>
      <c r="GY1303" s="16"/>
      <c r="GZ1303" s="16"/>
      <c r="HA1303" s="16"/>
      <c r="HB1303" s="16"/>
      <c r="HC1303" s="16"/>
      <c r="HD1303" s="16"/>
      <c r="HE1303" s="16"/>
      <c r="HF1303" s="16"/>
      <c r="HG1303" s="16"/>
      <c r="HH1303" s="16"/>
      <c r="HI1303" s="16"/>
      <c r="HJ1303" s="16"/>
      <c r="HK1303" s="16"/>
      <c r="HL1303" s="16"/>
      <c r="HM1303" s="16"/>
      <c r="HN1303" s="16"/>
      <c r="HO1303" s="16"/>
      <c r="HP1303" s="16"/>
      <c r="HQ1303" s="16"/>
      <c r="HR1303" s="16"/>
      <c r="HS1303" s="16"/>
      <c r="HT1303" s="16"/>
      <c r="HU1303" s="16"/>
      <c r="HV1303" s="16"/>
      <c r="HW1303" s="16"/>
      <c r="HX1303" s="16"/>
      <c r="HY1303" s="16"/>
      <c r="HZ1303" s="16"/>
      <c r="IA1303" s="16"/>
      <c r="IB1303" s="16"/>
      <c r="IC1303" s="16"/>
      <c r="ID1303" s="16"/>
      <c r="IE1303" s="16"/>
      <c r="IF1303" s="16"/>
      <c r="IG1303" s="16"/>
      <c r="IH1303" s="16"/>
      <c r="II1303" s="16"/>
      <c r="IJ1303" s="16"/>
      <c r="IK1303" s="16"/>
      <c r="IL1303" s="16"/>
      <c r="IM1303" s="16"/>
      <c r="IN1303" s="16"/>
      <c r="IO1303" s="16"/>
      <c r="IP1303" s="16"/>
      <c r="IQ1303" s="16"/>
      <c r="IR1303" s="16"/>
      <c r="IS1303" s="16"/>
      <c r="IT1303" s="16"/>
      <c r="IU1303" s="16"/>
      <c r="IV1303" s="16"/>
      <c r="IW1303" s="16"/>
      <c r="IX1303" s="16"/>
      <c r="IY1303" s="16"/>
      <c r="IZ1303" s="16"/>
      <c r="JA1303" s="16"/>
      <c r="JB1303" s="16"/>
      <c r="JC1303" s="16"/>
      <c r="JD1303" s="16"/>
      <c r="JE1303" s="16"/>
      <c r="JF1303" s="16"/>
      <c r="JG1303" s="16"/>
      <c r="JH1303" s="16"/>
      <c r="JI1303" s="16"/>
      <c r="JJ1303" s="16"/>
      <c r="JK1303" s="16"/>
      <c r="JL1303" s="16"/>
      <c r="JM1303" s="16"/>
      <c r="JN1303" s="16"/>
      <c r="JO1303" s="16"/>
      <c r="JP1303" s="16"/>
    </row>
    <row r="1304" spans="2:276" s="18" customFormat="1" ht="15.75" customHeight="1" x14ac:dyDescent="0.25">
      <c r="B1304" s="16"/>
      <c r="C1304" s="16"/>
      <c r="D1304" s="16"/>
      <c r="E1304" s="16"/>
      <c r="F1304" s="16"/>
      <c r="G1304" s="16"/>
      <c r="H1304" s="16"/>
      <c r="I1304" s="16"/>
      <c r="J1304" s="16"/>
      <c r="K1304" s="16"/>
      <c r="L1304" s="16"/>
      <c r="M1304" s="16"/>
      <c r="N1304" s="16"/>
      <c r="O1304" s="16"/>
      <c r="P1304" s="16"/>
      <c r="Q1304" s="16"/>
      <c r="R1304" s="16"/>
      <c r="S1304" s="16"/>
      <c r="T1304" s="16"/>
      <c r="U1304" s="16"/>
      <c r="V1304" s="16"/>
      <c r="W1304" s="16"/>
      <c r="X1304" s="16"/>
      <c r="Y1304" s="16"/>
      <c r="Z1304" s="16"/>
      <c r="AA1304" s="16"/>
      <c r="AB1304" s="16"/>
      <c r="AC1304" s="16"/>
      <c r="AD1304" s="16"/>
      <c r="AE1304" s="16"/>
      <c r="AF1304" s="16"/>
      <c r="AG1304" s="16"/>
      <c r="AH1304" s="16"/>
      <c r="AI1304" s="16"/>
      <c r="AJ1304" s="16"/>
      <c r="AK1304" s="16"/>
      <c r="AL1304" s="16"/>
      <c r="AM1304" s="16"/>
      <c r="AN1304" s="16"/>
      <c r="AO1304" s="16"/>
      <c r="AP1304" s="16"/>
      <c r="AQ1304" s="16"/>
      <c r="AR1304" s="16"/>
      <c r="AS1304" s="16"/>
      <c r="AT1304" s="16"/>
      <c r="AU1304" s="16"/>
      <c r="AV1304" s="16"/>
      <c r="AW1304" s="16"/>
      <c r="AX1304" s="16"/>
      <c r="AY1304" s="16"/>
      <c r="AZ1304" s="16"/>
      <c r="BA1304" s="16"/>
      <c r="BB1304" s="16"/>
      <c r="BC1304" s="16"/>
      <c r="BD1304" s="16"/>
      <c r="BE1304" s="16"/>
      <c r="BF1304" s="16"/>
      <c r="BG1304" s="16"/>
      <c r="BH1304" s="16"/>
      <c r="BI1304" s="16"/>
      <c r="BJ1304" s="16"/>
      <c r="BK1304" s="16"/>
      <c r="BL1304" s="16"/>
      <c r="BM1304" s="16"/>
      <c r="BN1304" s="16"/>
      <c r="BO1304" s="16"/>
      <c r="BP1304" s="16"/>
      <c r="BQ1304" s="16"/>
      <c r="BR1304" s="16"/>
      <c r="BS1304" s="16"/>
      <c r="BT1304" s="16"/>
      <c r="BU1304" s="16"/>
      <c r="BV1304" s="16"/>
      <c r="BW1304" s="16"/>
      <c r="BX1304" s="16"/>
      <c r="BY1304" s="16"/>
      <c r="BZ1304" s="16"/>
      <c r="CA1304" s="16"/>
      <c r="CB1304" s="16"/>
      <c r="CC1304" s="16"/>
      <c r="CD1304" s="16"/>
      <c r="CE1304" s="16"/>
      <c r="CF1304" s="16"/>
      <c r="CG1304" s="16"/>
      <c r="CH1304" s="16"/>
      <c r="CI1304" s="16"/>
      <c r="CJ1304" s="16"/>
      <c r="CK1304" s="16"/>
      <c r="CL1304" s="16"/>
      <c r="CM1304" s="16"/>
      <c r="CN1304" s="16"/>
      <c r="CO1304" s="16"/>
      <c r="CP1304" s="16"/>
      <c r="CQ1304" s="16"/>
      <c r="CR1304" s="16"/>
      <c r="CS1304" s="16"/>
      <c r="CT1304" s="16"/>
      <c r="CU1304" s="16"/>
      <c r="CV1304" s="16"/>
      <c r="CW1304" s="16"/>
      <c r="CX1304" s="16"/>
      <c r="CY1304" s="16"/>
      <c r="CZ1304" s="16"/>
      <c r="DA1304" s="16"/>
      <c r="DB1304" s="16"/>
      <c r="DC1304" s="16"/>
      <c r="DD1304" s="16"/>
      <c r="DE1304" s="16"/>
      <c r="DF1304" s="16"/>
      <c r="DG1304" s="16"/>
      <c r="DH1304" s="16"/>
      <c r="DI1304" s="16"/>
      <c r="DJ1304" s="16"/>
      <c r="DK1304" s="16"/>
      <c r="DL1304" s="16"/>
      <c r="DM1304" s="16"/>
      <c r="DN1304" s="16"/>
      <c r="DO1304" s="16"/>
      <c r="DP1304" s="16"/>
      <c r="DQ1304" s="16"/>
      <c r="DR1304" s="16"/>
      <c r="DS1304" s="16"/>
      <c r="DT1304" s="16"/>
      <c r="DU1304" s="16"/>
      <c r="DV1304" s="16"/>
      <c r="DW1304" s="16"/>
      <c r="DX1304" s="16"/>
      <c r="DY1304" s="16"/>
      <c r="DZ1304" s="16"/>
      <c r="EA1304" s="16"/>
      <c r="EB1304" s="16"/>
      <c r="EC1304" s="16"/>
      <c r="ED1304" s="16"/>
      <c r="EE1304" s="16"/>
      <c r="EF1304" s="16"/>
      <c r="EG1304" s="16"/>
      <c r="EH1304" s="16"/>
      <c r="EI1304" s="16"/>
      <c r="EJ1304" s="16"/>
      <c r="EK1304" s="16"/>
      <c r="EL1304" s="16"/>
      <c r="EM1304" s="16"/>
      <c r="EN1304" s="16"/>
      <c r="EO1304" s="16"/>
      <c r="EP1304" s="16"/>
      <c r="EQ1304" s="16"/>
      <c r="ER1304" s="16"/>
      <c r="ES1304" s="16"/>
      <c r="ET1304" s="16"/>
      <c r="EU1304" s="16"/>
      <c r="EV1304" s="16"/>
      <c r="EW1304" s="16"/>
      <c r="EX1304" s="16"/>
      <c r="EY1304" s="16"/>
      <c r="EZ1304" s="16"/>
      <c r="FA1304" s="16"/>
      <c r="FB1304" s="16"/>
      <c r="FC1304" s="16"/>
      <c r="FD1304" s="16"/>
      <c r="FE1304" s="16"/>
      <c r="FF1304" s="16"/>
      <c r="FG1304" s="16"/>
      <c r="FH1304" s="16"/>
      <c r="FI1304" s="16"/>
      <c r="FJ1304" s="16"/>
      <c r="FK1304" s="16"/>
      <c r="FL1304" s="16"/>
      <c r="FM1304" s="16"/>
      <c r="FN1304" s="16"/>
      <c r="FO1304" s="16"/>
      <c r="FP1304" s="16"/>
      <c r="FQ1304" s="16"/>
      <c r="FR1304" s="16"/>
      <c r="FS1304" s="16"/>
      <c r="FT1304" s="16"/>
      <c r="FU1304" s="16"/>
      <c r="FV1304" s="16"/>
      <c r="FW1304" s="16"/>
      <c r="FX1304" s="16"/>
      <c r="FY1304" s="16"/>
      <c r="FZ1304" s="16"/>
      <c r="GA1304" s="16"/>
      <c r="GB1304" s="16"/>
      <c r="GC1304" s="16"/>
      <c r="GD1304" s="16"/>
      <c r="GE1304" s="16"/>
      <c r="GF1304" s="16"/>
      <c r="GG1304" s="16"/>
      <c r="GH1304" s="16"/>
      <c r="GI1304" s="16"/>
      <c r="GJ1304" s="16"/>
      <c r="GK1304" s="16"/>
      <c r="GL1304" s="16"/>
      <c r="GM1304" s="16"/>
      <c r="GN1304" s="16"/>
      <c r="GO1304" s="16"/>
      <c r="GP1304" s="16"/>
      <c r="GQ1304" s="16"/>
      <c r="GR1304" s="16"/>
      <c r="GS1304" s="16"/>
      <c r="GT1304" s="16"/>
      <c r="GU1304" s="16"/>
      <c r="GV1304" s="16"/>
      <c r="GW1304" s="16"/>
      <c r="GX1304" s="16"/>
      <c r="GY1304" s="16"/>
      <c r="GZ1304" s="16"/>
      <c r="HA1304" s="16"/>
      <c r="HB1304" s="16"/>
      <c r="HC1304" s="16"/>
      <c r="HD1304" s="16"/>
      <c r="HE1304" s="16"/>
      <c r="HF1304" s="16"/>
      <c r="HG1304" s="16"/>
      <c r="HH1304" s="16"/>
      <c r="HI1304" s="16"/>
      <c r="HJ1304" s="16"/>
      <c r="HK1304" s="16"/>
      <c r="HL1304" s="16"/>
      <c r="HM1304" s="16"/>
      <c r="HN1304" s="16"/>
      <c r="HO1304" s="16"/>
      <c r="HP1304" s="16"/>
      <c r="HQ1304" s="16"/>
      <c r="HR1304" s="16"/>
      <c r="HS1304" s="16"/>
      <c r="HT1304" s="16"/>
      <c r="HU1304" s="16"/>
      <c r="HV1304" s="16"/>
      <c r="HW1304" s="16"/>
      <c r="HX1304" s="16"/>
      <c r="HY1304" s="16"/>
      <c r="HZ1304" s="16"/>
      <c r="IA1304" s="16"/>
      <c r="IB1304" s="16"/>
      <c r="IC1304" s="16"/>
      <c r="ID1304" s="16"/>
      <c r="IE1304" s="16"/>
      <c r="IF1304" s="16"/>
      <c r="IG1304" s="16"/>
      <c r="IH1304" s="16"/>
      <c r="II1304" s="16"/>
      <c r="IJ1304" s="16"/>
      <c r="IK1304" s="16"/>
      <c r="IL1304" s="16"/>
      <c r="IM1304" s="16"/>
      <c r="IN1304" s="16"/>
      <c r="IO1304" s="16"/>
      <c r="IP1304" s="16"/>
      <c r="IQ1304" s="16"/>
      <c r="IR1304" s="16"/>
      <c r="IS1304" s="16"/>
      <c r="IT1304" s="16"/>
      <c r="IU1304" s="16"/>
      <c r="IV1304" s="16"/>
      <c r="IW1304" s="16"/>
      <c r="IX1304" s="16"/>
      <c r="IY1304" s="16"/>
      <c r="IZ1304" s="16"/>
      <c r="JA1304" s="16"/>
      <c r="JB1304" s="16"/>
      <c r="JC1304" s="16"/>
      <c r="JD1304" s="16"/>
      <c r="JE1304" s="16"/>
      <c r="JF1304" s="16"/>
      <c r="JG1304" s="16"/>
      <c r="JH1304" s="16"/>
      <c r="JI1304" s="16"/>
      <c r="JJ1304" s="16"/>
      <c r="JK1304" s="16"/>
      <c r="JL1304" s="16"/>
      <c r="JM1304" s="16"/>
      <c r="JN1304" s="16"/>
      <c r="JO1304" s="16"/>
      <c r="JP1304" s="16"/>
    </row>
    <row r="1305" spans="2:276" s="18" customFormat="1" ht="15.75" customHeight="1" x14ac:dyDescent="0.25">
      <c r="B1305" s="16"/>
      <c r="C1305" s="16"/>
      <c r="D1305" s="16"/>
      <c r="E1305" s="16"/>
      <c r="F1305" s="16"/>
      <c r="G1305" s="16"/>
      <c r="H1305" s="16"/>
      <c r="I1305" s="16"/>
      <c r="J1305" s="16"/>
      <c r="K1305" s="16"/>
      <c r="L1305" s="16"/>
      <c r="M1305" s="16"/>
      <c r="N1305" s="16"/>
      <c r="O1305" s="16"/>
      <c r="P1305" s="16"/>
      <c r="Q1305" s="16"/>
      <c r="R1305" s="16"/>
      <c r="S1305" s="16"/>
      <c r="T1305" s="16"/>
      <c r="U1305" s="16"/>
      <c r="V1305" s="16"/>
      <c r="W1305" s="16"/>
      <c r="X1305" s="16"/>
      <c r="Y1305" s="16"/>
      <c r="Z1305" s="16"/>
      <c r="AA1305" s="16"/>
      <c r="AB1305" s="16"/>
      <c r="AC1305" s="16"/>
      <c r="AD1305" s="16"/>
      <c r="AE1305" s="16"/>
      <c r="AF1305" s="16"/>
      <c r="AG1305" s="16"/>
      <c r="AH1305" s="16"/>
      <c r="AI1305" s="16"/>
      <c r="AJ1305" s="16"/>
      <c r="AK1305" s="16"/>
      <c r="AL1305" s="16"/>
      <c r="AM1305" s="16"/>
      <c r="AN1305" s="16"/>
      <c r="AO1305" s="16"/>
      <c r="AP1305" s="16"/>
      <c r="AQ1305" s="16"/>
      <c r="AR1305" s="16"/>
      <c r="AS1305" s="16"/>
      <c r="AT1305" s="16"/>
      <c r="AU1305" s="16"/>
      <c r="AV1305" s="16"/>
      <c r="AW1305" s="16"/>
      <c r="AX1305" s="16"/>
      <c r="AY1305" s="16"/>
      <c r="AZ1305" s="16"/>
      <c r="BA1305" s="16"/>
      <c r="BB1305" s="16"/>
      <c r="BC1305" s="16"/>
      <c r="BD1305" s="16"/>
      <c r="BE1305" s="16"/>
      <c r="BF1305" s="16"/>
      <c r="BG1305" s="16"/>
      <c r="BH1305" s="16"/>
      <c r="BI1305" s="16"/>
      <c r="BJ1305" s="16"/>
      <c r="BK1305" s="16"/>
      <c r="BL1305" s="16"/>
      <c r="BM1305" s="16"/>
      <c r="BN1305" s="16"/>
      <c r="BO1305" s="16"/>
      <c r="BP1305" s="16"/>
      <c r="BQ1305" s="16"/>
      <c r="BR1305" s="16"/>
      <c r="BS1305" s="16"/>
      <c r="BT1305" s="16"/>
      <c r="BU1305" s="16"/>
      <c r="BV1305" s="16"/>
      <c r="BW1305" s="16"/>
      <c r="BX1305" s="16"/>
      <c r="BY1305" s="16"/>
      <c r="BZ1305" s="16"/>
      <c r="CA1305" s="16"/>
      <c r="CB1305" s="16"/>
      <c r="CC1305" s="16"/>
      <c r="CD1305" s="16"/>
      <c r="CE1305" s="16"/>
      <c r="CF1305" s="16"/>
      <c r="CG1305" s="16"/>
      <c r="CH1305" s="16"/>
      <c r="CI1305" s="16"/>
      <c r="CJ1305" s="16"/>
      <c r="CK1305" s="16"/>
      <c r="CL1305" s="16"/>
      <c r="CM1305" s="16"/>
      <c r="CN1305" s="16"/>
      <c r="CO1305" s="16"/>
      <c r="CP1305" s="16"/>
      <c r="CQ1305" s="16"/>
      <c r="CR1305" s="16"/>
      <c r="CS1305" s="16"/>
      <c r="CT1305" s="16"/>
      <c r="CU1305" s="16"/>
      <c r="CV1305" s="16"/>
      <c r="CW1305" s="16"/>
      <c r="CX1305" s="16"/>
      <c r="CY1305" s="16"/>
      <c r="CZ1305" s="16"/>
      <c r="DA1305" s="16"/>
      <c r="DB1305" s="16"/>
      <c r="DC1305" s="16"/>
      <c r="DD1305" s="16"/>
      <c r="DE1305" s="16"/>
      <c r="DF1305" s="16"/>
      <c r="DG1305" s="16"/>
      <c r="DH1305" s="16"/>
      <c r="DI1305" s="16"/>
      <c r="DJ1305" s="16"/>
      <c r="DK1305" s="16"/>
      <c r="DL1305" s="16"/>
      <c r="DM1305" s="16"/>
      <c r="DN1305" s="16"/>
      <c r="DO1305" s="16"/>
      <c r="DP1305" s="16"/>
      <c r="DQ1305" s="16"/>
      <c r="DR1305" s="16"/>
      <c r="DS1305" s="16"/>
      <c r="DT1305" s="16"/>
      <c r="DU1305" s="16"/>
      <c r="DV1305" s="16"/>
      <c r="DW1305" s="16"/>
      <c r="DX1305" s="16"/>
      <c r="DY1305" s="16"/>
      <c r="DZ1305" s="16"/>
      <c r="EA1305" s="16"/>
      <c r="EB1305" s="16"/>
      <c r="EC1305" s="16"/>
      <c r="ED1305" s="16"/>
      <c r="EE1305" s="16"/>
      <c r="EF1305" s="16"/>
      <c r="EG1305" s="16"/>
      <c r="EH1305" s="16"/>
      <c r="EI1305" s="16"/>
      <c r="EJ1305" s="16"/>
      <c r="EK1305" s="16"/>
      <c r="EL1305" s="16"/>
      <c r="EM1305" s="16"/>
      <c r="EN1305" s="16"/>
      <c r="EO1305" s="16"/>
      <c r="EP1305" s="16"/>
      <c r="EQ1305" s="16"/>
      <c r="ER1305" s="16"/>
      <c r="ES1305" s="16"/>
      <c r="ET1305" s="16"/>
      <c r="EU1305" s="16"/>
      <c r="EV1305" s="16"/>
      <c r="EW1305" s="16"/>
      <c r="EX1305" s="16"/>
      <c r="EY1305" s="16"/>
      <c r="EZ1305" s="16"/>
      <c r="FA1305" s="16"/>
      <c r="FB1305" s="16"/>
      <c r="FC1305" s="16"/>
      <c r="FD1305" s="16"/>
      <c r="FE1305" s="16"/>
      <c r="FF1305" s="16"/>
      <c r="FG1305" s="16"/>
      <c r="FH1305" s="16"/>
      <c r="FI1305" s="16"/>
      <c r="FJ1305" s="16"/>
      <c r="FK1305" s="16"/>
      <c r="FL1305" s="16"/>
      <c r="FM1305" s="16"/>
      <c r="FN1305" s="16"/>
      <c r="FO1305" s="16"/>
      <c r="FP1305" s="16"/>
      <c r="FQ1305" s="16"/>
      <c r="FR1305" s="16"/>
      <c r="FS1305" s="16"/>
      <c r="FT1305" s="16"/>
      <c r="FU1305" s="16"/>
      <c r="FV1305" s="16"/>
      <c r="FW1305" s="16"/>
      <c r="FX1305" s="16"/>
      <c r="FY1305" s="16"/>
      <c r="FZ1305" s="16"/>
      <c r="GA1305" s="16"/>
      <c r="GB1305" s="16"/>
      <c r="GC1305" s="16"/>
      <c r="GD1305" s="16"/>
      <c r="GE1305" s="16"/>
      <c r="GF1305" s="16"/>
      <c r="GG1305" s="16"/>
      <c r="GH1305" s="16"/>
      <c r="GI1305" s="16"/>
      <c r="GJ1305" s="16"/>
      <c r="GK1305" s="16"/>
      <c r="GL1305" s="16"/>
      <c r="GM1305" s="16"/>
      <c r="GN1305" s="16"/>
      <c r="GO1305" s="16"/>
      <c r="GP1305" s="16"/>
      <c r="GQ1305" s="16"/>
      <c r="GR1305" s="16"/>
      <c r="GS1305" s="16"/>
      <c r="GT1305" s="16"/>
      <c r="GU1305" s="16"/>
      <c r="GV1305" s="16"/>
      <c r="GW1305" s="16"/>
      <c r="GX1305" s="16"/>
      <c r="GY1305" s="16"/>
      <c r="GZ1305" s="16"/>
      <c r="HA1305" s="16"/>
      <c r="HB1305" s="16"/>
      <c r="HC1305" s="16"/>
      <c r="HD1305" s="16"/>
      <c r="HE1305" s="16"/>
      <c r="HF1305" s="16"/>
      <c r="HG1305" s="16"/>
      <c r="HH1305" s="16"/>
      <c r="HI1305" s="16"/>
      <c r="HJ1305" s="16"/>
      <c r="HK1305" s="16"/>
      <c r="HL1305" s="16"/>
      <c r="HM1305" s="16"/>
      <c r="HN1305" s="16"/>
      <c r="HO1305" s="16"/>
      <c r="HP1305" s="16"/>
      <c r="HQ1305" s="16"/>
      <c r="HR1305" s="16"/>
      <c r="HS1305" s="16"/>
      <c r="HT1305" s="16"/>
      <c r="HU1305" s="16"/>
      <c r="HV1305" s="16"/>
      <c r="HW1305" s="16"/>
      <c r="HX1305" s="16"/>
      <c r="HY1305" s="16"/>
      <c r="HZ1305" s="16"/>
      <c r="IA1305" s="16"/>
      <c r="IB1305" s="16"/>
      <c r="IC1305" s="16"/>
      <c r="ID1305" s="16"/>
      <c r="IE1305" s="16"/>
      <c r="IF1305" s="16"/>
      <c r="IG1305" s="16"/>
      <c r="IH1305" s="16"/>
      <c r="II1305" s="16"/>
      <c r="IJ1305" s="16"/>
      <c r="IK1305" s="16"/>
      <c r="IL1305" s="16"/>
      <c r="IM1305" s="16"/>
      <c r="IN1305" s="16"/>
      <c r="IO1305" s="16"/>
      <c r="IP1305" s="16"/>
      <c r="IQ1305" s="16"/>
      <c r="IR1305" s="16"/>
      <c r="IS1305" s="16"/>
      <c r="IT1305" s="16"/>
      <c r="IU1305" s="16"/>
      <c r="IV1305" s="16"/>
      <c r="IW1305" s="16"/>
      <c r="IX1305" s="16"/>
      <c r="IY1305" s="16"/>
      <c r="IZ1305" s="16"/>
      <c r="JA1305" s="16"/>
      <c r="JB1305" s="16"/>
      <c r="JC1305" s="16"/>
      <c r="JD1305" s="16"/>
      <c r="JE1305" s="16"/>
      <c r="JF1305" s="16"/>
      <c r="JG1305" s="16"/>
      <c r="JH1305" s="16"/>
      <c r="JI1305" s="16"/>
      <c r="JJ1305" s="16"/>
      <c r="JK1305" s="16"/>
      <c r="JL1305" s="16"/>
      <c r="JM1305" s="16"/>
      <c r="JN1305" s="16"/>
      <c r="JO1305" s="16"/>
      <c r="JP1305" s="16"/>
    </row>
    <row r="1306" spans="2:276" s="18" customFormat="1" ht="15.75" customHeight="1" x14ac:dyDescent="0.25">
      <c r="B1306" s="16"/>
      <c r="C1306" s="16"/>
      <c r="D1306" s="16"/>
      <c r="E1306" s="16"/>
      <c r="F1306" s="16"/>
      <c r="G1306" s="16"/>
      <c r="H1306" s="16"/>
      <c r="I1306" s="16"/>
      <c r="J1306" s="16"/>
      <c r="K1306" s="16"/>
      <c r="L1306" s="16"/>
      <c r="M1306" s="16"/>
      <c r="N1306" s="16"/>
      <c r="O1306" s="16"/>
      <c r="P1306" s="16"/>
      <c r="Q1306" s="16"/>
      <c r="R1306" s="16"/>
      <c r="S1306" s="16"/>
      <c r="T1306" s="16"/>
      <c r="U1306" s="16"/>
      <c r="V1306" s="16"/>
      <c r="W1306" s="16"/>
      <c r="X1306" s="16"/>
      <c r="Y1306" s="16"/>
      <c r="Z1306" s="16"/>
      <c r="AA1306" s="16"/>
      <c r="AB1306" s="16"/>
      <c r="AC1306" s="16"/>
      <c r="AD1306" s="16"/>
      <c r="AE1306" s="16"/>
      <c r="AF1306" s="16"/>
      <c r="AG1306" s="16"/>
      <c r="AH1306" s="16"/>
      <c r="AI1306" s="16"/>
      <c r="AJ1306" s="16"/>
      <c r="AK1306" s="16"/>
      <c r="AL1306" s="16"/>
      <c r="AM1306" s="16"/>
      <c r="AN1306" s="16"/>
      <c r="AO1306" s="16"/>
      <c r="AP1306" s="16"/>
      <c r="AQ1306" s="16"/>
      <c r="AR1306" s="16"/>
      <c r="AS1306" s="16"/>
      <c r="AT1306" s="16"/>
      <c r="AU1306" s="16"/>
      <c r="AV1306" s="16"/>
      <c r="AW1306" s="16"/>
      <c r="AX1306" s="16"/>
      <c r="AY1306" s="16"/>
      <c r="AZ1306" s="16"/>
      <c r="BA1306" s="16"/>
      <c r="BB1306" s="16"/>
      <c r="BC1306" s="16"/>
      <c r="BD1306" s="16"/>
      <c r="BE1306" s="16"/>
      <c r="BF1306" s="16"/>
      <c r="BG1306" s="16"/>
      <c r="BH1306" s="16"/>
      <c r="BI1306" s="16"/>
      <c r="BJ1306" s="16"/>
      <c r="BK1306" s="16"/>
      <c r="BL1306" s="16"/>
      <c r="BM1306" s="16"/>
      <c r="BN1306" s="16"/>
      <c r="BO1306" s="16"/>
      <c r="BP1306" s="16"/>
      <c r="BQ1306" s="16"/>
      <c r="BR1306" s="16"/>
      <c r="BS1306" s="16"/>
      <c r="BT1306" s="16"/>
      <c r="BU1306" s="16"/>
      <c r="BV1306" s="16"/>
      <c r="BW1306" s="16"/>
      <c r="BX1306" s="16"/>
      <c r="BY1306" s="16"/>
      <c r="BZ1306" s="16"/>
      <c r="CA1306" s="16"/>
      <c r="CB1306" s="16"/>
      <c r="CC1306" s="16"/>
      <c r="CD1306" s="16"/>
      <c r="CE1306" s="16"/>
      <c r="CF1306" s="16"/>
      <c r="CG1306" s="16"/>
      <c r="CH1306" s="16"/>
      <c r="CI1306" s="16"/>
      <c r="CJ1306" s="16"/>
      <c r="CK1306" s="16"/>
      <c r="CL1306" s="16"/>
      <c r="CM1306" s="16"/>
      <c r="CN1306" s="16"/>
      <c r="CO1306" s="16"/>
      <c r="CP1306" s="16"/>
      <c r="CQ1306" s="16"/>
      <c r="CR1306" s="16"/>
      <c r="CS1306" s="16"/>
      <c r="CT1306" s="16"/>
      <c r="CU1306" s="16"/>
      <c r="CV1306" s="16"/>
      <c r="CW1306" s="16"/>
      <c r="CX1306" s="16"/>
      <c r="CY1306" s="16"/>
      <c r="CZ1306" s="16"/>
      <c r="DA1306" s="16"/>
      <c r="DB1306" s="16"/>
      <c r="DC1306" s="16"/>
      <c r="DD1306" s="16"/>
      <c r="DE1306" s="16"/>
      <c r="DF1306" s="16"/>
      <c r="DG1306" s="16"/>
      <c r="DH1306" s="16"/>
      <c r="DI1306" s="16"/>
      <c r="DJ1306" s="16"/>
      <c r="DK1306" s="16"/>
      <c r="DL1306" s="16"/>
      <c r="DM1306" s="16"/>
      <c r="DN1306" s="16"/>
      <c r="DO1306" s="16"/>
      <c r="DP1306" s="16"/>
      <c r="DQ1306" s="16"/>
      <c r="DR1306" s="16"/>
      <c r="DS1306" s="16"/>
      <c r="DT1306" s="16"/>
      <c r="DU1306" s="16"/>
      <c r="DV1306" s="16"/>
      <c r="DW1306" s="16"/>
      <c r="DX1306" s="16"/>
      <c r="DY1306" s="16"/>
      <c r="DZ1306" s="16"/>
      <c r="EA1306" s="16"/>
      <c r="EB1306" s="16"/>
      <c r="EC1306" s="16"/>
      <c r="ED1306" s="16"/>
      <c r="EE1306" s="16"/>
      <c r="EF1306" s="16"/>
      <c r="EG1306" s="16"/>
      <c r="EH1306" s="16"/>
      <c r="EI1306" s="16"/>
      <c r="EJ1306" s="16"/>
      <c r="EK1306" s="16"/>
      <c r="EL1306" s="16"/>
      <c r="EM1306" s="16"/>
      <c r="EN1306" s="16"/>
      <c r="EO1306" s="16"/>
      <c r="EP1306" s="16"/>
      <c r="EQ1306" s="16"/>
      <c r="ER1306" s="16"/>
      <c r="ES1306" s="16"/>
      <c r="ET1306" s="16"/>
      <c r="EU1306" s="16"/>
      <c r="EV1306" s="16"/>
      <c r="EW1306" s="16"/>
      <c r="EX1306" s="16"/>
      <c r="EY1306" s="16"/>
      <c r="EZ1306" s="16"/>
      <c r="FA1306" s="16"/>
      <c r="FB1306" s="16"/>
      <c r="FC1306" s="16"/>
      <c r="FD1306" s="16"/>
      <c r="FE1306" s="16"/>
      <c r="FF1306" s="16"/>
      <c r="FG1306" s="16"/>
      <c r="FH1306" s="16"/>
      <c r="FI1306" s="16"/>
      <c r="FJ1306" s="16"/>
      <c r="FK1306" s="16"/>
      <c r="FL1306" s="16"/>
      <c r="FM1306" s="16"/>
      <c r="FN1306" s="16"/>
      <c r="FO1306" s="16"/>
      <c r="FP1306" s="16"/>
      <c r="FQ1306" s="16"/>
      <c r="FR1306" s="16"/>
      <c r="FS1306" s="16"/>
      <c r="FT1306" s="16"/>
      <c r="FU1306" s="16"/>
      <c r="FV1306" s="16"/>
      <c r="FW1306" s="16"/>
      <c r="FX1306" s="16"/>
      <c r="FY1306" s="16"/>
      <c r="FZ1306" s="16"/>
      <c r="GA1306" s="16"/>
      <c r="GB1306" s="16"/>
      <c r="GC1306" s="16"/>
      <c r="GD1306" s="16"/>
      <c r="GE1306" s="16"/>
      <c r="GF1306" s="16"/>
      <c r="GG1306" s="16"/>
      <c r="GH1306" s="16"/>
      <c r="GI1306" s="16"/>
      <c r="GJ1306" s="16"/>
      <c r="GK1306" s="16"/>
      <c r="GL1306" s="16"/>
      <c r="GM1306" s="16"/>
      <c r="GN1306" s="16"/>
      <c r="GO1306" s="16"/>
      <c r="GP1306" s="16"/>
      <c r="GQ1306" s="16"/>
      <c r="GR1306" s="16"/>
      <c r="GS1306" s="16"/>
      <c r="GT1306" s="16"/>
      <c r="GU1306" s="16"/>
      <c r="GV1306" s="16"/>
      <c r="GW1306" s="16"/>
      <c r="GX1306" s="16"/>
      <c r="GY1306" s="16"/>
      <c r="GZ1306" s="16"/>
      <c r="HA1306" s="16"/>
      <c r="HB1306" s="16"/>
      <c r="HC1306" s="16"/>
      <c r="HD1306" s="16"/>
      <c r="HE1306" s="16"/>
      <c r="HF1306" s="16"/>
      <c r="HG1306" s="16"/>
      <c r="HH1306" s="16"/>
      <c r="HI1306" s="16"/>
      <c r="HJ1306" s="16"/>
      <c r="HK1306" s="16"/>
      <c r="HL1306" s="16"/>
      <c r="HM1306" s="16"/>
      <c r="HN1306" s="16"/>
      <c r="HO1306" s="16"/>
      <c r="HP1306" s="16"/>
      <c r="HQ1306" s="16"/>
      <c r="HR1306" s="16"/>
      <c r="HS1306" s="16"/>
      <c r="HT1306" s="16"/>
      <c r="HU1306" s="16"/>
      <c r="HV1306" s="16"/>
      <c r="HW1306" s="16"/>
      <c r="HX1306" s="16"/>
      <c r="HY1306" s="16"/>
      <c r="HZ1306" s="16"/>
      <c r="IA1306" s="16"/>
      <c r="IB1306" s="16"/>
      <c r="IC1306" s="16"/>
      <c r="ID1306" s="16"/>
      <c r="IE1306" s="16"/>
      <c r="IF1306" s="16"/>
      <c r="IG1306" s="16"/>
      <c r="IH1306" s="16"/>
      <c r="II1306" s="16"/>
      <c r="IJ1306" s="16"/>
      <c r="IK1306" s="16"/>
      <c r="IL1306" s="16"/>
      <c r="IM1306" s="16"/>
      <c r="IN1306" s="16"/>
      <c r="IO1306" s="16"/>
      <c r="IP1306" s="16"/>
      <c r="IQ1306" s="16"/>
      <c r="IR1306" s="16"/>
      <c r="IS1306" s="16"/>
      <c r="IT1306" s="16"/>
      <c r="IU1306" s="16"/>
      <c r="IV1306" s="16"/>
      <c r="IW1306" s="16"/>
      <c r="IX1306" s="16"/>
      <c r="IY1306" s="16"/>
      <c r="IZ1306" s="16"/>
      <c r="JA1306" s="16"/>
      <c r="JB1306" s="16"/>
      <c r="JC1306" s="16"/>
      <c r="JD1306" s="16"/>
      <c r="JE1306" s="16"/>
      <c r="JF1306" s="16"/>
      <c r="JG1306" s="16"/>
      <c r="JH1306" s="16"/>
      <c r="JI1306" s="16"/>
      <c r="JJ1306" s="16"/>
      <c r="JK1306" s="16"/>
      <c r="JL1306" s="16"/>
      <c r="JM1306" s="16"/>
      <c r="JN1306" s="16"/>
      <c r="JO1306" s="16"/>
      <c r="JP1306" s="16"/>
    </row>
    <row r="1307" spans="2:276" s="18" customFormat="1" ht="15.75" customHeight="1" x14ac:dyDescent="0.25">
      <c r="B1307" s="16"/>
      <c r="C1307" s="16"/>
      <c r="D1307" s="16"/>
      <c r="E1307" s="16"/>
      <c r="F1307" s="16"/>
      <c r="G1307" s="16"/>
      <c r="H1307" s="16"/>
      <c r="I1307" s="16"/>
      <c r="J1307" s="16"/>
      <c r="K1307" s="16"/>
      <c r="L1307" s="16"/>
      <c r="M1307" s="16"/>
      <c r="N1307" s="16"/>
      <c r="O1307" s="16"/>
      <c r="P1307" s="16"/>
      <c r="Q1307" s="16"/>
      <c r="R1307" s="16"/>
      <c r="S1307" s="16"/>
      <c r="T1307" s="16"/>
      <c r="U1307" s="16"/>
      <c r="V1307" s="16"/>
      <c r="W1307" s="16"/>
      <c r="X1307" s="16"/>
      <c r="Y1307" s="16"/>
      <c r="Z1307" s="16"/>
      <c r="AA1307" s="16"/>
      <c r="AB1307" s="16"/>
      <c r="AC1307" s="16"/>
      <c r="AD1307" s="16"/>
      <c r="AE1307" s="16"/>
      <c r="AF1307" s="16"/>
      <c r="AG1307" s="16"/>
      <c r="AH1307" s="16"/>
      <c r="AI1307" s="16"/>
      <c r="AJ1307" s="16"/>
      <c r="AK1307" s="16"/>
      <c r="AL1307" s="16"/>
      <c r="AM1307" s="16"/>
      <c r="AN1307" s="16"/>
      <c r="AO1307" s="16"/>
      <c r="AP1307" s="16"/>
      <c r="AQ1307" s="16"/>
      <c r="AR1307" s="16"/>
      <c r="AS1307" s="16"/>
      <c r="AT1307" s="16"/>
      <c r="AU1307" s="16"/>
      <c r="AV1307" s="16"/>
      <c r="AW1307" s="16"/>
      <c r="AX1307" s="16"/>
      <c r="AY1307" s="16"/>
      <c r="AZ1307" s="16"/>
      <c r="BA1307" s="16"/>
      <c r="BB1307" s="16"/>
      <c r="BC1307" s="16"/>
      <c r="BD1307" s="16"/>
      <c r="BE1307" s="16"/>
      <c r="BF1307" s="16"/>
      <c r="BG1307" s="16"/>
      <c r="BH1307" s="16"/>
      <c r="BI1307" s="16"/>
      <c r="BJ1307" s="16"/>
      <c r="BK1307" s="16"/>
      <c r="BL1307" s="16"/>
      <c r="BM1307" s="16"/>
      <c r="BN1307" s="16"/>
      <c r="BO1307" s="16"/>
      <c r="BP1307" s="16"/>
      <c r="BQ1307" s="16"/>
      <c r="BR1307" s="16"/>
      <c r="BS1307" s="16"/>
      <c r="BT1307" s="16"/>
      <c r="BU1307" s="16"/>
      <c r="BV1307" s="16"/>
      <c r="BW1307" s="16"/>
      <c r="BX1307" s="16"/>
      <c r="BY1307" s="16"/>
      <c r="BZ1307" s="16"/>
      <c r="CA1307" s="16"/>
      <c r="CB1307" s="16"/>
      <c r="CC1307" s="16"/>
      <c r="CD1307" s="16"/>
      <c r="CE1307" s="16"/>
      <c r="CF1307" s="16"/>
      <c r="CG1307" s="16"/>
      <c r="CH1307" s="16"/>
      <c r="CI1307" s="16"/>
      <c r="CJ1307" s="16"/>
      <c r="CK1307" s="16"/>
      <c r="CL1307" s="16"/>
      <c r="CM1307" s="16"/>
      <c r="CN1307" s="16"/>
      <c r="CO1307" s="16"/>
      <c r="CP1307" s="16"/>
      <c r="CQ1307" s="16"/>
      <c r="CR1307" s="16"/>
      <c r="CS1307" s="16"/>
      <c r="CT1307" s="16"/>
      <c r="CU1307" s="16"/>
      <c r="CV1307" s="16"/>
      <c r="CW1307" s="16"/>
      <c r="CX1307" s="16"/>
      <c r="CY1307" s="16"/>
      <c r="CZ1307" s="16"/>
      <c r="DA1307" s="16"/>
      <c r="DB1307" s="16"/>
      <c r="DC1307" s="16"/>
      <c r="DD1307" s="16"/>
      <c r="DE1307" s="16"/>
      <c r="DF1307" s="16"/>
      <c r="DG1307" s="16"/>
      <c r="DH1307" s="16"/>
      <c r="DI1307" s="16"/>
      <c r="DJ1307" s="16"/>
      <c r="DK1307" s="16"/>
      <c r="DL1307" s="16"/>
      <c r="DM1307" s="16"/>
      <c r="DN1307" s="16"/>
      <c r="DO1307" s="16"/>
      <c r="DP1307" s="16"/>
      <c r="DQ1307" s="16"/>
      <c r="DR1307" s="16"/>
      <c r="DS1307" s="16"/>
      <c r="DT1307" s="16"/>
      <c r="DU1307" s="16"/>
      <c r="DV1307" s="16"/>
      <c r="DW1307" s="16"/>
      <c r="DX1307" s="16"/>
      <c r="DY1307" s="16"/>
      <c r="DZ1307" s="16"/>
      <c r="EA1307" s="16"/>
      <c r="EB1307" s="16"/>
      <c r="EC1307" s="16"/>
      <c r="ED1307" s="16"/>
      <c r="EE1307" s="16"/>
      <c r="EF1307" s="16"/>
      <c r="EG1307" s="16"/>
      <c r="EH1307" s="16"/>
      <c r="EI1307" s="16"/>
      <c r="EJ1307" s="16"/>
      <c r="EK1307" s="16"/>
      <c r="EL1307" s="16"/>
      <c r="EM1307" s="16"/>
      <c r="EN1307" s="16"/>
      <c r="EO1307" s="16"/>
      <c r="EP1307" s="16"/>
      <c r="EQ1307" s="16"/>
      <c r="ER1307" s="16"/>
      <c r="ES1307" s="16"/>
      <c r="ET1307" s="16"/>
      <c r="EU1307" s="16"/>
      <c r="EV1307" s="16"/>
      <c r="EW1307" s="16"/>
      <c r="EX1307" s="16"/>
      <c r="EY1307" s="16"/>
      <c r="EZ1307" s="16"/>
      <c r="FA1307" s="16"/>
      <c r="FB1307" s="16"/>
      <c r="FC1307" s="16"/>
      <c r="FD1307" s="16"/>
      <c r="FE1307" s="16"/>
      <c r="FF1307" s="16"/>
      <c r="FG1307" s="16"/>
      <c r="FH1307" s="16"/>
      <c r="FI1307" s="16"/>
      <c r="FJ1307" s="16"/>
      <c r="FK1307" s="16"/>
      <c r="FL1307" s="16"/>
      <c r="FM1307" s="16"/>
      <c r="FN1307" s="16"/>
      <c r="FO1307" s="16"/>
      <c r="FP1307" s="16"/>
      <c r="FQ1307" s="16"/>
      <c r="FR1307" s="16"/>
      <c r="FS1307" s="16"/>
      <c r="FT1307" s="16"/>
      <c r="FU1307" s="16"/>
      <c r="FV1307" s="16"/>
      <c r="FW1307" s="16"/>
      <c r="FX1307" s="16"/>
      <c r="FY1307" s="16"/>
      <c r="FZ1307" s="16"/>
      <c r="GA1307" s="16"/>
      <c r="GB1307" s="16"/>
      <c r="GC1307" s="16"/>
      <c r="GD1307" s="16"/>
      <c r="GE1307" s="16"/>
      <c r="GF1307" s="16"/>
      <c r="GG1307" s="16"/>
      <c r="GH1307" s="16"/>
      <c r="GI1307" s="16"/>
      <c r="GJ1307" s="16"/>
      <c r="GK1307" s="16"/>
      <c r="GL1307" s="16"/>
      <c r="GM1307" s="16"/>
      <c r="GN1307" s="16"/>
      <c r="GO1307" s="16"/>
      <c r="GP1307" s="16"/>
      <c r="GQ1307" s="16"/>
      <c r="GR1307" s="16"/>
      <c r="GS1307" s="16"/>
      <c r="GT1307" s="16"/>
      <c r="GU1307" s="16"/>
      <c r="GV1307" s="16"/>
      <c r="GW1307" s="16"/>
      <c r="GX1307" s="16"/>
      <c r="GY1307" s="16"/>
      <c r="GZ1307" s="16"/>
      <c r="HA1307" s="16"/>
      <c r="HB1307" s="16"/>
      <c r="HC1307" s="16"/>
      <c r="HD1307" s="16"/>
      <c r="HE1307" s="16"/>
      <c r="HF1307" s="16"/>
      <c r="HG1307" s="16"/>
      <c r="HH1307" s="16"/>
      <c r="HI1307" s="16"/>
      <c r="HJ1307" s="16"/>
      <c r="HK1307" s="16"/>
      <c r="HL1307" s="16"/>
      <c r="HM1307" s="16"/>
      <c r="HN1307" s="16"/>
      <c r="HO1307" s="16"/>
      <c r="HP1307" s="16"/>
      <c r="HQ1307" s="16"/>
      <c r="HR1307" s="16"/>
      <c r="HS1307" s="16"/>
      <c r="HT1307" s="16"/>
      <c r="HU1307" s="16"/>
      <c r="HV1307" s="16"/>
      <c r="HW1307" s="16"/>
      <c r="HX1307" s="16"/>
      <c r="HY1307" s="16"/>
      <c r="HZ1307" s="16"/>
      <c r="IA1307" s="16"/>
      <c r="IB1307" s="16"/>
      <c r="IC1307" s="16"/>
      <c r="ID1307" s="16"/>
      <c r="IE1307" s="16"/>
      <c r="IF1307" s="16"/>
      <c r="IG1307" s="16"/>
      <c r="IH1307" s="16"/>
      <c r="II1307" s="16"/>
      <c r="IJ1307" s="16"/>
      <c r="IK1307" s="16"/>
      <c r="IL1307" s="16"/>
      <c r="IM1307" s="16"/>
      <c r="IN1307" s="16"/>
      <c r="IO1307" s="16"/>
      <c r="IP1307" s="16"/>
      <c r="IQ1307" s="16"/>
      <c r="IR1307" s="16"/>
      <c r="IS1307" s="16"/>
      <c r="IT1307" s="16"/>
      <c r="IU1307" s="16"/>
      <c r="IV1307" s="16"/>
      <c r="IW1307" s="16"/>
      <c r="IX1307" s="16"/>
      <c r="IY1307" s="16"/>
      <c r="IZ1307" s="16"/>
      <c r="JA1307" s="16"/>
      <c r="JB1307" s="16"/>
      <c r="JC1307" s="16"/>
      <c r="JD1307" s="16"/>
      <c r="JE1307" s="16"/>
      <c r="JF1307" s="16"/>
      <c r="JG1307" s="16"/>
      <c r="JH1307" s="16"/>
      <c r="JI1307" s="16"/>
      <c r="JJ1307" s="16"/>
      <c r="JK1307" s="16"/>
      <c r="JL1307" s="16"/>
      <c r="JM1307" s="16"/>
      <c r="JN1307" s="16"/>
      <c r="JO1307" s="16"/>
      <c r="JP1307" s="16"/>
    </row>
    <row r="1308" spans="2:276" s="18" customFormat="1" ht="15.75" customHeight="1" x14ac:dyDescent="0.25">
      <c r="B1308" s="16"/>
      <c r="C1308" s="16"/>
      <c r="D1308" s="16"/>
      <c r="E1308" s="16"/>
      <c r="F1308" s="16"/>
      <c r="G1308" s="16"/>
      <c r="H1308" s="16"/>
      <c r="I1308" s="16"/>
      <c r="J1308" s="16"/>
      <c r="K1308" s="16"/>
      <c r="L1308" s="16"/>
      <c r="M1308" s="16"/>
      <c r="N1308" s="16"/>
      <c r="O1308" s="16"/>
      <c r="P1308" s="16"/>
      <c r="Q1308" s="16"/>
      <c r="R1308" s="16"/>
      <c r="S1308" s="16"/>
      <c r="T1308" s="16"/>
      <c r="U1308" s="16"/>
      <c r="V1308" s="16"/>
      <c r="W1308" s="16"/>
      <c r="X1308" s="16"/>
      <c r="Y1308" s="16"/>
      <c r="Z1308" s="16"/>
      <c r="AA1308" s="16"/>
      <c r="AB1308" s="16"/>
      <c r="AC1308" s="16"/>
      <c r="AD1308" s="16"/>
      <c r="AE1308" s="16"/>
      <c r="AF1308" s="16"/>
      <c r="AG1308" s="16"/>
      <c r="AH1308" s="16"/>
      <c r="AI1308" s="16"/>
      <c r="AJ1308" s="16"/>
      <c r="AK1308" s="16"/>
      <c r="AL1308" s="16"/>
      <c r="AM1308" s="16"/>
      <c r="AN1308" s="16"/>
      <c r="AO1308" s="16"/>
      <c r="AP1308" s="16"/>
      <c r="AQ1308" s="16"/>
      <c r="AR1308" s="16"/>
      <c r="AS1308" s="16"/>
      <c r="AT1308" s="16"/>
      <c r="AU1308" s="16"/>
      <c r="AV1308" s="16"/>
      <c r="AW1308" s="16"/>
      <c r="AX1308" s="16"/>
      <c r="AY1308" s="16"/>
      <c r="AZ1308" s="16"/>
      <c r="BA1308" s="16"/>
      <c r="BB1308" s="16"/>
      <c r="BC1308" s="16"/>
      <c r="BD1308" s="16"/>
      <c r="BE1308" s="16"/>
      <c r="BF1308" s="16"/>
      <c r="BG1308" s="16"/>
      <c r="BH1308" s="16"/>
      <c r="BI1308" s="16"/>
      <c r="BJ1308" s="16"/>
      <c r="BK1308" s="16"/>
      <c r="BL1308" s="16"/>
      <c r="BM1308" s="16"/>
      <c r="BN1308" s="16"/>
      <c r="BO1308" s="16"/>
      <c r="BP1308" s="16"/>
      <c r="BQ1308" s="16"/>
      <c r="BR1308" s="16"/>
      <c r="BS1308" s="16"/>
      <c r="BT1308" s="16"/>
      <c r="BU1308" s="16"/>
      <c r="BV1308" s="16"/>
      <c r="BW1308" s="16"/>
      <c r="BX1308" s="16"/>
      <c r="BY1308" s="16"/>
      <c r="BZ1308" s="16"/>
      <c r="CA1308" s="16"/>
      <c r="CB1308" s="16"/>
      <c r="CC1308" s="16"/>
      <c r="CD1308" s="16"/>
      <c r="CE1308" s="16"/>
      <c r="CF1308" s="16"/>
      <c r="CG1308" s="16"/>
      <c r="CH1308" s="16"/>
      <c r="CI1308" s="16"/>
      <c r="CJ1308" s="16"/>
      <c r="CK1308" s="16"/>
      <c r="CL1308" s="16"/>
      <c r="CM1308" s="16"/>
      <c r="CN1308" s="16"/>
      <c r="CO1308" s="16"/>
      <c r="CP1308" s="16"/>
      <c r="CQ1308" s="16"/>
      <c r="CR1308" s="16"/>
      <c r="CS1308" s="16"/>
      <c r="CT1308" s="16"/>
      <c r="CU1308" s="16"/>
      <c r="CV1308" s="16"/>
      <c r="CW1308" s="16"/>
      <c r="CX1308" s="16"/>
      <c r="CY1308" s="16"/>
      <c r="CZ1308" s="16"/>
      <c r="DA1308" s="16"/>
      <c r="DB1308" s="16"/>
      <c r="DC1308" s="16"/>
      <c r="DD1308" s="16"/>
      <c r="DE1308" s="16"/>
      <c r="DF1308" s="16"/>
      <c r="DG1308" s="16"/>
      <c r="DH1308" s="16"/>
      <c r="DI1308" s="16"/>
      <c r="DJ1308" s="16"/>
      <c r="DK1308" s="16"/>
      <c r="DL1308" s="16"/>
      <c r="DM1308" s="16"/>
      <c r="DN1308" s="16"/>
      <c r="DO1308" s="16"/>
      <c r="DP1308" s="16"/>
      <c r="DQ1308" s="16"/>
      <c r="DR1308" s="16"/>
      <c r="DS1308" s="16"/>
      <c r="DT1308" s="16"/>
      <c r="DU1308" s="16"/>
      <c r="DV1308" s="16"/>
      <c r="DW1308" s="16"/>
      <c r="DX1308" s="16"/>
      <c r="DY1308" s="16"/>
      <c r="DZ1308" s="16"/>
      <c r="EA1308" s="16"/>
      <c r="EB1308" s="16"/>
      <c r="EC1308" s="16"/>
      <c r="ED1308" s="16"/>
      <c r="EE1308" s="16"/>
      <c r="EF1308" s="16"/>
      <c r="EG1308" s="16"/>
      <c r="EH1308" s="16"/>
      <c r="EI1308" s="16"/>
      <c r="EJ1308" s="16"/>
      <c r="EK1308" s="16"/>
      <c r="EL1308" s="16"/>
      <c r="EM1308" s="16"/>
      <c r="EN1308" s="16"/>
      <c r="EO1308" s="16"/>
      <c r="EP1308" s="16"/>
      <c r="EQ1308" s="16"/>
      <c r="ER1308" s="16"/>
      <c r="ES1308" s="16"/>
      <c r="ET1308" s="16"/>
      <c r="EU1308" s="16"/>
      <c r="EV1308" s="16"/>
      <c r="EW1308" s="16"/>
      <c r="EX1308" s="16"/>
      <c r="EY1308" s="16"/>
      <c r="EZ1308" s="16"/>
      <c r="FA1308" s="16"/>
      <c r="FB1308" s="16"/>
      <c r="FC1308" s="16"/>
      <c r="FD1308" s="16"/>
      <c r="FE1308" s="16"/>
      <c r="FF1308" s="16"/>
      <c r="FG1308" s="16"/>
      <c r="FH1308" s="16"/>
      <c r="FI1308" s="16"/>
      <c r="FJ1308" s="16"/>
      <c r="FK1308" s="16"/>
      <c r="FL1308" s="16"/>
      <c r="FM1308" s="16"/>
      <c r="FN1308" s="16"/>
      <c r="FO1308" s="16"/>
      <c r="FP1308" s="16"/>
      <c r="FQ1308" s="16"/>
      <c r="FR1308" s="16"/>
      <c r="FS1308" s="16"/>
      <c r="FT1308" s="16"/>
      <c r="FU1308" s="16"/>
      <c r="FV1308" s="16"/>
      <c r="FW1308" s="16"/>
      <c r="FX1308" s="16"/>
      <c r="FY1308" s="16"/>
      <c r="FZ1308" s="16"/>
      <c r="GA1308" s="16"/>
      <c r="GB1308" s="16"/>
      <c r="GC1308" s="16"/>
      <c r="GD1308" s="16"/>
      <c r="GE1308" s="16"/>
      <c r="GF1308" s="16"/>
      <c r="GG1308" s="16"/>
      <c r="GH1308" s="16"/>
      <c r="GI1308" s="16"/>
      <c r="GJ1308" s="16"/>
      <c r="GK1308" s="16"/>
      <c r="GL1308" s="16"/>
      <c r="GM1308" s="16"/>
      <c r="GN1308" s="16"/>
      <c r="GO1308" s="16"/>
      <c r="GP1308" s="16"/>
      <c r="GQ1308" s="16"/>
      <c r="GR1308" s="16"/>
      <c r="GS1308" s="16"/>
      <c r="GT1308" s="16"/>
      <c r="GU1308" s="16"/>
      <c r="GV1308" s="16"/>
      <c r="GW1308" s="16"/>
      <c r="GX1308" s="16"/>
      <c r="GY1308" s="16"/>
      <c r="GZ1308" s="16"/>
      <c r="HA1308" s="16"/>
      <c r="HB1308" s="16"/>
      <c r="HC1308" s="16"/>
      <c r="HD1308" s="16"/>
      <c r="HE1308" s="16"/>
      <c r="HF1308" s="16"/>
      <c r="HG1308" s="16"/>
      <c r="HH1308" s="16"/>
      <c r="HI1308" s="16"/>
      <c r="HJ1308" s="16"/>
      <c r="HK1308" s="16"/>
      <c r="HL1308" s="16"/>
      <c r="HM1308" s="16"/>
      <c r="HN1308" s="16"/>
      <c r="HO1308" s="16"/>
      <c r="HP1308" s="16"/>
      <c r="HQ1308" s="16"/>
      <c r="HR1308" s="16"/>
      <c r="HS1308" s="16"/>
      <c r="HT1308" s="16"/>
      <c r="HU1308" s="16"/>
      <c r="HV1308" s="16"/>
      <c r="HW1308" s="16"/>
      <c r="HX1308" s="16"/>
      <c r="HY1308" s="16"/>
      <c r="HZ1308" s="16"/>
      <c r="IA1308" s="16"/>
      <c r="IB1308" s="16"/>
      <c r="IC1308" s="16"/>
      <c r="ID1308" s="16"/>
      <c r="IE1308" s="16"/>
      <c r="IF1308" s="16"/>
      <c r="IG1308" s="16"/>
      <c r="IH1308" s="16"/>
      <c r="II1308" s="16"/>
      <c r="IJ1308" s="16"/>
      <c r="IK1308" s="16"/>
      <c r="IL1308" s="16"/>
      <c r="IM1308" s="16"/>
      <c r="IN1308" s="16"/>
      <c r="IO1308" s="16"/>
      <c r="IP1308" s="16"/>
      <c r="IQ1308" s="16"/>
      <c r="IR1308" s="16"/>
      <c r="IS1308" s="16"/>
      <c r="IT1308" s="16"/>
      <c r="IU1308" s="16"/>
      <c r="IV1308" s="16"/>
      <c r="IW1308" s="16"/>
      <c r="IX1308" s="16"/>
      <c r="IY1308" s="16"/>
      <c r="IZ1308" s="16"/>
      <c r="JA1308" s="16"/>
      <c r="JB1308" s="16"/>
      <c r="JC1308" s="16"/>
      <c r="JD1308" s="16"/>
      <c r="JE1308" s="16"/>
      <c r="JF1308" s="16"/>
      <c r="JG1308" s="16"/>
      <c r="JH1308" s="16"/>
      <c r="JI1308" s="16"/>
      <c r="JJ1308" s="16"/>
      <c r="JK1308" s="16"/>
      <c r="JL1308" s="16"/>
      <c r="JM1308" s="16"/>
      <c r="JN1308" s="16"/>
      <c r="JO1308" s="16"/>
      <c r="JP1308" s="16"/>
    </row>
    <row r="1309" spans="2:276" s="18" customFormat="1" ht="15.75" customHeight="1" x14ac:dyDescent="0.25">
      <c r="B1309" s="16"/>
      <c r="C1309" s="16"/>
      <c r="D1309" s="16"/>
      <c r="E1309" s="16"/>
      <c r="F1309" s="16"/>
      <c r="G1309" s="16"/>
      <c r="H1309" s="16"/>
      <c r="I1309" s="16"/>
      <c r="J1309" s="16"/>
      <c r="K1309" s="16"/>
      <c r="L1309" s="16"/>
      <c r="M1309" s="16"/>
      <c r="N1309" s="16"/>
      <c r="O1309" s="16"/>
      <c r="P1309" s="16"/>
      <c r="Q1309" s="16"/>
      <c r="R1309" s="16"/>
      <c r="S1309" s="16"/>
      <c r="T1309" s="16"/>
      <c r="U1309" s="16"/>
      <c r="V1309" s="16"/>
      <c r="W1309" s="16"/>
      <c r="X1309" s="16"/>
      <c r="Y1309" s="16"/>
      <c r="Z1309" s="16"/>
      <c r="AA1309" s="16"/>
      <c r="AB1309" s="16"/>
      <c r="AC1309" s="16"/>
      <c r="AD1309" s="16"/>
      <c r="AE1309" s="16"/>
      <c r="AF1309" s="16"/>
      <c r="AG1309" s="16"/>
      <c r="AH1309" s="16"/>
      <c r="AI1309" s="16"/>
      <c r="AJ1309" s="16"/>
      <c r="AK1309" s="16"/>
      <c r="AL1309" s="16"/>
      <c r="AM1309" s="16"/>
      <c r="AN1309" s="16"/>
      <c r="AO1309" s="16"/>
      <c r="AP1309" s="16"/>
      <c r="AQ1309" s="16"/>
      <c r="AR1309" s="16"/>
      <c r="AS1309" s="16"/>
      <c r="AT1309" s="16"/>
      <c r="AU1309" s="16"/>
      <c r="AV1309" s="16"/>
      <c r="AW1309" s="16"/>
      <c r="AX1309" s="16"/>
      <c r="AY1309" s="16"/>
      <c r="AZ1309" s="16"/>
      <c r="BA1309" s="16"/>
      <c r="BB1309" s="16"/>
      <c r="BC1309" s="16"/>
      <c r="BD1309" s="16"/>
      <c r="BE1309" s="16"/>
      <c r="BF1309" s="16"/>
      <c r="BG1309" s="16"/>
      <c r="BH1309" s="16"/>
      <c r="BI1309" s="16"/>
      <c r="BJ1309" s="16"/>
      <c r="BK1309" s="16"/>
      <c r="BL1309" s="16"/>
      <c r="BM1309" s="16"/>
      <c r="BN1309" s="16"/>
      <c r="BO1309" s="16"/>
      <c r="BP1309" s="16"/>
      <c r="BQ1309" s="16"/>
      <c r="BR1309" s="16"/>
      <c r="BS1309" s="16"/>
      <c r="BT1309" s="16"/>
      <c r="BU1309" s="16"/>
      <c r="BV1309" s="16"/>
      <c r="BW1309" s="16"/>
      <c r="BX1309" s="16"/>
      <c r="BY1309" s="16"/>
      <c r="BZ1309" s="16"/>
      <c r="CA1309" s="16"/>
      <c r="CB1309" s="16"/>
      <c r="CC1309" s="16"/>
      <c r="CD1309" s="16"/>
      <c r="CE1309" s="16"/>
      <c r="CF1309" s="16"/>
      <c r="CG1309" s="16"/>
      <c r="CH1309" s="16"/>
      <c r="CI1309" s="16"/>
      <c r="CJ1309" s="16"/>
      <c r="CK1309" s="16"/>
      <c r="CL1309" s="16"/>
      <c r="CM1309" s="16"/>
      <c r="CN1309" s="16"/>
      <c r="CO1309" s="16"/>
      <c r="CP1309" s="16"/>
      <c r="CQ1309" s="16"/>
      <c r="CR1309" s="16"/>
      <c r="CS1309" s="16"/>
      <c r="CT1309" s="16"/>
      <c r="CU1309" s="16"/>
      <c r="CV1309" s="16"/>
      <c r="CW1309" s="16"/>
      <c r="CX1309" s="16"/>
      <c r="CY1309" s="16"/>
      <c r="CZ1309" s="16"/>
      <c r="DA1309" s="16"/>
      <c r="DB1309" s="16"/>
      <c r="DC1309" s="16"/>
      <c r="DD1309" s="16"/>
      <c r="DE1309" s="16"/>
      <c r="DF1309" s="16"/>
      <c r="DG1309" s="16"/>
      <c r="DH1309" s="16"/>
      <c r="DI1309" s="16"/>
      <c r="DJ1309" s="16"/>
      <c r="DK1309" s="16"/>
      <c r="DL1309" s="16"/>
      <c r="DM1309" s="16"/>
      <c r="DN1309" s="16"/>
      <c r="DO1309" s="16"/>
      <c r="DP1309" s="16"/>
      <c r="DQ1309" s="16"/>
      <c r="DR1309" s="16"/>
      <c r="DS1309" s="16"/>
      <c r="DT1309" s="16"/>
      <c r="DU1309" s="16"/>
      <c r="DV1309" s="16"/>
      <c r="DW1309" s="16"/>
      <c r="DX1309" s="16"/>
      <c r="DY1309" s="16"/>
      <c r="DZ1309" s="16"/>
      <c r="EA1309" s="16"/>
      <c r="EB1309" s="16"/>
      <c r="EC1309" s="16"/>
      <c r="ED1309" s="16"/>
      <c r="EE1309" s="16"/>
      <c r="EF1309" s="16"/>
      <c r="EG1309" s="16"/>
      <c r="EH1309" s="16"/>
      <c r="EI1309" s="16"/>
      <c r="EJ1309" s="16"/>
      <c r="EK1309" s="16"/>
      <c r="EL1309" s="16"/>
      <c r="EM1309" s="16"/>
      <c r="EN1309" s="16"/>
      <c r="EO1309" s="16"/>
      <c r="EP1309" s="16"/>
      <c r="EQ1309" s="16"/>
      <c r="ER1309" s="16"/>
      <c r="ES1309" s="16"/>
      <c r="ET1309" s="16"/>
      <c r="EU1309" s="16"/>
      <c r="EV1309" s="16"/>
      <c r="EW1309" s="16"/>
      <c r="EX1309" s="16"/>
      <c r="EY1309" s="16"/>
      <c r="EZ1309" s="16"/>
      <c r="FA1309" s="16"/>
      <c r="FB1309" s="16"/>
      <c r="FC1309" s="16"/>
      <c r="FD1309" s="16"/>
      <c r="FE1309" s="16"/>
      <c r="FF1309" s="16"/>
      <c r="FG1309" s="16"/>
      <c r="FH1309" s="16"/>
      <c r="FI1309" s="16"/>
      <c r="FJ1309" s="16"/>
      <c r="FK1309" s="16"/>
      <c r="FL1309" s="16"/>
      <c r="FM1309" s="16"/>
      <c r="FN1309" s="16"/>
      <c r="FO1309" s="16"/>
      <c r="FP1309" s="16"/>
      <c r="FQ1309" s="16"/>
      <c r="FR1309" s="16"/>
      <c r="FS1309" s="16"/>
      <c r="FT1309" s="16"/>
      <c r="FU1309" s="16"/>
      <c r="FV1309" s="16"/>
      <c r="FW1309" s="16"/>
      <c r="FX1309" s="16"/>
      <c r="FY1309" s="16"/>
      <c r="FZ1309" s="16"/>
      <c r="GA1309" s="16"/>
      <c r="GB1309" s="16"/>
      <c r="GC1309" s="16"/>
      <c r="GD1309" s="16"/>
      <c r="GE1309" s="16"/>
      <c r="GF1309" s="16"/>
      <c r="GG1309" s="16"/>
      <c r="GH1309" s="16"/>
      <c r="GI1309" s="16"/>
      <c r="GJ1309" s="16"/>
      <c r="GK1309" s="16"/>
      <c r="GL1309" s="16"/>
      <c r="GM1309" s="16"/>
      <c r="GN1309" s="16"/>
      <c r="GO1309" s="16"/>
      <c r="GP1309" s="16"/>
      <c r="GQ1309" s="16"/>
      <c r="GR1309" s="16"/>
      <c r="GS1309" s="16"/>
      <c r="GT1309" s="16"/>
      <c r="GU1309" s="16"/>
      <c r="GV1309" s="16"/>
      <c r="GW1309" s="16"/>
      <c r="GX1309" s="16"/>
      <c r="GY1309" s="16"/>
      <c r="GZ1309" s="16"/>
      <c r="HA1309" s="16"/>
      <c r="HB1309" s="16"/>
      <c r="HC1309" s="16"/>
      <c r="HD1309" s="16"/>
      <c r="HE1309" s="16"/>
      <c r="HF1309" s="16"/>
      <c r="HG1309" s="16"/>
      <c r="HH1309" s="16"/>
      <c r="HI1309" s="16"/>
      <c r="HJ1309" s="16"/>
      <c r="HK1309" s="16"/>
      <c r="HL1309" s="16"/>
      <c r="HM1309" s="16"/>
      <c r="HN1309" s="16"/>
      <c r="HO1309" s="16"/>
      <c r="HP1309" s="16"/>
      <c r="HQ1309" s="16"/>
      <c r="HR1309" s="16"/>
      <c r="HS1309" s="16"/>
      <c r="HT1309" s="16"/>
      <c r="HU1309" s="16"/>
      <c r="HV1309" s="16"/>
      <c r="HW1309" s="16"/>
      <c r="HX1309" s="16"/>
      <c r="HY1309" s="16"/>
      <c r="HZ1309" s="16"/>
      <c r="IA1309" s="16"/>
      <c r="IB1309" s="16"/>
      <c r="IC1309" s="16"/>
      <c r="ID1309" s="16"/>
      <c r="IE1309" s="16"/>
      <c r="IF1309" s="16"/>
      <c r="IG1309" s="16"/>
      <c r="IH1309" s="16"/>
      <c r="II1309" s="16"/>
      <c r="IJ1309" s="16"/>
      <c r="IK1309" s="16"/>
      <c r="IL1309" s="16"/>
      <c r="IM1309" s="16"/>
      <c r="IN1309" s="16"/>
      <c r="IO1309" s="16"/>
      <c r="IP1309" s="16"/>
      <c r="IQ1309" s="16"/>
      <c r="IR1309" s="16"/>
      <c r="IS1309" s="16"/>
      <c r="IT1309" s="16"/>
      <c r="IU1309" s="16"/>
      <c r="IV1309" s="16"/>
      <c r="IW1309" s="16"/>
      <c r="IX1309" s="16"/>
      <c r="IY1309" s="16"/>
      <c r="IZ1309" s="16"/>
      <c r="JA1309" s="16"/>
      <c r="JB1309" s="16"/>
      <c r="JC1309" s="16"/>
      <c r="JD1309" s="16"/>
      <c r="JE1309" s="16"/>
      <c r="JF1309" s="16"/>
      <c r="JG1309" s="16"/>
      <c r="JH1309" s="16"/>
      <c r="JI1309" s="16"/>
      <c r="JJ1309" s="16"/>
      <c r="JK1309" s="16"/>
      <c r="JL1309" s="16"/>
      <c r="JM1309" s="16"/>
      <c r="JN1309" s="16"/>
      <c r="JO1309" s="16"/>
      <c r="JP1309" s="16"/>
    </row>
    <row r="1310" spans="2:276" s="18" customFormat="1" ht="15.75" customHeight="1" x14ac:dyDescent="0.25">
      <c r="B1310" s="16"/>
      <c r="C1310" s="16"/>
      <c r="D1310" s="16"/>
      <c r="E1310" s="16"/>
      <c r="F1310" s="16"/>
      <c r="G1310" s="16"/>
      <c r="H1310" s="16"/>
      <c r="I1310" s="16"/>
      <c r="J1310" s="16"/>
      <c r="K1310" s="16"/>
      <c r="L1310" s="16"/>
      <c r="M1310" s="16"/>
      <c r="N1310" s="16"/>
      <c r="O1310" s="16"/>
      <c r="P1310" s="16"/>
      <c r="Q1310" s="16"/>
      <c r="R1310" s="16"/>
      <c r="S1310" s="16"/>
      <c r="T1310" s="16"/>
      <c r="U1310" s="16"/>
      <c r="V1310" s="16"/>
      <c r="W1310" s="16"/>
      <c r="X1310" s="16"/>
      <c r="Y1310" s="16"/>
      <c r="Z1310" s="16"/>
      <c r="AA1310" s="16"/>
      <c r="AB1310" s="16"/>
      <c r="AC1310" s="16"/>
      <c r="AD1310" s="16"/>
      <c r="AE1310" s="16"/>
      <c r="AF1310" s="16"/>
      <c r="AG1310" s="16"/>
      <c r="AH1310" s="16"/>
      <c r="AI1310" s="16"/>
      <c r="AJ1310" s="16"/>
      <c r="AK1310" s="16"/>
      <c r="AL1310" s="16"/>
      <c r="AM1310" s="16"/>
      <c r="AN1310" s="16"/>
      <c r="AO1310" s="16"/>
      <c r="AP1310" s="16"/>
      <c r="AQ1310" s="16"/>
      <c r="AR1310" s="16"/>
      <c r="AS1310" s="16"/>
      <c r="AT1310" s="16"/>
      <c r="AU1310" s="16"/>
      <c r="AV1310" s="16"/>
      <c r="AW1310" s="16"/>
      <c r="AX1310" s="16"/>
      <c r="AY1310" s="16"/>
      <c r="AZ1310" s="16"/>
      <c r="BA1310" s="16"/>
      <c r="BB1310" s="16"/>
      <c r="BC1310" s="16"/>
      <c r="BD1310" s="16"/>
      <c r="BE1310" s="16"/>
      <c r="BF1310" s="16"/>
      <c r="BG1310" s="16"/>
      <c r="BH1310" s="16"/>
      <c r="BI1310" s="16"/>
      <c r="BJ1310" s="16"/>
      <c r="BK1310" s="16"/>
      <c r="BL1310" s="16"/>
      <c r="BM1310" s="16"/>
      <c r="BN1310" s="16"/>
      <c r="BO1310" s="16"/>
      <c r="BP1310" s="16"/>
      <c r="BQ1310" s="16"/>
      <c r="BR1310" s="16"/>
      <c r="BS1310" s="16"/>
      <c r="BT1310" s="16"/>
      <c r="BU1310" s="16"/>
      <c r="BV1310" s="16"/>
      <c r="BW1310" s="16"/>
      <c r="BX1310" s="16"/>
      <c r="BY1310" s="16"/>
      <c r="BZ1310" s="16"/>
      <c r="CA1310" s="16"/>
      <c r="CB1310" s="16"/>
      <c r="CC1310" s="16"/>
      <c r="CD1310" s="16"/>
      <c r="CE1310" s="16"/>
      <c r="CF1310" s="16"/>
      <c r="CG1310" s="16"/>
      <c r="CH1310" s="16"/>
      <c r="CI1310" s="16"/>
      <c r="CJ1310" s="16"/>
      <c r="CK1310" s="16"/>
      <c r="CL1310" s="16"/>
      <c r="CM1310" s="16"/>
      <c r="CN1310" s="16"/>
      <c r="CO1310" s="16"/>
      <c r="CP1310" s="16"/>
      <c r="CQ1310" s="16"/>
      <c r="CR1310" s="16"/>
      <c r="CS1310" s="16"/>
      <c r="CT1310" s="16"/>
      <c r="CU1310" s="16"/>
      <c r="CV1310" s="16"/>
      <c r="CW1310" s="16"/>
      <c r="CX1310" s="16"/>
      <c r="CY1310" s="16"/>
      <c r="CZ1310" s="16"/>
      <c r="DA1310" s="16"/>
      <c r="DB1310" s="16"/>
      <c r="DC1310" s="16"/>
      <c r="DD1310" s="16"/>
      <c r="DE1310" s="16"/>
      <c r="DF1310" s="16"/>
      <c r="DG1310" s="16"/>
      <c r="DH1310" s="16"/>
      <c r="DI1310" s="16"/>
      <c r="DJ1310" s="16"/>
      <c r="DK1310" s="16"/>
      <c r="DL1310" s="16"/>
      <c r="DM1310" s="16"/>
      <c r="DN1310" s="16"/>
      <c r="DO1310" s="16"/>
      <c r="DP1310" s="16"/>
      <c r="DQ1310" s="16"/>
      <c r="DR1310" s="16"/>
      <c r="DS1310" s="16"/>
      <c r="DT1310" s="16"/>
      <c r="DU1310" s="16"/>
      <c r="DV1310" s="16"/>
      <c r="DW1310" s="16"/>
      <c r="DX1310" s="16"/>
      <c r="DY1310" s="16"/>
      <c r="DZ1310" s="16"/>
      <c r="EA1310" s="16"/>
      <c r="EB1310" s="16"/>
      <c r="EC1310" s="16"/>
      <c r="ED1310" s="16"/>
      <c r="EE1310" s="16"/>
      <c r="EF1310" s="16"/>
      <c r="EG1310" s="16"/>
      <c r="EH1310" s="16"/>
      <c r="EI1310" s="16"/>
      <c r="EJ1310" s="16"/>
      <c r="EK1310" s="16"/>
      <c r="EL1310" s="16"/>
      <c r="EM1310" s="16"/>
      <c r="EN1310" s="16"/>
      <c r="EO1310" s="16"/>
      <c r="EP1310" s="16"/>
      <c r="EQ1310" s="16"/>
      <c r="ER1310" s="16"/>
      <c r="ES1310" s="16"/>
      <c r="ET1310" s="16"/>
      <c r="EU1310" s="16"/>
      <c r="EV1310" s="16"/>
      <c r="EW1310" s="16"/>
      <c r="EX1310" s="16"/>
      <c r="EY1310" s="16"/>
      <c r="EZ1310" s="16"/>
      <c r="FA1310" s="16"/>
      <c r="FB1310" s="16"/>
      <c r="FC1310" s="16"/>
      <c r="FD1310" s="16"/>
      <c r="FE1310" s="16"/>
      <c r="FF1310" s="16"/>
      <c r="FG1310" s="16"/>
      <c r="FH1310" s="16"/>
      <c r="FI1310" s="16"/>
      <c r="FJ1310" s="16"/>
      <c r="FK1310" s="16"/>
      <c r="FL1310" s="16"/>
      <c r="FM1310" s="16"/>
      <c r="FN1310" s="16"/>
      <c r="FO1310" s="16"/>
      <c r="FP1310" s="16"/>
      <c r="FQ1310" s="16"/>
      <c r="FR1310" s="16"/>
      <c r="FS1310" s="16"/>
      <c r="FT1310" s="16"/>
      <c r="FU1310" s="16"/>
      <c r="FV1310" s="16"/>
      <c r="FW1310" s="16"/>
      <c r="FX1310" s="16"/>
      <c r="FY1310" s="16"/>
      <c r="FZ1310" s="16"/>
      <c r="GA1310" s="16"/>
      <c r="GB1310" s="16"/>
      <c r="GC1310" s="16"/>
      <c r="GD1310" s="16"/>
      <c r="GE1310" s="16"/>
      <c r="GF1310" s="16"/>
      <c r="GG1310" s="16"/>
      <c r="GH1310" s="16"/>
      <c r="GI1310" s="16"/>
      <c r="GJ1310" s="16"/>
      <c r="GK1310" s="16"/>
      <c r="GL1310" s="16"/>
      <c r="GM1310" s="16"/>
      <c r="GN1310" s="16"/>
      <c r="GO1310" s="16"/>
      <c r="GP1310" s="16"/>
      <c r="GQ1310" s="16"/>
      <c r="GR1310" s="16"/>
      <c r="GS1310" s="16"/>
      <c r="GT1310" s="16"/>
      <c r="GU1310" s="16"/>
      <c r="GV1310" s="16"/>
      <c r="GW1310" s="16"/>
      <c r="GX1310" s="16"/>
      <c r="GY1310" s="16"/>
      <c r="GZ1310" s="16"/>
      <c r="HA1310" s="16"/>
      <c r="HB1310" s="16"/>
      <c r="HC1310" s="16"/>
      <c r="HD1310" s="16"/>
      <c r="HE1310" s="16"/>
      <c r="HF1310" s="16"/>
      <c r="HG1310" s="16"/>
      <c r="HH1310" s="16"/>
      <c r="HI1310" s="16"/>
      <c r="HJ1310" s="16"/>
      <c r="HK1310" s="16"/>
      <c r="HL1310" s="16"/>
      <c r="HM1310" s="16"/>
      <c r="HN1310" s="16"/>
      <c r="HO1310" s="16"/>
      <c r="HP1310" s="16"/>
      <c r="HQ1310" s="16"/>
      <c r="HR1310" s="16"/>
      <c r="HS1310" s="16"/>
      <c r="HT1310" s="16"/>
      <c r="HU1310" s="16"/>
      <c r="HV1310" s="16"/>
      <c r="HW1310" s="16"/>
      <c r="HX1310" s="16"/>
      <c r="HY1310" s="16"/>
      <c r="HZ1310" s="16"/>
      <c r="IA1310" s="16"/>
      <c r="IB1310" s="16"/>
      <c r="IC1310" s="16"/>
      <c r="ID1310" s="16"/>
      <c r="IE1310" s="16"/>
      <c r="IF1310" s="16"/>
      <c r="IG1310" s="16"/>
      <c r="IH1310" s="16"/>
      <c r="II1310" s="16"/>
      <c r="IJ1310" s="16"/>
      <c r="IK1310" s="16"/>
      <c r="IL1310" s="16"/>
      <c r="IM1310" s="16"/>
      <c r="IN1310" s="16"/>
      <c r="IO1310" s="16"/>
      <c r="IP1310" s="16"/>
      <c r="IQ1310" s="16"/>
      <c r="IR1310" s="16"/>
      <c r="IS1310" s="16"/>
      <c r="IT1310" s="16"/>
      <c r="IU1310" s="16"/>
      <c r="IV1310" s="16"/>
      <c r="IW1310" s="16"/>
      <c r="IX1310" s="16"/>
      <c r="IY1310" s="16"/>
      <c r="IZ1310" s="16"/>
      <c r="JA1310" s="16"/>
      <c r="JB1310" s="16"/>
      <c r="JC1310" s="16"/>
      <c r="JD1310" s="16"/>
      <c r="JE1310" s="16"/>
      <c r="JF1310" s="16"/>
      <c r="JG1310" s="16"/>
      <c r="JH1310" s="16"/>
      <c r="JI1310" s="16"/>
      <c r="JJ1310" s="16"/>
      <c r="JK1310" s="16"/>
      <c r="JL1310" s="16"/>
      <c r="JM1310" s="16"/>
      <c r="JN1310" s="16"/>
      <c r="JO1310" s="16"/>
      <c r="JP1310" s="16"/>
    </row>
    <row r="1311" spans="2:276" s="18" customFormat="1" ht="15.75" customHeight="1" x14ac:dyDescent="0.25">
      <c r="B1311" s="16"/>
      <c r="C1311" s="16"/>
      <c r="D1311" s="16"/>
      <c r="E1311" s="16"/>
      <c r="F1311" s="16"/>
      <c r="G1311" s="16"/>
      <c r="H1311" s="16"/>
      <c r="I1311" s="16"/>
      <c r="J1311" s="16"/>
      <c r="K1311" s="16"/>
      <c r="L1311" s="16"/>
      <c r="M1311" s="16"/>
      <c r="N1311" s="16"/>
      <c r="O1311" s="16"/>
      <c r="P1311" s="16"/>
      <c r="Q1311" s="16"/>
      <c r="R1311" s="16"/>
      <c r="S1311" s="16"/>
      <c r="T1311" s="16"/>
      <c r="U1311" s="16"/>
      <c r="V1311" s="16"/>
      <c r="W1311" s="16"/>
      <c r="X1311" s="16"/>
      <c r="Y1311" s="16"/>
      <c r="Z1311" s="16"/>
      <c r="AA1311" s="16"/>
      <c r="AB1311" s="16"/>
      <c r="AC1311" s="16"/>
      <c r="AD1311" s="16"/>
      <c r="AE1311" s="16"/>
      <c r="AF1311" s="16"/>
      <c r="AG1311" s="16"/>
      <c r="AH1311" s="16"/>
      <c r="AI1311" s="16"/>
      <c r="AJ1311" s="16"/>
      <c r="AK1311" s="16"/>
      <c r="AL1311" s="16"/>
      <c r="AM1311" s="16"/>
      <c r="AN1311" s="16"/>
      <c r="AO1311" s="16"/>
      <c r="AP1311" s="16"/>
      <c r="AQ1311" s="16"/>
      <c r="AR1311" s="16"/>
      <c r="AS1311" s="16"/>
      <c r="AT1311" s="16"/>
      <c r="AU1311" s="16"/>
      <c r="AV1311" s="16"/>
      <c r="AW1311" s="16"/>
      <c r="AX1311" s="16"/>
      <c r="AY1311" s="16"/>
      <c r="AZ1311" s="16"/>
      <c r="BA1311" s="16"/>
      <c r="BB1311" s="16"/>
      <c r="BC1311" s="16"/>
      <c r="BD1311" s="16"/>
      <c r="BE1311" s="16"/>
      <c r="BF1311" s="16"/>
      <c r="BG1311" s="16"/>
      <c r="BH1311" s="16"/>
      <c r="BI1311" s="16"/>
      <c r="BJ1311" s="16"/>
      <c r="BK1311" s="16"/>
      <c r="BL1311" s="16"/>
      <c r="BM1311" s="16"/>
      <c r="BN1311" s="16"/>
      <c r="BO1311" s="16"/>
      <c r="BP1311" s="16"/>
      <c r="BQ1311" s="16"/>
      <c r="BR1311" s="16"/>
      <c r="BS1311" s="16"/>
      <c r="BT1311" s="16"/>
      <c r="BU1311" s="16"/>
      <c r="BV1311" s="16"/>
      <c r="BW1311" s="16"/>
      <c r="BX1311" s="16"/>
      <c r="BY1311" s="16"/>
      <c r="BZ1311" s="16"/>
      <c r="CA1311" s="16"/>
      <c r="CB1311" s="16"/>
      <c r="CC1311" s="16"/>
      <c r="CD1311" s="16"/>
      <c r="CE1311" s="16"/>
      <c r="CF1311" s="16"/>
      <c r="CG1311" s="16"/>
      <c r="CH1311" s="16"/>
      <c r="CI1311" s="16"/>
      <c r="CJ1311" s="16"/>
      <c r="CK1311" s="16"/>
      <c r="CL1311" s="16"/>
      <c r="CM1311" s="16"/>
      <c r="CN1311" s="16"/>
      <c r="CO1311" s="16"/>
      <c r="CP1311" s="16"/>
      <c r="CQ1311" s="16"/>
      <c r="CR1311" s="16"/>
      <c r="CS1311" s="16"/>
      <c r="CT1311" s="16"/>
      <c r="CU1311" s="16"/>
      <c r="CV1311" s="16"/>
      <c r="CW1311" s="16"/>
      <c r="CX1311" s="16"/>
      <c r="CY1311" s="16"/>
      <c r="CZ1311" s="16"/>
      <c r="DA1311" s="16"/>
      <c r="DB1311" s="16"/>
      <c r="DC1311" s="16"/>
      <c r="DD1311" s="16"/>
      <c r="DE1311" s="16"/>
      <c r="DF1311" s="16"/>
      <c r="DG1311" s="16"/>
      <c r="DH1311" s="16"/>
      <c r="DI1311" s="16"/>
      <c r="DJ1311" s="16"/>
      <c r="DK1311" s="16"/>
      <c r="DL1311" s="16"/>
      <c r="DM1311" s="16"/>
      <c r="DN1311" s="16"/>
      <c r="DO1311" s="16"/>
      <c r="DP1311" s="16"/>
      <c r="DQ1311" s="16"/>
      <c r="DR1311" s="16"/>
      <c r="DS1311" s="16"/>
      <c r="DT1311" s="16"/>
      <c r="DU1311" s="16"/>
      <c r="DV1311" s="16"/>
      <c r="DW1311" s="16"/>
      <c r="DX1311" s="16"/>
      <c r="DY1311" s="16"/>
      <c r="DZ1311" s="16"/>
      <c r="EA1311" s="16"/>
      <c r="EB1311" s="16"/>
      <c r="EC1311" s="16"/>
      <c r="ED1311" s="16"/>
      <c r="EE1311" s="16"/>
      <c r="EF1311" s="16"/>
      <c r="EG1311" s="16"/>
      <c r="EH1311" s="16"/>
      <c r="EI1311" s="16"/>
      <c r="EJ1311" s="16"/>
      <c r="EK1311" s="16"/>
      <c r="EL1311" s="16"/>
      <c r="EM1311" s="16"/>
      <c r="EN1311" s="16"/>
      <c r="EO1311" s="16"/>
      <c r="EP1311" s="16"/>
      <c r="EQ1311" s="16"/>
      <c r="ER1311" s="16"/>
      <c r="ES1311" s="16"/>
      <c r="ET1311" s="16"/>
      <c r="EU1311" s="16"/>
      <c r="EV1311" s="16"/>
      <c r="EW1311" s="16"/>
      <c r="EX1311" s="16"/>
      <c r="EY1311" s="16"/>
      <c r="EZ1311" s="16"/>
      <c r="FA1311" s="16"/>
      <c r="FB1311" s="16"/>
      <c r="FC1311" s="16"/>
      <c r="FD1311" s="16"/>
      <c r="FE1311" s="16"/>
      <c r="FF1311" s="16"/>
      <c r="FG1311" s="16"/>
      <c r="FH1311" s="16"/>
      <c r="FI1311" s="16"/>
      <c r="FJ1311" s="16"/>
      <c r="FK1311" s="16"/>
      <c r="FL1311" s="16"/>
      <c r="FM1311" s="16"/>
      <c r="FN1311" s="16"/>
      <c r="FO1311" s="16"/>
      <c r="FP1311" s="16"/>
      <c r="FQ1311" s="16"/>
      <c r="FR1311" s="16"/>
      <c r="FS1311" s="16"/>
      <c r="FT1311" s="16"/>
      <c r="FU1311" s="16"/>
      <c r="FV1311" s="16"/>
      <c r="FW1311" s="16"/>
      <c r="FX1311" s="16"/>
      <c r="FY1311" s="16"/>
      <c r="FZ1311" s="16"/>
      <c r="GA1311" s="16"/>
      <c r="GB1311" s="16"/>
      <c r="GC1311" s="16"/>
      <c r="GD1311" s="16"/>
      <c r="GE1311" s="16"/>
      <c r="GF1311" s="16"/>
      <c r="GG1311" s="16"/>
      <c r="GH1311" s="16"/>
      <c r="GI1311" s="16"/>
      <c r="GJ1311" s="16"/>
      <c r="GK1311" s="16"/>
      <c r="GL1311" s="16"/>
      <c r="GM1311" s="16"/>
      <c r="GN1311" s="16"/>
      <c r="GO1311" s="16"/>
      <c r="GP1311" s="16"/>
      <c r="GQ1311" s="16"/>
      <c r="GR1311" s="16"/>
      <c r="GS1311" s="16"/>
      <c r="GT1311" s="16"/>
      <c r="GU1311" s="16"/>
      <c r="GV1311" s="16"/>
      <c r="GW1311" s="16"/>
      <c r="GX1311" s="16"/>
      <c r="GY1311" s="16"/>
      <c r="GZ1311" s="16"/>
      <c r="HA1311" s="16"/>
      <c r="HB1311" s="16"/>
      <c r="HC1311" s="16"/>
      <c r="HD1311" s="16"/>
      <c r="HE1311" s="16"/>
      <c r="HF1311" s="16"/>
      <c r="HG1311" s="16"/>
      <c r="HH1311" s="16"/>
      <c r="HI1311" s="16"/>
      <c r="HJ1311" s="16"/>
      <c r="HK1311" s="16"/>
      <c r="HL1311" s="16"/>
      <c r="HM1311" s="16"/>
      <c r="HN1311" s="16"/>
      <c r="HO1311" s="16"/>
      <c r="HP1311" s="16"/>
      <c r="HQ1311" s="16"/>
      <c r="HR1311" s="16"/>
      <c r="HS1311" s="16"/>
      <c r="HT1311" s="16"/>
      <c r="HU1311" s="16"/>
      <c r="HV1311" s="16"/>
      <c r="HW1311" s="16"/>
      <c r="HX1311" s="16"/>
      <c r="HY1311" s="16"/>
      <c r="HZ1311" s="16"/>
      <c r="IA1311" s="16"/>
      <c r="IB1311" s="16"/>
      <c r="IC1311" s="16"/>
      <c r="ID1311" s="16"/>
      <c r="IE1311" s="16"/>
      <c r="IF1311" s="16"/>
      <c r="IG1311" s="16"/>
      <c r="IH1311" s="16"/>
      <c r="II1311" s="16"/>
      <c r="IJ1311" s="16"/>
      <c r="IK1311" s="16"/>
      <c r="IL1311" s="16"/>
      <c r="IM1311" s="16"/>
      <c r="IN1311" s="16"/>
      <c r="IO1311" s="16"/>
      <c r="IP1311" s="16"/>
      <c r="IQ1311" s="16"/>
      <c r="IR1311" s="16"/>
      <c r="IS1311" s="16"/>
      <c r="IT1311" s="16"/>
      <c r="IU1311" s="16"/>
      <c r="IV1311" s="16"/>
      <c r="IW1311" s="16"/>
      <c r="IX1311" s="16"/>
      <c r="IY1311" s="16"/>
      <c r="IZ1311" s="16"/>
      <c r="JA1311" s="16"/>
      <c r="JB1311" s="16"/>
      <c r="JC1311" s="16"/>
      <c r="JD1311" s="16"/>
      <c r="JE1311" s="16"/>
      <c r="JF1311" s="16"/>
      <c r="JG1311" s="16"/>
      <c r="JH1311" s="16"/>
      <c r="JI1311" s="16"/>
      <c r="JJ1311" s="16"/>
      <c r="JK1311" s="16"/>
      <c r="JL1311" s="16"/>
      <c r="JM1311" s="16"/>
      <c r="JN1311" s="16"/>
      <c r="JO1311" s="16"/>
      <c r="JP1311" s="16"/>
    </row>
    <row r="1312" spans="2:276" s="18" customFormat="1" ht="15.75" customHeight="1" x14ac:dyDescent="0.25">
      <c r="B1312" s="16"/>
      <c r="C1312" s="16"/>
      <c r="D1312" s="16"/>
      <c r="E1312" s="16"/>
      <c r="F1312" s="16"/>
      <c r="G1312" s="16"/>
      <c r="H1312" s="16"/>
      <c r="I1312" s="16"/>
      <c r="J1312" s="16"/>
      <c r="K1312" s="16"/>
      <c r="L1312" s="16"/>
      <c r="M1312" s="16"/>
      <c r="N1312" s="16"/>
      <c r="O1312" s="16"/>
      <c r="P1312" s="16"/>
      <c r="Q1312" s="16"/>
      <c r="R1312" s="16"/>
      <c r="S1312" s="16"/>
      <c r="T1312" s="16"/>
      <c r="U1312" s="16"/>
      <c r="V1312" s="16"/>
      <c r="W1312" s="16"/>
      <c r="X1312" s="16"/>
      <c r="Y1312" s="16"/>
      <c r="Z1312" s="16"/>
      <c r="AA1312" s="16"/>
      <c r="AB1312" s="16"/>
      <c r="AC1312" s="16"/>
      <c r="AD1312" s="16"/>
      <c r="AE1312" s="16"/>
      <c r="AF1312" s="16"/>
      <c r="AG1312" s="16"/>
      <c r="AH1312" s="16"/>
      <c r="AI1312" s="16"/>
      <c r="AJ1312" s="16"/>
      <c r="AK1312" s="16"/>
      <c r="AL1312" s="16"/>
      <c r="AM1312" s="16"/>
      <c r="AN1312" s="16"/>
      <c r="AO1312" s="16"/>
      <c r="AP1312" s="16"/>
      <c r="AQ1312" s="16"/>
      <c r="AR1312" s="16"/>
      <c r="AS1312" s="16"/>
      <c r="AT1312" s="16"/>
      <c r="AU1312" s="16"/>
      <c r="AV1312" s="16"/>
      <c r="AW1312" s="16"/>
      <c r="AX1312" s="16"/>
      <c r="AY1312" s="16"/>
      <c r="AZ1312" s="16"/>
      <c r="BA1312" s="16"/>
      <c r="BB1312" s="16"/>
      <c r="BC1312" s="16"/>
      <c r="BD1312" s="16"/>
      <c r="BE1312" s="16"/>
      <c r="BF1312" s="16"/>
      <c r="BG1312" s="16"/>
      <c r="BH1312" s="16"/>
      <c r="BI1312" s="16"/>
      <c r="BJ1312" s="16"/>
      <c r="BK1312" s="16"/>
      <c r="BL1312" s="16"/>
      <c r="BM1312" s="16"/>
      <c r="BN1312" s="16"/>
      <c r="BO1312" s="16"/>
      <c r="BP1312" s="16"/>
      <c r="BQ1312" s="16"/>
      <c r="BR1312" s="16"/>
      <c r="BS1312" s="16"/>
      <c r="BT1312" s="16"/>
      <c r="BU1312" s="16"/>
      <c r="BV1312" s="16"/>
      <c r="BW1312" s="16"/>
      <c r="BX1312" s="16"/>
      <c r="BY1312" s="16"/>
      <c r="BZ1312" s="16"/>
      <c r="CA1312" s="16"/>
      <c r="CB1312" s="16"/>
      <c r="CC1312" s="16"/>
      <c r="CD1312" s="16"/>
      <c r="CE1312" s="16"/>
      <c r="CF1312" s="16"/>
      <c r="CG1312" s="16"/>
      <c r="CH1312" s="16"/>
      <c r="CI1312" s="16"/>
      <c r="CJ1312" s="16"/>
      <c r="CK1312" s="16"/>
      <c r="CL1312" s="16"/>
      <c r="CM1312" s="16"/>
      <c r="CN1312" s="16"/>
      <c r="CO1312" s="16"/>
      <c r="CP1312" s="16"/>
      <c r="CQ1312" s="16"/>
      <c r="CR1312" s="16"/>
      <c r="CS1312" s="16"/>
      <c r="CT1312" s="16"/>
      <c r="CU1312" s="16"/>
      <c r="CV1312" s="16"/>
      <c r="CW1312" s="16"/>
      <c r="CX1312" s="16"/>
      <c r="CY1312" s="16"/>
      <c r="CZ1312" s="16"/>
      <c r="DA1312" s="16"/>
      <c r="DB1312" s="16"/>
      <c r="DC1312" s="16"/>
      <c r="DD1312" s="16"/>
      <c r="DE1312" s="16"/>
      <c r="DF1312" s="16"/>
      <c r="DG1312" s="16"/>
      <c r="DH1312" s="16"/>
      <c r="DI1312" s="16"/>
      <c r="DJ1312" s="16"/>
      <c r="DK1312" s="16"/>
      <c r="DL1312" s="16"/>
      <c r="DM1312" s="16"/>
      <c r="DN1312" s="16"/>
      <c r="DO1312" s="16"/>
      <c r="DP1312" s="16"/>
      <c r="DQ1312" s="16"/>
      <c r="DR1312" s="16"/>
      <c r="DS1312" s="16"/>
      <c r="DT1312" s="16"/>
      <c r="DU1312" s="16"/>
      <c r="DV1312" s="16"/>
      <c r="DW1312" s="16"/>
      <c r="DX1312" s="16"/>
      <c r="DY1312" s="16"/>
      <c r="DZ1312" s="16"/>
      <c r="EA1312" s="16"/>
      <c r="EB1312" s="16"/>
      <c r="EC1312" s="16"/>
      <c r="ED1312" s="16"/>
      <c r="EE1312" s="16"/>
      <c r="EF1312" s="16"/>
      <c r="EG1312" s="16"/>
      <c r="EH1312" s="16"/>
      <c r="EI1312" s="16"/>
      <c r="EJ1312" s="16"/>
      <c r="EK1312" s="16"/>
      <c r="EL1312" s="16"/>
      <c r="EM1312" s="16"/>
      <c r="EN1312" s="16"/>
      <c r="EO1312" s="16"/>
      <c r="EP1312" s="16"/>
      <c r="EQ1312" s="16"/>
      <c r="ER1312" s="16"/>
      <c r="ES1312" s="16"/>
      <c r="ET1312" s="16"/>
      <c r="EU1312" s="16"/>
      <c r="EV1312" s="16"/>
      <c r="EW1312" s="16"/>
      <c r="EX1312" s="16"/>
      <c r="EY1312" s="16"/>
      <c r="EZ1312" s="16"/>
      <c r="FA1312" s="16"/>
      <c r="FB1312" s="16"/>
      <c r="FC1312" s="16"/>
      <c r="FD1312" s="16"/>
      <c r="FE1312" s="16"/>
      <c r="FF1312" s="16"/>
      <c r="FG1312" s="16"/>
      <c r="FH1312" s="16"/>
      <c r="FI1312" s="16"/>
      <c r="FJ1312" s="16"/>
      <c r="FK1312" s="16"/>
      <c r="FL1312" s="16"/>
      <c r="FM1312" s="16"/>
      <c r="FN1312" s="16"/>
      <c r="FO1312" s="16"/>
      <c r="FP1312" s="16"/>
      <c r="FQ1312" s="16"/>
      <c r="FR1312" s="16"/>
      <c r="FS1312" s="16"/>
      <c r="FT1312" s="16"/>
      <c r="FU1312" s="16"/>
      <c r="FV1312" s="16"/>
      <c r="FW1312" s="16"/>
      <c r="FX1312" s="16"/>
      <c r="FY1312" s="16"/>
      <c r="FZ1312" s="16"/>
      <c r="GA1312" s="16"/>
      <c r="GB1312" s="16"/>
      <c r="GC1312" s="16"/>
      <c r="GD1312" s="16"/>
      <c r="GE1312" s="16"/>
      <c r="GF1312" s="16"/>
      <c r="GG1312" s="16"/>
      <c r="GH1312" s="16"/>
      <c r="GI1312" s="16"/>
      <c r="GJ1312" s="16"/>
      <c r="GK1312" s="16"/>
      <c r="GL1312" s="16"/>
      <c r="GM1312" s="16"/>
      <c r="GN1312" s="16"/>
      <c r="GO1312" s="16"/>
      <c r="GP1312" s="16"/>
      <c r="GQ1312" s="16"/>
      <c r="GR1312" s="16"/>
      <c r="GS1312" s="16"/>
      <c r="GT1312" s="16"/>
      <c r="GU1312" s="16"/>
      <c r="GV1312" s="16"/>
      <c r="GW1312" s="16"/>
      <c r="GX1312" s="16"/>
      <c r="GY1312" s="16"/>
      <c r="GZ1312" s="16"/>
      <c r="HA1312" s="16"/>
      <c r="HB1312" s="16"/>
      <c r="HC1312" s="16"/>
      <c r="HD1312" s="16"/>
      <c r="HE1312" s="16"/>
      <c r="HF1312" s="16"/>
      <c r="HG1312" s="16"/>
      <c r="HH1312" s="16"/>
      <c r="HI1312" s="16"/>
      <c r="HJ1312" s="16"/>
      <c r="HK1312" s="16"/>
      <c r="HL1312" s="16"/>
      <c r="HM1312" s="16"/>
      <c r="HN1312" s="16"/>
      <c r="HO1312" s="16"/>
      <c r="HP1312" s="16"/>
      <c r="HQ1312" s="16"/>
      <c r="HR1312" s="16"/>
      <c r="HS1312" s="16"/>
      <c r="HT1312" s="16"/>
      <c r="HU1312" s="16"/>
      <c r="HV1312" s="16"/>
      <c r="HW1312" s="16"/>
      <c r="HX1312" s="16"/>
      <c r="HY1312" s="16"/>
      <c r="HZ1312" s="16"/>
      <c r="IA1312" s="16"/>
      <c r="IB1312" s="16"/>
      <c r="IC1312" s="16"/>
      <c r="ID1312" s="16"/>
      <c r="IE1312" s="16"/>
      <c r="IF1312" s="16"/>
      <c r="IG1312" s="16"/>
      <c r="IH1312" s="16"/>
      <c r="II1312" s="16"/>
      <c r="IJ1312" s="16"/>
      <c r="IK1312" s="16"/>
      <c r="IL1312" s="16"/>
      <c r="IM1312" s="16"/>
      <c r="IN1312" s="16"/>
      <c r="IO1312" s="16"/>
      <c r="IP1312" s="16"/>
      <c r="IQ1312" s="16"/>
      <c r="IR1312" s="16"/>
      <c r="IS1312" s="16"/>
      <c r="IT1312" s="16"/>
      <c r="IU1312" s="16"/>
      <c r="IV1312" s="16"/>
      <c r="IW1312" s="16"/>
      <c r="IX1312" s="16"/>
      <c r="IY1312" s="16"/>
      <c r="IZ1312" s="16"/>
      <c r="JA1312" s="16"/>
      <c r="JB1312" s="16"/>
      <c r="JC1312" s="16"/>
      <c r="JD1312" s="16"/>
      <c r="JE1312" s="16"/>
      <c r="JF1312" s="16"/>
      <c r="JG1312" s="16"/>
      <c r="JH1312" s="16"/>
      <c r="JI1312" s="16"/>
      <c r="JJ1312" s="16"/>
      <c r="JK1312" s="16"/>
      <c r="JL1312" s="16"/>
      <c r="JM1312" s="16"/>
      <c r="JN1312" s="16"/>
      <c r="JO1312" s="16"/>
      <c r="JP1312" s="16"/>
    </row>
    <row r="1313" spans="2:276" s="18" customFormat="1" ht="15.75" customHeight="1" x14ac:dyDescent="0.25">
      <c r="B1313" s="16"/>
      <c r="C1313" s="16"/>
      <c r="D1313" s="16"/>
      <c r="E1313" s="16"/>
      <c r="F1313" s="16"/>
      <c r="G1313" s="16"/>
      <c r="H1313" s="16"/>
      <c r="I1313" s="16"/>
      <c r="J1313" s="16"/>
      <c r="K1313" s="16"/>
      <c r="L1313" s="16"/>
      <c r="M1313" s="16"/>
      <c r="N1313" s="16"/>
      <c r="O1313" s="16"/>
      <c r="P1313" s="16"/>
      <c r="Q1313" s="16"/>
      <c r="R1313" s="16"/>
      <c r="S1313" s="16"/>
      <c r="T1313" s="16"/>
      <c r="U1313" s="16"/>
      <c r="V1313" s="16"/>
      <c r="W1313" s="16"/>
      <c r="X1313" s="16"/>
      <c r="Y1313" s="16"/>
      <c r="Z1313" s="16"/>
      <c r="AA1313" s="16"/>
      <c r="AB1313" s="16"/>
      <c r="AC1313" s="16"/>
      <c r="AD1313" s="16"/>
      <c r="AE1313" s="16"/>
      <c r="AF1313" s="16"/>
      <c r="AG1313" s="16"/>
      <c r="AH1313" s="16"/>
      <c r="AI1313" s="16"/>
      <c r="AJ1313" s="16"/>
      <c r="AK1313" s="16"/>
      <c r="AL1313" s="16"/>
      <c r="AM1313" s="16"/>
      <c r="AN1313" s="16"/>
      <c r="AO1313" s="16"/>
      <c r="AP1313" s="16"/>
      <c r="AQ1313" s="16"/>
      <c r="AR1313" s="16"/>
      <c r="AS1313" s="16"/>
      <c r="AT1313" s="16"/>
      <c r="AU1313" s="16"/>
      <c r="AV1313" s="16"/>
      <c r="AW1313" s="16"/>
      <c r="AX1313" s="16"/>
      <c r="AY1313" s="16"/>
      <c r="AZ1313" s="16"/>
      <c r="BA1313" s="16"/>
      <c r="BB1313" s="16"/>
      <c r="BC1313" s="16"/>
      <c r="BD1313" s="16"/>
      <c r="BE1313" s="16"/>
      <c r="BF1313" s="16"/>
      <c r="BG1313" s="16"/>
      <c r="BH1313" s="16"/>
      <c r="BI1313" s="16"/>
      <c r="BJ1313" s="16"/>
      <c r="BK1313" s="16"/>
      <c r="BL1313" s="16"/>
      <c r="BM1313" s="16"/>
      <c r="BN1313" s="16"/>
      <c r="BO1313" s="16"/>
      <c r="BP1313" s="16"/>
      <c r="BQ1313" s="16"/>
      <c r="BR1313" s="16"/>
      <c r="BS1313" s="16"/>
      <c r="BT1313" s="16"/>
      <c r="BU1313" s="16"/>
      <c r="BV1313" s="16"/>
      <c r="BW1313" s="16"/>
      <c r="BX1313" s="16"/>
      <c r="BY1313" s="16"/>
      <c r="BZ1313" s="16"/>
      <c r="CA1313" s="16"/>
      <c r="CB1313" s="16"/>
      <c r="CC1313" s="16"/>
      <c r="CD1313" s="16"/>
      <c r="CE1313" s="16"/>
      <c r="CF1313" s="16"/>
      <c r="CG1313" s="16"/>
      <c r="CH1313" s="16"/>
      <c r="CI1313" s="16"/>
      <c r="CJ1313" s="16"/>
      <c r="CK1313" s="16"/>
      <c r="CL1313" s="16"/>
      <c r="CM1313" s="16"/>
      <c r="CN1313" s="16"/>
      <c r="CO1313" s="16"/>
      <c r="CP1313" s="16"/>
      <c r="CQ1313" s="16"/>
      <c r="CR1313" s="16"/>
      <c r="CS1313" s="16"/>
      <c r="CT1313" s="16"/>
      <c r="CU1313" s="16"/>
      <c r="CV1313" s="16"/>
      <c r="CW1313" s="16"/>
      <c r="CX1313" s="16"/>
      <c r="CY1313" s="16"/>
      <c r="CZ1313" s="16"/>
      <c r="DA1313" s="16"/>
      <c r="DB1313" s="16"/>
      <c r="DC1313" s="16"/>
      <c r="DD1313" s="16"/>
      <c r="DE1313" s="16"/>
      <c r="DF1313" s="16"/>
      <c r="DG1313" s="16"/>
      <c r="DH1313" s="16"/>
      <c r="DI1313" s="16"/>
      <c r="DJ1313" s="16"/>
      <c r="DK1313" s="16"/>
      <c r="DL1313" s="16"/>
      <c r="DM1313" s="16"/>
      <c r="DN1313" s="16"/>
      <c r="DO1313" s="16"/>
      <c r="DP1313" s="16"/>
      <c r="DQ1313" s="16"/>
      <c r="DR1313" s="16"/>
      <c r="DS1313" s="16"/>
      <c r="DT1313" s="16"/>
      <c r="DU1313" s="16"/>
      <c r="DV1313" s="16"/>
      <c r="DW1313" s="16"/>
      <c r="DX1313" s="16"/>
      <c r="DY1313" s="16"/>
      <c r="DZ1313" s="16"/>
      <c r="EA1313" s="16"/>
      <c r="EB1313" s="16"/>
      <c r="EC1313" s="16"/>
      <c r="ED1313" s="16"/>
      <c r="EE1313" s="16"/>
      <c r="EF1313" s="16"/>
      <c r="EG1313" s="16"/>
      <c r="EH1313" s="16"/>
      <c r="EI1313" s="16"/>
      <c r="EJ1313" s="16"/>
      <c r="EK1313" s="16"/>
      <c r="EL1313" s="16"/>
      <c r="EM1313" s="16"/>
      <c r="EN1313" s="16"/>
      <c r="EO1313" s="16"/>
      <c r="EP1313" s="16"/>
      <c r="EQ1313" s="16"/>
      <c r="ER1313" s="16"/>
      <c r="ES1313" s="16"/>
      <c r="ET1313" s="16"/>
      <c r="EU1313" s="16"/>
      <c r="EV1313" s="16"/>
      <c r="EW1313" s="16"/>
      <c r="EX1313" s="16"/>
      <c r="EY1313" s="16"/>
      <c r="EZ1313" s="16"/>
      <c r="FA1313" s="16"/>
      <c r="FB1313" s="16"/>
      <c r="FC1313" s="16"/>
      <c r="FD1313" s="16"/>
      <c r="FE1313" s="16"/>
      <c r="FF1313" s="16"/>
      <c r="FG1313" s="16"/>
      <c r="FH1313" s="16"/>
      <c r="FI1313" s="16"/>
      <c r="FJ1313" s="16"/>
      <c r="FK1313" s="16"/>
      <c r="FL1313" s="16"/>
      <c r="FM1313" s="16"/>
      <c r="FN1313" s="16"/>
      <c r="FO1313" s="16"/>
      <c r="FP1313" s="16"/>
      <c r="FQ1313" s="16"/>
      <c r="FR1313" s="16"/>
      <c r="FS1313" s="16"/>
      <c r="FT1313" s="16"/>
      <c r="FU1313" s="16"/>
      <c r="FV1313" s="16"/>
      <c r="FW1313" s="16"/>
      <c r="FX1313" s="16"/>
      <c r="FY1313" s="16"/>
      <c r="FZ1313" s="16"/>
      <c r="GA1313" s="16"/>
      <c r="GB1313" s="16"/>
      <c r="GC1313" s="16"/>
      <c r="GD1313" s="16"/>
      <c r="GE1313" s="16"/>
      <c r="GF1313" s="16"/>
      <c r="GG1313" s="16"/>
      <c r="GH1313" s="16"/>
      <c r="GI1313" s="16"/>
      <c r="GJ1313" s="16"/>
      <c r="GK1313" s="16"/>
      <c r="GL1313" s="16"/>
      <c r="GM1313" s="16"/>
      <c r="GN1313" s="16"/>
      <c r="GO1313" s="16"/>
      <c r="GP1313" s="16"/>
      <c r="GQ1313" s="16"/>
      <c r="GR1313" s="16"/>
      <c r="GS1313" s="16"/>
      <c r="GT1313" s="16"/>
      <c r="GU1313" s="16"/>
      <c r="GV1313" s="16"/>
      <c r="GW1313" s="16"/>
      <c r="GX1313" s="16"/>
      <c r="GY1313" s="16"/>
      <c r="GZ1313" s="16"/>
      <c r="HA1313" s="16"/>
      <c r="HB1313" s="16"/>
      <c r="HC1313" s="16"/>
      <c r="HD1313" s="16"/>
      <c r="HE1313" s="16"/>
      <c r="HF1313" s="16"/>
      <c r="HG1313" s="16"/>
      <c r="HH1313" s="16"/>
      <c r="HI1313" s="16"/>
      <c r="HJ1313" s="16"/>
      <c r="HK1313" s="16"/>
      <c r="HL1313" s="16"/>
      <c r="HM1313" s="16"/>
      <c r="HN1313" s="16"/>
      <c r="HO1313" s="16"/>
      <c r="HP1313" s="16"/>
      <c r="HQ1313" s="16"/>
      <c r="HR1313" s="16"/>
      <c r="HS1313" s="16"/>
      <c r="HT1313" s="16"/>
      <c r="HU1313" s="16"/>
      <c r="HV1313" s="16"/>
      <c r="HW1313" s="16"/>
      <c r="HX1313" s="16"/>
      <c r="HY1313" s="16"/>
      <c r="HZ1313" s="16"/>
      <c r="IA1313" s="16"/>
      <c r="IB1313" s="16"/>
      <c r="IC1313" s="16"/>
      <c r="ID1313" s="16"/>
      <c r="IE1313" s="16"/>
      <c r="IF1313" s="16"/>
      <c r="IG1313" s="16"/>
      <c r="IH1313" s="16"/>
      <c r="II1313" s="16"/>
      <c r="IJ1313" s="16"/>
      <c r="IK1313" s="16"/>
      <c r="IL1313" s="16"/>
      <c r="IM1313" s="16"/>
      <c r="IN1313" s="16"/>
      <c r="IO1313" s="16"/>
      <c r="IP1313" s="16"/>
      <c r="IQ1313" s="16"/>
      <c r="IR1313" s="16"/>
      <c r="IS1313" s="16"/>
      <c r="IT1313" s="16"/>
      <c r="IU1313" s="16"/>
      <c r="IV1313" s="16"/>
      <c r="IW1313" s="16"/>
      <c r="IX1313" s="16"/>
      <c r="IY1313" s="16"/>
      <c r="IZ1313" s="16"/>
      <c r="JA1313" s="16"/>
      <c r="JB1313" s="16"/>
      <c r="JC1313" s="16"/>
      <c r="JD1313" s="16"/>
      <c r="JE1313" s="16"/>
      <c r="JF1313" s="16"/>
      <c r="JG1313" s="16"/>
      <c r="JH1313" s="16"/>
      <c r="JI1313" s="16"/>
      <c r="JJ1313" s="16"/>
      <c r="JK1313" s="16"/>
      <c r="JL1313" s="16"/>
      <c r="JM1313" s="16"/>
      <c r="JN1313" s="16"/>
      <c r="JO1313" s="16"/>
      <c r="JP1313" s="16"/>
    </row>
    <row r="1314" spans="2:276" s="18" customFormat="1" ht="15.75" customHeight="1" x14ac:dyDescent="0.25">
      <c r="B1314" s="16"/>
      <c r="C1314" s="16"/>
      <c r="D1314" s="16"/>
      <c r="E1314" s="16"/>
      <c r="F1314" s="16"/>
      <c r="G1314" s="16"/>
      <c r="H1314" s="16"/>
      <c r="I1314" s="16"/>
      <c r="J1314" s="16"/>
      <c r="K1314" s="16"/>
      <c r="L1314" s="16"/>
      <c r="M1314" s="16"/>
      <c r="N1314" s="16"/>
      <c r="O1314" s="16"/>
      <c r="P1314" s="16"/>
      <c r="Q1314" s="16"/>
      <c r="R1314" s="16"/>
      <c r="S1314" s="16"/>
      <c r="T1314" s="16"/>
      <c r="U1314" s="16"/>
      <c r="V1314" s="16"/>
      <c r="W1314" s="16"/>
      <c r="X1314" s="16"/>
      <c r="Y1314" s="16"/>
      <c r="Z1314" s="16"/>
      <c r="AA1314" s="16"/>
      <c r="AB1314" s="16"/>
      <c r="AC1314" s="16"/>
      <c r="AD1314" s="16"/>
      <c r="AE1314" s="16"/>
      <c r="AF1314" s="16"/>
      <c r="AG1314" s="16"/>
      <c r="AH1314" s="16"/>
      <c r="AI1314" s="16"/>
      <c r="AJ1314" s="16"/>
      <c r="AK1314" s="16"/>
      <c r="AL1314" s="16"/>
      <c r="AM1314" s="16"/>
      <c r="AN1314" s="16"/>
      <c r="AO1314" s="16"/>
      <c r="AP1314" s="16"/>
      <c r="AQ1314" s="16"/>
      <c r="AR1314" s="16"/>
      <c r="AS1314" s="16"/>
      <c r="AT1314" s="16"/>
      <c r="AU1314" s="16"/>
      <c r="AV1314" s="16"/>
      <c r="AW1314" s="16"/>
      <c r="AX1314" s="16"/>
      <c r="AY1314" s="16"/>
      <c r="AZ1314" s="16"/>
      <c r="BA1314" s="16"/>
      <c r="BB1314" s="16"/>
      <c r="BC1314" s="16"/>
      <c r="BD1314" s="16"/>
      <c r="BE1314" s="16"/>
      <c r="BF1314" s="16"/>
      <c r="BG1314" s="16"/>
      <c r="BH1314" s="16"/>
      <c r="BI1314" s="16"/>
      <c r="BJ1314" s="16"/>
      <c r="BK1314" s="16"/>
      <c r="BL1314" s="16"/>
      <c r="BM1314" s="16"/>
      <c r="BN1314" s="16"/>
      <c r="BO1314" s="16"/>
      <c r="BP1314" s="16"/>
      <c r="BQ1314" s="16"/>
      <c r="BR1314" s="16"/>
      <c r="BS1314" s="16"/>
      <c r="BT1314" s="16"/>
      <c r="BU1314" s="16"/>
      <c r="BV1314" s="16"/>
      <c r="BW1314" s="16"/>
      <c r="BX1314" s="16"/>
      <c r="BY1314" s="16"/>
      <c r="BZ1314" s="16"/>
      <c r="CA1314" s="16"/>
      <c r="CB1314" s="16"/>
      <c r="CC1314" s="16"/>
      <c r="CD1314" s="16"/>
      <c r="CE1314" s="16"/>
      <c r="CF1314" s="16"/>
      <c r="CG1314" s="16"/>
      <c r="CH1314" s="16"/>
      <c r="CI1314" s="16"/>
      <c r="CJ1314" s="16"/>
      <c r="CK1314" s="16"/>
      <c r="CL1314" s="16"/>
      <c r="CM1314" s="16"/>
      <c r="CN1314" s="16"/>
      <c r="CO1314" s="16"/>
      <c r="CP1314" s="16"/>
      <c r="CQ1314" s="16"/>
      <c r="CR1314" s="16"/>
      <c r="CS1314" s="16"/>
      <c r="CT1314" s="16"/>
      <c r="CU1314" s="16"/>
      <c r="CV1314" s="16"/>
      <c r="CW1314" s="16"/>
      <c r="CX1314" s="16"/>
      <c r="CY1314" s="16"/>
      <c r="CZ1314" s="16"/>
      <c r="DA1314" s="16"/>
      <c r="DB1314" s="16"/>
      <c r="DC1314" s="16"/>
      <c r="DD1314" s="16"/>
      <c r="DE1314" s="16"/>
      <c r="DF1314" s="16"/>
      <c r="DG1314" s="16"/>
      <c r="DH1314" s="16"/>
      <c r="DI1314" s="16"/>
      <c r="DJ1314" s="16"/>
      <c r="DK1314" s="16"/>
      <c r="DL1314" s="16"/>
      <c r="DM1314" s="16"/>
      <c r="DN1314" s="16"/>
      <c r="DO1314" s="16"/>
      <c r="DP1314" s="16"/>
      <c r="DQ1314" s="16"/>
      <c r="DR1314" s="16"/>
      <c r="DS1314" s="16"/>
      <c r="DT1314" s="16"/>
      <c r="DU1314" s="16"/>
      <c r="DV1314" s="16"/>
      <c r="DW1314" s="16"/>
      <c r="DX1314" s="16"/>
      <c r="DY1314" s="16"/>
      <c r="DZ1314" s="16"/>
      <c r="EA1314" s="16"/>
      <c r="EB1314" s="16"/>
      <c r="EC1314" s="16"/>
      <c r="ED1314" s="16"/>
      <c r="EE1314" s="16"/>
      <c r="EF1314" s="16"/>
      <c r="EG1314" s="16"/>
      <c r="EH1314" s="16"/>
      <c r="EI1314" s="16"/>
      <c r="EJ1314" s="16"/>
      <c r="EK1314" s="16"/>
      <c r="EL1314" s="16"/>
      <c r="EM1314" s="16"/>
      <c r="EN1314" s="16"/>
      <c r="EO1314" s="16"/>
      <c r="EP1314" s="16"/>
      <c r="EQ1314" s="16"/>
      <c r="ER1314" s="16"/>
      <c r="ES1314" s="16"/>
      <c r="ET1314" s="16"/>
      <c r="EU1314" s="16"/>
      <c r="EV1314" s="16"/>
      <c r="EW1314" s="16"/>
      <c r="EX1314" s="16"/>
      <c r="EY1314" s="16"/>
      <c r="EZ1314" s="16"/>
      <c r="FA1314" s="16"/>
      <c r="FB1314" s="16"/>
      <c r="FC1314" s="16"/>
      <c r="FD1314" s="16"/>
      <c r="FE1314" s="16"/>
      <c r="FF1314" s="16"/>
      <c r="FG1314" s="16"/>
      <c r="FH1314" s="16"/>
      <c r="FI1314" s="16"/>
      <c r="FJ1314" s="16"/>
      <c r="FK1314" s="16"/>
      <c r="FL1314" s="16"/>
      <c r="FM1314" s="16"/>
      <c r="FN1314" s="16"/>
      <c r="FO1314" s="16"/>
      <c r="FP1314" s="16"/>
      <c r="FQ1314" s="16"/>
      <c r="FR1314" s="16"/>
      <c r="FS1314" s="16"/>
      <c r="FT1314" s="16"/>
      <c r="FU1314" s="16"/>
      <c r="FV1314" s="16"/>
      <c r="FW1314" s="16"/>
      <c r="FX1314" s="16"/>
      <c r="FY1314" s="16"/>
      <c r="FZ1314" s="16"/>
      <c r="GA1314" s="16"/>
      <c r="GB1314" s="16"/>
      <c r="GC1314" s="16"/>
      <c r="GD1314" s="16"/>
      <c r="GE1314" s="16"/>
      <c r="GF1314" s="16"/>
      <c r="GG1314" s="16"/>
      <c r="GH1314" s="16"/>
      <c r="GI1314" s="16"/>
      <c r="GJ1314" s="16"/>
      <c r="GK1314" s="16"/>
      <c r="GL1314" s="16"/>
      <c r="GM1314" s="16"/>
      <c r="GN1314" s="16"/>
      <c r="GO1314" s="16"/>
      <c r="GP1314" s="16"/>
      <c r="GQ1314" s="16"/>
      <c r="GR1314" s="16"/>
      <c r="GS1314" s="16"/>
      <c r="GT1314" s="16"/>
      <c r="GU1314" s="16"/>
      <c r="GV1314" s="16"/>
      <c r="GW1314" s="16"/>
      <c r="GX1314" s="16"/>
      <c r="GY1314" s="16"/>
      <c r="GZ1314" s="16"/>
      <c r="HA1314" s="16"/>
      <c r="HB1314" s="16"/>
      <c r="HC1314" s="16"/>
      <c r="HD1314" s="16"/>
      <c r="HE1314" s="16"/>
      <c r="HF1314" s="16"/>
      <c r="HG1314" s="16"/>
      <c r="HH1314" s="16"/>
      <c r="HI1314" s="16"/>
      <c r="HJ1314" s="16"/>
      <c r="HK1314" s="16"/>
      <c r="HL1314" s="16"/>
      <c r="HM1314" s="16"/>
      <c r="HN1314" s="16"/>
      <c r="HO1314" s="16"/>
      <c r="HP1314" s="16"/>
      <c r="HQ1314" s="16"/>
      <c r="HR1314" s="16"/>
      <c r="HS1314" s="16"/>
      <c r="HT1314" s="16"/>
      <c r="HU1314" s="16"/>
      <c r="HV1314" s="16"/>
      <c r="HW1314" s="16"/>
      <c r="HX1314" s="16"/>
      <c r="HY1314" s="16"/>
      <c r="HZ1314" s="16"/>
      <c r="IA1314" s="16"/>
      <c r="IB1314" s="16"/>
      <c r="IC1314" s="16"/>
      <c r="ID1314" s="16"/>
      <c r="IE1314" s="16"/>
      <c r="IF1314" s="16"/>
      <c r="IG1314" s="16"/>
      <c r="IH1314" s="16"/>
      <c r="II1314" s="16"/>
      <c r="IJ1314" s="16"/>
      <c r="IK1314" s="16"/>
      <c r="IL1314" s="16"/>
      <c r="IM1314" s="16"/>
      <c r="IN1314" s="16"/>
      <c r="IO1314" s="16"/>
      <c r="IP1314" s="16"/>
      <c r="IQ1314" s="16"/>
      <c r="IR1314" s="16"/>
      <c r="IS1314" s="16"/>
      <c r="IT1314" s="16"/>
      <c r="IU1314" s="16"/>
      <c r="IV1314" s="16"/>
      <c r="IW1314" s="16"/>
      <c r="IX1314" s="16"/>
      <c r="IY1314" s="16"/>
      <c r="IZ1314" s="16"/>
      <c r="JA1314" s="16"/>
      <c r="JB1314" s="16"/>
      <c r="JC1314" s="16"/>
      <c r="JD1314" s="16"/>
      <c r="JE1314" s="16"/>
      <c r="JF1314" s="16"/>
      <c r="JG1314" s="16"/>
      <c r="JH1314" s="16"/>
      <c r="JI1314" s="16"/>
      <c r="JJ1314" s="16"/>
      <c r="JK1314" s="16"/>
      <c r="JL1314" s="16"/>
      <c r="JM1314" s="16"/>
      <c r="JN1314" s="16"/>
      <c r="JO1314" s="16"/>
      <c r="JP1314" s="16"/>
    </row>
    <row r="1315" spans="2:276" s="18" customFormat="1" ht="15.75" customHeight="1" x14ac:dyDescent="0.25">
      <c r="B1315" s="16"/>
      <c r="C1315" s="16"/>
      <c r="D1315" s="16"/>
      <c r="E1315" s="16"/>
      <c r="F1315" s="16"/>
      <c r="G1315" s="16"/>
      <c r="H1315" s="16"/>
      <c r="I1315" s="16"/>
      <c r="J1315" s="16"/>
      <c r="K1315" s="16"/>
      <c r="L1315" s="16"/>
      <c r="M1315" s="16"/>
      <c r="N1315" s="16"/>
      <c r="O1315" s="16"/>
      <c r="P1315" s="16"/>
      <c r="Q1315" s="16"/>
      <c r="R1315" s="16"/>
      <c r="S1315" s="16"/>
      <c r="T1315" s="16"/>
      <c r="U1315" s="16"/>
      <c r="V1315" s="16"/>
      <c r="W1315" s="16"/>
      <c r="X1315" s="16"/>
      <c r="Y1315" s="16"/>
      <c r="Z1315" s="16"/>
      <c r="AA1315" s="16"/>
      <c r="AB1315" s="16"/>
      <c r="AC1315" s="16"/>
      <c r="AD1315" s="16"/>
      <c r="AE1315" s="16"/>
      <c r="AF1315" s="16"/>
      <c r="AG1315" s="16"/>
      <c r="AH1315" s="16"/>
      <c r="AI1315" s="16"/>
      <c r="AJ1315" s="16"/>
      <c r="AK1315" s="16"/>
      <c r="AL1315" s="16"/>
      <c r="AM1315" s="16"/>
      <c r="AN1315" s="16"/>
      <c r="AO1315" s="16"/>
      <c r="AP1315" s="16"/>
      <c r="AQ1315" s="16"/>
      <c r="AR1315" s="16"/>
      <c r="AS1315" s="16"/>
      <c r="AT1315" s="16"/>
      <c r="AU1315" s="16"/>
      <c r="AV1315" s="16"/>
      <c r="AW1315" s="16"/>
      <c r="AX1315" s="16"/>
      <c r="AY1315" s="16"/>
      <c r="AZ1315" s="16"/>
      <c r="BA1315" s="16"/>
      <c r="BB1315" s="16"/>
      <c r="BC1315" s="16"/>
      <c r="BD1315" s="16"/>
      <c r="BE1315" s="16"/>
      <c r="BF1315" s="16"/>
      <c r="BG1315" s="16"/>
      <c r="BH1315" s="16"/>
      <c r="BI1315" s="16"/>
      <c r="BJ1315" s="16"/>
      <c r="BK1315" s="16"/>
      <c r="BL1315" s="16"/>
      <c r="BM1315" s="16"/>
      <c r="BN1315" s="16"/>
      <c r="BO1315" s="16"/>
      <c r="BP1315" s="16"/>
      <c r="BQ1315" s="16"/>
      <c r="BR1315" s="16"/>
      <c r="BS1315" s="16"/>
      <c r="BT1315" s="16"/>
      <c r="BU1315" s="16"/>
      <c r="BV1315" s="16"/>
      <c r="BW1315" s="16"/>
      <c r="BX1315" s="16"/>
      <c r="BY1315" s="16"/>
      <c r="BZ1315" s="16"/>
      <c r="CA1315" s="16"/>
      <c r="CB1315" s="16"/>
      <c r="CC1315" s="16"/>
      <c r="CD1315" s="16"/>
      <c r="CE1315" s="16"/>
      <c r="CF1315" s="16"/>
      <c r="CG1315" s="16"/>
      <c r="CH1315" s="16"/>
      <c r="CI1315" s="16"/>
      <c r="CJ1315" s="16"/>
      <c r="CK1315" s="16"/>
      <c r="CL1315" s="16"/>
      <c r="CM1315" s="16"/>
      <c r="CN1315" s="16"/>
      <c r="CO1315" s="16"/>
      <c r="CP1315" s="16"/>
      <c r="CQ1315" s="16"/>
      <c r="CR1315" s="16"/>
      <c r="CS1315" s="16"/>
      <c r="CT1315" s="16"/>
      <c r="CU1315" s="16"/>
      <c r="CV1315" s="16"/>
      <c r="CW1315" s="16"/>
      <c r="CX1315" s="16"/>
      <c r="CY1315" s="16"/>
      <c r="CZ1315" s="16"/>
      <c r="DA1315" s="16"/>
      <c r="DB1315" s="16"/>
      <c r="DC1315" s="16"/>
      <c r="DD1315" s="16"/>
      <c r="DE1315" s="16"/>
      <c r="DF1315" s="16"/>
      <c r="DG1315" s="16"/>
      <c r="DH1315" s="16"/>
      <c r="DI1315" s="16"/>
      <c r="DJ1315" s="16"/>
      <c r="DK1315" s="16"/>
      <c r="DL1315" s="16"/>
      <c r="DM1315" s="16"/>
      <c r="DN1315" s="16"/>
      <c r="DO1315" s="16"/>
      <c r="DP1315" s="16"/>
      <c r="DQ1315" s="16"/>
      <c r="DR1315" s="16"/>
      <c r="DS1315" s="16"/>
      <c r="DT1315" s="16"/>
      <c r="DU1315" s="16"/>
      <c r="DV1315" s="16"/>
      <c r="DW1315" s="16"/>
      <c r="DX1315" s="16"/>
      <c r="DY1315" s="16"/>
      <c r="DZ1315" s="16"/>
      <c r="EA1315" s="16"/>
      <c r="EB1315" s="16"/>
      <c r="EC1315" s="16"/>
      <c r="ED1315" s="16"/>
      <c r="EE1315" s="16"/>
      <c r="EF1315" s="16"/>
      <c r="EG1315" s="16"/>
      <c r="EH1315" s="16"/>
      <c r="EI1315" s="16"/>
      <c r="EJ1315" s="16"/>
      <c r="EK1315" s="16"/>
      <c r="EL1315" s="16"/>
      <c r="EM1315" s="16"/>
      <c r="EN1315" s="16"/>
      <c r="EO1315" s="16"/>
      <c r="EP1315" s="16"/>
      <c r="EQ1315" s="16"/>
      <c r="ER1315" s="16"/>
      <c r="ES1315" s="16"/>
      <c r="ET1315" s="16"/>
      <c r="EU1315" s="16"/>
      <c r="EV1315" s="16"/>
      <c r="EW1315" s="16"/>
      <c r="EX1315" s="16"/>
      <c r="EY1315" s="16"/>
      <c r="EZ1315" s="16"/>
      <c r="FA1315" s="16"/>
      <c r="FB1315" s="16"/>
      <c r="FC1315" s="16"/>
      <c r="FD1315" s="16"/>
      <c r="FE1315" s="16"/>
      <c r="FF1315" s="16"/>
      <c r="FG1315" s="16"/>
      <c r="FH1315" s="16"/>
      <c r="FI1315" s="16"/>
      <c r="FJ1315" s="16"/>
      <c r="FK1315" s="16"/>
      <c r="FL1315" s="16"/>
      <c r="FM1315" s="16"/>
      <c r="FN1315" s="16"/>
      <c r="FO1315" s="16"/>
      <c r="FP1315" s="16"/>
      <c r="FQ1315" s="16"/>
      <c r="FR1315" s="16"/>
      <c r="FS1315" s="16"/>
      <c r="FT1315" s="16"/>
      <c r="FU1315" s="16"/>
      <c r="FV1315" s="16"/>
      <c r="FW1315" s="16"/>
      <c r="FX1315" s="16"/>
      <c r="FY1315" s="16"/>
      <c r="FZ1315" s="16"/>
      <c r="GA1315" s="16"/>
      <c r="GB1315" s="16"/>
      <c r="GC1315" s="16"/>
      <c r="GD1315" s="16"/>
      <c r="GE1315" s="16"/>
      <c r="GF1315" s="16"/>
      <c r="GG1315" s="16"/>
      <c r="GH1315" s="16"/>
      <c r="GI1315" s="16"/>
      <c r="GJ1315" s="16"/>
      <c r="GK1315" s="16"/>
      <c r="GL1315" s="16"/>
      <c r="GM1315" s="16"/>
      <c r="GN1315" s="16"/>
      <c r="GO1315" s="16"/>
      <c r="GP1315" s="16"/>
      <c r="GQ1315" s="16"/>
      <c r="GR1315" s="16"/>
      <c r="GS1315" s="16"/>
      <c r="GT1315" s="16"/>
      <c r="GU1315" s="16"/>
      <c r="GV1315" s="16"/>
      <c r="GW1315" s="16"/>
      <c r="GX1315" s="16"/>
      <c r="GY1315" s="16"/>
      <c r="GZ1315" s="16"/>
      <c r="HA1315" s="16"/>
      <c r="HB1315" s="16"/>
      <c r="HC1315" s="16"/>
      <c r="HD1315" s="16"/>
      <c r="HE1315" s="16"/>
      <c r="HF1315" s="16"/>
      <c r="HG1315" s="16"/>
      <c r="HH1315" s="16"/>
      <c r="HI1315" s="16"/>
      <c r="HJ1315" s="16"/>
      <c r="HK1315" s="16"/>
      <c r="HL1315" s="16"/>
      <c r="HM1315" s="16"/>
      <c r="HN1315" s="16"/>
      <c r="HO1315" s="16"/>
      <c r="HP1315" s="16"/>
      <c r="HQ1315" s="16"/>
      <c r="HR1315" s="16"/>
      <c r="HS1315" s="16"/>
      <c r="HT1315" s="16"/>
      <c r="HU1315" s="16"/>
      <c r="HV1315" s="16"/>
      <c r="HW1315" s="16"/>
      <c r="HX1315" s="16"/>
      <c r="HY1315" s="16"/>
      <c r="HZ1315" s="16"/>
      <c r="IA1315" s="16"/>
      <c r="IB1315" s="16"/>
      <c r="IC1315" s="16"/>
      <c r="ID1315" s="16"/>
      <c r="IE1315" s="16"/>
      <c r="IF1315" s="16"/>
      <c r="IG1315" s="16"/>
      <c r="IH1315" s="16"/>
      <c r="II1315" s="16"/>
      <c r="IJ1315" s="16"/>
      <c r="IK1315" s="16"/>
      <c r="IL1315" s="16"/>
      <c r="IM1315" s="16"/>
      <c r="IN1315" s="16"/>
      <c r="IO1315" s="16"/>
      <c r="IP1315" s="16"/>
      <c r="IQ1315" s="16"/>
      <c r="IR1315" s="16"/>
      <c r="IS1315" s="16"/>
      <c r="IT1315" s="16"/>
      <c r="IU1315" s="16"/>
      <c r="IV1315" s="16"/>
      <c r="IW1315" s="16"/>
      <c r="IX1315" s="16"/>
      <c r="IY1315" s="16"/>
      <c r="IZ1315" s="16"/>
      <c r="JA1315" s="16"/>
      <c r="JB1315" s="16"/>
      <c r="JC1315" s="16"/>
      <c r="JD1315" s="16"/>
      <c r="JE1315" s="16"/>
      <c r="JF1315" s="16"/>
      <c r="JG1315" s="16"/>
      <c r="JH1315" s="16"/>
      <c r="JI1315" s="16"/>
      <c r="JJ1315" s="16"/>
      <c r="JK1315" s="16"/>
      <c r="JL1315" s="16"/>
      <c r="JM1315" s="16"/>
      <c r="JN1315" s="16"/>
      <c r="JO1315" s="16"/>
      <c r="JP1315" s="16"/>
    </row>
    <row r="1316" spans="2:276" s="18" customFormat="1" ht="15.75" customHeight="1" x14ac:dyDescent="0.25">
      <c r="B1316" s="16"/>
      <c r="C1316" s="16"/>
      <c r="D1316" s="16"/>
      <c r="E1316" s="16"/>
      <c r="F1316" s="16"/>
      <c r="G1316" s="16"/>
      <c r="H1316" s="16"/>
      <c r="I1316" s="16"/>
      <c r="J1316" s="16"/>
      <c r="K1316" s="16"/>
      <c r="L1316" s="16"/>
      <c r="M1316" s="16"/>
      <c r="N1316" s="16"/>
      <c r="O1316" s="16"/>
      <c r="P1316" s="16"/>
      <c r="Q1316" s="16"/>
      <c r="R1316" s="16"/>
      <c r="S1316" s="16"/>
      <c r="T1316" s="16"/>
      <c r="U1316" s="16"/>
      <c r="V1316" s="16"/>
      <c r="W1316" s="16"/>
      <c r="X1316" s="16"/>
      <c r="Y1316" s="16"/>
      <c r="Z1316" s="16"/>
      <c r="AA1316" s="16"/>
      <c r="AB1316" s="16"/>
      <c r="AC1316" s="16"/>
      <c r="AD1316" s="16"/>
      <c r="AE1316" s="16"/>
      <c r="AF1316" s="16"/>
      <c r="AG1316" s="16"/>
      <c r="AH1316" s="16"/>
      <c r="AI1316" s="16"/>
      <c r="AJ1316" s="16"/>
      <c r="AK1316" s="16"/>
      <c r="AL1316" s="16"/>
      <c r="AM1316" s="16"/>
      <c r="AN1316" s="16"/>
      <c r="AO1316" s="16"/>
      <c r="AP1316" s="16"/>
      <c r="AQ1316" s="16"/>
      <c r="AR1316" s="16"/>
      <c r="AS1316" s="16"/>
      <c r="AT1316" s="16"/>
      <c r="AU1316" s="16"/>
      <c r="AV1316" s="16"/>
      <c r="AW1316" s="16"/>
      <c r="AX1316" s="16"/>
      <c r="AY1316" s="16"/>
      <c r="AZ1316" s="16"/>
      <c r="BA1316" s="16"/>
      <c r="BB1316" s="16"/>
      <c r="BC1316" s="16"/>
      <c r="BD1316" s="16"/>
      <c r="BE1316" s="16"/>
      <c r="BF1316" s="16"/>
      <c r="BG1316" s="16"/>
      <c r="BH1316" s="16"/>
      <c r="BI1316" s="16"/>
      <c r="BJ1316" s="16"/>
      <c r="BK1316" s="16"/>
      <c r="BL1316" s="16"/>
      <c r="BM1316" s="16"/>
      <c r="BN1316" s="16"/>
      <c r="BO1316" s="16"/>
      <c r="BP1316" s="16"/>
      <c r="BQ1316" s="16"/>
      <c r="BR1316" s="16"/>
      <c r="BS1316" s="16"/>
      <c r="BT1316" s="16"/>
      <c r="BU1316" s="16"/>
      <c r="BV1316" s="16"/>
      <c r="BW1316" s="16"/>
      <c r="BX1316" s="16"/>
      <c r="BY1316" s="16"/>
      <c r="BZ1316" s="16"/>
      <c r="CA1316" s="16"/>
      <c r="CB1316" s="16"/>
      <c r="CC1316" s="16"/>
      <c r="CD1316" s="16"/>
      <c r="CE1316" s="16"/>
      <c r="CF1316" s="16"/>
      <c r="CG1316" s="16"/>
      <c r="CH1316" s="16"/>
      <c r="CI1316" s="16"/>
      <c r="CJ1316" s="16"/>
      <c r="CK1316" s="16"/>
      <c r="CL1316" s="16"/>
      <c r="CM1316" s="16"/>
      <c r="CN1316" s="16"/>
      <c r="CO1316" s="16"/>
      <c r="CP1316" s="16"/>
      <c r="CQ1316" s="16"/>
      <c r="CR1316" s="16"/>
      <c r="CS1316" s="16"/>
      <c r="CT1316" s="16"/>
      <c r="CU1316" s="16"/>
      <c r="CV1316" s="16"/>
      <c r="CW1316" s="16"/>
      <c r="CX1316" s="16"/>
      <c r="CY1316" s="16"/>
      <c r="CZ1316" s="16"/>
      <c r="DA1316" s="16"/>
      <c r="DB1316" s="16"/>
      <c r="DC1316" s="16"/>
      <c r="DD1316" s="16"/>
      <c r="DE1316" s="16"/>
      <c r="DF1316" s="16"/>
      <c r="DG1316" s="16"/>
      <c r="DH1316" s="16"/>
      <c r="DI1316" s="16"/>
      <c r="DJ1316" s="16"/>
      <c r="DK1316" s="16"/>
      <c r="DL1316" s="16"/>
      <c r="DM1316" s="16"/>
      <c r="DN1316" s="16"/>
      <c r="DO1316" s="16"/>
      <c r="DP1316" s="16"/>
      <c r="DQ1316" s="16"/>
      <c r="DR1316" s="16"/>
      <c r="DS1316" s="16"/>
      <c r="DT1316" s="16"/>
      <c r="DU1316" s="16"/>
      <c r="DV1316" s="16"/>
      <c r="DW1316" s="16"/>
      <c r="DX1316" s="16"/>
      <c r="DY1316" s="16"/>
      <c r="DZ1316" s="16"/>
      <c r="EA1316" s="16"/>
      <c r="EB1316" s="16"/>
      <c r="EC1316" s="16"/>
      <c r="ED1316" s="16"/>
      <c r="EE1316" s="16"/>
      <c r="EF1316" s="16"/>
      <c r="EG1316" s="16"/>
      <c r="EH1316" s="16"/>
      <c r="EI1316" s="16"/>
      <c r="EJ1316" s="16"/>
      <c r="EK1316" s="16"/>
      <c r="EL1316" s="16"/>
      <c r="EM1316" s="16"/>
      <c r="EN1316" s="16"/>
      <c r="EO1316" s="16"/>
      <c r="EP1316" s="16"/>
      <c r="EQ1316" s="16"/>
      <c r="ER1316" s="16"/>
      <c r="ES1316" s="16"/>
      <c r="ET1316" s="16"/>
      <c r="EU1316" s="16"/>
      <c r="EV1316" s="16"/>
      <c r="EW1316" s="16"/>
      <c r="EX1316" s="16"/>
      <c r="EY1316" s="16"/>
      <c r="EZ1316" s="16"/>
      <c r="FA1316" s="16"/>
      <c r="FB1316" s="16"/>
      <c r="FC1316" s="16"/>
      <c r="FD1316" s="16"/>
      <c r="FE1316" s="16"/>
      <c r="FF1316" s="16"/>
      <c r="FG1316" s="16"/>
      <c r="FH1316" s="16"/>
      <c r="FI1316" s="16"/>
      <c r="FJ1316" s="16"/>
      <c r="FK1316" s="16"/>
      <c r="FL1316" s="16"/>
      <c r="FM1316" s="16"/>
      <c r="FN1316" s="16"/>
      <c r="FO1316" s="16"/>
      <c r="FP1316" s="16"/>
      <c r="FQ1316" s="16"/>
      <c r="FR1316" s="16"/>
      <c r="FS1316" s="16"/>
      <c r="FT1316" s="16"/>
      <c r="FU1316" s="16"/>
      <c r="FV1316" s="16"/>
      <c r="FW1316" s="16"/>
      <c r="FX1316" s="16"/>
      <c r="FY1316" s="16"/>
      <c r="FZ1316" s="16"/>
      <c r="GA1316" s="16"/>
      <c r="GB1316" s="16"/>
      <c r="GC1316" s="16"/>
      <c r="GD1316" s="16"/>
      <c r="GE1316" s="16"/>
      <c r="GF1316" s="16"/>
      <c r="GG1316" s="16"/>
      <c r="GH1316" s="16"/>
      <c r="GI1316" s="16"/>
      <c r="GJ1316" s="16"/>
      <c r="GK1316" s="16"/>
      <c r="GL1316" s="16"/>
      <c r="GM1316" s="16"/>
      <c r="GN1316" s="16"/>
      <c r="GO1316" s="16"/>
      <c r="GP1316" s="16"/>
      <c r="GQ1316" s="16"/>
      <c r="GR1316" s="16"/>
      <c r="GS1316" s="16"/>
      <c r="GT1316" s="16"/>
      <c r="GU1316" s="16"/>
      <c r="GV1316" s="16"/>
      <c r="GW1316" s="16"/>
      <c r="GX1316" s="16"/>
      <c r="GY1316" s="16"/>
      <c r="GZ1316" s="16"/>
      <c r="HA1316" s="16"/>
      <c r="HB1316" s="16"/>
      <c r="HC1316" s="16"/>
      <c r="HD1316" s="16"/>
      <c r="HE1316" s="16"/>
      <c r="HF1316" s="16"/>
      <c r="HG1316" s="16"/>
      <c r="HH1316" s="16"/>
      <c r="HI1316" s="16"/>
      <c r="HJ1316" s="16"/>
      <c r="HK1316" s="16"/>
      <c r="HL1316" s="16"/>
      <c r="HM1316" s="16"/>
      <c r="HN1316" s="16"/>
      <c r="HO1316" s="16"/>
      <c r="HP1316" s="16"/>
      <c r="HQ1316" s="16"/>
      <c r="HR1316" s="16"/>
      <c r="HS1316" s="16"/>
      <c r="HT1316" s="16"/>
      <c r="HU1316" s="16"/>
      <c r="HV1316" s="16"/>
      <c r="HW1316" s="16"/>
      <c r="HX1316" s="16"/>
      <c r="HY1316" s="16"/>
      <c r="HZ1316" s="16"/>
      <c r="IA1316" s="16"/>
      <c r="IB1316" s="16"/>
      <c r="IC1316" s="16"/>
      <c r="ID1316" s="16"/>
      <c r="IE1316" s="16"/>
      <c r="IF1316" s="16"/>
      <c r="IG1316" s="16"/>
      <c r="IH1316" s="16"/>
      <c r="II1316" s="16"/>
      <c r="IJ1316" s="16"/>
      <c r="IK1316" s="16"/>
      <c r="IL1316" s="16"/>
      <c r="IM1316" s="16"/>
      <c r="IN1316" s="16"/>
      <c r="IO1316" s="16"/>
      <c r="IP1316" s="16"/>
      <c r="IQ1316" s="16"/>
      <c r="IR1316" s="16"/>
      <c r="IS1316" s="16"/>
      <c r="IT1316" s="16"/>
      <c r="IU1316" s="16"/>
      <c r="IV1316" s="16"/>
      <c r="IW1316" s="16"/>
      <c r="IX1316" s="16"/>
      <c r="IY1316" s="16"/>
      <c r="IZ1316" s="16"/>
      <c r="JA1316" s="16"/>
      <c r="JB1316" s="16"/>
      <c r="JC1316" s="16"/>
      <c r="JD1316" s="16"/>
      <c r="JE1316" s="16"/>
      <c r="JF1316" s="16"/>
      <c r="JG1316" s="16"/>
      <c r="JH1316" s="16"/>
      <c r="JI1316" s="16"/>
      <c r="JJ1316" s="16"/>
      <c r="JK1316" s="16"/>
      <c r="JL1316" s="16"/>
      <c r="JM1316" s="16"/>
      <c r="JN1316" s="16"/>
      <c r="JO1316" s="16"/>
      <c r="JP1316" s="16"/>
    </row>
    <row r="1317" spans="2:276" s="18" customFormat="1" ht="15.75" customHeight="1" x14ac:dyDescent="0.25">
      <c r="B1317" s="16"/>
      <c r="C1317" s="16"/>
      <c r="D1317" s="16"/>
      <c r="E1317" s="16"/>
      <c r="F1317" s="16"/>
      <c r="G1317" s="16"/>
      <c r="H1317" s="16"/>
      <c r="I1317" s="16"/>
      <c r="J1317" s="16"/>
      <c r="K1317" s="16"/>
      <c r="L1317" s="16"/>
      <c r="M1317" s="16"/>
      <c r="N1317" s="16"/>
      <c r="O1317" s="16"/>
      <c r="P1317" s="16"/>
      <c r="Q1317" s="16"/>
      <c r="R1317" s="16"/>
      <c r="S1317" s="16"/>
      <c r="T1317" s="16"/>
      <c r="U1317" s="16"/>
      <c r="V1317" s="16"/>
      <c r="W1317" s="16"/>
      <c r="X1317" s="16"/>
      <c r="Y1317" s="16"/>
      <c r="Z1317" s="16"/>
      <c r="AA1317" s="16"/>
      <c r="AB1317" s="16"/>
      <c r="AC1317" s="16"/>
      <c r="AD1317" s="16"/>
      <c r="AE1317" s="16"/>
      <c r="AF1317" s="16"/>
      <c r="AG1317" s="16"/>
      <c r="AH1317" s="16"/>
      <c r="AI1317" s="16"/>
      <c r="AJ1317" s="16"/>
      <c r="AK1317" s="16"/>
      <c r="AL1317" s="16"/>
      <c r="AM1317" s="16"/>
      <c r="AN1317" s="16"/>
      <c r="AO1317" s="16"/>
      <c r="AP1317" s="16"/>
      <c r="AQ1317" s="16"/>
      <c r="AR1317" s="16"/>
      <c r="AS1317" s="16"/>
      <c r="AT1317" s="16"/>
      <c r="AU1317" s="16"/>
      <c r="AV1317" s="16"/>
      <c r="AW1317" s="16"/>
      <c r="AX1317" s="16"/>
      <c r="AY1317" s="16"/>
      <c r="AZ1317" s="16"/>
      <c r="BA1317" s="16"/>
      <c r="BB1317" s="16"/>
      <c r="BC1317" s="16"/>
      <c r="BD1317" s="16"/>
      <c r="BE1317" s="16"/>
      <c r="BF1317" s="16"/>
      <c r="BG1317" s="16"/>
      <c r="BH1317" s="16"/>
      <c r="BI1317" s="16"/>
      <c r="BJ1317" s="16"/>
      <c r="BK1317" s="16"/>
      <c r="BL1317" s="16"/>
      <c r="BM1317" s="16"/>
      <c r="BN1317" s="16"/>
      <c r="BO1317" s="16"/>
      <c r="BP1317" s="16"/>
      <c r="BQ1317" s="16"/>
      <c r="BR1317" s="16"/>
      <c r="BS1317" s="16"/>
      <c r="BT1317" s="16"/>
      <c r="BU1317" s="16"/>
      <c r="BV1317" s="16"/>
      <c r="BW1317" s="16"/>
      <c r="BX1317" s="16"/>
      <c r="BY1317" s="16"/>
      <c r="BZ1317" s="16"/>
      <c r="CA1317" s="16"/>
      <c r="CB1317" s="16"/>
      <c r="CC1317" s="16"/>
      <c r="CD1317" s="16"/>
      <c r="CE1317" s="16"/>
      <c r="CF1317" s="16"/>
      <c r="CG1317" s="16"/>
      <c r="CH1317" s="16"/>
      <c r="CI1317" s="16"/>
      <c r="CJ1317" s="16"/>
      <c r="CK1317" s="16"/>
      <c r="CL1317" s="16"/>
      <c r="CM1317" s="16"/>
      <c r="CN1317" s="16"/>
      <c r="CO1317" s="16"/>
      <c r="CP1317" s="16"/>
      <c r="CQ1317" s="16"/>
      <c r="CR1317" s="16"/>
      <c r="CS1317" s="16"/>
      <c r="CT1317" s="16"/>
      <c r="CU1317" s="16"/>
      <c r="CV1317" s="16"/>
      <c r="CW1317" s="16"/>
      <c r="CX1317" s="16"/>
      <c r="CY1317" s="16"/>
      <c r="CZ1317" s="16"/>
      <c r="DA1317" s="16"/>
      <c r="DB1317" s="16"/>
      <c r="DC1317" s="16"/>
      <c r="DD1317" s="16"/>
      <c r="DE1317" s="16"/>
      <c r="DF1317" s="16"/>
      <c r="DG1317" s="16"/>
      <c r="DH1317" s="16"/>
      <c r="DI1317" s="16"/>
      <c r="DJ1317" s="16"/>
      <c r="DK1317" s="16"/>
      <c r="DL1317" s="16"/>
      <c r="DM1317" s="16"/>
      <c r="DN1317" s="16"/>
      <c r="DO1317" s="16"/>
      <c r="DP1317" s="16"/>
      <c r="DQ1317" s="16"/>
      <c r="DR1317" s="16"/>
      <c r="DS1317" s="16"/>
      <c r="DT1317" s="16"/>
      <c r="DU1317" s="16"/>
      <c r="DV1317" s="16"/>
      <c r="DW1317" s="16"/>
      <c r="DX1317" s="16"/>
      <c r="DY1317" s="16"/>
      <c r="DZ1317" s="16"/>
      <c r="EA1317" s="16"/>
      <c r="EB1317" s="16"/>
      <c r="EC1317" s="16"/>
      <c r="ED1317" s="16"/>
      <c r="EE1317" s="16"/>
      <c r="EF1317" s="16"/>
      <c r="EG1317" s="16"/>
      <c r="EH1317" s="16"/>
      <c r="EI1317" s="16"/>
      <c r="EJ1317" s="16"/>
      <c r="EK1317" s="16"/>
      <c r="EL1317" s="16"/>
      <c r="EM1317" s="16"/>
      <c r="EN1317" s="16"/>
      <c r="EO1317" s="16"/>
      <c r="EP1317" s="16"/>
      <c r="EQ1317" s="16"/>
      <c r="ER1317" s="16"/>
      <c r="ES1317" s="16"/>
      <c r="ET1317" s="16"/>
      <c r="EU1317" s="16"/>
      <c r="EV1317" s="16"/>
      <c r="EW1317" s="16"/>
      <c r="EX1317" s="16"/>
      <c r="EY1317" s="16"/>
      <c r="EZ1317" s="16"/>
      <c r="FA1317" s="16"/>
      <c r="FB1317" s="16"/>
      <c r="FC1317" s="16"/>
      <c r="FD1317" s="16"/>
      <c r="FE1317" s="16"/>
      <c r="FF1317" s="16"/>
      <c r="FG1317" s="16"/>
      <c r="FH1317" s="16"/>
      <c r="FI1317" s="16"/>
      <c r="FJ1317" s="16"/>
      <c r="FK1317" s="16"/>
      <c r="FL1317" s="16"/>
      <c r="FM1317" s="16"/>
      <c r="FN1317" s="16"/>
      <c r="FO1317" s="16"/>
      <c r="FP1317" s="16"/>
      <c r="FQ1317" s="16"/>
      <c r="FR1317" s="16"/>
      <c r="FS1317" s="16"/>
      <c r="FT1317" s="16"/>
      <c r="FU1317" s="16"/>
      <c r="FV1317" s="16"/>
      <c r="FW1317" s="16"/>
      <c r="FX1317" s="16"/>
      <c r="FY1317" s="16"/>
      <c r="FZ1317" s="16"/>
      <c r="GA1317" s="16"/>
      <c r="GB1317" s="16"/>
      <c r="GC1317" s="16"/>
      <c r="GD1317" s="16"/>
      <c r="GE1317" s="16"/>
      <c r="GF1317" s="16"/>
      <c r="GG1317" s="16"/>
      <c r="GH1317" s="16"/>
      <c r="GI1317" s="16"/>
      <c r="GJ1317" s="16"/>
      <c r="GK1317" s="16"/>
      <c r="GL1317" s="16"/>
      <c r="GM1317" s="16"/>
      <c r="GN1317" s="16"/>
      <c r="GO1317" s="16"/>
      <c r="GP1317" s="16"/>
      <c r="GQ1317" s="16"/>
      <c r="GR1317" s="16"/>
      <c r="GS1317" s="16"/>
      <c r="GT1317" s="16"/>
      <c r="GU1317" s="16"/>
      <c r="GV1317" s="16"/>
      <c r="GW1317" s="16"/>
      <c r="GX1317" s="16"/>
      <c r="GY1317" s="16"/>
      <c r="GZ1317" s="16"/>
      <c r="HA1317" s="16"/>
      <c r="HB1317" s="16"/>
      <c r="HC1317" s="16"/>
      <c r="HD1317" s="16"/>
      <c r="HE1317" s="16"/>
      <c r="HF1317" s="16"/>
      <c r="HG1317" s="16"/>
      <c r="HH1317" s="16"/>
      <c r="HI1317" s="16"/>
      <c r="HJ1317" s="16"/>
      <c r="HK1317" s="16"/>
      <c r="HL1317" s="16"/>
      <c r="HM1317" s="16"/>
      <c r="HN1317" s="16"/>
      <c r="HO1317" s="16"/>
      <c r="HP1317" s="16"/>
      <c r="HQ1317" s="16"/>
      <c r="HR1317" s="16"/>
      <c r="HS1317" s="16"/>
      <c r="HT1317" s="16"/>
      <c r="HU1317" s="16"/>
      <c r="HV1317" s="16"/>
      <c r="HW1317" s="16"/>
      <c r="HX1317" s="16"/>
      <c r="HY1317" s="16"/>
      <c r="HZ1317" s="16"/>
      <c r="IA1317" s="16"/>
      <c r="IB1317" s="16"/>
      <c r="IC1317" s="16"/>
      <c r="ID1317" s="16"/>
      <c r="IE1317" s="16"/>
      <c r="IF1317" s="16"/>
      <c r="IG1317" s="16"/>
      <c r="IH1317" s="16"/>
      <c r="II1317" s="16"/>
      <c r="IJ1317" s="16"/>
      <c r="IK1317" s="16"/>
      <c r="IL1317" s="16"/>
      <c r="IM1317" s="16"/>
      <c r="IN1317" s="16"/>
      <c r="IO1317" s="16"/>
      <c r="IP1317" s="16"/>
      <c r="IQ1317" s="16"/>
      <c r="IR1317" s="16"/>
      <c r="IS1317" s="16"/>
      <c r="IT1317" s="16"/>
      <c r="IU1317" s="16"/>
      <c r="IV1317" s="16"/>
      <c r="IW1317" s="16"/>
      <c r="IX1317" s="16"/>
      <c r="IY1317" s="16"/>
      <c r="IZ1317" s="16"/>
      <c r="JA1317" s="16"/>
      <c r="JB1317" s="16"/>
      <c r="JC1317" s="16"/>
      <c r="JD1317" s="16"/>
      <c r="JE1317" s="16"/>
      <c r="JF1317" s="16"/>
      <c r="JG1317" s="16"/>
      <c r="JH1317" s="16"/>
      <c r="JI1317" s="16"/>
      <c r="JJ1317" s="16"/>
      <c r="JK1317" s="16"/>
      <c r="JL1317" s="16"/>
      <c r="JM1317" s="16"/>
      <c r="JN1317" s="16"/>
      <c r="JO1317" s="16"/>
      <c r="JP1317" s="16"/>
    </row>
    <row r="1318" spans="2:276" s="18" customFormat="1" ht="15.75" customHeight="1" x14ac:dyDescent="0.25">
      <c r="B1318" s="16"/>
      <c r="C1318" s="16"/>
      <c r="D1318" s="16"/>
      <c r="E1318" s="16"/>
      <c r="F1318" s="16"/>
      <c r="G1318" s="16"/>
      <c r="H1318" s="16"/>
      <c r="I1318" s="16"/>
      <c r="J1318" s="16"/>
      <c r="K1318" s="16"/>
      <c r="L1318" s="16"/>
      <c r="M1318" s="16"/>
      <c r="N1318" s="16"/>
      <c r="O1318" s="16"/>
      <c r="P1318" s="16"/>
      <c r="Q1318" s="16"/>
      <c r="R1318" s="16"/>
      <c r="S1318" s="16"/>
      <c r="T1318" s="16"/>
      <c r="U1318" s="16"/>
      <c r="V1318" s="16"/>
      <c r="W1318" s="16"/>
      <c r="X1318" s="16"/>
      <c r="Y1318" s="16"/>
      <c r="Z1318" s="16"/>
      <c r="AA1318" s="16"/>
      <c r="AB1318" s="16"/>
      <c r="AC1318" s="16"/>
      <c r="AD1318" s="16"/>
      <c r="AE1318" s="16"/>
      <c r="AF1318" s="16"/>
      <c r="AG1318" s="16"/>
      <c r="AH1318" s="16"/>
      <c r="AI1318" s="16"/>
      <c r="AJ1318" s="16"/>
      <c r="AK1318" s="16"/>
      <c r="AL1318" s="16"/>
      <c r="AM1318" s="16"/>
      <c r="AN1318" s="16"/>
      <c r="AO1318" s="16"/>
      <c r="AP1318" s="16"/>
      <c r="AQ1318" s="16"/>
      <c r="AR1318" s="16"/>
      <c r="AS1318" s="16"/>
      <c r="AT1318" s="16"/>
      <c r="AU1318" s="16"/>
      <c r="AV1318" s="16"/>
      <c r="AW1318" s="16"/>
      <c r="AX1318" s="16"/>
      <c r="AY1318" s="16"/>
      <c r="AZ1318" s="16"/>
      <c r="BA1318" s="16"/>
      <c r="BB1318" s="16"/>
      <c r="BC1318" s="16"/>
      <c r="BD1318" s="16"/>
      <c r="BE1318" s="16"/>
      <c r="BF1318" s="16"/>
      <c r="BG1318" s="16"/>
      <c r="BH1318" s="16"/>
      <c r="BI1318" s="16"/>
      <c r="BJ1318" s="16"/>
      <c r="BK1318" s="16"/>
      <c r="BL1318" s="16"/>
      <c r="BM1318" s="16"/>
      <c r="BN1318" s="16"/>
      <c r="BO1318" s="16"/>
      <c r="BP1318" s="16"/>
      <c r="BQ1318" s="16"/>
      <c r="BR1318" s="16"/>
      <c r="BS1318" s="16"/>
      <c r="BT1318" s="16"/>
      <c r="BU1318" s="16"/>
      <c r="BV1318" s="16"/>
      <c r="BW1318" s="16"/>
      <c r="BX1318" s="16"/>
      <c r="BY1318" s="16"/>
      <c r="BZ1318" s="16"/>
      <c r="CA1318" s="16"/>
      <c r="CB1318" s="16"/>
      <c r="CC1318" s="16"/>
      <c r="CD1318" s="16"/>
      <c r="CE1318" s="16"/>
      <c r="CF1318" s="16"/>
      <c r="CG1318" s="16"/>
      <c r="CH1318" s="16"/>
      <c r="CI1318" s="16"/>
      <c r="CJ1318" s="16"/>
      <c r="CK1318" s="16"/>
      <c r="CL1318" s="16"/>
      <c r="CM1318" s="16"/>
      <c r="CN1318" s="16"/>
      <c r="CO1318" s="16"/>
      <c r="CP1318" s="16"/>
      <c r="CQ1318" s="16"/>
      <c r="CR1318" s="16"/>
      <c r="CS1318" s="16"/>
      <c r="CT1318" s="16"/>
      <c r="CU1318" s="16"/>
      <c r="CV1318" s="16"/>
      <c r="CW1318" s="16"/>
      <c r="CX1318" s="16"/>
      <c r="CY1318" s="16"/>
      <c r="CZ1318" s="16"/>
      <c r="DA1318" s="16"/>
      <c r="DB1318" s="16"/>
      <c r="DC1318" s="16"/>
      <c r="DD1318" s="16"/>
      <c r="DE1318" s="16"/>
      <c r="DF1318" s="16"/>
      <c r="DG1318" s="16"/>
      <c r="DH1318" s="16"/>
      <c r="DI1318" s="16"/>
      <c r="DJ1318" s="16"/>
      <c r="DK1318" s="16"/>
      <c r="DL1318" s="16"/>
      <c r="DM1318" s="16"/>
      <c r="DN1318" s="16"/>
      <c r="DO1318" s="16"/>
      <c r="DP1318" s="16"/>
      <c r="DQ1318" s="16"/>
      <c r="DR1318" s="16"/>
      <c r="DS1318" s="16"/>
      <c r="DT1318" s="16"/>
      <c r="DU1318" s="16"/>
      <c r="DV1318" s="16"/>
      <c r="DW1318" s="16"/>
      <c r="DX1318" s="16"/>
      <c r="DY1318" s="16"/>
      <c r="DZ1318" s="16"/>
      <c r="EA1318" s="16"/>
      <c r="EB1318" s="16"/>
      <c r="EC1318" s="16"/>
      <c r="ED1318" s="16"/>
      <c r="EE1318" s="16"/>
      <c r="EF1318" s="16"/>
      <c r="EG1318" s="16"/>
      <c r="EH1318" s="16"/>
      <c r="EI1318" s="16"/>
      <c r="EJ1318" s="16"/>
      <c r="EK1318" s="16"/>
      <c r="EL1318" s="16"/>
      <c r="EM1318" s="16"/>
      <c r="EN1318" s="16"/>
      <c r="EO1318" s="16"/>
      <c r="EP1318" s="16"/>
      <c r="EQ1318" s="16"/>
      <c r="ER1318" s="16"/>
      <c r="ES1318" s="16"/>
      <c r="ET1318" s="16"/>
      <c r="EU1318" s="16"/>
      <c r="EV1318" s="16"/>
      <c r="EW1318" s="16"/>
      <c r="EX1318" s="16"/>
      <c r="EY1318" s="16"/>
      <c r="EZ1318" s="16"/>
      <c r="FA1318" s="16"/>
      <c r="FB1318" s="16"/>
      <c r="FC1318" s="16"/>
      <c r="FD1318" s="16"/>
      <c r="FE1318" s="16"/>
      <c r="FF1318" s="16"/>
      <c r="FG1318" s="16"/>
      <c r="FH1318" s="16"/>
      <c r="FI1318" s="16"/>
      <c r="FJ1318" s="16"/>
      <c r="FK1318" s="16"/>
      <c r="FL1318" s="16"/>
      <c r="FM1318" s="16"/>
      <c r="FN1318" s="16"/>
      <c r="FO1318" s="16"/>
      <c r="FP1318" s="16"/>
      <c r="FQ1318" s="16"/>
      <c r="FR1318" s="16"/>
      <c r="FS1318" s="16"/>
      <c r="FT1318" s="16"/>
      <c r="FU1318" s="16"/>
      <c r="FV1318" s="16"/>
      <c r="FW1318" s="16"/>
      <c r="FX1318" s="16"/>
      <c r="FY1318" s="16"/>
      <c r="FZ1318" s="16"/>
      <c r="GA1318" s="16"/>
      <c r="GB1318" s="16"/>
      <c r="GC1318" s="16"/>
      <c r="GD1318" s="16"/>
      <c r="GE1318" s="16"/>
      <c r="GF1318" s="16"/>
      <c r="GG1318" s="16"/>
      <c r="GH1318" s="16"/>
      <c r="GI1318" s="16"/>
      <c r="GJ1318" s="16"/>
      <c r="GK1318" s="16"/>
      <c r="GL1318" s="16"/>
      <c r="GM1318" s="16"/>
      <c r="GN1318" s="16"/>
      <c r="GO1318" s="16"/>
      <c r="GP1318" s="16"/>
      <c r="GQ1318" s="16"/>
      <c r="GR1318" s="16"/>
      <c r="GS1318" s="16"/>
      <c r="GT1318" s="16"/>
      <c r="GU1318" s="16"/>
      <c r="GV1318" s="16"/>
      <c r="GW1318" s="16"/>
      <c r="GX1318" s="16"/>
      <c r="GY1318" s="16"/>
      <c r="GZ1318" s="16"/>
      <c r="HA1318" s="16"/>
      <c r="HB1318" s="16"/>
      <c r="HC1318" s="16"/>
      <c r="HD1318" s="16"/>
      <c r="HE1318" s="16"/>
      <c r="HF1318" s="16"/>
      <c r="HG1318" s="16"/>
      <c r="HH1318" s="16"/>
      <c r="HI1318" s="16"/>
      <c r="HJ1318" s="16"/>
      <c r="HK1318" s="16"/>
      <c r="HL1318" s="16"/>
      <c r="HM1318" s="16"/>
      <c r="HN1318" s="16"/>
      <c r="HO1318" s="16"/>
      <c r="HP1318" s="16"/>
      <c r="HQ1318" s="16"/>
      <c r="HR1318" s="16"/>
      <c r="HS1318" s="16"/>
      <c r="HT1318" s="16"/>
      <c r="HU1318" s="16"/>
      <c r="HV1318" s="16"/>
      <c r="HW1318" s="16"/>
      <c r="HX1318" s="16"/>
      <c r="HY1318" s="16"/>
      <c r="HZ1318" s="16"/>
      <c r="IA1318" s="16"/>
      <c r="IB1318" s="16"/>
      <c r="IC1318" s="16"/>
      <c r="ID1318" s="16"/>
      <c r="IE1318" s="16"/>
      <c r="IF1318" s="16"/>
      <c r="IG1318" s="16"/>
      <c r="IH1318" s="16"/>
      <c r="II1318" s="16"/>
      <c r="IJ1318" s="16"/>
      <c r="IK1318" s="16"/>
      <c r="IL1318" s="16"/>
      <c r="IM1318" s="16"/>
      <c r="IN1318" s="16"/>
      <c r="IO1318" s="16"/>
      <c r="IP1318" s="16"/>
      <c r="IQ1318" s="16"/>
      <c r="IR1318" s="16"/>
      <c r="IS1318" s="16"/>
      <c r="IT1318" s="16"/>
      <c r="IU1318" s="16"/>
      <c r="IV1318" s="16"/>
      <c r="IW1318" s="16"/>
      <c r="IX1318" s="16"/>
      <c r="IY1318" s="16"/>
      <c r="IZ1318" s="16"/>
      <c r="JA1318" s="16"/>
      <c r="JB1318" s="16"/>
      <c r="JC1318" s="16"/>
      <c r="JD1318" s="16"/>
      <c r="JE1318" s="16"/>
      <c r="JF1318" s="16"/>
      <c r="JG1318" s="16"/>
      <c r="JH1318" s="16"/>
      <c r="JI1318" s="16"/>
      <c r="JJ1318" s="16"/>
      <c r="JK1318" s="16"/>
      <c r="JL1318" s="16"/>
      <c r="JM1318" s="16"/>
      <c r="JN1318" s="16"/>
      <c r="JO1318" s="16"/>
      <c r="JP1318" s="16"/>
    </row>
    <row r="1319" spans="2:276" s="18" customFormat="1" ht="15.75" customHeight="1" x14ac:dyDescent="0.25">
      <c r="B1319" s="16"/>
      <c r="C1319" s="16"/>
      <c r="D1319" s="16"/>
      <c r="E1319" s="16"/>
      <c r="F1319" s="16"/>
      <c r="G1319" s="16"/>
      <c r="H1319" s="16"/>
      <c r="I1319" s="16"/>
      <c r="J1319" s="16"/>
      <c r="K1319" s="16"/>
      <c r="L1319" s="16"/>
      <c r="M1319" s="16"/>
      <c r="N1319" s="16"/>
      <c r="O1319" s="16"/>
      <c r="P1319" s="16"/>
      <c r="Q1319" s="16"/>
      <c r="R1319" s="16"/>
      <c r="S1319" s="16"/>
      <c r="T1319" s="16"/>
      <c r="U1319" s="16"/>
      <c r="V1319" s="16"/>
      <c r="W1319" s="16"/>
      <c r="X1319" s="16"/>
      <c r="Y1319" s="16"/>
      <c r="Z1319" s="16"/>
      <c r="AA1319" s="16"/>
      <c r="AB1319" s="16"/>
      <c r="AC1319" s="16"/>
      <c r="AD1319" s="16"/>
      <c r="AE1319" s="16"/>
      <c r="AF1319" s="16"/>
      <c r="AG1319" s="16"/>
      <c r="AH1319" s="16"/>
      <c r="AI1319" s="16"/>
      <c r="AJ1319" s="16"/>
      <c r="AK1319" s="16"/>
      <c r="AL1319" s="16"/>
      <c r="AM1319" s="16"/>
      <c r="AN1319" s="16"/>
      <c r="AO1319" s="16"/>
      <c r="AP1319" s="16"/>
      <c r="AQ1319" s="16"/>
      <c r="AR1319" s="16"/>
      <c r="AS1319" s="16"/>
      <c r="AT1319" s="16"/>
      <c r="AU1319" s="16"/>
      <c r="AV1319" s="16"/>
      <c r="AW1319" s="16"/>
      <c r="AX1319" s="16"/>
      <c r="AY1319" s="16"/>
      <c r="AZ1319" s="16"/>
      <c r="BA1319" s="16"/>
      <c r="BB1319" s="16"/>
      <c r="BC1319" s="16"/>
      <c r="BD1319" s="16"/>
      <c r="BE1319" s="16"/>
      <c r="BF1319" s="16"/>
      <c r="BG1319" s="16"/>
      <c r="BH1319" s="16"/>
      <c r="BI1319" s="16"/>
      <c r="BJ1319" s="16"/>
      <c r="BK1319" s="16"/>
      <c r="BL1319" s="16"/>
      <c r="BM1319" s="16"/>
      <c r="BN1319" s="16"/>
      <c r="BO1319" s="16"/>
      <c r="BP1319" s="16"/>
      <c r="BQ1319" s="16"/>
      <c r="BR1319" s="16"/>
      <c r="BS1319" s="16"/>
      <c r="BT1319" s="16"/>
      <c r="BU1319" s="16"/>
      <c r="BV1319" s="16"/>
      <c r="BW1319" s="16"/>
      <c r="BX1319" s="16"/>
      <c r="BY1319" s="16"/>
      <c r="BZ1319" s="16"/>
      <c r="CA1319" s="16"/>
      <c r="CB1319" s="16"/>
      <c r="CC1319" s="16"/>
      <c r="CD1319" s="16"/>
      <c r="CE1319" s="16"/>
      <c r="CF1319" s="16"/>
      <c r="CG1319" s="16"/>
      <c r="CH1319" s="16"/>
      <c r="CI1319" s="16"/>
      <c r="CJ1319" s="16"/>
      <c r="CK1319" s="16"/>
      <c r="CL1319" s="16"/>
      <c r="CM1319" s="16"/>
      <c r="CN1319" s="16"/>
      <c r="CO1319" s="16"/>
      <c r="CP1319" s="16"/>
      <c r="CQ1319" s="16"/>
      <c r="CR1319" s="16"/>
      <c r="CS1319" s="16"/>
      <c r="CT1319" s="16"/>
      <c r="CU1319" s="16"/>
      <c r="CV1319" s="16"/>
      <c r="CW1319" s="16"/>
      <c r="CX1319" s="16"/>
      <c r="CY1319" s="16"/>
      <c r="CZ1319" s="16"/>
      <c r="DA1319" s="16"/>
      <c r="DB1319" s="16"/>
      <c r="DC1319" s="16"/>
      <c r="DD1319" s="16"/>
      <c r="DE1319" s="16"/>
      <c r="DF1319" s="16"/>
      <c r="DG1319" s="16"/>
      <c r="DH1319" s="16"/>
      <c r="DI1319" s="16"/>
      <c r="DJ1319" s="16"/>
      <c r="DK1319" s="16"/>
      <c r="DL1319" s="16"/>
      <c r="DM1319" s="16"/>
      <c r="DN1319" s="16"/>
      <c r="DO1319" s="16"/>
      <c r="DP1319" s="16"/>
      <c r="DQ1319" s="16"/>
      <c r="DR1319" s="16"/>
      <c r="DS1319" s="16"/>
      <c r="DT1319" s="16"/>
      <c r="DU1319" s="16"/>
      <c r="DV1319" s="16"/>
      <c r="DW1319" s="16"/>
      <c r="DX1319" s="16"/>
      <c r="DY1319" s="16"/>
      <c r="DZ1319" s="16"/>
      <c r="EA1319" s="16"/>
      <c r="EB1319" s="16"/>
      <c r="EC1319" s="16"/>
      <c r="ED1319" s="16"/>
      <c r="EE1319" s="16"/>
      <c r="EF1319" s="16"/>
      <c r="EG1319" s="16"/>
      <c r="EH1319" s="16"/>
      <c r="EI1319" s="16"/>
      <c r="EJ1319" s="16"/>
      <c r="EK1319" s="16"/>
      <c r="EL1319" s="16"/>
      <c r="EM1319" s="16"/>
      <c r="EN1319" s="16"/>
      <c r="EO1319" s="16"/>
      <c r="EP1319" s="16"/>
      <c r="EQ1319" s="16"/>
      <c r="ER1319" s="16"/>
      <c r="ES1319" s="16"/>
      <c r="ET1319" s="16"/>
      <c r="EU1319" s="16"/>
      <c r="EV1319" s="16"/>
      <c r="EW1319" s="16"/>
      <c r="EX1319" s="16"/>
      <c r="EY1319" s="16"/>
      <c r="EZ1319" s="16"/>
      <c r="FA1319" s="16"/>
      <c r="FB1319" s="16"/>
      <c r="FC1319" s="16"/>
      <c r="FD1319" s="16"/>
      <c r="FE1319" s="16"/>
      <c r="FF1319" s="16"/>
      <c r="FG1319" s="16"/>
      <c r="FH1319" s="16"/>
      <c r="FI1319" s="16"/>
      <c r="FJ1319" s="16"/>
      <c r="FK1319" s="16"/>
      <c r="FL1319" s="16"/>
      <c r="FM1319" s="16"/>
      <c r="FN1319" s="16"/>
      <c r="FO1319" s="16"/>
      <c r="FP1319" s="16"/>
      <c r="FQ1319" s="16"/>
      <c r="FR1319" s="16"/>
      <c r="FS1319" s="16"/>
      <c r="FT1319" s="16"/>
      <c r="FU1319" s="16"/>
      <c r="FV1319" s="16"/>
      <c r="FW1319" s="16"/>
      <c r="FX1319" s="16"/>
      <c r="FY1319" s="16"/>
      <c r="FZ1319" s="16"/>
      <c r="GA1319" s="16"/>
      <c r="GB1319" s="16"/>
      <c r="GC1319" s="16"/>
      <c r="GD1319" s="16"/>
      <c r="GE1319" s="16"/>
      <c r="GF1319" s="16"/>
      <c r="GG1319" s="16"/>
      <c r="GH1319" s="16"/>
      <c r="GI1319" s="16"/>
      <c r="GJ1319" s="16"/>
      <c r="GK1319" s="16"/>
      <c r="GL1319" s="16"/>
      <c r="GM1319" s="16"/>
      <c r="GN1319" s="16"/>
      <c r="GO1319" s="16"/>
      <c r="GP1319" s="16"/>
      <c r="GQ1319" s="16"/>
      <c r="GR1319" s="16"/>
      <c r="GS1319" s="16"/>
      <c r="GT1319" s="16"/>
      <c r="GU1319" s="16"/>
      <c r="GV1319" s="16"/>
      <c r="GW1319" s="16"/>
      <c r="GX1319" s="16"/>
      <c r="GY1319" s="16"/>
      <c r="GZ1319" s="16"/>
      <c r="HA1319" s="16"/>
      <c r="HB1319" s="16"/>
      <c r="HC1319" s="16"/>
      <c r="HD1319" s="16"/>
      <c r="HE1319" s="16"/>
      <c r="HF1319" s="16"/>
      <c r="HG1319" s="16"/>
      <c r="HH1319" s="16"/>
      <c r="HI1319" s="16"/>
      <c r="HJ1319" s="16"/>
      <c r="HK1319" s="16"/>
      <c r="HL1319" s="16"/>
      <c r="HM1319" s="16"/>
      <c r="HN1319" s="16"/>
      <c r="HO1319" s="16"/>
      <c r="HP1319" s="16"/>
      <c r="HQ1319" s="16"/>
      <c r="HR1319" s="16"/>
      <c r="HS1319" s="16"/>
      <c r="HT1319" s="16"/>
      <c r="HU1319" s="16"/>
      <c r="HV1319" s="16"/>
      <c r="HW1319" s="16"/>
      <c r="HX1319" s="16"/>
      <c r="HY1319" s="16"/>
      <c r="HZ1319" s="16"/>
      <c r="IA1319" s="16"/>
      <c r="IB1319" s="16"/>
      <c r="IC1319" s="16"/>
      <c r="ID1319" s="16"/>
      <c r="IE1319" s="16"/>
      <c r="IF1319" s="16"/>
      <c r="IG1319" s="16"/>
      <c r="IH1319" s="16"/>
      <c r="II1319" s="16"/>
      <c r="IJ1319" s="16"/>
      <c r="IK1319" s="16"/>
      <c r="IL1319" s="16"/>
      <c r="IM1319" s="16"/>
      <c r="IN1319" s="16"/>
      <c r="IO1319" s="16"/>
      <c r="IP1319" s="16"/>
      <c r="IQ1319" s="16"/>
      <c r="IR1319" s="16"/>
      <c r="IS1319" s="16"/>
      <c r="IT1319" s="16"/>
      <c r="IU1319" s="16"/>
      <c r="IV1319" s="16"/>
      <c r="IW1319" s="16"/>
      <c r="IX1319" s="16"/>
      <c r="IY1319" s="16"/>
      <c r="IZ1319" s="16"/>
      <c r="JA1319" s="16"/>
      <c r="JB1319" s="16"/>
      <c r="JC1319" s="16"/>
      <c r="JD1319" s="16"/>
      <c r="JE1319" s="16"/>
      <c r="JF1319" s="16"/>
      <c r="JG1319" s="16"/>
      <c r="JH1319" s="16"/>
      <c r="JI1319" s="16"/>
      <c r="JJ1319" s="16"/>
      <c r="JK1319" s="16"/>
      <c r="JL1319" s="16"/>
      <c r="JM1319" s="16"/>
      <c r="JN1319" s="16"/>
      <c r="JO1319" s="16"/>
      <c r="JP1319" s="16"/>
    </row>
    <row r="1320" spans="2:276" s="18" customFormat="1" ht="15.75" customHeight="1" x14ac:dyDescent="0.25">
      <c r="B1320" s="16"/>
      <c r="C1320" s="16"/>
      <c r="D1320" s="16"/>
      <c r="E1320" s="16"/>
      <c r="F1320" s="16"/>
      <c r="G1320" s="16"/>
      <c r="H1320" s="16"/>
      <c r="I1320" s="16"/>
      <c r="J1320" s="16"/>
      <c r="K1320" s="16"/>
      <c r="L1320" s="16"/>
      <c r="M1320" s="16"/>
      <c r="N1320" s="16"/>
      <c r="O1320" s="16"/>
      <c r="P1320" s="16"/>
      <c r="Q1320" s="16"/>
      <c r="R1320" s="16"/>
      <c r="S1320" s="16"/>
      <c r="T1320" s="16"/>
      <c r="U1320" s="16"/>
      <c r="V1320" s="16"/>
      <c r="W1320" s="16"/>
      <c r="X1320" s="16"/>
      <c r="Y1320" s="16"/>
      <c r="Z1320" s="16"/>
      <c r="AA1320" s="16"/>
      <c r="AB1320" s="16"/>
      <c r="AC1320" s="16"/>
      <c r="AD1320" s="16"/>
      <c r="AE1320" s="16"/>
      <c r="AF1320" s="16"/>
      <c r="AG1320" s="16"/>
      <c r="AH1320" s="16"/>
      <c r="AI1320" s="16"/>
      <c r="AJ1320" s="16"/>
      <c r="AK1320" s="16"/>
      <c r="AL1320" s="16"/>
      <c r="AM1320" s="16"/>
      <c r="AN1320" s="16"/>
      <c r="AO1320" s="16"/>
      <c r="AP1320" s="16"/>
      <c r="AQ1320" s="16"/>
      <c r="AR1320" s="16"/>
      <c r="AS1320" s="16"/>
      <c r="AT1320" s="16"/>
      <c r="AU1320" s="16"/>
      <c r="AV1320" s="16"/>
      <c r="AW1320" s="16"/>
      <c r="AX1320" s="16"/>
      <c r="AY1320" s="16"/>
      <c r="AZ1320" s="16"/>
      <c r="BA1320" s="16"/>
      <c r="BB1320" s="16"/>
      <c r="BC1320" s="16"/>
      <c r="BD1320" s="16"/>
      <c r="BE1320" s="16"/>
      <c r="BF1320" s="16"/>
      <c r="BG1320" s="16"/>
      <c r="BH1320" s="16"/>
      <c r="BI1320" s="16"/>
      <c r="BJ1320" s="16"/>
      <c r="BK1320" s="16"/>
      <c r="BL1320" s="16"/>
      <c r="BM1320" s="16"/>
      <c r="BN1320" s="16"/>
      <c r="BO1320" s="16"/>
      <c r="BP1320" s="16"/>
      <c r="BQ1320" s="16"/>
      <c r="BR1320" s="16"/>
      <c r="BS1320" s="16"/>
      <c r="BT1320" s="16"/>
      <c r="BU1320" s="16"/>
      <c r="BV1320" s="16"/>
      <c r="BW1320" s="16"/>
      <c r="BX1320" s="16"/>
      <c r="BY1320" s="16"/>
      <c r="BZ1320" s="16"/>
      <c r="CA1320" s="16"/>
      <c r="CB1320" s="16"/>
      <c r="CC1320" s="16"/>
      <c r="CD1320" s="16"/>
      <c r="CE1320" s="16"/>
      <c r="CF1320" s="16"/>
      <c r="CG1320" s="16"/>
      <c r="CH1320" s="16"/>
      <c r="CI1320" s="16"/>
      <c r="CJ1320" s="16"/>
      <c r="CK1320" s="16"/>
      <c r="CL1320" s="16"/>
      <c r="CM1320" s="16"/>
      <c r="CN1320" s="16"/>
      <c r="CO1320" s="16"/>
      <c r="CP1320" s="16"/>
      <c r="CQ1320" s="16"/>
      <c r="CR1320" s="16"/>
      <c r="CS1320" s="16"/>
      <c r="CT1320" s="16"/>
      <c r="CU1320" s="16"/>
      <c r="CV1320" s="16"/>
      <c r="CW1320" s="16"/>
      <c r="CX1320" s="16"/>
      <c r="CY1320" s="16"/>
      <c r="CZ1320" s="16"/>
      <c r="DA1320" s="16"/>
      <c r="DB1320" s="16"/>
      <c r="DC1320" s="16"/>
      <c r="DD1320" s="16"/>
      <c r="DE1320" s="16"/>
      <c r="DF1320" s="16"/>
      <c r="DG1320" s="16"/>
      <c r="DH1320" s="16"/>
      <c r="DI1320" s="16"/>
      <c r="DJ1320" s="16"/>
      <c r="DK1320" s="16"/>
      <c r="DL1320" s="16"/>
      <c r="DM1320" s="16"/>
      <c r="DN1320" s="16"/>
      <c r="DO1320" s="16"/>
      <c r="DP1320" s="16"/>
      <c r="DQ1320" s="16"/>
      <c r="DR1320" s="16"/>
      <c r="DS1320" s="16"/>
      <c r="DT1320" s="16"/>
      <c r="DU1320" s="16"/>
      <c r="DV1320" s="16"/>
      <c r="DW1320" s="16"/>
      <c r="DX1320" s="16"/>
      <c r="DY1320" s="16"/>
      <c r="DZ1320" s="16"/>
      <c r="EA1320" s="16"/>
      <c r="EB1320" s="16"/>
      <c r="EC1320" s="16"/>
      <c r="ED1320" s="16"/>
      <c r="EE1320" s="16"/>
      <c r="EF1320" s="16"/>
      <c r="EG1320" s="16"/>
      <c r="EH1320" s="16"/>
      <c r="EI1320" s="16"/>
      <c r="EJ1320" s="16"/>
      <c r="EK1320" s="16"/>
      <c r="EL1320" s="16"/>
      <c r="EM1320" s="16"/>
      <c r="EN1320" s="16"/>
      <c r="EO1320" s="16"/>
      <c r="EP1320" s="16"/>
      <c r="EQ1320" s="16"/>
      <c r="ER1320" s="16"/>
      <c r="ES1320" s="16"/>
      <c r="ET1320" s="16"/>
      <c r="EU1320" s="16"/>
      <c r="EV1320" s="16"/>
      <c r="EW1320" s="16"/>
      <c r="EX1320" s="16"/>
      <c r="EY1320" s="16"/>
      <c r="EZ1320" s="16"/>
      <c r="FA1320" s="16"/>
      <c r="FB1320" s="16"/>
      <c r="FC1320" s="16"/>
      <c r="FD1320" s="16"/>
      <c r="FE1320" s="16"/>
      <c r="FF1320" s="16"/>
      <c r="FG1320" s="16"/>
      <c r="FH1320" s="16"/>
      <c r="FI1320" s="16"/>
      <c r="FJ1320" s="16"/>
      <c r="FK1320" s="16"/>
      <c r="FL1320" s="16"/>
      <c r="FM1320" s="16"/>
      <c r="FN1320" s="16"/>
      <c r="FO1320" s="16"/>
      <c r="FP1320" s="16"/>
      <c r="FQ1320" s="16"/>
      <c r="FR1320" s="16"/>
      <c r="FS1320" s="16"/>
      <c r="FT1320" s="16"/>
      <c r="FU1320" s="16"/>
      <c r="FV1320" s="16"/>
      <c r="FW1320" s="16"/>
      <c r="FX1320" s="16"/>
      <c r="FY1320" s="16"/>
      <c r="FZ1320" s="16"/>
      <c r="GA1320" s="16"/>
      <c r="GB1320" s="16"/>
      <c r="GC1320" s="16"/>
      <c r="GD1320" s="16"/>
      <c r="GE1320" s="16"/>
      <c r="GF1320" s="16"/>
      <c r="GG1320" s="16"/>
      <c r="GH1320" s="16"/>
      <c r="GI1320" s="16"/>
      <c r="GJ1320" s="16"/>
      <c r="GK1320" s="16"/>
      <c r="GL1320" s="16"/>
      <c r="GM1320" s="16"/>
      <c r="GN1320" s="16"/>
      <c r="GO1320" s="16"/>
      <c r="GP1320" s="16"/>
      <c r="GQ1320" s="16"/>
      <c r="GR1320" s="16"/>
      <c r="GS1320" s="16"/>
      <c r="GT1320" s="16"/>
      <c r="GU1320" s="16"/>
      <c r="GV1320" s="16"/>
      <c r="GW1320" s="16"/>
      <c r="GX1320" s="16"/>
      <c r="GY1320" s="16"/>
      <c r="GZ1320" s="16"/>
      <c r="HA1320" s="16"/>
      <c r="HB1320" s="16"/>
      <c r="HC1320" s="16"/>
      <c r="HD1320" s="16"/>
      <c r="HE1320" s="16"/>
      <c r="HF1320" s="16"/>
      <c r="HG1320" s="16"/>
      <c r="HH1320" s="16"/>
      <c r="HI1320" s="16"/>
      <c r="HJ1320" s="16"/>
      <c r="HK1320" s="16"/>
      <c r="HL1320" s="16"/>
      <c r="HM1320" s="16"/>
      <c r="HN1320" s="16"/>
      <c r="HO1320" s="16"/>
      <c r="HP1320" s="16"/>
      <c r="HQ1320" s="16"/>
      <c r="HR1320" s="16"/>
      <c r="HS1320" s="16"/>
      <c r="HT1320" s="16"/>
      <c r="HU1320" s="16"/>
      <c r="HV1320" s="16"/>
      <c r="HW1320" s="16"/>
      <c r="HX1320" s="16"/>
      <c r="HY1320" s="16"/>
      <c r="HZ1320" s="16"/>
      <c r="IA1320" s="16"/>
      <c r="IB1320" s="16"/>
      <c r="IC1320" s="16"/>
      <c r="ID1320" s="16"/>
      <c r="IE1320" s="16"/>
      <c r="IF1320" s="16"/>
      <c r="IG1320" s="16"/>
      <c r="IH1320" s="16"/>
      <c r="II1320" s="16"/>
      <c r="IJ1320" s="16"/>
      <c r="IK1320" s="16"/>
      <c r="IL1320" s="16"/>
      <c r="IM1320" s="16"/>
      <c r="IN1320" s="16"/>
      <c r="IO1320" s="16"/>
      <c r="IP1320" s="16"/>
      <c r="IQ1320" s="16"/>
      <c r="IR1320" s="16"/>
      <c r="IS1320" s="16"/>
      <c r="IT1320" s="16"/>
      <c r="IU1320" s="16"/>
      <c r="IV1320" s="16"/>
      <c r="IW1320" s="16"/>
      <c r="IX1320" s="16"/>
      <c r="IY1320" s="16"/>
      <c r="IZ1320" s="16"/>
      <c r="JA1320" s="16"/>
      <c r="JB1320" s="16"/>
      <c r="JC1320" s="16"/>
      <c r="JD1320" s="16"/>
      <c r="JE1320" s="16"/>
      <c r="JF1320" s="16"/>
      <c r="JG1320" s="16"/>
      <c r="JH1320" s="16"/>
      <c r="JI1320" s="16"/>
      <c r="JJ1320" s="16"/>
      <c r="JK1320" s="16"/>
      <c r="JL1320" s="16"/>
      <c r="JM1320" s="16"/>
      <c r="JN1320" s="16"/>
      <c r="JO1320" s="16"/>
      <c r="JP1320" s="16"/>
    </row>
    <row r="1321" spans="2:276" s="18" customFormat="1" ht="15.75" customHeight="1" x14ac:dyDescent="0.25">
      <c r="B1321" s="16"/>
      <c r="C1321" s="16"/>
      <c r="D1321" s="16"/>
      <c r="E1321" s="16"/>
      <c r="F1321" s="16"/>
      <c r="G1321" s="16"/>
      <c r="H1321" s="16"/>
      <c r="I1321" s="16"/>
      <c r="J1321" s="16"/>
      <c r="K1321" s="16"/>
      <c r="L1321" s="16"/>
      <c r="M1321" s="16"/>
      <c r="N1321" s="16"/>
      <c r="O1321" s="16"/>
      <c r="P1321" s="16"/>
      <c r="Q1321" s="16"/>
      <c r="R1321" s="16"/>
      <c r="S1321" s="16"/>
      <c r="T1321" s="16"/>
      <c r="U1321" s="16"/>
      <c r="V1321" s="16"/>
      <c r="W1321" s="16"/>
      <c r="X1321" s="16"/>
      <c r="Y1321" s="16"/>
      <c r="Z1321" s="16"/>
      <c r="AA1321" s="16"/>
      <c r="AB1321" s="16"/>
      <c r="AC1321" s="16"/>
      <c r="AD1321" s="16"/>
      <c r="AE1321" s="16"/>
      <c r="AF1321" s="16"/>
      <c r="AG1321" s="16"/>
      <c r="AH1321" s="16"/>
      <c r="AI1321" s="16"/>
      <c r="AJ1321" s="16"/>
      <c r="AK1321" s="16"/>
      <c r="AL1321" s="16"/>
      <c r="AM1321" s="16"/>
      <c r="AN1321" s="16"/>
      <c r="AO1321" s="16"/>
      <c r="AP1321" s="16"/>
      <c r="AQ1321" s="16"/>
      <c r="AR1321" s="16"/>
      <c r="AS1321" s="16"/>
      <c r="AT1321" s="16"/>
      <c r="AU1321" s="16"/>
      <c r="AV1321" s="16"/>
      <c r="AW1321" s="16"/>
      <c r="AX1321" s="16"/>
      <c r="AY1321" s="16"/>
      <c r="AZ1321" s="16"/>
      <c r="BA1321" s="16"/>
      <c r="BB1321" s="16"/>
      <c r="BC1321" s="16"/>
      <c r="BD1321" s="16"/>
      <c r="BE1321" s="16"/>
      <c r="BF1321" s="16"/>
      <c r="BG1321" s="16"/>
      <c r="BH1321" s="16"/>
      <c r="BI1321" s="16"/>
      <c r="BJ1321" s="16"/>
      <c r="BK1321" s="16"/>
      <c r="BL1321" s="16"/>
      <c r="BM1321" s="16"/>
      <c r="BN1321" s="16"/>
      <c r="BO1321" s="16"/>
      <c r="BP1321" s="16"/>
      <c r="BQ1321" s="16"/>
      <c r="BR1321" s="16"/>
      <c r="BS1321" s="16"/>
      <c r="BT1321" s="16"/>
      <c r="BU1321" s="16"/>
      <c r="BV1321" s="16"/>
      <c r="BW1321" s="16"/>
      <c r="BX1321" s="16"/>
      <c r="BY1321" s="16"/>
      <c r="BZ1321" s="16"/>
      <c r="CA1321" s="16"/>
      <c r="CB1321" s="16"/>
      <c r="CC1321" s="16"/>
      <c r="CD1321" s="16"/>
      <c r="CE1321" s="16"/>
      <c r="CF1321" s="16"/>
      <c r="CG1321" s="16"/>
      <c r="CH1321" s="16"/>
      <c r="CI1321" s="16"/>
      <c r="CJ1321" s="16"/>
      <c r="CK1321" s="16"/>
      <c r="CL1321" s="16"/>
      <c r="CM1321" s="16"/>
      <c r="CN1321" s="16"/>
      <c r="CO1321" s="16"/>
      <c r="CP1321" s="16"/>
      <c r="CQ1321" s="16"/>
      <c r="CR1321" s="16"/>
      <c r="CS1321" s="16"/>
      <c r="CT1321" s="16"/>
      <c r="CU1321" s="16"/>
      <c r="CV1321" s="16"/>
      <c r="CW1321" s="16"/>
      <c r="CX1321" s="16"/>
      <c r="CY1321" s="16"/>
      <c r="CZ1321" s="16"/>
      <c r="DA1321" s="16"/>
      <c r="DB1321" s="16"/>
      <c r="DC1321" s="16"/>
      <c r="DD1321" s="16"/>
      <c r="DE1321" s="16"/>
      <c r="DF1321" s="16"/>
      <c r="DG1321" s="16"/>
      <c r="DH1321" s="16"/>
      <c r="DI1321" s="16"/>
      <c r="DJ1321" s="16"/>
      <c r="DK1321" s="16"/>
      <c r="DL1321" s="16"/>
      <c r="DM1321" s="16"/>
      <c r="DN1321" s="16"/>
      <c r="DO1321" s="16"/>
      <c r="DP1321" s="16"/>
      <c r="DQ1321" s="16"/>
      <c r="DR1321" s="16"/>
      <c r="DS1321" s="16"/>
      <c r="DT1321" s="16"/>
      <c r="DU1321" s="16"/>
      <c r="DV1321" s="16"/>
      <c r="DW1321" s="16"/>
      <c r="DX1321" s="16"/>
      <c r="DY1321" s="16"/>
      <c r="DZ1321" s="16"/>
      <c r="EA1321" s="16"/>
      <c r="EB1321" s="16"/>
      <c r="EC1321" s="16"/>
      <c r="ED1321" s="16"/>
      <c r="EE1321" s="16"/>
      <c r="EF1321" s="16"/>
      <c r="EG1321" s="16"/>
      <c r="EH1321" s="16"/>
      <c r="EI1321" s="16"/>
      <c r="EJ1321" s="16"/>
      <c r="EK1321" s="16"/>
      <c r="EL1321" s="16"/>
      <c r="EM1321" s="16"/>
      <c r="EN1321" s="16"/>
      <c r="EO1321" s="16"/>
      <c r="EP1321" s="16"/>
      <c r="EQ1321" s="16"/>
      <c r="ER1321" s="16"/>
      <c r="ES1321" s="16"/>
      <c r="ET1321" s="16"/>
      <c r="EU1321" s="16"/>
      <c r="EV1321" s="16"/>
      <c r="EW1321" s="16"/>
      <c r="EX1321" s="16"/>
      <c r="EY1321" s="16"/>
      <c r="EZ1321" s="16"/>
      <c r="FA1321" s="16"/>
      <c r="FB1321" s="16"/>
      <c r="FC1321" s="16"/>
      <c r="FD1321" s="16"/>
      <c r="FE1321" s="16"/>
      <c r="FF1321" s="16"/>
      <c r="FG1321" s="16"/>
      <c r="FH1321" s="16"/>
      <c r="FI1321" s="16"/>
      <c r="FJ1321" s="16"/>
      <c r="FK1321" s="16"/>
      <c r="FL1321" s="16"/>
      <c r="FM1321" s="16"/>
      <c r="FN1321" s="16"/>
      <c r="FO1321" s="16"/>
      <c r="FP1321" s="16"/>
      <c r="FQ1321" s="16"/>
      <c r="FR1321" s="16"/>
      <c r="FS1321" s="16"/>
      <c r="FT1321" s="16"/>
      <c r="FU1321" s="16"/>
      <c r="FV1321" s="16"/>
      <c r="FW1321" s="16"/>
      <c r="FX1321" s="16"/>
      <c r="FY1321" s="16"/>
      <c r="FZ1321" s="16"/>
      <c r="GA1321" s="16"/>
      <c r="GB1321" s="16"/>
      <c r="GC1321" s="16"/>
      <c r="GD1321" s="16"/>
      <c r="GE1321" s="16"/>
      <c r="GF1321" s="16"/>
      <c r="GG1321" s="16"/>
      <c r="GH1321" s="16"/>
      <c r="GI1321" s="16"/>
      <c r="GJ1321" s="16"/>
      <c r="GK1321" s="16"/>
      <c r="GL1321" s="16"/>
      <c r="GM1321" s="16"/>
      <c r="GN1321" s="16"/>
      <c r="GO1321" s="16"/>
      <c r="GP1321" s="16"/>
      <c r="GQ1321" s="16"/>
      <c r="GR1321" s="16"/>
      <c r="GS1321" s="16"/>
      <c r="GT1321" s="16"/>
      <c r="GU1321" s="16"/>
      <c r="GV1321" s="16"/>
      <c r="GW1321" s="16"/>
      <c r="GX1321" s="16"/>
      <c r="GY1321" s="16"/>
      <c r="GZ1321" s="16"/>
      <c r="HA1321" s="16"/>
      <c r="HB1321" s="16"/>
      <c r="HC1321" s="16"/>
      <c r="HD1321" s="16"/>
      <c r="HE1321" s="16"/>
      <c r="HF1321" s="16"/>
      <c r="HG1321" s="16"/>
      <c r="HH1321" s="16"/>
      <c r="HI1321" s="16"/>
      <c r="HJ1321" s="16"/>
      <c r="HK1321" s="16"/>
      <c r="HL1321" s="16"/>
      <c r="HM1321" s="16"/>
      <c r="HN1321" s="16"/>
      <c r="HO1321" s="16"/>
      <c r="HP1321" s="16"/>
      <c r="HQ1321" s="16"/>
      <c r="HR1321" s="16"/>
      <c r="HS1321" s="16"/>
      <c r="HT1321" s="16"/>
      <c r="HU1321" s="16"/>
      <c r="HV1321" s="16"/>
      <c r="HW1321" s="16"/>
      <c r="HX1321" s="16"/>
      <c r="HY1321" s="16"/>
      <c r="HZ1321" s="16"/>
      <c r="IA1321" s="16"/>
      <c r="IB1321" s="16"/>
      <c r="IC1321" s="16"/>
      <c r="ID1321" s="16"/>
      <c r="IE1321" s="16"/>
      <c r="IF1321" s="16"/>
      <c r="IG1321" s="16"/>
      <c r="IH1321" s="16"/>
      <c r="II1321" s="16"/>
      <c r="IJ1321" s="16"/>
      <c r="IK1321" s="16"/>
      <c r="IL1321" s="16"/>
      <c r="IM1321" s="16"/>
      <c r="IN1321" s="16"/>
      <c r="IO1321" s="16"/>
      <c r="IP1321" s="16"/>
      <c r="IQ1321" s="16"/>
      <c r="IR1321" s="16"/>
      <c r="IS1321" s="16"/>
      <c r="IT1321" s="16"/>
      <c r="IU1321" s="16"/>
      <c r="IV1321" s="16"/>
      <c r="IW1321" s="16"/>
      <c r="IX1321" s="16"/>
      <c r="IY1321" s="16"/>
      <c r="IZ1321" s="16"/>
      <c r="JA1321" s="16"/>
      <c r="JB1321" s="16"/>
      <c r="JC1321" s="16"/>
      <c r="JD1321" s="16"/>
      <c r="JE1321" s="16"/>
      <c r="JF1321" s="16"/>
      <c r="JG1321" s="16"/>
      <c r="JH1321" s="16"/>
      <c r="JI1321" s="16"/>
      <c r="JJ1321" s="16"/>
      <c r="JK1321" s="16"/>
      <c r="JL1321" s="16"/>
      <c r="JM1321" s="16"/>
      <c r="JN1321" s="16"/>
      <c r="JO1321" s="16"/>
      <c r="JP1321" s="16"/>
    </row>
    <row r="1322" spans="2:276" s="18" customFormat="1" ht="15.75" customHeight="1" x14ac:dyDescent="0.25">
      <c r="B1322" s="16"/>
      <c r="C1322" s="16"/>
      <c r="D1322" s="16"/>
      <c r="E1322" s="16"/>
      <c r="F1322" s="16"/>
      <c r="G1322" s="16"/>
      <c r="H1322" s="16"/>
      <c r="I1322" s="16"/>
      <c r="J1322" s="16"/>
      <c r="K1322" s="16"/>
      <c r="L1322" s="16"/>
      <c r="M1322" s="16"/>
      <c r="N1322" s="16"/>
      <c r="O1322" s="16"/>
      <c r="P1322" s="16"/>
      <c r="Q1322" s="16"/>
      <c r="R1322" s="16"/>
      <c r="S1322" s="16"/>
      <c r="T1322" s="16"/>
      <c r="U1322" s="16"/>
      <c r="V1322" s="16"/>
      <c r="W1322" s="16"/>
      <c r="X1322" s="16"/>
      <c r="Y1322" s="16"/>
      <c r="Z1322" s="16"/>
      <c r="AA1322" s="16"/>
      <c r="AB1322" s="16"/>
      <c r="AC1322" s="16"/>
      <c r="AD1322" s="16"/>
      <c r="AE1322" s="16"/>
      <c r="AF1322" s="16"/>
      <c r="AG1322" s="16"/>
      <c r="AH1322" s="16"/>
      <c r="AI1322" s="16"/>
      <c r="AJ1322" s="16"/>
      <c r="AK1322" s="16"/>
      <c r="AL1322" s="16"/>
      <c r="AM1322" s="16"/>
      <c r="AN1322" s="16"/>
      <c r="AO1322" s="16"/>
      <c r="AP1322" s="16"/>
      <c r="AQ1322" s="16"/>
      <c r="AR1322" s="16"/>
      <c r="AS1322" s="16"/>
      <c r="AT1322" s="16"/>
      <c r="AU1322" s="16"/>
      <c r="AV1322" s="16"/>
      <c r="AW1322" s="16"/>
      <c r="AX1322" s="16"/>
      <c r="AY1322" s="16"/>
      <c r="AZ1322" s="16"/>
      <c r="BA1322" s="16"/>
      <c r="BB1322" s="16"/>
      <c r="BC1322" s="16"/>
      <c r="BD1322" s="16"/>
      <c r="BE1322" s="16"/>
      <c r="BF1322" s="16"/>
      <c r="BG1322" s="16"/>
      <c r="BH1322" s="16"/>
      <c r="BI1322" s="16"/>
      <c r="BJ1322" s="16"/>
      <c r="BK1322" s="16"/>
      <c r="BL1322" s="16"/>
      <c r="BM1322" s="16"/>
      <c r="BN1322" s="16"/>
      <c r="BO1322" s="16"/>
      <c r="BP1322" s="16"/>
      <c r="BQ1322" s="16"/>
      <c r="BR1322" s="16"/>
      <c r="BS1322" s="16"/>
      <c r="BT1322" s="16"/>
      <c r="BU1322" s="16"/>
      <c r="BV1322" s="16"/>
      <c r="BW1322" s="16"/>
      <c r="BX1322" s="16"/>
      <c r="BY1322" s="16"/>
      <c r="BZ1322" s="16"/>
      <c r="CA1322" s="16"/>
      <c r="CB1322" s="16"/>
      <c r="CC1322" s="16"/>
      <c r="CD1322" s="16"/>
      <c r="CE1322" s="16"/>
      <c r="CF1322" s="16"/>
      <c r="CG1322" s="16"/>
      <c r="CH1322" s="16"/>
      <c r="CI1322" s="16"/>
      <c r="CJ1322" s="16"/>
      <c r="CK1322" s="16"/>
      <c r="CL1322" s="16"/>
      <c r="CM1322" s="16"/>
      <c r="CN1322" s="16"/>
      <c r="CO1322" s="16"/>
      <c r="CP1322" s="16"/>
      <c r="CQ1322" s="16"/>
      <c r="CR1322" s="16"/>
      <c r="CS1322" s="16"/>
      <c r="CT1322" s="16"/>
      <c r="CU1322" s="16"/>
      <c r="CV1322" s="16"/>
      <c r="CW1322" s="16"/>
      <c r="CX1322" s="16"/>
      <c r="CY1322" s="16"/>
      <c r="CZ1322" s="16"/>
      <c r="DA1322" s="16"/>
      <c r="DB1322" s="16"/>
      <c r="DC1322" s="16"/>
      <c r="DD1322" s="16"/>
      <c r="DE1322" s="16"/>
      <c r="DF1322" s="16"/>
      <c r="DG1322" s="16"/>
      <c r="DH1322" s="16"/>
      <c r="DI1322" s="16"/>
      <c r="DJ1322" s="16"/>
      <c r="DK1322" s="16"/>
      <c r="DL1322" s="16"/>
      <c r="DM1322" s="16"/>
      <c r="DN1322" s="16"/>
      <c r="DO1322" s="16"/>
      <c r="DP1322" s="16"/>
      <c r="DQ1322" s="16"/>
      <c r="DR1322" s="16"/>
      <c r="DS1322" s="16"/>
      <c r="DT1322" s="16"/>
      <c r="DU1322" s="16"/>
      <c r="DV1322" s="16"/>
      <c r="DW1322" s="16"/>
      <c r="DX1322" s="16"/>
      <c r="DY1322" s="16"/>
      <c r="DZ1322" s="16"/>
      <c r="EA1322" s="16"/>
      <c r="EB1322" s="16"/>
      <c r="EC1322" s="16"/>
      <c r="ED1322" s="16"/>
      <c r="EE1322" s="16"/>
      <c r="EF1322" s="16"/>
      <c r="EG1322" s="16"/>
      <c r="EH1322" s="16"/>
      <c r="EI1322" s="16"/>
      <c r="EJ1322" s="16"/>
      <c r="EK1322" s="16"/>
      <c r="EL1322" s="16"/>
      <c r="EM1322" s="16"/>
      <c r="EN1322" s="16"/>
      <c r="EO1322" s="16"/>
      <c r="EP1322" s="16"/>
      <c r="EQ1322" s="16"/>
      <c r="ER1322" s="16"/>
      <c r="ES1322" s="16"/>
      <c r="ET1322" s="16"/>
      <c r="EU1322" s="16"/>
      <c r="EV1322" s="16"/>
      <c r="EW1322" s="16"/>
      <c r="EX1322" s="16"/>
      <c r="EY1322" s="16"/>
      <c r="EZ1322" s="16"/>
      <c r="FA1322" s="16"/>
      <c r="FB1322" s="16"/>
      <c r="FC1322" s="16"/>
      <c r="FD1322" s="16"/>
      <c r="FE1322" s="16"/>
      <c r="FF1322" s="16"/>
      <c r="FG1322" s="16"/>
      <c r="FH1322" s="16"/>
      <c r="FI1322" s="16"/>
      <c r="FJ1322" s="16"/>
      <c r="FK1322" s="16"/>
      <c r="FL1322" s="16"/>
      <c r="FM1322" s="16"/>
      <c r="FN1322" s="16"/>
      <c r="FO1322" s="16"/>
      <c r="FP1322" s="16"/>
      <c r="FQ1322" s="16"/>
      <c r="FR1322" s="16"/>
      <c r="FS1322" s="16"/>
      <c r="FT1322" s="16"/>
      <c r="FU1322" s="16"/>
      <c r="FV1322" s="16"/>
      <c r="FW1322" s="16"/>
      <c r="FX1322" s="16"/>
      <c r="FY1322" s="16"/>
      <c r="FZ1322" s="16"/>
      <c r="GA1322" s="16"/>
      <c r="GB1322" s="16"/>
      <c r="GC1322" s="16"/>
      <c r="GD1322" s="16"/>
      <c r="GE1322" s="16"/>
      <c r="GF1322" s="16"/>
      <c r="GG1322" s="16"/>
      <c r="GH1322" s="16"/>
      <c r="GI1322" s="16"/>
      <c r="GJ1322" s="16"/>
      <c r="GK1322" s="16"/>
      <c r="GL1322" s="16"/>
      <c r="GM1322" s="16"/>
      <c r="GN1322" s="16"/>
      <c r="GO1322" s="16"/>
      <c r="GP1322" s="16"/>
      <c r="GQ1322" s="16"/>
      <c r="GR1322" s="16"/>
      <c r="GS1322" s="16"/>
      <c r="GT1322" s="16"/>
      <c r="GU1322" s="16"/>
      <c r="GV1322" s="16"/>
      <c r="GW1322" s="16"/>
      <c r="GX1322" s="16"/>
      <c r="GY1322" s="16"/>
      <c r="GZ1322" s="16"/>
      <c r="HA1322" s="16"/>
      <c r="HB1322" s="16"/>
      <c r="HC1322" s="16"/>
      <c r="HD1322" s="16"/>
      <c r="HE1322" s="16"/>
      <c r="HF1322" s="16"/>
      <c r="HG1322" s="16"/>
      <c r="HH1322" s="16"/>
      <c r="HI1322" s="16"/>
      <c r="HJ1322" s="16"/>
      <c r="HK1322" s="16"/>
      <c r="HL1322" s="16"/>
      <c r="HM1322" s="16"/>
      <c r="HN1322" s="16"/>
      <c r="HO1322" s="16"/>
      <c r="HP1322" s="16"/>
      <c r="HQ1322" s="16"/>
      <c r="HR1322" s="16"/>
      <c r="HS1322" s="16"/>
      <c r="HT1322" s="16"/>
      <c r="HU1322" s="16"/>
      <c r="HV1322" s="16"/>
      <c r="HW1322" s="16"/>
      <c r="HX1322" s="16"/>
      <c r="HY1322" s="16"/>
      <c r="HZ1322" s="16"/>
      <c r="IA1322" s="16"/>
      <c r="IB1322" s="16"/>
      <c r="IC1322" s="16"/>
      <c r="ID1322" s="16"/>
      <c r="IE1322" s="16"/>
      <c r="IF1322" s="16"/>
      <c r="IG1322" s="16"/>
      <c r="IH1322" s="16"/>
      <c r="II1322" s="16"/>
      <c r="IJ1322" s="16"/>
      <c r="IK1322" s="16"/>
      <c r="IL1322" s="16"/>
      <c r="IM1322" s="16"/>
      <c r="IN1322" s="16"/>
      <c r="IO1322" s="16"/>
      <c r="IP1322" s="16"/>
      <c r="IQ1322" s="16"/>
      <c r="IR1322" s="16"/>
      <c r="IS1322" s="16"/>
      <c r="IT1322" s="16"/>
      <c r="IU1322" s="16"/>
      <c r="IV1322" s="16"/>
      <c r="IW1322" s="16"/>
      <c r="IX1322" s="16"/>
      <c r="IY1322" s="16"/>
      <c r="IZ1322" s="16"/>
      <c r="JA1322" s="16"/>
      <c r="JB1322" s="16"/>
      <c r="JC1322" s="16"/>
      <c r="JD1322" s="16"/>
      <c r="JE1322" s="16"/>
      <c r="JF1322" s="16"/>
      <c r="JG1322" s="16"/>
      <c r="JH1322" s="16"/>
      <c r="JI1322" s="16"/>
      <c r="JJ1322" s="16"/>
      <c r="JK1322" s="16"/>
      <c r="JL1322" s="16"/>
      <c r="JM1322" s="16"/>
      <c r="JN1322" s="16"/>
      <c r="JO1322" s="16"/>
      <c r="JP1322" s="16"/>
    </row>
    <row r="1323" spans="2:276" s="18" customFormat="1" ht="15.75" customHeight="1" x14ac:dyDescent="0.25">
      <c r="B1323" s="16"/>
      <c r="C1323" s="16"/>
      <c r="D1323" s="16"/>
      <c r="E1323" s="16"/>
      <c r="F1323" s="16"/>
      <c r="G1323" s="16"/>
      <c r="H1323" s="16"/>
      <c r="I1323" s="16"/>
      <c r="J1323" s="16"/>
      <c r="K1323" s="16"/>
      <c r="L1323" s="16"/>
      <c r="M1323" s="16"/>
      <c r="N1323" s="16"/>
      <c r="O1323" s="16"/>
      <c r="P1323" s="16"/>
      <c r="Q1323" s="16"/>
      <c r="R1323" s="16"/>
      <c r="S1323" s="16"/>
      <c r="T1323" s="16"/>
      <c r="U1323" s="16"/>
      <c r="V1323" s="16"/>
      <c r="W1323" s="16"/>
      <c r="X1323" s="16"/>
      <c r="Y1323" s="16"/>
      <c r="Z1323" s="16"/>
      <c r="AA1323" s="16"/>
      <c r="AB1323" s="16"/>
      <c r="AC1323" s="16"/>
      <c r="AD1323" s="16"/>
      <c r="AE1323" s="16"/>
      <c r="AF1323" s="16"/>
      <c r="AG1323" s="16"/>
      <c r="AH1323" s="16"/>
      <c r="AI1323" s="16"/>
      <c r="AJ1323" s="16"/>
      <c r="AK1323" s="16"/>
      <c r="AL1323" s="16"/>
      <c r="AM1323" s="16"/>
      <c r="AN1323" s="16"/>
      <c r="AO1323" s="16"/>
      <c r="AP1323" s="16"/>
      <c r="AQ1323" s="16"/>
      <c r="AR1323" s="16"/>
      <c r="AS1323" s="16"/>
      <c r="AT1323" s="16"/>
      <c r="AU1323" s="16"/>
      <c r="AV1323" s="16"/>
      <c r="AW1323" s="16"/>
      <c r="AX1323" s="16"/>
      <c r="AY1323" s="16"/>
      <c r="AZ1323" s="16"/>
      <c r="BA1323" s="16"/>
      <c r="BB1323" s="16"/>
      <c r="BC1323" s="16"/>
      <c r="BD1323" s="16"/>
      <c r="BE1323" s="16"/>
      <c r="BF1323" s="16"/>
      <c r="BG1323" s="16"/>
      <c r="BH1323" s="16"/>
      <c r="BI1323" s="16"/>
      <c r="BJ1323" s="16"/>
      <c r="BK1323" s="16"/>
      <c r="BL1323" s="16"/>
      <c r="BM1323" s="16"/>
      <c r="BN1323" s="16"/>
      <c r="BO1323" s="16"/>
      <c r="BP1323" s="16"/>
      <c r="BQ1323" s="16"/>
      <c r="BR1323" s="16"/>
      <c r="BS1323" s="16"/>
      <c r="BT1323" s="16"/>
      <c r="BU1323" s="16"/>
      <c r="BV1323" s="16"/>
      <c r="BW1323" s="16"/>
      <c r="BX1323" s="16"/>
      <c r="BY1323" s="16"/>
      <c r="BZ1323" s="16"/>
      <c r="CA1323" s="16"/>
      <c r="CB1323" s="16"/>
      <c r="CC1323" s="16"/>
      <c r="CD1323" s="16"/>
      <c r="CE1323" s="16"/>
      <c r="CF1323" s="16"/>
      <c r="CG1323" s="16"/>
      <c r="CH1323" s="16"/>
      <c r="CI1323" s="16"/>
      <c r="CJ1323" s="16"/>
      <c r="CK1323" s="16"/>
      <c r="CL1323" s="16"/>
      <c r="CM1323" s="16"/>
      <c r="CN1323" s="16"/>
      <c r="CO1323" s="16"/>
      <c r="CP1323" s="16"/>
      <c r="CQ1323" s="16"/>
      <c r="CR1323" s="16"/>
      <c r="CS1323" s="16"/>
      <c r="CT1323" s="16"/>
      <c r="CU1323" s="16"/>
      <c r="CV1323" s="16"/>
      <c r="CW1323" s="16"/>
      <c r="CX1323" s="16"/>
      <c r="CY1323" s="16"/>
      <c r="CZ1323" s="16"/>
      <c r="DA1323" s="16"/>
      <c r="DB1323" s="16"/>
      <c r="DC1323" s="16"/>
      <c r="DD1323" s="16"/>
      <c r="DE1323" s="16"/>
      <c r="DF1323" s="16"/>
      <c r="DG1323" s="16"/>
      <c r="DH1323" s="16"/>
      <c r="DI1323" s="16"/>
      <c r="DJ1323" s="16"/>
      <c r="DK1323" s="16"/>
      <c r="DL1323" s="16"/>
      <c r="DM1323" s="16"/>
      <c r="DN1323" s="16"/>
      <c r="DO1323" s="16"/>
      <c r="DP1323" s="16"/>
      <c r="DQ1323" s="16"/>
      <c r="DR1323" s="16"/>
      <c r="DS1323" s="16"/>
      <c r="DT1323" s="16"/>
      <c r="DU1323" s="16"/>
      <c r="DV1323" s="16"/>
      <c r="DW1323" s="16"/>
      <c r="DX1323" s="16"/>
      <c r="DY1323" s="16"/>
      <c r="DZ1323" s="16"/>
      <c r="EA1323" s="16"/>
      <c r="EB1323" s="16"/>
      <c r="EC1323" s="16"/>
      <c r="ED1323" s="16"/>
      <c r="EE1323" s="16"/>
      <c r="EF1323" s="16"/>
      <c r="EG1323" s="16"/>
      <c r="EH1323" s="16"/>
      <c r="EI1323" s="16"/>
      <c r="EJ1323" s="16"/>
      <c r="EK1323" s="16"/>
      <c r="EL1323" s="16"/>
      <c r="EM1323" s="16"/>
      <c r="EN1323" s="16"/>
      <c r="EO1323" s="16"/>
      <c r="EP1323" s="16"/>
      <c r="EQ1323" s="16"/>
      <c r="ER1323" s="16"/>
      <c r="ES1323" s="16"/>
      <c r="ET1323" s="16"/>
      <c r="EU1323" s="16"/>
      <c r="EV1323" s="16"/>
      <c r="EW1323" s="16"/>
      <c r="EX1323" s="16"/>
      <c r="EY1323" s="16"/>
      <c r="EZ1323" s="16"/>
      <c r="FA1323" s="16"/>
      <c r="FB1323" s="16"/>
      <c r="FC1323" s="16"/>
      <c r="FD1323" s="16"/>
      <c r="FE1323" s="16"/>
      <c r="FF1323" s="16"/>
      <c r="FG1323" s="16"/>
      <c r="FH1323" s="16"/>
      <c r="FI1323" s="16"/>
      <c r="FJ1323" s="16"/>
      <c r="FK1323" s="16"/>
      <c r="FL1323" s="16"/>
      <c r="FM1323" s="16"/>
      <c r="FN1323" s="16"/>
      <c r="FO1323" s="16"/>
      <c r="FP1323" s="16"/>
      <c r="FQ1323" s="16"/>
      <c r="FR1323" s="16"/>
      <c r="FS1323" s="16"/>
      <c r="FT1323" s="16"/>
      <c r="FU1323" s="16"/>
      <c r="FV1323" s="16"/>
      <c r="FW1323" s="16"/>
      <c r="FX1323" s="16"/>
      <c r="FY1323" s="16"/>
      <c r="FZ1323" s="16"/>
      <c r="GA1323" s="16"/>
      <c r="GB1323" s="16"/>
      <c r="GC1323" s="16"/>
      <c r="GD1323" s="16"/>
      <c r="GE1323" s="16"/>
      <c r="GF1323" s="16"/>
      <c r="GG1323" s="16"/>
      <c r="GH1323" s="16"/>
      <c r="GI1323" s="16"/>
      <c r="GJ1323" s="16"/>
      <c r="GK1323" s="16"/>
      <c r="GL1323" s="16"/>
      <c r="GM1323" s="16"/>
      <c r="GN1323" s="16"/>
      <c r="GO1323" s="16"/>
      <c r="GP1323" s="16"/>
      <c r="GQ1323" s="16"/>
      <c r="GR1323" s="16"/>
      <c r="GS1323" s="16"/>
      <c r="GT1323" s="16"/>
      <c r="GU1323" s="16"/>
      <c r="GV1323" s="16"/>
      <c r="GW1323" s="16"/>
      <c r="GX1323" s="16"/>
      <c r="GY1323" s="16"/>
      <c r="GZ1323" s="16"/>
      <c r="HA1323" s="16"/>
      <c r="HB1323" s="16"/>
      <c r="HC1323" s="16"/>
      <c r="HD1323" s="16"/>
      <c r="HE1323" s="16"/>
      <c r="HF1323" s="16"/>
      <c r="HG1323" s="16"/>
      <c r="HH1323" s="16"/>
      <c r="HI1323" s="16"/>
      <c r="HJ1323" s="16"/>
      <c r="HK1323" s="16"/>
      <c r="HL1323" s="16"/>
      <c r="HM1323" s="16"/>
      <c r="HN1323" s="16"/>
      <c r="HO1323" s="16"/>
      <c r="HP1323" s="16"/>
      <c r="HQ1323" s="16"/>
      <c r="HR1323" s="16"/>
      <c r="HS1323" s="16"/>
      <c r="HT1323" s="16"/>
      <c r="HU1323" s="16"/>
      <c r="HV1323" s="16"/>
      <c r="HW1323" s="16"/>
      <c r="HX1323" s="16"/>
      <c r="HY1323" s="16"/>
      <c r="HZ1323" s="16"/>
      <c r="IA1323" s="16"/>
      <c r="IB1323" s="16"/>
      <c r="IC1323" s="16"/>
      <c r="ID1323" s="16"/>
      <c r="IE1323" s="16"/>
      <c r="IF1323" s="16"/>
      <c r="IG1323" s="16"/>
      <c r="IH1323" s="16"/>
      <c r="II1323" s="16"/>
      <c r="IJ1323" s="16"/>
      <c r="IK1323" s="16"/>
      <c r="IL1323" s="16"/>
      <c r="IM1323" s="16"/>
      <c r="IN1323" s="16"/>
      <c r="IO1323" s="16"/>
      <c r="IP1323" s="16"/>
      <c r="IQ1323" s="16"/>
      <c r="IR1323" s="16"/>
      <c r="IS1323" s="16"/>
      <c r="IT1323" s="16"/>
      <c r="IU1323" s="16"/>
      <c r="IV1323" s="16"/>
      <c r="IW1323" s="16"/>
      <c r="IX1323" s="16"/>
      <c r="IY1323" s="16"/>
      <c r="IZ1323" s="16"/>
      <c r="JA1323" s="16"/>
      <c r="JB1323" s="16"/>
      <c r="JC1323" s="16"/>
      <c r="JD1323" s="16"/>
      <c r="JE1323" s="16"/>
      <c r="JF1323" s="16"/>
      <c r="JG1323" s="16"/>
      <c r="JH1323" s="16"/>
      <c r="JI1323" s="16"/>
      <c r="JJ1323" s="16"/>
      <c r="JK1323" s="16"/>
      <c r="JL1323" s="16"/>
      <c r="JM1323" s="16"/>
      <c r="JN1323" s="16"/>
      <c r="JO1323" s="16"/>
      <c r="JP1323" s="16"/>
    </row>
    <row r="1324" spans="2:276" s="18" customFormat="1" ht="15.75" customHeight="1" x14ac:dyDescent="0.25">
      <c r="B1324" s="16"/>
      <c r="C1324" s="16"/>
      <c r="D1324" s="16"/>
      <c r="E1324" s="16"/>
      <c r="F1324" s="16"/>
      <c r="G1324" s="16"/>
      <c r="H1324" s="16"/>
      <c r="I1324" s="16"/>
      <c r="J1324" s="16"/>
      <c r="K1324" s="16"/>
      <c r="L1324" s="16"/>
      <c r="M1324" s="16"/>
      <c r="N1324" s="16"/>
      <c r="O1324" s="16"/>
      <c r="P1324" s="16"/>
      <c r="Q1324" s="16"/>
      <c r="R1324" s="16"/>
      <c r="S1324" s="16"/>
      <c r="T1324" s="16"/>
      <c r="U1324" s="16"/>
      <c r="V1324" s="16"/>
      <c r="W1324" s="16"/>
      <c r="X1324" s="16"/>
      <c r="Y1324" s="16"/>
      <c r="Z1324" s="16"/>
      <c r="AA1324" s="16"/>
      <c r="AB1324" s="16"/>
      <c r="AC1324" s="16"/>
      <c r="AD1324" s="16"/>
      <c r="AE1324" s="16"/>
      <c r="AF1324" s="16"/>
      <c r="AG1324" s="16"/>
      <c r="AH1324" s="16"/>
      <c r="AI1324" s="16"/>
      <c r="AJ1324" s="16"/>
      <c r="AK1324" s="16"/>
      <c r="AL1324" s="16"/>
      <c r="AM1324" s="16"/>
      <c r="AN1324" s="16"/>
      <c r="AO1324" s="16"/>
      <c r="AP1324" s="16"/>
      <c r="AQ1324" s="16"/>
      <c r="AR1324" s="16"/>
      <c r="AS1324" s="16"/>
      <c r="AT1324" s="16"/>
      <c r="AU1324" s="16"/>
      <c r="AV1324" s="16"/>
      <c r="AW1324" s="16"/>
      <c r="AX1324" s="16"/>
      <c r="AY1324" s="16"/>
      <c r="AZ1324" s="16"/>
      <c r="BA1324" s="16"/>
      <c r="BB1324" s="16"/>
      <c r="BC1324" s="16"/>
      <c r="BD1324" s="16"/>
      <c r="BE1324" s="16"/>
      <c r="BF1324" s="16"/>
      <c r="BG1324" s="16"/>
      <c r="BH1324" s="16"/>
      <c r="BI1324" s="16"/>
      <c r="BJ1324" s="16"/>
      <c r="BK1324" s="16"/>
      <c r="BL1324" s="16"/>
      <c r="BM1324" s="16"/>
      <c r="BN1324" s="16"/>
      <c r="BO1324" s="16"/>
      <c r="BP1324" s="16"/>
      <c r="BQ1324" s="16"/>
      <c r="BR1324" s="16"/>
      <c r="BS1324" s="16"/>
      <c r="BT1324" s="16"/>
      <c r="BU1324" s="16"/>
      <c r="BV1324" s="16"/>
      <c r="BW1324" s="16"/>
      <c r="BX1324" s="16"/>
      <c r="BY1324" s="16"/>
      <c r="BZ1324" s="16"/>
      <c r="CA1324" s="16"/>
      <c r="CB1324" s="16"/>
      <c r="CC1324" s="16"/>
      <c r="CD1324" s="16"/>
      <c r="CE1324" s="16"/>
      <c r="CF1324" s="16"/>
      <c r="CG1324" s="16"/>
      <c r="CH1324" s="16"/>
      <c r="CI1324" s="16"/>
      <c r="CJ1324" s="16"/>
      <c r="CK1324" s="16"/>
      <c r="CL1324" s="16"/>
      <c r="CM1324" s="16"/>
      <c r="CN1324" s="16"/>
      <c r="CO1324" s="16"/>
      <c r="CP1324" s="16"/>
      <c r="CQ1324" s="16"/>
      <c r="CR1324" s="16"/>
      <c r="CS1324" s="16"/>
      <c r="CT1324" s="16"/>
      <c r="CU1324" s="16"/>
      <c r="CV1324" s="16"/>
      <c r="CW1324" s="16"/>
      <c r="CX1324" s="16"/>
      <c r="CY1324" s="16"/>
      <c r="CZ1324" s="16"/>
      <c r="DA1324" s="16"/>
      <c r="DB1324" s="16"/>
      <c r="DC1324" s="16"/>
      <c r="DD1324" s="16"/>
      <c r="DE1324" s="16"/>
      <c r="DF1324" s="16"/>
      <c r="DG1324" s="16"/>
      <c r="DH1324" s="16"/>
      <c r="DI1324" s="16"/>
      <c r="DJ1324" s="16"/>
      <c r="DK1324" s="16"/>
      <c r="DL1324" s="16"/>
      <c r="DM1324" s="16"/>
      <c r="DN1324" s="16"/>
      <c r="DO1324" s="16"/>
      <c r="DP1324" s="16"/>
      <c r="DQ1324" s="16"/>
      <c r="DR1324" s="16"/>
      <c r="DS1324" s="16"/>
      <c r="DT1324" s="16"/>
      <c r="DU1324" s="16"/>
      <c r="DV1324" s="16"/>
      <c r="DW1324" s="16"/>
      <c r="DX1324" s="16"/>
      <c r="DY1324" s="16"/>
      <c r="DZ1324" s="16"/>
      <c r="EA1324" s="16"/>
      <c r="EB1324" s="16"/>
      <c r="EC1324" s="16"/>
      <c r="ED1324" s="16"/>
      <c r="EE1324" s="16"/>
      <c r="EF1324" s="16"/>
      <c r="EG1324" s="16"/>
      <c r="EH1324" s="16"/>
      <c r="EI1324" s="16"/>
      <c r="EJ1324" s="16"/>
      <c r="EK1324" s="16"/>
      <c r="EL1324" s="16"/>
      <c r="EM1324" s="16"/>
      <c r="EN1324" s="16"/>
      <c r="EO1324" s="16"/>
      <c r="EP1324" s="16"/>
      <c r="EQ1324" s="16"/>
      <c r="ER1324" s="16"/>
      <c r="ES1324" s="16"/>
      <c r="ET1324" s="16"/>
      <c r="EU1324" s="16"/>
      <c r="EV1324" s="16"/>
      <c r="EW1324" s="16"/>
      <c r="EX1324" s="16"/>
      <c r="EY1324" s="16"/>
      <c r="EZ1324" s="16"/>
      <c r="FA1324" s="16"/>
      <c r="FB1324" s="16"/>
      <c r="FC1324" s="16"/>
      <c r="FD1324" s="16"/>
      <c r="FE1324" s="16"/>
      <c r="FF1324" s="16"/>
      <c r="FG1324" s="16"/>
      <c r="FH1324" s="16"/>
      <c r="FI1324" s="16"/>
      <c r="FJ1324" s="16"/>
      <c r="FK1324" s="16"/>
      <c r="FL1324" s="16"/>
      <c r="FM1324" s="16"/>
      <c r="FN1324" s="16"/>
      <c r="FO1324" s="16"/>
      <c r="FP1324" s="16"/>
      <c r="FQ1324" s="16"/>
      <c r="FR1324" s="16"/>
      <c r="FS1324" s="16"/>
      <c r="FT1324" s="16"/>
      <c r="FU1324" s="16"/>
      <c r="FV1324" s="16"/>
      <c r="FW1324" s="16"/>
      <c r="FX1324" s="16"/>
      <c r="FY1324" s="16"/>
      <c r="FZ1324" s="16"/>
      <c r="GA1324" s="16"/>
      <c r="GB1324" s="16"/>
      <c r="GC1324" s="16"/>
      <c r="GD1324" s="16"/>
      <c r="GE1324" s="16"/>
      <c r="GF1324" s="16"/>
      <c r="GG1324" s="16"/>
      <c r="GH1324" s="16"/>
      <c r="GI1324" s="16"/>
      <c r="GJ1324" s="16"/>
      <c r="GK1324" s="16"/>
      <c r="GL1324" s="16"/>
      <c r="GM1324" s="16"/>
      <c r="GN1324" s="16"/>
      <c r="GO1324" s="16"/>
      <c r="GP1324" s="16"/>
      <c r="GQ1324" s="16"/>
      <c r="GR1324" s="16"/>
      <c r="GS1324" s="16"/>
      <c r="GT1324" s="16"/>
      <c r="GU1324" s="16"/>
      <c r="GV1324" s="16"/>
      <c r="GW1324" s="16"/>
      <c r="GX1324" s="16"/>
      <c r="GY1324" s="16"/>
      <c r="GZ1324" s="16"/>
      <c r="HA1324" s="16"/>
      <c r="HB1324" s="16"/>
      <c r="HC1324" s="16"/>
      <c r="HD1324" s="16"/>
      <c r="HE1324" s="16"/>
      <c r="HF1324" s="16"/>
      <c r="HG1324" s="16"/>
      <c r="HH1324" s="16"/>
      <c r="HI1324" s="16"/>
      <c r="HJ1324" s="16"/>
      <c r="HK1324" s="16"/>
      <c r="HL1324" s="16"/>
      <c r="HM1324" s="16"/>
      <c r="HN1324" s="16"/>
      <c r="HO1324" s="16"/>
      <c r="HP1324" s="16"/>
      <c r="HQ1324" s="16"/>
      <c r="HR1324" s="16"/>
      <c r="HS1324" s="16"/>
      <c r="HT1324" s="16"/>
      <c r="HU1324" s="16"/>
      <c r="HV1324" s="16"/>
      <c r="HW1324" s="16"/>
      <c r="HX1324" s="16"/>
      <c r="HY1324" s="16"/>
      <c r="HZ1324" s="16"/>
      <c r="IA1324" s="16"/>
      <c r="IB1324" s="16"/>
      <c r="IC1324" s="16"/>
      <c r="ID1324" s="16"/>
      <c r="IE1324" s="16"/>
      <c r="IF1324" s="16"/>
      <c r="IG1324" s="16"/>
      <c r="IH1324" s="16"/>
      <c r="II1324" s="16"/>
      <c r="IJ1324" s="16"/>
      <c r="IK1324" s="16"/>
      <c r="IL1324" s="16"/>
      <c r="IM1324" s="16"/>
      <c r="IN1324" s="16"/>
      <c r="IO1324" s="16"/>
      <c r="IP1324" s="16"/>
      <c r="IQ1324" s="16"/>
      <c r="IR1324" s="16"/>
      <c r="IS1324" s="16"/>
      <c r="IT1324" s="16"/>
      <c r="IU1324" s="16"/>
      <c r="IV1324" s="16"/>
      <c r="IW1324" s="16"/>
      <c r="IX1324" s="16"/>
      <c r="IY1324" s="16"/>
      <c r="IZ1324" s="16"/>
      <c r="JA1324" s="16"/>
      <c r="JB1324" s="16"/>
      <c r="JC1324" s="16"/>
      <c r="JD1324" s="16"/>
      <c r="JE1324" s="16"/>
      <c r="JF1324" s="16"/>
      <c r="JG1324" s="16"/>
      <c r="JH1324" s="16"/>
      <c r="JI1324" s="16"/>
      <c r="JJ1324" s="16"/>
      <c r="JK1324" s="16"/>
      <c r="JL1324" s="16"/>
      <c r="JM1324" s="16"/>
      <c r="JN1324" s="16"/>
      <c r="JO1324" s="16"/>
      <c r="JP1324" s="16"/>
    </row>
    <row r="1325" spans="2:276" s="18" customFormat="1" ht="15.75" customHeight="1" x14ac:dyDescent="0.25">
      <c r="B1325" s="16"/>
      <c r="C1325" s="16"/>
      <c r="D1325" s="16"/>
      <c r="E1325" s="16"/>
      <c r="F1325" s="16"/>
      <c r="G1325" s="16"/>
      <c r="H1325" s="16"/>
      <c r="I1325" s="16"/>
      <c r="J1325" s="16"/>
      <c r="K1325" s="16"/>
      <c r="L1325" s="16"/>
      <c r="M1325" s="16"/>
      <c r="N1325" s="16"/>
      <c r="O1325" s="16"/>
      <c r="P1325" s="16"/>
      <c r="Q1325" s="16"/>
      <c r="R1325" s="16"/>
      <c r="S1325" s="16"/>
      <c r="T1325" s="16"/>
      <c r="U1325" s="16"/>
      <c r="V1325" s="16"/>
      <c r="W1325" s="16"/>
      <c r="X1325" s="16"/>
      <c r="Y1325" s="16"/>
      <c r="Z1325" s="16"/>
      <c r="AA1325" s="16"/>
      <c r="AB1325" s="16"/>
      <c r="AC1325" s="16"/>
      <c r="AD1325" s="16"/>
      <c r="AE1325" s="16"/>
      <c r="AF1325" s="16"/>
      <c r="AG1325" s="16"/>
      <c r="AH1325" s="16"/>
      <c r="AI1325" s="16"/>
      <c r="AJ1325" s="16"/>
      <c r="AK1325" s="16"/>
      <c r="AL1325" s="16"/>
      <c r="AM1325" s="16"/>
      <c r="AN1325" s="16"/>
      <c r="AO1325" s="16"/>
      <c r="AP1325" s="16"/>
      <c r="AQ1325" s="16"/>
      <c r="AR1325" s="16"/>
      <c r="AS1325" s="16"/>
      <c r="AT1325" s="16"/>
      <c r="AU1325" s="16"/>
      <c r="AV1325" s="16"/>
      <c r="AW1325" s="16"/>
      <c r="AX1325" s="16"/>
      <c r="AY1325" s="16"/>
      <c r="AZ1325" s="16"/>
      <c r="BA1325" s="16"/>
      <c r="BB1325" s="16"/>
      <c r="BC1325" s="16"/>
      <c r="BD1325" s="16"/>
      <c r="BE1325" s="16"/>
      <c r="BF1325" s="16"/>
      <c r="BG1325" s="16"/>
      <c r="BH1325" s="16"/>
      <c r="BI1325" s="16"/>
      <c r="BJ1325" s="16"/>
      <c r="BK1325" s="16"/>
      <c r="BL1325" s="16"/>
      <c r="BM1325" s="16"/>
      <c r="BN1325" s="16"/>
      <c r="BO1325" s="16"/>
      <c r="BP1325" s="16"/>
      <c r="BQ1325" s="16"/>
      <c r="BR1325" s="16"/>
      <c r="BS1325" s="16"/>
      <c r="BT1325" s="16"/>
      <c r="BU1325" s="16"/>
      <c r="BV1325" s="16"/>
      <c r="BW1325" s="16"/>
      <c r="BX1325" s="16"/>
      <c r="BY1325" s="16"/>
      <c r="BZ1325" s="16"/>
      <c r="CA1325" s="16"/>
      <c r="CB1325" s="16"/>
      <c r="CC1325" s="16"/>
      <c r="CD1325" s="16"/>
      <c r="CE1325" s="16"/>
      <c r="CF1325" s="16"/>
      <c r="CG1325" s="16"/>
      <c r="CH1325" s="16"/>
      <c r="CI1325" s="16"/>
      <c r="CJ1325" s="16"/>
      <c r="CK1325" s="16"/>
      <c r="CL1325" s="16"/>
      <c r="CM1325" s="16"/>
      <c r="CN1325" s="16"/>
      <c r="CO1325" s="16"/>
      <c r="CP1325" s="16"/>
      <c r="CQ1325" s="16"/>
      <c r="CR1325" s="16"/>
      <c r="CS1325" s="16"/>
      <c r="CT1325" s="16"/>
      <c r="CU1325" s="16"/>
      <c r="CV1325" s="16"/>
      <c r="CW1325" s="16"/>
      <c r="CX1325" s="16"/>
      <c r="CY1325" s="16"/>
      <c r="CZ1325" s="16"/>
      <c r="DA1325" s="16"/>
      <c r="DB1325" s="16"/>
      <c r="DC1325" s="16"/>
      <c r="DD1325" s="16"/>
      <c r="DE1325" s="16"/>
      <c r="DF1325" s="16"/>
      <c r="DG1325" s="16"/>
      <c r="DH1325" s="16"/>
      <c r="DI1325" s="16"/>
      <c r="DJ1325" s="16"/>
      <c r="DK1325" s="16"/>
      <c r="DL1325" s="16"/>
      <c r="DM1325" s="16"/>
      <c r="DN1325" s="16"/>
      <c r="DO1325" s="16"/>
      <c r="DP1325" s="16"/>
      <c r="DQ1325" s="16"/>
      <c r="DR1325" s="16"/>
      <c r="DS1325" s="16"/>
      <c r="DT1325" s="16"/>
      <c r="DU1325" s="16"/>
      <c r="DV1325" s="16"/>
      <c r="DW1325" s="16"/>
      <c r="DX1325" s="16"/>
      <c r="DY1325" s="16"/>
      <c r="DZ1325" s="16"/>
      <c r="EA1325" s="16"/>
      <c r="EB1325" s="16"/>
      <c r="EC1325" s="16"/>
      <c r="ED1325" s="16"/>
      <c r="EE1325" s="16"/>
      <c r="EF1325" s="16"/>
      <c r="EG1325" s="16"/>
      <c r="EH1325" s="16"/>
      <c r="EI1325" s="16"/>
      <c r="EJ1325" s="16"/>
      <c r="EK1325" s="16"/>
      <c r="EL1325" s="16"/>
      <c r="EM1325" s="16"/>
      <c r="EN1325" s="16"/>
      <c r="EO1325" s="16"/>
      <c r="EP1325" s="16"/>
      <c r="EQ1325" s="16"/>
      <c r="ER1325" s="16"/>
      <c r="ES1325" s="16"/>
      <c r="ET1325" s="16"/>
      <c r="EU1325" s="16"/>
      <c r="EV1325" s="16"/>
      <c r="EW1325" s="16"/>
      <c r="EX1325" s="16"/>
      <c r="EY1325" s="16"/>
      <c r="EZ1325" s="16"/>
      <c r="FA1325" s="16"/>
      <c r="FB1325" s="16"/>
      <c r="FC1325" s="16"/>
      <c r="FD1325" s="16"/>
      <c r="FE1325" s="16"/>
      <c r="FF1325" s="16"/>
      <c r="FG1325" s="16"/>
      <c r="FH1325" s="16"/>
      <c r="FI1325" s="16"/>
      <c r="FJ1325" s="16"/>
      <c r="FK1325" s="16"/>
      <c r="FL1325" s="16"/>
      <c r="FM1325" s="16"/>
      <c r="FN1325" s="16"/>
      <c r="FO1325" s="16"/>
      <c r="FP1325" s="16"/>
      <c r="FQ1325" s="16"/>
      <c r="FR1325" s="16"/>
      <c r="FS1325" s="16"/>
      <c r="FT1325" s="16"/>
      <c r="FU1325" s="16"/>
      <c r="FV1325" s="16"/>
      <c r="FW1325" s="16"/>
      <c r="FX1325" s="16"/>
      <c r="FY1325" s="16"/>
      <c r="FZ1325" s="16"/>
      <c r="GA1325" s="16"/>
      <c r="GB1325" s="16"/>
      <c r="GC1325" s="16"/>
      <c r="GD1325" s="16"/>
      <c r="GE1325" s="16"/>
      <c r="GF1325" s="16"/>
      <c r="GG1325" s="16"/>
      <c r="GH1325" s="16"/>
      <c r="GI1325" s="16"/>
      <c r="GJ1325" s="16"/>
      <c r="GK1325" s="16"/>
      <c r="GL1325" s="16"/>
      <c r="GM1325" s="16"/>
      <c r="GN1325" s="16"/>
      <c r="GO1325" s="16"/>
      <c r="GP1325" s="16"/>
      <c r="GQ1325" s="16"/>
      <c r="GR1325" s="16"/>
      <c r="GS1325" s="16"/>
      <c r="GT1325" s="16"/>
      <c r="GU1325" s="16"/>
      <c r="GV1325" s="16"/>
      <c r="GW1325" s="16"/>
      <c r="GX1325" s="16"/>
      <c r="GY1325" s="16"/>
      <c r="GZ1325" s="16"/>
      <c r="HA1325" s="16"/>
      <c r="HB1325" s="16"/>
      <c r="HC1325" s="16"/>
      <c r="HD1325" s="16"/>
      <c r="HE1325" s="16"/>
      <c r="HF1325" s="16"/>
      <c r="HG1325" s="16"/>
      <c r="HH1325" s="16"/>
      <c r="HI1325" s="16"/>
      <c r="HJ1325" s="16"/>
      <c r="HK1325" s="16"/>
      <c r="HL1325" s="16"/>
      <c r="HM1325" s="16"/>
      <c r="HN1325" s="16"/>
      <c r="HO1325" s="16"/>
      <c r="HP1325" s="16"/>
      <c r="HQ1325" s="16"/>
      <c r="HR1325" s="16"/>
      <c r="HS1325" s="16"/>
      <c r="HT1325" s="16"/>
      <c r="HU1325" s="16"/>
      <c r="HV1325" s="16"/>
      <c r="HW1325" s="16"/>
      <c r="HX1325" s="16"/>
      <c r="HY1325" s="16"/>
      <c r="HZ1325" s="16"/>
      <c r="IA1325" s="16"/>
      <c r="IB1325" s="16"/>
      <c r="IC1325" s="16"/>
      <c r="ID1325" s="16"/>
      <c r="IE1325" s="16"/>
      <c r="IF1325" s="16"/>
      <c r="IG1325" s="16"/>
      <c r="IH1325" s="16"/>
      <c r="II1325" s="16"/>
      <c r="IJ1325" s="16"/>
      <c r="IK1325" s="16"/>
      <c r="IL1325" s="16"/>
      <c r="IM1325" s="16"/>
      <c r="IN1325" s="16"/>
      <c r="IO1325" s="16"/>
      <c r="IP1325" s="16"/>
      <c r="IQ1325" s="16"/>
      <c r="IR1325" s="16"/>
      <c r="IS1325" s="16"/>
      <c r="IT1325" s="16"/>
      <c r="IU1325" s="16"/>
      <c r="IV1325" s="16"/>
      <c r="IW1325" s="16"/>
      <c r="IX1325" s="16"/>
      <c r="IY1325" s="16"/>
      <c r="IZ1325" s="16"/>
      <c r="JA1325" s="16"/>
      <c r="JB1325" s="16"/>
      <c r="JC1325" s="16"/>
      <c r="JD1325" s="16"/>
      <c r="JE1325" s="16"/>
      <c r="JF1325" s="16"/>
      <c r="JG1325" s="16"/>
      <c r="JH1325" s="16"/>
      <c r="JI1325" s="16"/>
      <c r="JJ1325" s="16"/>
      <c r="JK1325" s="16"/>
      <c r="JL1325" s="16"/>
      <c r="JM1325" s="16"/>
      <c r="JN1325" s="16"/>
      <c r="JO1325" s="16"/>
      <c r="JP1325" s="16"/>
    </row>
    <row r="1326" spans="2:276" s="18" customFormat="1" ht="15.75" customHeight="1" x14ac:dyDescent="0.25">
      <c r="B1326" s="16"/>
      <c r="C1326" s="16"/>
      <c r="D1326" s="16"/>
      <c r="E1326" s="16"/>
      <c r="F1326" s="16"/>
      <c r="G1326" s="16"/>
      <c r="H1326" s="16"/>
      <c r="I1326" s="16"/>
      <c r="J1326" s="16"/>
      <c r="K1326" s="16"/>
      <c r="L1326" s="16"/>
      <c r="M1326" s="16"/>
      <c r="N1326" s="16"/>
      <c r="O1326" s="16"/>
      <c r="P1326" s="16"/>
      <c r="Q1326" s="16"/>
      <c r="R1326" s="16"/>
      <c r="S1326" s="16"/>
      <c r="T1326" s="16"/>
      <c r="U1326" s="16"/>
      <c r="V1326" s="16"/>
      <c r="W1326" s="16"/>
      <c r="X1326" s="16"/>
      <c r="Y1326" s="16"/>
      <c r="Z1326" s="16"/>
      <c r="AA1326" s="16"/>
      <c r="AB1326" s="16"/>
      <c r="AC1326" s="16"/>
      <c r="AD1326" s="16"/>
      <c r="AE1326" s="16"/>
      <c r="AF1326" s="16"/>
      <c r="AG1326" s="16"/>
      <c r="AH1326" s="16"/>
      <c r="AI1326" s="16"/>
      <c r="AJ1326" s="16"/>
      <c r="AK1326" s="16"/>
      <c r="AL1326" s="16"/>
      <c r="AM1326" s="16"/>
      <c r="AN1326" s="16"/>
      <c r="AO1326" s="16"/>
      <c r="AP1326" s="16"/>
      <c r="AQ1326" s="16"/>
      <c r="AR1326" s="16"/>
      <c r="AS1326" s="16"/>
      <c r="AT1326" s="16"/>
      <c r="AU1326" s="16"/>
      <c r="AV1326" s="16"/>
      <c r="AW1326" s="16"/>
      <c r="AX1326" s="16"/>
      <c r="AY1326" s="16"/>
      <c r="AZ1326" s="16"/>
      <c r="BA1326" s="16"/>
      <c r="BB1326" s="16"/>
      <c r="BC1326" s="16"/>
      <c r="BD1326" s="16"/>
      <c r="BE1326" s="16"/>
      <c r="BF1326" s="16"/>
      <c r="BG1326" s="16"/>
      <c r="BH1326" s="16"/>
      <c r="BI1326" s="16"/>
      <c r="BJ1326" s="16"/>
      <c r="BK1326" s="16"/>
      <c r="BL1326" s="16"/>
      <c r="BM1326" s="16"/>
      <c r="BN1326" s="16"/>
      <c r="BO1326" s="16"/>
      <c r="BP1326" s="16"/>
      <c r="BQ1326" s="16"/>
      <c r="BR1326" s="16"/>
      <c r="BS1326" s="16"/>
      <c r="BT1326" s="16"/>
      <c r="BU1326" s="16"/>
      <c r="BV1326" s="16"/>
      <c r="BW1326" s="16"/>
      <c r="BX1326" s="16"/>
      <c r="BY1326" s="16"/>
      <c r="BZ1326" s="16"/>
      <c r="CA1326" s="16"/>
      <c r="CB1326" s="16"/>
      <c r="CC1326" s="16"/>
      <c r="CD1326" s="16"/>
      <c r="CE1326" s="16"/>
      <c r="CF1326" s="16"/>
      <c r="CG1326" s="16"/>
      <c r="CH1326" s="16"/>
      <c r="CI1326" s="16"/>
      <c r="CJ1326" s="16"/>
      <c r="CK1326" s="16"/>
      <c r="CL1326" s="16"/>
      <c r="CM1326" s="16"/>
      <c r="CN1326" s="16"/>
      <c r="CO1326" s="16"/>
      <c r="CP1326" s="16"/>
      <c r="CQ1326" s="16"/>
      <c r="CR1326" s="16"/>
      <c r="CS1326" s="16"/>
      <c r="CT1326" s="16"/>
      <c r="CU1326" s="16"/>
      <c r="CV1326" s="16"/>
      <c r="CW1326" s="16"/>
      <c r="CX1326" s="16"/>
      <c r="CY1326" s="16"/>
      <c r="CZ1326" s="16"/>
      <c r="DA1326" s="16"/>
      <c r="DB1326" s="16"/>
      <c r="DC1326" s="16"/>
      <c r="DD1326" s="16"/>
      <c r="DE1326" s="16"/>
      <c r="DF1326" s="16"/>
      <c r="DG1326" s="16"/>
      <c r="DH1326" s="16"/>
      <c r="DI1326" s="16"/>
      <c r="DJ1326" s="16"/>
      <c r="DK1326" s="16"/>
      <c r="DL1326" s="16"/>
      <c r="DM1326" s="16"/>
      <c r="DN1326" s="16"/>
      <c r="DO1326" s="16"/>
      <c r="DP1326" s="16"/>
      <c r="DQ1326" s="16"/>
      <c r="DR1326" s="16"/>
      <c r="DS1326" s="16"/>
      <c r="DT1326" s="16"/>
      <c r="DU1326" s="16"/>
      <c r="DV1326" s="16"/>
      <c r="DW1326" s="16"/>
      <c r="DX1326" s="16"/>
      <c r="DY1326" s="16"/>
      <c r="DZ1326" s="16"/>
      <c r="EA1326" s="16"/>
      <c r="EB1326" s="16"/>
      <c r="EC1326" s="16"/>
      <c r="ED1326" s="16"/>
      <c r="EE1326" s="16"/>
      <c r="EF1326" s="16"/>
      <c r="EG1326" s="16"/>
      <c r="EH1326" s="16"/>
      <c r="EI1326" s="16"/>
      <c r="EJ1326" s="16"/>
      <c r="EK1326" s="16"/>
      <c r="EL1326" s="16"/>
      <c r="EM1326" s="16"/>
      <c r="EN1326" s="16"/>
      <c r="EO1326" s="16"/>
      <c r="EP1326" s="16"/>
      <c r="EQ1326" s="16"/>
      <c r="ER1326" s="16"/>
      <c r="ES1326" s="16"/>
      <c r="ET1326" s="16"/>
      <c r="EU1326" s="16"/>
      <c r="EV1326" s="16"/>
      <c r="EW1326" s="16"/>
      <c r="EX1326" s="16"/>
      <c r="EY1326" s="16"/>
      <c r="EZ1326" s="16"/>
      <c r="FA1326" s="16"/>
      <c r="FB1326" s="16"/>
      <c r="FC1326" s="16"/>
      <c r="FD1326" s="16"/>
      <c r="FE1326" s="16"/>
      <c r="FF1326" s="16"/>
      <c r="FG1326" s="16"/>
      <c r="FH1326" s="16"/>
      <c r="FI1326" s="16"/>
      <c r="FJ1326" s="16"/>
      <c r="FK1326" s="16"/>
      <c r="FL1326" s="16"/>
      <c r="FM1326" s="16"/>
      <c r="FN1326" s="16"/>
      <c r="FO1326" s="16"/>
      <c r="FP1326" s="16"/>
      <c r="FQ1326" s="16"/>
      <c r="FR1326" s="16"/>
      <c r="FS1326" s="16"/>
      <c r="FT1326" s="16"/>
      <c r="FU1326" s="16"/>
      <c r="FV1326" s="16"/>
      <c r="FW1326" s="16"/>
      <c r="FX1326" s="16"/>
      <c r="FY1326" s="16"/>
      <c r="FZ1326" s="16"/>
      <c r="GA1326" s="16"/>
      <c r="GB1326" s="16"/>
      <c r="GC1326" s="16"/>
      <c r="GD1326" s="16"/>
      <c r="GE1326" s="16"/>
      <c r="GF1326" s="16"/>
      <c r="GG1326" s="16"/>
      <c r="GH1326" s="16"/>
      <c r="GI1326" s="16"/>
      <c r="GJ1326" s="16"/>
      <c r="GK1326" s="16"/>
      <c r="GL1326" s="16"/>
      <c r="GM1326" s="16"/>
      <c r="GN1326" s="16"/>
      <c r="GO1326" s="16"/>
      <c r="GP1326" s="16"/>
      <c r="GQ1326" s="16"/>
      <c r="GR1326" s="16"/>
      <c r="GS1326" s="16"/>
      <c r="GT1326" s="16"/>
      <c r="GU1326" s="16"/>
      <c r="GV1326" s="16"/>
      <c r="GW1326" s="16"/>
      <c r="GX1326" s="16"/>
      <c r="GY1326" s="16"/>
      <c r="GZ1326" s="16"/>
      <c r="HA1326" s="16"/>
      <c r="HB1326" s="16"/>
      <c r="HC1326" s="16"/>
      <c r="HD1326" s="16"/>
      <c r="HE1326" s="16"/>
      <c r="HF1326" s="16"/>
      <c r="HG1326" s="16"/>
      <c r="HH1326" s="16"/>
      <c r="HI1326" s="16"/>
      <c r="HJ1326" s="16"/>
      <c r="HK1326" s="16"/>
      <c r="HL1326" s="16"/>
      <c r="HM1326" s="16"/>
      <c r="HN1326" s="16"/>
      <c r="HO1326" s="16"/>
      <c r="HP1326" s="16"/>
      <c r="HQ1326" s="16"/>
      <c r="HR1326" s="16"/>
      <c r="HS1326" s="16"/>
      <c r="HT1326" s="16"/>
      <c r="HU1326" s="16"/>
      <c r="HV1326" s="16"/>
      <c r="HW1326" s="16"/>
      <c r="HX1326" s="16"/>
      <c r="HY1326" s="16"/>
      <c r="HZ1326" s="16"/>
      <c r="IA1326" s="16"/>
      <c r="IB1326" s="16"/>
      <c r="IC1326" s="16"/>
      <c r="ID1326" s="16"/>
      <c r="IE1326" s="16"/>
      <c r="IF1326" s="16"/>
      <c r="IG1326" s="16"/>
      <c r="IH1326" s="16"/>
      <c r="II1326" s="16"/>
      <c r="IJ1326" s="16"/>
      <c r="IK1326" s="16"/>
      <c r="IL1326" s="16"/>
      <c r="IM1326" s="16"/>
      <c r="IN1326" s="16"/>
      <c r="IO1326" s="16"/>
      <c r="IP1326" s="16"/>
      <c r="IQ1326" s="16"/>
      <c r="IR1326" s="16"/>
      <c r="IS1326" s="16"/>
      <c r="IT1326" s="16"/>
      <c r="IU1326" s="16"/>
      <c r="IV1326" s="16"/>
      <c r="IW1326" s="16"/>
      <c r="IX1326" s="16"/>
      <c r="IY1326" s="16"/>
      <c r="IZ1326" s="16"/>
      <c r="JA1326" s="16"/>
      <c r="JB1326" s="16"/>
      <c r="JC1326" s="16"/>
      <c r="JD1326" s="16"/>
      <c r="JE1326" s="16"/>
      <c r="JF1326" s="16"/>
      <c r="JG1326" s="16"/>
      <c r="JH1326" s="16"/>
      <c r="JI1326" s="16"/>
      <c r="JJ1326" s="16"/>
      <c r="JK1326" s="16"/>
      <c r="JL1326" s="16"/>
      <c r="JM1326" s="16"/>
      <c r="JN1326" s="16"/>
      <c r="JO1326" s="16"/>
      <c r="JP1326" s="16"/>
    </row>
    <row r="1327" spans="2:276" s="18" customFormat="1" ht="15.75" customHeight="1" x14ac:dyDescent="0.25">
      <c r="B1327" s="16"/>
      <c r="C1327" s="16"/>
      <c r="D1327" s="16"/>
      <c r="E1327" s="16"/>
      <c r="F1327" s="16"/>
      <c r="G1327" s="16"/>
      <c r="H1327" s="16"/>
      <c r="I1327" s="16"/>
      <c r="J1327" s="16"/>
      <c r="K1327" s="16"/>
      <c r="L1327" s="16"/>
      <c r="M1327" s="16"/>
      <c r="N1327" s="16"/>
      <c r="O1327" s="16"/>
      <c r="P1327" s="16"/>
      <c r="Q1327" s="16"/>
      <c r="R1327" s="16"/>
      <c r="S1327" s="16"/>
      <c r="T1327" s="16"/>
      <c r="U1327" s="16"/>
      <c r="V1327" s="16"/>
      <c r="W1327" s="16"/>
      <c r="X1327" s="16"/>
      <c r="Y1327" s="16"/>
      <c r="Z1327" s="16"/>
      <c r="AA1327" s="16"/>
      <c r="AB1327" s="16"/>
      <c r="AC1327" s="16"/>
      <c r="AD1327" s="16"/>
      <c r="AE1327" s="16"/>
      <c r="AF1327" s="16"/>
      <c r="AG1327" s="16"/>
      <c r="AH1327" s="16"/>
      <c r="AI1327" s="16"/>
      <c r="AJ1327" s="16"/>
      <c r="AK1327" s="16"/>
      <c r="AL1327" s="16"/>
      <c r="AM1327" s="16"/>
      <c r="AN1327" s="16"/>
      <c r="AO1327" s="16"/>
      <c r="AP1327" s="16"/>
      <c r="AQ1327" s="16"/>
      <c r="AR1327" s="16"/>
      <c r="AS1327" s="16"/>
      <c r="AT1327" s="16"/>
      <c r="AU1327" s="16"/>
      <c r="AV1327" s="16"/>
      <c r="AW1327" s="16"/>
      <c r="AX1327" s="16"/>
      <c r="AY1327" s="16"/>
      <c r="AZ1327" s="16"/>
      <c r="BA1327" s="16"/>
      <c r="BB1327" s="16"/>
      <c r="BC1327" s="16"/>
      <c r="BD1327" s="16"/>
      <c r="BE1327" s="16"/>
      <c r="BF1327" s="16"/>
      <c r="BG1327" s="16"/>
      <c r="BH1327" s="16"/>
      <c r="BI1327" s="16"/>
      <c r="BJ1327" s="16"/>
      <c r="BK1327" s="16"/>
      <c r="BL1327" s="16"/>
      <c r="BM1327" s="16"/>
      <c r="BN1327" s="16"/>
      <c r="BO1327" s="16"/>
      <c r="BP1327" s="16"/>
      <c r="BQ1327" s="16"/>
      <c r="BR1327" s="16"/>
      <c r="BS1327" s="16"/>
      <c r="BT1327" s="16"/>
      <c r="BU1327" s="16"/>
      <c r="BV1327" s="16"/>
      <c r="BW1327" s="16"/>
      <c r="BX1327" s="16"/>
      <c r="BY1327" s="16"/>
      <c r="BZ1327" s="16"/>
      <c r="CA1327" s="16"/>
      <c r="CB1327" s="16"/>
      <c r="CC1327" s="16"/>
      <c r="CD1327" s="16"/>
      <c r="CE1327" s="16"/>
      <c r="CF1327" s="16"/>
      <c r="CG1327" s="16"/>
      <c r="CH1327" s="16"/>
      <c r="CI1327" s="16"/>
      <c r="CJ1327" s="16"/>
      <c r="CK1327" s="16"/>
      <c r="CL1327" s="16"/>
      <c r="CM1327" s="16"/>
      <c r="CN1327" s="16"/>
      <c r="CO1327" s="16"/>
      <c r="CP1327" s="16"/>
      <c r="CQ1327" s="16"/>
      <c r="CR1327" s="16"/>
      <c r="CS1327" s="16"/>
      <c r="CT1327" s="16"/>
      <c r="CU1327" s="16"/>
      <c r="CV1327" s="16"/>
      <c r="CW1327" s="16"/>
      <c r="CX1327" s="16"/>
      <c r="CY1327" s="16"/>
      <c r="CZ1327" s="16"/>
      <c r="DA1327" s="16"/>
      <c r="DB1327" s="16"/>
      <c r="DC1327" s="16"/>
      <c r="DD1327" s="16"/>
      <c r="DE1327" s="16"/>
      <c r="DF1327" s="16"/>
      <c r="DG1327" s="16"/>
      <c r="DH1327" s="16"/>
      <c r="DI1327" s="16"/>
      <c r="DJ1327" s="16"/>
      <c r="DK1327" s="16"/>
      <c r="DL1327" s="16"/>
      <c r="DM1327" s="16"/>
      <c r="DN1327" s="16"/>
      <c r="DO1327" s="16"/>
      <c r="DP1327" s="16"/>
      <c r="DQ1327" s="16"/>
      <c r="DR1327" s="16"/>
      <c r="DS1327" s="16"/>
      <c r="DT1327" s="16"/>
      <c r="DU1327" s="16"/>
      <c r="DV1327" s="16"/>
      <c r="DW1327" s="16"/>
      <c r="DX1327" s="16"/>
      <c r="DY1327" s="16"/>
      <c r="DZ1327" s="16"/>
      <c r="EA1327" s="16"/>
      <c r="EB1327" s="16"/>
      <c r="EC1327" s="16"/>
      <c r="ED1327" s="16"/>
      <c r="EE1327" s="16"/>
      <c r="EF1327" s="16"/>
      <c r="EG1327" s="16"/>
      <c r="EH1327" s="16"/>
      <c r="EI1327" s="16"/>
      <c r="EJ1327" s="16"/>
      <c r="EK1327" s="16"/>
      <c r="EL1327" s="16"/>
      <c r="EM1327" s="16"/>
      <c r="EN1327" s="16"/>
      <c r="EO1327" s="16"/>
      <c r="EP1327" s="16"/>
      <c r="EQ1327" s="16"/>
      <c r="ER1327" s="16"/>
      <c r="ES1327" s="16"/>
      <c r="ET1327" s="16"/>
      <c r="EU1327" s="16"/>
      <c r="EV1327" s="16"/>
      <c r="EW1327" s="16"/>
      <c r="EX1327" s="16"/>
      <c r="EY1327" s="16"/>
      <c r="EZ1327" s="16"/>
      <c r="FA1327" s="16"/>
      <c r="FB1327" s="16"/>
      <c r="FC1327" s="16"/>
      <c r="FD1327" s="16"/>
      <c r="FE1327" s="16"/>
      <c r="FF1327" s="16"/>
      <c r="FG1327" s="16"/>
      <c r="FH1327" s="16"/>
      <c r="FI1327" s="16"/>
      <c r="FJ1327" s="16"/>
      <c r="FK1327" s="16"/>
      <c r="FL1327" s="16"/>
      <c r="FM1327" s="16"/>
      <c r="FN1327" s="16"/>
      <c r="FO1327" s="16"/>
      <c r="FP1327" s="16"/>
      <c r="FQ1327" s="16"/>
      <c r="FR1327" s="16"/>
      <c r="FS1327" s="16"/>
      <c r="FT1327" s="16"/>
      <c r="FU1327" s="16"/>
      <c r="FV1327" s="16"/>
      <c r="FW1327" s="16"/>
      <c r="FX1327" s="16"/>
      <c r="FY1327" s="16"/>
      <c r="FZ1327" s="16"/>
      <c r="GA1327" s="16"/>
      <c r="GB1327" s="16"/>
      <c r="GC1327" s="16"/>
      <c r="GD1327" s="16"/>
      <c r="GE1327" s="16"/>
      <c r="GF1327" s="16"/>
      <c r="GG1327" s="16"/>
      <c r="GH1327" s="16"/>
      <c r="GI1327" s="16"/>
      <c r="GJ1327" s="16"/>
      <c r="GK1327" s="16"/>
      <c r="GL1327" s="16"/>
      <c r="GM1327" s="16"/>
      <c r="GN1327" s="16"/>
      <c r="GO1327" s="16"/>
      <c r="GP1327" s="16"/>
      <c r="GQ1327" s="16"/>
      <c r="GR1327" s="16"/>
      <c r="GS1327" s="16"/>
      <c r="GT1327" s="16"/>
      <c r="GU1327" s="16"/>
      <c r="GV1327" s="16"/>
      <c r="GW1327" s="16"/>
      <c r="GX1327" s="16"/>
      <c r="GY1327" s="16"/>
      <c r="GZ1327" s="16"/>
      <c r="HA1327" s="16"/>
      <c r="HB1327" s="16"/>
      <c r="HC1327" s="16"/>
      <c r="HD1327" s="16"/>
      <c r="HE1327" s="16"/>
      <c r="HF1327" s="16"/>
      <c r="HG1327" s="16"/>
      <c r="HH1327" s="16"/>
      <c r="HI1327" s="16"/>
      <c r="HJ1327" s="16"/>
      <c r="HK1327" s="16"/>
      <c r="HL1327" s="16"/>
      <c r="HM1327" s="16"/>
      <c r="HN1327" s="16"/>
      <c r="HO1327" s="16"/>
      <c r="HP1327" s="16"/>
      <c r="HQ1327" s="16"/>
      <c r="HR1327" s="16"/>
      <c r="HS1327" s="16"/>
      <c r="HT1327" s="16"/>
      <c r="HU1327" s="16"/>
      <c r="HV1327" s="16"/>
      <c r="HW1327" s="16"/>
      <c r="HX1327" s="16"/>
      <c r="HY1327" s="16"/>
      <c r="HZ1327" s="16"/>
      <c r="IA1327" s="16"/>
      <c r="IB1327" s="16"/>
      <c r="IC1327" s="16"/>
      <c r="ID1327" s="16"/>
      <c r="IE1327" s="16"/>
      <c r="IF1327" s="16"/>
      <c r="IG1327" s="16"/>
      <c r="IH1327" s="16"/>
      <c r="II1327" s="16"/>
      <c r="IJ1327" s="16"/>
      <c r="IK1327" s="16"/>
      <c r="IL1327" s="16"/>
      <c r="IM1327" s="16"/>
      <c r="IN1327" s="16"/>
      <c r="IO1327" s="16"/>
      <c r="IP1327" s="16"/>
      <c r="IQ1327" s="16"/>
      <c r="IR1327" s="16"/>
      <c r="IS1327" s="16"/>
      <c r="IT1327" s="16"/>
      <c r="IU1327" s="16"/>
      <c r="IV1327" s="16"/>
      <c r="IW1327" s="16"/>
      <c r="IX1327" s="16"/>
      <c r="IY1327" s="16"/>
      <c r="IZ1327" s="16"/>
      <c r="JA1327" s="16"/>
      <c r="JB1327" s="16"/>
      <c r="JC1327" s="16"/>
      <c r="JD1327" s="16"/>
      <c r="JE1327" s="16"/>
      <c r="JF1327" s="16"/>
      <c r="JG1327" s="16"/>
      <c r="JH1327" s="16"/>
      <c r="JI1327" s="16"/>
      <c r="JJ1327" s="16"/>
      <c r="JK1327" s="16"/>
      <c r="JL1327" s="16"/>
      <c r="JM1327" s="16"/>
      <c r="JN1327" s="16"/>
      <c r="JO1327" s="16"/>
      <c r="JP1327" s="16"/>
    </row>
    <row r="1328" spans="2:276" s="18" customFormat="1" ht="15.75" customHeight="1" x14ac:dyDescent="0.25">
      <c r="B1328" s="16"/>
      <c r="C1328" s="16"/>
      <c r="D1328" s="16"/>
      <c r="E1328" s="16"/>
      <c r="F1328" s="16"/>
      <c r="G1328" s="16"/>
      <c r="H1328" s="16"/>
      <c r="I1328" s="16"/>
      <c r="J1328" s="16"/>
      <c r="K1328" s="16"/>
      <c r="L1328" s="16"/>
      <c r="M1328" s="16"/>
      <c r="N1328" s="16"/>
      <c r="O1328" s="16"/>
      <c r="P1328" s="16"/>
      <c r="Q1328" s="16"/>
      <c r="R1328" s="16"/>
      <c r="S1328" s="16"/>
      <c r="T1328" s="16"/>
      <c r="U1328" s="16"/>
      <c r="V1328" s="16"/>
      <c r="W1328" s="16"/>
      <c r="X1328" s="16"/>
      <c r="Y1328" s="16"/>
      <c r="Z1328" s="16"/>
      <c r="AA1328" s="16"/>
      <c r="AB1328" s="16"/>
      <c r="AC1328" s="16"/>
      <c r="AD1328" s="16"/>
      <c r="AE1328" s="16"/>
      <c r="AF1328" s="16"/>
      <c r="AG1328" s="16"/>
      <c r="AH1328" s="16"/>
      <c r="AI1328" s="16"/>
      <c r="AJ1328" s="16"/>
      <c r="AK1328" s="16"/>
      <c r="AL1328" s="16"/>
      <c r="AM1328" s="16"/>
      <c r="AN1328" s="16"/>
      <c r="AO1328" s="16"/>
      <c r="AP1328" s="16"/>
      <c r="AQ1328" s="16"/>
      <c r="AR1328" s="16"/>
      <c r="AS1328" s="16"/>
      <c r="AT1328" s="16"/>
      <c r="AU1328" s="16"/>
      <c r="AV1328" s="16"/>
      <c r="AW1328" s="16"/>
      <c r="AX1328" s="16"/>
      <c r="AY1328" s="16"/>
      <c r="AZ1328" s="16"/>
      <c r="BA1328" s="16"/>
      <c r="BB1328" s="16"/>
      <c r="BC1328" s="16"/>
      <c r="BD1328" s="16"/>
      <c r="BE1328" s="16"/>
      <c r="BF1328" s="16"/>
      <c r="BG1328" s="16"/>
      <c r="BH1328" s="16"/>
      <c r="BI1328" s="16"/>
      <c r="BJ1328" s="16"/>
      <c r="BK1328" s="16"/>
      <c r="BL1328" s="16"/>
      <c r="BM1328" s="16"/>
      <c r="BN1328" s="16"/>
      <c r="BO1328" s="16"/>
      <c r="BP1328" s="16"/>
      <c r="BQ1328" s="16"/>
      <c r="BR1328" s="16"/>
      <c r="BS1328" s="16"/>
      <c r="BT1328" s="16"/>
      <c r="BU1328" s="16"/>
      <c r="BV1328" s="16"/>
      <c r="BW1328" s="16"/>
      <c r="BX1328" s="16"/>
      <c r="BY1328" s="16"/>
      <c r="BZ1328" s="16"/>
      <c r="CA1328" s="16"/>
      <c r="CB1328" s="16"/>
      <c r="CC1328" s="16"/>
      <c r="CD1328" s="16"/>
      <c r="CE1328" s="16"/>
      <c r="CF1328" s="16"/>
      <c r="CG1328" s="16"/>
      <c r="CH1328" s="16"/>
      <c r="CI1328" s="16"/>
      <c r="CJ1328" s="16"/>
      <c r="CK1328" s="16"/>
      <c r="CL1328" s="16"/>
      <c r="CM1328" s="16"/>
      <c r="CN1328" s="16"/>
      <c r="CO1328" s="16"/>
      <c r="CP1328" s="16"/>
      <c r="CQ1328" s="16"/>
      <c r="CR1328" s="16"/>
      <c r="CS1328" s="16"/>
      <c r="CT1328" s="16"/>
      <c r="CU1328" s="16"/>
      <c r="CV1328" s="16"/>
      <c r="CW1328" s="16"/>
      <c r="CX1328" s="16"/>
      <c r="CY1328" s="16"/>
      <c r="CZ1328" s="16"/>
      <c r="DA1328" s="16"/>
      <c r="DB1328" s="16"/>
      <c r="DC1328" s="16"/>
      <c r="DD1328" s="16"/>
      <c r="DE1328" s="16"/>
      <c r="DF1328" s="16"/>
      <c r="DG1328" s="16"/>
      <c r="DH1328" s="16"/>
      <c r="DI1328" s="16"/>
      <c r="DJ1328" s="16"/>
      <c r="DK1328" s="16"/>
      <c r="DL1328" s="16"/>
      <c r="DM1328" s="16"/>
      <c r="DN1328" s="16"/>
      <c r="DO1328" s="16"/>
      <c r="DP1328" s="16"/>
      <c r="DQ1328" s="16"/>
      <c r="DR1328" s="16"/>
      <c r="DS1328" s="16"/>
      <c r="DT1328" s="16"/>
      <c r="DU1328" s="16"/>
      <c r="DV1328" s="16"/>
      <c r="DW1328" s="16"/>
      <c r="DX1328" s="16"/>
      <c r="DY1328" s="16"/>
      <c r="DZ1328" s="16"/>
      <c r="EA1328" s="16"/>
      <c r="EB1328" s="16"/>
      <c r="EC1328" s="16"/>
      <c r="ED1328" s="16"/>
      <c r="EE1328" s="16"/>
      <c r="EF1328" s="16"/>
      <c r="EG1328" s="16"/>
      <c r="EH1328" s="16"/>
      <c r="EI1328" s="16"/>
      <c r="EJ1328" s="16"/>
      <c r="EK1328" s="16"/>
      <c r="EL1328" s="16"/>
      <c r="EM1328" s="16"/>
      <c r="EN1328" s="16"/>
      <c r="EO1328" s="16"/>
      <c r="EP1328" s="16"/>
      <c r="EQ1328" s="16"/>
      <c r="ER1328" s="16"/>
      <c r="ES1328" s="16"/>
      <c r="ET1328" s="16"/>
      <c r="EU1328" s="16"/>
      <c r="EV1328" s="16"/>
      <c r="EW1328" s="16"/>
      <c r="EX1328" s="16"/>
      <c r="EY1328" s="16"/>
      <c r="EZ1328" s="16"/>
      <c r="FA1328" s="16"/>
      <c r="FB1328" s="16"/>
      <c r="FC1328" s="16"/>
      <c r="FD1328" s="16"/>
      <c r="FE1328" s="16"/>
      <c r="FF1328" s="16"/>
      <c r="FG1328" s="16"/>
      <c r="FH1328" s="16"/>
      <c r="FI1328" s="16"/>
      <c r="FJ1328" s="16"/>
      <c r="FK1328" s="16"/>
      <c r="FL1328" s="16"/>
      <c r="FM1328" s="16"/>
      <c r="FN1328" s="16"/>
      <c r="FO1328" s="16"/>
      <c r="FP1328" s="16"/>
      <c r="FQ1328" s="16"/>
      <c r="FR1328" s="16"/>
      <c r="FS1328" s="16"/>
      <c r="FT1328" s="16"/>
      <c r="FU1328" s="16"/>
      <c r="FV1328" s="16"/>
      <c r="FW1328" s="16"/>
      <c r="FX1328" s="16"/>
      <c r="FY1328" s="16"/>
      <c r="FZ1328" s="16"/>
      <c r="GA1328" s="16"/>
      <c r="GB1328" s="16"/>
      <c r="GC1328" s="16"/>
      <c r="GD1328" s="16"/>
      <c r="GE1328" s="16"/>
      <c r="GF1328" s="16"/>
      <c r="GG1328" s="16"/>
      <c r="GH1328" s="16"/>
      <c r="GI1328" s="16"/>
      <c r="GJ1328" s="16"/>
      <c r="GK1328" s="16"/>
      <c r="GL1328" s="16"/>
      <c r="GM1328" s="16"/>
      <c r="GN1328" s="16"/>
      <c r="GO1328" s="16"/>
      <c r="GP1328" s="16"/>
      <c r="GQ1328" s="16"/>
      <c r="GR1328" s="16"/>
      <c r="GS1328" s="16"/>
      <c r="GT1328" s="16"/>
      <c r="GU1328" s="16"/>
      <c r="GV1328" s="16"/>
      <c r="GW1328" s="16"/>
      <c r="GX1328" s="16"/>
      <c r="GY1328" s="16"/>
      <c r="GZ1328" s="16"/>
      <c r="HA1328" s="16"/>
      <c r="HB1328" s="16"/>
      <c r="HC1328" s="16"/>
      <c r="HD1328" s="16"/>
      <c r="HE1328" s="16"/>
      <c r="HF1328" s="16"/>
      <c r="HG1328" s="16"/>
      <c r="HH1328" s="16"/>
      <c r="HI1328" s="16"/>
      <c r="HJ1328" s="16"/>
      <c r="HK1328" s="16"/>
      <c r="HL1328" s="16"/>
      <c r="HM1328" s="16"/>
      <c r="HN1328" s="16"/>
      <c r="HO1328" s="16"/>
      <c r="HP1328" s="16"/>
      <c r="HQ1328" s="16"/>
      <c r="HR1328" s="16"/>
      <c r="HS1328" s="16"/>
      <c r="HT1328" s="16"/>
      <c r="HU1328" s="16"/>
      <c r="HV1328" s="16"/>
      <c r="HW1328" s="16"/>
      <c r="HX1328" s="16"/>
      <c r="HY1328" s="16"/>
      <c r="HZ1328" s="16"/>
      <c r="IA1328" s="16"/>
      <c r="IB1328" s="16"/>
      <c r="IC1328" s="16"/>
      <c r="ID1328" s="16"/>
      <c r="IE1328" s="16"/>
      <c r="IF1328" s="16"/>
      <c r="IG1328" s="16"/>
      <c r="IH1328" s="16"/>
      <c r="II1328" s="16"/>
      <c r="IJ1328" s="16"/>
      <c r="IK1328" s="16"/>
      <c r="IL1328" s="16"/>
      <c r="IM1328" s="16"/>
      <c r="IN1328" s="16"/>
      <c r="IO1328" s="16"/>
      <c r="IP1328" s="16"/>
      <c r="IQ1328" s="16"/>
      <c r="IR1328" s="16"/>
      <c r="IS1328" s="16"/>
      <c r="IT1328" s="16"/>
      <c r="IU1328" s="16"/>
      <c r="IV1328" s="16"/>
      <c r="IW1328" s="16"/>
      <c r="IX1328" s="16"/>
      <c r="IY1328" s="16"/>
      <c r="IZ1328" s="16"/>
      <c r="JA1328" s="16"/>
      <c r="JB1328" s="16"/>
      <c r="JC1328" s="16"/>
      <c r="JD1328" s="16"/>
      <c r="JE1328" s="16"/>
      <c r="JF1328" s="16"/>
      <c r="JG1328" s="16"/>
      <c r="JH1328" s="16"/>
      <c r="JI1328" s="16"/>
      <c r="JJ1328" s="16"/>
      <c r="JK1328" s="16"/>
      <c r="JL1328" s="16"/>
      <c r="JM1328" s="16"/>
      <c r="JN1328" s="16"/>
      <c r="JO1328" s="16"/>
      <c r="JP1328" s="16"/>
    </row>
    <row r="1329" spans="2:276" s="18" customFormat="1" ht="15.75" customHeight="1" x14ac:dyDescent="0.25">
      <c r="B1329" s="16"/>
      <c r="C1329" s="16"/>
      <c r="D1329" s="16"/>
      <c r="E1329" s="16"/>
      <c r="F1329" s="16"/>
      <c r="G1329" s="16"/>
      <c r="H1329" s="16"/>
      <c r="I1329" s="16"/>
      <c r="J1329" s="16"/>
      <c r="K1329" s="16"/>
      <c r="L1329" s="16"/>
      <c r="M1329" s="16"/>
      <c r="N1329" s="16"/>
      <c r="O1329" s="16"/>
      <c r="P1329" s="16"/>
      <c r="Q1329" s="16"/>
      <c r="R1329" s="16"/>
      <c r="S1329" s="16"/>
      <c r="T1329" s="16"/>
      <c r="U1329" s="16"/>
      <c r="V1329" s="16"/>
      <c r="W1329" s="16"/>
      <c r="X1329" s="16"/>
      <c r="Y1329" s="16"/>
      <c r="Z1329" s="16"/>
      <c r="AA1329" s="16"/>
      <c r="AB1329" s="16"/>
      <c r="AC1329" s="16"/>
      <c r="AD1329" s="16"/>
      <c r="AE1329" s="16"/>
      <c r="AF1329" s="16"/>
      <c r="AG1329" s="16"/>
      <c r="AH1329" s="16"/>
      <c r="AI1329" s="16"/>
      <c r="AJ1329" s="16"/>
      <c r="AK1329" s="16"/>
      <c r="AL1329" s="16"/>
      <c r="AM1329" s="16"/>
      <c r="AN1329" s="16"/>
      <c r="AO1329" s="16"/>
      <c r="AP1329" s="16"/>
      <c r="AQ1329" s="16"/>
      <c r="AR1329" s="16"/>
      <c r="AS1329" s="16"/>
      <c r="AT1329" s="16"/>
      <c r="AU1329" s="16"/>
      <c r="AV1329" s="16"/>
      <c r="AW1329" s="16"/>
      <c r="AX1329" s="16"/>
      <c r="AY1329" s="16"/>
      <c r="AZ1329" s="16"/>
      <c r="BA1329" s="16"/>
      <c r="BB1329" s="16"/>
      <c r="BC1329" s="16"/>
      <c r="BD1329" s="16"/>
      <c r="BE1329" s="16"/>
      <c r="BF1329" s="16"/>
      <c r="BG1329" s="16"/>
      <c r="BH1329" s="16"/>
      <c r="BI1329" s="16"/>
      <c r="BJ1329" s="16"/>
      <c r="BK1329" s="16"/>
      <c r="BL1329" s="16"/>
      <c r="BM1329" s="16"/>
      <c r="BN1329" s="16"/>
      <c r="BO1329" s="16"/>
      <c r="BP1329" s="16"/>
      <c r="BQ1329" s="16"/>
      <c r="BR1329" s="16"/>
      <c r="BS1329" s="16"/>
      <c r="BT1329" s="16"/>
      <c r="BU1329" s="16"/>
      <c r="BV1329" s="16"/>
      <c r="BW1329" s="16"/>
      <c r="BX1329" s="16"/>
      <c r="BY1329" s="16"/>
      <c r="BZ1329" s="16"/>
      <c r="CA1329" s="16"/>
      <c r="CB1329" s="16"/>
      <c r="CC1329" s="16"/>
      <c r="CD1329" s="16"/>
      <c r="CE1329" s="16"/>
      <c r="CF1329" s="16"/>
      <c r="CG1329" s="16"/>
      <c r="CH1329" s="16"/>
      <c r="CI1329" s="16"/>
      <c r="CJ1329" s="16"/>
      <c r="CK1329" s="16"/>
      <c r="CL1329" s="16"/>
      <c r="CM1329" s="16"/>
      <c r="CN1329" s="16"/>
      <c r="CO1329" s="16"/>
      <c r="CP1329" s="16"/>
      <c r="CQ1329" s="16"/>
      <c r="CR1329" s="16"/>
      <c r="CS1329" s="16"/>
      <c r="CT1329" s="16"/>
      <c r="CU1329" s="16"/>
      <c r="CV1329" s="16"/>
      <c r="CW1329" s="16"/>
      <c r="CX1329" s="16"/>
      <c r="CY1329" s="16"/>
      <c r="CZ1329" s="16"/>
      <c r="DA1329" s="16"/>
      <c r="DB1329" s="16"/>
      <c r="DC1329" s="16"/>
      <c r="DD1329" s="16"/>
      <c r="DE1329" s="16"/>
      <c r="DF1329" s="16"/>
      <c r="DG1329" s="16"/>
      <c r="DH1329" s="16"/>
      <c r="DI1329" s="16"/>
      <c r="DJ1329" s="16"/>
      <c r="DK1329" s="16"/>
      <c r="DL1329" s="16"/>
      <c r="DM1329" s="16"/>
      <c r="DN1329" s="16"/>
      <c r="DO1329" s="16"/>
      <c r="DP1329" s="16"/>
      <c r="DQ1329" s="16"/>
      <c r="DR1329" s="16"/>
      <c r="DS1329" s="16"/>
      <c r="DT1329" s="16"/>
      <c r="DU1329" s="16"/>
      <c r="DV1329" s="16"/>
      <c r="DW1329" s="16"/>
      <c r="DX1329" s="16"/>
      <c r="DY1329" s="16"/>
      <c r="DZ1329" s="16"/>
      <c r="EA1329" s="16"/>
      <c r="EB1329" s="16"/>
      <c r="EC1329" s="16"/>
      <c r="ED1329" s="16"/>
      <c r="EE1329" s="16"/>
      <c r="EF1329" s="16"/>
      <c r="EG1329" s="16"/>
      <c r="EH1329" s="16"/>
      <c r="EI1329" s="16"/>
      <c r="EJ1329" s="16"/>
      <c r="EK1329" s="16"/>
      <c r="EL1329" s="16"/>
      <c r="EM1329" s="16"/>
      <c r="EN1329" s="16"/>
      <c r="EO1329" s="16"/>
      <c r="EP1329" s="16"/>
      <c r="EQ1329" s="16"/>
      <c r="ER1329" s="16"/>
      <c r="ES1329" s="16"/>
      <c r="ET1329" s="16"/>
      <c r="EU1329" s="16"/>
      <c r="EV1329" s="16"/>
      <c r="EW1329" s="16"/>
      <c r="EX1329" s="16"/>
      <c r="EY1329" s="16"/>
      <c r="EZ1329" s="16"/>
      <c r="FA1329" s="16"/>
      <c r="FB1329" s="16"/>
      <c r="FC1329" s="16"/>
      <c r="FD1329" s="16"/>
      <c r="FE1329" s="16"/>
      <c r="FF1329" s="16"/>
      <c r="FG1329" s="16"/>
      <c r="FH1329" s="16"/>
      <c r="FI1329" s="16"/>
      <c r="FJ1329" s="16"/>
      <c r="FK1329" s="16"/>
      <c r="FL1329" s="16"/>
      <c r="FM1329" s="16"/>
      <c r="FN1329" s="16"/>
      <c r="FO1329" s="16"/>
      <c r="FP1329" s="16"/>
      <c r="FQ1329" s="16"/>
      <c r="FR1329" s="16"/>
      <c r="FS1329" s="16"/>
      <c r="FT1329" s="16"/>
      <c r="FU1329" s="16"/>
      <c r="FV1329" s="16"/>
      <c r="FW1329" s="16"/>
      <c r="FX1329" s="16"/>
      <c r="FY1329" s="16"/>
      <c r="FZ1329" s="16"/>
      <c r="GA1329" s="16"/>
      <c r="GB1329" s="16"/>
      <c r="GC1329" s="16"/>
      <c r="GD1329" s="16"/>
      <c r="GE1329" s="16"/>
      <c r="GF1329" s="16"/>
      <c r="GG1329" s="16"/>
      <c r="GH1329" s="16"/>
      <c r="GI1329" s="16"/>
      <c r="GJ1329" s="16"/>
      <c r="GK1329" s="16"/>
      <c r="GL1329" s="16"/>
      <c r="GM1329" s="16"/>
      <c r="GN1329" s="16"/>
      <c r="GO1329" s="16"/>
      <c r="GP1329" s="16"/>
      <c r="GQ1329" s="16"/>
      <c r="GR1329" s="16"/>
      <c r="GS1329" s="16"/>
      <c r="GT1329" s="16"/>
      <c r="GU1329" s="16"/>
      <c r="GV1329" s="16"/>
      <c r="GW1329" s="16"/>
      <c r="GX1329" s="16"/>
      <c r="GY1329" s="16"/>
      <c r="GZ1329" s="16"/>
      <c r="HA1329" s="16"/>
      <c r="HB1329" s="16"/>
      <c r="HC1329" s="16"/>
      <c r="HD1329" s="16"/>
      <c r="HE1329" s="16"/>
      <c r="HF1329" s="16"/>
      <c r="HG1329" s="16"/>
      <c r="HH1329" s="16"/>
      <c r="HI1329" s="16"/>
      <c r="HJ1329" s="16"/>
      <c r="HK1329" s="16"/>
      <c r="HL1329" s="16"/>
      <c r="HM1329" s="16"/>
      <c r="HN1329" s="16"/>
      <c r="HO1329" s="16"/>
      <c r="HP1329" s="16"/>
      <c r="HQ1329" s="16"/>
      <c r="HR1329" s="16"/>
      <c r="HS1329" s="16"/>
      <c r="HT1329" s="16"/>
      <c r="HU1329" s="16"/>
      <c r="HV1329" s="16"/>
      <c r="HW1329" s="16"/>
      <c r="HX1329" s="16"/>
      <c r="HY1329" s="16"/>
      <c r="HZ1329" s="16"/>
      <c r="IA1329" s="16"/>
      <c r="IB1329" s="16"/>
      <c r="IC1329" s="16"/>
      <c r="ID1329" s="16"/>
      <c r="IE1329" s="16"/>
      <c r="IF1329" s="16"/>
      <c r="IG1329" s="16"/>
      <c r="IH1329" s="16"/>
      <c r="II1329" s="16"/>
      <c r="IJ1329" s="16"/>
      <c r="IK1329" s="16"/>
      <c r="IL1329" s="16"/>
      <c r="IM1329" s="16"/>
      <c r="IN1329" s="16"/>
      <c r="IO1329" s="16"/>
      <c r="IP1329" s="16"/>
      <c r="IQ1329" s="16"/>
      <c r="IR1329" s="16"/>
      <c r="IS1329" s="16"/>
      <c r="IT1329" s="16"/>
      <c r="IU1329" s="16"/>
      <c r="IV1329" s="16"/>
      <c r="IW1329" s="16"/>
      <c r="IX1329" s="16"/>
      <c r="IY1329" s="16"/>
      <c r="IZ1329" s="16"/>
      <c r="JA1329" s="16"/>
      <c r="JB1329" s="16"/>
      <c r="JC1329" s="16"/>
      <c r="JD1329" s="16"/>
      <c r="JE1329" s="16"/>
      <c r="JF1329" s="16"/>
      <c r="JG1329" s="16"/>
      <c r="JH1329" s="16"/>
      <c r="JI1329" s="16"/>
      <c r="JJ1329" s="16"/>
      <c r="JK1329" s="16"/>
      <c r="JL1329" s="16"/>
      <c r="JM1329" s="16"/>
      <c r="JN1329" s="16"/>
      <c r="JO1329" s="16"/>
      <c r="JP1329" s="16"/>
    </row>
    <row r="1330" spans="2:276" s="18" customFormat="1" ht="15.75" customHeight="1" x14ac:dyDescent="0.25">
      <c r="B1330" s="16"/>
      <c r="C1330" s="16"/>
      <c r="D1330" s="16"/>
      <c r="E1330" s="16"/>
      <c r="F1330" s="16"/>
      <c r="G1330" s="16"/>
      <c r="H1330" s="16"/>
      <c r="I1330" s="16"/>
      <c r="J1330" s="16"/>
      <c r="K1330" s="16"/>
      <c r="L1330" s="16"/>
      <c r="M1330" s="16"/>
      <c r="N1330" s="16"/>
      <c r="O1330" s="16"/>
      <c r="P1330" s="16"/>
      <c r="Q1330" s="16"/>
      <c r="R1330" s="16"/>
      <c r="S1330" s="16"/>
      <c r="T1330" s="16"/>
      <c r="U1330" s="16"/>
      <c r="V1330" s="16"/>
      <c r="W1330" s="16"/>
      <c r="X1330" s="16"/>
      <c r="Y1330" s="16"/>
      <c r="Z1330" s="16"/>
      <c r="AA1330" s="16"/>
      <c r="AB1330" s="16"/>
      <c r="AC1330" s="16"/>
      <c r="AD1330" s="16"/>
      <c r="AE1330" s="16"/>
      <c r="AF1330" s="16"/>
      <c r="AG1330" s="16"/>
      <c r="AH1330" s="16"/>
      <c r="AI1330" s="16"/>
      <c r="AJ1330" s="16"/>
      <c r="AK1330" s="16"/>
      <c r="AL1330" s="16"/>
      <c r="AM1330" s="16"/>
      <c r="AN1330" s="16"/>
      <c r="AO1330" s="16"/>
      <c r="AP1330" s="16"/>
      <c r="AQ1330" s="16"/>
      <c r="AR1330" s="16"/>
      <c r="AS1330" s="16"/>
      <c r="AT1330" s="16"/>
      <c r="AU1330" s="16"/>
      <c r="AV1330" s="16"/>
      <c r="AW1330" s="16"/>
      <c r="AX1330" s="16"/>
      <c r="AY1330" s="16"/>
      <c r="AZ1330" s="16"/>
      <c r="BA1330" s="16"/>
      <c r="BB1330" s="16"/>
      <c r="BC1330" s="16"/>
      <c r="BD1330" s="16"/>
      <c r="BE1330" s="16"/>
      <c r="BF1330" s="16"/>
      <c r="BG1330" s="16"/>
      <c r="BH1330" s="16"/>
      <c r="BI1330" s="16"/>
      <c r="BJ1330" s="16"/>
      <c r="BK1330" s="16"/>
      <c r="BL1330" s="16"/>
      <c r="BM1330" s="16"/>
      <c r="BN1330" s="16"/>
      <c r="BO1330" s="16"/>
      <c r="BP1330" s="16"/>
      <c r="BQ1330" s="16"/>
      <c r="BR1330" s="16"/>
      <c r="BS1330" s="16"/>
      <c r="BT1330" s="16"/>
      <c r="BU1330" s="16"/>
      <c r="BV1330" s="16"/>
      <c r="BW1330" s="16"/>
      <c r="BX1330" s="16"/>
      <c r="BY1330" s="16"/>
      <c r="BZ1330" s="16"/>
      <c r="CA1330" s="16"/>
      <c r="CB1330" s="16"/>
      <c r="CC1330" s="16"/>
      <c r="CD1330" s="16"/>
      <c r="CE1330" s="16"/>
      <c r="CF1330" s="16"/>
      <c r="CG1330" s="16"/>
      <c r="CH1330" s="16"/>
      <c r="CI1330" s="16"/>
      <c r="CJ1330" s="16"/>
      <c r="CK1330" s="16"/>
      <c r="CL1330" s="16"/>
      <c r="CM1330" s="16"/>
      <c r="CN1330" s="16"/>
      <c r="CO1330" s="16"/>
      <c r="CP1330" s="16"/>
      <c r="CQ1330" s="16"/>
      <c r="CR1330" s="16"/>
      <c r="CS1330" s="16"/>
      <c r="CT1330" s="16"/>
      <c r="CU1330" s="16"/>
      <c r="CV1330" s="16"/>
      <c r="CW1330" s="16"/>
      <c r="CX1330" s="16"/>
      <c r="CY1330" s="16"/>
      <c r="CZ1330" s="16"/>
      <c r="DA1330" s="16"/>
      <c r="DB1330" s="16"/>
      <c r="DC1330" s="16"/>
      <c r="DD1330" s="16"/>
      <c r="DE1330" s="16"/>
      <c r="DF1330" s="16"/>
      <c r="DG1330" s="16"/>
      <c r="DH1330" s="16"/>
      <c r="DI1330" s="16"/>
      <c r="DJ1330" s="16"/>
      <c r="DK1330" s="16"/>
      <c r="DL1330" s="16"/>
      <c r="DM1330" s="16"/>
      <c r="DN1330" s="16"/>
      <c r="DO1330" s="16"/>
      <c r="DP1330" s="16"/>
      <c r="DQ1330" s="16"/>
      <c r="DR1330" s="16"/>
      <c r="DS1330" s="16"/>
      <c r="DT1330" s="16"/>
      <c r="DU1330" s="16"/>
      <c r="DV1330" s="16"/>
      <c r="DW1330" s="16"/>
      <c r="DX1330" s="16"/>
      <c r="DY1330" s="16"/>
      <c r="DZ1330" s="16"/>
      <c r="EA1330" s="16"/>
      <c r="EB1330" s="16"/>
      <c r="EC1330" s="16"/>
      <c r="ED1330" s="16"/>
      <c r="EE1330" s="16"/>
      <c r="EF1330" s="16"/>
      <c r="EG1330" s="16"/>
      <c r="EH1330" s="16"/>
      <c r="EI1330" s="16"/>
      <c r="EJ1330" s="16"/>
      <c r="EK1330" s="16"/>
      <c r="EL1330" s="16"/>
      <c r="EM1330" s="16"/>
      <c r="EN1330" s="16"/>
      <c r="EO1330" s="16"/>
      <c r="EP1330" s="16"/>
      <c r="EQ1330" s="16"/>
      <c r="ER1330" s="16"/>
      <c r="ES1330" s="16"/>
      <c r="ET1330" s="16"/>
      <c r="EU1330" s="16"/>
      <c r="EV1330" s="16"/>
      <c r="EW1330" s="16"/>
      <c r="EX1330" s="16"/>
      <c r="EY1330" s="16"/>
      <c r="EZ1330" s="16"/>
      <c r="FA1330" s="16"/>
      <c r="FB1330" s="16"/>
      <c r="FC1330" s="16"/>
      <c r="FD1330" s="16"/>
      <c r="FE1330" s="16"/>
      <c r="FF1330" s="16"/>
      <c r="FG1330" s="16"/>
      <c r="FH1330" s="16"/>
      <c r="FI1330" s="16"/>
      <c r="FJ1330" s="16"/>
      <c r="FK1330" s="16"/>
      <c r="FL1330" s="16"/>
      <c r="FM1330" s="16"/>
      <c r="FN1330" s="16"/>
      <c r="FO1330" s="16"/>
      <c r="FP1330" s="16"/>
      <c r="FQ1330" s="16"/>
      <c r="FR1330" s="16"/>
      <c r="FS1330" s="16"/>
      <c r="FT1330" s="16"/>
      <c r="FU1330" s="16"/>
      <c r="FV1330" s="16"/>
      <c r="FW1330" s="16"/>
      <c r="FX1330" s="16"/>
      <c r="FY1330" s="16"/>
      <c r="FZ1330" s="16"/>
      <c r="GA1330" s="16"/>
      <c r="GB1330" s="16"/>
      <c r="GC1330" s="16"/>
      <c r="GD1330" s="16"/>
      <c r="GE1330" s="16"/>
      <c r="GF1330" s="16"/>
      <c r="GG1330" s="16"/>
      <c r="GH1330" s="16"/>
      <c r="GI1330" s="16"/>
      <c r="GJ1330" s="16"/>
      <c r="GK1330" s="16"/>
      <c r="GL1330" s="16"/>
      <c r="GM1330" s="16"/>
      <c r="GN1330" s="16"/>
      <c r="GO1330" s="16"/>
      <c r="GP1330" s="16"/>
      <c r="GQ1330" s="16"/>
      <c r="GR1330" s="16"/>
      <c r="GS1330" s="16"/>
      <c r="GT1330" s="16"/>
      <c r="GU1330" s="16"/>
      <c r="GV1330" s="16"/>
      <c r="GW1330" s="16"/>
      <c r="GX1330" s="16"/>
      <c r="GY1330" s="16"/>
      <c r="GZ1330" s="16"/>
      <c r="HA1330" s="16"/>
      <c r="HB1330" s="16"/>
      <c r="HC1330" s="16"/>
      <c r="HD1330" s="16"/>
      <c r="HE1330" s="16"/>
      <c r="HF1330" s="16"/>
      <c r="HG1330" s="16"/>
      <c r="HH1330" s="16"/>
      <c r="HI1330" s="16"/>
      <c r="HJ1330" s="16"/>
      <c r="HK1330" s="16"/>
      <c r="HL1330" s="16"/>
      <c r="HM1330" s="16"/>
      <c r="HN1330" s="16"/>
      <c r="HO1330" s="16"/>
      <c r="HP1330" s="16"/>
      <c r="HQ1330" s="16"/>
      <c r="HR1330" s="16"/>
      <c r="HS1330" s="16"/>
      <c r="HT1330" s="16"/>
      <c r="HU1330" s="16"/>
      <c r="HV1330" s="16"/>
      <c r="HW1330" s="16"/>
      <c r="HX1330" s="16"/>
      <c r="HY1330" s="16"/>
      <c r="HZ1330" s="16"/>
      <c r="IA1330" s="16"/>
      <c r="IB1330" s="16"/>
      <c r="IC1330" s="16"/>
      <c r="ID1330" s="16"/>
      <c r="IE1330" s="16"/>
      <c r="IF1330" s="16"/>
      <c r="IG1330" s="16"/>
      <c r="IH1330" s="16"/>
      <c r="II1330" s="16"/>
      <c r="IJ1330" s="16"/>
      <c r="IK1330" s="16"/>
      <c r="IL1330" s="16"/>
      <c r="IM1330" s="16"/>
      <c r="IN1330" s="16"/>
      <c r="IO1330" s="16"/>
      <c r="IP1330" s="16"/>
      <c r="IQ1330" s="16"/>
      <c r="IR1330" s="16"/>
      <c r="IS1330" s="16"/>
      <c r="IT1330" s="16"/>
      <c r="IU1330" s="16"/>
      <c r="IV1330" s="16"/>
      <c r="IW1330" s="16"/>
      <c r="IX1330" s="16"/>
      <c r="IY1330" s="16"/>
      <c r="IZ1330" s="16"/>
      <c r="JA1330" s="16"/>
      <c r="JB1330" s="16"/>
      <c r="JC1330" s="16"/>
      <c r="JD1330" s="16"/>
      <c r="JE1330" s="16"/>
      <c r="JF1330" s="16"/>
      <c r="JG1330" s="16"/>
      <c r="JH1330" s="16"/>
      <c r="JI1330" s="16"/>
      <c r="JJ1330" s="16"/>
      <c r="JK1330" s="16"/>
      <c r="JL1330" s="16"/>
      <c r="JM1330" s="16"/>
      <c r="JN1330" s="16"/>
      <c r="JO1330" s="16"/>
      <c r="JP1330" s="16"/>
    </row>
    <row r="1331" spans="2:276" s="18" customFormat="1" ht="15.75" customHeight="1" x14ac:dyDescent="0.25">
      <c r="B1331" s="16"/>
      <c r="C1331" s="16"/>
      <c r="D1331" s="16"/>
      <c r="E1331" s="16"/>
      <c r="F1331" s="16"/>
      <c r="G1331" s="16"/>
      <c r="H1331" s="16"/>
      <c r="I1331" s="16"/>
      <c r="J1331" s="16"/>
      <c r="K1331" s="16"/>
      <c r="L1331" s="16"/>
      <c r="M1331" s="16"/>
      <c r="N1331" s="16"/>
      <c r="O1331" s="16"/>
      <c r="P1331" s="16"/>
      <c r="Q1331" s="16"/>
      <c r="R1331" s="16"/>
      <c r="S1331" s="16"/>
      <c r="T1331" s="16"/>
      <c r="U1331" s="16"/>
      <c r="V1331" s="16"/>
      <c r="W1331" s="16"/>
      <c r="X1331" s="16"/>
      <c r="Y1331" s="16"/>
      <c r="Z1331" s="16"/>
      <c r="AA1331" s="16"/>
      <c r="AB1331" s="16"/>
      <c r="AC1331" s="16"/>
      <c r="AD1331" s="16"/>
      <c r="AE1331" s="16"/>
      <c r="AF1331" s="16"/>
      <c r="AG1331" s="16"/>
      <c r="AH1331" s="16"/>
      <c r="AI1331" s="16"/>
      <c r="AJ1331" s="16"/>
      <c r="AK1331" s="16"/>
      <c r="AL1331" s="16"/>
      <c r="AM1331" s="16"/>
      <c r="AN1331" s="16"/>
      <c r="AO1331" s="16"/>
      <c r="AP1331" s="16"/>
      <c r="AQ1331" s="16"/>
      <c r="AR1331" s="16"/>
      <c r="AS1331" s="16"/>
      <c r="AT1331" s="16"/>
      <c r="AU1331" s="16"/>
      <c r="AV1331" s="16"/>
      <c r="AW1331" s="16"/>
      <c r="AX1331" s="16"/>
      <c r="AY1331" s="16"/>
      <c r="AZ1331" s="16"/>
      <c r="BA1331" s="16"/>
      <c r="BB1331" s="16"/>
      <c r="BC1331" s="16"/>
      <c r="BD1331" s="16"/>
      <c r="BE1331" s="16"/>
      <c r="BF1331" s="16"/>
      <c r="BG1331" s="16"/>
      <c r="BH1331" s="16"/>
      <c r="BI1331" s="16"/>
      <c r="BJ1331" s="16"/>
      <c r="BK1331" s="16"/>
      <c r="BL1331" s="16"/>
      <c r="BM1331" s="16"/>
      <c r="BN1331" s="16"/>
      <c r="BO1331" s="16"/>
      <c r="BP1331" s="16"/>
      <c r="BQ1331" s="16"/>
      <c r="BR1331" s="16"/>
      <c r="BS1331" s="16"/>
      <c r="BT1331" s="16"/>
      <c r="BU1331" s="16"/>
      <c r="BV1331" s="16"/>
      <c r="BW1331" s="16"/>
      <c r="BX1331" s="16"/>
      <c r="BY1331" s="16"/>
      <c r="BZ1331" s="16"/>
      <c r="CA1331" s="16"/>
      <c r="CB1331" s="16"/>
      <c r="CC1331" s="16"/>
      <c r="CD1331" s="16"/>
      <c r="CE1331" s="16"/>
      <c r="CF1331" s="16"/>
      <c r="CG1331" s="16"/>
      <c r="CH1331" s="16"/>
      <c r="CI1331" s="16"/>
      <c r="CJ1331" s="16"/>
      <c r="CK1331" s="16"/>
      <c r="CL1331" s="16"/>
      <c r="CM1331" s="16"/>
      <c r="CN1331" s="16"/>
      <c r="CO1331" s="16"/>
      <c r="CP1331" s="16"/>
      <c r="CQ1331" s="16"/>
      <c r="CR1331" s="16"/>
      <c r="CS1331" s="16"/>
      <c r="CT1331" s="16"/>
      <c r="CU1331" s="16"/>
      <c r="CV1331" s="16"/>
      <c r="CW1331" s="16"/>
      <c r="CX1331" s="16"/>
      <c r="CY1331" s="16"/>
      <c r="CZ1331" s="16"/>
      <c r="DA1331" s="16"/>
      <c r="DB1331" s="16"/>
      <c r="DC1331" s="16"/>
      <c r="DD1331" s="16"/>
      <c r="DE1331" s="16"/>
      <c r="DF1331" s="16"/>
      <c r="DG1331" s="16"/>
      <c r="DH1331" s="16"/>
      <c r="DI1331" s="16"/>
      <c r="DJ1331" s="16"/>
      <c r="DK1331" s="16"/>
      <c r="DL1331" s="16"/>
      <c r="DM1331" s="16"/>
      <c r="DN1331" s="16"/>
      <c r="DO1331" s="16"/>
      <c r="DP1331" s="16"/>
      <c r="DQ1331" s="16"/>
      <c r="DR1331" s="16"/>
      <c r="DS1331" s="16"/>
      <c r="DT1331" s="16"/>
      <c r="DU1331" s="16"/>
      <c r="DV1331" s="16"/>
      <c r="DW1331" s="16"/>
      <c r="DX1331" s="16"/>
      <c r="DY1331" s="16"/>
      <c r="DZ1331" s="16"/>
      <c r="EA1331" s="16"/>
      <c r="EB1331" s="16"/>
      <c r="EC1331" s="16"/>
      <c r="ED1331" s="16"/>
      <c r="EE1331" s="16"/>
      <c r="EF1331" s="16"/>
      <c r="EG1331" s="16"/>
      <c r="EH1331" s="16"/>
      <c r="EI1331" s="16"/>
      <c r="EJ1331" s="16"/>
      <c r="EK1331" s="16"/>
      <c r="EL1331" s="16"/>
      <c r="EM1331" s="16"/>
      <c r="EN1331" s="16"/>
      <c r="EO1331" s="16"/>
      <c r="EP1331" s="16"/>
      <c r="EQ1331" s="16"/>
      <c r="ER1331" s="16"/>
      <c r="ES1331" s="16"/>
      <c r="ET1331" s="16"/>
      <c r="EU1331" s="16"/>
      <c r="EV1331" s="16"/>
      <c r="EW1331" s="16"/>
      <c r="EX1331" s="16"/>
      <c r="EY1331" s="16"/>
      <c r="EZ1331" s="16"/>
      <c r="FA1331" s="16"/>
      <c r="FB1331" s="16"/>
      <c r="FC1331" s="16"/>
      <c r="FD1331" s="16"/>
      <c r="FE1331" s="16"/>
      <c r="FF1331" s="16"/>
      <c r="FG1331" s="16"/>
      <c r="FH1331" s="16"/>
      <c r="FI1331" s="16"/>
      <c r="FJ1331" s="16"/>
      <c r="FK1331" s="16"/>
      <c r="FL1331" s="16"/>
      <c r="FM1331" s="16"/>
      <c r="FN1331" s="16"/>
      <c r="FO1331" s="16"/>
      <c r="FP1331" s="16"/>
      <c r="FQ1331" s="16"/>
      <c r="FR1331" s="16"/>
      <c r="FS1331" s="16"/>
      <c r="FT1331" s="16"/>
      <c r="FU1331" s="16"/>
      <c r="FV1331" s="16"/>
      <c r="FW1331" s="16"/>
      <c r="FX1331" s="16"/>
      <c r="FY1331" s="16"/>
      <c r="FZ1331" s="16"/>
      <c r="GA1331" s="16"/>
      <c r="GB1331" s="16"/>
      <c r="GC1331" s="16"/>
      <c r="GD1331" s="16"/>
      <c r="GE1331" s="16"/>
      <c r="GF1331" s="16"/>
      <c r="GG1331" s="16"/>
      <c r="GH1331" s="16"/>
      <c r="GI1331" s="16"/>
      <c r="GJ1331" s="16"/>
      <c r="GK1331" s="16"/>
      <c r="GL1331" s="16"/>
      <c r="GM1331" s="16"/>
      <c r="GN1331" s="16"/>
      <c r="GO1331" s="16"/>
      <c r="GP1331" s="16"/>
      <c r="GQ1331" s="16"/>
      <c r="GR1331" s="16"/>
      <c r="GS1331" s="16"/>
      <c r="GT1331" s="16"/>
      <c r="GU1331" s="16"/>
      <c r="GV1331" s="16"/>
      <c r="GW1331" s="16"/>
      <c r="GX1331" s="16"/>
      <c r="GY1331" s="16"/>
      <c r="GZ1331" s="16"/>
      <c r="HA1331" s="16"/>
      <c r="HB1331" s="16"/>
      <c r="HC1331" s="16"/>
      <c r="HD1331" s="16"/>
      <c r="HE1331" s="16"/>
      <c r="HF1331" s="16"/>
      <c r="HG1331" s="16"/>
      <c r="HH1331" s="16"/>
      <c r="HI1331" s="16"/>
      <c r="HJ1331" s="16"/>
      <c r="HK1331" s="16"/>
      <c r="HL1331" s="16"/>
      <c r="HM1331" s="16"/>
      <c r="HN1331" s="16"/>
      <c r="HO1331" s="16"/>
      <c r="HP1331" s="16"/>
      <c r="HQ1331" s="16"/>
      <c r="HR1331" s="16"/>
      <c r="HS1331" s="16"/>
      <c r="HT1331" s="16"/>
      <c r="HU1331" s="16"/>
      <c r="HV1331" s="16"/>
      <c r="HW1331" s="16"/>
      <c r="HX1331" s="16"/>
      <c r="HY1331" s="16"/>
      <c r="HZ1331" s="16"/>
      <c r="IA1331" s="16"/>
      <c r="IB1331" s="16"/>
      <c r="IC1331" s="16"/>
      <c r="ID1331" s="16"/>
      <c r="IE1331" s="16"/>
      <c r="IF1331" s="16"/>
      <c r="IG1331" s="16"/>
      <c r="IH1331" s="16"/>
      <c r="II1331" s="16"/>
      <c r="IJ1331" s="16"/>
      <c r="IK1331" s="16"/>
      <c r="IL1331" s="16"/>
      <c r="IM1331" s="16"/>
      <c r="IN1331" s="16"/>
      <c r="IO1331" s="16"/>
      <c r="IP1331" s="16"/>
      <c r="IQ1331" s="16"/>
      <c r="IR1331" s="16"/>
      <c r="IS1331" s="16"/>
      <c r="IT1331" s="16"/>
      <c r="IU1331" s="16"/>
      <c r="IV1331" s="16"/>
      <c r="IW1331" s="16"/>
      <c r="IX1331" s="16"/>
      <c r="IY1331" s="16"/>
      <c r="IZ1331" s="16"/>
      <c r="JA1331" s="16"/>
      <c r="JB1331" s="16"/>
      <c r="JC1331" s="16"/>
      <c r="JD1331" s="16"/>
      <c r="JE1331" s="16"/>
      <c r="JF1331" s="16"/>
      <c r="JG1331" s="16"/>
      <c r="JH1331" s="16"/>
      <c r="JI1331" s="16"/>
      <c r="JJ1331" s="16"/>
      <c r="JK1331" s="16"/>
      <c r="JL1331" s="16"/>
      <c r="JM1331" s="16"/>
      <c r="JN1331" s="16"/>
      <c r="JO1331" s="16"/>
      <c r="JP1331" s="16"/>
    </row>
    <row r="1332" spans="2:276" s="18" customFormat="1" ht="15.75" customHeight="1" x14ac:dyDescent="0.25">
      <c r="B1332" s="16"/>
      <c r="C1332" s="16"/>
      <c r="D1332" s="16"/>
      <c r="E1332" s="16"/>
      <c r="F1332" s="16"/>
      <c r="G1332" s="16"/>
      <c r="H1332" s="16"/>
      <c r="I1332" s="16"/>
      <c r="J1332" s="16"/>
      <c r="K1332" s="16"/>
      <c r="L1332" s="16"/>
      <c r="M1332" s="16"/>
      <c r="N1332" s="16"/>
      <c r="O1332" s="16"/>
      <c r="P1332" s="16"/>
      <c r="Q1332" s="16"/>
      <c r="R1332" s="16"/>
      <c r="S1332" s="16"/>
      <c r="T1332" s="16"/>
      <c r="U1332" s="16"/>
      <c r="V1332" s="16"/>
      <c r="W1332" s="16"/>
      <c r="X1332" s="16"/>
      <c r="Y1332" s="16"/>
      <c r="Z1332" s="16"/>
      <c r="AA1332" s="16"/>
      <c r="AB1332" s="16"/>
      <c r="AC1332" s="16"/>
      <c r="AD1332" s="16"/>
      <c r="AE1332" s="16"/>
      <c r="AF1332" s="16"/>
      <c r="AG1332" s="16"/>
      <c r="AH1332" s="16"/>
      <c r="AI1332" s="16"/>
      <c r="AJ1332" s="16"/>
      <c r="AK1332" s="16"/>
      <c r="AL1332" s="16"/>
      <c r="AM1332" s="16"/>
      <c r="AN1332" s="16"/>
      <c r="AO1332" s="16"/>
      <c r="AP1332" s="16"/>
      <c r="AQ1332" s="16"/>
      <c r="AR1332" s="16"/>
      <c r="AS1332" s="16"/>
      <c r="AT1332" s="16"/>
      <c r="AU1332" s="16"/>
      <c r="AV1332" s="16"/>
      <c r="AW1332" s="16"/>
      <c r="AX1332" s="16"/>
      <c r="AY1332" s="16"/>
      <c r="AZ1332" s="16"/>
      <c r="BA1332" s="16"/>
      <c r="BB1332" s="16"/>
      <c r="BC1332" s="16"/>
      <c r="BD1332" s="16"/>
      <c r="BE1332" s="16"/>
      <c r="BF1332" s="16"/>
      <c r="BG1332" s="16"/>
      <c r="BH1332" s="16"/>
      <c r="BI1332" s="16"/>
      <c r="BJ1332" s="16"/>
      <c r="BK1332" s="16"/>
      <c r="BL1332" s="16"/>
      <c r="BM1332" s="16"/>
      <c r="BN1332" s="16"/>
      <c r="BO1332" s="16"/>
      <c r="BP1332" s="16"/>
      <c r="BQ1332" s="16"/>
      <c r="BR1332" s="16"/>
      <c r="BS1332" s="16"/>
      <c r="BT1332" s="16"/>
      <c r="BU1332" s="16"/>
      <c r="BV1332" s="16"/>
      <c r="BW1332" s="16"/>
      <c r="BX1332" s="16"/>
      <c r="BY1332" s="16"/>
      <c r="BZ1332" s="16"/>
      <c r="CA1332" s="16"/>
      <c r="CB1332" s="16"/>
      <c r="CC1332" s="16"/>
      <c r="CD1332" s="16"/>
      <c r="CE1332" s="16"/>
      <c r="CF1332" s="16"/>
      <c r="CG1332" s="16"/>
      <c r="CH1332" s="16"/>
      <c r="CI1332" s="16"/>
      <c r="CJ1332" s="16"/>
      <c r="CK1332" s="16"/>
      <c r="CL1332" s="16"/>
      <c r="CM1332" s="16"/>
      <c r="CN1332" s="16"/>
      <c r="CO1332" s="16"/>
      <c r="CP1332" s="16"/>
      <c r="CQ1332" s="16"/>
      <c r="CR1332" s="16"/>
      <c r="CS1332" s="16"/>
      <c r="CT1332" s="16"/>
      <c r="CU1332" s="16"/>
      <c r="CV1332" s="16"/>
      <c r="CW1332" s="16"/>
      <c r="CX1332" s="16"/>
      <c r="CY1332" s="16"/>
      <c r="CZ1332" s="16"/>
      <c r="DA1332" s="16"/>
      <c r="DB1332" s="16"/>
      <c r="DC1332" s="16"/>
      <c r="DD1332" s="16"/>
      <c r="DE1332" s="16"/>
      <c r="DF1332" s="16"/>
      <c r="DG1332" s="16"/>
      <c r="DH1332" s="16"/>
      <c r="DI1332" s="16"/>
      <c r="DJ1332" s="16"/>
      <c r="DK1332" s="16"/>
      <c r="DL1332" s="16"/>
      <c r="DM1332" s="16"/>
      <c r="DN1332" s="16"/>
      <c r="DO1332" s="16"/>
      <c r="DP1332" s="16"/>
      <c r="DQ1332" s="16"/>
      <c r="DR1332" s="16"/>
      <c r="DS1332" s="16"/>
      <c r="DT1332" s="16"/>
      <c r="DU1332" s="16"/>
      <c r="DV1332" s="16"/>
      <c r="DW1332" s="16"/>
      <c r="DX1332" s="16"/>
      <c r="DY1332" s="16"/>
      <c r="DZ1332" s="16"/>
      <c r="EA1332" s="16"/>
      <c r="EB1332" s="16"/>
      <c r="EC1332" s="16"/>
      <c r="ED1332" s="16"/>
      <c r="EE1332" s="16"/>
      <c r="EF1332" s="16"/>
      <c r="EG1332" s="16"/>
      <c r="EH1332" s="16"/>
      <c r="EI1332" s="16"/>
      <c r="EJ1332" s="16"/>
      <c r="EK1332" s="16"/>
      <c r="EL1332" s="16"/>
      <c r="EM1332" s="16"/>
      <c r="EN1332" s="16"/>
      <c r="EO1332" s="16"/>
      <c r="EP1332" s="16"/>
      <c r="EQ1332" s="16"/>
      <c r="ER1332" s="16"/>
      <c r="ES1332" s="16"/>
      <c r="ET1332" s="16"/>
      <c r="EU1332" s="16"/>
      <c r="EV1332" s="16"/>
      <c r="EW1332" s="16"/>
      <c r="EX1332" s="16"/>
      <c r="EY1332" s="16"/>
      <c r="EZ1332" s="16"/>
      <c r="FA1332" s="16"/>
      <c r="FB1332" s="16"/>
      <c r="FC1332" s="16"/>
      <c r="FD1332" s="16"/>
      <c r="FE1332" s="16"/>
      <c r="FF1332" s="16"/>
      <c r="FG1332" s="16"/>
      <c r="FH1332" s="16"/>
      <c r="FI1332" s="16"/>
      <c r="FJ1332" s="16"/>
      <c r="FK1332" s="16"/>
      <c r="FL1332" s="16"/>
      <c r="FM1332" s="16"/>
      <c r="FN1332" s="16"/>
      <c r="FO1332" s="16"/>
      <c r="FP1332" s="16"/>
      <c r="FQ1332" s="16"/>
      <c r="FR1332" s="16"/>
      <c r="FS1332" s="16"/>
      <c r="FT1332" s="16"/>
      <c r="FU1332" s="16"/>
      <c r="FV1332" s="16"/>
      <c r="FW1332" s="16"/>
      <c r="FX1332" s="16"/>
      <c r="FY1332" s="16"/>
      <c r="FZ1332" s="16"/>
      <c r="GA1332" s="16"/>
      <c r="GB1332" s="16"/>
      <c r="GC1332" s="16"/>
      <c r="GD1332" s="16"/>
      <c r="GE1332" s="16"/>
      <c r="GF1332" s="16"/>
      <c r="GG1332" s="16"/>
      <c r="GH1332" s="16"/>
      <c r="GI1332" s="16"/>
      <c r="GJ1332" s="16"/>
      <c r="GK1332" s="16"/>
      <c r="GL1332" s="16"/>
      <c r="GM1332" s="16"/>
      <c r="GN1332" s="16"/>
      <c r="GO1332" s="16"/>
      <c r="GP1332" s="16"/>
      <c r="GQ1332" s="16"/>
      <c r="GR1332" s="16"/>
      <c r="GS1332" s="16"/>
      <c r="GT1332" s="16"/>
      <c r="GU1332" s="16"/>
      <c r="GV1332" s="16"/>
      <c r="GW1332" s="16"/>
      <c r="GX1332" s="16"/>
      <c r="GY1332" s="16"/>
      <c r="GZ1332" s="16"/>
      <c r="HA1332" s="16"/>
      <c r="HB1332" s="16"/>
      <c r="HC1332" s="16"/>
      <c r="HD1332" s="16"/>
      <c r="HE1332" s="16"/>
      <c r="HF1332" s="16"/>
      <c r="HG1332" s="16"/>
      <c r="HH1332" s="16"/>
      <c r="HI1332" s="16"/>
      <c r="HJ1332" s="16"/>
      <c r="HK1332" s="16"/>
      <c r="HL1332" s="16"/>
      <c r="HM1332" s="16"/>
      <c r="HN1332" s="16"/>
      <c r="HO1332" s="16"/>
      <c r="HP1332" s="16"/>
      <c r="HQ1332" s="16"/>
      <c r="HR1332" s="16"/>
      <c r="HS1332" s="16"/>
      <c r="HT1332" s="16"/>
      <c r="HU1332" s="16"/>
      <c r="HV1332" s="16"/>
      <c r="HW1332" s="16"/>
      <c r="HX1332" s="16"/>
      <c r="HY1332" s="16"/>
      <c r="HZ1332" s="16"/>
      <c r="IA1332" s="16"/>
      <c r="IB1332" s="16"/>
      <c r="IC1332" s="16"/>
      <c r="ID1332" s="16"/>
      <c r="IE1332" s="16"/>
      <c r="IF1332" s="16"/>
      <c r="IG1332" s="16"/>
      <c r="IH1332" s="16"/>
      <c r="II1332" s="16"/>
      <c r="IJ1332" s="16"/>
      <c r="IK1332" s="16"/>
      <c r="IL1332" s="16"/>
      <c r="IM1332" s="16"/>
      <c r="IN1332" s="16"/>
      <c r="IO1332" s="16"/>
      <c r="IP1332" s="16"/>
      <c r="IQ1332" s="16"/>
      <c r="IR1332" s="16"/>
      <c r="IS1332" s="16"/>
      <c r="IT1332" s="16"/>
      <c r="IU1332" s="16"/>
      <c r="IV1332" s="16"/>
      <c r="IW1332" s="16"/>
      <c r="IX1332" s="16"/>
      <c r="IY1332" s="16"/>
      <c r="IZ1332" s="16"/>
      <c r="JA1332" s="16"/>
      <c r="JB1332" s="16"/>
      <c r="JC1332" s="16"/>
      <c r="JD1332" s="16"/>
      <c r="JE1332" s="16"/>
      <c r="JF1332" s="16"/>
      <c r="JG1332" s="16"/>
      <c r="JH1332" s="16"/>
      <c r="JI1332" s="16"/>
      <c r="JJ1332" s="16"/>
      <c r="JK1332" s="16"/>
      <c r="JL1332" s="16"/>
      <c r="JM1332" s="16"/>
      <c r="JN1332" s="16"/>
      <c r="JO1332" s="16"/>
      <c r="JP1332" s="16"/>
    </row>
    <row r="1333" spans="2:276" s="18" customFormat="1" ht="15.75" customHeight="1" x14ac:dyDescent="0.25">
      <c r="B1333" s="16"/>
      <c r="C1333" s="16"/>
      <c r="D1333" s="16"/>
      <c r="E1333" s="16"/>
      <c r="F1333" s="16"/>
      <c r="G1333" s="16"/>
      <c r="H1333" s="16"/>
      <c r="I1333" s="16"/>
      <c r="J1333" s="16"/>
      <c r="K1333" s="16"/>
      <c r="L1333" s="16"/>
      <c r="M1333" s="16"/>
      <c r="N1333" s="16"/>
      <c r="O1333" s="16"/>
      <c r="P1333" s="16"/>
      <c r="Q1333" s="16"/>
      <c r="R1333" s="16"/>
      <c r="S1333" s="16"/>
      <c r="T1333" s="16"/>
      <c r="U1333" s="16"/>
      <c r="V1333" s="16"/>
      <c r="W1333" s="16"/>
      <c r="X1333" s="16"/>
      <c r="Y1333" s="16"/>
      <c r="Z1333" s="16"/>
      <c r="AA1333" s="16"/>
      <c r="AB1333" s="16"/>
      <c r="AC1333" s="16"/>
      <c r="AD1333" s="16"/>
      <c r="AE1333" s="16"/>
      <c r="AF1333" s="16"/>
      <c r="AG1333" s="16"/>
      <c r="AH1333" s="16"/>
      <c r="AI1333" s="16"/>
      <c r="AJ1333" s="16"/>
      <c r="AK1333" s="16"/>
      <c r="AL1333" s="16"/>
      <c r="AM1333" s="16"/>
      <c r="AN1333" s="16"/>
      <c r="AO1333" s="16"/>
      <c r="AP1333" s="16"/>
      <c r="AQ1333" s="16"/>
      <c r="AR1333" s="16"/>
      <c r="AS1333" s="16"/>
      <c r="AT1333" s="16"/>
      <c r="AU1333" s="16"/>
      <c r="AV1333" s="16"/>
      <c r="AW1333" s="16"/>
      <c r="AX1333" s="16"/>
      <c r="AY1333" s="16"/>
      <c r="AZ1333" s="16"/>
      <c r="BA1333" s="16"/>
      <c r="BB1333" s="16"/>
      <c r="BC1333" s="16"/>
      <c r="BD1333" s="16"/>
      <c r="BE1333" s="16"/>
      <c r="BF1333" s="16"/>
      <c r="BG1333" s="16"/>
      <c r="BH1333" s="16"/>
      <c r="BI1333" s="16"/>
      <c r="BJ1333" s="16"/>
      <c r="BK1333" s="16"/>
      <c r="BL1333" s="16"/>
      <c r="BM1333" s="16"/>
      <c r="BN1333" s="16"/>
      <c r="BO1333" s="16"/>
      <c r="BP1333" s="16"/>
      <c r="BQ1333" s="16"/>
      <c r="BR1333" s="16"/>
      <c r="BS1333" s="16"/>
      <c r="BT1333" s="16"/>
      <c r="BU1333" s="16"/>
      <c r="BV1333" s="16"/>
      <c r="BW1333" s="16"/>
      <c r="BX1333" s="16"/>
      <c r="BY1333" s="16"/>
      <c r="BZ1333" s="16"/>
      <c r="CA1333" s="16"/>
      <c r="CB1333" s="16"/>
      <c r="CC1333" s="16"/>
      <c r="CD1333" s="16"/>
      <c r="CE1333" s="16"/>
      <c r="CF1333" s="16"/>
      <c r="CG1333" s="16"/>
      <c r="CH1333" s="16"/>
      <c r="CI1333" s="16"/>
      <c r="CJ1333" s="16"/>
      <c r="CK1333" s="16"/>
      <c r="CL1333" s="16"/>
      <c r="CM1333" s="16"/>
      <c r="CN1333" s="16"/>
      <c r="CO1333" s="16"/>
      <c r="CP1333" s="16"/>
      <c r="CQ1333" s="16"/>
      <c r="CR1333" s="16"/>
      <c r="CS1333" s="16"/>
      <c r="CT1333" s="16"/>
      <c r="CU1333" s="16"/>
      <c r="CV1333" s="16"/>
      <c r="CW1333" s="16"/>
      <c r="CX1333" s="16"/>
      <c r="CY1333" s="16"/>
      <c r="CZ1333" s="16"/>
      <c r="DA1333" s="16"/>
      <c r="DB1333" s="16"/>
      <c r="DC1333" s="16"/>
      <c r="DD1333" s="16"/>
      <c r="DE1333" s="16"/>
      <c r="DF1333" s="16"/>
      <c r="DG1333" s="16"/>
      <c r="DH1333" s="16"/>
      <c r="DI1333" s="16"/>
      <c r="DJ1333" s="16"/>
      <c r="DK1333" s="16"/>
      <c r="DL1333" s="16"/>
      <c r="DM1333" s="16"/>
      <c r="DN1333" s="16"/>
      <c r="DO1333" s="16"/>
      <c r="DP1333" s="16"/>
      <c r="DQ1333" s="16"/>
      <c r="DR1333" s="16"/>
      <c r="DS1333" s="16"/>
      <c r="DT1333" s="16"/>
      <c r="DU1333" s="16"/>
      <c r="DV1333" s="16"/>
      <c r="DW1333" s="16"/>
      <c r="DX1333" s="16"/>
      <c r="DY1333" s="16"/>
      <c r="DZ1333" s="16"/>
      <c r="EA1333" s="16"/>
      <c r="EB1333" s="16"/>
      <c r="EC1333" s="16"/>
      <c r="ED1333" s="16"/>
      <c r="EE1333" s="16"/>
      <c r="EF1333" s="16"/>
      <c r="EG1333" s="16"/>
      <c r="EH1333" s="16"/>
      <c r="EI1333" s="16"/>
      <c r="EJ1333" s="16"/>
      <c r="EK1333" s="16"/>
      <c r="EL1333" s="16"/>
      <c r="EM1333" s="16"/>
      <c r="EN1333" s="16"/>
      <c r="EO1333" s="16"/>
      <c r="EP1333" s="16"/>
      <c r="EQ1333" s="16"/>
      <c r="ER1333" s="16"/>
      <c r="ES1333" s="16"/>
      <c r="ET1333" s="16"/>
      <c r="EU1333" s="16"/>
      <c r="EV1333" s="16"/>
      <c r="EW1333" s="16"/>
      <c r="EX1333" s="16"/>
      <c r="EY1333" s="16"/>
      <c r="EZ1333" s="16"/>
      <c r="FA1333" s="16"/>
      <c r="FB1333" s="16"/>
      <c r="FC1333" s="16"/>
      <c r="FD1333" s="16"/>
      <c r="FE1333" s="16"/>
      <c r="FF1333" s="16"/>
      <c r="FG1333" s="16"/>
      <c r="FH1333" s="16"/>
      <c r="FI1333" s="16"/>
      <c r="FJ1333" s="16"/>
      <c r="FK1333" s="16"/>
      <c r="FL1333" s="16"/>
      <c r="FM1333" s="16"/>
      <c r="FN1333" s="16"/>
      <c r="FO1333" s="16"/>
      <c r="FP1333" s="16"/>
      <c r="FQ1333" s="16"/>
      <c r="FR1333" s="16"/>
      <c r="FS1333" s="16"/>
      <c r="FT1333" s="16"/>
      <c r="FU1333" s="16"/>
      <c r="FV1333" s="16"/>
      <c r="FW1333" s="16"/>
      <c r="FX1333" s="16"/>
      <c r="FY1333" s="16"/>
      <c r="FZ1333" s="16"/>
      <c r="GA1333" s="16"/>
      <c r="GB1333" s="16"/>
      <c r="GC1333" s="16"/>
      <c r="GD1333" s="16"/>
      <c r="GE1333" s="16"/>
      <c r="GF1333" s="16"/>
      <c r="GG1333" s="16"/>
      <c r="GH1333" s="16"/>
      <c r="GI1333" s="16"/>
      <c r="GJ1333" s="16"/>
      <c r="GK1333" s="16"/>
      <c r="GL1333" s="16"/>
      <c r="GM1333" s="16"/>
      <c r="GN1333" s="16"/>
      <c r="GO1333" s="16"/>
      <c r="GP1333" s="16"/>
      <c r="GQ1333" s="16"/>
      <c r="GR1333" s="16"/>
      <c r="GS1333" s="16"/>
      <c r="GT1333" s="16"/>
      <c r="GU1333" s="16"/>
      <c r="GV1333" s="16"/>
      <c r="GW1333" s="16"/>
      <c r="GX1333" s="16"/>
      <c r="GY1333" s="16"/>
      <c r="GZ1333" s="16"/>
      <c r="HA1333" s="16"/>
      <c r="HB1333" s="16"/>
      <c r="HC1333" s="16"/>
      <c r="HD1333" s="16"/>
      <c r="HE1333" s="16"/>
      <c r="HF1333" s="16"/>
      <c r="HG1333" s="16"/>
      <c r="HH1333" s="16"/>
      <c r="HI1333" s="16"/>
      <c r="HJ1333" s="16"/>
      <c r="HK1333" s="16"/>
      <c r="HL1333" s="16"/>
      <c r="HM1333" s="16"/>
      <c r="HN1333" s="16"/>
      <c r="HO1333" s="16"/>
      <c r="HP1333" s="16"/>
      <c r="HQ1333" s="16"/>
      <c r="HR1333" s="16"/>
      <c r="HS1333" s="16"/>
      <c r="HT1333" s="16"/>
      <c r="HU1333" s="16"/>
      <c r="HV1333" s="16"/>
      <c r="HW1333" s="16"/>
      <c r="HX1333" s="16"/>
      <c r="HY1333" s="16"/>
      <c r="HZ1333" s="16"/>
      <c r="IA1333" s="16"/>
      <c r="IB1333" s="16"/>
      <c r="IC1333" s="16"/>
      <c r="ID1333" s="16"/>
      <c r="IE1333" s="16"/>
      <c r="IF1333" s="16"/>
      <c r="IG1333" s="16"/>
      <c r="IH1333" s="16"/>
      <c r="II1333" s="16"/>
      <c r="IJ1333" s="16"/>
      <c r="IK1333" s="16"/>
      <c r="IL1333" s="16"/>
      <c r="IM1333" s="16"/>
      <c r="IN1333" s="16"/>
      <c r="IO1333" s="16"/>
      <c r="IP1333" s="16"/>
      <c r="IQ1333" s="16"/>
      <c r="IR1333" s="16"/>
      <c r="IS1333" s="16"/>
      <c r="IT1333" s="16"/>
      <c r="IU1333" s="16"/>
      <c r="IV1333" s="16"/>
      <c r="IW1333" s="16"/>
      <c r="IX1333" s="16"/>
      <c r="IY1333" s="16"/>
      <c r="IZ1333" s="16"/>
      <c r="JA1333" s="16"/>
      <c r="JB1333" s="16"/>
      <c r="JC1333" s="16"/>
      <c r="JD1333" s="16"/>
      <c r="JE1333" s="16"/>
      <c r="JF1333" s="16"/>
      <c r="JG1333" s="16"/>
      <c r="JH1333" s="16"/>
      <c r="JI1333" s="16"/>
      <c r="JJ1333" s="16"/>
      <c r="JK1333" s="16"/>
      <c r="JL1333" s="16"/>
      <c r="JM1333" s="16"/>
      <c r="JN1333" s="16"/>
      <c r="JO1333" s="16"/>
      <c r="JP1333" s="16"/>
    </row>
    <row r="1334" spans="2:276" s="18" customFormat="1" ht="15.75" customHeight="1" x14ac:dyDescent="0.25">
      <c r="B1334" s="16"/>
      <c r="C1334" s="16"/>
      <c r="D1334" s="16"/>
      <c r="E1334" s="16"/>
      <c r="F1334" s="16"/>
      <c r="G1334" s="16"/>
      <c r="H1334" s="16"/>
      <c r="I1334" s="16"/>
      <c r="J1334" s="16"/>
      <c r="K1334" s="16"/>
      <c r="L1334" s="16"/>
      <c r="M1334" s="16"/>
      <c r="N1334" s="16"/>
      <c r="O1334" s="16"/>
      <c r="P1334" s="16"/>
      <c r="Q1334" s="16"/>
      <c r="R1334" s="16"/>
      <c r="S1334" s="16"/>
      <c r="T1334" s="16"/>
      <c r="U1334" s="16"/>
      <c r="V1334" s="16"/>
      <c r="W1334" s="16"/>
      <c r="X1334" s="16"/>
      <c r="Y1334" s="16"/>
      <c r="Z1334" s="16"/>
      <c r="AA1334" s="16"/>
      <c r="AB1334" s="16"/>
      <c r="AC1334" s="16"/>
      <c r="AD1334" s="16"/>
      <c r="AE1334" s="16"/>
      <c r="AF1334" s="16"/>
      <c r="AG1334" s="16"/>
      <c r="AH1334" s="16"/>
      <c r="AI1334" s="16"/>
      <c r="AJ1334" s="16"/>
      <c r="AK1334" s="16"/>
      <c r="AL1334" s="16"/>
      <c r="AM1334" s="16"/>
      <c r="AN1334" s="16"/>
      <c r="AO1334" s="16"/>
      <c r="AP1334" s="16"/>
      <c r="AQ1334" s="16"/>
      <c r="AR1334" s="16"/>
      <c r="AS1334" s="16"/>
      <c r="AT1334" s="16"/>
      <c r="AU1334" s="16"/>
      <c r="AV1334" s="16"/>
      <c r="AW1334" s="16"/>
      <c r="AX1334" s="16"/>
      <c r="AY1334" s="16"/>
      <c r="AZ1334" s="16"/>
      <c r="BA1334" s="16"/>
      <c r="BB1334" s="16"/>
      <c r="BC1334" s="16"/>
      <c r="BD1334" s="16"/>
      <c r="BE1334" s="16"/>
      <c r="BF1334" s="16"/>
      <c r="BG1334" s="16"/>
      <c r="BH1334" s="16"/>
      <c r="BI1334" s="16"/>
      <c r="BJ1334" s="16"/>
      <c r="BK1334" s="16"/>
      <c r="BL1334" s="16"/>
      <c r="BM1334" s="16"/>
      <c r="BN1334" s="16"/>
      <c r="BO1334" s="16"/>
      <c r="BP1334" s="16"/>
      <c r="BQ1334" s="16"/>
      <c r="BR1334" s="16"/>
      <c r="BS1334" s="16"/>
      <c r="BT1334" s="16"/>
      <c r="BU1334" s="16"/>
      <c r="BV1334" s="16"/>
      <c r="BW1334" s="16"/>
      <c r="BX1334" s="16"/>
      <c r="BY1334" s="16"/>
      <c r="BZ1334" s="16"/>
      <c r="CA1334" s="16"/>
      <c r="CB1334" s="16"/>
      <c r="CC1334" s="16"/>
      <c r="CD1334" s="16"/>
      <c r="CE1334" s="16"/>
      <c r="CF1334" s="16"/>
      <c r="CG1334" s="16"/>
      <c r="CH1334" s="16"/>
      <c r="CI1334" s="16"/>
      <c r="CJ1334" s="16"/>
      <c r="CK1334" s="16"/>
      <c r="CL1334" s="16"/>
      <c r="CM1334" s="16"/>
      <c r="CN1334" s="16"/>
      <c r="CO1334" s="16"/>
      <c r="CP1334" s="16"/>
      <c r="CQ1334" s="16"/>
      <c r="CR1334" s="16"/>
      <c r="CS1334" s="16"/>
      <c r="CT1334" s="16"/>
      <c r="CU1334" s="16"/>
      <c r="CV1334" s="16"/>
      <c r="CW1334" s="16"/>
      <c r="CX1334" s="16"/>
      <c r="CY1334" s="16"/>
      <c r="CZ1334" s="16"/>
      <c r="DA1334" s="16"/>
      <c r="DB1334" s="16"/>
      <c r="DC1334" s="16"/>
      <c r="DD1334" s="16"/>
      <c r="DE1334" s="16"/>
      <c r="DF1334" s="16"/>
      <c r="DG1334" s="16"/>
      <c r="DH1334" s="16"/>
      <c r="DI1334" s="16"/>
      <c r="DJ1334" s="16"/>
      <c r="DK1334" s="16"/>
      <c r="DL1334" s="16"/>
      <c r="DM1334" s="16"/>
      <c r="DN1334" s="16"/>
      <c r="DO1334" s="16"/>
      <c r="DP1334" s="16"/>
      <c r="DQ1334" s="16"/>
      <c r="DR1334" s="16"/>
      <c r="DS1334" s="16"/>
      <c r="DT1334" s="16"/>
      <c r="DU1334" s="16"/>
      <c r="DV1334" s="16"/>
      <c r="DW1334" s="16"/>
      <c r="DX1334" s="16"/>
      <c r="DY1334" s="16"/>
      <c r="DZ1334" s="16"/>
      <c r="EA1334" s="16"/>
      <c r="EB1334" s="16"/>
      <c r="EC1334" s="16"/>
      <c r="ED1334" s="16"/>
      <c r="EE1334" s="16"/>
      <c r="EF1334" s="16"/>
      <c r="EG1334" s="16"/>
      <c r="EH1334" s="16"/>
      <c r="EI1334" s="16"/>
      <c r="EJ1334" s="16"/>
      <c r="EK1334" s="16"/>
      <c r="EL1334" s="16"/>
      <c r="EM1334" s="16"/>
      <c r="EN1334" s="16"/>
      <c r="EO1334" s="16"/>
      <c r="EP1334" s="16"/>
      <c r="EQ1334" s="16"/>
      <c r="ER1334" s="16"/>
      <c r="ES1334" s="16"/>
      <c r="ET1334" s="16"/>
      <c r="EU1334" s="16"/>
      <c r="EV1334" s="16"/>
      <c r="EW1334" s="16"/>
      <c r="EX1334" s="16"/>
      <c r="EY1334" s="16"/>
      <c r="EZ1334" s="16"/>
      <c r="FA1334" s="16"/>
      <c r="FB1334" s="16"/>
      <c r="FC1334" s="16"/>
      <c r="FD1334" s="16"/>
      <c r="FE1334" s="16"/>
      <c r="FF1334" s="16"/>
      <c r="FG1334" s="16"/>
      <c r="FH1334" s="16"/>
      <c r="FI1334" s="16"/>
      <c r="FJ1334" s="16"/>
      <c r="FK1334" s="16"/>
      <c r="FL1334" s="16"/>
      <c r="FM1334" s="16"/>
      <c r="FN1334" s="16"/>
      <c r="FO1334" s="16"/>
      <c r="FP1334" s="16"/>
      <c r="FQ1334" s="16"/>
      <c r="FR1334" s="16"/>
      <c r="FS1334" s="16"/>
      <c r="FT1334" s="16"/>
      <c r="FU1334" s="16"/>
      <c r="FV1334" s="16"/>
      <c r="FW1334" s="16"/>
      <c r="FX1334" s="16"/>
      <c r="FY1334" s="16"/>
      <c r="FZ1334" s="16"/>
      <c r="GA1334" s="16"/>
      <c r="GB1334" s="16"/>
      <c r="GC1334" s="16"/>
      <c r="GD1334" s="16"/>
      <c r="GE1334" s="16"/>
      <c r="GF1334" s="16"/>
      <c r="GG1334" s="16"/>
      <c r="GH1334" s="16"/>
      <c r="GI1334" s="16"/>
      <c r="GJ1334" s="16"/>
      <c r="GK1334" s="16"/>
      <c r="GL1334" s="16"/>
      <c r="GM1334" s="16"/>
      <c r="GN1334" s="16"/>
      <c r="GO1334" s="16"/>
      <c r="GP1334" s="16"/>
      <c r="GQ1334" s="16"/>
      <c r="GR1334" s="16"/>
      <c r="GS1334" s="16"/>
      <c r="GT1334" s="16"/>
      <c r="GU1334" s="16"/>
      <c r="GV1334" s="16"/>
      <c r="GW1334" s="16"/>
      <c r="GX1334" s="16"/>
      <c r="GY1334" s="16"/>
      <c r="GZ1334" s="16"/>
      <c r="HA1334" s="16"/>
      <c r="HB1334" s="16"/>
      <c r="HC1334" s="16"/>
      <c r="HD1334" s="16"/>
      <c r="HE1334" s="16"/>
      <c r="HF1334" s="16"/>
      <c r="HG1334" s="16"/>
      <c r="HH1334" s="16"/>
      <c r="HI1334" s="16"/>
      <c r="HJ1334" s="16"/>
      <c r="HK1334" s="16"/>
      <c r="HL1334" s="16"/>
      <c r="HM1334" s="16"/>
      <c r="HN1334" s="16"/>
      <c r="HO1334" s="16"/>
      <c r="HP1334" s="16"/>
      <c r="HQ1334" s="16"/>
      <c r="HR1334" s="16"/>
      <c r="HS1334" s="16"/>
      <c r="HT1334" s="16"/>
      <c r="HU1334" s="16"/>
      <c r="HV1334" s="16"/>
      <c r="HW1334" s="16"/>
      <c r="HX1334" s="16"/>
      <c r="HY1334" s="16"/>
      <c r="HZ1334" s="16"/>
      <c r="IA1334" s="16"/>
      <c r="IB1334" s="16"/>
      <c r="IC1334" s="16"/>
      <c r="ID1334" s="16"/>
      <c r="IE1334" s="16"/>
      <c r="IF1334" s="16"/>
      <c r="IG1334" s="16"/>
      <c r="IH1334" s="16"/>
      <c r="II1334" s="16"/>
      <c r="IJ1334" s="16"/>
      <c r="IK1334" s="16"/>
      <c r="IL1334" s="16"/>
      <c r="IM1334" s="16"/>
      <c r="IN1334" s="16"/>
      <c r="IO1334" s="16"/>
      <c r="IP1334" s="16"/>
      <c r="IQ1334" s="16"/>
      <c r="IR1334" s="16"/>
      <c r="IS1334" s="16"/>
      <c r="IT1334" s="16"/>
      <c r="IU1334" s="16"/>
      <c r="IV1334" s="16"/>
      <c r="IW1334" s="16"/>
      <c r="IX1334" s="16"/>
      <c r="IY1334" s="16"/>
      <c r="IZ1334" s="16"/>
      <c r="JA1334" s="16"/>
      <c r="JB1334" s="16"/>
      <c r="JC1334" s="16"/>
      <c r="JD1334" s="16"/>
      <c r="JE1334" s="16"/>
      <c r="JF1334" s="16"/>
      <c r="JG1334" s="16"/>
      <c r="JH1334" s="16"/>
      <c r="JI1334" s="16"/>
      <c r="JJ1334" s="16"/>
      <c r="JK1334" s="16"/>
      <c r="JL1334" s="16"/>
      <c r="JM1334" s="16"/>
      <c r="JN1334" s="16"/>
      <c r="JO1334" s="16"/>
      <c r="JP1334" s="16"/>
    </row>
    <row r="1335" spans="2:276" s="18" customFormat="1" ht="15.75" customHeight="1" x14ac:dyDescent="0.25">
      <c r="B1335" s="16"/>
      <c r="C1335" s="16"/>
      <c r="D1335" s="16"/>
      <c r="E1335" s="16"/>
      <c r="F1335" s="16"/>
      <c r="G1335" s="16"/>
      <c r="H1335" s="16"/>
      <c r="I1335" s="16"/>
      <c r="J1335" s="16"/>
      <c r="K1335" s="16"/>
      <c r="L1335" s="16"/>
      <c r="M1335" s="16"/>
      <c r="N1335" s="16"/>
      <c r="O1335" s="16"/>
      <c r="P1335" s="16"/>
      <c r="Q1335" s="16"/>
      <c r="R1335" s="16"/>
      <c r="S1335" s="16"/>
      <c r="T1335" s="16"/>
      <c r="U1335" s="16"/>
      <c r="V1335" s="16"/>
      <c r="W1335" s="16"/>
      <c r="X1335" s="16"/>
      <c r="Y1335" s="16"/>
      <c r="Z1335" s="16"/>
      <c r="AA1335" s="16"/>
      <c r="AB1335" s="16"/>
      <c r="AC1335" s="16"/>
      <c r="AD1335" s="16"/>
      <c r="AE1335" s="16"/>
      <c r="AF1335" s="16"/>
      <c r="AG1335" s="16"/>
      <c r="AH1335" s="16"/>
      <c r="AI1335" s="16"/>
      <c r="AJ1335" s="16"/>
      <c r="AK1335" s="16"/>
      <c r="AL1335" s="16"/>
      <c r="AM1335" s="16"/>
      <c r="AN1335" s="16"/>
      <c r="AO1335" s="16"/>
      <c r="AP1335" s="16"/>
      <c r="AQ1335" s="16"/>
      <c r="AR1335" s="16"/>
      <c r="AS1335" s="16"/>
      <c r="AT1335" s="16"/>
      <c r="AU1335" s="16"/>
      <c r="AV1335" s="16"/>
      <c r="AW1335" s="16"/>
      <c r="AX1335" s="16"/>
      <c r="AY1335" s="16"/>
      <c r="AZ1335" s="16"/>
      <c r="BA1335" s="16"/>
      <c r="BB1335" s="16"/>
      <c r="BC1335" s="16"/>
      <c r="BD1335" s="16"/>
      <c r="BE1335" s="16"/>
      <c r="BF1335" s="16"/>
      <c r="BG1335" s="16"/>
      <c r="BH1335" s="16"/>
      <c r="BI1335" s="16"/>
      <c r="BJ1335" s="16"/>
      <c r="BK1335" s="16"/>
      <c r="BL1335" s="16"/>
      <c r="BM1335" s="16"/>
      <c r="BN1335" s="16"/>
      <c r="BO1335" s="16"/>
      <c r="BP1335" s="16"/>
      <c r="BQ1335" s="16"/>
      <c r="BR1335" s="16"/>
      <c r="BS1335" s="16"/>
      <c r="BT1335" s="16"/>
      <c r="BU1335" s="16"/>
      <c r="BV1335" s="16"/>
      <c r="BW1335" s="16"/>
      <c r="BX1335" s="16"/>
      <c r="BY1335" s="16"/>
      <c r="BZ1335" s="16"/>
      <c r="CA1335" s="16"/>
      <c r="CB1335" s="16"/>
      <c r="CC1335" s="16"/>
      <c r="CD1335" s="16"/>
      <c r="CE1335" s="16"/>
      <c r="CF1335" s="16"/>
      <c r="CG1335" s="16"/>
      <c r="CH1335" s="16"/>
      <c r="CI1335" s="16"/>
      <c r="CJ1335" s="16"/>
      <c r="CK1335" s="16"/>
      <c r="CL1335" s="16"/>
      <c r="CM1335" s="16"/>
      <c r="CN1335" s="16"/>
      <c r="CO1335" s="16"/>
      <c r="CP1335" s="16"/>
      <c r="CQ1335" s="16"/>
      <c r="CR1335" s="16"/>
      <c r="CS1335" s="16"/>
      <c r="CT1335" s="16"/>
      <c r="CU1335" s="16"/>
      <c r="CV1335" s="16"/>
      <c r="CW1335" s="16"/>
      <c r="CX1335" s="16"/>
      <c r="CY1335" s="16"/>
      <c r="CZ1335" s="16"/>
      <c r="DA1335" s="16"/>
      <c r="DB1335" s="16"/>
      <c r="DC1335" s="16"/>
      <c r="DD1335" s="16"/>
      <c r="DE1335" s="16"/>
      <c r="DF1335" s="16"/>
      <c r="DG1335" s="16"/>
      <c r="DH1335" s="16"/>
      <c r="DI1335" s="16"/>
      <c r="DJ1335" s="16"/>
      <c r="DK1335" s="16"/>
      <c r="DL1335" s="16"/>
      <c r="DM1335" s="16"/>
      <c r="DN1335" s="16"/>
      <c r="DO1335" s="16"/>
      <c r="DP1335" s="16"/>
      <c r="DQ1335" s="16"/>
      <c r="DR1335" s="16"/>
      <c r="DS1335" s="16"/>
      <c r="DT1335" s="16"/>
      <c r="DU1335" s="16"/>
      <c r="DV1335" s="16"/>
      <c r="DW1335" s="16"/>
      <c r="DX1335" s="16"/>
      <c r="DY1335" s="16"/>
      <c r="DZ1335" s="16"/>
      <c r="EA1335" s="16"/>
      <c r="EB1335" s="16"/>
      <c r="EC1335" s="16"/>
      <c r="ED1335" s="16"/>
      <c r="EE1335" s="16"/>
      <c r="EF1335" s="16"/>
      <c r="EG1335" s="16"/>
      <c r="EH1335" s="16"/>
      <c r="EI1335" s="16"/>
      <c r="EJ1335" s="16"/>
      <c r="EK1335" s="16"/>
      <c r="EL1335" s="16"/>
      <c r="EM1335" s="16"/>
      <c r="EN1335" s="16"/>
      <c r="EO1335" s="16"/>
      <c r="EP1335" s="16"/>
      <c r="EQ1335" s="16"/>
      <c r="ER1335" s="16"/>
      <c r="ES1335" s="16"/>
      <c r="ET1335" s="16"/>
      <c r="EU1335" s="16"/>
      <c r="EV1335" s="16"/>
      <c r="EW1335" s="16"/>
      <c r="EX1335" s="16"/>
      <c r="EY1335" s="16"/>
      <c r="EZ1335" s="16"/>
      <c r="FA1335" s="16"/>
      <c r="FB1335" s="16"/>
      <c r="FC1335" s="16"/>
      <c r="FD1335" s="16"/>
      <c r="FE1335" s="16"/>
      <c r="FF1335" s="16"/>
      <c r="FG1335" s="16"/>
      <c r="FH1335" s="16"/>
      <c r="FI1335" s="16"/>
      <c r="FJ1335" s="16"/>
      <c r="FK1335" s="16"/>
      <c r="FL1335" s="16"/>
      <c r="FM1335" s="16"/>
      <c r="FN1335" s="16"/>
      <c r="FO1335" s="16"/>
      <c r="FP1335" s="16"/>
      <c r="FQ1335" s="16"/>
      <c r="FR1335" s="16"/>
      <c r="FS1335" s="16"/>
      <c r="FT1335" s="16"/>
      <c r="FU1335" s="16"/>
      <c r="FV1335" s="16"/>
      <c r="FW1335" s="16"/>
      <c r="FX1335" s="16"/>
      <c r="FY1335" s="16"/>
      <c r="FZ1335" s="16"/>
      <c r="GA1335" s="16"/>
      <c r="GB1335" s="16"/>
      <c r="GC1335" s="16"/>
      <c r="GD1335" s="16"/>
      <c r="GE1335" s="16"/>
      <c r="GF1335" s="16"/>
      <c r="GG1335" s="16"/>
      <c r="GH1335" s="16"/>
      <c r="GI1335" s="16"/>
      <c r="GJ1335" s="16"/>
      <c r="GK1335" s="16"/>
      <c r="GL1335" s="16"/>
      <c r="GM1335" s="16"/>
      <c r="GN1335" s="16"/>
      <c r="GO1335" s="16"/>
      <c r="GP1335" s="16"/>
      <c r="GQ1335" s="16"/>
      <c r="GR1335" s="16"/>
      <c r="GS1335" s="16"/>
      <c r="GT1335" s="16"/>
      <c r="GU1335" s="16"/>
      <c r="GV1335" s="16"/>
      <c r="GW1335" s="16"/>
      <c r="GX1335" s="16"/>
      <c r="GY1335" s="16"/>
      <c r="GZ1335" s="16"/>
      <c r="HA1335" s="16"/>
      <c r="HB1335" s="16"/>
      <c r="HC1335" s="16"/>
      <c r="HD1335" s="16"/>
      <c r="HE1335" s="16"/>
      <c r="HF1335" s="16"/>
      <c r="HG1335" s="16"/>
      <c r="HH1335" s="16"/>
      <c r="HI1335" s="16"/>
      <c r="HJ1335" s="16"/>
      <c r="HK1335" s="16"/>
      <c r="HL1335" s="16"/>
      <c r="HM1335" s="16"/>
      <c r="HN1335" s="16"/>
      <c r="HO1335" s="16"/>
      <c r="HP1335" s="16"/>
      <c r="HQ1335" s="16"/>
      <c r="HR1335" s="16"/>
      <c r="HS1335" s="16"/>
      <c r="HT1335" s="16"/>
      <c r="HU1335" s="16"/>
      <c r="HV1335" s="16"/>
      <c r="HW1335" s="16"/>
      <c r="HX1335" s="16"/>
      <c r="HY1335" s="16"/>
      <c r="HZ1335" s="16"/>
      <c r="IA1335" s="16"/>
      <c r="IB1335" s="16"/>
      <c r="IC1335" s="16"/>
      <c r="ID1335" s="16"/>
      <c r="IE1335" s="16"/>
      <c r="IF1335" s="16"/>
      <c r="IG1335" s="16"/>
      <c r="IH1335" s="16"/>
      <c r="II1335" s="16"/>
      <c r="IJ1335" s="16"/>
      <c r="IK1335" s="16"/>
      <c r="IL1335" s="16"/>
      <c r="IM1335" s="16"/>
      <c r="IN1335" s="16"/>
      <c r="IO1335" s="16"/>
      <c r="IP1335" s="16"/>
      <c r="IQ1335" s="16"/>
      <c r="IR1335" s="16"/>
      <c r="IS1335" s="16"/>
      <c r="IT1335" s="16"/>
      <c r="IU1335" s="16"/>
      <c r="IV1335" s="16"/>
      <c r="IW1335" s="16"/>
      <c r="IX1335" s="16"/>
      <c r="IY1335" s="16"/>
      <c r="IZ1335" s="16"/>
      <c r="JA1335" s="16"/>
      <c r="JB1335" s="16"/>
      <c r="JC1335" s="16"/>
      <c r="JD1335" s="16"/>
      <c r="JE1335" s="16"/>
      <c r="JF1335" s="16"/>
      <c r="JG1335" s="16"/>
      <c r="JH1335" s="16"/>
      <c r="JI1335" s="16"/>
      <c r="JJ1335" s="16"/>
      <c r="JK1335" s="16"/>
      <c r="JL1335" s="16"/>
      <c r="JM1335" s="16"/>
      <c r="JN1335" s="16"/>
      <c r="JO1335" s="16"/>
      <c r="JP1335" s="16"/>
    </row>
    <row r="1336" spans="2:276" s="18" customFormat="1" ht="15.75" customHeight="1" x14ac:dyDescent="0.25">
      <c r="B1336" s="16"/>
      <c r="C1336" s="16"/>
      <c r="D1336" s="16"/>
      <c r="E1336" s="16"/>
      <c r="F1336" s="16"/>
      <c r="G1336" s="16"/>
      <c r="H1336" s="16"/>
      <c r="I1336" s="16"/>
      <c r="J1336" s="16"/>
      <c r="K1336" s="16"/>
      <c r="L1336" s="16"/>
      <c r="M1336" s="16"/>
      <c r="N1336" s="16"/>
      <c r="O1336" s="16"/>
      <c r="P1336" s="16"/>
      <c r="Q1336" s="16"/>
      <c r="R1336" s="16"/>
      <c r="S1336" s="16"/>
      <c r="T1336" s="16"/>
      <c r="U1336" s="16"/>
      <c r="V1336" s="16"/>
      <c r="W1336" s="16"/>
      <c r="X1336" s="16"/>
      <c r="Y1336" s="16"/>
      <c r="Z1336" s="16"/>
      <c r="AA1336" s="16"/>
      <c r="AB1336" s="16"/>
      <c r="AC1336" s="16"/>
      <c r="AD1336" s="16"/>
      <c r="AE1336" s="16"/>
      <c r="AF1336" s="16"/>
      <c r="AG1336" s="16"/>
      <c r="AH1336" s="16"/>
      <c r="AI1336" s="16"/>
      <c r="AJ1336" s="16"/>
      <c r="AK1336" s="16"/>
      <c r="AL1336" s="16"/>
      <c r="AM1336" s="16"/>
      <c r="AN1336" s="16"/>
      <c r="AO1336" s="16"/>
      <c r="AP1336" s="16"/>
      <c r="AQ1336" s="16"/>
      <c r="AR1336" s="16"/>
      <c r="AS1336" s="16"/>
      <c r="AT1336" s="16"/>
      <c r="AU1336" s="16"/>
      <c r="AV1336" s="16"/>
      <c r="AW1336" s="16"/>
      <c r="AX1336" s="16"/>
      <c r="AY1336" s="16"/>
      <c r="AZ1336" s="16"/>
      <c r="BA1336" s="16"/>
      <c r="BB1336" s="16"/>
      <c r="BC1336" s="16"/>
      <c r="BD1336" s="16"/>
      <c r="BE1336" s="16"/>
      <c r="BF1336" s="16"/>
      <c r="BG1336" s="16"/>
      <c r="BH1336" s="16"/>
      <c r="BI1336" s="16"/>
      <c r="BJ1336" s="16"/>
      <c r="BK1336" s="16"/>
      <c r="BL1336" s="16"/>
      <c r="BM1336" s="16"/>
      <c r="BN1336" s="16"/>
      <c r="BO1336" s="16"/>
      <c r="BP1336" s="16"/>
      <c r="BQ1336" s="16"/>
      <c r="BR1336" s="16"/>
      <c r="BS1336" s="16"/>
      <c r="BT1336" s="16"/>
      <c r="BU1336" s="16"/>
      <c r="BV1336" s="16"/>
      <c r="BW1336" s="16"/>
      <c r="BX1336" s="16"/>
      <c r="BY1336" s="16"/>
      <c r="BZ1336" s="16"/>
      <c r="CA1336" s="16"/>
      <c r="CB1336" s="16"/>
      <c r="CC1336" s="16"/>
      <c r="CD1336" s="16"/>
      <c r="CE1336" s="16"/>
      <c r="CF1336" s="16"/>
      <c r="CG1336" s="16"/>
      <c r="CH1336" s="16"/>
      <c r="CI1336" s="16"/>
      <c r="CJ1336" s="16"/>
      <c r="CK1336" s="16"/>
      <c r="CL1336" s="16"/>
      <c r="CM1336" s="16"/>
      <c r="CN1336" s="16"/>
      <c r="CO1336" s="16"/>
      <c r="CP1336" s="16"/>
      <c r="CQ1336" s="16"/>
      <c r="CR1336" s="16"/>
      <c r="CS1336" s="16"/>
      <c r="CT1336" s="16"/>
      <c r="CU1336" s="16"/>
      <c r="CV1336" s="16"/>
      <c r="CW1336" s="16"/>
      <c r="CX1336" s="16"/>
      <c r="CY1336" s="16"/>
      <c r="CZ1336" s="16"/>
      <c r="DA1336" s="16"/>
      <c r="DB1336" s="16"/>
      <c r="DC1336" s="16"/>
      <c r="DD1336" s="16"/>
      <c r="DE1336" s="16"/>
      <c r="DF1336" s="16"/>
      <c r="DG1336" s="16"/>
      <c r="DH1336" s="16"/>
      <c r="DI1336" s="16"/>
      <c r="DJ1336" s="16"/>
      <c r="DK1336" s="16"/>
      <c r="DL1336" s="16"/>
      <c r="DM1336" s="16"/>
      <c r="DN1336" s="16"/>
      <c r="DO1336" s="16"/>
      <c r="DP1336" s="16"/>
      <c r="DQ1336" s="16"/>
      <c r="DR1336" s="16"/>
      <c r="DS1336" s="16"/>
      <c r="DT1336" s="16"/>
      <c r="DU1336" s="16"/>
      <c r="DV1336" s="16"/>
      <c r="DW1336" s="16"/>
      <c r="DX1336" s="16"/>
      <c r="DY1336" s="16"/>
      <c r="DZ1336" s="16"/>
      <c r="EA1336" s="16"/>
      <c r="EB1336" s="16"/>
      <c r="EC1336" s="16"/>
      <c r="ED1336" s="16"/>
      <c r="EE1336" s="16"/>
      <c r="EF1336" s="16"/>
      <c r="EG1336" s="16"/>
      <c r="EH1336" s="16"/>
      <c r="EI1336" s="16"/>
      <c r="EJ1336" s="16"/>
      <c r="EK1336" s="16"/>
      <c r="EL1336" s="16"/>
      <c r="EM1336" s="16"/>
      <c r="EN1336" s="16"/>
      <c r="EO1336" s="16"/>
      <c r="EP1336" s="16"/>
      <c r="EQ1336" s="16"/>
      <c r="ER1336" s="16"/>
      <c r="ES1336" s="16"/>
      <c r="ET1336" s="16"/>
      <c r="EU1336" s="16"/>
      <c r="EV1336" s="16"/>
      <c r="EW1336" s="16"/>
      <c r="EX1336" s="16"/>
      <c r="EY1336" s="16"/>
      <c r="EZ1336" s="16"/>
      <c r="FA1336" s="16"/>
      <c r="FB1336" s="16"/>
      <c r="FC1336" s="16"/>
      <c r="FD1336" s="16"/>
      <c r="FE1336" s="16"/>
      <c r="FF1336" s="16"/>
      <c r="FG1336" s="16"/>
      <c r="FH1336" s="16"/>
      <c r="FI1336" s="16"/>
      <c r="FJ1336" s="16"/>
      <c r="FK1336" s="16"/>
      <c r="FL1336" s="16"/>
      <c r="FM1336" s="16"/>
      <c r="FN1336" s="16"/>
      <c r="FO1336" s="16"/>
      <c r="FP1336" s="16"/>
      <c r="FQ1336" s="16"/>
      <c r="FR1336" s="16"/>
      <c r="FS1336" s="16"/>
      <c r="FT1336" s="16"/>
      <c r="FU1336" s="16"/>
      <c r="FV1336" s="16"/>
      <c r="FW1336" s="16"/>
      <c r="FX1336" s="16"/>
      <c r="FY1336" s="16"/>
      <c r="FZ1336" s="16"/>
      <c r="GA1336" s="16"/>
      <c r="GB1336" s="16"/>
      <c r="GC1336" s="16"/>
      <c r="GD1336" s="16"/>
      <c r="GE1336" s="16"/>
      <c r="GF1336" s="16"/>
      <c r="GG1336" s="16"/>
      <c r="GH1336" s="16"/>
      <c r="GI1336" s="16"/>
      <c r="GJ1336" s="16"/>
      <c r="GK1336" s="16"/>
      <c r="GL1336" s="16"/>
      <c r="GM1336" s="16"/>
      <c r="GN1336" s="16"/>
      <c r="GO1336" s="16"/>
      <c r="GP1336" s="16"/>
      <c r="GQ1336" s="16"/>
      <c r="GR1336" s="16"/>
      <c r="GS1336" s="16"/>
      <c r="GT1336" s="16"/>
      <c r="GU1336" s="16"/>
      <c r="GV1336" s="16"/>
      <c r="GW1336" s="16"/>
      <c r="GX1336" s="16"/>
      <c r="GY1336" s="16"/>
      <c r="GZ1336" s="16"/>
      <c r="HA1336" s="16"/>
      <c r="HB1336" s="16"/>
      <c r="HC1336" s="16"/>
      <c r="HD1336" s="16"/>
      <c r="HE1336" s="16"/>
      <c r="HF1336" s="16"/>
      <c r="HG1336" s="16"/>
      <c r="HH1336" s="16"/>
      <c r="HI1336" s="16"/>
      <c r="HJ1336" s="16"/>
      <c r="HK1336" s="16"/>
      <c r="HL1336" s="16"/>
      <c r="HM1336" s="16"/>
      <c r="HN1336" s="16"/>
      <c r="HO1336" s="16"/>
      <c r="HP1336" s="16"/>
      <c r="HQ1336" s="16"/>
      <c r="HR1336" s="16"/>
      <c r="HS1336" s="16"/>
      <c r="HT1336" s="16"/>
      <c r="HU1336" s="16"/>
      <c r="HV1336" s="16"/>
      <c r="HW1336" s="16"/>
      <c r="HX1336" s="16"/>
      <c r="HY1336" s="16"/>
      <c r="HZ1336" s="16"/>
      <c r="IA1336" s="16"/>
      <c r="IB1336" s="16"/>
      <c r="IC1336" s="16"/>
      <c r="ID1336" s="16"/>
      <c r="IE1336" s="16"/>
      <c r="IF1336" s="16"/>
      <c r="IG1336" s="16"/>
      <c r="IH1336" s="16"/>
      <c r="II1336" s="16"/>
      <c r="IJ1336" s="16"/>
      <c r="IK1336" s="16"/>
      <c r="IL1336" s="16"/>
      <c r="IM1336" s="16"/>
      <c r="IN1336" s="16"/>
      <c r="IO1336" s="16"/>
      <c r="IP1336" s="16"/>
      <c r="IQ1336" s="16"/>
      <c r="IR1336" s="16"/>
      <c r="IS1336" s="16"/>
      <c r="IT1336" s="16"/>
      <c r="IU1336" s="16"/>
      <c r="IV1336" s="16"/>
      <c r="IW1336" s="16"/>
      <c r="IX1336" s="16"/>
      <c r="IY1336" s="16"/>
      <c r="IZ1336" s="16"/>
      <c r="JA1336" s="16"/>
      <c r="JB1336" s="16"/>
      <c r="JC1336" s="16"/>
      <c r="JD1336" s="16"/>
      <c r="JE1336" s="16"/>
      <c r="JF1336" s="16"/>
      <c r="JG1336" s="16"/>
      <c r="JH1336" s="16"/>
      <c r="JI1336" s="16"/>
      <c r="JJ1336" s="16"/>
      <c r="JK1336" s="16"/>
      <c r="JL1336" s="16"/>
      <c r="JM1336" s="16"/>
      <c r="JN1336" s="16"/>
      <c r="JO1336" s="16"/>
      <c r="JP1336" s="16"/>
    </row>
    <row r="1337" spans="2:276" s="18" customFormat="1" ht="15.75" customHeight="1" x14ac:dyDescent="0.25">
      <c r="B1337" s="16"/>
      <c r="C1337" s="16"/>
      <c r="D1337" s="16"/>
      <c r="E1337" s="16"/>
      <c r="F1337" s="16"/>
      <c r="G1337" s="16"/>
      <c r="H1337" s="16"/>
      <c r="I1337" s="16"/>
      <c r="J1337" s="16"/>
      <c r="K1337" s="16"/>
      <c r="L1337" s="16"/>
      <c r="M1337" s="16"/>
      <c r="N1337" s="16"/>
      <c r="O1337" s="16"/>
      <c r="P1337" s="16"/>
      <c r="Q1337" s="16"/>
      <c r="R1337" s="16"/>
      <c r="S1337" s="16"/>
      <c r="T1337" s="16"/>
      <c r="U1337" s="16"/>
      <c r="V1337" s="16"/>
      <c r="W1337" s="16"/>
      <c r="X1337" s="16"/>
      <c r="Y1337" s="16"/>
      <c r="Z1337" s="16"/>
      <c r="AA1337" s="16"/>
      <c r="AB1337" s="16"/>
      <c r="AC1337" s="16"/>
      <c r="AD1337" s="16"/>
      <c r="AE1337" s="16"/>
      <c r="AF1337" s="16"/>
      <c r="AG1337" s="16"/>
      <c r="AH1337" s="16"/>
      <c r="AI1337" s="16"/>
      <c r="AJ1337" s="16"/>
      <c r="AK1337" s="16"/>
      <c r="AL1337" s="16"/>
      <c r="AM1337" s="16"/>
      <c r="AN1337" s="16"/>
      <c r="AO1337" s="16"/>
      <c r="AP1337" s="16"/>
      <c r="AQ1337" s="16"/>
      <c r="AR1337" s="16"/>
      <c r="AS1337" s="16"/>
      <c r="AT1337" s="16"/>
      <c r="AU1337" s="16"/>
      <c r="AV1337" s="16"/>
      <c r="AW1337" s="16"/>
      <c r="AX1337" s="16"/>
      <c r="AY1337" s="16"/>
      <c r="AZ1337" s="16"/>
      <c r="BA1337" s="16"/>
      <c r="BB1337" s="16"/>
      <c r="BC1337" s="16"/>
      <c r="BD1337" s="16"/>
      <c r="BE1337" s="16"/>
      <c r="BF1337" s="16"/>
      <c r="BG1337" s="16"/>
      <c r="BH1337" s="16"/>
      <c r="BI1337" s="16"/>
      <c r="BJ1337" s="16"/>
      <c r="BK1337" s="16"/>
      <c r="BL1337" s="16"/>
      <c r="BM1337" s="16"/>
      <c r="BN1337" s="16"/>
      <c r="BO1337" s="16"/>
      <c r="BP1337" s="16"/>
      <c r="BQ1337" s="16"/>
      <c r="BR1337" s="16"/>
      <c r="BS1337" s="16"/>
      <c r="BT1337" s="16"/>
      <c r="BU1337" s="16"/>
      <c r="BV1337" s="16"/>
      <c r="BW1337" s="16"/>
      <c r="BX1337" s="16"/>
      <c r="BY1337" s="16"/>
      <c r="BZ1337" s="16"/>
      <c r="CA1337" s="16"/>
      <c r="CB1337" s="16"/>
      <c r="CC1337" s="16"/>
      <c r="CD1337" s="16"/>
      <c r="CE1337" s="16"/>
      <c r="CF1337" s="16"/>
      <c r="CG1337" s="16"/>
      <c r="CH1337" s="16"/>
      <c r="CI1337" s="16"/>
      <c r="CJ1337" s="16"/>
      <c r="CK1337" s="16"/>
      <c r="CL1337" s="16"/>
      <c r="CM1337" s="16"/>
      <c r="CN1337" s="16"/>
      <c r="CO1337" s="16"/>
      <c r="CP1337" s="16"/>
      <c r="CQ1337" s="16"/>
      <c r="CR1337" s="16"/>
      <c r="CS1337" s="16"/>
      <c r="CT1337" s="16"/>
      <c r="CU1337" s="16"/>
      <c r="CV1337" s="16"/>
      <c r="CW1337" s="16"/>
      <c r="CX1337" s="16"/>
      <c r="CY1337" s="16"/>
      <c r="CZ1337" s="16"/>
      <c r="DA1337" s="16"/>
      <c r="DB1337" s="16"/>
      <c r="DC1337" s="16"/>
      <c r="DD1337" s="16"/>
      <c r="DE1337" s="16"/>
      <c r="DF1337" s="16"/>
      <c r="DG1337" s="16"/>
      <c r="DH1337" s="16"/>
      <c r="DI1337" s="16"/>
      <c r="DJ1337" s="16"/>
      <c r="DK1337" s="16"/>
      <c r="DL1337" s="16"/>
      <c r="DM1337" s="16"/>
      <c r="DN1337" s="16"/>
      <c r="DO1337" s="16"/>
      <c r="DP1337" s="16"/>
      <c r="DQ1337" s="16"/>
      <c r="DR1337" s="16"/>
      <c r="DS1337" s="16"/>
      <c r="DT1337" s="16"/>
      <c r="DU1337" s="16"/>
      <c r="DV1337" s="16"/>
      <c r="DW1337" s="16"/>
      <c r="DX1337" s="16"/>
      <c r="DY1337" s="16"/>
      <c r="DZ1337" s="16"/>
      <c r="EA1337" s="16"/>
      <c r="EB1337" s="16"/>
      <c r="EC1337" s="16"/>
      <c r="ED1337" s="16"/>
      <c r="EE1337" s="16"/>
      <c r="EF1337" s="16"/>
      <c r="EG1337" s="16"/>
      <c r="EH1337" s="16"/>
      <c r="EI1337" s="16"/>
      <c r="EJ1337" s="16"/>
      <c r="EK1337" s="16"/>
      <c r="EL1337" s="16"/>
      <c r="EM1337" s="16"/>
      <c r="EN1337" s="16"/>
      <c r="EO1337" s="16"/>
      <c r="EP1337" s="16"/>
      <c r="EQ1337" s="16"/>
      <c r="ER1337" s="16"/>
      <c r="ES1337" s="16"/>
      <c r="ET1337" s="16"/>
      <c r="EU1337" s="16"/>
      <c r="EV1337" s="16"/>
      <c r="EW1337" s="16"/>
      <c r="EX1337" s="16"/>
      <c r="EY1337" s="16"/>
      <c r="EZ1337" s="16"/>
      <c r="FA1337" s="16"/>
      <c r="FB1337" s="16"/>
      <c r="FC1337" s="16"/>
      <c r="FD1337" s="16"/>
      <c r="FE1337" s="16"/>
      <c r="FF1337" s="16"/>
      <c r="FG1337" s="16"/>
      <c r="FH1337" s="16"/>
      <c r="FI1337" s="16"/>
      <c r="FJ1337" s="16"/>
      <c r="FK1337" s="16"/>
      <c r="FL1337" s="16"/>
      <c r="FM1337" s="16"/>
      <c r="FN1337" s="16"/>
      <c r="FO1337" s="16"/>
      <c r="FP1337" s="16"/>
      <c r="FQ1337" s="16"/>
      <c r="FR1337" s="16"/>
      <c r="FS1337" s="16"/>
      <c r="FT1337" s="16"/>
      <c r="FU1337" s="16"/>
      <c r="FV1337" s="16"/>
      <c r="FW1337" s="16"/>
      <c r="FX1337" s="16"/>
      <c r="FY1337" s="16"/>
      <c r="FZ1337" s="16"/>
      <c r="GA1337" s="16"/>
      <c r="GB1337" s="16"/>
      <c r="GC1337" s="16"/>
      <c r="GD1337" s="16"/>
      <c r="GE1337" s="16"/>
      <c r="GF1337" s="16"/>
      <c r="GG1337" s="16"/>
      <c r="GH1337" s="16"/>
      <c r="GI1337" s="16"/>
      <c r="GJ1337" s="16"/>
      <c r="GK1337" s="16"/>
      <c r="GL1337" s="16"/>
      <c r="GM1337" s="16"/>
      <c r="GN1337" s="16"/>
      <c r="GO1337" s="16"/>
      <c r="GP1337" s="16"/>
      <c r="GQ1337" s="16"/>
      <c r="GR1337" s="16"/>
      <c r="GS1337" s="16"/>
      <c r="GT1337" s="16"/>
      <c r="GU1337" s="16"/>
      <c r="GV1337" s="16"/>
      <c r="GW1337" s="16"/>
      <c r="GX1337" s="16"/>
      <c r="GY1337" s="16"/>
      <c r="GZ1337" s="16"/>
      <c r="HA1337" s="16"/>
      <c r="HB1337" s="16"/>
      <c r="HC1337" s="16"/>
      <c r="HD1337" s="16"/>
      <c r="HE1337" s="16"/>
      <c r="HF1337" s="16"/>
      <c r="HG1337" s="16"/>
      <c r="HH1337" s="16"/>
      <c r="HI1337" s="16"/>
      <c r="HJ1337" s="16"/>
      <c r="HK1337" s="16"/>
      <c r="HL1337" s="16"/>
      <c r="HM1337" s="16"/>
      <c r="HN1337" s="16"/>
      <c r="HO1337" s="16"/>
      <c r="HP1337" s="16"/>
      <c r="HQ1337" s="16"/>
      <c r="HR1337" s="16"/>
      <c r="HS1337" s="16"/>
      <c r="HT1337" s="16"/>
      <c r="HU1337" s="16"/>
      <c r="HV1337" s="16"/>
      <c r="HW1337" s="16"/>
      <c r="HX1337" s="16"/>
      <c r="HY1337" s="16"/>
      <c r="HZ1337" s="16"/>
      <c r="IA1337" s="16"/>
      <c r="IB1337" s="16"/>
      <c r="IC1337" s="16"/>
      <c r="ID1337" s="16"/>
      <c r="IE1337" s="16"/>
      <c r="IF1337" s="16"/>
      <c r="IG1337" s="16"/>
      <c r="IH1337" s="16"/>
      <c r="II1337" s="16"/>
      <c r="IJ1337" s="16"/>
      <c r="IK1337" s="16"/>
      <c r="IL1337" s="16"/>
      <c r="IM1337" s="16"/>
      <c r="IN1337" s="16"/>
      <c r="IO1337" s="16"/>
      <c r="IP1337" s="16"/>
      <c r="IQ1337" s="16"/>
      <c r="IR1337" s="16"/>
      <c r="IS1337" s="16"/>
      <c r="IT1337" s="16"/>
      <c r="IU1337" s="16"/>
      <c r="IV1337" s="16"/>
      <c r="IW1337" s="16"/>
      <c r="IX1337" s="16"/>
      <c r="IY1337" s="16"/>
      <c r="IZ1337" s="16"/>
      <c r="JA1337" s="16"/>
      <c r="JB1337" s="16"/>
      <c r="JC1337" s="16"/>
      <c r="JD1337" s="16"/>
      <c r="JE1337" s="16"/>
      <c r="JF1337" s="16"/>
      <c r="JG1337" s="16"/>
      <c r="JH1337" s="16"/>
      <c r="JI1337" s="16"/>
      <c r="JJ1337" s="16"/>
      <c r="JK1337" s="16"/>
      <c r="JL1337" s="16"/>
      <c r="JM1337" s="16"/>
      <c r="JN1337" s="16"/>
      <c r="JO1337" s="16"/>
      <c r="JP1337" s="16"/>
    </row>
    <row r="1338" spans="2:276" s="18" customFormat="1" ht="15.75" customHeight="1" x14ac:dyDescent="0.25">
      <c r="B1338" s="16"/>
      <c r="C1338" s="16"/>
      <c r="D1338" s="16"/>
      <c r="E1338" s="16"/>
      <c r="F1338" s="16"/>
      <c r="G1338" s="16"/>
      <c r="H1338" s="16"/>
      <c r="I1338" s="16"/>
      <c r="J1338" s="16"/>
      <c r="K1338" s="16"/>
      <c r="L1338" s="16"/>
      <c r="M1338" s="16"/>
      <c r="N1338" s="16"/>
      <c r="O1338" s="16"/>
      <c r="P1338" s="16"/>
      <c r="Q1338" s="16"/>
      <c r="R1338" s="16"/>
      <c r="S1338" s="16"/>
      <c r="T1338" s="16"/>
      <c r="U1338" s="16"/>
      <c r="V1338" s="16"/>
      <c r="W1338" s="16"/>
      <c r="X1338" s="16"/>
      <c r="Y1338" s="16"/>
      <c r="Z1338" s="16"/>
      <c r="AA1338" s="16"/>
      <c r="AB1338" s="16"/>
      <c r="AC1338" s="16"/>
      <c r="AD1338" s="16"/>
      <c r="AE1338" s="16"/>
      <c r="AF1338" s="16"/>
      <c r="AG1338" s="16"/>
      <c r="AH1338" s="16"/>
      <c r="AI1338" s="16"/>
      <c r="AJ1338" s="16"/>
      <c r="AK1338" s="16"/>
      <c r="AL1338" s="16"/>
      <c r="AM1338" s="16"/>
      <c r="AN1338" s="16"/>
      <c r="AO1338" s="16"/>
      <c r="AP1338" s="16"/>
      <c r="AQ1338" s="16"/>
      <c r="AR1338" s="16"/>
      <c r="AS1338" s="16"/>
      <c r="AT1338" s="16"/>
      <c r="AU1338" s="16"/>
      <c r="AV1338" s="16"/>
      <c r="AW1338" s="16"/>
      <c r="AX1338" s="16"/>
      <c r="AY1338" s="16"/>
      <c r="AZ1338" s="16"/>
      <c r="BA1338" s="16"/>
      <c r="BB1338" s="16"/>
      <c r="BC1338" s="16"/>
      <c r="BD1338" s="16"/>
      <c r="BE1338" s="16"/>
      <c r="BF1338" s="16"/>
      <c r="BG1338" s="16"/>
      <c r="BH1338" s="16"/>
      <c r="BI1338" s="16"/>
      <c r="BJ1338" s="16"/>
      <c r="BK1338" s="16"/>
      <c r="BL1338" s="16"/>
      <c r="BM1338" s="16"/>
      <c r="BN1338" s="16"/>
      <c r="BO1338" s="16"/>
      <c r="BP1338" s="16"/>
      <c r="BQ1338" s="16"/>
      <c r="BR1338" s="16"/>
      <c r="BS1338" s="16"/>
      <c r="BT1338" s="16"/>
      <c r="BU1338" s="16"/>
      <c r="BV1338" s="16"/>
      <c r="BW1338" s="16"/>
      <c r="BX1338" s="16"/>
      <c r="BY1338" s="16"/>
      <c r="BZ1338" s="16"/>
      <c r="CA1338" s="16"/>
      <c r="CB1338" s="16"/>
      <c r="CC1338" s="16"/>
      <c r="CD1338" s="16"/>
      <c r="CE1338" s="16"/>
      <c r="CF1338" s="16"/>
      <c r="CG1338" s="16"/>
      <c r="CH1338" s="16"/>
      <c r="CI1338" s="16"/>
      <c r="CJ1338" s="16"/>
      <c r="CK1338" s="16"/>
      <c r="CL1338" s="16"/>
      <c r="CM1338" s="16"/>
      <c r="CN1338" s="16"/>
      <c r="CO1338" s="16"/>
      <c r="CP1338" s="16"/>
      <c r="CQ1338" s="16"/>
      <c r="CR1338" s="16"/>
      <c r="CS1338" s="16"/>
      <c r="CT1338" s="16"/>
      <c r="CU1338" s="16"/>
      <c r="CV1338" s="16"/>
      <c r="CW1338" s="16"/>
      <c r="CX1338" s="16"/>
      <c r="CY1338" s="16"/>
      <c r="CZ1338" s="16"/>
      <c r="DA1338" s="16"/>
      <c r="DB1338" s="16"/>
      <c r="DC1338" s="16"/>
      <c r="DD1338" s="16"/>
      <c r="DE1338" s="16"/>
      <c r="DF1338" s="16"/>
      <c r="DG1338" s="16"/>
      <c r="DH1338" s="16"/>
      <c r="DI1338" s="16"/>
      <c r="DJ1338" s="16"/>
      <c r="DK1338" s="16"/>
      <c r="DL1338" s="16"/>
      <c r="DM1338" s="16"/>
      <c r="DN1338" s="16"/>
      <c r="DO1338" s="16"/>
      <c r="DP1338" s="16"/>
      <c r="DQ1338" s="16"/>
      <c r="DR1338" s="16"/>
      <c r="DS1338" s="16"/>
      <c r="DT1338" s="16"/>
      <c r="DU1338" s="16"/>
      <c r="DV1338" s="16"/>
      <c r="DW1338" s="16"/>
      <c r="DX1338" s="16"/>
      <c r="DY1338" s="16"/>
      <c r="DZ1338" s="16"/>
      <c r="EA1338" s="16"/>
      <c r="EB1338" s="16"/>
      <c r="EC1338" s="16"/>
      <c r="ED1338" s="16"/>
      <c r="EE1338" s="16"/>
      <c r="EF1338" s="16"/>
      <c r="EG1338" s="16"/>
      <c r="EH1338" s="16"/>
      <c r="EI1338" s="16"/>
      <c r="EJ1338" s="16"/>
      <c r="EK1338" s="16"/>
      <c r="EL1338" s="16"/>
      <c r="EM1338" s="16"/>
      <c r="EN1338" s="16"/>
      <c r="EO1338" s="16"/>
      <c r="EP1338" s="16"/>
      <c r="EQ1338" s="16"/>
      <c r="ER1338" s="16"/>
      <c r="ES1338" s="16"/>
      <c r="ET1338" s="16"/>
      <c r="EU1338" s="16"/>
      <c r="EV1338" s="16"/>
      <c r="EW1338" s="16"/>
      <c r="EX1338" s="16"/>
      <c r="EY1338" s="16"/>
      <c r="EZ1338" s="16"/>
      <c r="FA1338" s="16"/>
      <c r="FB1338" s="16"/>
      <c r="FC1338" s="16"/>
      <c r="FD1338" s="16"/>
      <c r="FE1338" s="16"/>
      <c r="FF1338" s="16"/>
      <c r="FG1338" s="16"/>
      <c r="FH1338" s="16"/>
      <c r="FI1338" s="16"/>
      <c r="FJ1338" s="16"/>
      <c r="FK1338" s="16"/>
      <c r="FL1338" s="16"/>
      <c r="FM1338" s="16"/>
      <c r="FN1338" s="16"/>
      <c r="FO1338" s="16"/>
      <c r="FP1338" s="16"/>
      <c r="FQ1338" s="16"/>
      <c r="FR1338" s="16"/>
      <c r="FS1338" s="16"/>
      <c r="FT1338" s="16"/>
      <c r="FU1338" s="16"/>
      <c r="FV1338" s="16"/>
      <c r="FW1338" s="16"/>
      <c r="FX1338" s="16"/>
      <c r="FY1338" s="16"/>
      <c r="FZ1338" s="16"/>
      <c r="GA1338" s="16"/>
      <c r="GB1338" s="16"/>
      <c r="GC1338" s="16"/>
      <c r="GD1338" s="16"/>
      <c r="GE1338" s="16"/>
      <c r="GF1338" s="16"/>
      <c r="GG1338" s="16"/>
      <c r="GH1338" s="16"/>
      <c r="GI1338" s="16"/>
      <c r="GJ1338" s="16"/>
      <c r="GK1338" s="16"/>
      <c r="GL1338" s="16"/>
      <c r="GM1338" s="16"/>
      <c r="GN1338" s="16"/>
      <c r="GO1338" s="16"/>
      <c r="GP1338" s="16"/>
      <c r="GQ1338" s="16"/>
      <c r="GR1338" s="16"/>
      <c r="GS1338" s="16"/>
      <c r="GT1338" s="16"/>
      <c r="GU1338" s="16"/>
      <c r="GV1338" s="16"/>
      <c r="GW1338" s="16"/>
      <c r="GX1338" s="16"/>
      <c r="GY1338" s="16"/>
      <c r="GZ1338" s="16"/>
      <c r="HA1338" s="16"/>
      <c r="HB1338" s="16"/>
      <c r="HC1338" s="16"/>
      <c r="HD1338" s="16"/>
      <c r="HE1338" s="16"/>
      <c r="HF1338" s="16"/>
      <c r="HG1338" s="16"/>
      <c r="HH1338" s="16"/>
      <c r="HI1338" s="16"/>
      <c r="HJ1338" s="16"/>
      <c r="HK1338" s="16"/>
      <c r="HL1338" s="16"/>
      <c r="HM1338" s="16"/>
      <c r="HN1338" s="16"/>
      <c r="HO1338" s="16"/>
      <c r="HP1338" s="16"/>
      <c r="HQ1338" s="16"/>
      <c r="HR1338" s="16"/>
      <c r="HS1338" s="16"/>
      <c r="HT1338" s="16"/>
      <c r="HU1338" s="16"/>
      <c r="HV1338" s="16"/>
      <c r="HW1338" s="16"/>
      <c r="HX1338" s="16"/>
      <c r="HY1338" s="16"/>
      <c r="HZ1338" s="16"/>
      <c r="IA1338" s="16"/>
      <c r="IB1338" s="16"/>
      <c r="IC1338" s="16"/>
      <c r="ID1338" s="16"/>
      <c r="IE1338" s="16"/>
      <c r="IF1338" s="16"/>
      <c r="IG1338" s="16"/>
      <c r="IH1338" s="16"/>
      <c r="II1338" s="16"/>
      <c r="IJ1338" s="16"/>
      <c r="IK1338" s="16"/>
      <c r="IL1338" s="16"/>
      <c r="IM1338" s="16"/>
      <c r="IN1338" s="16"/>
      <c r="IO1338" s="16"/>
      <c r="IP1338" s="16"/>
      <c r="IQ1338" s="16"/>
      <c r="IR1338" s="16"/>
      <c r="IS1338" s="16"/>
      <c r="IT1338" s="16"/>
      <c r="IU1338" s="16"/>
      <c r="IV1338" s="16"/>
      <c r="IW1338" s="16"/>
      <c r="IX1338" s="16"/>
      <c r="IY1338" s="16"/>
      <c r="IZ1338" s="16"/>
      <c r="JA1338" s="16"/>
      <c r="JB1338" s="16"/>
      <c r="JC1338" s="16"/>
      <c r="JD1338" s="16"/>
      <c r="JE1338" s="16"/>
      <c r="JF1338" s="16"/>
      <c r="JG1338" s="16"/>
      <c r="JH1338" s="16"/>
      <c r="JI1338" s="16"/>
      <c r="JJ1338" s="16"/>
      <c r="JK1338" s="16"/>
      <c r="JL1338" s="16"/>
      <c r="JM1338" s="16"/>
      <c r="JN1338" s="16"/>
      <c r="JO1338" s="16"/>
      <c r="JP1338" s="16"/>
    </row>
    <row r="1339" spans="2:276" s="18" customFormat="1" ht="15.75" customHeight="1" x14ac:dyDescent="0.25">
      <c r="B1339" s="16"/>
      <c r="C1339" s="16"/>
      <c r="D1339" s="16"/>
      <c r="E1339" s="16"/>
      <c r="F1339" s="16"/>
      <c r="G1339" s="16"/>
      <c r="H1339" s="16"/>
      <c r="I1339" s="16"/>
      <c r="J1339" s="16"/>
      <c r="K1339" s="16"/>
      <c r="L1339" s="16"/>
      <c r="M1339" s="16"/>
      <c r="N1339" s="16"/>
      <c r="O1339" s="16"/>
      <c r="P1339" s="16"/>
      <c r="Q1339" s="16"/>
      <c r="R1339" s="16"/>
      <c r="S1339" s="16"/>
      <c r="T1339" s="16"/>
      <c r="U1339" s="16"/>
      <c r="V1339" s="16"/>
      <c r="W1339" s="16"/>
      <c r="X1339" s="16"/>
      <c r="Y1339" s="16"/>
      <c r="Z1339" s="16"/>
      <c r="AA1339" s="16"/>
      <c r="AB1339" s="16"/>
      <c r="AC1339" s="16"/>
      <c r="AD1339" s="16"/>
      <c r="AE1339" s="16"/>
      <c r="AF1339" s="16"/>
      <c r="AG1339" s="16"/>
      <c r="AH1339" s="16"/>
      <c r="AI1339" s="16"/>
      <c r="AJ1339" s="16"/>
      <c r="AK1339" s="16"/>
      <c r="AL1339" s="16"/>
      <c r="AM1339" s="16"/>
      <c r="AN1339" s="16"/>
      <c r="AO1339" s="16"/>
      <c r="AP1339" s="16"/>
      <c r="AQ1339" s="16"/>
      <c r="AR1339" s="16"/>
      <c r="AS1339" s="16"/>
      <c r="AT1339" s="16"/>
      <c r="AU1339" s="16"/>
      <c r="AV1339" s="16"/>
      <c r="AW1339" s="16"/>
      <c r="AX1339" s="16"/>
      <c r="AY1339" s="16"/>
      <c r="AZ1339" s="16"/>
      <c r="BA1339" s="16"/>
      <c r="BB1339" s="16"/>
      <c r="BC1339" s="16"/>
      <c r="BD1339" s="16"/>
      <c r="BE1339" s="16"/>
      <c r="BF1339" s="16"/>
      <c r="BG1339" s="16"/>
      <c r="BH1339" s="16"/>
      <c r="BI1339" s="16"/>
      <c r="BJ1339" s="16"/>
      <c r="BK1339" s="16"/>
      <c r="BL1339" s="16"/>
      <c r="BM1339" s="16"/>
      <c r="BN1339" s="16"/>
      <c r="BO1339" s="16"/>
      <c r="BP1339" s="16"/>
      <c r="BQ1339" s="16"/>
      <c r="BR1339" s="16"/>
      <c r="BS1339" s="16"/>
      <c r="BT1339" s="16"/>
      <c r="BU1339" s="16"/>
      <c r="BV1339" s="16"/>
      <c r="BW1339" s="16"/>
      <c r="BX1339" s="16"/>
      <c r="BY1339" s="16"/>
      <c r="BZ1339" s="16"/>
      <c r="CA1339" s="16"/>
      <c r="CB1339" s="16"/>
      <c r="CC1339" s="16"/>
      <c r="CD1339" s="16"/>
      <c r="CE1339" s="16"/>
      <c r="CF1339" s="16"/>
      <c r="CG1339" s="16"/>
      <c r="CH1339" s="16"/>
      <c r="CI1339" s="16"/>
      <c r="CJ1339" s="16"/>
      <c r="CK1339" s="16"/>
      <c r="CL1339" s="16"/>
      <c r="CM1339" s="16"/>
      <c r="CN1339" s="16"/>
      <c r="CO1339" s="16"/>
      <c r="CP1339" s="16"/>
      <c r="CQ1339" s="16"/>
      <c r="CR1339" s="16"/>
      <c r="CS1339" s="16"/>
      <c r="CT1339" s="16"/>
      <c r="CU1339" s="16"/>
      <c r="CV1339" s="16"/>
      <c r="CW1339" s="16"/>
      <c r="CX1339" s="16"/>
      <c r="CY1339" s="16"/>
      <c r="CZ1339" s="16"/>
      <c r="DA1339" s="16"/>
      <c r="DB1339" s="16"/>
      <c r="DC1339" s="16"/>
      <c r="DD1339" s="16"/>
      <c r="DE1339" s="16"/>
      <c r="DF1339" s="16"/>
      <c r="DG1339" s="16"/>
      <c r="DH1339" s="16"/>
      <c r="DI1339" s="16"/>
      <c r="DJ1339" s="16"/>
      <c r="DK1339" s="16"/>
      <c r="DL1339" s="16"/>
      <c r="DM1339" s="16"/>
      <c r="DN1339" s="16"/>
      <c r="DO1339" s="16"/>
      <c r="DP1339" s="16"/>
      <c r="DQ1339" s="16"/>
      <c r="DR1339" s="16"/>
      <c r="DS1339" s="16"/>
      <c r="DT1339" s="16"/>
      <c r="DU1339" s="16"/>
      <c r="DV1339" s="16"/>
      <c r="DW1339" s="16"/>
      <c r="DX1339" s="16"/>
      <c r="DY1339" s="16"/>
      <c r="DZ1339" s="16"/>
      <c r="EA1339" s="16"/>
      <c r="EB1339" s="16"/>
      <c r="EC1339" s="16"/>
      <c r="ED1339" s="16"/>
      <c r="EE1339" s="16"/>
      <c r="EF1339" s="16"/>
      <c r="EG1339" s="16"/>
      <c r="EH1339" s="16"/>
      <c r="EI1339" s="16"/>
      <c r="EJ1339" s="16"/>
      <c r="EK1339" s="16"/>
      <c r="EL1339" s="16"/>
      <c r="EM1339" s="16"/>
      <c r="EN1339" s="16"/>
      <c r="EO1339" s="16"/>
      <c r="EP1339" s="16"/>
      <c r="EQ1339" s="16"/>
      <c r="ER1339" s="16"/>
      <c r="ES1339" s="16"/>
      <c r="ET1339" s="16"/>
      <c r="EU1339" s="16"/>
      <c r="EV1339" s="16"/>
      <c r="EW1339" s="16"/>
      <c r="EX1339" s="16"/>
      <c r="EY1339" s="16"/>
      <c r="EZ1339" s="16"/>
      <c r="FA1339" s="16"/>
      <c r="FB1339" s="16"/>
      <c r="FC1339" s="16"/>
      <c r="FD1339" s="16"/>
      <c r="FE1339" s="16"/>
      <c r="FF1339" s="16"/>
      <c r="FG1339" s="16"/>
      <c r="FH1339" s="16"/>
      <c r="FI1339" s="16"/>
      <c r="FJ1339" s="16"/>
      <c r="FK1339" s="16"/>
      <c r="FL1339" s="16"/>
      <c r="FM1339" s="16"/>
      <c r="FN1339" s="16"/>
      <c r="FO1339" s="16"/>
      <c r="FP1339" s="16"/>
      <c r="FQ1339" s="16"/>
      <c r="FR1339" s="16"/>
      <c r="FS1339" s="16"/>
      <c r="FT1339" s="16"/>
      <c r="FU1339" s="16"/>
      <c r="FV1339" s="16"/>
      <c r="FW1339" s="16"/>
      <c r="FX1339" s="16"/>
      <c r="FY1339" s="16"/>
      <c r="FZ1339" s="16"/>
      <c r="GA1339" s="16"/>
      <c r="GB1339" s="16"/>
      <c r="GC1339" s="16"/>
      <c r="GD1339" s="16"/>
      <c r="GE1339" s="16"/>
      <c r="GF1339" s="16"/>
      <c r="GG1339" s="16"/>
      <c r="GH1339" s="16"/>
      <c r="GI1339" s="16"/>
      <c r="GJ1339" s="16"/>
      <c r="GK1339" s="16"/>
      <c r="GL1339" s="16"/>
      <c r="GM1339" s="16"/>
      <c r="GN1339" s="16"/>
      <c r="GO1339" s="16"/>
      <c r="GP1339" s="16"/>
      <c r="GQ1339" s="16"/>
      <c r="GR1339" s="16"/>
      <c r="GS1339" s="16"/>
      <c r="GT1339" s="16"/>
      <c r="GU1339" s="16"/>
      <c r="GV1339" s="16"/>
      <c r="GW1339" s="16"/>
      <c r="GX1339" s="16"/>
      <c r="GY1339" s="16"/>
      <c r="GZ1339" s="16"/>
      <c r="HA1339" s="16"/>
      <c r="HB1339" s="16"/>
      <c r="HC1339" s="16"/>
      <c r="HD1339" s="16"/>
      <c r="HE1339" s="16"/>
      <c r="HF1339" s="16"/>
      <c r="HG1339" s="16"/>
      <c r="HH1339" s="16"/>
      <c r="HI1339" s="16"/>
      <c r="HJ1339" s="16"/>
      <c r="HK1339" s="16"/>
      <c r="HL1339" s="16"/>
      <c r="HM1339" s="16"/>
      <c r="HN1339" s="16"/>
      <c r="HO1339" s="16"/>
      <c r="HP1339" s="16"/>
      <c r="HQ1339" s="16"/>
      <c r="HR1339" s="16"/>
      <c r="HS1339" s="16"/>
      <c r="HT1339" s="16"/>
      <c r="HU1339" s="16"/>
      <c r="HV1339" s="16"/>
      <c r="HW1339" s="16"/>
      <c r="HX1339" s="16"/>
      <c r="HY1339" s="16"/>
      <c r="HZ1339" s="16"/>
      <c r="IA1339" s="16"/>
      <c r="IB1339" s="16"/>
      <c r="IC1339" s="16"/>
      <c r="ID1339" s="16"/>
      <c r="IE1339" s="16"/>
      <c r="IF1339" s="16"/>
      <c r="IG1339" s="16"/>
      <c r="IH1339" s="16"/>
      <c r="II1339" s="16"/>
      <c r="IJ1339" s="16"/>
      <c r="IK1339" s="16"/>
      <c r="IL1339" s="16"/>
      <c r="IM1339" s="16"/>
      <c r="IN1339" s="16"/>
      <c r="IO1339" s="16"/>
      <c r="IP1339" s="16"/>
      <c r="IQ1339" s="16"/>
      <c r="IR1339" s="16"/>
      <c r="IS1339" s="16"/>
      <c r="IT1339" s="16"/>
      <c r="IU1339" s="16"/>
      <c r="IV1339" s="16"/>
      <c r="IW1339" s="16"/>
      <c r="IX1339" s="16"/>
      <c r="IY1339" s="16"/>
      <c r="IZ1339" s="16"/>
      <c r="JA1339" s="16"/>
      <c r="JB1339" s="16"/>
      <c r="JC1339" s="16"/>
      <c r="JD1339" s="16"/>
      <c r="JE1339" s="16"/>
      <c r="JF1339" s="16"/>
      <c r="JG1339" s="16"/>
      <c r="JH1339" s="16"/>
      <c r="JI1339" s="16"/>
      <c r="JJ1339" s="16"/>
      <c r="JK1339" s="16"/>
      <c r="JL1339" s="16"/>
      <c r="JM1339" s="16"/>
      <c r="JN1339" s="16"/>
      <c r="JO1339" s="16"/>
      <c r="JP1339" s="16"/>
    </row>
    <row r="1340" spans="2:276" s="18" customFormat="1" ht="15.75" customHeight="1" x14ac:dyDescent="0.25">
      <c r="B1340" s="16"/>
      <c r="C1340" s="16"/>
      <c r="D1340" s="16"/>
      <c r="E1340" s="16"/>
      <c r="F1340" s="16"/>
      <c r="G1340" s="16"/>
      <c r="H1340" s="16"/>
      <c r="I1340" s="16"/>
      <c r="J1340" s="16"/>
      <c r="K1340" s="16"/>
      <c r="L1340" s="16"/>
      <c r="M1340" s="16"/>
      <c r="N1340" s="16"/>
      <c r="O1340" s="16"/>
      <c r="P1340" s="16"/>
      <c r="Q1340" s="16"/>
      <c r="R1340" s="16"/>
      <c r="S1340" s="16"/>
      <c r="T1340" s="16"/>
      <c r="U1340" s="16"/>
      <c r="V1340" s="16"/>
      <c r="W1340" s="16"/>
      <c r="X1340" s="16"/>
      <c r="Y1340" s="16"/>
      <c r="Z1340" s="16"/>
      <c r="AA1340" s="16"/>
      <c r="AB1340" s="16"/>
      <c r="AC1340" s="16"/>
      <c r="AD1340" s="16"/>
      <c r="AE1340" s="16"/>
      <c r="AF1340" s="16"/>
      <c r="AG1340" s="16"/>
      <c r="AH1340" s="16"/>
      <c r="AI1340" s="16"/>
      <c r="AJ1340" s="16"/>
      <c r="AK1340" s="16"/>
      <c r="AL1340" s="16"/>
      <c r="AM1340" s="16"/>
      <c r="AN1340" s="16"/>
      <c r="AO1340" s="16"/>
      <c r="AP1340" s="16"/>
      <c r="AQ1340" s="16"/>
      <c r="AR1340" s="16"/>
      <c r="AS1340" s="16"/>
      <c r="AT1340" s="16"/>
      <c r="AU1340" s="16"/>
      <c r="AV1340" s="16"/>
      <c r="AW1340" s="16"/>
      <c r="AX1340" s="16"/>
      <c r="AY1340" s="16"/>
      <c r="AZ1340" s="16"/>
      <c r="BA1340" s="16"/>
      <c r="BB1340" s="16"/>
      <c r="BC1340" s="16"/>
      <c r="BD1340" s="16"/>
      <c r="BE1340" s="16"/>
      <c r="BF1340" s="16"/>
      <c r="BG1340" s="16"/>
      <c r="BH1340" s="16"/>
      <c r="BI1340" s="16"/>
      <c r="BJ1340" s="16"/>
      <c r="BK1340" s="16"/>
      <c r="BL1340" s="16"/>
      <c r="BM1340" s="16"/>
      <c r="BN1340" s="16"/>
      <c r="BO1340" s="16"/>
      <c r="BP1340" s="16"/>
      <c r="BQ1340" s="16"/>
      <c r="BR1340" s="16"/>
      <c r="BS1340" s="16"/>
      <c r="BT1340" s="16"/>
      <c r="BU1340" s="16"/>
      <c r="BV1340" s="16"/>
      <c r="BW1340" s="16"/>
      <c r="BX1340" s="16"/>
      <c r="BY1340" s="16"/>
      <c r="BZ1340" s="16"/>
      <c r="CA1340" s="16"/>
      <c r="CB1340" s="16"/>
      <c r="CC1340" s="16"/>
      <c r="CD1340" s="16"/>
      <c r="CE1340" s="16"/>
      <c r="CF1340" s="16"/>
      <c r="CG1340" s="16"/>
      <c r="CH1340" s="16"/>
      <c r="CI1340" s="16"/>
      <c r="CJ1340" s="16"/>
      <c r="CK1340" s="16"/>
      <c r="CL1340" s="16"/>
      <c r="CM1340" s="16"/>
      <c r="CN1340" s="16"/>
      <c r="CO1340" s="16"/>
      <c r="CP1340" s="16"/>
      <c r="CQ1340" s="16"/>
      <c r="CR1340" s="16"/>
      <c r="CS1340" s="16"/>
      <c r="CT1340" s="16"/>
      <c r="CU1340" s="16"/>
      <c r="CV1340" s="16"/>
      <c r="CW1340" s="16"/>
      <c r="CX1340" s="16"/>
      <c r="CY1340" s="16"/>
      <c r="CZ1340" s="16"/>
      <c r="DA1340" s="16"/>
      <c r="DB1340" s="16"/>
      <c r="DC1340" s="16"/>
      <c r="DD1340" s="16"/>
      <c r="DE1340" s="16"/>
      <c r="DF1340" s="16"/>
      <c r="DG1340" s="16"/>
      <c r="DH1340" s="16"/>
      <c r="DI1340" s="16"/>
      <c r="DJ1340" s="16"/>
      <c r="DK1340" s="16"/>
      <c r="DL1340" s="16"/>
      <c r="DM1340" s="16"/>
      <c r="DN1340" s="16"/>
      <c r="DO1340" s="16"/>
      <c r="DP1340" s="16"/>
      <c r="DQ1340" s="16"/>
      <c r="DR1340" s="16"/>
      <c r="DS1340" s="16"/>
      <c r="DT1340" s="16"/>
      <c r="DU1340" s="16"/>
      <c r="DV1340" s="16"/>
      <c r="DW1340" s="16"/>
      <c r="DX1340" s="16"/>
      <c r="DY1340" s="16"/>
      <c r="DZ1340" s="16"/>
      <c r="EA1340" s="16"/>
      <c r="EB1340" s="16"/>
      <c r="EC1340" s="16"/>
      <c r="ED1340" s="16"/>
      <c r="EE1340" s="16"/>
      <c r="EF1340" s="16"/>
      <c r="EG1340" s="16"/>
      <c r="EH1340" s="16"/>
      <c r="EI1340" s="16"/>
      <c r="EJ1340" s="16"/>
      <c r="EK1340" s="16"/>
      <c r="EL1340" s="16"/>
      <c r="EM1340" s="16"/>
      <c r="EN1340" s="16"/>
      <c r="EO1340" s="16"/>
      <c r="EP1340" s="16"/>
      <c r="EQ1340" s="16"/>
      <c r="ER1340" s="16"/>
      <c r="ES1340" s="16"/>
      <c r="ET1340" s="16"/>
      <c r="EU1340" s="16"/>
      <c r="EV1340" s="16"/>
      <c r="EW1340" s="16"/>
      <c r="EX1340" s="16"/>
      <c r="EY1340" s="16"/>
      <c r="EZ1340" s="16"/>
      <c r="FA1340" s="16"/>
      <c r="FB1340" s="16"/>
      <c r="FC1340" s="16"/>
      <c r="FD1340" s="16"/>
      <c r="FE1340" s="16"/>
      <c r="FF1340" s="16"/>
      <c r="FG1340" s="16"/>
      <c r="FH1340" s="16"/>
      <c r="FI1340" s="16"/>
      <c r="FJ1340" s="16"/>
      <c r="FK1340" s="16"/>
      <c r="FL1340" s="16"/>
      <c r="FM1340" s="16"/>
      <c r="FN1340" s="16"/>
      <c r="FO1340" s="16"/>
      <c r="FP1340" s="16"/>
      <c r="FQ1340" s="16"/>
      <c r="FR1340" s="16"/>
      <c r="FS1340" s="16"/>
      <c r="FT1340" s="16"/>
      <c r="FU1340" s="16"/>
      <c r="FV1340" s="16"/>
      <c r="FW1340" s="16"/>
      <c r="FX1340" s="16"/>
      <c r="FY1340" s="16"/>
      <c r="FZ1340" s="16"/>
      <c r="GA1340" s="16"/>
      <c r="GB1340" s="16"/>
      <c r="GC1340" s="16"/>
      <c r="GD1340" s="16"/>
      <c r="GE1340" s="16"/>
      <c r="GF1340" s="16"/>
      <c r="GG1340" s="16"/>
      <c r="GH1340" s="16"/>
      <c r="GI1340" s="16"/>
      <c r="GJ1340" s="16"/>
      <c r="GK1340" s="16"/>
      <c r="GL1340" s="16"/>
      <c r="GM1340" s="16"/>
      <c r="GN1340" s="16"/>
      <c r="GO1340" s="16"/>
      <c r="GP1340" s="16"/>
      <c r="GQ1340" s="16"/>
      <c r="GR1340" s="16"/>
      <c r="GS1340" s="16"/>
      <c r="GT1340" s="16"/>
      <c r="GU1340" s="16"/>
      <c r="GV1340" s="16"/>
      <c r="GW1340" s="16"/>
      <c r="GX1340" s="16"/>
      <c r="GY1340" s="16"/>
      <c r="GZ1340" s="16"/>
      <c r="HA1340" s="16"/>
      <c r="HB1340" s="16"/>
      <c r="HC1340" s="16"/>
      <c r="HD1340" s="16"/>
      <c r="HE1340" s="16"/>
      <c r="HF1340" s="16"/>
      <c r="HG1340" s="16"/>
      <c r="HH1340" s="16"/>
      <c r="HI1340" s="16"/>
      <c r="HJ1340" s="16"/>
      <c r="HK1340" s="16"/>
      <c r="HL1340" s="16"/>
      <c r="HM1340" s="16"/>
      <c r="HN1340" s="16"/>
      <c r="HO1340" s="16"/>
      <c r="HP1340" s="16"/>
      <c r="HQ1340" s="16"/>
      <c r="HR1340" s="16"/>
      <c r="HS1340" s="16"/>
      <c r="HT1340" s="16"/>
      <c r="HU1340" s="16"/>
      <c r="HV1340" s="16"/>
      <c r="HW1340" s="16"/>
      <c r="HX1340" s="16"/>
      <c r="HY1340" s="16"/>
      <c r="HZ1340" s="16"/>
      <c r="IA1340" s="16"/>
      <c r="IB1340" s="16"/>
      <c r="IC1340" s="16"/>
      <c r="ID1340" s="16"/>
      <c r="IE1340" s="16"/>
      <c r="IF1340" s="16"/>
      <c r="IG1340" s="16"/>
      <c r="IH1340" s="16"/>
      <c r="II1340" s="16"/>
      <c r="IJ1340" s="16"/>
      <c r="IK1340" s="16"/>
      <c r="IL1340" s="16"/>
      <c r="IM1340" s="16"/>
      <c r="IN1340" s="16"/>
      <c r="IO1340" s="16"/>
      <c r="IP1340" s="16"/>
      <c r="IQ1340" s="16"/>
      <c r="IR1340" s="16"/>
      <c r="IS1340" s="16"/>
      <c r="IT1340" s="16"/>
      <c r="IU1340" s="16"/>
      <c r="IV1340" s="16"/>
      <c r="IW1340" s="16"/>
      <c r="IX1340" s="16"/>
      <c r="IY1340" s="16"/>
      <c r="IZ1340" s="16"/>
      <c r="JA1340" s="16"/>
      <c r="JB1340" s="16"/>
      <c r="JC1340" s="16"/>
      <c r="JD1340" s="16"/>
      <c r="JE1340" s="16"/>
      <c r="JF1340" s="16"/>
      <c r="JG1340" s="16"/>
      <c r="JH1340" s="16"/>
      <c r="JI1340" s="16"/>
      <c r="JJ1340" s="16"/>
      <c r="JK1340" s="16"/>
      <c r="JL1340" s="16"/>
      <c r="JM1340" s="16"/>
      <c r="JN1340" s="16"/>
      <c r="JO1340" s="16"/>
      <c r="JP1340" s="16"/>
    </row>
    <row r="1341" spans="2:276" s="18" customFormat="1" ht="15.75" customHeight="1" x14ac:dyDescent="0.25">
      <c r="B1341" s="16"/>
      <c r="C1341" s="16"/>
      <c r="D1341" s="16"/>
      <c r="E1341" s="16"/>
      <c r="F1341" s="16"/>
      <c r="G1341" s="16"/>
      <c r="H1341" s="16"/>
      <c r="I1341" s="16"/>
      <c r="J1341" s="16"/>
      <c r="K1341" s="16"/>
      <c r="L1341" s="16"/>
      <c r="M1341" s="16"/>
      <c r="N1341" s="16"/>
      <c r="O1341" s="16"/>
      <c r="P1341" s="16"/>
      <c r="Q1341" s="16"/>
      <c r="R1341" s="16"/>
      <c r="S1341" s="16"/>
      <c r="T1341" s="16"/>
      <c r="U1341" s="16"/>
      <c r="V1341" s="16"/>
      <c r="W1341" s="16"/>
      <c r="X1341" s="16"/>
      <c r="Y1341" s="16"/>
      <c r="Z1341" s="16"/>
      <c r="AA1341" s="16"/>
      <c r="AB1341" s="16"/>
      <c r="AC1341" s="16"/>
      <c r="AD1341" s="16"/>
      <c r="AE1341" s="16"/>
      <c r="AF1341" s="16"/>
      <c r="AG1341" s="16"/>
      <c r="AH1341" s="16"/>
      <c r="AI1341" s="16"/>
      <c r="AJ1341" s="16"/>
      <c r="AK1341" s="16"/>
      <c r="AL1341" s="16"/>
      <c r="AM1341" s="16"/>
      <c r="AN1341" s="16"/>
      <c r="AO1341" s="16"/>
      <c r="AP1341" s="16"/>
      <c r="AQ1341" s="16"/>
      <c r="AR1341" s="16"/>
      <c r="AS1341" s="16"/>
      <c r="AT1341" s="16"/>
      <c r="AU1341" s="16"/>
      <c r="AV1341" s="16"/>
      <c r="AW1341" s="16"/>
      <c r="AX1341" s="16"/>
      <c r="AY1341" s="16"/>
      <c r="AZ1341" s="16"/>
      <c r="BA1341" s="16"/>
      <c r="BB1341" s="16"/>
      <c r="BC1341" s="16"/>
      <c r="BD1341" s="16"/>
      <c r="BE1341" s="16"/>
      <c r="BF1341" s="16"/>
      <c r="BG1341" s="16"/>
      <c r="BH1341" s="16"/>
      <c r="BI1341" s="16"/>
      <c r="BJ1341" s="16"/>
      <c r="BK1341" s="16"/>
      <c r="BL1341" s="16"/>
      <c r="BM1341" s="16"/>
      <c r="BN1341" s="16"/>
      <c r="BO1341" s="16"/>
      <c r="BP1341" s="16"/>
      <c r="BQ1341" s="16"/>
      <c r="BR1341" s="16"/>
      <c r="BS1341" s="16"/>
      <c r="BT1341" s="16"/>
      <c r="BU1341" s="16"/>
      <c r="BV1341" s="16"/>
      <c r="BW1341" s="16"/>
      <c r="BX1341" s="16"/>
      <c r="BY1341" s="16"/>
      <c r="BZ1341" s="16"/>
      <c r="CA1341" s="16"/>
      <c r="CB1341" s="16"/>
      <c r="CC1341" s="16"/>
      <c r="CD1341" s="16"/>
      <c r="CE1341" s="16"/>
      <c r="CF1341" s="16"/>
      <c r="CG1341" s="16"/>
      <c r="CH1341" s="16"/>
      <c r="CI1341" s="16"/>
      <c r="CJ1341" s="16"/>
      <c r="CK1341" s="16"/>
      <c r="CL1341" s="16"/>
      <c r="CM1341" s="16"/>
      <c r="CN1341" s="16"/>
      <c r="CO1341" s="16"/>
      <c r="CP1341" s="16"/>
      <c r="CQ1341" s="16"/>
      <c r="CR1341" s="16"/>
      <c r="CS1341" s="16"/>
      <c r="CT1341" s="16"/>
      <c r="CU1341" s="16"/>
      <c r="CV1341" s="16"/>
      <c r="CW1341" s="16"/>
      <c r="CX1341" s="16"/>
      <c r="CY1341" s="16"/>
      <c r="CZ1341" s="16"/>
      <c r="DA1341" s="16"/>
      <c r="DB1341" s="16"/>
      <c r="DC1341" s="16"/>
      <c r="DD1341" s="16"/>
      <c r="DE1341" s="16"/>
      <c r="DF1341" s="16"/>
      <c r="DG1341" s="16"/>
      <c r="DH1341" s="16"/>
      <c r="DI1341" s="16"/>
      <c r="DJ1341" s="16"/>
      <c r="DK1341" s="16"/>
      <c r="DL1341" s="16"/>
      <c r="DM1341" s="16"/>
      <c r="DN1341" s="16"/>
      <c r="DO1341" s="16"/>
      <c r="DP1341" s="16"/>
      <c r="DQ1341" s="16"/>
      <c r="DR1341" s="16"/>
      <c r="DS1341" s="16"/>
      <c r="DT1341" s="16"/>
      <c r="DU1341" s="16"/>
      <c r="DV1341" s="16"/>
      <c r="DW1341" s="16"/>
      <c r="DX1341" s="16"/>
      <c r="DY1341" s="16"/>
      <c r="DZ1341" s="16"/>
      <c r="EA1341" s="16"/>
      <c r="EB1341" s="16"/>
      <c r="EC1341" s="16"/>
      <c r="ED1341" s="16"/>
      <c r="EE1341" s="16"/>
      <c r="EF1341" s="16"/>
      <c r="EG1341" s="16"/>
      <c r="EH1341" s="16"/>
      <c r="EI1341" s="16"/>
      <c r="EJ1341" s="16"/>
      <c r="EK1341" s="16"/>
      <c r="EL1341" s="16"/>
      <c r="EM1341" s="16"/>
      <c r="EN1341" s="16"/>
      <c r="EO1341" s="16"/>
      <c r="EP1341" s="16"/>
      <c r="EQ1341" s="16"/>
      <c r="ER1341" s="16"/>
      <c r="ES1341" s="16"/>
      <c r="ET1341" s="16"/>
      <c r="EU1341" s="16"/>
      <c r="EV1341" s="16"/>
      <c r="EW1341" s="16"/>
      <c r="EX1341" s="16"/>
      <c r="EY1341" s="16"/>
      <c r="EZ1341" s="16"/>
      <c r="FA1341" s="16"/>
      <c r="FB1341" s="16"/>
      <c r="FC1341" s="16"/>
      <c r="FD1341" s="16"/>
      <c r="FE1341" s="16"/>
      <c r="FF1341" s="16"/>
      <c r="FG1341" s="16"/>
      <c r="FH1341" s="16"/>
      <c r="FI1341" s="16"/>
      <c r="FJ1341" s="16"/>
      <c r="FK1341" s="16"/>
      <c r="FL1341" s="16"/>
      <c r="FM1341" s="16"/>
      <c r="FN1341" s="16"/>
      <c r="FO1341" s="16"/>
      <c r="FP1341" s="16"/>
      <c r="FQ1341" s="16"/>
      <c r="FR1341" s="16"/>
      <c r="FS1341" s="16"/>
      <c r="FT1341" s="16"/>
      <c r="FU1341" s="16"/>
      <c r="FV1341" s="16"/>
      <c r="FW1341" s="16"/>
      <c r="FX1341" s="16"/>
      <c r="FY1341" s="16"/>
      <c r="FZ1341" s="16"/>
      <c r="GA1341" s="16"/>
      <c r="GB1341" s="16"/>
      <c r="GC1341" s="16"/>
      <c r="GD1341" s="16"/>
      <c r="GE1341" s="16"/>
      <c r="GF1341" s="16"/>
      <c r="GG1341" s="16"/>
      <c r="GH1341" s="16"/>
      <c r="GI1341" s="16"/>
      <c r="GJ1341" s="16"/>
      <c r="GK1341" s="16"/>
      <c r="GL1341" s="16"/>
      <c r="GM1341" s="16"/>
      <c r="GN1341" s="16"/>
      <c r="GO1341" s="16"/>
      <c r="GP1341" s="16"/>
      <c r="GQ1341" s="16"/>
      <c r="GR1341" s="16"/>
      <c r="GS1341" s="16"/>
      <c r="GT1341" s="16"/>
      <c r="GU1341" s="16"/>
      <c r="GV1341" s="16"/>
      <c r="GW1341" s="16"/>
      <c r="GX1341" s="16"/>
      <c r="GY1341" s="16"/>
      <c r="GZ1341" s="16"/>
      <c r="HA1341" s="16"/>
      <c r="HB1341" s="16"/>
      <c r="HC1341" s="16"/>
      <c r="HD1341" s="16"/>
      <c r="HE1341" s="16"/>
      <c r="HF1341" s="16"/>
      <c r="HG1341" s="16"/>
      <c r="HH1341" s="16"/>
      <c r="HI1341" s="16"/>
      <c r="HJ1341" s="16"/>
      <c r="HK1341" s="16"/>
      <c r="HL1341" s="16"/>
      <c r="HM1341" s="16"/>
      <c r="HN1341" s="16"/>
      <c r="HO1341" s="16"/>
      <c r="HP1341" s="16"/>
      <c r="HQ1341" s="16"/>
      <c r="HR1341" s="16"/>
      <c r="HS1341" s="16"/>
      <c r="HT1341" s="16"/>
      <c r="HU1341" s="16"/>
      <c r="HV1341" s="16"/>
      <c r="HW1341" s="16"/>
      <c r="HX1341" s="16"/>
      <c r="HY1341" s="16"/>
      <c r="HZ1341" s="16"/>
      <c r="IA1341" s="16"/>
      <c r="IB1341" s="16"/>
      <c r="IC1341" s="16"/>
      <c r="ID1341" s="16"/>
      <c r="IE1341" s="16"/>
      <c r="IF1341" s="16"/>
      <c r="IG1341" s="16"/>
      <c r="IH1341" s="16"/>
      <c r="II1341" s="16"/>
      <c r="IJ1341" s="16"/>
      <c r="IK1341" s="16"/>
      <c r="IL1341" s="16"/>
      <c r="IM1341" s="16"/>
      <c r="IN1341" s="16"/>
      <c r="IO1341" s="16"/>
      <c r="IP1341" s="16"/>
      <c r="IQ1341" s="16"/>
      <c r="IR1341" s="16"/>
      <c r="IS1341" s="16"/>
      <c r="IT1341" s="16"/>
      <c r="IU1341" s="16"/>
      <c r="IV1341" s="16"/>
      <c r="IW1341" s="16"/>
      <c r="IX1341" s="16"/>
      <c r="IY1341" s="16"/>
      <c r="IZ1341" s="16"/>
      <c r="JA1341" s="16"/>
      <c r="JB1341" s="16"/>
      <c r="JC1341" s="16"/>
      <c r="JD1341" s="16"/>
      <c r="JE1341" s="16"/>
      <c r="JF1341" s="16"/>
      <c r="JG1341" s="16"/>
      <c r="JH1341" s="16"/>
      <c r="JI1341" s="16"/>
      <c r="JJ1341" s="16"/>
      <c r="JK1341" s="16"/>
      <c r="JL1341" s="16"/>
      <c r="JM1341" s="16"/>
      <c r="JN1341" s="16"/>
      <c r="JO1341" s="16"/>
      <c r="JP1341" s="16"/>
    </row>
    <row r="1342" spans="2:276" s="18" customFormat="1" ht="15.75" customHeight="1" x14ac:dyDescent="0.25">
      <c r="B1342" s="16"/>
      <c r="C1342" s="16"/>
      <c r="D1342" s="16"/>
      <c r="E1342" s="16"/>
      <c r="F1342" s="16"/>
      <c r="G1342" s="16"/>
      <c r="H1342" s="16"/>
      <c r="I1342" s="16"/>
      <c r="J1342" s="16"/>
      <c r="K1342" s="16"/>
      <c r="L1342" s="16"/>
      <c r="M1342" s="16"/>
      <c r="N1342" s="16"/>
      <c r="O1342" s="16"/>
      <c r="P1342" s="16"/>
      <c r="Q1342" s="16"/>
      <c r="R1342" s="16"/>
      <c r="S1342" s="16"/>
      <c r="T1342" s="16"/>
      <c r="U1342" s="16"/>
      <c r="V1342" s="16"/>
      <c r="W1342" s="16"/>
      <c r="X1342" s="16"/>
      <c r="Y1342" s="16"/>
      <c r="Z1342" s="16"/>
      <c r="AA1342" s="16"/>
      <c r="AB1342" s="16"/>
      <c r="AC1342" s="16"/>
      <c r="AD1342" s="16"/>
      <c r="AE1342" s="16"/>
      <c r="AF1342" s="16"/>
      <c r="AG1342" s="16"/>
      <c r="AH1342" s="16"/>
      <c r="AI1342" s="16"/>
      <c r="AJ1342" s="16"/>
      <c r="AK1342" s="16"/>
      <c r="AL1342" s="16"/>
      <c r="AM1342" s="16"/>
      <c r="AN1342" s="16"/>
      <c r="AO1342" s="16"/>
      <c r="AP1342" s="16"/>
      <c r="AQ1342" s="16"/>
      <c r="AR1342" s="16"/>
      <c r="AS1342" s="16"/>
      <c r="AT1342" s="16"/>
      <c r="AU1342" s="16"/>
      <c r="AV1342" s="16"/>
      <c r="AW1342" s="16"/>
      <c r="AX1342" s="16"/>
      <c r="AY1342" s="16"/>
      <c r="AZ1342" s="16"/>
      <c r="BA1342" s="16"/>
      <c r="BB1342" s="16"/>
      <c r="BC1342" s="16"/>
      <c r="BD1342" s="16"/>
      <c r="BE1342" s="16"/>
      <c r="BF1342" s="16"/>
      <c r="BG1342" s="16"/>
      <c r="BH1342" s="16"/>
      <c r="BI1342" s="16"/>
      <c r="BJ1342" s="16"/>
      <c r="BK1342" s="16"/>
      <c r="BL1342" s="16"/>
      <c r="BM1342" s="16"/>
      <c r="BN1342" s="16"/>
      <c r="BO1342" s="16"/>
      <c r="BP1342" s="16"/>
      <c r="BQ1342" s="16"/>
      <c r="BR1342" s="16"/>
      <c r="BS1342" s="16"/>
      <c r="BT1342" s="16"/>
      <c r="BU1342" s="16"/>
      <c r="BV1342" s="16"/>
      <c r="BW1342" s="16"/>
      <c r="BX1342" s="16"/>
      <c r="BY1342" s="16"/>
      <c r="BZ1342" s="16"/>
      <c r="CA1342" s="16"/>
      <c r="CB1342" s="16"/>
      <c r="CC1342" s="16"/>
      <c r="CD1342" s="16"/>
      <c r="CE1342" s="16"/>
      <c r="CF1342" s="16"/>
      <c r="CG1342" s="16"/>
      <c r="CH1342" s="16"/>
      <c r="CI1342" s="16"/>
      <c r="CJ1342" s="16"/>
      <c r="CK1342" s="16"/>
      <c r="CL1342" s="16"/>
      <c r="CM1342" s="16"/>
      <c r="CN1342" s="16"/>
      <c r="CO1342" s="16"/>
      <c r="CP1342" s="16"/>
      <c r="CQ1342" s="16"/>
      <c r="CR1342" s="16"/>
      <c r="CS1342" s="16"/>
      <c r="CT1342" s="16"/>
      <c r="CU1342" s="16"/>
      <c r="CV1342" s="16"/>
      <c r="CW1342" s="16"/>
      <c r="CX1342" s="16"/>
      <c r="CY1342" s="16"/>
      <c r="CZ1342" s="16"/>
      <c r="DA1342" s="16"/>
      <c r="DB1342" s="16"/>
      <c r="DC1342" s="16"/>
      <c r="DD1342" s="16"/>
      <c r="DE1342" s="16"/>
      <c r="DF1342" s="16"/>
      <c r="DG1342" s="16"/>
      <c r="DH1342" s="16"/>
      <c r="DI1342" s="16"/>
      <c r="DJ1342" s="16"/>
      <c r="DK1342" s="16"/>
      <c r="DL1342" s="16"/>
      <c r="DM1342" s="16"/>
      <c r="DN1342" s="16"/>
      <c r="DO1342" s="16"/>
      <c r="DP1342" s="16"/>
      <c r="DQ1342" s="16"/>
      <c r="DR1342" s="16"/>
      <c r="DS1342" s="16"/>
      <c r="DT1342" s="16"/>
      <c r="DU1342" s="16"/>
      <c r="DV1342" s="16"/>
      <c r="DW1342" s="16"/>
      <c r="DX1342" s="16"/>
      <c r="DY1342" s="16"/>
      <c r="DZ1342" s="16"/>
      <c r="EA1342" s="16"/>
      <c r="EB1342" s="16"/>
      <c r="EC1342" s="16"/>
      <c r="ED1342" s="16"/>
      <c r="EE1342" s="16"/>
      <c r="EF1342" s="16"/>
      <c r="EG1342" s="16"/>
      <c r="EH1342" s="16"/>
      <c r="EI1342" s="16"/>
      <c r="EJ1342" s="16"/>
      <c r="EK1342" s="16"/>
      <c r="EL1342" s="16"/>
      <c r="EM1342" s="16"/>
      <c r="EN1342" s="16"/>
      <c r="EO1342" s="16"/>
      <c r="EP1342" s="16"/>
      <c r="EQ1342" s="16"/>
      <c r="ER1342" s="16"/>
      <c r="ES1342" s="16"/>
      <c r="ET1342" s="16"/>
      <c r="EU1342" s="16"/>
      <c r="EV1342" s="16"/>
      <c r="EW1342" s="16"/>
      <c r="EX1342" s="16"/>
      <c r="EY1342" s="16"/>
      <c r="EZ1342" s="16"/>
      <c r="FA1342" s="16"/>
      <c r="FB1342" s="16"/>
      <c r="FC1342" s="16"/>
      <c r="FD1342" s="16"/>
      <c r="FE1342" s="16"/>
      <c r="FF1342" s="16"/>
      <c r="FG1342" s="16"/>
      <c r="FH1342" s="16"/>
      <c r="FI1342" s="16"/>
      <c r="FJ1342" s="16"/>
      <c r="FK1342" s="16"/>
      <c r="FL1342" s="16"/>
      <c r="FM1342" s="16"/>
      <c r="FN1342" s="16"/>
      <c r="FO1342" s="16"/>
      <c r="FP1342" s="16"/>
      <c r="FQ1342" s="16"/>
      <c r="FR1342" s="16"/>
      <c r="FS1342" s="16"/>
      <c r="FT1342" s="16"/>
      <c r="FU1342" s="16"/>
      <c r="FV1342" s="16"/>
      <c r="FW1342" s="16"/>
      <c r="FX1342" s="16"/>
      <c r="FY1342" s="16"/>
      <c r="FZ1342" s="16"/>
      <c r="GA1342" s="16"/>
      <c r="GB1342" s="16"/>
      <c r="GC1342" s="16"/>
      <c r="GD1342" s="16"/>
      <c r="GE1342" s="16"/>
      <c r="GF1342" s="16"/>
      <c r="GG1342" s="16"/>
      <c r="GH1342" s="16"/>
      <c r="GI1342" s="16"/>
      <c r="GJ1342" s="16"/>
      <c r="GK1342" s="16"/>
      <c r="GL1342" s="16"/>
      <c r="GM1342" s="16"/>
      <c r="GN1342" s="16"/>
      <c r="GO1342" s="16"/>
      <c r="GP1342" s="16"/>
      <c r="GQ1342" s="16"/>
      <c r="GR1342" s="16"/>
      <c r="GS1342" s="16"/>
      <c r="GT1342" s="16"/>
      <c r="GU1342" s="16"/>
      <c r="GV1342" s="16"/>
      <c r="GW1342" s="16"/>
      <c r="GX1342" s="16"/>
      <c r="GY1342" s="16"/>
      <c r="GZ1342" s="16"/>
      <c r="HA1342" s="16"/>
      <c r="HB1342" s="16"/>
      <c r="HC1342" s="16"/>
      <c r="HD1342" s="16"/>
      <c r="HE1342" s="16"/>
      <c r="HF1342" s="16"/>
      <c r="HG1342" s="16"/>
      <c r="HH1342" s="16"/>
      <c r="HI1342" s="16"/>
      <c r="HJ1342" s="16"/>
      <c r="HK1342" s="16"/>
      <c r="HL1342" s="16"/>
      <c r="HM1342" s="16"/>
      <c r="HN1342" s="16"/>
      <c r="HO1342" s="16"/>
      <c r="HP1342" s="16"/>
      <c r="HQ1342" s="16"/>
      <c r="HR1342" s="16"/>
      <c r="HS1342" s="16"/>
      <c r="HT1342" s="16"/>
      <c r="HU1342" s="16"/>
      <c r="HV1342" s="16"/>
      <c r="HW1342" s="16"/>
      <c r="HX1342" s="16"/>
      <c r="HY1342" s="16"/>
      <c r="HZ1342" s="16"/>
      <c r="IA1342" s="16"/>
      <c r="IB1342" s="16"/>
      <c r="IC1342" s="16"/>
      <c r="ID1342" s="16"/>
      <c r="IE1342" s="16"/>
      <c r="IF1342" s="16"/>
      <c r="IG1342" s="16"/>
      <c r="IH1342" s="16"/>
      <c r="II1342" s="16"/>
      <c r="IJ1342" s="16"/>
      <c r="IK1342" s="16"/>
      <c r="IL1342" s="16"/>
      <c r="IM1342" s="16"/>
      <c r="IN1342" s="16"/>
      <c r="IO1342" s="16"/>
      <c r="IP1342" s="16"/>
      <c r="IQ1342" s="16"/>
      <c r="IR1342" s="16"/>
      <c r="IS1342" s="16"/>
      <c r="IT1342" s="16"/>
      <c r="IU1342" s="16"/>
      <c r="IV1342" s="16"/>
      <c r="IW1342" s="16"/>
      <c r="IX1342" s="16"/>
      <c r="IY1342" s="16"/>
      <c r="IZ1342" s="16"/>
      <c r="JA1342" s="16"/>
      <c r="JB1342" s="16"/>
      <c r="JC1342" s="16"/>
      <c r="JD1342" s="16"/>
      <c r="JE1342" s="16"/>
      <c r="JF1342" s="16"/>
      <c r="JG1342" s="16"/>
      <c r="JH1342" s="16"/>
      <c r="JI1342" s="16"/>
      <c r="JJ1342" s="16"/>
      <c r="JK1342" s="16"/>
      <c r="JL1342" s="16"/>
      <c r="JM1342" s="16"/>
      <c r="JN1342" s="16"/>
      <c r="JO1342" s="16"/>
      <c r="JP1342" s="16"/>
    </row>
    <row r="1343" spans="2:276" s="18" customFormat="1" ht="15.75" customHeight="1" x14ac:dyDescent="0.25">
      <c r="B1343" s="16"/>
      <c r="C1343" s="16"/>
      <c r="D1343" s="16"/>
      <c r="E1343" s="16"/>
      <c r="F1343" s="16"/>
      <c r="G1343" s="16"/>
      <c r="H1343" s="16"/>
      <c r="I1343" s="16"/>
      <c r="J1343" s="16"/>
      <c r="K1343" s="16"/>
      <c r="L1343" s="16"/>
      <c r="M1343" s="16"/>
      <c r="N1343" s="16"/>
      <c r="O1343" s="16"/>
      <c r="P1343" s="16"/>
      <c r="Q1343" s="16"/>
      <c r="R1343" s="16"/>
      <c r="S1343" s="16"/>
      <c r="T1343" s="16"/>
      <c r="U1343" s="16"/>
      <c r="V1343" s="16"/>
      <c r="W1343" s="16"/>
      <c r="X1343" s="16"/>
      <c r="Y1343" s="16"/>
      <c r="Z1343" s="16"/>
      <c r="AA1343" s="16"/>
      <c r="AB1343" s="16"/>
      <c r="AC1343" s="16"/>
      <c r="AD1343" s="16"/>
      <c r="AE1343" s="16"/>
      <c r="AF1343" s="16"/>
      <c r="AG1343" s="16"/>
      <c r="AH1343" s="16"/>
      <c r="AI1343" s="16"/>
      <c r="AJ1343" s="16"/>
      <c r="AK1343" s="16"/>
      <c r="AL1343" s="16"/>
      <c r="AM1343" s="16"/>
      <c r="AN1343" s="16"/>
      <c r="AO1343" s="16"/>
      <c r="AP1343" s="16"/>
      <c r="AQ1343" s="16"/>
      <c r="AR1343" s="16"/>
      <c r="AS1343" s="16"/>
      <c r="AT1343" s="16"/>
      <c r="AU1343" s="16"/>
      <c r="AV1343" s="16"/>
      <c r="AW1343" s="16"/>
      <c r="AX1343" s="16"/>
      <c r="AY1343" s="16"/>
      <c r="AZ1343" s="16"/>
      <c r="BA1343" s="16"/>
      <c r="BB1343" s="16"/>
      <c r="BC1343" s="16"/>
      <c r="BD1343" s="16"/>
      <c r="BE1343" s="16"/>
      <c r="BF1343" s="16"/>
      <c r="BG1343" s="16"/>
      <c r="BH1343" s="16"/>
      <c r="BI1343" s="16"/>
      <c r="BJ1343" s="16"/>
      <c r="BK1343" s="16"/>
      <c r="BL1343" s="16"/>
      <c r="BM1343" s="16"/>
      <c r="BN1343" s="16"/>
      <c r="BO1343" s="16"/>
      <c r="BP1343" s="16"/>
      <c r="BQ1343" s="16"/>
      <c r="BR1343" s="16"/>
      <c r="BS1343" s="16"/>
      <c r="BT1343" s="16"/>
      <c r="BU1343" s="16"/>
      <c r="BV1343" s="16"/>
      <c r="BW1343" s="16"/>
      <c r="BX1343" s="16"/>
      <c r="BY1343" s="16"/>
      <c r="BZ1343" s="16"/>
      <c r="CA1343" s="16"/>
      <c r="CB1343" s="16"/>
      <c r="CC1343" s="16"/>
      <c r="CD1343" s="16"/>
      <c r="CE1343" s="16"/>
      <c r="CF1343" s="16"/>
      <c r="CG1343" s="16"/>
      <c r="CH1343" s="16"/>
      <c r="CI1343" s="16"/>
      <c r="CJ1343" s="16"/>
      <c r="CK1343" s="16"/>
      <c r="CL1343" s="16"/>
      <c r="CM1343" s="16"/>
      <c r="CN1343" s="16"/>
      <c r="CO1343" s="16"/>
      <c r="CP1343" s="16"/>
      <c r="CQ1343" s="16"/>
      <c r="CR1343" s="16"/>
      <c r="CS1343" s="16"/>
      <c r="CT1343" s="16"/>
      <c r="CU1343" s="16"/>
      <c r="CV1343" s="16"/>
      <c r="CW1343" s="16"/>
      <c r="CX1343" s="16"/>
      <c r="CY1343" s="16"/>
      <c r="CZ1343" s="16"/>
      <c r="DA1343" s="16"/>
      <c r="DB1343" s="16"/>
      <c r="DC1343" s="16"/>
      <c r="DD1343" s="16"/>
      <c r="DE1343" s="16"/>
      <c r="DF1343" s="16"/>
      <c r="DG1343" s="16"/>
      <c r="DH1343" s="16"/>
      <c r="DI1343" s="16"/>
      <c r="DJ1343" s="16"/>
      <c r="DK1343" s="16"/>
      <c r="DL1343" s="16"/>
      <c r="DM1343" s="16"/>
      <c r="DN1343" s="16"/>
      <c r="DO1343" s="16"/>
      <c r="DP1343" s="16"/>
      <c r="DQ1343" s="16"/>
      <c r="DR1343" s="16"/>
      <c r="DS1343" s="16"/>
      <c r="DT1343" s="16"/>
      <c r="DU1343" s="16"/>
      <c r="DV1343" s="16"/>
      <c r="DW1343" s="16"/>
      <c r="DX1343" s="16"/>
      <c r="DY1343" s="16"/>
      <c r="DZ1343" s="16"/>
      <c r="EA1343" s="16"/>
      <c r="EB1343" s="16"/>
      <c r="EC1343" s="16"/>
      <c r="ED1343" s="16"/>
      <c r="EE1343" s="16"/>
      <c r="EF1343" s="16"/>
      <c r="EG1343" s="16"/>
      <c r="EH1343" s="16"/>
      <c r="EI1343" s="16"/>
      <c r="EJ1343" s="16"/>
      <c r="EK1343" s="16"/>
      <c r="EL1343" s="16"/>
      <c r="EM1343" s="16"/>
      <c r="EN1343" s="16"/>
      <c r="EO1343" s="16"/>
      <c r="EP1343" s="16"/>
      <c r="EQ1343" s="16"/>
      <c r="ER1343" s="16"/>
      <c r="ES1343" s="16"/>
      <c r="ET1343" s="16"/>
      <c r="EU1343" s="16"/>
      <c r="EV1343" s="16"/>
      <c r="EW1343" s="16"/>
      <c r="EX1343" s="16"/>
      <c r="EY1343" s="16"/>
      <c r="EZ1343" s="16"/>
      <c r="FA1343" s="16"/>
      <c r="FB1343" s="16"/>
      <c r="FC1343" s="16"/>
      <c r="FD1343" s="16"/>
      <c r="FE1343" s="16"/>
      <c r="FF1343" s="16"/>
      <c r="FG1343" s="16"/>
      <c r="FH1343" s="16"/>
      <c r="FI1343" s="16"/>
      <c r="FJ1343" s="16"/>
      <c r="FK1343" s="16"/>
      <c r="FL1343" s="16"/>
      <c r="FM1343" s="16"/>
      <c r="FN1343" s="16"/>
      <c r="FO1343" s="16"/>
      <c r="FP1343" s="16"/>
      <c r="FQ1343" s="16"/>
      <c r="FR1343" s="16"/>
      <c r="FS1343" s="16"/>
      <c r="FT1343" s="16"/>
      <c r="FU1343" s="16"/>
      <c r="FV1343" s="16"/>
      <c r="FW1343" s="16"/>
      <c r="FX1343" s="16"/>
      <c r="FY1343" s="16"/>
      <c r="FZ1343" s="16"/>
      <c r="GA1343" s="16"/>
      <c r="GB1343" s="16"/>
      <c r="GC1343" s="16"/>
      <c r="GD1343" s="16"/>
      <c r="GE1343" s="16"/>
      <c r="GF1343" s="16"/>
      <c r="GG1343" s="16"/>
      <c r="GH1343" s="16"/>
      <c r="GI1343" s="16"/>
      <c r="GJ1343" s="16"/>
      <c r="GK1343" s="16"/>
      <c r="GL1343" s="16"/>
      <c r="GM1343" s="16"/>
      <c r="GN1343" s="16"/>
      <c r="GO1343" s="16"/>
      <c r="GP1343" s="16"/>
      <c r="GQ1343" s="16"/>
      <c r="GR1343" s="16"/>
      <c r="GS1343" s="16"/>
      <c r="GT1343" s="16"/>
      <c r="GU1343" s="16"/>
      <c r="GV1343" s="16"/>
      <c r="GW1343" s="16"/>
      <c r="GX1343" s="16"/>
      <c r="GY1343" s="16"/>
      <c r="GZ1343" s="16"/>
      <c r="HA1343" s="16"/>
      <c r="HB1343" s="16"/>
      <c r="HC1343" s="16"/>
      <c r="HD1343" s="16"/>
      <c r="HE1343" s="16"/>
      <c r="HF1343" s="16"/>
      <c r="HG1343" s="16"/>
      <c r="HH1343" s="16"/>
      <c r="HI1343" s="16"/>
      <c r="HJ1343" s="16"/>
      <c r="HK1343" s="16"/>
      <c r="HL1343" s="16"/>
      <c r="HM1343" s="16"/>
      <c r="HN1343" s="16"/>
      <c r="HO1343" s="16"/>
      <c r="HP1343" s="16"/>
      <c r="HQ1343" s="16"/>
      <c r="HR1343" s="16"/>
      <c r="HS1343" s="16"/>
      <c r="HT1343" s="16"/>
      <c r="HU1343" s="16"/>
      <c r="HV1343" s="16"/>
      <c r="HW1343" s="16"/>
      <c r="HX1343" s="16"/>
      <c r="HY1343" s="16"/>
      <c r="HZ1343" s="16"/>
      <c r="IA1343" s="16"/>
      <c r="IB1343" s="16"/>
      <c r="IC1343" s="16"/>
      <c r="ID1343" s="16"/>
      <c r="IE1343" s="16"/>
      <c r="IF1343" s="16"/>
      <c r="IG1343" s="16"/>
      <c r="IH1343" s="16"/>
      <c r="II1343" s="16"/>
      <c r="IJ1343" s="16"/>
      <c r="IK1343" s="16"/>
      <c r="IL1343" s="16"/>
      <c r="IM1343" s="16"/>
      <c r="IN1343" s="16"/>
      <c r="IO1343" s="16"/>
      <c r="IP1343" s="16"/>
      <c r="IQ1343" s="16"/>
      <c r="IR1343" s="16"/>
      <c r="IS1343" s="16"/>
      <c r="IT1343" s="16"/>
      <c r="IU1343" s="16"/>
      <c r="IV1343" s="16"/>
      <c r="IW1343" s="16"/>
      <c r="IX1343" s="16"/>
      <c r="IY1343" s="16"/>
      <c r="IZ1343" s="16"/>
      <c r="JA1343" s="16"/>
      <c r="JB1343" s="16"/>
      <c r="JC1343" s="16"/>
      <c r="JD1343" s="16"/>
      <c r="JE1343" s="16"/>
      <c r="JF1343" s="16"/>
      <c r="JG1343" s="16"/>
      <c r="JH1343" s="16"/>
      <c r="JI1343" s="16"/>
      <c r="JJ1343" s="16"/>
      <c r="JK1343" s="16"/>
      <c r="JL1343" s="16"/>
      <c r="JM1343" s="16"/>
      <c r="JN1343" s="16"/>
      <c r="JO1343" s="16"/>
      <c r="JP1343" s="16"/>
    </row>
    <row r="1344" spans="2:276" s="18" customFormat="1" ht="15.75" customHeight="1" x14ac:dyDescent="0.25">
      <c r="B1344" s="16"/>
      <c r="C1344" s="16"/>
      <c r="D1344" s="16"/>
      <c r="E1344" s="16"/>
      <c r="F1344" s="16"/>
      <c r="G1344" s="16"/>
      <c r="H1344" s="16"/>
      <c r="I1344" s="16"/>
      <c r="J1344" s="16"/>
      <c r="K1344" s="16"/>
      <c r="L1344" s="16"/>
      <c r="M1344" s="16"/>
      <c r="N1344" s="16"/>
      <c r="O1344" s="16"/>
      <c r="P1344" s="16"/>
      <c r="Q1344" s="16"/>
      <c r="R1344" s="16"/>
      <c r="S1344" s="16"/>
      <c r="T1344" s="16"/>
      <c r="U1344" s="16"/>
      <c r="V1344" s="16"/>
      <c r="W1344" s="16"/>
      <c r="X1344" s="16"/>
      <c r="Y1344" s="16"/>
      <c r="Z1344" s="16"/>
      <c r="AA1344" s="16"/>
      <c r="AB1344" s="16"/>
      <c r="AC1344" s="16"/>
      <c r="AD1344" s="16"/>
      <c r="AE1344" s="16"/>
      <c r="AF1344" s="16"/>
      <c r="AG1344" s="16"/>
      <c r="AH1344" s="16"/>
      <c r="AI1344" s="16"/>
      <c r="AJ1344" s="16"/>
      <c r="AK1344" s="16"/>
      <c r="AL1344" s="16"/>
      <c r="AM1344" s="16"/>
      <c r="AN1344" s="16"/>
      <c r="AO1344" s="16"/>
      <c r="AP1344" s="16"/>
      <c r="AQ1344" s="16"/>
      <c r="AR1344" s="16"/>
      <c r="AS1344" s="16"/>
      <c r="AT1344" s="16"/>
      <c r="AU1344" s="16"/>
      <c r="AV1344" s="16"/>
      <c r="AW1344" s="16"/>
      <c r="AX1344" s="16"/>
      <c r="AY1344" s="16"/>
      <c r="AZ1344" s="16"/>
      <c r="BA1344" s="16"/>
      <c r="BB1344" s="16"/>
      <c r="BC1344" s="16"/>
      <c r="BD1344" s="16"/>
      <c r="BE1344" s="16"/>
      <c r="BF1344" s="16"/>
      <c r="BG1344" s="16"/>
      <c r="BH1344" s="16"/>
      <c r="BI1344" s="16"/>
      <c r="BJ1344" s="16"/>
      <c r="BK1344" s="16"/>
      <c r="BL1344" s="16"/>
      <c r="BM1344" s="16"/>
      <c r="BN1344" s="16"/>
      <c r="BO1344" s="16"/>
      <c r="BP1344" s="16"/>
      <c r="BQ1344" s="16"/>
      <c r="BR1344" s="16"/>
      <c r="BS1344" s="16"/>
      <c r="BT1344" s="16"/>
      <c r="BU1344" s="16"/>
      <c r="BV1344" s="16"/>
      <c r="BW1344" s="16"/>
      <c r="BX1344" s="16"/>
      <c r="BY1344" s="16"/>
      <c r="BZ1344" s="16"/>
      <c r="CA1344" s="16"/>
      <c r="CB1344" s="16"/>
      <c r="CC1344" s="16"/>
      <c r="CD1344" s="16"/>
      <c r="CE1344" s="16"/>
      <c r="CF1344" s="16"/>
      <c r="CG1344" s="16"/>
      <c r="CH1344" s="16"/>
      <c r="CI1344" s="16"/>
      <c r="CJ1344" s="16"/>
      <c r="CK1344" s="16"/>
      <c r="CL1344" s="16"/>
      <c r="CM1344" s="16"/>
      <c r="CN1344" s="16"/>
      <c r="CO1344" s="16"/>
      <c r="CP1344" s="16"/>
      <c r="CQ1344" s="16"/>
      <c r="CR1344" s="16"/>
      <c r="CS1344" s="16"/>
      <c r="CT1344" s="16"/>
      <c r="CU1344" s="16"/>
      <c r="CV1344" s="16"/>
      <c r="CW1344" s="16"/>
      <c r="CX1344" s="16"/>
      <c r="CY1344" s="16"/>
      <c r="CZ1344" s="16"/>
      <c r="DA1344" s="16"/>
      <c r="DB1344" s="16"/>
      <c r="DC1344" s="16"/>
      <c r="DD1344" s="16"/>
      <c r="DE1344" s="16"/>
      <c r="DF1344" s="16"/>
      <c r="DG1344" s="16"/>
      <c r="DH1344" s="16"/>
      <c r="DI1344" s="16"/>
      <c r="DJ1344" s="16"/>
      <c r="DK1344" s="16"/>
      <c r="DL1344" s="16"/>
      <c r="DM1344" s="16"/>
      <c r="DN1344" s="16"/>
      <c r="DO1344" s="16"/>
      <c r="DP1344" s="16"/>
      <c r="DQ1344" s="16"/>
      <c r="DR1344" s="16"/>
      <c r="DS1344" s="16"/>
      <c r="DT1344" s="16"/>
      <c r="DU1344" s="16"/>
      <c r="DV1344" s="16"/>
      <c r="DW1344" s="16"/>
      <c r="DX1344" s="16"/>
      <c r="DY1344" s="16"/>
      <c r="DZ1344" s="16"/>
      <c r="EA1344" s="16"/>
      <c r="EB1344" s="16"/>
      <c r="EC1344" s="16"/>
      <c r="ED1344" s="16"/>
      <c r="EE1344" s="16"/>
      <c r="EF1344" s="16"/>
      <c r="EG1344" s="16"/>
      <c r="EH1344" s="16"/>
      <c r="EI1344" s="16"/>
      <c r="EJ1344" s="16"/>
      <c r="EK1344" s="16"/>
      <c r="EL1344" s="16"/>
      <c r="EM1344" s="16"/>
      <c r="EN1344" s="16"/>
      <c r="EO1344" s="16"/>
      <c r="EP1344" s="16"/>
      <c r="EQ1344" s="16"/>
      <c r="ER1344" s="16"/>
      <c r="ES1344" s="16"/>
      <c r="ET1344" s="16"/>
      <c r="EU1344" s="16"/>
      <c r="EV1344" s="16"/>
      <c r="EW1344" s="16"/>
      <c r="EX1344" s="16"/>
      <c r="EY1344" s="16"/>
      <c r="EZ1344" s="16"/>
      <c r="FA1344" s="16"/>
      <c r="FB1344" s="16"/>
      <c r="FC1344" s="16"/>
      <c r="FD1344" s="16"/>
      <c r="FE1344" s="16"/>
      <c r="FF1344" s="16"/>
      <c r="FG1344" s="16"/>
      <c r="FH1344" s="16"/>
      <c r="FI1344" s="16"/>
      <c r="FJ1344" s="16"/>
      <c r="FK1344" s="16"/>
      <c r="FL1344" s="16"/>
      <c r="FM1344" s="16"/>
      <c r="FN1344" s="16"/>
      <c r="FO1344" s="16"/>
      <c r="FP1344" s="16"/>
      <c r="FQ1344" s="16"/>
      <c r="FR1344" s="16"/>
      <c r="FS1344" s="16"/>
      <c r="FT1344" s="16"/>
      <c r="FU1344" s="16"/>
      <c r="FV1344" s="16"/>
      <c r="FW1344" s="16"/>
      <c r="FX1344" s="16"/>
      <c r="FY1344" s="16"/>
      <c r="FZ1344" s="16"/>
      <c r="GA1344" s="16"/>
      <c r="GB1344" s="16"/>
      <c r="GC1344" s="16"/>
      <c r="GD1344" s="16"/>
      <c r="GE1344" s="16"/>
      <c r="GF1344" s="16"/>
      <c r="GG1344" s="16"/>
      <c r="GH1344" s="16"/>
      <c r="GI1344" s="16"/>
      <c r="GJ1344" s="16"/>
      <c r="GK1344" s="16"/>
      <c r="GL1344" s="16"/>
      <c r="GM1344" s="16"/>
      <c r="GN1344" s="16"/>
      <c r="GO1344" s="16"/>
      <c r="GP1344" s="16"/>
      <c r="GQ1344" s="16"/>
      <c r="GR1344" s="16"/>
      <c r="GS1344" s="16"/>
      <c r="GT1344" s="16"/>
      <c r="GU1344" s="16"/>
      <c r="GV1344" s="16"/>
      <c r="GW1344" s="16"/>
      <c r="GX1344" s="16"/>
      <c r="GY1344" s="16"/>
      <c r="GZ1344" s="16"/>
      <c r="HA1344" s="16"/>
      <c r="HB1344" s="16"/>
      <c r="HC1344" s="16"/>
      <c r="HD1344" s="16"/>
      <c r="HE1344" s="16"/>
      <c r="HF1344" s="16"/>
      <c r="HG1344" s="16"/>
      <c r="HH1344" s="16"/>
      <c r="HI1344" s="16"/>
      <c r="HJ1344" s="16"/>
      <c r="HK1344" s="16"/>
      <c r="HL1344" s="16"/>
      <c r="HM1344" s="16"/>
      <c r="HN1344" s="16"/>
      <c r="HO1344" s="16"/>
      <c r="HP1344" s="16"/>
      <c r="HQ1344" s="16"/>
      <c r="HR1344" s="16"/>
      <c r="HS1344" s="16"/>
      <c r="HT1344" s="16"/>
      <c r="HU1344" s="16"/>
      <c r="HV1344" s="16"/>
      <c r="HW1344" s="16"/>
      <c r="HX1344" s="16"/>
      <c r="HY1344" s="16"/>
      <c r="HZ1344" s="16"/>
      <c r="IA1344" s="16"/>
      <c r="IB1344" s="16"/>
      <c r="IC1344" s="16"/>
      <c r="ID1344" s="16"/>
      <c r="IE1344" s="16"/>
      <c r="IF1344" s="16"/>
      <c r="IG1344" s="16"/>
      <c r="IH1344" s="16"/>
      <c r="II1344" s="16"/>
      <c r="IJ1344" s="16"/>
      <c r="IK1344" s="16"/>
      <c r="IL1344" s="16"/>
      <c r="IM1344" s="16"/>
      <c r="IN1344" s="16"/>
      <c r="IO1344" s="16"/>
      <c r="IP1344" s="16"/>
      <c r="IQ1344" s="16"/>
      <c r="IR1344" s="16"/>
      <c r="IS1344" s="16"/>
      <c r="IT1344" s="16"/>
      <c r="IU1344" s="16"/>
      <c r="IV1344" s="16"/>
      <c r="IW1344" s="16"/>
      <c r="IX1344" s="16"/>
      <c r="IY1344" s="16"/>
      <c r="IZ1344" s="16"/>
      <c r="JA1344" s="16"/>
      <c r="JB1344" s="16"/>
      <c r="JC1344" s="16"/>
      <c r="JD1344" s="16"/>
      <c r="JE1344" s="16"/>
      <c r="JF1344" s="16"/>
      <c r="JG1344" s="16"/>
      <c r="JH1344" s="16"/>
      <c r="JI1344" s="16"/>
      <c r="JJ1344" s="16"/>
      <c r="JK1344" s="16"/>
      <c r="JL1344" s="16"/>
      <c r="JM1344" s="16"/>
      <c r="JN1344" s="16"/>
      <c r="JO1344" s="16"/>
      <c r="JP1344" s="16"/>
    </row>
    <row r="1345" spans="2:276" s="18" customFormat="1" ht="15.75" customHeight="1" x14ac:dyDescent="0.25">
      <c r="B1345" s="16"/>
      <c r="C1345" s="16"/>
      <c r="D1345" s="16"/>
      <c r="E1345" s="16"/>
      <c r="F1345" s="16"/>
      <c r="G1345" s="16"/>
      <c r="H1345" s="16"/>
      <c r="I1345" s="16"/>
      <c r="J1345" s="16"/>
      <c r="K1345" s="16"/>
      <c r="L1345" s="16"/>
      <c r="M1345" s="16"/>
      <c r="N1345" s="16"/>
      <c r="O1345" s="16"/>
      <c r="P1345" s="16"/>
      <c r="Q1345" s="16"/>
      <c r="R1345" s="16"/>
      <c r="S1345" s="16"/>
      <c r="T1345" s="16"/>
      <c r="U1345" s="16"/>
      <c r="V1345" s="16"/>
      <c r="W1345" s="16"/>
      <c r="X1345" s="16"/>
      <c r="Y1345" s="16"/>
      <c r="Z1345" s="16"/>
      <c r="AA1345" s="16"/>
      <c r="AB1345" s="16"/>
      <c r="AC1345" s="16"/>
      <c r="AD1345" s="16"/>
      <c r="AE1345" s="16"/>
      <c r="AF1345" s="16"/>
      <c r="AG1345" s="16"/>
      <c r="AH1345" s="16"/>
      <c r="AI1345" s="16"/>
      <c r="AJ1345" s="16"/>
      <c r="AK1345" s="16"/>
      <c r="AL1345" s="16"/>
      <c r="AM1345" s="16"/>
      <c r="AN1345" s="16"/>
      <c r="AO1345" s="16"/>
      <c r="AP1345" s="16"/>
      <c r="AQ1345" s="16"/>
      <c r="AR1345" s="16"/>
      <c r="AS1345" s="16"/>
      <c r="AT1345" s="16"/>
      <c r="AU1345" s="16"/>
      <c r="AV1345" s="16"/>
      <c r="AW1345" s="16"/>
      <c r="AX1345" s="16"/>
      <c r="AY1345" s="16"/>
      <c r="AZ1345" s="16"/>
      <c r="BA1345" s="16"/>
      <c r="BB1345" s="16"/>
      <c r="BC1345" s="16"/>
      <c r="BD1345" s="16"/>
      <c r="BE1345" s="16"/>
      <c r="BF1345" s="16"/>
      <c r="BG1345" s="16"/>
      <c r="BH1345" s="16"/>
      <c r="BI1345" s="16"/>
      <c r="BJ1345" s="16"/>
      <c r="BK1345" s="16"/>
      <c r="BL1345" s="16"/>
      <c r="BM1345" s="16"/>
      <c r="BN1345" s="16"/>
      <c r="BO1345" s="16"/>
      <c r="BP1345" s="16"/>
      <c r="BQ1345" s="16"/>
      <c r="BR1345" s="16"/>
      <c r="BS1345" s="16"/>
      <c r="BT1345" s="16"/>
      <c r="BU1345" s="16"/>
      <c r="BV1345" s="16"/>
      <c r="BW1345" s="16"/>
      <c r="BX1345" s="16"/>
      <c r="BY1345" s="16"/>
      <c r="BZ1345" s="16"/>
      <c r="CA1345" s="16"/>
      <c r="CB1345" s="16"/>
      <c r="CC1345" s="16"/>
      <c r="CD1345" s="16"/>
      <c r="CE1345" s="16"/>
      <c r="CF1345" s="16"/>
      <c r="CG1345" s="16"/>
      <c r="CH1345" s="16"/>
      <c r="CI1345" s="16"/>
      <c r="CJ1345" s="16"/>
      <c r="CK1345" s="16"/>
      <c r="CL1345" s="16"/>
      <c r="CM1345" s="16"/>
      <c r="CN1345" s="16"/>
      <c r="CO1345" s="16"/>
      <c r="CP1345" s="16"/>
      <c r="CQ1345" s="16"/>
      <c r="CR1345" s="16"/>
      <c r="CS1345" s="16"/>
      <c r="CT1345" s="16"/>
      <c r="CU1345" s="16"/>
      <c r="CV1345" s="16"/>
      <c r="CW1345" s="16"/>
      <c r="CX1345" s="16"/>
      <c r="CY1345" s="16"/>
      <c r="CZ1345" s="16"/>
      <c r="DA1345" s="16"/>
      <c r="DB1345" s="16"/>
      <c r="DC1345" s="16"/>
      <c r="DD1345" s="16"/>
      <c r="DE1345" s="16"/>
      <c r="DF1345" s="16"/>
      <c r="DG1345" s="16"/>
      <c r="DH1345" s="16"/>
      <c r="DI1345" s="16"/>
      <c r="DJ1345" s="16"/>
      <c r="DK1345" s="16"/>
      <c r="DL1345" s="16"/>
      <c r="DM1345" s="16"/>
      <c r="DN1345" s="16"/>
      <c r="DO1345" s="16"/>
      <c r="DP1345" s="16"/>
      <c r="DQ1345" s="16"/>
      <c r="DR1345" s="16"/>
      <c r="DS1345" s="16"/>
      <c r="DT1345" s="16"/>
      <c r="DU1345" s="16"/>
      <c r="DV1345" s="16"/>
      <c r="DW1345" s="16"/>
      <c r="DX1345" s="16"/>
      <c r="DY1345" s="16"/>
      <c r="DZ1345" s="16"/>
      <c r="EA1345" s="16"/>
      <c r="EB1345" s="16"/>
      <c r="EC1345" s="16"/>
      <c r="ED1345" s="16"/>
      <c r="EE1345" s="16"/>
      <c r="EF1345" s="16"/>
      <c r="EG1345" s="16"/>
      <c r="EH1345" s="16"/>
      <c r="EI1345" s="16"/>
      <c r="EJ1345" s="16"/>
      <c r="EK1345" s="16"/>
      <c r="EL1345" s="16"/>
      <c r="EM1345" s="16"/>
      <c r="EN1345" s="16"/>
      <c r="EO1345" s="16"/>
      <c r="EP1345" s="16"/>
      <c r="EQ1345" s="16"/>
      <c r="ER1345" s="16"/>
      <c r="ES1345" s="16"/>
      <c r="ET1345" s="16"/>
      <c r="EU1345" s="16"/>
      <c r="EV1345" s="16"/>
      <c r="EW1345" s="16"/>
      <c r="EX1345" s="16"/>
      <c r="EY1345" s="16"/>
      <c r="EZ1345" s="16"/>
      <c r="FA1345" s="16"/>
      <c r="FB1345" s="16"/>
      <c r="FC1345" s="16"/>
      <c r="FD1345" s="16"/>
      <c r="FE1345" s="16"/>
      <c r="FF1345" s="16"/>
      <c r="FG1345" s="16"/>
      <c r="FH1345" s="16"/>
      <c r="FI1345" s="16"/>
      <c r="FJ1345" s="16"/>
      <c r="FK1345" s="16"/>
      <c r="FL1345" s="16"/>
      <c r="FM1345" s="16"/>
      <c r="FN1345" s="16"/>
      <c r="FO1345" s="16"/>
      <c r="FP1345" s="16"/>
      <c r="FQ1345" s="16"/>
      <c r="FR1345" s="16"/>
      <c r="FS1345" s="16"/>
      <c r="FT1345" s="16"/>
      <c r="FU1345" s="16"/>
      <c r="FV1345" s="16"/>
      <c r="FW1345" s="16"/>
      <c r="FX1345" s="16"/>
      <c r="FY1345" s="16"/>
      <c r="FZ1345" s="16"/>
      <c r="GA1345" s="16"/>
      <c r="GB1345" s="16"/>
      <c r="GC1345" s="16"/>
      <c r="GD1345" s="16"/>
      <c r="GE1345" s="16"/>
      <c r="GF1345" s="16"/>
      <c r="GG1345" s="16"/>
      <c r="GH1345" s="16"/>
      <c r="GI1345" s="16"/>
      <c r="GJ1345" s="16"/>
      <c r="GK1345" s="16"/>
      <c r="GL1345" s="16"/>
      <c r="GM1345" s="16"/>
      <c r="GN1345" s="16"/>
      <c r="GO1345" s="16"/>
      <c r="GP1345" s="16"/>
      <c r="GQ1345" s="16"/>
      <c r="GR1345" s="16"/>
      <c r="GS1345" s="16"/>
      <c r="GT1345" s="16"/>
      <c r="GU1345" s="16"/>
      <c r="GV1345" s="16"/>
      <c r="GW1345" s="16"/>
      <c r="GX1345" s="16"/>
      <c r="GY1345" s="16"/>
      <c r="GZ1345" s="16"/>
      <c r="HA1345" s="16"/>
      <c r="HB1345" s="16"/>
      <c r="HC1345" s="16"/>
      <c r="HD1345" s="16"/>
      <c r="HE1345" s="16"/>
      <c r="HF1345" s="16"/>
      <c r="HG1345" s="16"/>
      <c r="HH1345" s="16"/>
      <c r="HI1345" s="16"/>
      <c r="HJ1345" s="16"/>
      <c r="HK1345" s="16"/>
      <c r="HL1345" s="16"/>
      <c r="HM1345" s="16"/>
      <c r="HN1345" s="16"/>
      <c r="HO1345" s="16"/>
      <c r="HP1345" s="16"/>
      <c r="HQ1345" s="16"/>
      <c r="HR1345" s="16"/>
      <c r="HS1345" s="16"/>
      <c r="HT1345" s="16"/>
      <c r="HU1345" s="16"/>
      <c r="HV1345" s="16"/>
      <c r="HW1345" s="16"/>
      <c r="HX1345" s="16"/>
      <c r="HY1345" s="16"/>
      <c r="HZ1345" s="16"/>
      <c r="IA1345" s="16"/>
      <c r="IB1345" s="16"/>
      <c r="IC1345" s="16"/>
      <c r="ID1345" s="16"/>
      <c r="IE1345" s="16"/>
      <c r="IF1345" s="16"/>
      <c r="IG1345" s="16"/>
      <c r="IH1345" s="16"/>
      <c r="II1345" s="16"/>
      <c r="IJ1345" s="16"/>
      <c r="IK1345" s="16"/>
      <c r="IL1345" s="16"/>
      <c r="IM1345" s="16"/>
      <c r="IN1345" s="16"/>
      <c r="IO1345" s="16"/>
      <c r="IP1345" s="16"/>
      <c r="IQ1345" s="16"/>
      <c r="IR1345" s="16"/>
      <c r="IS1345" s="16"/>
      <c r="IT1345" s="16"/>
      <c r="IU1345" s="16"/>
      <c r="IV1345" s="16"/>
      <c r="IW1345" s="16"/>
      <c r="IX1345" s="16"/>
      <c r="IY1345" s="16"/>
      <c r="IZ1345" s="16"/>
      <c r="JA1345" s="16"/>
      <c r="JB1345" s="16"/>
      <c r="JC1345" s="16"/>
      <c r="JD1345" s="16"/>
      <c r="JE1345" s="16"/>
      <c r="JF1345" s="16"/>
      <c r="JG1345" s="16"/>
      <c r="JH1345" s="16"/>
      <c r="JI1345" s="16"/>
      <c r="JJ1345" s="16"/>
      <c r="JK1345" s="16"/>
      <c r="JL1345" s="16"/>
      <c r="JM1345" s="16"/>
      <c r="JN1345" s="16"/>
      <c r="JO1345" s="16"/>
      <c r="JP1345" s="16"/>
    </row>
    <row r="1346" spans="2:276" s="18" customFormat="1" ht="15.75" customHeight="1" x14ac:dyDescent="0.25">
      <c r="B1346" s="16"/>
      <c r="C1346" s="16"/>
      <c r="D1346" s="16"/>
      <c r="E1346" s="16"/>
      <c r="F1346" s="16"/>
      <c r="G1346" s="16"/>
      <c r="H1346" s="16"/>
      <c r="I1346" s="16"/>
      <c r="J1346" s="16"/>
      <c r="K1346" s="16"/>
      <c r="L1346" s="16"/>
      <c r="M1346" s="16"/>
      <c r="N1346" s="16"/>
      <c r="O1346" s="16"/>
      <c r="P1346" s="16"/>
      <c r="Q1346" s="16"/>
      <c r="R1346" s="16"/>
      <c r="S1346" s="16"/>
      <c r="T1346" s="16"/>
      <c r="U1346" s="16"/>
      <c r="V1346" s="16"/>
      <c r="W1346" s="16"/>
      <c r="X1346" s="16"/>
      <c r="Y1346" s="16"/>
      <c r="Z1346" s="16"/>
      <c r="AA1346" s="16"/>
      <c r="AB1346" s="16"/>
      <c r="AC1346" s="16"/>
      <c r="AD1346" s="16"/>
      <c r="AE1346" s="16"/>
      <c r="AF1346" s="16"/>
      <c r="AG1346" s="16"/>
      <c r="AH1346" s="16"/>
      <c r="AI1346" s="16"/>
      <c r="AJ1346" s="16"/>
      <c r="AK1346" s="16"/>
      <c r="AL1346" s="16"/>
      <c r="AM1346" s="16"/>
      <c r="AN1346" s="16"/>
      <c r="AO1346" s="16"/>
      <c r="AP1346" s="16"/>
      <c r="AQ1346" s="16"/>
      <c r="AR1346" s="16"/>
      <c r="AS1346" s="16"/>
      <c r="AT1346" s="16"/>
      <c r="AU1346" s="16"/>
      <c r="AV1346" s="16"/>
      <c r="AW1346" s="16"/>
      <c r="AX1346" s="16"/>
      <c r="AY1346" s="16"/>
      <c r="AZ1346" s="16"/>
      <c r="BA1346" s="16"/>
      <c r="BB1346" s="16"/>
      <c r="BC1346" s="16"/>
      <c r="BD1346" s="16"/>
      <c r="BE1346" s="16"/>
      <c r="BF1346" s="16"/>
      <c r="BG1346" s="16"/>
      <c r="BH1346" s="16"/>
      <c r="BI1346" s="16"/>
      <c r="BJ1346" s="16"/>
      <c r="BK1346" s="16"/>
      <c r="BL1346" s="16"/>
      <c r="BM1346" s="16"/>
      <c r="BN1346" s="16"/>
      <c r="BO1346" s="16"/>
      <c r="BP1346" s="16"/>
      <c r="BQ1346" s="16"/>
      <c r="BR1346" s="16"/>
      <c r="BS1346" s="16"/>
      <c r="BT1346" s="16"/>
      <c r="BU1346" s="16"/>
      <c r="BV1346" s="16"/>
      <c r="BW1346" s="16"/>
      <c r="BX1346" s="16"/>
      <c r="BY1346" s="16"/>
      <c r="BZ1346" s="16"/>
      <c r="CA1346" s="16"/>
      <c r="CB1346" s="16"/>
      <c r="CC1346" s="16"/>
      <c r="CD1346" s="16"/>
      <c r="CE1346" s="16"/>
      <c r="CF1346" s="16"/>
      <c r="CG1346" s="16"/>
      <c r="CH1346" s="16"/>
      <c r="CI1346" s="16"/>
      <c r="CJ1346" s="16"/>
      <c r="CK1346" s="16"/>
      <c r="CL1346" s="16"/>
      <c r="CM1346" s="16"/>
      <c r="CN1346" s="16"/>
      <c r="CO1346" s="16"/>
      <c r="CP1346" s="16"/>
      <c r="CQ1346" s="16"/>
      <c r="CR1346" s="16"/>
      <c r="CS1346" s="16"/>
      <c r="CT1346" s="16"/>
      <c r="CU1346" s="16"/>
      <c r="CV1346" s="16"/>
      <c r="CW1346" s="16"/>
      <c r="CX1346" s="16"/>
      <c r="CY1346" s="16"/>
      <c r="CZ1346" s="16"/>
      <c r="DA1346" s="16"/>
      <c r="DB1346" s="16"/>
      <c r="DC1346" s="16"/>
      <c r="DD1346" s="16"/>
      <c r="DE1346" s="16"/>
      <c r="DF1346" s="16"/>
      <c r="DG1346" s="16"/>
      <c r="DH1346" s="16"/>
      <c r="DI1346" s="16"/>
      <c r="DJ1346" s="16"/>
      <c r="DK1346" s="16"/>
      <c r="DL1346" s="16"/>
      <c r="DM1346" s="16"/>
      <c r="DN1346" s="16"/>
      <c r="DO1346" s="16"/>
      <c r="DP1346" s="16"/>
      <c r="DQ1346" s="16"/>
      <c r="DR1346" s="16"/>
      <c r="DS1346" s="16"/>
      <c r="DT1346" s="16"/>
      <c r="DU1346" s="16"/>
      <c r="DV1346" s="16"/>
      <c r="DW1346" s="16"/>
      <c r="DX1346" s="16"/>
      <c r="DY1346" s="16"/>
      <c r="DZ1346" s="16"/>
      <c r="EA1346" s="16"/>
      <c r="EB1346" s="16"/>
      <c r="EC1346" s="16"/>
      <c r="ED1346" s="16"/>
      <c r="EE1346" s="16"/>
      <c r="EF1346" s="16"/>
      <c r="EG1346" s="16"/>
      <c r="EH1346" s="16"/>
      <c r="EI1346" s="16"/>
      <c r="EJ1346" s="16"/>
      <c r="EK1346" s="16"/>
      <c r="EL1346" s="16"/>
      <c r="EM1346" s="16"/>
      <c r="EN1346" s="16"/>
      <c r="EO1346" s="16"/>
      <c r="EP1346" s="16"/>
      <c r="EQ1346" s="16"/>
      <c r="ER1346" s="16"/>
      <c r="ES1346" s="16"/>
      <c r="ET1346" s="16"/>
      <c r="EU1346" s="16"/>
      <c r="EV1346" s="16"/>
      <c r="EW1346" s="16"/>
      <c r="EX1346" s="16"/>
      <c r="EY1346" s="16"/>
      <c r="EZ1346" s="16"/>
      <c r="FA1346" s="16"/>
      <c r="FB1346" s="16"/>
      <c r="FC1346" s="16"/>
      <c r="FD1346" s="16"/>
      <c r="FE1346" s="16"/>
      <c r="FF1346" s="16"/>
      <c r="FG1346" s="16"/>
      <c r="FH1346" s="16"/>
      <c r="FI1346" s="16"/>
      <c r="FJ1346" s="16"/>
      <c r="FK1346" s="16"/>
      <c r="FL1346" s="16"/>
      <c r="FM1346" s="16"/>
      <c r="FN1346" s="16"/>
      <c r="FO1346" s="16"/>
      <c r="FP1346" s="16"/>
      <c r="FQ1346" s="16"/>
      <c r="FR1346" s="16"/>
      <c r="FS1346" s="16"/>
      <c r="FT1346" s="16"/>
      <c r="FU1346" s="16"/>
      <c r="FV1346" s="16"/>
      <c r="FW1346" s="16"/>
      <c r="FX1346" s="16"/>
      <c r="FY1346" s="16"/>
      <c r="FZ1346" s="16"/>
      <c r="GA1346" s="16"/>
      <c r="GB1346" s="16"/>
      <c r="GC1346" s="16"/>
      <c r="GD1346" s="16"/>
      <c r="GE1346" s="16"/>
      <c r="GF1346" s="16"/>
      <c r="GG1346" s="16"/>
      <c r="GH1346" s="16"/>
      <c r="GI1346" s="16"/>
      <c r="GJ1346" s="16"/>
      <c r="GK1346" s="16"/>
      <c r="GL1346" s="16"/>
      <c r="GM1346" s="16"/>
      <c r="GN1346" s="16"/>
      <c r="GO1346" s="16"/>
      <c r="GP1346" s="16"/>
      <c r="GQ1346" s="16"/>
      <c r="GR1346" s="16"/>
      <c r="GS1346" s="16"/>
      <c r="GT1346" s="16"/>
      <c r="GU1346" s="16"/>
      <c r="GV1346" s="16"/>
      <c r="GW1346" s="16"/>
      <c r="GX1346" s="16"/>
      <c r="GY1346" s="16"/>
      <c r="GZ1346" s="16"/>
      <c r="HA1346" s="16"/>
      <c r="HB1346" s="16"/>
      <c r="HC1346" s="16"/>
      <c r="HD1346" s="16"/>
      <c r="HE1346" s="16"/>
      <c r="HF1346" s="16"/>
      <c r="HG1346" s="16"/>
      <c r="HH1346" s="16"/>
      <c r="HI1346" s="16"/>
      <c r="HJ1346" s="16"/>
      <c r="HK1346" s="16"/>
      <c r="HL1346" s="16"/>
      <c r="HM1346" s="16"/>
      <c r="HN1346" s="16"/>
      <c r="HO1346" s="16"/>
      <c r="HP1346" s="16"/>
      <c r="HQ1346" s="16"/>
      <c r="HR1346" s="16"/>
      <c r="HS1346" s="16"/>
      <c r="HT1346" s="16"/>
      <c r="HU1346" s="16"/>
      <c r="HV1346" s="16"/>
      <c r="HW1346" s="16"/>
      <c r="HX1346" s="16"/>
      <c r="HY1346" s="16"/>
      <c r="HZ1346" s="16"/>
      <c r="IA1346" s="16"/>
      <c r="IB1346" s="16"/>
      <c r="IC1346" s="16"/>
      <c r="ID1346" s="16"/>
      <c r="IE1346" s="16"/>
      <c r="IF1346" s="16"/>
      <c r="IG1346" s="16"/>
      <c r="IH1346" s="16"/>
      <c r="II1346" s="16"/>
      <c r="IJ1346" s="16"/>
      <c r="IK1346" s="16"/>
      <c r="IL1346" s="16"/>
      <c r="IM1346" s="16"/>
      <c r="IN1346" s="16"/>
      <c r="IO1346" s="16"/>
      <c r="IP1346" s="16"/>
      <c r="IQ1346" s="16"/>
      <c r="IR1346" s="16"/>
      <c r="IS1346" s="16"/>
      <c r="IT1346" s="16"/>
      <c r="IU1346" s="16"/>
      <c r="IV1346" s="16"/>
      <c r="IW1346" s="16"/>
      <c r="IX1346" s="16"/>
      <c r="IY1346" s="16"/>
      <c r="IZ1346" s="16"/>
      <c r="JA1346" s="16"/>
      <c r="JB1346" s="16"/>
      <c r="JC1346" s="16"/>
      <c r="JD1346" s="16"/>
      <c r="JE1346" s="16"/>
      <c r="JF1346" s="16"/>
      <c r="JG1346" s="16"/>
      <c r="JH1346" s="16"/>
      <c r="JI1346" s="16"/>
      <c r="JJ1346" s="16"/>
      <c r="JK1346" s="16"/>
      <c r="JL1346" s="16"/>
      <c r="JM1346" s="16"/>
      <c r="JN1346" s="16"/>
      <c r="JO1346" s="16"/>
      <c r="JP1346" s="16"/>
    </row>
    <row r="1347" spans="2:276" s="18" customFormat="1" ht="15.75" customHeight="1" x14ac:dyDescent="0.25">
      <c r="B1347" s="16"/>
      <c r="C1347" s="16"/>
      <c r="D1347" s="16"/>
      <c r="E1347" s="16"/>
      <c r="F1347" s="16"/>
      <c r="G1347" s="16"/>
      <c r="H1347" s="16"/>
      <c r="I1347" s="16"/>
      <c r="J1347" s="16"/>
      <c r="K1347" s="16"/>
      <c r="L1347" s="16"/>
      <c r="M1347" s="16"/>
      <c r="N1347" s="16"/>
      <c r="O1347" s="16"/>
      <c r="P1347" s="16"/>
      <c r="Q1347" s="16"/>
      <c r="R1347" s="16"/>
      <c r="S1347" s="16"/>
      <c r="T1347" s="16"/>
      <c r="U1347" s="16"/>
      <c r="V1347" s="16"/>
      <c r="W1347" s="16"/>
      <c r="X1347" s="16"/>
      <c r="Y1347" s="16"/>
      <c r="Z1347" s="16"/>
      <c r="AA1347" s="16"/>
      <c r="AB1347" s="16"/>
      <c r="AC1347" s="16"/>
      <c r="AD1347" s="16"/>
      <c r="AE1347" s="16"/>
      <c r="AF1347" s="16"/>
      <c r="AG1347" s="16"/>
      <c r="AH1347" s="16"/>
      <c r="AI1347" s="16"/>
      <c r="AJ1347" s="16"/>
      <c r="AK1347" s="16"/>
      <c r="AL1347" s="16"/>
      <c r="AM1347" s="16"/>
      <c r="AN1347" s="16"/>
      <c r="AO1347" s="16"/>
      <c r="AP1347" s="16"/>
      <c r="AQ1347" s="16"/>
      <c r="AR1347" s="16"/>
      <c r="AS1347" s="16"/>
      <c r="AT1347" s="16"/>
      <c r="AU1347" s="16"/>
      <c r="AV1347" s="16"/>
      <c r="AW1347" s="16"/>
      <c r="AX1347" s="16"/>
      <c r="AY1347" s="16"/>
      <c r="AZ1347" s="16"/>
      <c r="BA1347" s="16"/>
      <c r="BB1347" s="16"/>
      <c r="BC1347" s="16"/>
      <c r="BD1347" s="16"/>
      <c r="BE1347" s="16"/>
      <c r="BF1347" s="16"/>
      <c r="BG1347" s="16"/>
      <c r="BH1347" s="16"/>
      <c r="BI1347" s="16"/>
      <c r="BJ1347" s="16"/>
      <c r="BK1347" s="16"/>
      <c r="BL1347" s="16"/>
      <c r="BM1347" s="16"/>
      <c r="BN1347" s="16"/>
      <c r="BO1347" s="16"/>
      <c r="BP1347" s="16"/>
      <c r="BQ1347" s="16"/>
      <c r="BR1347" s="16"/>
      <c r="BS1347" s="16"/>
      <c r="BT1347" s="16"/>
      <c r="BU1347" s="16"/>
      <c r="BV1347" s="16"/>
      <c r="BW1347" s="16"/>
      <c r="BX1347" s="16"/>
      <c r="BY1347" s="16"/>
      <c r="BZ1347" s="16"/>
      <c r="CA1347" s="16"/>
      <c r="CB1347" s="16"/>
      <c r="CC1347" s="16"/>
      <c r="CD1347" s="16"/>
      <c r="CE1347" s="16"/>
      <c r="CF1347" s="16"/>
      <c r="CG1347" s="16"/>
      <c r="CH1347" s="16"/>
      <c r="CI1347" s="16"/>
      <c r="CJ1347" s="16"/>
      <c r="CK1347" s="16"/>
      <c r="CL1347" s="16"/>
      <c r="CM1347" s="16"/>
      <c r="CN1347" s="16"/>
      <c r="CO1347" s="16"/>
      <c r="CP1347" s="16"/>
      <c r="CQ1347" s="16"/>
      <c r="CR1347" s="16"/>
      <c r="CS1347" s="16"/>
      <c r="CT1347" s="16"/>
      <c r="CU1347" s="16"/>
      <c r="CV1347" s="16"/>
      <c r="CW1347" s="16"/>
      <c r="CX1347" s="16"/>
      <c r="CY1347" s="16"/>
      <c r="CZ1347" s="16"/>
      <c r="DA1347" s="16"/>
      <c r="DB1347" s="16"/>
      <c r="DC1347" s="16"/>
      <c r="DD1347" s="16"/>
      <c r="DE1347" s="16"/>
      <c r="DF1347" s="16"/>
      <c r="DG1347" s="16"/>
      <c r="DH1347" s="16"/>
      <c r="DI1347" s="16"/>
      <c r="DJ1347" s="16"/>
      <c r="DK1347" s="16"/>
      <c r="DL1347" s="16"/>
      <c r="DM1347" s="16"/>
      <c r="DN1347" s="16"/>
      <c r="DO1347" s="16"/>
      <c r="DP1347" s="16"/>
      <c r="DQ1347" s="16"/>
      <c r="DR1347" s="16"/>
      <c r="DS1347" s="16"/>
      <c r="DT1347" s="16"/>
      <c r="DU1347" s="16"/>
      <c r="DV1347" s="16"/>
      <c r="DW1347" s="16"/>
      <c r="DX1347" s="16"/>
      <c r="DY1347" s="16"/>
      <c r="DZ1347" s="16"/>
      <c r="EA1347" s="16"/>
      <c r="EB1347" s="16"/>
      <c r="EC1347" s="16"/>
      <c r="ED1347" s="16"/>
      <c r="EE1347" s="16"/>
      <c r="EF1347" s="16"/>
      <c r="EG1347" s="16"/>
      <c r="EH1347" s="16"/>
      <c r="EI1347" s="16"/>
      <c r="EJ1347" s="16"/>
      <c r="EK1347" s="16"/>
      <c r="EL1347" s="16"/>
      <c r="EM1347" s="16"/>
      <c r="EN1347" s="16"/>
      <c r="EO1347" s="16"/>
      <c r="EP1347" s="16"/>
      <c r="EQ1347" s="16"/>
      <c r="ER1347" s="16"/>
      <c r="ES1347" s="16"/>
      <c r="ET1347" s="16"/>
      <c r="EU1347" s="16"/>
      <c r="EV1347" s="16"/>
      <c r="EW1347" s="16"/>
      <c r="EX1347" s="16"/>
      <c r="EY1347" s="16"/>
      <c r="EZ1347" s="16"/>
      <c r="FA1347" s="16"/>
      <c r="FB1347" s="16"/>
      <c r="FC1347" s="16"/>
      <c r="FD1347" s="16"/>
      <c r="FE1347" s="16"/>
      <c r="FF1347" s="16"/>
      <c r="FG1347" s="16"/>
      <c r="FH1347" s="16"/>
      <c r="FI1347" s="16"/>
      <c r="FJ1347" s="16"/>
      <c r="FK1347" s="16"/>
      <c r="FL1347" s="16"/>
      <c r="FM1347" s="16"/>
      <c r="FN1347" s="16"/>
      <c r="FO1347" s="16"/>
      <c r="FP1347" s="16"/>
      <c r="FQ1347" s="16"/>
      <c r="FR1347" s="16"/>
      <c r="FS1347" s="16"/>
      <c r="FT1347" s="16"/>
      <c r="FU1347" s="16"/>
      <c r="FV1347" s="16"/>
      <c r="FW1347" s="16"/>
      <c r="FX1347" s="16"/>
      <c r="FY1347" s="16"/>
      <c r="FZ1347" s="16"/>
      <c r="GA1347" s="16"/>
      <c r="GB1347" s="16"/>
      <c r="GC1347" s="16"/>
      <c r="GD1347" s="16"/>
      <c r="GE1347" s="16"/>
      <c r="GF1347" s="16"/>
      <c r="GG1347" s="16"/>
      <c r="GH1347" s="16"/>
      <c r="GI1347" s="16"/>
      <c r="GJ1347" s="16"/>
      <c r="GK1347" s="16"/>
      <c r="GL1347" s="16"/>
      <c r="GM1347" s="16"/>
      <c r="GN1347" s="16"/>
      <c r="GO1347" s="16"/>
      <c r="GP1347" s="16"/>
      <c r="GQ1347" s="16"/>
      <c r="GR1347" s="16"/>
      <c r="GS1347" s="16"/>
      <c r="GT1347" s="16"/>
      <c r="GU1347" s="16"/>
      <c r="GV1347" s="16"/>
      <c r="GW1347" s="16"/>
      <c r="GX1347" s="16"/>
      <c r="GY1347" s="16"/>
      <c r="GZ1347" s="16"/>
      <c r="HA1347" s="16"/>
      <c r="HB1347" s="16"/>
      <c r="HC1347" s="16"/>
      <c r="HD1347" s="16"/>
      <c r="HE1347" s="16"/>
      <c r="HF1347" s="16"/>
      <c r="HG1347" s="16"/>
      <c r="HH1347" s="16"/>
      <c r="HI1347" s="16"/>
      <c r="HJ1347" s="16"/>
      <c r="HK1347" s="16"/>
      <c r="HL1347" s="16"/>
      <c r="HM1347" s="16"/>
      <c r="HN1347" s="16"/>
      <c r="HO1347" s="16"/>
      <c r="HP1347" s="16"/>
      <c r="HQ1347" s="16"/>
      <c r="HR1347" s="16"/>
      <c r="HS1347" s="16"/>
      <c r="HT1347" s="16"/>
      <c r="HU1347" s="16"/>
      <c r="HV1347" s="16"/>
      <c r="HW1347" s="16"/>
      <c r="HX1347" s="16"/>
      <c r="HY1347" s="16"/>
      <c r="HZ1347" s="16"/>
      <c r="IA1347" s="16"/>
      <c r="IB1347" s="16"/>
      <c r="IC1347" s="16"/>
      <c r="ID1347" s="16"/>
      <c r="IE1347" s="16"/>
      <c r="IF1347" s="16"/>
      <c r="IG1347" s="16"/>
      <c r="IH1347" s="16"/>
      <c r="II1347" s="16"/>
      <c r="IJ1347" s="16"/>
      <c r="IK1347" s="16"/>
      <c r="IL1347" s="16"/>
      <c r="IM1347" s="16"/>
      <c r="IN1347" s="16"/>
      <c r="IO1347" s="16"/>
      <c r="IP1347" s="16"/>
      <c r="IQ1347" s="16"/>
      <c r="IR1347" s="16"/>
      <c r="IS1347" s="16"/>
      <c r="IT1347" s="16"/>
      <c r="IU1347" s="16"/>
      <c r="IV1347" s="16"/>
      <c r="IW1347" s="16"/>
      <c r="IX1347" s="16"/>
      <c r="IY1347" s="16"/>
      <c r="IZ1347" s="16"/>
      <c r="JA1347" s="16"/>
      <c r="JB1347" s="16"/>
      <c r="JC1347" s="16"/>
      <c r="JD1347" s="16"/>
      <c r="JE1347" s="16"/>
      <c r="JF1347" s="16"/>
      <c r="JG1347" s="16"/>
      <c r="JH1347" s="16"/>
      <c r="JI1347" s="16"/>
      <c r="JJ1347" s="16"/>
      <c r="JK1347" s="16"/>
      <c r="JL1347" s="16"/>
      <c r="JM1347" s="16"/>
      <c r="JN1347" s="16"/>
      <c r="JO1347" s="16"/>
      <c r="JP1347" s="16"/>
    </row>
    <row r="1348" spans="2:276" s="18" customFormat="1" ht="15.75" customHeight="1" x14ac:dyDescent="0.25">
      <c r="B1348" s="16"/>
      <c r="C1348" s="16"/>
      <c r="D1348" s="16"/>
      <c r="E1348" s="16"/>
      <c r="F1348" s="16"/>
      <c r="G1348" s="16"/>
      <c r="H1348" s="16"/>
      <c r="I1348" s="16"/>
      <c r="J1348" s="16"/>
      <c r="K1348" s="16"/>
      <c r="L1348" s="16"/>
      <c r="M1348" s="16"/>
      <c r="N1348" s="16"/>
      <c r="O1348" s="16"/>
      <c r="P1348" s="16"/>
      <c r="Q1348" s="16"/>
      <c r="R1348" s="16"/>
      <c r="S1348" s="16"/>
      <c r="T1348" s="16"/>
      <c r="U1348" s="16"/>
      <c r="V1348" s="16"/>
      <c r="W1348" s="16"/>
      <c r="X1348" s="16"/>
      <c r="Y1348" s="16"/>
      <c r="Z1348" s="16"/>
      <c r="AA1348" s="16"/>
      <c r="AB1348" s="16"/>
      <c r="AC1348" s="16"/>
      <c r="AD1348" s="16"/>
      <c r="AE1348" s="16"/>
      <c r="AF1348" s="16"/>
      <c r="AG1348" s="16"/>
      <c r="AH1348" s="16"/>
      <c r="AI1348" s="16"/>
      <c r="AJ1348" s="16"/>
      <c r="AK1348" s="16"/>
      <c r="AL1348" s="16"/>
      <c r="AM1348" s="16"/>
      <c r="AN1348" s="16"/>
      <c r="AO1348" s="16"/>
      <c r="AP1348" s="16"/>
      <c r="AQ1348" s="16"/>
      <c r="AR1348" s="16"/>
      <c r="AS1348" s="16"/>
      <c r="AT1348" s="16"/>
      <c r="AU1348" s="16"/>
      <c r="AV1348" s="16"/>
      <c r="AW1348" s="16"/>
      <c r="AX1348" s="16"/>
      <c r="AY1348" s="16"/>
      <c r="AZ1348" s="16"/>
      <c r="BA1348" s="16"/>
      <c r="BB1348" s="16"/>
      <c r="BC1348" s="16"/>
      <c r="BD1348" s="16"/>
      <c r="BE1348" s="16"/>
      <c r="BF1348" s="16"/>
      <c r="BG1348" s="16"/>
      <c r="BH1348" s="16"/>
      <c r="BI1348" s="16"/>
      <c r="BJ1348" s="16"/>
      <c r="BK1348" s="16"/>
      <c r="BL1348" s="16"/>
      <c r="BM1348" s="16"/>
      <c r="BN1348" s="16"/>
      <c r="BO1348" s="16"/>
      <c r="BP1348" s="16"/>
      <c r="BQ1348" s="16"/>
      <c r="BR1348" s="16"/>
      <c r="BS1348" s="16"/>
      <c r="BT1348" s="16"/>
      <c r="BU1348" s="16"/>
      <c r="BV1348" s="16"/>
      <c r="BW1348" s="16"/>
      <c r="BX1348" s="16"/>
      <c r="BY1348" s="16"/>
      <c r="BZ1348" s="16"/>
      <c r="CA1348" s="16"/>
      <c r="CB1348" s="16"/>
      <c r="CC1348" s="16"/>
      <c r="CD1348" s="16"/>
      <c r="CE1348" s="16"/>
      <c r="CF1348" s="16"/>
      <c r="CG1348" s="16"/>
      <c r="CH1348" s="16"/>
      <c r="CI1348" s="16"/>
      <c r="CJ1348" s="16"/>
      <c r="CK1348" s="16"/>
      <c r="CL1348" s="16"/>
      <c r="CM1348" s="16"/>
      <c r="CN1348" s="16"/>
      <c r="CO1348" s="16"/>
      <c r="CP1348" s="16"/>
      <c r="CQ1348" s="16"/>
      <c r="CR1348" s="16"/>
      <c r="CS1348" s="16"/>
      <c r="CT1348" s="16"/>
      <c r="CU1348" s="16"/>
      <c r="CV1348" s="16"/>
      <c r="CW1348" s="16"/>
      <c r="CX1348" s="16"/>
      <c r="CY1348" s="16"/>
      <c r="CZ1348" s="16"/>
      <c r="DA1348" s="16"/>
      <c r="DB1348" s="16"/>
      <c r="DC1348" s="16"/>
      <c r="DD1348" s="16"/>
      <c r="DE1348" s="16"/>
      <c r="DF1348" s="16"/>
      <c r="DG1348" s="16"/>
      <c r="DH1348" s="16"/>
      <c r="DI1348" s="16"/>
      <c r="DJ1348" s="16"/>
      <c r="DK1348" s="16"/>
      <c r="DL1348" s="16"/>
      <c r="DM1348" s="16"/>
      <c r="DN1348" s="16"/>
      <c r="DO1348" s="16"/>
      <c r="DP1348" s="16"/>
      <c r="DQ1348" s="16"/>
      <c r="DR1348" s="16"/>
      <c r="DS1348" s="16"/>
      <c r="DT1348" s="16"/>
      <c r="DU1348" s="16"/>
      <c r="DV1348" s="16"/>
      <c r="DW1348" s="16"/>
      <c r="DX1348" s="16"/>
      <c r="DY1348" s="16"/>
      <c r="DZ1348" s="16"/>
      <c r="EA1348" s="16"/>
      <c r="EB1348" s="16"/>
      <c r="EC1348" s="16"/>
      <c r="ED1348" s="16"/>
      <c r="EE1348" s="16"/>
      <c r="EF1348" s="16"/>
      <c r="EG1348" s="16"/>
      <c r="EH1348" s="16"/>
      <c r="EI1348" s="16"/>
      <c r="EJ1348" s="16"/>
      <c r="EK1348" s="16"/>
      <c r="EL1348" s="16"/>
      <c r="EM1348" s="16"/>
      <c r="EN1348" s="16"/>
      <c r="EO1348" s="16"/>
      <c r="EP1348" s="16"/>
      <c r="EQ1348" s="16"/>
      <c r="ER1348" s="16"/>
      <c r="ES1348" s="16"/>
      <c r="ET1348" s="16"/>
      <c r="EU1348" s="16"/>
      <c r="EV1348" s="16"/>
      <c r="EW1348" s="16"/>
      <c r="EX1348" s="16"/>
      <c r="EY1348" s="16"/>
      <c r="EZ1348" s="16"/>
      <c r="FA1348" s="16"/>
      <c r="FB1348" s="16"/>
      <c r="FC1348" s="16"/>
      <c r="FD1348" s="16"/>
      <c r="FE1348" s="16"/>
      <c r="FF1348" s="16"/>
      <c r="FG1348" s="16"/>
      <c r="FH1348" s="16"/>
      <c r="FI1348" s="16"/>
      <c r="FJ1348" s="16"/>
      <c r="FK1348" s="16"/>
      <c r="FL1348" s="16"/>
      <c r="FM1348" s="16"/>
      <c r="FN1348" s="16"/>
      <c r="FO1348" s="16"/>
      <c r="FP1348" s="16"/>
      <c r="FQ1348" s="16"/>
      <c r="FR1348" s="16"/>
      <c r="FS1348" s="16"/>
      <c r="FT1348" s="16"/>
      <c r="FU1348" s="16"/>
      <c r="FV1348" s="16"/>
      <c r="FW1348" s="16"/>
      <c r="FX1348" s="16"/>
      <c r="FY1348" s="16"/>
      <c r="FZ1348" s="16"/>
      <c r="GA1348" s="16"/>
      <c r="GB1348" s="16"/>
      <c r="GC1348" s="16"/>
      <c r="GD1348" s="16"/>
      <c r="GE1348" s="16"/>
      <c r="GF1348" s="16"/>
      <c r="GG1348" s="16"/>
      <c r="GH1348" s="16"/>
      <c r="GI1348" s="16"/>
      <c r="GJ1348" s="16"/>
      <c r="GK1348" s="16"/>
      <c r="GL1348" s="16"/>
      <c r="GM1348" s="16"/>
      <c r="GN1348" s="16"/>
      <c r="GO1348" s="16"/>
      <c r="GP1348" s="16"/>
      <c r="GQ1348" s="16"/>
      <c r="GR1348" s="16"/>
      <c r="GS1348" s="16"/>
      <c r="GT1348" s="16"/>
      <c r="GU1348" s="16"/>
      <c r="GV1348" s="16"/>
      <c r="GW1348" s="16"/>
      <c r="GX1348" s="16"/>
      <c r="GY1348" s="16"/>
      <c r="GZ1348" s="16"/>
      <c r="HA1348" s="16"/>
      <c r="HB1348" s="16"/>
      <c r="HC1348" s="16"/>
      <c r="HD1348" s="16"/>
      <c r="HE1348" s="16"/>
      <c r="HF1348" s="16"/>
      <c r="HG1348" s="16"/>
      <c r="HH1348" s="16"/>
      <c r="HI1348" s="16"/>
      <c r="HJ1348" s="16"/>
      <c r="HK1348" s="16"/>
      <c r="HL1348" s="16"/>
      <c r="HM1348" s="16"/>
      <c r="HN1348" s="16"/>
      <c r="HO1348" s="16"/>
      <c r="HP1348" s="16"/>
      <c r="HQ1348" s="16"/>
      <c r="HR1348" s="16"/>
      <c r="HS1348" s="16"/>
      <c r="HT1348" s="16"/>
      <c r="HU1348" s="16"/>
      <c r="HV1348" s="16"/>
      <c r="HW1348" s="16"/>
      <c r="HX1348" s="16"/>
      <c r="HY1348" s="16"/>
      <c r="HZ1348" s="16"/>
      <c r="IA1348" s="16"/>
      <c r="IB1348" s="16"/>
      <c r="IC1348" s="16"/>
      <c r="ID1348" s="16"/>
      <c r="IE1348" s="16"/>
      <c r="IF1348" s="16"/>
      <c r="IG1348" s="16"/>
      <c r="IH1348" s="16"/>
      <c r="II1348" s="16"/>
      <c r="IJ1348" s="16"/>
      <c r="IK1348" s="16"/>
      <c r="IL1348" s="16"/>
      <c r="IM1348" s="16"/>
      <c r="IN1348" s="16"/>
      <c r="IO1348" s="16"/>
      <c r="IP1348" s="16"/>
      <c r="IQ1348" s="16"/>
      <c r="IR1348" s="16"/>
      <c r="IS1348" s="16"/>
      <c r="IT1348" s="16"/>
      <c r="IU1348" s="16"/>
      <c r="IV1348" s="16"/>
      <c r="IW1348" s="16"/>
      <c r="IX1348" s="16"/>
      <c r="IY1348" s="16"/>
      <c r="IZ1348" s="16"/>
      <c r="JA1348" s="16"/>
      <c r="JB1348" s="16"/>
      <c r="JC1348" s="16"/>
      <c r="JD1348" s="16"/>
      <c r="JE1348" s="16"/>
      <c r="JF1348" s="16"/>
      <c r="JG1348" s="16"/>
      <c r="JH1348" s="16"/>
      <c r="JI1348" s="16"/>
      <c r="JJ1348" s="16"/>
      <c r="JK1348" s="16"/>
      <c r="JL1348" s="16"/>
      <c r="JM1348" s="16"/>
      <c r="JN1348" s="16"/>
      <c r="JO1348" s="16"/>
      <c r="JP1348" s="16"/>
    </row>
    <row r="1349" spans="2:276" s="18" customFormat="1" ht="15.75" customHeight="1" x14ac:dyDescent="0.25">
      <c r="B1349" s="16"/>
      <c r="C1349" s="16"/>
      <c r="D1349" s="16"/>
      <c r="E1349" s="16"/>
      <c r="F1349" s="16"/>
      <c r="G1349" s="16"/>
      <c r="H1349" s="16"/>
      <c r="I1349" s="16"/>
      <c r="J1349" s="16"/>
      <c r="K1349" s="16"/>
      <c r="L1349" s="16"/>
      <c r="M1349" s="16"/>
      <c r="N1349" s="16"/>
      <c r="O1349" s="16"/>
      <c r="P1349" s="16"/>
      <c r="Q1349" s="16"/>
      <c r="R1349" s="16"/>
      <c r="S1349" s="16"/>
      <c r="T1349" s="16"/>
      <c r="U1349" s="16"/>
      <c r="V1349" s="16"/>
      <c r="W1349" s="16"/>
      <c r="X1349" s="16"/>
      <c r="Y1349" s="16"/>
      <c r="Z1349" s="16"/>
      <c r="AA1349" s="16"/>
      <c r="AB1349" s="16"/>
      <c r="AC1349" s="16"/>
      <c r="AD1349" s="16"/>
      <c r="AE1349" s="16"/>
      <c r="AF1349" s="16"/>
      <c r="AG1349" s="16"/>
      <c r="AH1349" s="16"/>
      <c r="AI1349" s="16"/>
      <c r="AJ1349" s="16"/>
      <c r="AK1349" s="16"/>
      <c r="AL1349" s="16"/>
      <c r="AM1349" s="16"/>
      <c r="AN1349" s="16"/>
      <c r="AO1349" s="16"/>
      <c r="AP1349" s="16"/>
      <c r="AQ1349" s="16"/>
      <c r="AR1349" s="16"/>
      <c r="AS1349" s="16"/>
      <c r="AT1349" s="16"/>
      <c r="AU1349" s="16"/>
      <c r="AV1349" s="16"/>
      <c r="AW1349" s="16"/>
      <c r="AX1349" s="16"/>
      <c r="AY1349" s="16"/>
      <c r="AZ1349" s="16"/>
      <c r="BA1349" s="16"/>
      <c r="BB1349" s="16"/>
      <c r="BC1349" s="16"/>
      <c r="BD1349" s="16"/>
      <c r="BE1349" s="16"/>
      <c r="BF1349" s="16"/>
      <c r="BG1349" s="16"/>
      <c r="BH1349" s="16"/>
      <c r="BI1349" s="16"/>
      <c r="BJ1349" s="16"/>
      <c r="BK1349" s="16"/>
      <c r="BL1349" s="16"/>
      <c r="BM1349" s="16"/>
      <c r="BN1349" s="16"/>
      <c r="BO1349" s="16"/>
      <c r="BP1349" s="16"/>
      <c r="BQ1349" s="16"/>
      <c r="BR1349" s="16"/>
      <c r="BS1349" s="16"/>
      <c r="BT1349" s="16"/>
      <c r="BU1349" s="16"/>
      <c r="BV1349" s="16"/>
      <c r="BW1349" s="16"/>
      <c r="BX1349" s="16"/>
      <c r="BY1349" s="16"/>
      <c r="BZ1349" s="16"/>
      <c r="CA1349" s="16"/>
      <c r="CB1349" s="16"/>
      <c r="CC1349" s="16"/>
      <c r="CD1349" s="16"/>
      <c r="CE1349" s="16"/>
      <c r="CF1349" s="16"/>
      <c r="CG1349" s="16"/>
      <c r="CH1349" s="16"/>
      <c r="CI1349" s="16"/>
      <c r="CJ1349" s="16"/>
      <c r="CK1349" s="16"/>
      <c r="CL1349" s="16"/>
      <c r="CM1349" s="16"/>
      <c r="CN1349" s="16"/>
      <c r="CO1349" s="16"/>
      <c r="CP1349" s="16"/>
      <c r="CQ1349" s="16"/>
      <c r="CR1349" s="16"/>
      <c r="CS1349" s="16"/>
      <c r="CT1349" s="16"/>
      <c r="CU1349" s="16"/>
      <c r="CV1349" s="16"/>
      <c r="CW1349" s="16"/>
      <c r="CX1349" s="16"/>
      <c r="CY1349" s="16"/>
      <c r="CZ1349" s="16"/>
      <c r="DA1349" s="16"/>
      <c r="DB1349" s="16"/>
      <c r="DC1349" s="16"/>
      <c r="DD1349" s="16"/>
      <c r="DE1349" s="16"/>
      <c r="DF1349" s="16"/>
      <c r="DG1349" s="16"/>
      <c r="DH1349" s="16"/>
      <c r="DI1349" s="16"/>
      <c r="DJ1349" s="16"/>
      <c r="DK1349" s="16"/>
      <c r="DL1349" s="16"/>
      <c r="DM1349" s="16"/>
      <c r="DN1349" s="16"/>
      <c r="DO1349" s="16"/>
      <c r="DP1349" s="16"/>
      <c r="DQ1349" s="16"/>
      <c r="DR1349" s="16"/>
      <c r="DS1349" s="16"/>
      <c r="DT1349" s="16"/>
      <c r="DU1349" s="16"/>
      <c r="DV1349" s="16"/>
      <c r="DW1349" s="16"/>
      <c r="DX1349" s="16"/>
      <c r="DY1349" s="16"/>
      <c r="DZ1349" s="16"/>
      <c r="EA1349" s="16"/>
      <c r="EB1349" s="16"/>
      <c r="EC1349" s="16"/>
      <c r="ED1349" s="16"/>
      <c r="EE1349" s="16"/>
      <c r="EF1349" s="16"/>
      <c r="EG1349" s="16"/>
      <c r="EH1349" s="16"/>
      <c r="EI1349" s="16"/>
      <c r="EJ1349" s="16"/>
      <c r="EK1349" s="16"/>
      <c r="EL1349" s="16"/>
      <c r="EM1349" s="16"/>
      <c r="EN1349" s="16"/>
      <c r="EO1349" s="16"/>
      <c r="EP1349" s="16"/>
      <c r="EQ1349" s="16"/>
      <c r="ER1349" s="16"/>
      <c r="ES1349" s="16"/>
      <c r="ET1349" s="16"/>
      <c r="EU1349" s="16"/>
      <c r="EV1349" s="16"/>
      <c r="EW1349" s="16"/>
      <c r="EX1349" s="16"/>
      <c r="EY1349" s="16"/>
      <c r="EZ1349" s="16"/>
      <c r="FA1349" s="16"/>
      <c r="FB1349" s="16"/>
      <c r="FC1349" s="16"/>
      <c r="FD1349" s="16"/>
      <c r="FE1349" s="16"/>
      <c r="FF1349" s="16"/>
      <c r="FG1349" s="16"/>
      <c r="FH1349" s="16"/>
      <c r="FI1349" s="16"/>
      <c r="FJ1349" s="16"/>
      <c r="FK1349" s="16"/>
      <c r="FL1349" s="16"/>
      <c r="FM1349" s="16"/>
      <c r="FN1349" s="16"/>
      <c r="FO1349" s="16"/>
      <c r="FP1349" s="16"/>
      <c r="FQ1349" s="16"/>
      <c r="FR1349" s="16"/>
      <c r="FS1349" s="16"/>
      <c r="FT1349" s="16"/>
      <c r="FU1349" s="16"/>
      <c r="FV1349" s="16"/>
      <c r="FW1349" s="16"/>
      <c r="FX1349" s="16"/>
      <c r="FY1349" s="16"/>
      <c r="FZ1349" s="16"/>
      <c r="GA1349" s="16"/>
      <c r="GB1349" s="16"/>
      <c r="GC1349" s="16"/>
      <c r="GD1349" s="16"/>
      <c r="GE1349" s="16"/>
      <c r="GF1349" s="16"/>
      <c r="GG1349" s="16"/>
      <c r="GH1349" s="16"/>
      <c r="GI1349" s="16"/>
      <c r="GJ1349" s="16"/>
      <c r="GK1349" s="16"/>
      <c r="GL1349" s="16"/>
      <c r="GM1349" s="16"/>
      <c r="GN1349" s="16"/>
      <c r="GO1349" s="16"/>
      <c r="GP1349" s="16"/>
      <c r="GQ1349" s="16"/>
      <c r="GR1349" s="16"/>
      <c r="GS1349" s="16"/>
      <c r="GT1349" s="16"/>
      <c r="GU1349" s="16"/>
      <c r="GV1349" s="16"/>
      <c r="GW1349" s="16"/>
      <c r="GX1349" s="16"/>
      <c r="GY1349" s="16"/>
      <c r="GZ1349" s="16"/>
      <c r="HA1349" s="16"/>
      <c r="HB1349" s="16"/>
      <c r="HC1349" s="16"/>
      <c r="HD1349" s="16"/>
      <c r="HE1349" s="16"/>
      <c r="HF1349" s="16"/>
      <c r="HG1349" s="16"/>
      <c r="HH1349" s="16"/>
      <c r="HI1349" s="16"/>
      <c r="HJ1349" s="16"/>
      <c r="HK1349" s="16"/>
      <c r="HL1349" s="16"/>
      <c r="HM1349" s="16"/>
      <c r="HN1349" s="16"/>
      <c r="HO1349" s="16"/>
      <c r="HP1349" s="16"/>
      <c r="HQ1349" s="16"/>
      <c r="HR1349" s="16"/>
      <c r="HS1349" s="16"/>
      <c r="HT1349" s="16"/>
      <c r="HU1349" s="16"/>
      <c r="HV1349" s="16"/>
      <c r="HW1349" s="16"/>
      <c r="HX1349" s="16"/>
      <c r="HY1349" s="16"/>
      <c r="HZ1349" s="16"/>
      <c r="IA1349" s="16"/>
      <c r="IB1349" s="16"/>
      <c r="IC1349" s="16"/>
      <c r="ID1349" s="16"/>
      <c r="IE1349" s="16"/>
      <c r="IF1349" s="16"/>
      <c r="IG1349" s="16"/>
      <c r="IH1349" s="16"/>
      <c r="II1349" s="16"/>
      <c r="IJ1349" s="16"/>
      <c r="IK1349" s="16"/>
      <c r="IL1349" s="16"/>
      <c r="IM1349" s="16"/>
      <c r="IN1349" s="16"/>
      <c r="IO1349" s="16"/>
      <c r="IP1349" s="16"/>
      <c r="IQ1349" s="16"/>
      <c r="IR1349" s="16"/>
      <c r="IS1349" s="16"/>
      <c r="IT1349" s="16"/>
      <c r="IU1349" s="16"/>
      <c r="IV1349" s="16"/>
      <c r="IW1349" s="16"/>
      <c r="IX1349" s="16"/>
      <c r="IY1349" s="16"/>
      <c r="IZ1349" s="16"/>
      <c r="JA1349" s="16"/>
      <c r="JB1349" s="16"/>
      <c r="JC1349" s="16"/>
      <c r="JD1349" s="16"/>
      <c r="JE1349" s="16"/>
      <c r="JF1349" s="16"/>
      <c r="JG1349" s="16"/>
      <c r="JH1349" s="16"/>
      <c r="JI1349" s="16"/>
      <c r="JJ1349" s="16"/>
      <c r="JK1349" s="16"/>
      <c r="JL1349" s="16"/>
      <c r="JM1349" s="16"/>
      <c r="JN1349" s="16"/>
      <c r="JO1349" s="16"/>
      <c r="JP1349" s="16"/>
    </row>
    <row r="1350" spans="2:276" s="18" customFormat="1" ht="15.75" customHeight="1" x14ac:dyDescent="0.25">
      <c r="B1350" s="16"/>
      <c r="C1350" s="16"/>
      <c r="D1350" s="16"/>
      <c r="E1350" s="16"/>
      <c r="F1350" s="16"/>
      <c r="G1350" s="16"/>
      <c r="H1350" s="16"/>
      <c r="I1350" s="16"/>
      <c r="J1350" s="16"/>
      <c r="K1350" s="16"/>
      <c r="L1350" s="16"/>
      <c r="M1350" s="16"/>
      <c r="N1350" s="16"/>
      <c r="O1350" s="16"/>
      <c r="P1350" s="16"/>
      <c r="Q1350" s="16"/>
      <c r="R1350" s="16"/>
      <c r="S1350" s="16"/>
      <c r="T1350" s="16"/>
      <c r="U1350" s="16"/>
      <c r="V1350" s="16"/>
      <c r="W1350" s="16"/>
      <c r="X1350" s="16"/>
      <c r="Y1350" s="16"/>
      <c r="Z1350" s="16"/>
      <c r="AA1350" s="16"/>
      <c r="AB1350" s="16"/>
      <c r="AC1350" s="16"/>
      <c r="AD1350" s="16"/>
      <c r="AE1350" s="16"/>
      <c r="AF1350" s="16"/>
      <c r="AG1350" s="16"/>
      <c r="AH1350" s="16"/>
      <c r="AI1350" s="16"/>
      <c r="AJ1350" s="16"/>
      <c r="AK1350" s="16"/>
      <c r="AL1350" s="16"/>
      <c r="AM1350" s="16"/>
      <c r="AN1350" s="16"/>
      <c r="AO1350" s="16"/>
      <c r="AP1350" s="16"/>
      <c r="AQ1350" s="16"/>
      <c r="AR1350" s="16"/>
      <c r="AS1350" s="16"/>
      <c r="AT1350" s="16"/>
      <c r="AU1350" s="16"/>
      <c r="AV1350" s="16"/>
      <c r="AW1350" s="16"/>
      <c r="AX1350" s="16"/>
      <c r="AY1350" s="16"/>
      <c r="AZ1350" s="16"/>
      <c r="BA1350" s="16"/>
      <c r="BB1350" s="16"/>
      <c r="BC1350" s="16"/>
      <c r="BD1350" s="16"/>
      <c r="BE1350" s="16"/>
      <c r="BF1350" s="16"/>
      <c r="BG1350" s="16"/>
      <c r="BH1350" s="16"/>
      <c r="BI1350" s="16"/>
      <c r="BJ1350" s="16"/>
      <c r="BK1350" s="16"/>
      <c r="BL1350" s="16"/>
      <c r="BM1350" s="16"/>
      <c r="BN1350" s="16"/>
      <c r="BO1350" s="16"/>
      <c r="BP1350" s="16"/>
      <c r="BQ1350" s="16"/>
      <c r="BR1350" s="16"/>
      <c r="BS1350" s="16"/>
      <c r="BT1350" s="16"/>
      <c r="BU1350" s="16"/>
      <c r="BV1350" s="16"/>
      <c r="BW1350" s="16"/>
      <c r="BX1350" s="16"/>
      <c r="BY1350" s="16"/>
      <c r="BZ1350" s="16"/>
      <c r="CA1350" s="16"/>
      <c r="CB1350" s="16"/>
      <c r="CC1350" s="16"/>
      <c r="CD1350" s="16"/>
      <c r="CE1350" s="16"/>
      <c r="CF1350" s="16"/>
      <c r="CG1350" s="16"/>
      <c r="CH1350" s="16"/>
      <c r="CI1350" s="16"/>
      <c r="CJ1350" s="16"/>
      <c r="CK1350" s="16"/>
      <c r="CL1350" s="16"/>
      <c r="CM1350" s="16"/>
      <c r="CN1350" s="16"/>
      <c r="CO1350" s="16"/>
      <c r="CP1350" s="16"/>
      <c r="CQ1350" s="16"/>
      <c r="CR1350" s="16"/>
      <c r="CS1350" s="16"/>
      <c r="CT1350" s="16"/>
      <c r="CU1350" s="16"/>
      <c r="CV1350" s="16"/>
      <c r="CW1350" s="16"/>
      <c r="CX1350" s="16"/>
      <c r="CY1350" s="16"/>
      <c r="CZ1350" s="16"/>
      <c r="DA1350" s="16"/>
      <c r="DB1350" s="16"/>
      <c r="DC1350" s="16"/>
      <c r="DD1350" s="16"/>
      <c r="DE1350" s="16"/>
      <c r="DF1350" s="16"/>
      <c r="DG1350" s="16"/>
      <c r="DH1350" s="16"/>
      <c r="DI1350" s="16"/>
      <c r="DJ1350" s="16"/>
      <c r="DK1350" s="16"/>
      <c r="DL1350" s="16"/>
      <c r="DM1350" s="16"/>
      <c r="DN1350" s="16"/>
      <c r="DO1350" s="16"/>
      <c r="DP1350" s="16"/>
      <c r="DQ1350" s="16"/>
      <c r="DR1350" s="16"/>
      <c r="DS1350" s="16"/>
      <c r="DT1350" s="16"/>
      <c r="DU1350" s="16"/>
      <c r="DV1350" s="16"/>
      <c r="DW1350" s="16"/>
      <c r="DX1350" s="16"/>
      <c r="DY1350" s="16"/>
      <c r="DZ1350" s="16"/>
      <c r="EA1350" s="16"/>
      <c r="EB1350" s="16"/>
      <c r="EC1350" s="16"/>
      <c r="ED1350" s="16"/>
      <c r="EE1350" s="16"/>
      <c r="EF1350" s="16"/>
      <c r="EG1350" s="16"/>
      <c r="EH1350" s="16"/>
      <c r="EI1350" s="16"/>
      <c r="EJ1350" s="16"/>
      <c r="EK1350" s="16"/>
      <c r="EL1350" s="16"/>
      <c r="EM1350" s="16"/>
      <c r="EN1350" s="16"/>
      <c r="EO1350" s="16"/>
      <c r="EP1350" s="16"/>
      <c r="EQ1350" s="16"/>
      <c r="ER1350" s="16"/>
      <c r="ES1350" s="16"/>
      <c r="ET1350" s="16"/>
      <c r="EU1350" s="16"/>
      <c r="EV1350" s="16"/>
      <c r="EW1350" s="16"/>
      <c r="EX1350" s="16"/>
      <c r="EY1350" s="16"/>
      <c r="EZ1350" s="16"/>
      <c r="FA1350" s="16"/>
      <c r="FB1350" s="16"/>
      <c r="FC1350" s="16"/>
      <c r="FD1350" s="16"/>
      <c r="FE1350" s="16"/>
      <c r="FF1350" s="16"/>
      <c r="FG1350" s="16"/>
      <c r="FH1350" s="16"/>
      <c r="FI1350" s="16"/>
      <c r="FJ1350" s="16"/>
      <c r="FK1350" s="16"/>
      <c r="FL1350" s="16"/>
      <c r="FM1350" s="16"/>
      <c r="FN1350" s="16"/>
      <c r="FO1350" s="16"/>
      <c r="FP1350" s="16"/>
      <c r="FQ1350" s="16"/>
      <c r="FR1350" s="16"/>
      <c r="FS1350" s="16"/>
      <c r="FT1350" s="16"/>
      <c r="FU1350" s="16"/>
      <c r="FV1350" s="16"/>
      <c r="FW1350" s="16"/>
      <c r="FX1350" s="16"/>
      <c r="FY1350" s="16"/>
      <c r="FZ1350" s="16"/>
      <c r="GA1350" s="16"/>
      <c r="GB1350" s="16"/>
      <c r="GC1350" s="16"/>
      <c r="GD1350" s="16"/>
      <c r="GE1350" s="16"/>
      <c r="GF1350" s="16"/>
      <c r="GG1350" s="16"/>
      <c r="GH1350" s="16"/>
      <c r="GI1350" s="16"/>
      <c r="GJ1350" s="16"/>
      <c r="GK1350" s="16"/>
      <c r="GL1350" s="16"/>
      <c r="GM1350" s="16"/>
      <c r="GN1350" s="16"/>
      <c r="GO1350" s="16"/>
      <c r="GP1350" s="16"/>
      <c r="GQ1350" s="16"/>
      <c r="GR1350" s="16"/>
      <c r="GS1350" s="16"/>
      <c r="GT1350" s="16"/>
      <c r="GU1350" s="16"/>
      <c r="GV1350" s="16"/>
      <c r="GW1350" s="16"/>
      <c r="GX1350" s="16"/>
      <c r="GY1350" s="16"/>
      <c r="GZ1350" s="16"/>
      <c r="HA1350" s="16"/>
      <c r="HB1350" s="16"/>
      <c r="HC1350" s="16"/>
      <c r="HD1350" s="16"/>
      <c r="HE1350" s="16"/>
      <c r="HF1350" s="16"/>
      <c r="HG1350" s="16"/>
      <c r="HH1350" s="16"/>
      <c r="HI1350" s="16"/>
      <c r="HJ1350" s="16"/>
      <c r="HK1350" s="16"/>
      <c r="HL1350" s="16"/>
      <c r="HM1350" s="16"/>
      <c r="HN1350" s="16"/>
      <c r="HO1350" s="16"/>
      <c r="HP1350" s="16"/>
      <c r="HQ1350" s="16"/>
      <c r="HR1350" s="16"/>
      <c r="HS1350" s="16"/>
      <c r="HT1350" s="16"/>
      <c r="HU1350" s="16"/>
      <c r="HV1350" s="16"/>
      <c r="HW1350" s="16"/>
      <c r="HX1350" s="16"/>
      <c r="HY1350" s="16"/>
      <c r="HZ1350" s="16"/>
      <c r="IA1350" s="16"/>
      <c r="IB1350" s="16"/>
      <c r="IC1350" s="16"/>
      <c r="ID1350" s="16"/>
      <c r="IE1350" s="16"/>
      <c r="IF1350" s="16"/>
      <c r="IG1350" s="16"/>
      <c r="IH1350" s="16"/>
      <c r="II1350" s="16"/>
      <c r="IJ1350" s="16"/>
      <c r="IK1350" s="16"/>
      <c r="IL1350" s="16"/>
      <c r="IM1350" s="16"/>
      <c r="IN1350" s="16"/>
      <c r="IO1350" s="16"/>
      <c r="IP1350" s="16"/>
      <c r="IQ1350" s="16"/>
      <c r="IR1350" s="16"/>
      <c r="IS1350" s="16"/>
      <c r="IT1350" s="16"/>
      <c r="IU1350" s="16"/>
      <c r="IV1350" s="16"/>
      <c r="IW1350" s="16"/>
      <c r="IX1350" s="16"/>
      <c r="IY1350" s="16"/>
      <c r="IZ1350" s="16"/>
      <c r="JA1350" s="16"/>
      <c r="JB1350" s="16"/>
      <c r="JC1350" s="16"/>
      <c r="JD1350" s="16"/>
      <c r="JE1350" s="16"/>
      <c r="JF1350" s="16"/>
      <c r="JG1350" s="16"/>
      <c r="JH1350" s="16"/>
      <c r="JI1350" s="16"/>
      <c r="JJ1350" s="16"/>
      <c r="JK1350" s="16"/>
      <c r="JL1350" s="16"/>
      <c r="JM1350" s="16"/>
      <c r="JN1350" s="16"/>
      <c r="JO1350" s="16"/>
      <c r="JP1350" s="16"/>
    </row>
    <row r="1351" spans="2:276" s="18" customFormat="1" ht="15.75" customHeight="1" x14ac:dyDescent="0.25">
      <c r="B1351" s="16"/>
      <c r="C1351" s="16"/>
      <c r="D1351" s="16"/>
      <c r="E1351" s="16"/>
      <c r="F1351" s="16"/>
      <c r="G1351" s="16"/>
      <c r="H1351" s="16"/>
      <c r="I1351" s="16"/>
      <c r="J1351" s="16"/>
      <c r="K1351" s="16"/>
      <c r="L1351" s="16"/>
      <c r="M1351" s="16"/>
      <c r="N1351" s="16"/>
      <c r="O1351" s="16"/>
      <c r="P1351" s="16"/>
      <c r="Q1351" s="16"/>
      <c r="R1351" s="16"/>
      <c r="S1351" s="16"/>
      <c r="T1351" s="16"/>
      <c r="U1351" s="16"/>
      <c r="V1351" s="16"/>
      <c r="W1351" s="16"/>
      <c r="X1351" s="16"/>
      <c r="Y1351" s="16"/>
      <c r="Z1351" s="16"/>
      <c r="AA1351" s="16"/>
      <c r="AB1351" s="16"/>
      <c r="AC1351" s="16"/>
      <c r="AD1351" s="16"/>
      <c r="AE1351" s="16"/>
      <c r="AF1351" s="16"/>
      <c r="AG1351" s="16"/>
      <c r="AH1351" s="16"/>
      <c r="AI1351" s="16"/>
      <c r="AJ1351" s="16"/>
      <c r="AK1351" s="16"/>
      <c r="AL1351" s="16"/>
      <c r="AM1351" s="16"/>
      <c r="AN1351" s="16"/>
      <c r="AO1351" s="16"/>
      <c r="AP1351" s="16"/>
      <c r="AQ1351" s="16"/>
      <c r="AR1351" s="16"/>
      <c r="AS1351" s="16"/>
      <c r="AT1351" s="16"/>
      <c r="AU1351" s="16"/>
      <c r="AV1351" s="16"/>
      <c r="AW1351" s="16"/>
      <c r="AX1351" s="16"/>
      <c r="AY1351" s="16"/>
      <c r="AZ1351" s="16"/>
      <c r="BA1351" s="16"/>
      <c r="BB1351" s="16"/>
      <c r="BC1351" s="16"/>
      <c r="BD1351" s="16"/>
      <c r="BE1351" s="16"/>
      <c r="BF1351" s="16"/>
      <c r="BG1351" s="16"/>
      <c r="BH1351" s="16"/>
      <c r="BI1351" s="16"/>
      <c r="BJ1351" s="16"/>
      <c r="BK1351" s="16"/>
      <c r="BL1351" s="16"/>
      <c r="BM1351" s="16"/>
      <c r="BN1351" s="16"/>
      <c r="BO1351" s="16"/>
      <c r="BP1351" s="16"/>
      <c r="BQ1351" s="16"/>
      <c r="BR1351" s="16"/>
      <c r="BS1351" s="16"/>
      <c r="BT1351" s="16"/>
      <c r="BU1351" s="16"/>
      <c r="BV1351" s="16"/>
      <c r="BW1351" s="16"/>
      <c r="BX1351" s="16"/>
      <c r="BY1351" s="16"/>
      <c r="BZ1351" s="16"/>
      <c r="CA1351" s="16"/>
      <c r="CB1351" s="16"/>
      <c r="CC1351" s="16"/>
      <c r="CD1351" s="16"/>
      <c r="CE1351" s="16"/>
      <c r="CF1351" s="16"/>
      <c r="CG1351" s="16"/>
      <c r="CH1351" s="16"/>
      <c r="CI1351" s="16"/>
      <c r="CJ1351" s="16"/>
      <c r="CK1351" s="16"/>
      <c r="CL1351" s="16"/>
      <c r="CM1351" s="16"/>
      <c r="CN1351" s="16"/>
      <c r="CO1351" s="16"/>
      <c r="CP1351" s="16"/>
      <c r="CQ1351" s="16"/>
      <c r="CR1351" s="16"/>
      <c r="CS1351" s="16"/>
      <c r="CT1351" s="16"/>
      <c r="CU1351" s="16"/>
      <c r="CV1351" s="16"/>
      <c r="CW1351" s="16"/>
      <c r="CX1351" s="16"/>
      <c r="CY1351" s="16"/>
      <c r="CZ1351" s="16"/>
      <c r="DA1351" s="16"/>
      <c r="DB1351" s="16"/>
      <c r="DC1351" s="16"/>
      <c r="DD1351" s="16"/>
      <c r="DE1351" s="16"/>
      <c r="DF1351" s="16"/>
      <c r="DG1351" s="16"/>
      <c r="DH1351" s="16"/>
      <c r="DI1351" s="16"/>
      <c r="DJ1351" s="16"/>
      <c r="DK1351" s="16"/>
      <c r="DL1351" s="16"/>
      <c r="DM1351" s="16"/>
      <c r="DN1351" s="16"/>
      <c r="DO1351" s="16"/>
      <c r="DP1351" s="16"/>
      <c r="DQ1351" s="16"/>
      <c r="DR1351" s="16"/>
      <c r="DS1351" s="16"/>
      <c r="DT1351" s="16"/>
      <c r="DU1351" s="16"/>
      <c r="DV1351" s="16"/>
      <c r="DW1351" s="16"/>
      <c r="DX1351" s="16"/>
      <c r="DY1351" s="16"/>
      <c r="DZ1351" s="16"/>
      <c r="EA1351" s="16"/>
      <c r="EB1351" s="16"/>
      <c r="EC1351" s="16"/>
      <c r="ED1351" s="16"/>
      <c r="EE1351" s="16"/>
      <c r="EF1351" s="16"/>
      <c r="EG1351" s="16"/>
      <c r="EH1351" s="16"/>
      <c r="EI1351" s="16"/>
      <c r="EJ1351" s="16"/>
      <c r="EK1351" s="16"/>
      <c r="EL1351" s="16"/>
      <c r="EM1351" s="16"/>
      <c r="EN1351" s="16"/>
      <c r="EO1351" s="16"/>
      <c r="EP1351" s="16"/>
      <c r="EQ1351" s="16"/>
      <c r="ER1351" s="16"/>
      <c r="ES1351" s="16"/>
      <c r="ET1351" s="16"/>
      <c r="EU1351" s="16"/>
      <c r="EV1351" s="16"/>
      <c r="EW1351" s="16"/>
      <c r="EX1351" s="16"/>
      <c r="EY1351" s="16"/>
      <c r="EZ1351" s="16"/>
      <c r="FA1351" s="16"/>
      <c r="FB1351" s="16"/>
      <c r="FC1351" s="16"/>
      <c r="FD1351" s="16"/>
      <c r="FE1351" s="16"/>
      <c r="FF1351" s="16"/>
      <c r="FG1351" s="16"/>
      <c r="FH1351" s="16"/>
      <c r="FI1351" s="16"/>
      <c r="FJ1351" s="16"/>
      <c r="FK1351" s="16"/>
      <c r="FL1351" s="16"/>
      <c r="FM1351" s="16"/>
      <c r="FN1351" s="16"/>
      <c r="FO1351" s="16"/>
      <c r="FP1351" s="16"/>
      <c r="FQ1351" s="16"/>
      <c r="FR1351" s="16"/>
      <c r="FS1351" s="16"/>
      <c r="FT1351" s="16"/>
      <c r="FU1351" s="16"/>
      <c r="FV1351" s="16"/>
      <c r="FW1351" s="16"/>
      <c r="FX1351" s="16"/>
      <c r="FY1351" s="16"/>
      <c r="FZ1351" s="16"/>
      <c r="GA1351" s="16"/>
      <c r="GB1351" s="16"/>
      <c r="GC1351" s="16"/>
      <c r="GD1351" s="16"/>
      <c r="GE1351" s="16"/>
      <c r="GF1351" s="16"/>
      <c r="GG1351" s="16"/>
      <c r="GH1351" s="16"/>
      <c r="GI1351" s="16"/>
      <c r="GJ1351" s="16"/>
      <c r="GK1351" s="16"/>
      <c r="GL1351" s="16"/>
      <c r="GM1351" s="16"/>
      <c r="GN1351" s="16"/>
      <c r="GO1351" s="16"/>
      <c r="GP1351" s="16"/>
      <c r="GQ1351" s="16"/>
      <c r="GR1351" s="16"/>
      <c r="GS1351" s="16"/>
      <c r="GT1351" s="16"/>
      <c r="GU1351" s="16"/>
      <c r="GV1351" s="16"/>
      <c r="GW1351" s="16"/>
      <c r="GX1351" s="16"/>
      <c r="GY1351" s="16"/>
      <c r="GZ1351" s="16"/>
      <c r="HA1351" s="16"/>
      <c r="HB1351" s="16"/>
      <c r="HC1351" s="16"/>
      <c r="HD1351" s="16"/>
      <c r="HE1351" s="16"/>
      <c r="HF1351" s="16"/>
      <c r="HG1351" s="16"/>
      <c r="HH1351" s="16"/>
      <c r="HI1351" s="16"/>
      <c r="HJ1351" s="16"/>
      <c r="HK1351" s="16"/>
      <c r="HL1351" s="16"/>
      <c r="HM1351" s="16"/>
      <c r="HN1351" s="16"/>
      <c r="HO1351" s="16"/>
      <c r="HP1351" s="16"/>
      <c r="HQ1351" s="16"/>
      <c r="HR1351" s="16"/>
      <c r="HS1351" s="16"/>
      <c r="HT1351" s="16"/>
      <c r="HU1351" s="16"/>
      <c r="HV1351" s="16"/>
      <c r="HW1351" s="16"/>
      <c r="HX1351" s="16"/>
      <c r="HY1351" s="16"/>
      <c r="HZ1351" s="16"/>
      <c r="IA1351" s="16"/>
      <c r="IB1351" s="16"/>
      <c r="IC1351" s="16"/>
      <c r="ID1351" s="16"/>
      <c r="IE1351" s="16"/>
      <c r="IF1351" s="16"/>
      <c r="IG1351" s="16"/>
      <c r="IH1351" s="16"/>
      <c r="II1351" s="16"/>
      <c r="IJ1351" s="16"/>
      <c r="IK1351" s="16"/>
      <c r="IL1351" s="16"/>
      <c r="IM1351" s="16"/>
      <c r="IN1351" s="16"/>
      <c r="IO1351" s="16"/>
      <c r="IP1351" s="16"/>
      <c r="IQ1351" s="16"/>
      <c r="IR1351" s="16"/>
      <c r="IS1351" s="16"/>
      <c r="IT1351" s="16"/>
      <c r="IU1351" s="16"/>
      <c r="IV1351" s="16"/>
      <c r="IW1351" s="16"/>
      <c r="IX1351" s="16"/>
      <c r="IY1351" s="16"/>
      <c r="IZ1351" s="16"/>
      <c r="JA1351" s="16"/>
      <c r="JB1351" s="16"/>
      <c r="JC1351" s="16"/>
      <c r="JD1351" s="16"/>
      <c r="JE1351" s="16"/>
      <c r="JF1351" s="16"/>
      <c r="JG1351" s="16"/>
      <c r="JH1351" s="16"/>
      <c r="JI1351" s="16"/>
      <c r="JJ1351" s="16"/>
      <c r="JK1351" s="16"/>
      <c r="JL1351" s="16"/>
      <c r="JM1351" s="16"/>
      <c r="JN1351" s="16"/>
      <c r="JO1351" s="16"/>
      <c r="JP1351" s="16"/>
    </row>
    <row r="1352" spans="2:276" s="18" customFormat="1" ht="15.75" customHeight="1" x14ac:dyDescent="0.25">
      <c r="B1352" s="16"/>
      <c r="C1352" s="16"/>
      <c r="D1352" s="16"/>
      <c r="E1352" s="16"/>
      <c r="F1352" s="16"/>
      <c r="G1352" s="16"/>
      <c r="H1352" s="16"/>
      <c r="I1352" s="16"/>
      <c r="J1352" s="16"/>
      <c r="K1352" s="16"/>
      <c r="L1352" s="16"/>
      <c r="M1352" s="16"/>
      <c r="N1352" s="16"/>
      <c r="O1352" s="16"/>
      <c r="P1352" s="16"/>
      <c r="Q1352" s="16"/>
      <c r="R1352" s="16"/>
      <c r="S1352" s="16"/>
      <c r="T1352" s="16"/>
      <c r="U1352" s="16"/>
      <c r="V1352" s="16"/>
      <c r="W1352" s="16"/>
      <c r="X1352" s="16"/>
      <c r="Y1352" s="16"/>
      <c r="Z1352" s="16"/>
      <c r="AA1352" s="16"/>
      <c r="AB1352" s="16"/>
      <c r="AC1352" s="16"/>
      <c r="AD1352" s="16"/>
      <c r="AE1352" s="16"/>
      <c r="AF1352" s="16"/>
      <c r="AG1352" s="16"/>
      <c r="AH1352" s="16"/>
      <c r="AI1352" s="16"/>
      <c r="AJ1352" s="16"/>
      <c r="AK1352" s="16"/>
      <c r="AL1352" s="16"/>
      <c r="AM1352" s="16"/>
      <c r="AN1352" s="16"/>
      <c r="AO1352" s="16"/>
      <c r="AP1352" s="16"/>
      <c r="AQ1352" s="16"/>
      <c r="AR1352" s="16"/>
      <c r="AS1352" s="16"/>
      <c r="AT1352" s="16"/>
      <c r="AU1352" s="16"/>
      <c r="AV1352" s="16"/>
      <c r="AW1352" s="16"/>
      <c r="AX1352" s="16"/>
      <c r="AY1352" s="16"/>
      <c r="AZ1352" s="16"/>
      <c r="BA1352" s="16"/>
      <c r="BB1352" s="16"/>
      <c r="BC1352" s="16"/>
      <c r="BD1352" s="16"/>
      <c r="BE1352" s="16"/>
      <c r="BF1352" s="16"/>
      <c r="BG1352" s="16"/>
      <c r="BH1352" s="16"/>
      <c r="BI1352" s="16"/>
      <c r="BJ1352" s="16"/>
      <c r="BK1352" s="16"/>
      <c r="BL1352" s="16"/>
      <c r="BM1352" s="16"/>
      <c r="BN1352" s="16"/>
      <c r="BO1352" s="16"/>
      <c r="BP1352" s="16"/>
      <c r="BQ1352" s="16"/>
      <c r="BR1352" s="16"/>
      <c r="BS1352" s="16"/>
      <c r="BT1352" s="16"/>
      <c r="BU1352" s="16"/>
      <c r="BV1352" s="16"/>
      <c r="BW1352" s="16"/>
      <c r="BX1352" s="16"/>
      <c r="BY1352" s="16"/>
      <c r="BZ1352" s="16"/>
      <c r="CA1352" s="16"/>
      <c r="CB1352" s="16"/>
      <c r="CC1352" s="16"/>
      <c r="CD1352" s="16"/>
      <c r="CE1352" s="16"/>
      <c r="CF1352" s="16"/>
      <c r="CG1352" s="16"/>
      <c r="CH1352" s="16"/>
      <c r="CI1352" s="16"/>
      <c r="CJ1352" s="16"/>
      <c r="CK1352" s="16"/>
      <c r="CL1352" s="16"/>
      <c r="CM1352" s="16"/>
      <c r="CN1352" s="16"/>
      <c r="CO1352" s="16"/>
      <c r="CP1352" s="16"/>
      <c r="CQ1352" s="16"/>
      <c r="CR1352" s="16"/>
      <c r="CS1352" s="16"/>
      <c r="CT1352" s="16"/>
      <c r="CU1352" s="16"/>
      <c r="CV1352" s="16"/>
      <c r="CW1352" s="16"/>
      <c r="CX1352" s="16"/>
      <c r="CY1352" s="16"/>
      <c r="CZ1352" s="16"/>
      <c r="DA1352" s="16"/>
      <c r="DB1352" s="16"/>
      <c r="DC1352" s="16"/>
      <c r="DD1352" s="16"/>
      <c r="DE1352" s="16"/>
      <c r="DF1352" s="16"/>
      <c r="DG1352" s="16"/>
      <c r="DH1352" s="16"/>
      <c r="DI1352" s="16"/>
      <c r="DJ1352" s="16"/>
      <c r="DK1352" s="16"/>
      <c r="DL1352" s="16"/>
      <c r="DM1352" s="16"/>
      <c r="DN1352" s="16"/>
      <c r="DO1352" s="16"/>
      <c r="DP1352" s="16"/>
      <c r="DQ1352" s="16"/>
      <c r="DR1352" s="16"/>
      <c r="DS1352" s="16"/>
      <c r="DT1352" s="16"/>
      <c r="DU1352" s="16"/>
      <c r="DV1352" s="16"/>
      <c r="DW1352" s="16"/>
      <c r="DX1352" s="16"/>
      <c r="DY1352" s="16"/>
      <c r="DZ1352" s="16"/>
      <c r="EA1352" s="16"/>
      <c r="EB1352" s="16"/>
      <c r="EC1352" s="16"/>
      <c r="ED1352" s="16"/>
      <c r="EE1352" s="16"/>
      <c r="EF1352" s="16"/>
      <c r="EG1352" s="16"/>
      <c r="EH1352" s="16"/>
      <c r="EI1352" s="16"/>
      <c r="EJ1352" s="16"/>
      <c r="EK1352" s="16"/>
      <c r="EL1352" s="16"/>
      <c r="EM1352" s="16"/>
      <c r="EN1352" s="16"/>
      <c r="EO1352" s="16"/>
      <c r="EP1352" s="16"/>
      <c r="EQ1352" s="16"/>
      <c r="ER1352" s="16"/>
      <c r="ES1352" s="16"/>
      <c r="ET1352" s="16"/>
      <c r="EU1352" s="16"/>
      <c r="EV1352" s="16"/>
      <c r="EW1352" s="16"/>
      <c r="EX1352" s="16"/>
      <c r="EY1352" s="16"/>
      <c r="EZ1352" s="16"/>
      <c r="FA1352" s="16"/>
      <c r="FB1352" s="16"/>
      <c r="FC1352" s="16"/>
      <c r="FD1352" s="16"/>
      <c r="FE1352" s="16"/>
      <c r="FF1352" s="16"/>
      <c r="FG1352" s="16"/>
      <c r="FH1352" s="16"/>
      <c r="FI1352" s="16"/>
      <c r="FJ1352" s="16"/>
      <c r="FK1352" s="16"/>
      <c r="FL1352" s="16"/>
      <c r="FM1352" s="16"/>
      <c r="FN1352" s="16"/>
      <c r="FO1352" s="16"/>
      <c r="FP1352" s="16"/>
      <c r="FQ1352" s="16"/>
      <c r="FR1352" s="16"/>
      <c r="FS1352" s="16"/>
      <c r="FT1352" s="16"/>
      <c r="FU1352" s="16"/>
      <c r="FV1352" s="16"/>
      <c r="FW1352" s="16"/>
      <c r="FX1352" s="16"/>
      <c r="FY1352" s="16"/>
      <c r="FZ1352" s="16"/>
      <c r="GA1352" s="16"/>
      <c r="GB1352" s="16"/>
      <c r="GC1352" s="16"/>
      <c r="GD1352" s="16"/>
      <c r="GE1352" s="16"/>
      <c r="GF1352" s="16"/>
      <c r="GG1352" s="16"/>
      <c r="GH1352" s="16"/>
      <c r="GI1352" s="16"/>
      <c r="GJ1352" s="16"/>
      <c r="GK1352" s="16"/>
      <c r="GL1352" s="16"/>
      <c r="GM1352" s="16"/>
      <c r="GN1352" s="16"/>
      <c r="GO1352" s="16"/>
      <c r="GP1352" s="16"/>
      <c r="GQ1352" s="16"/>
      <c r="GR1352" s="16"/>
      <c r="GS1352" s="16"/>
      <c r="GT1352" s="16"/>
      <c r="GU1352" s="16"/>
      <c r="GV1352" s="16"/>
      <c r="GW1352" s="16"/>
      <c r="GX1352" s="16"/>
      <c r="GY1352" s="16"/>
      <c r="GZ1352" s="16"/>
      <c r="HA1352" s="16"/>
      <c r="HB1352" s="16"/>
      <c r="HC1352" s="16"/>
      <c r="HD1352" s="16"/>
      <c r="HE1352" s="16"/>
      <c r="HF1352" s="16"/>
      <c r="HG1352" s="16"/>
      <c r="HH1352" s="16"/>
      <c r="HI1352" s="16"/>
      <c r="HJ1352" s="16"/>
      <c r="HK1352" s="16"/>
      <c r="HL1352" s="16"/>
      <c r="HM1352" s="16"/>
      <c r="HN1352" s="16"/>
      <c r="HO1352" s="16"/>
      <c r="HP1352" s="16"/>
      <c r="HQ1352" s="16"/>
      <c r="HR1352" s="16"/>
      <c r="HS1352" s="16"/>
      <c r="HT1352" s="16"/>
      <c r="HU1352" s="16"/>
      <c r="HV1352" s="16"/>
      <c r="HW1352" s="16"/>
      <c r="HX1352" s="16"/>
      <c r="HY1352" s="16"/>
      <c r="HZ1352" s="16"/>
      <c r="IA1352" s="16"/>
      <c r="IB1352" s="16"/>
      <c r="IC1352" s="16"/>
      <c r="ID1352" s="16"/>
      <c r="IE1352" s="16"/>
      <c r="IF1352" s="16"/>
      <c r="IG1352" s="16"/>
      <c r="IH1352" s="16"/>
      <c r="II1352" s="16"/>
      <c r="IJ1352" s="16"/>
      <c r="IK1352" s="16"/>
      <c r="IL1352" s="16"/>
      <c r="IM1352" s="16"/>
      <c r="IN1352" s="16"/>
      <c r="IO1352" s="16"/>
      <c r="IP1352" s="16"/>
      <c r="IQ1352" s="16"/>
      <c r="IR1352" s="16"/>
      <c r="IS1352" s="16"/>
      <c r="IT1352" s="16"/>
      <c r="IU1352" s="16"/>
      <c r="IV1352" s="16"/>
      <c r="IW1352" s="16"/>
      <c r="IX1352" s="16"/>
      <c r="IY1352" s="16"/>
      <c r="IZ1352" s="16"/>
      <c r="JA1352" s="16"/>
      <c r="JB1352" s="16"/>
      <c r="JC1352" s="16"/>
      <c r="JD1352" s="16"/>
      <c r="JE1352" s="16"/>
      <c r="JF1352" s="16"/>
      <c r="JG1352" s="16"/>
      <c r="JH1352" s="16"/>
      <c r="JI1352" s="16"/>
      <c r="JJ1352" s="16"/>
      <c r="JK1352" s="16"/>
      <c r="JL1352" s="16"/>
      <c r="JM1352" s="16"/>
      <c r="JN1352" s="16"/>
      <c r="JO1352" s="16"/>
      <c r="JP1352" s="16"/>
    </row>
    <row r="1353" spans="2:276" s="18" customFormat="1" ht="15.75" customHeight="1" x14ac:dyDescent="0.25">
      <c r="B1353" s="16"/>
      <c r="C1353" s="16"/>
      <c r="D1353" s="16"/>
      <c r="E1353" s="16"/>
      <c r="F1353" s="16"/>
      <c r="G1353" s="16"/>
      <c r="H1353" s="16"/>
      <c r="I1353" s="16"/>
      <c r="J1353" s="16"/>
      <c r="K1353" s="16"/>
      <c r="L1353" s="16"/>
      <c r="M1353" s="16"/>
      <c r="N1353" s="16"/>
      <c r="O1353" s="16"/>
      <c r="P1353" s="16"/>
      <c r="Q1353" s="16"/>
      <c r="R1353" s="16"/>
      <c r="S1353" s="16"/>
      <c r="T1353" s="16"/>
      <c r="U1353" s="16"/>
      <c r="V1353" s="16"/>
      <c r="W1353" s="16"/>
      <c r="X1353" s="16"/>
      <c r="Y1353" s="16"/>
      <c r="Z1353" s="16"/>
      <c r="AA1353" s="16"/>
      <c r="AB1353" s="16"/>
      <c r="AC1353" s="16"/>
      <c r="AD1353" s="16"/>
      <c r="AE1353" s="16"/>
      <c r="AF1353" s="16"/>
      <c r="AG1353" s="16"/>
      <c r="AH1353" s="16"/>
      <c r="AI1353" s="16"/>
      <c r="AJ1353" s="16"/>
      <c r="AK1353" s="16"/>
      <c r="AL1353" s="16"/>
      <c r="AM1353" s="16"/>
      <c r="AN1353" s="16"/>
      <c r="AO1353" s="16"/>
      <c r="AP1353" s="16"/>
      <c r="AQ1353" s="16"/>
      <c r="AR1353" s="16"/>
      <c r="AS1353" s="16"/>
      <c r="AT1353" s="16"/>
      <c r="AU1353" s="16"/>
      <c r="AV1353" s="16"/>
      <c r="AW1353" s="16"/>
      <c r="AX1353" s="16"/>
      <c r="AY1353" s="16"/>
      <c r="AZ1353" s="16"/>
      <c r="BA1353" s="16"/>
      <c r="BB1353" s="16"/>
      <c r="BC1353" s="16"/>
      <c r="BD1353" s="16"/>
      <c r="BE1353" s="16"/>
      <c r="BF1353" s="16"/>
      <c r="BG1353" s="16"/>
      <c r="BH1353" s="16"/>
      <c r="BI1353" s="16"/>
      <c r="BJ1353" s="16"/>
      <c r="BK1353" s="16"/>
      <c r="BL1353" s="16"/>
      <c r="BM1353" s="16"/>
      <c r="BN1353" s="16"/>
      <c r="BO1353" s="16"/>
      <c r="BP1353" s="16"/>
      <c r="BQ1353" s="16"/>
      <c r="BR1353" s="16"/>
      <c r="BS1353" s="16"/>
      <c r="BT1353" s="16"/>
      <c r="BU1353" s="16"/>
      <c r="BV1353" s="16"/>
      <c r="BW1353" s="16"/>
      <c r="BX1353" s="16"/>
      <c r="BY1353" s="16"/>
      <c r="BZ1353" s="16"/>
      <c r="CA1353" s="16"/>
      <c r="CB1353" s="16"/>
      <c r="CC1353" s="16"/>
      <c r="CD1353" s="16"/>
      <c r="CE1353" s="16"/>
      <c r="CF1353" s="16"/>
      <c r="CG1353" s="16"/>
      <c r="CH1353" s="16"/>
      <c r="CI1353" s="16"/>
      <c r="CJ1353" s="16"/>
      <c r="CK1353" s="16"/>
      <c r="CL1353" s="16"/>
      <c r="CM1353" s="16"/>
      <c r="CN1353" s="16"/>
      <c r="CO1353" s="16"/>
      <c r="CP1353" s="16"/>
      <c r="CQ1353" s="16"/>
      <c r="CR1353" s="16"/>
      <c r="CS1353" s="16"/>
      <c r="CT1353" s="16"/>
      <c r="CU1353" s="16"/>
      <c r="CV1353" s="16"/>
      <c r="CW1353" s="16"/>
      <c r="CX1353" s="16"/>
      <c r="CY1353" s="16"/>
      <c r="CZ1353" s="16"/>
      <c r="DA1353" s="16"/>
      <c r="DB1353" s="16"/>
      <c r="DC1353" s="16"/>
      <c r="DD1353" s="16"/>
      <c r="DE1353" s="16"/>
      <c r="DF1353" s="16"/>
      <c r="DG1353" s="16"/>
      <c r="DH1353" s="16"/>
      <c r="DI1353" s="16"/>
      <c r="DJ1353" s="16"/>
      <c r="DK1353" s="16"/>
      <c r="DL1353" s="16"/>
      <c r="DM1353" s="16"/>
      <c r="DN1353" s="16"/>
      <c r="DO1353" s="16"/>
      <c r="DP1353" s="16"/>
      <c r="DQ1353" s="16"/>
      <c r="DR1353" s="16"/>
      <c r="DS1353" s="16"/>
      <c r="DT1353" s="16"/>
      <c r="DU1353" s="16"/>
      <c r="DV1353" s="16"/>
      <c r="DW1353" s="16"/>
      <c r="DX1353" s="16"/>
      <c r="DY1353" s="16"/>
      <c r="DZ1353" s="16"/>
      <c r="EA1353" s="16"/>
      <c r="EB1353" s="16"/>
      <c r="EC1353" s="16"/>
      <c r="ED1353" s="16"/>
      <c r="EE1353" s="16"/>
      <c r="EF1353" s="16"/>
      <c r="EG1353" s="16"/>
      <c r="EH1353" s="16"/>
      <c r="EI1353" s="16"/>
      <c r="EJ1353" s="16"/>
      <c r="EK1353" s="16"/>
      <c r="EL1353" s="16"/>
      <c r="EM1353" s="16"/>
      <c r="EN1353" s="16"/>
      <c r="EO1353" s="16"/>
      <c r="EP1353" s="16"/>
      <c r="EQ1353" s="16"/>
      <c r="ER1353" s="16"/>
      <c r="ES1353" s="16"/>
      <c r="ET1353" s="16"/>
      <c r="EU1353" s="16"/>
      <c r="EV1353" s="16"/>
      <c r="EW1353" s="16"/>
      <c r="EX1353" s="16"/>
      <c r="EY1353" s="16"/>
      <c r="EZ1353" s="16"/>
      <c r="FA1353" s="16"/>
      <c r="FB1353" s="16"/>
      <c r="FC1353" s="16"/>
      <c r="FD1353" s="16"/>
      <c r="FE1353" s="16"/>
      <c r="FF1353" s="16"/>
      <c r="FG1353" s="16"/>
      <c r="FH1353" s="16"/>
      <c r="FI1353" s="16"/>
      <c r="FJ1353" s="16"/>
      <c r="FK1353" s="16"/>
      <c r="FL1353" s="16"/>
      <c r="FM1353" s="16"/>
      <c r="FN1353" s="16"/>
      <c r="FO1353" s="16"/>
      <c r="FP1353" s="16"/>
      <c r="FQ1353" s="16"/>
      <c r="FR1353" s="16"/>
      <c r="FS1353" s="16"/>
      <c r="FT1353" s="16"/>
      <c r="FU1353" s="16"/>
      <c r="FV1353" s="16"/>
      <c r="FW1353" s="16"/>
      <c r="FX1353" s="16"/>
      <c r="FY1353" s="16"/>
      <c r="FZ1353" s="16"/>
      <c r="GA1353" s="16"/>
      <c r="GB1353" s="16"/>
      <c r="GC1353" s="16"/>
      <c r="GD1353" s="16"/>
      <c r="GE1353" s="16"/>
      <c r="GF1353" s="16"/>
      <c r="GG1353" s="16"/>
      <c r="GH1353" s="16"/>
      <c r="GI1353" s="16"/>
      <c r="GJ1353" s="16"/>
      <c r="GK1353" s="16"/>
      <c r="GL1353" s="16"/>
      <c r="GM1353" s="16"/>
      <c r="GN1353" s="16"/>
      <c r="GO1353" s="16"/>
      <c r="GP1353" s="16"/>
      <c r="GQ1353" s="16"/>
      <c r="GR1353" s="16"/>
      <c r="GS1353" s="16"/>
      <c r="GT1353" s="16"/>
      <c r="GU1353" s="16"/>
      <c r="GV1353" s="16"/>
      <c r="GW1353" s="16"/>
      <c r="GX1353" s="16"/>
      <c r="GY1353" s="16"/>
      <c r="GZ1353" s="16"/>
      <c r="HA1353" s="16"/>
      <c r="HB1353" s="16"/>
      <c r="HC1353" s="16"/>
      <c r="HD1353" s="16"/>
      <c r="HE1353" s="16"/>
      <c r="HF1353" s="16"/>
      <c r="HG1353" s="16"/>
      <c r="HH1353" s="16"/>
      <c r="HI1353" s="16"/>
      <c r="HJ1353" s="16"/>
      <c r="HK1353" s="16"/>
      <c r="HL1353" s="16"/>
      <c r="HM1353" s="16"/>
      <c r="HN1353" s="16"/>
      <c r="HO1353" s="16"/>
      <c r="HP1353" s="16"/>
      <c r="HQ1353" s="16"/>
      <c r="HR1353" s="16"/>
      <c r="HS1353" s="16"/>
      <c r="HT1353" s="16"/>
      <c r="HU1353" s="16"/>
      <c r="HV1353" s="16"/>
      <c r="HW1353" s="16"/>
      <c r="HX1353" s="16"/>
      <c r="HY1353" s="16"/>
      <c r="HZ1353" s="16"/>
      <c r="IA1353" s="16"/>
      <c r="IB1353" s="16"/>
      <c r="IC1353" s="16"/>
      <c r="ID1353" s="16"/>
      <c r="IE1353" s="16"/>
      <c r="IF1353" s="16"/>
      <c r="IG1353" s="16"/>
      <c r="IH1353" s="16"/>
      <c r="II1353" s="16"/>
      <c r="IJ1353" s="16"/>
      <c r="IK1353" s="16"/>
      <c r="IL1353" s="16"/>
      <c r="IM1353" s="16"/>
      <c r="IN1353" s="16"/>
      <c r="IO1353" s="16"/>
      <c r="IP1353" s="16"/>
      <c r="IQ1353" s="16"/>
      <c r="IR1353" s="16"/>
      <c r="IS1353" s="16"/>
      <c r="IT1353" s="16"/>
      <c r="IU1353" s="16"/>
      <c r="IV1353" s="16"/>
      <c r="IW1353" s="16"/>
      <c r="IX1353" s="16"/>
      <c r="IY1353" s="16"/>
      <c r="IZ1353" s="16"/>
      <c r="JA1353" s="16"/>
      <c r="JB1353" s="16"/>
      <c r="JC1353" s="16"/>
      <c r="JD1353" s="16"/>
      <c r="JE1353" s="16"/>
      <c r="JF1353" s="16"/>
      <c r="JG1353" s="16"/>
      <c r="JH1353" s="16"/>
      <c r="JI1353" s="16"/>
      <c r="JJ1353" s="16"/>
      <c r="JK1353" s="16"/>
      <c r="JL1353" s="16"/>
      <c r="JM1353" s="16"/>
      <c r="JN1353" s="16"/>
      <c r="JO1353" s="16"/>
      <c r="JP1353" s="16"/>
    </row>
    <row r="1354" spans="2:276" s="18" customFormat="1" ht="15.75" customHeight="1" x14ac:dyDescent="0.25">
      <c r="B1354" s="16"/>
      <c r="C1354" s="16"/>
      <c r="D1354" s="16"/>
      <c r="E1354" s="16"/>
      <c r="F1354" s="16"/>
      <c r="G1354" s="16"/>
      <c r="H1354" s="16"/>
      <c r="I1354" s="16"/>
      <c r="J1354" s="16"/>
      <c r="K1354" s="16"/>
      <c r="L1354" s="16"/>
      <c r="M1354" s="16"/>
      <c r="N1354" s="16"/>
      <c r="O1354" s="16"/>
      <c r="P1354" s="16"/>
      <c r="Q1354" s="16"/>
      <c r="R1354" s="16"/>
      <c r="S1354" s="16"/>
      <c r="T1354" s="16"/>
      <c r="U1354" s="16"/>
      <c r="V1354" s="16"/>
      <c r="W1354" s="16"/>
      <c r="X1354" s="16"/>
      <c r="Y1354" s="16"/>
      <c r="Z1354" s="16"/>
      <c r="AA1354" s="16"/>
      <c r="AB1354" s="16"/>
      <c r="AC1354" s="16"/>
      <c r="AD1354" s="16"/>
      <c r="AE1354" s="16"/>
      <c r="AF1354" s="16"/>
      <c r="AG1354" s="16"/>
      <c r="AH1354" s="16"/>
      <c r="AI1354" s="16"/>
      <c r="AJ1354" s="16"/>
      <c r="AK1354" s="16"/>
      <c r="AL1354" s="16"/>
      <c r="AM1354" s="16"/>
      <c r="AN1354" s="16"/>
      <c r="AO1354" s="16"/>
      <c r="AP1354" s="16"/>
      <c r="AQ1354" s="16"/>
      <c r="AR1354" s="16"/>
      <c r="AS1354" s="16"/>
      <c r="AT1354" s="16"/>
      <c r="AU1354" s="16"/>
      <c r="AV1354" s="16"/>
      <c r="AW1354" s="16"/>
      <c r="AX1354" s="16"/>
      <c r="AY1354" s="16"/>
      <c r="AZ1354" s="16"/>
      <c r="BA1354" s="16"/>
      <c r="BB1354" s="16"/>
      <c r="BC1354" s="16"/>
      <c r="BD1354" s="16"/>
      <c r="BE1354" s="16"/>
      <c r="BF1354" s="16"/>
      <c r="BG1354" s="16"/>
      <c r="BH1354" s="16"/>
      <c r="BI1354" s="16"/>
      <c r="BJ1354" s="16"/>
      <c r="BK1354" s="16"/>
      <c r="BL1354" s="16"/>
      <c r="BM1354" s="16"/>
      <c r="BN1354" s="16"/>
      <c r="BO1354" s="16"/>
      <c r="BP1354" s="16"/>
      <c r="BQ1354" s="16"/>
      <c r="BR1354" s="16"/>
      <c r="BS1354" s="16"/>
      <c r="BT1354" s="16"/>
      <c r="BU1354" s="16"/>
      <c r="BV1354" s="16"/>
      <c r="BW1354" s="16"/>
      <c r="BX1354" s="16"/>
      <c r="BY1354" s="16"/>
      <c r="BZ1354" s="16"/>
      <c r="CA1354" s="16"/>
      <c r="CB1354" s="16"/>
      <c r="CC1354" s="16"/>
      <c r="CD1354" s="16"/>
      <c r="CE1354" s="16"/>
      <c r="CF1354" s="16"/>
      <c r="CG1354" s="16"/>
      <c r="CH1354" s="16"/>
      <c r="CI1354" s="16"/>
      <c r="CJ1354" s="16"/>
      <c r="CK1354" s="16"/>
      <c r="CL1354" s="16"/>
      <c r="CM1354" s="16"/>
      <c r="CN1354" s="16"/>
      <c r="CO1354" s="16"/>
      <c r="CP1354" s="16"/>
      <c r="CQ1354" s="16"/>
      <c r="CR1354" s="16"/>
      <c r="CS1354" s="16"/>
      <c r="CT1354" s="16"/>
      <c r="CU1354" s="16"/>
      <c r="CV1354" s="16"/>
      <c r="CW1354" s="16"/>
      <c r="CX1354" s="16"/>
      <c r="CY1354" s="16"/>
      <c r="CZ1354" s="16"/>
      <c r="DA1354" s="16"/>
      <c r="DB1354" s="16"/>
      <c r="DC1354" s="16"/>
      <c r="DD1354" s="16"/>
      <c r="DE1354" s="16"/>
      <c r="DF1354" s="16"/>
      <c r="DG1354" s="16"/>
      <c r="DH1354" s="16"/>
      <c r="DI1354" s="16"/>
      <c r="DJ1354" s="16"/>
      <c r="DK1354" s="16"/>
      <c r="DL1354" s="16"/>
      <c r="DM1354" s="16"/>
      <c r="DN1354" s="16"/>
      <c r="DO1354" s="16"/>
      <c r="DP1354" s="16"/>
      <c r="DQ1354" s="16"/>
      <c r="DR1354" s="16"/>
      <c r="DS1354" s="16"/>
      <c r="DT1354" s="16"/>
      <c r="DU1354" s="16"/>
      <c r="DV1354" s="16"/>
      <c r="DW1354" s="16"/>
      <c r="DX1354" s="16"/>
      <c r="DY1354" s="16"/>
      <c r="DZ1354" s="16"/>
      <c r="EA1354" s="16"/>
      <c r="EB1354" s="16"/>
      <c r="EC1354" s="16"/>
      <c r="ED1354" s="16"/>
      <c r="EE1354" s="16"/>
      <c r="EF1354" s="16"/>
      <c r="EG1354" s="16"/>
      <c r="EH1354" s="16"/>
      <c r="EI1354" s="16"/>
      <c r="EJ1354" s="16"/>
      <c r="EK1354" s="16"/>
      <c r="EL1354" s="16"/>
      <c r="EM1354" s="16"/>
      <c r="EN1354" s="16"/>
      <c r="EO1354" s="16"/>
      <c r="EP1354" s="16"/>
      <c r="EQ1354" s="16"/>
      <c r="ER1354" s="16"/>
      <c r="ES1354" s="16"/>
      <c r="ET1354" s="16"/>
      <c r="EU1354" s="16"/>
      <c r="EV1354" s="16"/>
      <c r="EW1354" s="16"/>
      <c r="EX1354" s="16"/>
      <c r="EY1354" s="16"/>
      <c r="EZ1354" s="16"/>
      <c r="FA1354" s="16"/>
      <c r="FB1354" s="16"/>
      <c r="FC1354" s="16"/>
      <c r="FD1354" s="16"/>
      <c r="FE1354" s="16"/>
      <c r="FF1354" s="16"/>
      <c r="FG1354" s="16"/>
      <c r="FH1354" s="16"/>
      <c r="FI1354" s="16"/>
      <c r="FJ1354" s="16"/>
      <c r="FK1354" s="16"/>
      <c r="FL1354" s="16"/>
      <c r="FM1354" s="16"/>
      <c r="FN1354" s="16"/>
      <c r="FO1354" s="16"/>
      <c r="FP1354" s="16"/>
      <c r="FQ1354" s="16"/>
      <c r="FR1354" s="16"/>
      <c r="FS1354" s="16"/>
      <c r="FT1354" s="16"/>
      <c r="FU1354" s="16"/>
      <c r="FV1354" s="16"/>
      <c r="FW1354" s="16"/>
      <c r="FX1354" s="16"/>
      <c r="FY1354" s="16"/>
      <c r="FZ1354" s="16"/>
      <c r="GA1354" s="16"/>
      <c r="GB1354" s="16"/>
      <c r="GC1354" s="16"/>
      <c r="GD1354" s="16"/>
      <c r="GE1354" s="16"/>
      <c r="GF1354" s="16"/>
      <c r="GG1354" s="16"/>
      <c r="GH1354" s="16"/>
      <c r="GI1354" s="16"/>
      <c r="GJ1354" s="16"/>
      <c r="GK1354" s="16"/>
      <c r="GL1354" s="16"/>
      <c r="GM1354" s="16"/>
      <c r="GN1354" s="16"/>
      <c r="GO1354" s="16"/>
      <c r="GP1354" s="16"/>
      <c r="GQ1354" s="16"/>
      <c r="GR1354" s="16"/>
      <c r="GS1354" s="16"/>
      <c r="GT1354" s="16"/>
      <c r="GU1354" s="16"/>
      <c r="GV1354" s="16"/>
      <c r="GW1354" s="16"/>
      <c r="GX1354" s="16"/>
      <c r="GY1354" s="16"/>
      <c r="GZ1354" s="16"/>
      <c r="HA1354" s="16"/>
      <c r="HB1354" s="16"/>
      <c r="HC1354" s="16"/>
      <c r="HD1354" s="16"/>
      <c r="HE1354" s="16"/>
      <c r="HF1354" s="16"/>
      <c r="HG1354" s="16"/>
      <c r="HH1354" s="16"/>
      <c r="HI1354" s="16"/>
      <c r="HJ1354" s="16"/>
      <c r="HK1354" s="16"/>
      <c r="HL1354" s="16"/>
      <c r="HM1354" s="16"/>
      <c r="HN1354" s="16"/>
      <c r="HO1354" s="16"/>
      <c r="HP1354" s="16"/>
      <c r="HQ1354" s="16"/>
      <c r="HR1354" s="16"/>
      <c r="HS1354" s="16"/>
      <c r="HT1354" s="16"/>
      <c r="HU1354" s="16"/>
      <c r="HV1354" s="16"/>
      <c r="HW1354" s="16"/>
      <c r="HX1354" s="16"/>
      <c r="HY1354" s="16"/>
      <c r="HZ1354" s="16"/>
      <c r="IA1354" s="16"/>
      <c r="IB1354" s="16"/>
      <c r="IC1354" s="16"/>
      <c r="ID1354" s="16"/>
      <c r="IE1354" s="16"/>
      <c r="IF1354" s="16"/>
      <c r="IG1354" s="16"/>
      <c r="IH1354" s="16"/>
      <c r="II1354" s="16"/>
      <c r="IJ1354" s="16"/>
      <c r="IK1354" s="16"/>
      <c r="IL1354" s="16"/>
      <c r="IM1354" s="16"/>
      <c r="IN1354" s="16"/>
      <c r="IO1354" s="16"/>
      <c r="IP1354" s="16"/>
      <c r="IQ1354" s="16"/>
      <c r="IR1354" s="16"/>
      <c r="IS1354" s="16"/>
      <c r="IT1354" s="16"/>
      <c r="IU1354" s="16"/>
      <c r="IV1354" s="16"/>
      <c r="IW1354" s="16"/>
      <c r="IX1354" s="16"/>
      <c r="IY1354" s="16"/>
      <c r="IZ1354" s="16"/>
      <c r="JA1354" s="16"/>
      <c r="JB1354" s="16"/>
      <c r="JC1354" s="16"/>
      <c r="JD1354" s="16"/>
      <c r="JE1354" s="16"/>
      <c r="JF1354" s="16"/>
      <c r="JG1354" s="16"/>
      <c r="JH1354" s="16"/>
      <c r="JI1354" s="16"/>
      <c r="JJ1354" s="16"/>
      <c r="JK1354" s="16"/>
      <c r="JL1354" s="16"/>
      <c r="JM1354" s="16"/>
      <c r="JN1354" s="16"/>
      <c r="JO1354" s="16"/>
      <c r="JP1354" s="16"/>
    </row>
    <row r="1355" spans="2:276" s="18" customFormat="1" ht="15.75" customHeight="1" x14ac:dyDescent="0.25">
      <c r="B1355" s="16"/>
      <c r="C1355" s="16"/>
      <c r="D1355" s="16"/>
      <c r="E1355" s="16"/>
      <c r="F1355" s="16"/>
      <c r="G1355" s="16"/>
      <c r="H1355" s="16"/>
      <c r="I1355" s="16"/>
      <c r="J1355" s="16"/>
      <c r="K1355" s="16"/>
      <c r="L1355" s="16"/>
      <c r="M1355" s="16"/>
      <c r="N1355" s="16"/>
      <c r="O1355" s="16"/>
      <c r="P1355" s="16"/>
      <c r="Q1355" s="16"/>
      <c r="R1355" s="16"/>
      <c r="S1355" s="16"/>
      <c r="T1355" s="16"/>
      <c r="U1355" s="16"/>
      <c r="V1355" s="16"/>
      <c r="W1355" s="16"/>
      <c r="X1355" s="16"/>
      <c r="Y1355" s="16"/>
      <c r="Z1355" s="16"/>
      <c r="AA1355" s="16"/>
      <c r="AB1355" s="16"/>
      <c r="AC1355" s="16"/>
      <c r="AD1355" s="16"/>
      <c r="AE1355" s="16"/>
      <c r="AF1355" s="16"/>
      <c r="AG1355" s="16"/>
      <c r="AH1355" s="16"/>
      <c r="AI1355" s="16"/>
      <c r="AJ1355" s="16"/>
      <c r="AK1355" s="16"/>
      <c r="AL1355" s="16"/>
      <c r="AM1355" s="16"/>
      <c r="AN1355" s="16"/>
      <c r="AO1355" s="16"/>
      <c r="AP1355" s="16"/>
      <c r="AQ1355" s="16"/>
      <c r="AR1355" s="16"/>
      <c r="AS1355" s="16"/>
      <c r="AT1355" s="16"/>
      <c r="AU1355" s="16"/>
      <c r="AV1355" s="16"/>
      <c r="AW1355" s="16"/>
      <c r="AX1355" s="16"/>
      <c r="AY1355" s="16"/>
      <c r="AZ1355" s="16"/>
      <c r="BA1355" s="16"/>
      <c r="BB1355" s="16"/>
      <c r="BC1355" s="16"/>
      <c r="BD1355" s="16"/>
      <c r="BE1355" s="16"/>
      <c r="BF1355" s="16"/>
      <c r="BG1355" s="16"/>
      <c r="BH1355" s="16"/>
      <c r="BI1355" s="16"/>
      <c r="BJ1355" s="16"/>
      <c r="BK1355" s="16"/>
      <c r="BL1355" s="16"/>
      <c r="BM1355" s="16"/>
      <c r="BN1355" s="16"/>
      <c r="BO1355" s="16"/>
      <c r="BP1355" s="16"/>
      <c r="BQ1355" s="16"/>
      <c r="BR1355" s="16"/>
      <c r="BS1355" s="16"/>
      <c r="BT1355" s="16"/>
      <c r="BU1355" s="16"/>
      <c r="BV1355" s="16"/>
      <c r="BW1355" s="16"/>
      <c r="BX1355" s="16"/>
      <c r="BY1355" s="16"/>
      <c r="BZ1355" s="16"/>
      <c r="CA1355" s="16"/>
      <c r="CB1355" s="16"/>
      <c r="CC1355" s="16"/>
      <c r="CD1355" s="16"/>
      <c r="CE1355" s="16"/>
      <c r="CF1355" s="16"/>
      <c r="CG1355" s="16"/>
      <c r="CH1355" s="16"/>
      <c r="CI1355" s="16"/>
      <c r="CJ1355" s="16"/>
      <c r="CK1355" s="16"/>
      <c r="CL1355" s="16"/>
      <c r="CM1355" s="16"/>
      <c r="CN1355" s="16"/>
      <c r="CO1355" s="16"/>
      <c r="CP1355" s="16"/>
      <c r="CQ1355" s="16"/>
      <c r="CR1355" s="16"/>
      <c r="CS1355" s="16"/>
      <c r="CT1355" s="16"/>
      <c r="CU1355" s="16"/>
      <c r="CV1355" s="16"/>
      <c r="CW1355" s="16"/>
      <c r="CX1355" s="16"/>
      <c r="CY1355" s="16"/>
      <c r="CZ1355" s="16"/>
      <c r="DA1355" s="16"/>
      <c r="DB1355" s="16"/>
      <c r="DC1355" s="16"/>
      <c r="DD1355" s="16"/>
      <c r="DE1355" s="16"/>
      <c r="DF1355" s="16"/>
      <c r="DG1355" s="16"/>
      <c r="DH1355" s="16"/>
      <c r="DI1355" s="16"/>
      <c r="DJ1355" s="16"/>
      <c r="DK1355" s="16"/>
      <c r="DL1355" s="16"/>
      <c r="DM1355" s="16"/>
      <c r="DN1355" s="16"/>
      <c r="DO1355" s="16"/>
      <c r="DP1355" s="16"/>
      <c r="DQ1355" s="16"/>
      <c r="DR1355" s="16"/>
      <c r="DS1355" s="16"/>
      <c r="DT1355" s="16"/>
      <c r="DU1355" s="16"/>
      <c r="DV1355" s="16"/>
      <c r="DW1355" s="16"/>
      <c r="DX1355" s="16"/>
      <c r="DY1355" s="16"/>
      <c r="DZ1355" s="16"/>
      <c r="EA1355" s="16"/>
      <c r="EB1355" s="16"/>
      <c r="EC1355" s="16"/>
      <c r="ED1355" s="16"/>
      <c r="EE1355" s="16"/>
      <c r="EF1355" s="16"/>
      <c r="EG1355" s="16"/>
      <c r="EH1355" s="16"/>
      <c r="EI1355" s="16"/>
      <c r="EJ1355" s="16"/>
      <c r="EK1355" s="16"/>
      <c r="EL1355" s="16"/>
      <c r="EM1355" s="16"/>
      <c r="EN1355" s="16"/>
      <c r="EO1355" s="16"/>
      <c r="EP1355" s="16"/>
      <c r="EQ1355" s="16"/>
      <c r="ER1355" s="16"/>
      <c r="ES1355" s="16"/>
      <c r="ET1355" s="16"/>
      <c r="EU1355" s="16"/>
      <c r="EV1355" s="16"/>
      <c r="EW1355" s="16"/>
      <c r="EX1355" s="16"/>
      <c r="EY1355" s="16"/>
      <c r="EZ1355" s="16"/>
      <c r="FA1355" s="16"/>
      <c r="FB1355" s="16"/>
      <c r="FC1355" s="16"/>
      <c r="FD1355" s="16"/>
      <c r="FE1355" s="16"/>
      <c r="FF1355" s="16"/>
      <c r="FG1355" s="16"/>
      <c r="FH1355" s="16"/>
      <c r="FI1355" s="16"/>
      <c r="FJ1355" s="16"/>
      <c r="FK1355" s="16"/>
      <c r="FL1355" s="16"/>
      <c r="FM1355" s="16"/>
      <c r="FN1355" s="16"/>
      <c r="FO1355" s="16"/>
      <c r="FP1355" s="16"/>
      <c r="FQ1355" s="16"/>
      <c r="FR1355" s="16"/>
      <c r="FS1355" s="16"/>
      <c r="FT1355" s="16"/>
      <c r="FU1355" s="16"/>
      <c r="FV1355" s="16"/>
      <c r="FW1355" s="16"/>
      <c r="FX1355" s="16"/>
      <c r="FY1355" s="16"/>
      <c r="FZ1355" s="16"/>
      <c r="GA1355" s="16"/>
      <c r="GB1355" s="16"/>
      <c r="GC1355" s="16"/>
      <c r="GD1355" s="16"/>
      <c r="GE1355" s="16"/>
      <c r="GF1355" s="16"/>
      <c r="GG1355" s="16"/>
      <c r="GH1355" s="16"/>
      <c r="GI1355" s="16"/>
      <c r="GJ1355" s="16"/>
      <c r="GK1355" s="16"/>
      <c r="GL1355" s="16"/>
      <c r="GM1355" s="16"/>
      <c r="GN1355" s="16"/>
      <c r="GO1355" s="16"/>
      <c r="GP1355" s="16"/>
      <c r="GQ1355" s="16"/>
      <c r="GR1355" s="16"/>
      <c r="GS1355" s="16"/>
      <c r="GT1355" s="16"/>
      <c r="GU1355" s="16"/>
      <c r="GV1355" s="16"/>
      <c r="GW1355" s="16"/>
      <c r="GX1355" s="16"/>
      <c r="GY1355" s="16"/>
      <c r="GZ1355" s="16"/>
      <c r="HA1355" s="16"/>
      <c r="HB1355" s="16"/>
      <c r="HC1355" s="16"/>
      <c r="HD1355" s="16"/>
      <c r="HE1355" s="16"/>
      <c r="HF1355" s="16"/>
      <c r="HG1355" s="16"/>
      <c r="HH1355" s="16"/>
      <c r="HI1355" s="16"/>
      <c r="HJ1355" s="16"/>
      <c r="HK1355" s="16"/>
      <c r="HL1355" s="16"/>
      <c r="HM1355" s="16"/>
      <c r="HN1355" s="16"/>
      <c r="HO1355" s="16"/>
      <c r="HP1355" s="16"/>
      <c r="HQ1355" s="16"/>
      <c r="HR1355" s="16"/>
      <c r="HS1355" s="16"/>
      <c r="HT1355" s="16"/>
      <c r="HU1355" s="16"/>
      <c r="HV1355" s="16"/>
      <c r="HW1355" s="16"/>
      <c r="HX1355" s="16"/>
      <c r="HY1355" s="16"/>
      <c r="HZ1355" s="16"/>
      <c r="IA1355" s="16"/>
      <c r="IB1355" s="16"/>
      <c r="IC1355" s="16"/>
      <c r="ID1355" s="16"/>
      <c r="IE1355" s="16"/>
      <c r="IF1355" s="16"/>
      <c r="IG1355" s="16"/>
      <c r="IH1355" s="16"/>
      <c r="II1355" s="16"/>
      <c r="IJ1355" s="16"/>
      <c r="IK1355" s="16"/>
      <c r="IL1355" s="16"/>
      <c r="IM1355" s="16"/>
      <c r="IN1355" s="16"/>
      <c r="IO1355" s="16"/>
      <c r="IP1355" s="16"/>
      <c r="IQ1355" s="16"/>
      <c r="IR1355" s="16"/>
      <c r="IS1355" s="16"/>
      <c r="IT1355" s="16"/>
      <c r="IU1355" s="16"/>
      <c r="IV1355" s="16"/>
      <c r="IW1355" s="16"/>
      <c r="IX1355" s="16"/>
      <c r="IY1355" s="16"/>
      <c r="IZ1355" s="16"/>
      <c r="JA1355" s="16"/>
      <c r="JB1355" s="16"/>
      <c r="JC1355" s="16"/>
      <c r="JD1355" s="16"/>
      <c r="JE1355" s="16"/>
      <c r="JF1355" s="16"/>
      <c r="JG1355" s="16"/>
      <c r="JH1355" s="16"/>
      <c r="JI1355" s="16"/>
      <c r="JJ1355" s="16"/>
      <c r="JK1355" s="16"/>
      <c r="JL1355" s="16"/>
      <c r="JM1355" s="16"/>
      <c r="JN1355" s="16"/>
      <c r="JO1355" s="16"/>
      <c r="JP1355" s="16"/>
    </row>
    <row r="1356" spans="2:276" s="18" customFormat="1" ht="15.75" customHeight="1" x14ac:dyDescent="0.25">
      <c r="B1356" s="16"/>
      <c r="C1356" s="16"/>
      <c r="D1356" s="16"/>
      <c r="E1356" s="16"/>
      <c r="F1356" s="16"/>
      <c r="G1356" s="16"/>
      <c r="H1356" s="16"/>
      <c r="I1356" s="16"/>
      <c r="J1356" s="16"/>
      <c r="K1356" s="16"/>
      <c r="L1356" s="16"/>
      <c r="M1356" s="16"/>
      <c r="N1356" s="16"/>
      <c r="O1356" s="16"/>
      <c r="P1356" s="16"/>
      <c r="Q1356" s="16"/>
      <c r="R1356" s="16"/>
      <c r="S1356" s="16"/>
      <c r="T1356" s="16"/>
      <c r="U1356" s="16"/>
      <c r="V1356" s="16"/>
      <c r="W1356" s="16"/>
      <c r="X1356" s="16"/>
      <c r="Y1356" s="16"/>
      <c r="Z1356" s="16"/>
      <c r="AA1356" s="16"/>
      <c r="AB1356" s="16"/>
      <c r="AC1356" s="16"/>
      <c r="AD1356" s="16"/>
      <c r="AE1356" s="16"/>
      <c r="AF1356" s="16"/>
      <c r="AG1356" s="16"/>
      <c r="AH1356" s="16"/>
      <c r="AI1356" s="16"/>
      <c r="AJ1356" s="16"/>
      <c r="AK1356" s="16"/>
      <c r="AL1356" s="16"/>
      <c r="AM1356" s="16"/>
      <c r="AN1356" s="16"/>
      <c r="AO1356" s="16"/>
      <c r="AP1356" s="16"/>
      <c r="AQ1356" s="16"/>
      <c r="AR1356" s="16"/>
      <c r="AS1356" s="16"/>
      <c r="AT1356" s="16"/>
      <c r="AU1356" s="16"/>
      <c r="AV1356" s="16"/>
      <c r="AW1356" s="16"/>
      <c r="AX1356" s="16"/>
      <c r="AY1356" s="16"/>
      <c r="AZ1356" s="16"/>
      <c r="BA1356" s="16"/>
      <c r="BB1356" s="16"/>
      <c r="BC1356" s="16"/>
      <c r="BD1356" s="16"/>
      <c r="BE1356" s="16"/>
      <c r="BF1356" s="16"/>
      <c r="BG1356" s="16"/>
      <c r="BH1356" s="16"/>
      <c r="BI1356" s="16"/>
      <c r="BJ1356" s="16"/>
      <c r="BK1356" s="16"/>
      <c r="BL1356" s="16"/>
      <c r="BM1356" s="16"/>
      <c r="BN1356" s="16"/>
      <c r="BO1356" s="16"/>
      <c r="BP1356" s="16"/>
      <c r="BQ1356" s="16"/>
      <c r="BR1356" s="16"/>
      <c r="BS1356" s="16"/>
      <c r="BT1356" s="16"/>
      <c r="BU1356" s="16"/>
      <c r="BV1356" s="16"/>
      <c r="BW1356" s="16"/>
      <c r="BX1356" s="16"/>
      <c r="BY1356" s="16"/>
      <c r="BZ1356" s="16"/>
      <c r="CA1356" s="16"/>
      <c r="CB1356" s="16"/>
      <c r="CC1356" s="16"/>
      <c r="CD1356" s="16"/>
      <c r="CE1356" s="16"/>
      <c r="CF1356" s="16"/>
      <c r="CG1356" s="16"/>
      <c r="CH1356" s="16"/>
      <c r="CI1356" s="16"/>
      <c r="CJ1356" s="16"/>
      <c r="CK1356" s="16"/>
      <c r="CL1356" s="16"/>
      <c r="CM1356" s="16"/>
      <c r="CN1356" s="16"/>
      <c r="CO1356" s="16"/>
      <c r="CP1356" s="16"/>
      <c r="CQ1356" s="16"/>
      <c r="CR1356" s="16"/>
      <c r="CS1356" s="16"/>
      <c r="CT1356" s="16"/>
      <c r="CU1356" s="16"/>
      <c r="CV1356" s="16"/>
      <c r="CW1356" s="16"/>
      <c r="CX1356" s="16"/>
      <c r="CY1356" s="16"/>
      <c r="CZ1356" s="16"/>
      <c r="DA1356" s="16"/>
      <c r="DB1356" s="16"/>
      <c r="DC1356" s="16"/>
      <c r="DD1356" s="16"/>
      <c r="DE1356" s="16"/>
      <c r="DF1356" s="16"/>
      <c r="DG1356" s="16"/>
      <c r="DH1356" s="16"/>
      <c r="DI1356" s="16"/>
      <c r="DJ1356" s="16"/>
      <c r="DK1356" s="16"/>
      <c r="DL1356" s="16"/>
      <c r="DM1356" s="16"/>
      <c r="DN1356" s="16"/>
      <c r="DO1356" s="16"/>
      <c r="DP1356" s="16"/>
      <c r="DQ1356" s="16"/>
      <c r="DR1356" s="16"/>
      <c r="DS1356" s="16"/>
      <c r="DT1356" s="16"/>
      <c r="DU1356" s="16"/>
      <c r="DV1356" s="16"/>
      <c r="DW1356" s="16"/>
      <c r="DX1356" s="16"/>
      <c r="DY1356" s="16"/>
      <c r="DZ1356" s="16"/>
      <c r="EA1356" s="16"/>
      <c r="EB1356" s="16"/>
      <c r="EC1356" s="16"/>
      <c r="ED1356" s="16"/>
      <c r="EE1356" s="16"/>
      <c r="EF1356" s="16"/>
      <c r="EG1356" s="16"/>
      <c r="EH1356" s="16"/>
      <c r="EI1356" s="16"/>
      <c r="EJ1356" s="16"/>
      <c r="EK1356" s="16"/>
      <c r="EL1356" s="16"/>
      <c r="EM1356" s="16"/>
      <c r="EN1356" s="16"/>
      <c r="EO1356" s="16"/>
      <c r="EP1356" s="16"/>
      <c r="EQ1356" s="16"/>
      <c r="ER1356" s="16"/>
      <c r="ES1356" s="16"/>
      <c r="ET1356" s="16"/>
      <c r="EU1356" s="16"/>
      <c r="EV1356" s="16"/>
      <c r="EW1356" s="16"/>
      <c r="EX1356" s="16"/>
      <c r="EY1356" s="16"/>
      <c r="EZ1356" s="16"/>
      <c r="FA1356" s="16"/>
      <c r="FB1356" s="16"/>
      <c r="FC1356" s="16"/>
      <c r="FD1356" s="16"/>
      <c r="FE1356" s="16"/>
      <c r="FF1356" s="16"/>
      <c r="FG1356" s="16"/>
      <c r="FH1356" s="16"/>
      <c r="FI1356" s="16"/>
      <c r="FJ1356" s="16"/>
      <c r="FK1356" s="16"/>
      <c r="FL1356" s="16"/>
      <c r="FM1356" s="16"/>
      <c r="FN1356" s="16"/>
      <c r="FO1356" s="16"/>
      <c r="FP1356" s="16"/>
      <c r="FQ1356" s="16"/>
      <c r="FR1356" s="16"/>
      <c r="FS1356" s="16"/>
      <c r="FT1356" s="16"/>
      <c r="FU1356" s="16"/>
      <c r="FV1356" s="16"/>
      <c r="FW1356" s="16"/>
      <c r="FX1356" s="16"/>
      <c r="FY1356" s="16"/>
      <c r="FZ1356" s="16"/>
      <c r="GA1356" s="16"/>
      <c r="GB1356" s="16"/>
      <c r="GC1356" s="16"/>
      <c r="GD1356" s="16"/>
      <c r="GE1356" s="16"/>
      <c r="GF1356" s="16"/>
      <c r="GG1356" s="16"/>
      <c r="GH1356" s="16"/>
      <c r="GI1356" s="16"/>
      <c r="GJ1356" s="16"/>
      <c r="GK1356" s="16"/>
      <c r="GL1356" s="16"/>
      <c r="GM1356" s="16"/>
      <c r="GN1356" s="16"/>
      <c r="GO1356" s="16"/>
      <c r="GP1356" s="16"/>
      <c r="GQ1356" s="16"/>
      <c r="GR1356" s="16"/>
      <c r="GS1356" s="16"/>
      <c r="GT1356" s="16"/>
      <c r="GU1356" s="16"/>
      <c r="GV1356" s="16"/>
      <c r="GW1356" s="16"/>
      <c r="GX1356" s="16"/>
      <c r="GY1356" s="16"/>
      <c r="GZ1356" s="16"/>
      <c r="HA1356" s="16"/>
      <c r="HB1356" s="16"/>
      <c r="HC1356" s="16"/>
      <c r="HD1356" s="16"/>
      <c r="HE1356" s="16"/>
      <c r="HF1356" s="16"/>
      <c r="HG1356" s="16"/>
      <c r="HH1356" s="16"/>
      <c r="HI1356" s="16"/>
      <c r="HJ1356" s="16"/>
      <c r="HK1356" s="16"/>
      <c r="HL1356" s="16"/>
      <c r="HM1356" s="16"/>
      <c r="HN1356" s="16"/>
      <c r="HO1356" s="16"/>
      <c r="HP1356" s="16"/>
      <c r="HQ1356" s="16"/>
      <c r="HR1356" s="16"/>
      <c r="HS1356" s="16"/>
      <c r="HT1356" s="16"/>
      <c r="HU1356" s="16"/>
      <c r="HV1356" s="16"/>
      <c r="HW1356" s="16"/>
      <c r="HX1356" s="16"/>
      <c r="HY1356" s="16"/>
      <c r="HZ1356" s="16"/>
      <c r="IA1356" s="16"/>
      <c r="IB1356" s="16"/>
      <c r="IC1356" s="16"/>
      <c r="ID1356" s="16"/>
      <c r="IE1356" s="16"/>
      <c r="IF1356" s="16"/>
      <c r="IG1356" s="16"/>
      <c r="IH1356" s="16"/>
      <c r="II1356" s="16"/>
      <c r="IJ1356" s="16"/>
      <c r="IK1356" s="16"/>
      <c r="IL1356" s="16"/>
      <c r="IM1356" s="16"/>
      <c r="IN1356" s="16"/>
      <c r="IO1356" s="16"/>
      <c r="IP1356" s="16"/>
      <c r="IQ1356" s="16"/>
      <c r="IR1356" s="16"/>
      <c r="IS1356" s="16"/>
      <c r="IT1356" s="16"/>
      <c r="IU1356" s="16"/>
      <c r="IV1356" s="16"/>
      <c r="IW1356" s="16"/>
      <c r="IX1356" s="16"/>
      <c r="IY1356" s="16"/>
      <c r="IZ1356" s="16"/>
      <c r="JA1356" s="16"/>
      <c r="JB1356" s="16"/>
      <c r="JC1356" s="16"/>
      <c r="JD1356" s="16"/>
      <c r="JE1356" s="16"/>
      <c r="JF1356" s="16"/>
      <c r="JG1356" s="16"/>
      <c r="JH1356" s="16"/>
      <c r="JI1356" s="16"/>
      <c r="JJ1356" s="16"/>
      <c r="JK1356" s="16"/>
      <c r="JL1356" s="16"/>
      <c r="JM1356" s="16"/>
      <c r="JN1356" s="16"/>
      <c r="JO1356" s="16"/>
      <c r="JP1356" s="16"/>
    </row>
    <row r="1357" spans="2:276" s="18" customFormat="1" ht="15.75" customHeight="1" x14ac:dyDescent="0.25">
      <c r="B1357" s="16"/>
      <c r="C1357" s="16"/>
      <c r="D1357" s="16"/>
      <c r="E1357" s="16"/>
      <c r="F1357" s="16"/>
      <c r="G1357" s="16"/>
      <c r="H1357" s="16"/>
      <c r="I1357" s="16"/>
      <c r="J1357" s="16"/>
      <c r="K1357" s="16"/>
      <c r="L1357" s="16"/>
      <c r="M1357" s="16"/>
      <c r="N1357" s="16"/>
      <c r="O1357" s="16"/>
      <c r="P1357" s="16"/>
      <c r="Q1357" s="16"/>
      <c r="R1357" s="16"/>
      <c r="S1357" s="16"/>
      <c r="T1357" s="16"/>
      <c r="U1357" s="16"/>
      <c r="V1357" s="16"/>
      <c r="W1357" s="16"/>
      <c r="X1357" s="16"/>
      <c r="Y1357" s="16"/>
      <c r="Z1357" s="16"/>
      <c r="AA1357" s="16"/>
      <c r="AB1357" s="16"/>
      <c r="AC1357" s="16"/>
      <c r="AD1357" s="16"/>
      <c r="AE1357" s="16"/>
      <c r="AF1357" s="16"/>
      <c r="AG1357" s="16"/>
      <c r="AH1357" s="16"/>
      <c r="AI1357" s="16"/>
      <c r="AJ1357" s="16"/>
      <c r="AK1357" s="16"/>
      <c r="AL1357" s="16"/>
      <c r="AM1357" s="16"/>
      <c r="AN1357" s="16"/>
      <c r="AO1357" s="16"/>
      <c r="AP1357" s="16"/>
      <c r="AQ1357" s="16"/>
      <c r="AR1357" s="16"/>
      <c r="AS1357" s="16"/>
      <c r="AT1357" s="16"/>
      <c r="AU1357" s="16"/>
      <c r="AV1357" s="16"/>
      <c r="AW1357" s="16"/>
      <c r="AX1357" s="16"/>
      <c r="AY1357" s="16"/>
      <c r="AZ1357" s="16"/>
      <c r="BA1357" s="16"/>
      <c r="BB1357" s="16"/>
      <c r="BC1357" s="16"/>
      <c r="BD1357" s="16"/>
      <c r="BE1357" s="16"/>
      <c r="BF1357" s="16"/>
      <c r="BG1357" s="16"/>
      <c r="BH1357" s="16"/>
      <c r="BI1357" s="16"/>
      <c r="BJ1357" s="16"/>
      <c r="BK1357" s="16"/>
      <c r="BL1357" s="16"/>
      <c r="BM1357" s="16"/>
      <c r="BN1357" s="16"/>
      <c r="BO1357" s="16"/>
      <c r="BP1357" s="16"/>
      <c r="BQ1357" s="16"/>
      <c r="BR1357" s="16"/>
      <c r="BS1357" s="16"/>
      <c r="BT1357" s="16"/>
      <c r="BU1357" s="16"/>
      <c r="BV1357" s="16"/>
      <c r="BW1357" s="16"/>
      <c r="BX1357" s="16"/>
      <c r="BY1357" s="16"/>
      <c r="BZ1357" s="16"/>
      <c r="CA1357" s="16"/>
      <c r="CB1357" s="16"/>
      <c r="CC1357" s="16"/>
      <c r="CD1357" s="16"/>
      <c r="CE1357" s="16"/>
      <c r="CF1357" s="16"/>
      <c r="CG1357" s="16"/>
      <c r="CH1357" s="16"/>
      <c r="CI1357" s="16"/>
      <c r="CJ1357" s="16"/>
      <c r="CK1357" s="16"/>
      <c r="CL1357" s="16"/>
      <c r="CM1357" s="16"/>
      <c r="CN1357" s="16"/>
      <c r="CO1357" s="16"/>
      <c r="CP1357" s="16"/>
      <c r="CQ1357" s="16"/>
      <c r="CR1357" s="16"/>
      <c r="CS1357" s="16"/>
      <c r="CT1357" s="16"/>
      <c r="CU1357" s="16"/>
      <c r="CV1357" s="16"/>
      <c r="CW1357" s="16"/>
      <c r="CX1357" s="16"/>
      <c r="CY1357" s="16"/>
      <c r="CZ1357" s="16"/>
      <c r="DA1357" s="16"/>
      <c r="DB1357" s="16"/>
      <c r="DC1357" s="16"/>
      <c r="DD1357" s="16"/>
      <c r="DE1357" s="16"/>
      <c r="DF1357" s="16"/>
      <c r="DG1357" s="16"/>
      <c r="DH1357" s="16"/>
      <c r="DI1357" s="16"/>
      <c r="DJ1357" s="16"/>
      <c r="DK1357" s="16"/>
      <c r="DL1357" s="16"/>
      <c r="DM1357" s="16"/>
      <c r="DN1357" s="16"/>
      <c r="DO1357" s="16"/>
      <c r="DP1357" s="16"/>
      <c r="DQ1357" s="16"/>
      <c r="DR1357" s="16"/>
      <c r="DS1357" s="16"/>
      <c r="DT1357" s="16"/>
      <c r="DU1357" s="16"/>
      <c r="DV1357" s="16"/>
      <c r="DW1357" s="16"/>
      <c r="DX1357" s="16"/>
      <c r="DY1357" s="16"/>
      <c r="DZ1357" s="16"/>
      <c r="EA1357" s="16"/>
      <c r="EB1357" s="16"/>
      <c r="EC1357" s="16"/>
      <c r="ED1357" s="16"/>
      <c r="EE1357" s="16"/>
      <c r="EF1357" s="16"/>
      <c r="EG1357" s="16"/>
      <c r="EH1357" s="16"/>
      <c r="EI1357" s="16"/>
      <c r="EJ1357" s="16"/>
      <c r="EK1357" s="16"/>
      <c r="EL1357" s="16"/>
      <c r="EM1357" s="16"/>
      <c r="EN1357" s="16"/>
      <c r="EO1357" s="16"/>
      <c r="EP1357" s="16"/>
      <c r="EQ1357" s="16"/>
      <c r="ER1357" s="16"/>
      <c r="ES1357" s="16"/>
      <c r="ET1357" s="16"/>
      <c r="EU1357" s="16"/>
      <c r="EV1357" s="16"/>
      <c r="EW1357" s="16"/>
      <c r="EX1357" s="16"/>
      <c r="EY1357" s="16"/>
      <c r="EZ1357" s="16"/>
      <c r="FA1357" s="16"/>
      <c r="FB1357" s="16"/>
      <c r="FC1357" s="16"/>
      <c r="FD1357" s="16"/>
      <c r="FE1357" s="16"/>
      <c r="FF1357" s="16"/>
      <c r="FG1357" s="16"/>
      <c r="FH1357" s="16"/>
      <c r="FI1357" s="16"/>
      <c r="FJ1357" s="16"/>
      <c r="FK1357" s="16"/>
      <c r="FL1357" s="16"/>
      <c r="FM1357" s="16"/>
      <c r="FN1357" s="16"/>
      <c r="FO1357" s="16"/>
      <c r="FP1357" s="16"/>
      <c r="FQ1357" s="16"/>
      <c r="FR1357" s="16"/>
      <c r="FS1357" s="16"/>
      <c r="FT1357" s="16"/>
      <c r="FU1357" s="16"/>
      <c r="FV1357" s="16"/>
      <c r="FW1357" s="16"/>
      <c r="FX1357" s="16"/>
      <c r="FY1357" s="16"/>
      <c r="FZ1357" s="16"/>
      <c r="GA1357" s="16"/>
      <c r="GB1357" s="16"/>
      <c r="GC1357" s="16"/>
      <c r="GD1357" s="16"/>
      <c r="GE1357" s="16"/>
      <c r="GF1357" s="16"/>
      <c r="GG1357" s="16"/>
      <c r="GH1357" s="16"/>
      <c r="GI1357" s="16"/>
      <c r="GJ1357" s="16"/>
      <c r="GK1357" s="16"/>
      <c r="GL1357" s="16"/>
      <c r="GM1357" s="16"/>
      <c r="GN1357" s="16"/>
      <c r="GO1357" s="16"/>
      <c r="GP1357" s="16"/>
      <c r="GQ1357" s="16"/>
      <c r="GR1357" s="16"/>
      <c r="GS1357" s="16"/>
      <c r="GT1357" s="16"/>
      <c r="GU1357" s="16"/>
      <c r="GV1357" s="16"/>
      <c r="GW1357" s="16"/>
      <c r="GX1357" s="16"/>
      <c r="GY1357" s="16"/>
      <c r="GZ1357" s="16"/>
      <c r="HA1357" s="16"/>
      <c r="HB1357" s="16"/>
      <c r="HC1357" s="16"/>
      <c r="HD1357" s="16"/>
      <c r="HE1357" s="16"/>
      <c r="HF1357" s="16"/>
      <c r="HG1357" s="16"/>
      <c r="HH1357" s="16"/>
      <c r="HI1357" s="16"/>
      <c r="HJ1357" s="16"/>
      <c r="HK1357" s="16"/>
      <c r="HL1357" s="16"/>
      <c r="HM1357" s="16"/>
      <c r="HN1357" s="16"/>
      <c r="HO1357" s="16"/>
      <c r="HP1357" s="16"/>
      <c r="HQ1357" s="16"/>
      <c r="HR1357" s="16"/>
      <c r="HS1357" s="16"/>
      <c r="HT1357" s="16"/>
      <c r="HU1357" s="16"/>
      <c r="HV1357" s="16"/>
      <c r="HW1357" s="16"/>
      <c r="HX1357" s="16"/>
      <c r="HY1357" s="16"/>
      <c r="HZ1357" s="16"/>
      <c r="IA1357" s="16"/>
      <c r="IB1357" s="16"/>
      <c r="IC1357" s="16"/>
      <c r="ID1357" s="16"/>
      <c r="IE1357" s="16"/>
      <c r="IF1357" s="16"/>
      <c r="IG1357" s="16"/>
      <c r="IH1357" s="16"/>
      <c r="II1357" s="16"/>
      <c r="IJ1357" s="16"/>
      <c r="IK1357" s="16"/>
      <c r="IL1357" s="16"/>
      <c r="IM1357" s="16"/>
      <c r="IN1357" s="16"/>
      <c r="IO1357" s="16"/>
      <c r="IP1357" s="16"/>
      <c r="IQ1357" s="16"/>
      <c r="IR1357" s="16"/>
      <c r="IS1357" s="16"/>
      <c r="IT1357" s="16"/>
      <c r="IU1357" s="16"/>
      <c r="IV1357" s="16"/>
      <c r="IW1357" s="16"/>
      <c r="IX1357" s="16"/>
      <c r="IY1357" s="16"/>
      <c r="IZ1357" s="16"/>
      <c r="JA1357" s="16"/>
      <c r="JB1357" s="16"/>
      <c r="JC1357" s="16"/>
      <c r="JD1357" s="16"/>
      <c r="JE1357" s="16"/>
      <c r="JF1357" s="16"/>
      <c r="JG1357" s="16"/>
      <c r="JH1357" s="16"/>
      <c r="JI1357" s="16"/>
      <c r="JJ1357" s="16"/>
      <c r="JK1357" s="16"/>
      <c r="JL1357" s="16"/>
      <c r="JM1357" s="16"/>
      <c r="JN1357" s="16"/>
      <c r="JO1357" s="16"/>
      <c r="JP1357" s="16"/>
    </row>
    <row r="1358" spans="2:276" s="18" customFormat="1" ht="15.75" customHeight="1" x14ac:dyDescent="0.25">
      <c r="B1358" s="16"/>
      <c r="C1358" s="16"/>
      <c r="D1358" s="16"/>
      <c r="E1358" s="16"/>
      <c r="F1358" s="16"/>
      <c r="G1358" s="16"/>
      <c r="H1358" s="16"/>
      <c r="I1358" s="16"/>
      <c r="J1358" s="16"/>
      <c r="K1358" s="16"/>
      <c r="L1358" s="16"/>
      <c r="M1358" s="16"/>
      <c r="N1358" s="16"/>
      <c r="O1358" s="16"/>
      <c r="P1358" s="16"/>
      <c r="Q1358" s="16"/>
      <c r="R1358" s="16"/>
      <c r="S1358" s="16"/>
      <c r="T1358" s="16"/>
      <c r="U1358" s="16"/>
      <c r="V1358" s="16"/>
      <c r="W1358" s="16"/>
      <c r="X1358" s="16"/>
      <c r="Y1358" s="16"/>
      <c r="Z1358" s="16"/>
      <c r="AA1358" s="16"/>
      <c r="AB1358" s="16"/>
      <c r="AC1358" s="16"/>
      <c r="AD1358" s="16"/>
      <c r="AE1358" s="16"/>
      <c r="AF1358" s="16"/>
      <c r="AG1358" s="16"/>
      <c r="AH1358" s="16"/>
      <c r="AI1358" s="16"/>
      <c r="AJ1358" s="16"/>
      <c r="AK1358" s="16"/>
      <c r="AL1358" s="16"/>
      <c r="AM1358" s="16"/>
      <c r="AN1358" s="16"/>
      <c r="AO1358" s="16"/>
      <c r="AP1358" s="16"/>
      <c r="AQ1358" s="16"/>
      <c r="AR1358" s="16"/>
      <c r="AS1358" s="16"/>
      <c r="AT1358" s="16"/>
      <c r="AU1358" s="16"/>
      <c r="AV1358" s="16"/>
      <c r="AW1358" s="16"/>
      <c r="AX1358" s="16"/>
      <c r="AY1358" s="16"/>
      <c r="AZ1358" s="16"/>
      <c r="BA1358" s="16"/>
      <c r="BB1358" s="16"/>
      <c r="BC1358" s="16"/>
      <c r="BD1358" s="16"/>
      <c r="BE1358" s="16"/>
      <c r="BF1358" s="16"/>
      <c r="BG1358" s="16"/>
      <c r="BH1358" s="16"/>
      <c r="BI1358" s="16"/>
      <c r="BJ1358" s="16"/>
      <c r="BK1358" s="16"/>
      <c r="BL1358" s="16"/>
      <c r="BM1358" s="16"/>
      <c r="BN1358" s="16"/>
      <c r="BO1358" s="16"/>
      <c r="BP1358" s="16"/>
      <c r="BQ1358" s="16"/>
      <c r="BR1358" s="16"/>
      <c r="BS1358" s="16"/>
      <c r="BT1358" s="16"/>
      <c r="BU1358" s="16"/>
      <c r="BV1358" s="16"/>
      <c r="BW1358" s="16"/>
      <c r="BX1358" s="16"/>
      <c r="BY1358" s="16"/>
      <c r="BZ1358" s="16"/>
      <c r="CA1358" s="16"/>
      <c r="CB1358" s="16"/>
      <c r="CC1358" s="16"/>
      <c r="CD1358" s="16"/>
      <c r="CE1358" s="16"/>
      <c r="CF1358" s="16"/>
      <c r="CG1358" s="16"/>
      <c r="CH1358" s="16"/>
      <c r="CI1358" s="16"/>
      <c r="CJ1358" s="16"/>
      <c r="CK1358" s="16"/>
      <c r="CL1358" s="16"/>
      <c r="CM1358" s="16"/>
      <c r="CN1358" s="16"/>
      <c r="CO1358" s="16"/>
      <c r="CP1358" s="16"/>
      <c r="CQ1358" s="16"/>
      <c r="CR1358" s="16"/>
      <c r="CS1358" s="16"/>
      <c r="CT1358" s="16"/>
      <c r="CU1358" s="16"/>
      <c r="CV1358" s="16"/>
      <c r="CW1358" s="16"/>
      <c r="CX1358" s="16"/>
      <c r="CY1358" s="16"/>
      <c r="CZ1358" s="16"/>
      <c r="DA1358" s="16"/>
      <c r="DB1358" s="16"/>
      <c r="DC1358" s="16"/>
      <c r="DD1358" s="16"/>
      <c r="DE1358" s="16"/>
      <c r="DF1358" s="16"/>
      <c r="DG1358" s="16"/>
      <c r="DH1358" s="16"/>
      <c r="DI1358" s="16"/>
      <c r="DJ1358" s="16"/>
      <c r="DK1358" s="16"/>
      <c r="DL1358" s="16"/>
      <c r="DM1358" s="16"/>
      <c r="DN1358" s="16"/>
      <c r="DO1358" s="16"/>
      <c r="DP1358" s="16"/>
      <c r="DQ1358" s="16"/>
      <c r="DR1358" s="16"/>
      <c r="DS1358" s="16"/>
      <c r="DT1358" s="16"/>
      <c r="DU1358" s="16"/>
      <c r="DV1358" s="16"/>
      <c r="DW1358" s="16"/>
      <c r="DX1358" s="16"/>
      <c r="DY1358" s="16"/>
      <c r="DZ1358" s="16"/>
      <c r="EA1358" s="16"/>
      <c r="EB1358" s="16"/>
      <c r="EC1358" s="16"/>
      <c r="ED1358" s="16"/>
      <c r="EE1358" s="16"/>
      <c r="EF1358" s="16"/>
      <c r="EG1358" s="16"/>
      <c r="EH1358" s="16"/>
      <c r="EI1358" s="16"/>
      <c r="EJ1358" s="16"/>
      <c r="EK1358" s="16"/>
      <c r="EL1358" s="16"/>
      <c r="EM1358" s="16"/>
      <c r="EN1358" s="16"/>
      <c r="EO1358" s="16"/>
      <c r="EP1358" s="16"/>
      <c r="EQ1358" s="16"/>
      <c r="ER1358" s="16"/>
      <c r="ES1358" s="16"/>
      <c r="ET1358" s="16"/>
      <c r="EU1358" s="16"/>
      <c r="EV1358" s="16"/>
      <c r="EW1358" s="16"/>
      <c r="EX1358" s="16"/>
      <c r="EY1358" s="16"/>
      <c r="EZ1358" s="16"/>
      <c r="FA1358" s="16"/>
      <c r="FB1358" s="16"/>
      <c r="FC1358" s="16"/>
      <c r="FD1358" s="16"/>
      <c r="FE1358" s="16"/>
      <c r="FF1358" s="16"/>
      <c r="FG1358" s="16"/>
      <c r="FH1358" s="16"/>
      <c r="FI1358" s="16"/>
      <c r="FJ1358" s="16"/>
      <c r="FK1358" s="16"/>
      <c r="FL1358" s="16"/>
      <c r="FM1358" s="16"/>
      <c r="FN1358" s="16"/>
      <c r="FO1358" s="16"/>
      <c r="FP1358" s="16"/>
      <c r="FQ1358" s="16"/>
      <c r="FR1358" s="16"/>
      <c r="FS1358" s="16"/>
      <c r="FT1358" s="16"/>
      <c r="FU1358" s="16"/>
      <c r="FV1358" s="16"/>
      <c r="FW1358" s="16"/>
      <c r="FX1358" s="16"/>
      <c r="FY1358" s="16"/>
      <c r="FZ1358" s="16"/>
      <c r="GA1358" s="16"/>
      <c r="GB1358" s="16"/>
      <c r="GC1358" s="16"/>
      <c r="GD1358" s="16"/>
      <c r="GE1358" s="16"/>
      <c r="GF1358" s="16"/>
      <c r="GG1358" s="16"/>
      <c r="GH1358" s="16"/>
      <c r="GI1358" s="16"/>
      <c r="GJ1358" s="16"/>
      <c r="GK1358" s="16"/>
      <c r="GL1358" s="16"/>
      <c r="GM1358" s="16"/>
      <c r="GN1358" s="16"/>
      <c r="GO1358" s="16"/>
      <c r="GP1358" s="16"/>
      <c r="GQ1358" s="16"/>
      <c r="GR1358" s="16"/>
      <c r="GS1358" s="16"/>
      <c r="GT1358" s="16"/>
      <c r="GU1358" s="16"/>
      <c r="GV1358" s="16"/>
      <c r="GW1358" s="16"/>
      <c r="GX1358" s="16"/>
      <c r="GY1358" s="16"/>
      <c r="GZ1358" s="16"/>
      <c r="HA1358" s="16"/>
      <c r="HB1358" s="16"/>
      <c r="HC1358" s="16"/>
      <c r="HD1358" s="16"/>
      <c r="HE1358" s="16"/>
      <c r="HF1358" s="16"/>
      <c r="HG1358" s="16"/>
      <c r="HH1358" s="16"/>
      <c r="HI1358" s="16"/>
      <c r="HJ1358" s="16"/>
      <c r="HK1358" s="16"/>
      <c r="HL1358" s="16"/>
      <c r="HM1358" s="16"/>
      <c r="HN1358" s="16"/>
      <c r="HO1358" s="16"/>
      <c r="HP1358" s="16"/>
      <c r="HQ1358" s="16"/>
      <c r="HR1358" s="16"/>
      <c r="HS1358" s="16"/>
      <c r="HT1358" s="16"/>
      <c r="HU1358" s="16"/>
      <c r="HV1358" s="16"/>
      <c r="HW1358" s="16"/>
      <c r="HX1358" s="16"/>
      <c r="HY1358" s="16"/>
      <c r="HZ1358" s="16"/>
      <c r="IA1358" s="16"/>
      <c r="IB1358" s="16"/>
      <c r="IC1358" s="16"/>
      <c r="ID1358" s="16"/>
      <c r="IE1358" s="16"/>
      <c r="IF1358" s="16"/>
      <c r="IG1358" s="16"/>
      <c r="IH1358" s="16"/>
      <c r="II1358" s="16"/>
      <c r="IJ1358" s="16"/>
      <c r="IK1358" s="16"/>
      <c r="IL1358" s="16"/>
      <c r="IM1358" s="16"/>
      <c r="IN1358" s="16"/>
      <c r="IO1358" s="16"/>
      <c r="IP1358" s="16"/>
      <c r="IQ1358" s="16"/>
      <c r="IR1358" s="16"/>
      <c r="IS1358" s="16"/>
      <c r="IT1358" s="16"/>
      <c r="IU1358" s="16"/>
      <c r="IV1358" s="16"/>
      <c r="IW1358" s="16"/>
      <c r="IX1358" s="16"/>
      <c r="IY1358" s="16"/>
      <c r="IZ1358" s="16"/>
      <c r="JA1358" s="16"/>
      <c r="JB1358" s="16"/>
      <c r="JC1358" s="16"/>
      <c r="JD1358" s="16"/>
      <c r="JE1358" s="16"/>
      <c r="JF1358" s="16"/>
      <c r="JG1358" s="16"/>
      <c r="JH1358" s="16"/>
      <c r="JI1358" s="16"/>
      <c r="JJ1358" s="16"/>
      <c r="JK1358" s="16"/>
      <c r="JL1358" s="16"/>
      <c r="JM1358" s="16"/>
      <c r="JN1358" s="16"/>
      <c r="JO1358" s="16"/>
      <c r="JP1358" s="16"/>
    </row>
    <row r="1359" spans="2:276" s="18" customFormat="1" ht="15.75" customHeight="1" x14ac:dyDescent="0.25">
      <c r="B1359" s="16"/>
      <c r="C1359" s="16"/>
      <c r="D1359" s="16"/>
      <c r="E1359" s="16"/>
      <c r="F1359" s="16"/>
      <c r="G1359" s="16"/>
      <c r="H1359" s="16"/>
      <c r="I1359" s="16"/>
      <c r="J1359" s="16"/>
      <c r="K1359" s="16"/>
      <c r="L1359" s="16"/>
      <c r="M1359" s="16"/>
      <c r="N1359" s="16"/>
      <c r="O1359" s="16"/>
      <c r="P1359" s="16"/>
      <c r="Q1359" s="16"/>
      <c r="R1359" s="16"/>
      <c r="S1359" s="16"/>
      <c r="T1359" s="16"/>
      <c r="U1359" s="16"/>
      <c r="V1359" s="16"/>
      <c r="W1359" s="16"/>
      <c r="X1359" s="16"/>
      <c r="Y1359" s="16"/>
      <c r="Z1359" s="16"/>
      <c r="AA1359" s="16"/>
      <c r="AB1359" s="16"/>
      <c r="AC1359" s="16"/>
      <c r="AD1359" s="16"/>
      <c r="AE1359" s="16"/>
      <c r="AF1359" s="16"/>
      <c r="AG1359" s="16"/>
      <c r="AH1359" s="16"/>
      <c r="AI1359" s="16"/>
      <c r="AJ1359" s="16"/>
      <c r="AK1359" s="16"/>
      <c r="AL1359" s="16"/>
      <c r="AM1359" s="16"/>
      <c r="AN1359" s="16"/>
      <c r="AO1359" s="16"/>
      <c r="AP1359" s="16"/>
      <c r="AQ1359" s="16"/>
      <c r="AR1359" s="16"/>
      <c r="AS1359" s="16"/>
      <c r="AT1359" s="16"/>
      <c r="AU1359" s="16"/>
      <c r="AV1359" s="16"/>
      <c r="AW1359" s="16"/>
      <c r="AX1359" s="16"/>
      <c r="AY1359" s="16"/>
      <c r="AZ1359" s="16"/>
      <c r="BA1359" s="16"/>
      <c r="BB1359" s="16"/>
      <c r="BC1359" s="16"/>
      <c r="BD1359" s="16"/>
      <c r="BE1359" s="16"/>
      <c r="BF1359" s="16"/>
      <c r="BG1359" s="16"/>
      <c r="BH1359" s="16"/>
      <c r="BI1359" s="16"/>
      <c r="BJ1359" s="16"/>
      <c r="BK1359" s="16"/>
      <c r="BL1359" s="16"/>
      <c r="BM1359" s="16"/>
      <c r="BN1359" s="16"/>
      <c r="BO1359" s="16"/>
      <c r="BP1359" s="16"/>
      <c r="BQ1359" s="16"/>
      <c r="BR1359" s="16"/>
      <c r="BS1359" s="16"/>
      <c r="BT1359" s="16"/>
      <c r="BU1359" s="16"/>
      <c r="BV1359" s="16"/>
      <c r="BW1359" s="16"/>
      <c r="BX1359" s="16"/>
      <c r="BY1359" s="16"/>
      <c r="BZ1359" s="16"/>
      <c r="CA1359" s="16"/>
      <c r="CB1359" s="16"/>
      <c r="CC1359" s="16"/>
      <c r="CD1359" s="16"/>
      <c r="CE1359" s="16"/>
      <c r="CF1359" s="16"/>
      <c r="CG1359" s="16"/>
      <c r="CH1359" s="16"/>
      <c r="CI1359" s="16"/>
      <c r="CJ1359" s="16"/>
      <c r="CK1359" s="16"/>
      <c r="CL1359" s="16"/>
      <c r="CM1359" s="16"/>
      <c r="CN1359" s="16"/>
      <c r="CO1359" s="16"/>
      <c r="CP1359" s="16"/>
      <c r="CQ1359" s="16"/>
      <c r="CR1359" s="16"/>
      <c r="CS1359" s="16"/>
      <c r="CT1359" s="16"/>
      <c r="CU1359" s="16"/>
      <c r="CV1359" s="16"/>
      <c r="CW1359" s="16"/>
      <c r="CX1359" s="16"/>
      <c r="CY1359" s="16"/>
      <c r="CZ1359" s="16"/>
      <c r="DA1359" s="16"/>
      <c r="DB1359" s="16"/>
      <c r="DC1359" s="16"/>
      <c r="DD1359" s="16"/>
      <c r="DE1359" s="16"/>
      <c r="DF1359" s="16"/>
      <c r="DG1359" s="16"/>
      <c r="DH1359" s="16"/>
      <c r="DI1359" s="16"/>
      <c r="DJ1359" s="16"/>
      <c r="DK1359" s="16"/>
      <c r="DL1359" s="16"/>
      <c r="DM1359" s="16"/>
      <c r="DN1359" s="16"/>
      <c r="DO1359" s="16"/>
      <c r="DP1359" s="16"/>
      <c r="DQ1359" s="16"/>
      <c r="DR1359" s="16"/>
      <c r="DS1359" s="16"/>
      <c r="DT1359" s="16"/>
      <c r="DU1359" s="16"/>
      <c r="DV1359" s="16"/>
      <c r="DW1359" s="16"/>
      <c r="DX1359" s="16"/>
      <c r="DY1359" s="16"/>
      <c r="DZ1359" s="16"/>
      <c r="EA1359" s="16"/>
      <c r="EB1359" s="16"/>
      <c r="EC1359" s="16"/>
      <c r="ED1359" s="16"/>
      <c r="EE1359" s="16"/>
      <c r="EF1359" s="16"/>
      <c r="EG1359" s="16"/>
      <c r="EH1359" s="16"/>
      <c r="EI1359" s="16"/>
      <c r="EJ1359" s="16"/>
      <c r="EK1359" s="16"/>
      <c r="EL1359" s="16"/>
      <c r="EM1359" s="16"/>
      <c r="EN1359" s="16"/>
      <c r="EO1359" s="16"/>
      <c r="EP1359" s="16"/>
      <c r="EQ1359" s="16"/>
      <c r="ER1359" s="16"/>
      <c r="ES1359" s="16"/>
      <c r="ET1359" s="16"/>
      <c r="EU1359" s="16"/>
      <c r="EV1359" s="16"/>
      <c r="EW1359" s="16"/>
      <c r="EX1359" s="16"/>
      <c r="EY1359" s="16"/>
      <c r="EZ1359" s="16"/>
      <c r="FA1359" s="16"/>
      <c r="FB1359" s="16"/>
      <c r="FC1359" s="16"/>
      <c r="FD1359" s="16"/>
      <c r="FE1359" s="16"/>
      <c r="FF1359" s="16"/>
      <c r="FG1359" s="16"/>
      <c r="FH1359" s="16"/>
      <c r="FI1359" s="16"/>
      <c r="FJ1359" s="16"/>
      <c r="FK1359" s="16"/>
      <c r="FL1359" s="16"/>
      <c r="FM1359" s="16"/>
      <c r="FN1359" s="16"/>
      <c r="FO1359" s="16"/>
      <c r="FP1359" s="16"/>
      <c r="FQ1359" s="16"/>
      <c r="FR1359" s="16"/>
      <c r="FS1359" s="16"/>
      <c r="FT1359" s="16"/>
      <c r="FU1359" s="16"/>
      <c r="FV1359" s="16"/>
      <c r="FW1359" s="16"/>
      <c r="FX1359" s="16"/>
      <c r="FY1359" s="16"/>
      <c r="FZ1359" s="16"/>
      <c r="GA1359" s="16"/>
      <c r="GB1359" s="16"/>
      <c r="GC1359" s="16"/>
      <c r="GD1359" s="16"/>
      <c r="GE1359" s="16"/>
      <c r="GF1359" s="16"/>
      <c r="GG1359" s="16"/>
      <c r="GH1359" s="16"/>
      <c r="GI1359" s="16"/>
      <c r="GJ1359" s="16"/>
      <c r="GK1359" s="16"/>
      <c r="GL1359" s="16"/>
      <c r="GM1359" s="16"/>
      <c r="GN1359" s="16"/>
      <c r="GO1359" s="16"/>
      <c r="GP1359" s="16"/>
      <c r="GQ1359" s="16"/>
      <c r="GR1359" s="16"/>
      <c r="GS1359" s="16"/>
      <c r="GT1359" s="16"/>
      <c r="GU1359" s="16"/>
      <c r="GV1359" s="16"/>
      <c r="GW1359" s="16"/>
      <c r="GX1359" s="16"/>
      <c r="GY1359" s="16"/>
      <c r="GZ1359" s="16"/>
      <c r="HA1359" s="16"/>
      <c r="HB1359" s="16"/>
      <c r="HC1359" s="16"/>
      <c r="HD1359" s="16"/>
      <c r="HE1359" s="16"/>
      <c r="HF1359" s="16"/>
      <c r="HG1359" s="16"/>
      <c r="HH1359" s="16"/>
      <c r="HI1359" s="16"/>
      <c r="HJ1359" s="16"/>
      <c r="HK1359" s="16"/>
      <c r="HL1359" s="16"/>
      <c r="HM1359" s="16"/>
      <c r="HN1359" s="16"/>
      <c r="HO1359" s="16"/>
      <c r="HP1359" s="16"/>
      <c r="HQ1359" s="16"/>
      <c r="HR1359" s="16"/>
      <c r="HS1359" s="16"/>
      <c r="HT1359" s="16"/>
      <c r="HU1359" s="16"/>
      <c r="HV1359" s="16"/>
      <c r="HW1359" s="16"/>
      <c r="HX1359" s="16"/>
      <c r="HY1359" s="16"/>
      <c r="HZ1359" s="16"/>
      <c r="IA1359" s="16"/>
      <c r="IB1359" s="16"/>
      <c r="IC1359" s="16"/>
      <c r="ID1359" s="16"/>
      <c r="IE1359" s="16"/>
      <c r="IF1359" s="16"/>
      <c r="IG1359" s="16"/>
      <c r="IH1359" s="16"/>
      <c r="II1359" s="16"/>
      <c r="IJ1359" s="16"/>
      <c r="IK1359" s="16"/>
      <c r="IL1359" s="16"/>
      <c r="IM1359" s="16"/>
      <c r="IN1359" s="16"/>
      <c r="IO1359" s="16"/>
      <c r="IP1359" s="16"/>
      <c r="IQ1359" s="16"/>
      <c r="IR1359" s="16"/>
      <c r="IS1359" s="16"/>
      <c r="IT1359" s="16"/>
      <c r="IU1359" s="16"/>
      <c r="IV1359" s="16"/>
      <c r="IW1359" s="16"/>
      <c r="IX1359" s="16"/>
      <c r="IY1359" s="16"/>
      <c r="IZ1359" s="16"/>
      <c r="JA1359" s="16"/>
      <c r="JB1359" s="16"/>
      <c r="JC1359" s="16"/>
      <c r="JD1359" s="16"/>
      <c r="JE1359" s="16"/>
      <c r="JF1359" s="16"/>
      <c r="JG1359" s="16"/>
      <c r="JH1359" s="16"/>
      <c r="JI1359" s="16"/>
      <c r="JJ1359" s="16"/>
      <c r="JK1359" s="16"/>
      <c r="JL1359" s="16"/>
      <c r="JM1359" s="16"/>
      <c r="JN1359" s="16"/>
      <c r="JO1359" s="16"/>
      <c r="JP1359" s="16"/>
    </row>
    <row r="1360" spans="2:276" s="18" customFormat="1" ht="15.75" customHeight="1" x14ac:dyDescent="0.25">
      <c r="B1360" s="16"/>
      <c r="C1360" s="16"/>
      <c r="D1360" s="16"/>
      <c r="E1360" s="16"/>
      <c r="F1360" s="16"/>
      <c r="G1360" s="16"/>
      <c r="H1360" s="16"/>
      <c r="I1360" s="16"/>
      <c r="J1360" s="16"/>
      <c r="K1360" s="16"/>
      <c r="L1360" s="16"/>
      <c r="M1360" s="16"/>
      <c r="N1360" s="16"/>
      <c r="O1360" s="16"/>
      <c r="P1360" s="16"/>
      <c r="Q1360" s="16"/>
      <c r="R1360" s="16"/>
      <c r="S1360" s="16"/>
      <c r="T1360" s="16"/>
      <c r="U1360" s="16"/>
      <c r="V1360" s="16"/>
      <c r="W1360" s="16"/>
      <c r="X1360" s="16"/>
      <c r="Y1360" s="16"/>
      <c r="Z1360" s="16"/>
      <c r="AA1360" s="16"/>
      <c r="AB1360" s="16"/>
      <c r="AC1360" s="16"/>
      <c r="AD1360" s="16"/>
      <c r="AE1360" s="16"/>
      <c r="AF1360" s="16"/>
      <c r="AG1360" s="16"/>
      <c r="AH1360" s="16"/>
      <c r="AI1360" s="16"/>
      <c r="AJ1360" s="16"/>
      <c r="AK1360" s="16"/>
      <c r="AL1360" s="16"/>
      <c r="AM1360" s="16"/>
      <c r="AN1360" s="16"/>
      <c r="AO1360" s="16"/>
      <c r="AP1360" s="16"/>
      <c r="AQ1360" s="16"/>
      <c r="AR1360" s="16"/>
      <c r="AS1360" s="16"/>
      <c r="AT1360" s="16"/>
      <c r="AU1360" s="16"/>
      <c r="AV1360" s="16"/>
      <c r="AW1360" s="16"/>
      <c r="AX1360" s="16"/>
      <c r="AY1360" s="16"/>
      <c r="AZ1360" s="16"/>
      <c r="BA1360" s="16"/>
      <c r="BB1360" s="16"/>
      <c r="BC1360" s="16"/>
      <c r="BD1360" s="16"/>
      <c r="BE1360" s="16"/>
      <c r="BF1360" s="16"/>
      <c r="BG1360" s="16"/>
      <c r="BH1360" s="16"/>
      <c r="BI1360" s="16"/>
      <c r="BJ1360" s="16"/>
      <c r="BK1360" s="16"/>
      <c r="BL1360" s="16"/>
      <c r="BM1360" s="16"/>
      <c r="BN1360" s="16"/>
      <c r="BO1360" s="16"/>
      <c r="BP1360" s="16"/>
      <c r="BQ1360" s="16"/>
      <c r="BR1360" s="16"/>
      <c r="BS1360" s="16"/>
      <c r="BT1360" s="16"/>
      <c r="BU1360" s="16"/>
      <c r="BV1360" s="16"/>
      <c r="BW1360" s="16"/>
      <c r="BX1360" s="16"/>
      <c r="BY1360" s="16"/>
      <c r="BZ1360" s="16"/>
      <c r="CA1360" s="16"/>
      <c r="CB1360" s="16"/>
      <c r="CC1360" s="16"/>
      <c r="CD1360" s="16"/>
      <c r="CE1360" s="16"/>
      <c r="CF1360" s="16"/>
      <c r="CG1360" s="16"/>
      <c r="CH1360" s="16"/>
      <c r="CI1360" s="16"/>
      <c r="CJ1360" s="16"/>
      <c r="CK1360" s="16"/>
      <c r="CL1360" s="16"/>
      <c r="CM1360" s="16"/>
      <c r="CN1360" s="16"/>
      <c r="CO1360" s="16"/>
      <c r="CP1360" s="16"/>
      <c r="CQ1360" s="16"/>
      <c r="CR1360" s="16"/>
      <c r="CS1360" s="16"/>
      <c r="CT1360" s="16"/>
      <c r="CU1360" s="16"/>
      <c r="CV1360" s="16"/>
      <c r="CW1360" s="16"/>
      <c r="CX1360" s="16"/>
      <c r="CY1360" s="16"/>
      <c r="CZ1360" s="16"/>
      <c r="DA1360" s="16"/>
      <c r="DB1360" s="16"/>
      <c r="DC1360" s="16"/>
      <c r="DD1360" s="16"/>
      <c r="DE1360" s="16"/>
      <c r="DF1360" s="16"/>
      <c r="DG1360" s="16"/>
      <c r="DH1360" s="16"/>
      <c r="DI1360" s="16"/>
      <c r="DJ1360" s="16"/>
      <c r="DK1360" s="16"/>
      <c r="DL1360" s="16"/>
      <c r="DM1360" s="16"/>
      <c r="DN1360" s="16"/>
      <c r="DO1360" s="16"/>
      <c r="DP1360" s="16"/>
      <c r="DQ1360" s="16"/>
      <c r="DR1360" s="16"/>
      <c r="DS1360" s="16"/>
      <c r="DT1360" s="16"/>
      <c r="DU1360" s="16"/>
      <c r="DV1360" s="16"/>
      <c r="DW1360" s="16"/>
      <c r="DX1360" s="16"/>
      <c r="DY1360" s="16"/>
      <c r="DZ1360" s="16"/>
      <c r="EA1360" s="16"/>
      <c r="EB1360" s="16"/>
      <c r="EC1360" s="16"/>
      <c r="ED1360" s="16"/>
      <c r="EE1360" s="16"/>
      <c r="EF1360" s="16"/>
      <c r="EG1360" s="16"/>
      <c r="EH1360" s="16"/>
      <c r="EI1360" s="16"/>
      <c r="EJ1360" s="16"/>
      <c r="EK1360" s="16"/>
      <c r="EL1360" s="16"/>
      <c r="EM1360" s="16"/>
      <c r="EN1360" s="16"/>
      <c r="EO1360" s="16"/>
      <c r="EP1360" s="16"/>
      <c r="EQ1360" s="16"/>
      <c r="ER1360" s="16"/>
      <c r="ES1360" s="16"/>
      <c r="ET1360" s="16"/>
      <c r="EU1360" s="16"/>
      <c r="EV1360" s="16"/>
      <c r="EW1360" s="16"/>
      <c r="EX1360" s="16"/>
      <c r="EY1360" s="16"/>
      <c r="EZ1360" s="16"/>
      <c r="FA1360" s="16"/>
      <c r="FB1360" s="16"/>
      <c r="FC1360" s="16"/>
      <c r="FD1360" s="16"/>
      <c r="FE1360" s="16"/>
      <c r="FF1360" s="16"/>
      <c r="FG1360" s="16"/>
      <c r="FH1360" s="16"/>
      <c r="FI1360" s="16"/>
      <c r="FJ1360" s="16"/>
      <c r="FK1360" s="16"/>
      <c r="FL1360" s="16"/>
      <c r="FM1360" s="16"/>
      <c r="FN1360" s="16"/>
      <c r="FO1360" s="16"/>
      <c r="FP1360" s="16"/>
      <c r="FQ1360" s="16"/>
      <c r="FR1360" s="16"/>
      <c r="FS1360" s="16"/>
      <c r="FT1360" s="16"/>
      <c r="FU1360" s="16"/>
      <c r="FV1360" s="16"/>
      <c r="FW1360" s="16"/>
      <c r="FX1360" s="16"/>
      <c r="FY1360" s="16"/>
      <c r="FZ1360" s="16"/>
      <c r="GA1360" s="16"/>
      <c r="GB1360" s="16"/>
      <c r="GC1360" s="16"/>
      <c r="GD1360" s="16"/>
      <c r="GE1360" s="16"/>
      <c r="GF1360" s="16"/>
      <c r="GG1360" s="16"/>
      <c r="GH1360" s="16"/>
      <c r="GI1360" s="16"/>
      <c r="GJ1360" s="16"/>
      <c r="GK1360" s="16"/>
      <c r="GL1360" s="16"/>
      <c r="GM1360" s="16"/>
      <c r="GN1360" s="16"/>
      <c r="GO1360" s="16"/>
      <c r="GP1360" s="16"/>
      <c r="GQ1360" s="16"/>
      <c r="GR1360" s="16"/>
      <c r="GS1360" s="16"/>
      <c r="GT1360" s="16"/>
      <c r="GU1360" s="16"/>
      <c r="GV1360" s="16"/>
      <c r="GW1360" s="16"/>
      <c r="GX1360" s="16"/>
      <c r="GY1360" s="16"/>
      <c r="GZ1360" s="16"/>
      <c r="HA1360" s="16"/>
      <c r="HB1360" s="16"/>
      <c r="HC1360" s="16"/>
      <c r="HD1360" s="16"/>
      <c r="HE1360" s="16"/>
      <c r="HF1360" s="16"/>
      <c r="HG1360" s="16"/>
      <c r="HH1360" s="16"/>
      <c r="HI1360" s="16"/>
      <c r="HJ1360" s="16"/>
      <c r="HK1360" s="16"/>
      <c r="HL1360" s="16"/>
      <c r="HM1360" s="16"/>
      <c r="HN1360" s="16"/>
      <c r="HO1360" s="16"/>
      <c r="HP1360" s="16"/>
      <c r="HQ1360" s="16"/>
      <c r="HR1360" s="16"/>
      <c r="HS1360" s="16"/>
      <c r="HT1360" s="16"/>
      <c r="HU1360" s="16"/>
      <c r="HV1360" s="16"/>
      <c r="HW1360" s="16"/>
      <c r="HX1360" s="16"/>
      <c r="HY1360" s="16"/>
      <c r="HZ1360" s="16"/>
      <c r="IA1360" s="16"/>
      <c r="IB1360" s="16"/>
      <c r="IC1360" s="16"/>
      <c r="ID1360" s="16"/>
      <c r="IE1360" s="16"/>
      <c r="IF1360" s="16"/>
      <c r="IG1360" s="16"/>
      <c r="IH1360" s="16"/>
      <c r="II1360" s="16"/>
      <c r="IJ1360" s="16"/>
      <c r="IK1360" s="16"/>
      <c r="IL1360" s="16"/>
      <c r="IM1360" s="16"/>
      <c r="IN1360" s="16"/>
      <c r="IO1360" s="16"/>
      <c r="IP1360" s="16"/>
      <c r="IQ1360" s="16"/>
      <c r="IR1360" s="16"/>
      <c r="IS1360" s="16"/>
      <c r="IT1360" s="16"/>
      <c r="IU1360" s="16"/>
      <c r="IV1360" s="16"/>
      <c r="IW1360" s="16"/>
      <c r="IX1360" s="16"/>
      <c r="IY1360" s="16"/>
      <c r="IZ1360" s="16"/>
      <c r="JA1360" s="16"/>
      <c r="JB1360" s="16"/>
      <c r="JC1360" s="16"/>
      <c r="JD1360" s="16"/>
      <c r="JE1360" s="16"/>
      <c r="JF1360" s="16"/>
      <c r="JG1360" s="16"/>
      <c r="JH1360" s="16"/>
      <c r="JI1360" s="16"/>
      <c r="JJ1360" s="16"/>
      <c r="JK1360" s="16"/>
      <c r="JL1360" s="16"/>
      <c r="JM1360" s="16"/>
      <c r="JN1360" s="16"/>
      <c r="JO1360" s="16"/>
      <c r="JP1360" s="16"/>
    </row>
    <row r="1361" spans="2:276" s="18" customFormat="1" ht="15.75" customHeight="1" x14ac:dyDescent="0.25">
      <c r="B1361" s="16"/>
      <c r="C1361" s="16"/>
      <c r="D1361" s="16"/>
      <c r="E1361" s="16"/>
      <c r="F1361" s="16"/>
      <c r="G1361" s="16"/>
      <c r="H1361" s="16"/>
      <c r="I1361" s="16"/>
      <c r="J1361" s="16"/>
      <c r="K1361" s="16"/>
      <c r="L1361" s="16"/>
      <c r="M1361" s="16"/>
      <c r="N1361" s="16"/>
      <c r="O1361" s="16"/>
      <c r="P1361" s="16"/>
      <c r="Q1361" s="16"/>
      <c r="R1361" s="16"/>
      <c r="S1361" s="16"/>
      <c r="T1361" s="16"/>
      <c r="U1361" s="16"/>
      <c r="V1361" s="16"/>
      <c r="W1361" s="16"/>
      <c r="X1361" s="16"/>
      <c r="Y1361" s="16"/>
      <c r="Z1361" s="16"/>
      <c r="AA1361" s="16"/>
      <c r="AB1361" s="16"/>
      <c r="AC1361" s="16"/>
      <c r="AD1361" s="16"/>
      <c r="AE1361" s="16"/>
      <c r="AF1361" s="16"/>
      <c r="AG1361" s="16"/>
      <c r="AH1361" s="16"/>
      <c r="AI1361" s="16"/>
      <c r="AJ1361" s="16"/>
      <c r="AK1361" s="16"/>
      <c r="AL1361" s="16"/>
      <c r="AM1361" s="16"/>
      <c r="AN1361" s="16"/>
      <c r="AO1361" s="16"/>
      <c r="AP1361" s="16"/>
      <c r="AQ1361" s="16"/>
      <c r="AR1361" s="16"/>
      <c r="AS1361" s="16"/>
      <c r="AT1361" s="16"/>
      <c r="AU1361" s="16"/>
      <c r="AV1361" s="16"/>
      <c r="AW1361" s="16"/>
      <c r="AX1361" s="16"/>
      <c r="AY1361" s="16"/>
      <c r="AZ1361" s="16"/>
      <c r="BA1361" s="16"/>
      <c r="BB1361" s="16"/>
      <c r="BC1361" s="16"/>
      <c r="BD1361" s="16"/>
      <c r="BE1361" s="16"/>
      <c r="BF1361" s="16"/>
      <c r="BG1361" s="16"/>
      <c r="BH1361" s="16"/>
      <c r="BI1361" s="16"/>
      <c r="BJ1361" s="16"/>
      <c r="BK1361" s="16"/>
      <c r="BL1361" s="16"/>
      <c r="BM1361" s="16"/>
      <c r="BN1361" s="16"/>
      <c r="BO1361" s="16"/>
      <c r="BP1361" s="16"/>
      <c r="BQ1361" s="16"/>
      <c r="BR1361" s="16"/>
      <c r="BS1361" s="16"/>
      <c r="BT1361" s="16"/>
      <c r="BU1361" s="16"/>
      <c r="BV1361" s="16"/>
      <c r="BW1361" s="16"/>
      <c r="BX1361" s="16"/>
      <c r="BY1361" s="16"/>
      <c r="BZ1361" s="16"/>
      <c r="CA1361" s="16"/>
      <c r="CB1361" s="16"/>
      <c r="CC1361" s="16"/>
      <c r="CD1361" s="16"/>
      <c r="CE1361" s="16"/>
      <c r="CF1361" s="16"/>
      <c r="CG1361" s="16"/>
      <c r="CH1361" s="16"/>
      <c r="CI1361" s="16"/>
      <c r="CJ1361" s="16"/>
      <c r="CK1361" s="16"/>
      <c r="CL1361" s="16"/>
      <c r="CM1361" s="16"/>
      <c r="CN1361" s="16"/>
      <c r="CO1361" s="16"/>
      <c r="CP1361" s="16"/>
      <c r="CQ1361" s="16"/>
      <c r="CR1361" s="16"/>
      <c r="CS1361" s="16"/>
      <c r="CT1361" s="16"/>
      <c r="CU1361" s="16"/>
      <c r="CV1361" s="16"/>
      <c r="CW1361" s="16"/>
      <c r="CX1361" s="16"/>
      <c r="CY1361" s="16"/>
      <c r="CZ1361" s="16"/>
      <c r="DA1361" s="16"/>
      <c r="DB1361" s="16"/>
      <c r="DC1361" s="16"/>
      <c r="DD1361" s="16"/>
      <c r="DE1361" s="16"/>
      <c r="DF1361" s="16"/>
      <c r="DG1361" s="16"/>
      <c r="DH1361" s="16"/>
      <c r="DI1361" s="16"/>
      <c r="DJ1361" s="16"/>
      <c r="DK1361" s="16"/>
      <c r="DL1361" s="16"/>
      <c r="DM1361" s="16"/>
      <c r="DN1361" s="16"/>
      <c r="DO1361" s="16"/>
      <c r="DP1361" s="16"/>
      <c r="DQ1361" s="16"/>
      <c r="DR1361" s="16"/>
      <c r="DS1361" s="16"/>
      <c r="DT1361" s="16"/>
      <c r="DU1361" s="16"/>
      <c r="DV1361" s="16"/>
      <c r="DW1361" s="16"/>
      <c r="DX1361" s="16"/>
      <c r="DY1361" s="16"/>
      <c r="DZ1361" s="16"/>
      <c r="EA1361" s="16"/>
      <c r="EB1361" s="16"/>
      <c r="EC1361" s="16"/>
      <c r="ED1361" s="16"/>
      <c r="EE1361" s="16"/>
      <c r="EF1361" s="16"/>
      <c r="EG1361" s="16"/>
      <c r="EH1361" s="16"/>
      <c r="EI1361" s="16"/>
      <c r="EJ1361" s="16"/>
      <c r="EK1361" s="16"/>
      <c r="EL1361" s="16"/>
      <c r="EM1361" s="16"/>
      <c r="EN1361" s="16"/>
      <c r="EO1361" s="16"/>
      <c r="EP1361" s="16"/>
      <c r="EQ1361" s="16"/>
      <c r="ER1361" s="16"/>
      <c r="ES1361" s="16"/>
      <c r="ET1361" s="16"/>
      <c r="EU1361" s="16"/>
      <c r="EV1361" s="16"/>
      <c r="EW1361" s="16"/>
      <c r="EX1361" s="16"/>
      <c r="EY1361" s="16"/>
      <c r="EZ1361" s="16"/>
      <c r="FA1361" s="16"/>
      <c r="FB1361" s="16"/>
      <c r="FC1361" s="16"/>
      <c r="FD1361" s="16"/>
      <c r="FE1361" s="16"/>
      <c r="FF1361" s="16"/>
      <c r="FG1361" s="16"/>
      <c r="FH1361" s="16"/>
      <c r="FI1361" s="16"/>
      <c r="FJ1361" s="16"/>
      <c r="FK1361" s="16"/>
      <c r="FL1361" s="16"/>
      <c r="FM1361" s="16"/>
      <c r="FN1361" s="16"/>
      <c r="FO1361" s="16"/>
      <c r="FP1361" s="16"/>
      <c r="FQ1361" s="16"/>
      <c r="FR1361" s="16"/>
      <c r="FS1361" s="16"/>
      <c r="FT1361" s="16"/>
      <c r="FU1361" s="16"/>
      <c r="FV1361" s="16"/>
      <c r="FW1361" s="16"/>
      <c r="FX1361" s="16"/>
      <c r="FY1361" s="16"/>
      <c r="FZ1361" s="16"/>
      <c r="GA1361" s="16"/>
      <c r="GB1361" s="16"/>
      <c r="GC1361" s="16"/>
      <c r="GD1361" s="16"/>
      <c r="GE1361" s="16"/>
      <c r="GF1361" s="16"/>
      <c r="GG1361" s="16"/>
      <c r="GH1361" s="16"/>
      <c r="GI1361" s="16"/>
      <c r="GJ1361" s="16"/>
      <c r="GK1361" s="16"/>
      <c r="GL1361" s="16"/>
      <c r="GM1361" s="16"/>
      <c r="GN1361" s="16"/>
      <c r="GO1361" s="16"/>
      <c r="GP1361" s="16"/>
      <c r="GQ1361" s="16"/>
      <c r="GR1361" s="16"/>
      <c r="GS1361" s="16"/>
      <c r="GT1361" s="16"/>
      <c r="GU1361" s="16"/>
      <c r="GV1361" s="16"/>
      <c r="GW1361" s="16"/>
      <c r="GX1361" s="16"/>
      <c r="GY1361" s="16"/>
      <c r="GZ1361" s="16"/>
      <c r="HA1361" s="16"/>
      <c r="HB1361" s="16"/>
      <c r="HC1361" s="16"/>
      <c r="HD1361" s="16"/>
      <c r="HE1361" s="16"/>
      <c r="HF1361" s="16"/>
      <c r="HG1361" s="16"/>
      <c r="HH1361" s="16"/>
      <c r="HI1361" s="16"/>
      <c r="HJ1361" s="16"/>
      <c r="HK1361" s="16"/>
      <c r="HL1361" s="16"/>
      <c r="HM1361" s="16"/>
      <c r="HN1361" s="16"/>
      <c r="HO1361" s="16"/>
      <c r="HP1361" s="16"/>
      <c r="HQ1361" s="16"/>
      <c r="HR1361" s="16"/>
      <c r="HS1361" s="16"/>
      <c r="HT1361" s="16"/>
      <c r="HU1361" s="16"/>
      <c r="HV1361" s="16"/>
      <c r="HW1361" s="16"/>
      <c r="HX1361" s="16"/>
      <c r="HY1361" s="16"/>
      <c r="HZ1361" s="16"/>
      <c r="IA1361" s="16"/>
      <c r="IB1361" s="16"/>
      <c r="IC1361" s="16"/>
      <c r="ID1361" s="16"/>
      <c r="IE1361" s="16"/>
      <c r="IF1361" s="16"/>
      <c r="IG1361" s="16"/>
      <c r="IH1361" s="16"/>
      <c r="II1361" s="16"/>
      <c r="IJ1361" s="16"/>
      <c r="IK1361" s="16"/>
      <c r="IL1361" s="16"/>
      <c r="IM1361" s="16"/>
      <c r="IN1361" s="16"/>
      <c r="IO1361" s="16"/>
      <c r="IP1361" s="16"/>
      <c r="IQ1361" s="16"/>
      <c r="IR1361" s="16"/>
      <c r="IS1361" s="16"/>
      <c r="IT1361" s="16"/>
      <c r="IU1361" s="16"/>
      <c r="IV1361" s="16"/>
      <c r="IW1361" s="16"/>
      <c r="IX1361" s="16"/>
      <c r="IY1361" s="16"/>
      <c r="IZ1361" s="16"/>
      <c r="JA1361" s="16"/>
      <c r="JB1361" s="16"/>
      <c r="JC1361" s="16"/>
      <c r="JD1361" s="16"/>
      <c r="JE1361" s="16"/>
      <c r="JF1361" s="16"/>
      <c r="JG1361" s="16"/>
      <c r="JH1361" s="16"/>
      <c r="JI1361" s="16"/>
      <c r="JJ1361" s="16"/>
      <c r="JK1361" s="16"/>
      <c r="JL1361" s="16"/>
      <c r="JM1361" s="16"/>
      <c r="JN1361" s="16"/>
      <c r="JO1361" s="16"/>
      <c r="JP1361" s="16"/>
    </row>
    <row r="1362" spans="2:276" s="18" customFormat="1" ht="15.75" customHeight="1" x14ac:dyDescent="0.25">
      <c r="B1362" s="16"/>
      <c r="C1362" s="16"/>
      <c r="D1362" s="16"/>
      <c r="E1362" s="16"/>
      <c r="F1362" s="16"/>
      <c r="G1362" s="16"/>
      <c r="H1362" s="16"/>
      <c r="I1362" s="16"/>
      <c r="J1362" s="16"/>
      <c r="K1362" s="16"/>
      <c r="L1362" s="16"/>
      <c r="M1362" s="16"/>
      <c r="N1362" s="16"/>
      <c r="O1362" s="16"/>
      <c r="P1362" s="16"/>
      <c r="Q1362" s="16"/>
      <c r="R1362" s="16"/>
      <c r="S1362" s="16"/>
      <c r="T1362" s="16"/>
      <c r="U1362" s="16"/>
      <c r="V1362" s="16"/>
      <c r="W1362" s="16"/>
      <c r="X1362" s="16"/>
      <c r="Y1362" s="16"/>
      <c r="Z1362" s="16"/>
      <c r="AA1362" s="16"/>
      <c r="AB1362" s="16"/>
      <c r="AC1362" s="16"/>
      <c r="AD1362" s="16"/>
      <c r="AE1362" s="16"/>
      <c r="AF1362" s="16"/>
      <c r="AG1362" s="16"/>
      <c r="AH1362" s="16"/>
      <c r="AI1362" s="16"/>
      <c r="AJ1362" s="16"/>
      <c r="AK1362" s="16"/>
      <c r="AL1362" s="16"/>
      <c r="AM1362" s="16"/>
      <c r="AN1362" s="16"/>
      <c r="AO1362" s="16"/>
      <c r="AP1362" s="16"/>
      <c r="AQ1362" s="16"/>
      <c r="AR1362" s="16"/>
      <c r="AS1362" s="16"/>
      <c r="AT1362" s="16"/>
      <c r="AU1362" s="16"/>
      <c r="AV1362" s="16"/>
      <c r="AW1362" s="16"/>
      <c r="AX1362" s="16"/>
      <c r="AY1362" s="16"/>
      <c r="AZ1362" s="16"/>
      <c r="BA1362" s="16"/>
      <c r="BB1362" s="16"/>
      <c r="BC1362" s="16"/>
      <c r="BD1362" s="16"/>
      <c r="BE1362" s="16"/>
      <c r="BF1362" s="16"/>
      <c r="BG1362" s="16"/>
      <c r="BH1362" s="16"/>
      <c r="BI1362" s="16"/>
      <c r="BJ1362" s="16"/>
      <c r="BK1362" s="16"/>
      <c r="BL1362" s="16"/>
      <c r="BM1362" s="16"/>
      <c r="BN1362" s="16"/>
      <c r="BO1362" s="16"/>
      <c r="BP1362" s="16"/>
      <c r="BQ1362" s="16"/>
      <c r="BR1362" s="16"/>
      <c r="BS1362" s="16"/>
      <c r="BT1362" s="16"/>
      <c r="BU1362" s="16"/>
      <c r="BV1362" s="16"/>
      <c r="BW1362" s="16"/>
      <c r="BX1362" s="16"/>
      <c r="BY1362" s="16"/>
      <c r="BZ1362" s="16"/>
      <c r="CA1362" s="16"/>
      <c r="CB1362" s="16"/>
      <c r="CC1362" s="16"/>
      <c r="CD1362" s="16"/>
      <c r="CE1362" s="16"/>
      <c r="CF1362" s="16"/>
      <c r="CG1362" s="16"/>
      <c r="CH1362" s="16"/>
      <c r="CI1362" s="16"/>
      <c r="CJ1362" s="16"/>
      <c r="CK1362" s="16"/>
      <c r="CL1362" s="16"/>
      <c r="CM1362" s="16"/>
      <c r="CN1362" s="16"/>
      <c r="CO1362" s="16"/>
      <c r="CP1362" s="16"/>
      <c r="CQ1362" s="16"/>
      <c r="CR1362" s="16"/>
      <c r="CS1362" s="16"/>
      <c r="CT1362" s="16"/>
      <c r="CU1362" s="16"/>
      <c r="CV1362" s="16"/>
      <c r="CW1362" s="16"/>
      <c r="CX1362" s="16"/>
      <c r="CY1362" s="16"/>
      <c r="CZ1362" s="16"/>
      <c r="DA1362" s="16"/>
      <c r="DB1362" s="16"/>
      <c r="DC1362" s="16"/>
      <c r="DD1362" s="16"/>
      <c r="DE1362" s="16"/>
      <c r="DF1362" s="16"/>
      <c r="DG1362" s="16"/>
      <c r="DH1362" s="16"/>
      <c r="DI1362" s="16"/>
      <c r="DJ1362" s="16"/>
      <c r="DK1362" s="16"/>
      <c r="DL1362" s="16"/>
      <c r="DM1362" s="16"/>
      <c r="DN1362" s="16"/>
      <c r="DO1362" s="16"/>
      <c r="DP1362" s="16"/>
      <c r="DQ1362" s="16"/>
      <c r="DR1362" s="16"/>
      <c r="DS1362" s="16"/>
      <c r="DT1362" s="16"/>
      <c r="DU1362" s="16"/>
      <c r="DV1362" s="16"/>
      <c r="DW1362" s="16"/>
      <c r="DX1362" s="16"/>
      <c r="DY1362" s="16"/>
      <c r="DZ1362" s="16"/>
      <c r="EA1362" s="16"/>
      <c r="EB1362" s="16"/>
      <c r="EC1362" s="16"/>
      <c r="ED1362" s="16"/>
      <c r="EE1362" s="16"/>
      <c r="EF1362" s="16"/>
      <c r="EG1362" s="16"/>
      <c r="EH1362" s="16"/>
      <c r="EI1362" s="16"/>
      <c r="EJ1362" s="16"/>
      <c r="EK1362" s="16"/>
      <c r="EL1362" s="16"/>
      <c r="EM1362" s="16"/>
      <c r="EN1362" s="16"/>
      <c r="EO1362" s="16"/>
      <c r="EP1362" s="16"/>
      <c r="EQ1362" s="16"/>
      <c r="ER1362" s="16"/>
      <c r="ES1362" s="16"/>
      <c r="ET1362" s="16"/>
      <c r="EU1362" s="16"/>
      <c r="EV1362" s="16"/>
      <c r="EW1362" s="16"/>
      <c r="EX1362" s="16"/>
      <c r="EY1362" s="16"/>
      <c r="EZ1362" s="16"/>
      <c r="FA1362" s="16"/>
      <c r="FB1362" s="16"/>
      <c r="FC1362" s="16"/>
      <c r="FD1362" s="16"/>
      <c r="FE1362" s="16"/>
      <c r="FF1362" s="16"/>
      <c r="FG1362" s="16"/>
      <c r="FH1362" s="16"/>
      <c r="FI1362" s="16"/>
      <c r="FJ1362" s="16"/>
      <c r="FK1362" s="16"/>
      <c r="FL1362" s="16"/>
      <c r="FM1362" s="16"/>
      <c r="FN1362" s="16"/>
      <c r="FO1362" s="16"/>
      <c r="FP1362" s="16"/>
      <c r="FQ1362" s="16"/>
      <c r="FR1362" s="16"/>
      <c r="FS1362" s="16"/>
      <c r="FT1362" s="16"/>
      <c r="FU1362" s="16"/>
      <c r="FV1362" s="16"/>
      <c r="FW1362" s="16"/>
      <c r="FX1362" s="16"/>
      <c r="FY1362" s="16"/>
      <c r="FZ1362" s="16"/>
      <c r="GA1362" s="16"/>
      <c r="GB1362" s="16"/>
      <c r="GC1362" s="16"/>
      <c r="GD1362" s="16"/>
      <c r="GE1362" s="16"/>
      <c r="GF1362" s="16"/>
      <c r="GG1362" s="16"/>
      <c r="GH1362" s="16"/>
      <c r="GI1362" s="16"/>
      <c r="GJ1362" s="16"/>
      <c r="GK1362" s="16"/>
      <c r="GL1362" s="16"/>
      <c r="GM1362" s="16"/>
      <c r="GN1362" s="16"/>
      <c r="GO1362" s="16"/>
      <c r="GP1362" s="16"/>
      <c r="GQ1362" s="16"/>
      <c r="GR1362" s="16"/>
      <c r="GS1362" s="16"/>
      <c r="GT1362" s="16"/>
      <c r="GU1362" s="16"/>
      <c r="GV1362" s="16"/>
      <c r="GW1362" s="16"/>
      <c r="GX1362" s="16"/>
      <c r="GY1362" s="16"/>
      <c r="GZ1362" s="16"/>
      <c r="HA1362" s="16"/>
      <c r="HB1362" s="16"/>
      <c r="HC1362" s="16"/>
      <c r="HD1362" s="16"/>
      <c r="HE1362" s="16"/>
      <c r="HF1362" s="16"/>
      <c r="HG1362" s="16"/>
      <c r="HH1362" s="16"/>
      <c r="HI1362" s="16"/>
      <c r="HJ1362" s="16"/>
      <c r="HK1362" s="16"/>
      <c r="HL1362" s="16"/>
      <c r="HM1362" s="16"/>
      <c r="HN1362" s="16"/>
      <c r="HO1362" s="16"/>
      <c r="HP1362" s="16"/>
      <c r="HQ1362" s="16"/>
      <c r="HR1362" s="16"/>
      <c r="HS1362" s="16"/>
      <c r="HT1362" s="16"/>
      <c r="HU1362" s="16"/>
      <c r="HV1362" s="16"/>
      <c r="HW1362" s="16"/>
      <c r="HX1362" s="16"/>
      <c r="HY1362" s="16"/>
      <c r="HZ1362" s="16"/>
      <c r="IA1362" s="16"/>
      <c r="IB1362" s="16"/>
      <c r="IC1362" s="16"/>
      <c r="ID1362" s="16"/>
      <c r="IE1362" s="16"/>
      <c r="IF1362" s="16"/>
      <c r="IG1362" s="16"/>
      <c r="IH1362" s="16"/>
      <c r="II1362" s="16"/>
      <c r="IJ1362" s="16"/>
      <c r="IK1362" s="16"/>
      <c r="IL1362" s="16"/>
      <c r="IM1362" s="16"/>
      <c r="IN1362" s="16"/>
      <c r="IO1362" s="16"/>
      <c r="IP1362" s="16"/>
      <c r="IQ1362" s="16"/>
      <c r="IR1362" s="16"/>
      <c r="IS1362" s="16"/>
      <c r="IT1362" s="16"/>
      <c r="IU1362" s="16"/>
      <c r="IV1362" s="16"/>
      <c r="IW1362" s="16"/>
      <c r="IX1362" s="16"/>
      <c r="IY1362" s="16"/>
      <c r="IZ1362" s="16"/>
      <c r="JA1362" s="16"/>
      <c r="JB1362" s="16"/>
      <c r="JC1362" s="16"/>
      <c r="JD1362" s="16"/>
      <c r="JE1362" s="16"/>
      <c r="JF1362" s="16"/>
      <c r="JG1362" s="16"/>
      <c r="JH1362" s="16"/>
      <c r="JI1362" s="16"/>
      <c r="JJ1362" s="16"/>
      <c r="JK1362" s="16"/>
      <c r="JL1362" s="16"/>
      <c r="JM1362" s="16"/>
      <c r="JN1362" s="16"/>
      <c r="JO1362" s="16"/>
      <c r="JP1362" s="16"/>
    </row>
    <row r="1363" spans="2:276" s="18" customFormat="1" ht="15.75" customHeight="1" x14ac:dyDescent="0.25">
      <c r="B1363" s="16"/>
      <c r="C1363" s="16"/>
      <c r="D1363" s="16"/>
      <c r="E1363" s="16"/>
      <c r="F1363" s="16"/>
      <c r="G1363" s="16"/>
      <c r="H1363" s="16"/>
      <c r="I1363" s="16"/>
      <c r="J1363" s="16"/>
      <c r="K1363" s="16"/>
      <c r="L1363" s="16"/>
      <c r="M1363" s="16"/>
      <c r="N1363" s="16"/>
      <c r="O1363" s="16"/>
      <c r="P1363" s="16"/>
      <c r="Q1363" s="16"/>
      <c r="R1363" s="16"/>
      <c r="S1363" s="16"/>
      <c r="T1363" s="16"/>
      <c r="U1363" s="16"/>
      <c r="V1363" s="16"/>
      <c r="W1363" s="16"/>
      <c r="X1363" s="16"/>
      <c r="Y1363" s="16"/>
      <c r="Z1363" s="16"/>
      <c r="AA1363" s="16"/>
      <c r="AB1363" s="16"/>
      <c r="AC1363" s="16"/>
      <c r="AD1363" s="16"/>
      <c r="AE1363" s="16"/>
      <c r="AF1363" s="16"/>
      <c r="AG1363" s="16"/>
      <c r="AH1363" s="16"/>
      <c r="AI1363" s="16"/>
      <c r="AJ1363" s="16"/>
      <c r="AK1363" s="16"/>
      <c r="AL1363" s="16"/>
      <c r="AM1363" s="16"/>
      <c r="AN1363" s="16"/>
      <c r="AO1363" s="16"/>
      <c r="AP1363" s="16"/>
      <c r="AQ1363" s="16"/>
      <c r="AR1363" s="16"/>
      <c r="AS1363" s="16"/>
      <c r="AT1363" s="16"/>
      <c r="AU1363" s="16"/>
      <c r="AV1363" s="16"/>
      <c r="AW1363" s="16"/>
      <c r="AX1363" s="16"/>
      <c r="AY1363" s="16"/>
      <c r="AZ1363" s="16"/>
      <c r="BA1363" s="16"/>
      <c r="BB1363" s="16"/>
      <c r="BC1363" s="16"/>
      <c r="BD1363" s="16"/>
      <c r="BE1363" s="16"/>
      <c r="BF1363" s="16"/>
      <c r="BG1363" s="16"/>
      <c r="BH1363" s="16"/>
      <c r="BI1363" s="16"/>
      <c r="BJ1363" s="16"/>
      <c r="BK1363" s="16"/>
      <c r="BL1363" s="16"/>
      <c r="BM1363" s="16"/>
      <c r="BN1363" s="16"/>
      <c r="BO1363" s="16"/>
      <c r="BP1363" s="16"/>
      <c r="BQ1363" s="16"/>
      <c r="BR1363" s="16"/>
      <c r="BS1363" s="16"/>
      <c r="BT1363" s="16"/>
      <c r="BU1363" s="16"/>
      <c r="BV1363" s="16"/>
      <c r="BW1363" s="16"/>
      <c r="BX1363" s="16"/>
      <c r="BY1363" s="16"/>
      <c r="BZ1363" s="16"/>
      <c r="CA1363" s="16"/>
      <c r="CB1363" s="16"/>
      <c r="CC1363" s="16"/>
      <c r="CD1363" s="16"/>
      <c r="CE1363" s="16"/>
      <c r="CF1363" s="16"/>
      <c r="CG1363" s="16"/>
      <c r="CH1363" s="16"/>
      <c r="CI1363" s="16"/>
      <c r="CJ1363" s="16"/>
      <c r="CK1363" s="16"/>
      <c r="CL1363" s="16"/>
      <c r="CM1363" s="16"/>
      <c r="CN1363" s="16"/>
      <c r="CO1363" s="16"/>
      <c r="CP1363" s="16"/>
      <c r="CQ1363" s="16"/>
      <c r="CR1363" s="16"/>
      <c r="CS1363" s="16"/>
      <c r="CT1363" s="16"/>
      <c r="CU1363" s="16"/>
      <c r="CV1363" s="16"/>
      <c r="CW1363" s="16"/>
      <c r="CX1363" s="16"/>
      <c r="CY1363" s="16"/>
      <c r="CZ1363" s="16"/>
      <c r="DA1363" s="16"/>
      <c r="DB1363" s="16"/>
      <c r="DC1363" s="16"/>
      <c r="DD1363" s="16"/>
      <c r="DE1363" s="16"/>
      <c r="DF1363" s="16"/>
      <c r="DG1363" s="16"/>
      <c r="DH1363" s="16"/>
      <c r="DI1363" s="16"/>
      <c r="DJ1363" s="16"/>
      <c r="DK1363" s="16"/>
      <c r="DL1363" s="16"/>
      <c r="DM1363" s="16"/>
      <c r="DN1363" s="16"/>
      <c r="DO1363" s="16"/>
      <c r="DP1363" s="16"/>
      <c r="DQ1363" s="16"/>
      <c r="DR1363" s="16"/>
      <c r="DS1363" s="16"/>
      <c r="DT1363" s="16"/>
      <c r="DU1363" s="16"/>
      <c r="DV1363" s="16"/>
      <c r="DW1363" s="16"/>
      <c r="DX1363" s="16"/>
      <c r="DY1363" s="16"/>
      <c r="DZ1363" s="16"/>
      <c r="EA1363" s="16"/>
      <c r="EB1363" s="16"/>
      <c r="EC1363" s="16"/>
      <c r="ED1363" s="16"/>
      <c r="EE1363" s="16"/>
      <c r="EF1363" s="16"/>
      <c r="EG1363" s="16"/>
      <c r="EH1363" s="16"/>
      <c r="EI1363" s="16"/>
      <c r="EJ1363" s="16"/>
      <c r="EK1363" s="16"/>
      <c r="EL1363" s="16"/>
      <c r="EM1363" s="16"/>
      <c r="EN1363" s="16"/>
      <c r="EO1363" s="16"/>
      <c r="EP1363" s="16"/>
      <c r="EQ1363" s="16"/>
      <c r="ER1363" s="16"/>
      <c r="ES1363" s="16"/>
      <c r="ET1363" s="16"/>
      <c r="EU1363" s="16"/>
      <c r="EV1363" s="16"/>
      <c r="EW1363" s="16"/>
      <c r="EX1363" s="16"/>
      <c r="EY1363" s="16"/>
      <c r="EZ1363" s="16"/>
      <c r="FA1363" s="16"/>
      <c r="FB1363" s="16"/>
      <c r="FC1363" s="16"/>
      <c r="FD1363" s="16"/>
      <c r="FE1363" s="16"/>
      <c r="FF1363" s="16"/>
      <c r="FG1363" s="16"/>
      <c r="FH1363" s="16"/>
      <c r="FI1363" s="16"/>
      <c r="FJ1363" s="16"/>
      <c r="FK1363" s="16"/>
      <c r="FL1363" s="16"/>
      <c r="FM1363" s="16"/>
      <c r="FN1363" s="16"/>
      <c r="FO1363" s="16"/>
      <c r="FP1363" s="16"/>
      <c r="FQ1363" s="16"/>
      <c r="FR1363" s="16"/>
      <c r="FS1363" s="16"/>
      <c r="FT1363" s="16"/>
      <c r="FU1363" s="16"/>
      <c r="FV1363" s="16"/>
      <c r="FW1363" s="16"/>
      <c r="FX1363" s="16"/>
      <c r="FY1363" s="16"/>
      <c r="FZ1363" s="16"/>
      <c r="GA1363" s="16"/>
      <c r="GB1363" s="16"/>
      <c r="GC1363" s="16"/>
      <c r="GD1363" s="16"/>
      <c r="GE1363" s="16"/>
      <c r="GF1363" s="16"/>
      <c r="GG1363" s="16"/>
      <c r="GH1363" s="16"/>
      <c r="GI1363" s="16"/>
      <c r="GJ1363" s="16"/>
      <c r="GK1363" s="16"/>
      <c r="GL1363" s="16"/>
      <c r="GM1363" s="16"/>
      <c r="GN1363" s="16"/>
      <c r="GO1363" s="16"/>
      <c r="GP1363" s="16"/>
      <c r="GQ1363" s="16"/>
      <c r="GR1363" s="16"/>
      <c r="GS1363" s="16"/>
      <c r="GT1363" s="16"/>
      <c r="GU1363" s="16"/>
      <c r="GV1363" s="16"/>
      <c r="GW1363" s="16"/>
      <c r="GX1363" s="16"/>
      <c r="GY1363" s="16"/>
      <c r="GZ1363" s="16"/>
      <c r="HA1363" s="16"/>
      <c r="HB1363" s="16"/>
      <c r="HC1363" s="16"/>
      <c r="HD1363" s="16"/>
      <c r="HE1363" s="16"/>
      <c r="HF1363" s="16"/>
      <c r="HG1363" s="16"/>
      <c r="HH1363" s="16"/>
      <c r="HI1363" s="16"/>
      <c r="HJ1363" s="16"/>
      <c r="HK1363" s="16"/>
      <c r="HL1363" s="16"/>
      <c r="HM1363" s="16"/>
      <c r="HN1363" s="16"/>
      <c r="HO1363" s="16"/>
      <c r="HP1363" s="16"/>
      <c r="HQ1363" s="16"/>
      <c r="HR1363" s="16"/>
      <c r="HS1363" s="16"/>
      <c r="HT1363" s="16"/>
      <c r="HU1363" s="16"/>
      <c r="HV1363" s="16"/>
      <c r="HW1363" s="16"/>
      <c r="HX1363" s="16"/>
      <c r="HY1363" s="16"/>
      <c r="HZ1363" s="16"/>
      <c r="IA1363" s="16"/>
      <c r="IB1363" s="16"/>
      <c r="IC1363" s="16"/>
      <c r="ID1363" s="16"/>
      <c r="IE1363" s="16"/>
      <c r="IF1363" s="16"/>
      <c r="IG1363" s="16"/>
      <c r="IH1363" s="16"/>
      <c r="II1363" s="16"/>
      <c r="IJ1363" s="16"/>
      <c r="IK1363" s="16"/>
      <c r="IL1363" s="16"/>
      <c r="IM1363" s="16"/>
      <c r="IN1363" s="16"/>
      <c r="IO1363" s="16"/>
      <c r="IP1363" s="16"/>
      <c r="IQ1363" s="16"/>
      <c r="IR1363" s="16"/>
      <c r="IS1363" s="16"/>
      <c r="IT1363" s="16"/>
      <c r="IU1363" s="16"/>
      <c r="IV1363" s="16"/>
      <c r="IW1363" s="16"/>
      <c r="IX1363" s="16"/>
      <c r="IY1363" s="16"/>
      <c r="IZ1363" s="16"/>
      <c r="JA1363" s="16"/>
      <c r="JB1363" s="16"/>
      <c r="JC1363" s="16"/>
      <c r="JD1363" s="16"/>
      <c r="JE1363" s="16"/>
      <c r="JF1363" s="16"/>
      <c r="JG1363" s="16"/>
      <c r="JH1363" s="16"/>
      <c r="JI1363" s="16"/>
      <c r="JJ1363" s="16"/>
      <c r="JK1363" s="16"/>
      <c r="JL1363" s="16"/>
      <c r="JM1363" s="16"/>
      <c r="JN1363" s="16"/>
      <c r="JO1363" s="16"/>
      <c r="JP1363" s="16"/>
    </row>
    <row r="1364" spans="2:276" s="18" customFormat="1" ht="15.75" customHeight="1" x14ac:dyDescent="0.25">
      <c r="B1364" s="16"/>
      <c r="C1364" s="16"/>
      <c r="D1364" s="16"/>
      <c r="E1364" s="16"/>
      <c r="F1364" s="16"/>
      <c r="G1364" s="16"/>
      <c r="H1364" s="16"/>
      <c r="I1364" s="16"/>
      <c r="J1364" s="16"/>
      <c r="K1364" s="16"/>
      <c r="L1364" s="16"/>
      <c r="M1364" s="16"/>
      <c r="N1364" s="16"/>
      <c r="O1364" s="16"/>
      <c r="P1364" s="16"/>
      <c r="Q1364" s="16"/>
      <c r="R1364" s="16"/>
      <c r="S1364" s="16"/>
      <c r="T1364" s="16"/>
      <c r="U1364" s="16"/>
      <c r="V1364" s="16"/>
      <c r="W1364" s="16"/>
      <c r="X1364" s="16"/>
      <c r="Y1364" s="16"/>
      <c r="Z1364" s="16"/>
      <c r="AA1364" s="16"/>
      <c r="AB1364" s="16"/>
      <c r="AC1364" s="16"/>
      <c r="AD1364" s="16"/>
      <c r="AE1364" s="16"/>
      <c r="AF1364" s="16"/>
      <c r="AG1364" s="16"/>
      <c r="AH1364" s="16"/>
      <c r="AI1364" s="16"/>
      <c r="AJ1364" s="16"/>
      <c r="AK1364" s="16"/>
      <c r="AL1364" s="16"/>
      <c r="AM1364" s="16"/>
      <c r="AN1364" s="16"/>
      <c r="AO1364" s="16"/>
      <c r="AP1364" s="16"/>
      <c r="AQ1364" s="16"/>
      <c r="AR1364" s="16"/>
      <c r="AS1364" s="16"/>
      <c r="AT1364" s="16"/>
      <c r="AU1364" s="16"/>
      <c r="AV1364" s="16"/>
      <c r="AW1364" s="16"/>
      <c r="AX1364" s="16"/>
      <c r="AY1364" s="16"/>
      <c r="AZ1364" s="16"/>
      <c r="BA1364" s="16"/>
      <c r="BB1364" s="16"/>
      <c r="BC1364" s="16"/>
      <c r="BD1364" s="16"/>
      <c r="BE1364" s="16"/>
      <c r="BF1364" s="16"/>
      <c r="BG1364" s="16"/>
      <c r="BH1364" s="16"/>
      <c r="BI1364" s="16"/>
      <c r="BJ1364" s="16"/>
      <c r="BK1364" s="16"/>
      <c r="BL1364" s="16"/>
      <c r="BM1364" s="16"/>
      <c r="BN1364" s="16"/>
      <c r="BO1364" s="16"/>
      <c r="BP1364" s="16"/>
      <c r="BQ1364" s="16"/>
      <c r="BR1364" s="16"/>
      <c r="BS1364" s="16"/>
      <c r="BT1364" s="16"/>
      <c r="BU1364" s="16"/>
      <c r="BV1364" s="16"/>
      <c r="BW1364" s="16"/>
      <c r="BX1364" s="16"/>
      <c r="BY1364" s="16"/>
      <c r="BZ1364" s="16"/>
      <c r="CA1364" s="16"/>
      <c r="CB1364" s="16"/>
      <c r="CC1364" s="16"/>
      <c r="CD1364" s="16"/>
      <c r="CE1364" s="16"/>
      <c r="CF1364" s="16"/>
      <c r="CG1364" s="16"/>
      <c r="CH1364" s="16"/>
      <c r="CI1364" s="16"/>
      <c r="CJ1364" s="16"/>
      <c r="CK1364" s="16"/>
      <c r="CL1364" s="16"/>
      <c r="CM1364" s="16"/>
      <c r="CN1364" s="16"/>
      <c r="CO1364" s="16"/>
      <c r="CP1364" s="16"/>
      <c r="CQ1364" s="16"/>
      <c r="CR1364" s="16"/>
      <c r="CS1364" s="16"/>
      <c r="CT1364" s="16"/>
      <c r="CU1364" s="16"/>
      <c r="CV1364" s="16"/>
      <c r="CW1364" s="16"/>
      <c r="CX1364" s="16"/>
      <c r="CY1364" s="16"/>
      <c r="CZ1364" s="16"/>
      <c r="DA1364" s="16"/>
      <c r="DB1364" s="16"/>
      <c r="DC1364" s="16"/>
      <c r="DD1364" s="16"/>
      <c r="DE1364" s="16"/>
      <c r="DF1364" s="16"/>
      <c r="DG1364" s="16"/>
      <c r="DH1364" s="16"/>
      <c r="DI1364" s="16"/>
      <c r="DJ1364" s="16"/>
      <c r="DK1364" s="16"/>
      <c r="DL1364" s="16"/>
      <c r="DM1364" s="16"/>
      <c r="DN1364" s="16"/>
      <c r="DO1364" s="16"/>
      <c r="DP1364" s="16"/>
      <c r="DQ1364" s="16"/>
      <c r="DR1364" s="16"/>
      <c r="DS1364" s="16"/>
      <c r="DT1364" s="16"/>
      <c r="DU1364" s="16"/>
      <c r="DV1364" s="16"/>
      <c r="DW1364" s="16"/>
      <c r="DX1364" s="16"/>
      <c r="DY1364" s="16"/>
      <c r="DZ1364" s="16"/>
      <c r="EA1364" s="16"/>
      <c r="EB1364" s="16"/>
      <c r="EC1364" s="16"/>
      <c r="ED1364" s="16"/>
      <c r="EE1364" s="16"/>
      <c r="EF1364" s="16"/>
      <c r="EG1364" s="16"/>
      <c r="EH1364" s="16"/>
      <c r="EI1364" s="16"/>
      <c r="EJ1364" s="16"/>
      <c r="EK1364" s="16"/>
      <c r="EL1364" s="16"/>
      <c r="EM1364" s="16"/>
      <c r="EN1364" s="16"/>
      <c r="EO1364" s="16"/>
      <c r="EP1364" s="16"/>
      <c r="EQ1364" s="16"/>
      <c r="ER1364" s="16"/>
      <c r="ES1364" s="16"/>
      <c r="ET1364" s="16"/>
      <c r="EU1364" s="16"/>
      <c r="EV1364" s="16"/>
      <c r="EW1364" s="16"/>
      <c r="EX1364" s="16"/>
      <c r="EY1364" s="16"/>
      <c r="EZ1364" s="16"/>
      <c r="FA1364" s="16"/>
      <c r="FB1364" s="16"/>
      <c r="FC1364" s="16"/>
      <c r="FD1364" s="16"/>
      <c r="FE1364" s="16"/>
      <c r="FF1364" s="16"/>
      <c r="FG1364" s="16"/>
      <c r="FH1364" s="16"/>
      <c r="FI1364" s="16"/>
      <c r="FJ1364" s="16"/>
      <c r="FK1364" s="16"/>
      <c r="FL1364" s="16"/>
      <c r="FM1364" s="16"/>
      <c r="FN1364" s="16"/>
      <c r="FO1364" s="16"/>
      <c r="FP1364" s="16"/>
      <c r="FQ1364" s="16"/>
      <c r="FR1364" s="16"/>
      <c r="FS1364" s="16"/>
      <c r="FT1364" s="16"/>
      <c r="FU1364" s="16"/>
      <c r="FV1364" s="16"/>
      <c r="FW1364" s="16"/>
      <c r="FX1364" s="16"/>
      <c r="FY1364" s="16"/>
      <c r="FZ1364" s="16"/>
      <c r="GA1364" s="16"/>
      <c r="GB1364" s="16"/>
      <c r="GC1364" s="16"/>
      <c r="GD1364" s="16"/>
      <c r="GE1364" s="16"/>
      <c r="GF1364" s="16"/>
      <c r="GG1364" s="16"/>
      <c r="GH1364" s="16"/>
      <c r="GI1364" s="16"/>
      <c r="GJ1364" s="16"/>
      <c r="GK1364" s="16"/>
      <c r="GL1364" s="16"/>
      <c r="GM1364" s="16"/>
      <c r="GN1364" s="16"/>
      <c r="GO1364" s="16"/>
      <c r="GP1364" s="16"/>
      <c r="GQ1364" s="16"/>
      <c r="GR1364" s="16"/>
      <c r="GS1364" s="16"/>
      <c r="GT1364" s="16"/>
      <c r="GU1364" s="16"/>
      <c r="GV1364" s="16"/>
      <c r="GW1364" s="16"/>
      <c r="GX1364" s="16"/>
      <c r="GY1364" s="16"/>
      <c r="GZ1364" s="16"/>
      <c r="HA1364" s="16"/>
      <c r="HB1364" s="16"/>
      <c r="HC1364" s="16"/>
      <c r="HD1364" s="16"/>
      <c r="HE1364" s="16"/>
      <c r="HF1364" s="16"/>
      <c r="HG1364" s="16"/>
      <c r="HH1364" s="16"/>
      <c r="HI1364" s="16"/>
      <c r="HJ1364" s="16"/>
      <c r="HK1364" s="16"/>
      <c r="HL1364" s="16"/>
      <c r="HM1364" s="16"/>
      <c r="HN1364" s="16"/>
      <c r="HO1364" s="16"/>
      <c r="HP1364" s="16"/>
      <c r="HQ1364" s="16"/>
      <c r="HR1364" s="16"/>
      <c r="HS1364" s="16"/>
      <c r="HT1364" s="16"/>
      <c r="HU1364" s="16"/>
      <c r="HV1364" s="16"/>
      <c r="HW1364" s="16"/>
      <c r="HX1364" s="16"/>
      <c r="HY1364" s="16"/>
      <c r="HZ1364" s="16"/>
      <c r="IA1364" s="16"/>
      <c r="IB1364" s="16"/>
      <c r="IC1364" s="16"/>
      <c r="ID1364" s="16"/>
      <c r="IE1364" s="16"/>
      <c r="IF1364" s="16"/>
      <c r="IG1364" s="16"/>
      <c r="IH1364" s="16"/>
      <c r="II1364" s="16"/>
      <c r="IJ1364" s="16"/>
      <c r="IK1364" s="16"/>
      <c r="IL1364" s="16"/>
      <c r="IM1364" s="16"/>
      <c r="IN1364" s="16"/>
      <c r="IO1364" s="16"/>
      <c r="IP1364" s="16"/>
      <c r="IQ1364" s="16"/>
      <c r="IR1364" s="16"/>
      <c r="IS1364" s="16"/>
      <c r="IT1364" s="16"/>
      <c r="IU1364" s="16"/>
      <c r="IV1364" s="16"/>
      <c r="IW1364" s="16"/>
      <c r="IX1364" s="16"/>
      <c r="IY1364" s="16"/>
      <c r="IZ1364" s="16"/>
      <c r="JA1364" s="16"/>
      <c r="JB1364" s="16"/>
      <c r="JC1364" s="16"/>
      <c r="JD1364" s="16"/>
      <c r="JE1364" s="16"/>
      <c r="JF1364" s="16"/>
      <c r="JG1364" s="16"/>
      <c r="JH1364" s="16"/>
      <c r="JI1364" s="16"/>
      <c r="JJ1364" s="16"/>
      <c r="JK1364" s="16"/>
      <c r="JL1364" s="16"/>
      <c r="JM1364" s="16"/>
      <c r="JN1364" s="16"/>
      <c r="JO1364" s="16"/>
      <c r="JP1364" s="16"/>
    </row>
    <row r="1365" spans="2:276" s="18" customFormat="1" ht="15.75" customHeight="1" x14ac:dyDescent="0.25">
      <c r="B1365" s="16"/>
      <c r="C1365" s="16"/>
      <c r="D1365" s="16"/>
      <c r="E1365" s="16"/>
      <c r="F1365" s="16"/>
      <c r="G1365" s="16"/>
      <c r="H1365" s="16"/>
      <c r="I1365" s="16"/>
      <c r="J1365" s="16"/>
      <c r="K1365" s="16"/>
      <c r="L1365" s="16"/>
      <c r="M1365" s="16"/>
      <c r="N1365" s="16"/>
      <c r="O1365" s="16"/>
      <c r="P1365" s="16"/>
      <c r="Q1365" s="16"/>
      <c r="R1365" s="16"/>
      <c r="S1365" s="16"/>
      <c r="T1365" s="16"/>
      <c r="U1365" s="16"/>
      <c r="V1365" s="16"/>
      <c r="W1365" s="16"/>
      <c r="X1365" s="16"/>
      <c r="Y1365" s="16"/>
      <c r="Z1365" s="16"/>
      <c r="AA1365" s="16"/>
      <c r="AB1365" s="16"/>
      <c r="AC1365" s="16"/>
      <c r="AD1365" s="16"/>
      <c r="AE1365" s="16"/>
      <c r="AF1365" s="16"/>
      <c r="AG1365" s="16"/>
      <c r="AH1365" s="16"/>
      <c r="AI1365" s="16"/>
      <c r="AJ1365" s="16"/>
      <c r="AK1365" s="16"/>
      <c r="AL1365" s="16"/>
      <c r="AM1365" s="16"/>
      <c r="AN1365" s="16"/>
      <c r="AO1365" s="16"/>
      <c r="AP1365" s="16"/>
      <c r="AQ1365" s="16"/>
      <c r="AR1365" s="16"/>
      <c r="AS1365" s="16"/>
      <c r="AT1365" s="16"/>
      <c r="AU1365" s="16"/>
      <c r="AV1365" s="16"/>
      <c r="AW1365" s="16"/>
      <c r="AX1365" s="16"/>
      <c r="AY1365" s="16"/>
      <c r="AZ1365" s="16"/>
      <c r="BA1365" s="16"/>
      <c r="BB1365" s="16"/>
      <c r="BC1365" s="16"/>
      <c r="BD1365" s="16"/>
      <c r="BE1365" s="16"/>
      <c r="BF1365" s="16"/>
      <c r="BG1365" s="16"/>
      <c r="BH1365" s="16"/>
      <c r="BI1365" s="16"/>
      <c r="BJ1365" s="16"/>
      <c r="BK1365" s="16"/>
      <c r="BL1365" s="16"/>
      <c r="BM1365" s="16"/>
      <c r="BN1365" s="16"/>
      <c r="BO1365" s="16"/>
      <c r="BP1365" s="16"/>
      <c r="BQ1365" s="16"/>
      <c r="BR1365" s="16"/>
      <c r="BS1365" s="16"/>
      <c r="BT1365" s="16"/>
      <c r="BU1365" s="16"/>
      <c r="BV1365" s="16"/>
      <c r="BW1365" s="16"/>
      <c r="BX1365" s="16"/>
      <c r="BY1365" s="16"/>
      <c r="BZ1365" s="16"/>
      <c r="CA1365" s="16"/>
      <c r="CB1365" s="16"/>
      <c r="CC1365" s="16"/>
      <c r="CD1365" s="16"/>
      <c r="CE1365" s="16"/>
      <c r="CF1365" s="16"/>
      <c r="CG1365" s="16"/>
      <c r="CH1365" s="16"/>
      <c r="CI1365" s="16"/>
      <c r="CJ1365" s="16"/>
      <c r="CK1365" s="16"/>
      <c r="CL1365" s="16"/>
      <c r="CM1365" s="16"/>
      <c r="CN1365" s="16"/>
      <c r="CO1365" s="16"/>
      <c r="CP1365" s="16"/>
      <c r="CQ1365" s="16"/>
      <c r="CR1365" s="16"/>
      <c r="CS1365" s="16"/>
      <c r="CT1365" s="16"/>
      <c r="CU1365" s="16"/>
      <c r="CV1365" s="16"/>
      <c r="CW1365" s="16"/>
      <c r="CX1365" s="16"/>
      <c r="CY1365" s="16"/>
      <c r="CZ1365" s="16"/>
      <c r="DA1365" s="16"/>
      <c r="DB1365" s="16"/>
      <c r="DC1365" s="16"/>
      <c r="DD1365" s="16"/>
      <c r="DE1365" s="16"/>
      <c r="DF1365" s="16"/>
      <c r="DG1365" s="16"/>
      <c r="DH1365" s="16"/>
      <c r="DI1365" s="16"/>
      <c r="DJ1365" s="16"/>
      <c r="DK1365" s="16"/>
      <c r="DL1365" s="16"/>
      <c r="DM1365" s="16"/>
      <c r="DN1365" s="16"/>
      <c r="DO1365" s="16"/>
      <c r="DP1365" s="16"/>
      <c r="DQ1365" s="16"/>
      <c r="DR1365" s="16"/>
      <c r="DS1365" s="16"/>
      <c r="DT1365" s="16"/>
      <c r="DU1365" s="16"/>
      <c r="DV1365" s="16"/>
      <c r="DW1365" s="16"/>
      <c r="DX1365" s="16"/>
      <c r="DY1365" s="16"/>
      <c r="DZ1365" s="16"/>
      <c r="EA1365" s="16"/>
      <c r="EB1365" s="16"/>
      <c r="EC1365" s="16"/>
      <c r="ED1365" s="16"/>
      <c r="EE1365" s="16"/>
      <c r="EF1365" s="16"/>
      <c r="EG1365" s="16"/>
      <c r="EH1365" s="16"/>
      <c r="EI1365" s="16"/>
      <c r="EJ1365" s="16"/>
      <c r="EK1365" s="16"/>
      <c r="EL1365" s="16"/>
      <c r="EM1365" s="16"/>
      <c r="EN1365" s="16"/>
      <c r="EO1365" s="16"/>
      <c r="EP1365" s="16"/>
      <c r="EQ1365" s="16"/>
      <c r="ER1365" s="16"/>
      <c r="ES1365" s="16"/>
      <c r="ET1365" s="16"/>
      <c r="EU1365" s="16"/>
      <c r="EV1365" s="16"/>
      <c r="EW1365" s="16"/>
      <c r="EX1365" s="16"/>
      <c r="EY1365" s="16"/>
      <c r="EZ1365" s="16"/>
      <c r="FA1365" s="16"/>
      <c r="FB1365" s="16"/>
      <c r="FC1365" s="16"/>
      <c r="FD1365" s="16"/>
      <c r="FE1365" s="16"/>
      <c r="FF1365" s="16"/>
      <c r="FG1365" s="16"/>
      <c r="FH1365" s="16"/>
      <c r="FI1365" s="16"/>
      <c r="FJ1365" s="16"/>
      <c r="FK1365" s="16"/>
      <c r="FL1365" s="16"/>
      <c r="FM1365" s="16"/>
      <c r="FN1365" s="16"/>
      <c r="FO1365" s="16"/>
      <c r="FP1365" s="16"/>
      <c r="FQ1365" s="16"/>
      <c r="FR1365" s="16"/>
      <c r="FS1365" s="16"/>
      <c r="FT1365" s="16"/>
      <c r="FU1365" s="16"/>
      <c r="FV1365" s="16"/>
      <c r="FW1365" s="16"/>
      <c r="FX1365" s="16"/>
      <c r="FY1365" s="16"/>
      <c r="FZ1365" s="16"/>
      <c r="GA1365" s="16"/>
      <c r="GB1365" s="16"/>
      <c r="GC1365" s="16"/>
      <c r="GD1365" s="16"/>
      <c r="GE1365" s="16"/>
      <c r="GF1365" s="16"/>
      <c r="GG1365" s="16"/>
      <c r="GH1365" s="16"/>
      <c r="GI1365" s="16"/>
      <c r="GJ1365" s="16"/>
      <c r="GK1365" s="16"/>
      <c r="GL1365" s="16"/>
      <c r="GM1365" s="16"/>
      <c r="GN1365" s="16"/>
      <c r="GO1365" s="16"/>
      <c r="GP1365" s="16"/>
      <c r="GQ1365" s="16"/>
      <c r="GR1365" s="16"/>
      <c r="GS1365" s="16"/>
      <c r="GT1365" s="16"/>
      <c r="GU1365" s="16"/>
      <c r="GV1365" s="16"/>
      <c r="GW1365" s="16"/>
      <c r="GX1365" s="16"/>
      <c r="GY1365" s="16"/>
      <c r="GZ1365" s="16"/>
      <c r="HA1365" s="16"/>
      <c r="HB1365" s="16"/>
      <c r="HC1365" s="16"/>
      <c r="HD1365" s="16"/>
      <c r="HE1365" s="16"/>
      <c r="HF1365" s="16"/>
      <c r="HG1365" s="16"/>
      <c r="HH1365" s="16"/>
      <c r="HI1365" s="16"/>
      <c r="HJ1365" s="16"/>
      <c r="HK1365" s="16"/>
      <c r="HL1365" s="16"/>
      <c r="HM1365" s="16"/>
      <c r="HN1365" s="16"/>
      <c r="HO1365" s="16"/>
      <c r="HP1365" s="16"/>
      <c r="HQ1365" s="16"/>
      <c r="HR1365" s="16"/>
      <c r="HS1365" s="16"/>
      <c r="HT1365" s="16"/>
      <c r="HU1365" s="16"/>
      <c r="HV1365" s="16"/>
      <c r="HW1365" s="16"/>
      <c r="HX1365" s="16"/>
      <c r="HY1365" s="16"/>
      <c r="HZ1365" s="16"/>
      <c r="IA1365" s="16"/>
      <c r="IB1365" s="16"/>
      <c r="IC1365" s="16"/>
      <c r="ID1365" s="16"/>
      <c r="IE1365" s="16"/>
      <c r="IF1365" s="16"/>
      <c r="IG1365" s="16"/>
      <c r="IH1365" s="16"/>
      <c r="II1365" s="16"/>
      <c r="IJ1365" s="16"/>
      <c r="IK1365" s="16"/>
      <c r="IL1365" s="16"/>
      <c r="IM1365" s="16"/>
      <c r="IN1365" s="16"/>
      <c r="IO1365" s="16"/>
      <c r="IP1365" s="16"/>
      <c r="IQ1365" s="16"/>
      <c r="IR1365" s="16"/>
      <c r="IS1365" s="16"/>
      <c r="IT1365" s="16"/>
      <c r="IU1365" s="16"/>
      <c r="IV1365" s="16"/>
      <c r="IW1365" s="16"/>
      <c r="IX1365" s="16"/>
      <c r="IY1365" s="16"/>
      <c r="IZ1365" s="16"/>
      <c r="JA1365" s="16"/>
      <c r="JB1365" s="16"/>
      <c r="JC1365" s="16"/>
      <c r="JD1365" s="16"/>
      <c r="JE1365" s="16"/>
      <c r="JF1365" s="16"/>
      <c r="JG1365" s="16"/>
      <c r="JH1365" s="16"/>
      <c r="JI1365" s="16"/>
      <c r="JJ1365" s="16"/>
      <c r="JK1365" s="16"/>
      <c r="JL1365" s="16"/>
      <c r="JM1365" s="16"/>
      <c r="JN1365" s="16"/>
      <c r="JO1365" s="16"/>
      <c r="JP1365" s="16"/>
    </row>
    <row r="1366" spans="2:276" s="18" customFormat="1" ht="15.75" customHeight="1" x14ac:dyDescent="0.25">
      <c r="B1366" s="16"/>
      <c r="C1366" s="16"/>
      <c r="D1366" s="16"/>
      <c r="E1366" s="16"/>
      <c r="F1366" s="16"/>
      <c r="G1366" s="16"/>
      <c r="H1366" s="16"/>
      <c r="I1366" s="16"/>
      <c r="J1366" s="16"/>
      <c r="K1366" s="16"/>
      <c r="L1366" s="16"/>
      <c r="M1366" s="16"/>
      <c r="N1366" s="16"/>
      <c r="O1366" s="16"/>
      <c r="P1366" s="16"/>
      <c r="Q1366" s="16"/>
      <c r="R1366" s="16"/>
      <c r="S1366" s="16"/>
      <c r="T1366" s="16"/>
      <c r="U1366" s="16"/>
      <c r="V1366" s="16"/>
      <c r="W1366" s="16"/>
      <c r="X1366" s="16"/>
      <c r="Y1366" s="16"/>
      <c r="Z1366" s="16"/>
      <c r="AA1366" s="16"/>
      <c r="AB1366" s="16"/>
      <c r="AC1366" s="16"/>
      <c r="AD1366" s="16"/>
      <c r="AE1366" s="16"/>
      <c r="AF1366" s="16"/>
      <c r="AG1366" s="16"/>
      <c r="AH1366" s="16"/>
      <c r="AI1366" s="16"/>
      <c r="AJ1366" s="16"/>
      <c r="AK1366" s="16"/>
      <c r="AL1366" s="16"/>
      <c r="AM1366" s="16"/>
      <c r="AN1366" s="16"/>
      <c r="AO1366" s="16"/>
      <c r="AP1366" s="16"/>
      <c r="AQ1366" s="16"/>
      <c r="AR1366" s="16"/>
      <c r="AS1366" s="16"/>
      <c r="AT1366" s="16"/>
      <c r="AU1366" s="16"/>
      <c r="AV1366" s="16"/>
      <c r="AW1366" s="16"/>
      <c r="AX1366" s="16"/>
      <c r="AY1366" s="16"/>
      <c r="AZ1366" s="16"/>
      <c r="BA1366" s="16"/>
      <c r="BB1366" s="16"/>
      <c r="BC1366" s="16"/>
      <c r="BD1366" s="16"/>
      <c r="BE1366" s="16"/>
      <c r="BF1366" s="16"/>
      <c r="BG1366" s="16"/>
      <c r="BH1366" s="16"/>
      <c r="BI1366" s="16"/>
      <c r="BJ1366" s="16"/>
      <c r="BK1366" s="16"/>
      <c r="BL1366" s="16"/>
      <c r="BM1366" s="16"/>
      <c r="BN1366" s="16"/>
      <c r="BO1366" s="16"/>
      <c r="BP1366" s="16"/>
      <c r="BQ1366" s="16"/>
      <c r="BR1366" s="16"/>
      <c r="BS1366" s="16"/>
      <c r="BT1366" s="16"/>
      <c r="BU1366" s="16"/>
      <c r="BV1366" s="16"/>
      <c r="BW1366" s="16"/>
      <c r="BX1366" s="16"/>
      <c r="BY1366" s="16"/>
      <c r="BZ1366" s="16"/>
      <c r="CA1366" s="16"/>
      <c r="CB1366" s="16"/>
      <c r="CC1366" s="16"/>
      <c r="CD1366" s="16"/>
      <c r="CE1366" s="16"/>
      <c r="CF1366" s="16"/>
      <c r="CG1366" s="16"/>
      <c r="CH1366" s="16"/>
      <c r="CI1366" s="16"/>
      <c r="CJ1366" s="16"/>
      <c r="CK1366" s="16"/>
      <c r="CL1366" s="16"/>
      <c r="CM1366" s="16"/>
      <c r="CN1366" s="16"/>
      <c r="CO1366" s="16"/>
      <c r="CP1366" s="16"/>
      <c r="CQ1366" s="16"/>
      <c r="CR1366" s="16"/>
      <c r="CS1366" s="16"/>
      <c r="CT1366" s="16"/>
      <c r="CU1366" s="16"/>
      <c r="CV1366" s="16"/>
      <c r="CW1366" s="16"/>
      <c r="CX1366" s="16"/>
      <c r="CY1366" s="16"/>
      <c r="CZ1366" s="16"/>
      <c r="DA1366" s="16"/>
      <c r="DB1366" s="16"/>
      <c r="DC1366" s="16"/>
      <c r="DD1366" s="16"/>
      <c r="DE1366" s="16"/>
      <c r="DF1366" s="16"/>
      <c r="DG1366" s="16"/>
      <c r="DH1366" s="16"/>
      <c r="DI1366" s="16"/>
      <c r="DJ1366" s="16"/>
      <c r="DK1366" s="16"/>
      <c r="DL1366" s="16"/>
      <c r="DM1366" s="16"/>
      <c r="DN1366" s="16"/>
      <c r="DO1366" s="16"/>
      <c r="DP1366" s="16"/>
      <c r="DQ1366" s="16"/>
      <c r="DR1366" s="16"/>
      <c r="DS1366" s="16"/>
      <c r="DT1366" s="16"/>
      <c r="DU1366" s="16"/>
      <c r="DV1366" s="16"/>
      <c r="DW1366" s="16"/>
      <c r="DX1366" s="16"/>
      <c r="DY1366" s="16"/>
      <c r="DZ1366" s="16"/>
      <c r="EA1366" s="16"/>
      <c r="EB1366" s="16"/>
      <c r="EC1366" s="16"/>
      <c r="ED1366" s="16"/>
      <c r="EE1366" s="16"/>
      <c r="EF1366" s="16"/>
      <c r="EG1366" s="16"/>
      <c r="EH1366" s="16"/>
      <c r="EI1366" s="16"/>
      <c r="EJ1366" s="16"/>
      <c r="EK1366" s="16"/>
      <c r="EL1366" s="16"/>
      <c r="EM1366" s="16"/>
      <c r="EN1366" s="16"/>
      <c r="EO1366" s="16"/>
      <c r="EP1366" s="16"/>
      <c r="EQ1366" s="16"/>
      <c r="ER1366" s="16"/>
      <c r="ES1366" s="16"/>
      <c r="ET1366" s="16"/>
      <c r="EU1366" s="16"/>
      <c r="EV1366" s="16"/>
      <c r="EW1366" s="16"/>
      <c r="EX1366" s="16"/>
      <c r="EY1366" s="16"/>
      <c r="EZ1366" s="16"/>
      <c r="FA1366" s="16"/>
      <c r="FB1366" s="16"/>
      <c r="FC1366" s="16"/>
      <c r="FD1366" s="16"/>
      <c r="FE1366" s="16"/>
      <c r="FF1366" s="16"/>
      <c r="FG1366" s="16"/>
      <c r="FH1366" s="16"/>
      <c r="FI1366" s="16"/>
      <c r="FJ1366" s="16"/>
      <c r="FK1366" s="16"/>
      <c r="FL1366" s="16"/>
      <c r="FM1366" s="16"/>
      <c r="FN1366" s="16"/>
      <c r="FO1366" s="16"/>
      <c r="FP1366" s="16"/>
      <c r="FQ1366" s="16"/>
      <c r="FR1366" s="16"/>
      <c r="FS1366" s="16"/>
      <c r="FT1366" s="16"/>
      <c r="FU1366" s="16"/>
      <c r="FV1366" s="16"/>
      <c r="FW1366" s="16"/>
      <c r="FX1366" s="16"/>
      <c r="FY1366" s="16"/>
      <c r="FZ1366" s="16"/>
      <c r="GA1366" s="16"/>
      <c r="GB1366" s="16"/>
      <c r="GC1366" s="16"/>
      <c r="GD1366" s="16"/>
      <c r="GE1366" s="16"/>
      <c r="GF1366" s="16"/>
      <c r="GG1366" s="16"/>
      <c r="GH1366" s="16"/>
      <c r="GI1366" s="16"/>
      <c r="GJ1366" s="16"/>
      <c r="GK1366" s="16"/>
      <c r="GL1366" s="16"/>
      <c r="GM1366" s="16"/>
      <c r="GN1366" s="16"/>
      <c r="GO1366" s="16"/>
      <c r="GP1366" s="16"/>
      <c r="GQ1366" s="16"/>
      <c r="GR1366" s="16"/>
      <c r="GS1366" s="16"/>
      <c r="GT1366" s="16"/>
      <c r="GU1366" s="16"/>
      <c r="GV1366" s="16"/>
      <c r="GW1366" s="16"/>
      <c r="GX1366" s="16"/>
      <c r="GY1366" s="16"/>
      <c r="GZ1366" s="16"/>
      <c r="HA1366" s="16"/>
      <c r="HB1366" s="16"/>
      <c r="HC1366" s="16"/>
      <c r="HD1366" s="16"/>
      <c r="HE1366" s="16"/>
      <c r="HF1366" s="16"/>
      <c r="HG1366" s="16"/>
      <c r="HH1366" s="16"/>
      <c r="HI1366" s="16"/>
      <c r="HJ1366" s="16"/>
      <c r="HK1366" s="16"/>
      <c r="HL1366" s="16"/>
      <c r="HM1366" s="16"/>
      <c r="HN1366" s="16"/>
      <c r="HO1366" s="16"/>
      <c r="HP1366" s="16"/>
      <c r="HQ1366" s="16"/>
      <c r="HR1366" s="16"/>
      <c r="HS1366" s="16"/>
      <c r="HT1366" s="16"/>
      <c r="HU1366" s="16"/>
      <c r="HV1366" s="16"/>
      <c r="HW1366" s="16"/>
      <c r="HX1366" s="16"/>
      <c r="HY1366" s="16"/>
      <c r="HZ1366" s="16"/>
      <c r="IA1366" s="16"/>
      <c r="IB1366" s="16"/>
      <c r="IC1366" s="16"/>
      <c r="ID1366" s="16"/>
      <c r="IE1366" s="16"/>
      <c r="IF1366" s="16"/>
      <c r="IG1366" s="16"/>
      <c r="IH1366" s="16"/>
      <c r="II1366" s="16"/>
      <c r="IJ1366" s="16"/>
      <c r="IK1366" s="16"/>
      <c r="IL1366" s="16"/>
      <c r="IM1366" s="16"/>
      <c r="IN1366" s="16"/>
      <c r="IO1366" s="16"/>
      <c r="IP1366" s="16"/>
      <c r="IQ1366" s="16"/>
      <c r="IR1366" s="16"/>
      <c r="IS1366" s="16"/>
      <c r="IT1366" s="16"/>
      <c r="IU1366" s="16"/>
      <c r="IV1366" s="16"/>
      <c r="IW1366" s="16"/>
      <c r="IX1366" s="16"/>
      <c r="IY1366" s="16"/>
      <c r="IZ1366" s="16"/>
      <c r="JA1366" s="16"/>
      <c r="JB1366" s="16"/>
      <c r="JC1366" s="16"/>
      <c r="JD1366" s="16"/>
      <c r="JE1366" s="16"/>
      <c r="JF1366" s="16"/>
      <c r="JG1366" s="16"/>
      <c r="JH1366" s="16"/>
      <c r="JI1366" s="16"/>
      <c r="JJ1366" s="16"/>
      <c r="JK1366" s="16"/>
      <c r="JL1366" s="16"/>
      <c r="JM1366" s="16"/>
      <c r="JN1366" s="16"/>
      <c r="JO1366" s="16"/>
      <c r="JP1366" s="16"/>
    </row>
    <row r="1367" spans="2:276" s="18" customFormat="1" ht="15.75" customHeight="1" x14ac:dyDescent="0.25">
      <c r="B1367" s="16"/>
      <c r="C1367" s="16"/>
      <c r="D1367" s="16"/>
      <c r="E1367" s="16"/>
      <c r="F1367" s="16"/>
      <c r="G1367" s="16"/>
      <c r="H1367" s="16"/>
      <c r="I1367" s="16"/>
      <c r="J1367" s="16"/>
      <c r="K1367" s="16"/>
      <c r="L1367" s="16"/>
      <c r="M1367" s="16"/>
      <c r="N1367" s="16"/>
      <c r="O1367" s="16"/>
      <c r="P1367" s="16"/>
      <c r="Q1367" s="16"/>
      <c r="R1367" s="16"/>
      <c r="S1367" s="16"/>
      <c r="T1367" s="16"/>
      <c r="U1367" s="16"/>
      <c r="V1367" s="16"/>
      <c r="W1367" s="16"/>
      <c r="X1367" s="16"/>
      <c r="Y1367" s="16"/>
      <c r="Z1367" s="16"/>
      <c r="AA1367" s="16"/>
      <c r="AB1367" s="16"/>
      <c r="AC1367" s="16"/>
      <c r="AD1367" s="16"/>
      <c r="AE1367" s="16"/>
      <c r="AF1367" s="16"/>
      <c r="AG1367" s="16"/>
      <c r="AH1367" s="16"/>
      <c r="AI1367" s="16"/>
      <c r="AJ1367" s="16"/>
      <c r="AK1367" s="16"/>
      <c r="AL1367" s="16"/>
      <c r="AM1367" s="16"/>
      <c r="AN1367" s="16"/>
      <c r="AO1367" s="16"/>
      <c r="AP1367" s="16"/>
      <c r="AQ1367" s="16"/>
      <c r="AR1367" s="16"/>
      <c r="AS1367" s="16"/>
      <c r="AT1367" s="16"/>
      <c r="AU1367" s="16"/>
      <c r="AV1367" s="16"/>
      <c r="AW1367" s="16"/>
      <c r="AX1367" s="16"/>
      <c r="AY1367" s="16"/>
      <c r="AZ1367" s="16"/>
      <c r="BA1367" s="16"/>
      <c r="BB1367" s="16"/>
      <c r="BC1367" s="16"/>
      <c r="BD1367" s="16"/>
      <c r="BE1367" s="16"/>
      <c r="BF1367" s="16"/>
      <c r="BG1367" s="16"/>
      <c r="BH1367" s="16"/>
      <c r="BI1367" s="16"/>
      <c r="BJ1367" s="16"/>
      <c r="BK1367" s="16"/>
      <c r="BL1367" s="16"/>
      <c r="BM1367" s="16"/>
      <c r="BN1367" s="16"/>
      <c r="BO1367" s="16"/>
      <c r="BP1367" s="16"/>
      <c r="BQ1367" s="16"/>
      <c r="BR1367" s="16"/>
      <c r="BS1367" s="16"/>
      <c r="BT1367" s="16"/>
      <c r="BU1367" s="16"/>
      <c r="BV1367" s="16"/>
      <c r="BW1367" s="16"/>
      <c r="BX1367" s="16"/>
      <c r="BY1367" s="16"/>
      <c r="BZ1367" s="16"/>
      <c r="CA1367" s="16"/>
      <c r="CB1367" s="16"/>
      <c r="CC1367" s="16"/>
      <c r="CD1367" s="16"/>
      <c r="CE1367" s="16"/>
      <c r="CF1367" s="16"/>
      <c r="CG1367" s="16"/>
      <c r="CH1367" s="16"/>
      <c r="CI1367" s="16"/>
      <c r="CJ1367" s="16"/>
      <c r="CK1367" s="16"/>
      <c r="CL1367" s="16"/>
      <c r="CM1367" s="16"/>
      <c r="CN1367" s="16"/>
      <c r="CO1367" s="16"/>
      <c r="CP1367" s="16"/>
      <c r="CQ1367" s="16"/>
      <c r="CR1367" s="16"/>
      <c r="CS1367" s="16"/>
      <c r="CT1367" s="16"/>
      <c r="CU1367" s="16"/>
      <c r="CV1367" s="16"/>
      <c r="CW1367" s="16"/>
      <c r="CX1367" s="16"/>
      <c r="CY1367" s="16"/>
      <c r="CZ1367" s="16"/>
      <c r="DA1367" s="16"/>
      <c r="DB1367" s="16"/>
      <c r="DC1367" s="16"/>
      <c r="DD1367" s="16"/>
      <c r="DE1367" s="16"/>
      <c r="DF1367" s="16"/>
      <c r="DG1367" s="16"/>
      <c r="DH1367" s="16"/>
      <c r="DI1367" s="16"/>
      <c r="DJ1367" s="16"/>
      <c r="DK1367" s="16"/>
      <c r="DL1367" s="16"/>
      <c r="DM1367" s="16"/>
      <c r="DN1367" s="16"/>
      <c r="DO1367" s="16"/>
      <c r="DP1367" s="16"/>
      <c r="DQ1367" s="16"/>
      <c r="DR1367" s="16"/>
      <c r="DS1367" s="16"/>
      <c r="DT1367" s="16"/>
      <c r="DU1367" s="16"/>
      <c r="DV1367" s="16"/>
      <c r="DW1367" s="16"/>
      <c r="DX1367" s="16"/>
      <c r="DY1367" s="16"/>
      <c r="DZ1367" s="16"/>
      <c r="EA1367" s="16"/>
      <c r="EB1367" s="16"/>
      <c r="EC1367" s="16"/>
      <c r="ED1367" s="16"/>
      <c r="EE1367" s="16"/>
      <c r="EF1367" s="16"/>
      <c r="EG1367" s="16"/>
      <c r="EH1367" s="16"/>
      <c r="EI1367" s="16"/>
      <c r="EJ1367" s="16"/>
      <c r="EK1367" s="16"/>
      <c r="EL1367" s="16"/>
      <c r="EM1367" s="16"/>
      <c r="EN1367" s="16"/>
      <c r="EO1367" s="16"/>
      <c r="EP1367" s="16"/>
      <c r="EQ1367" s="16"/>
      <c r="ER1367" s="16"/>
      <c r="ES1367" s="16"/>
      <c r="ET1367" s="16"/>
      <c r="EU1367" s="16"/>
      <c r="EV1367" s="16"/>
      <c r="EW1367" s="16"/>
      <c r="EX1367" s="16"/>
      <c r="EY1367" s="16"/>
      <c r="EZ1367" s="16"/>
      <c r="FA1367" s="16"/>
      <c r="FB1367" s="16"/>
      <c r="FC1367" s="16"/>
      <c r="FD1367" s="16"/>
      <c r="FE1367" s="16"/>
      <c r="FF1367" s="16"/>
      <c r="FG1367" s="16"/>
      <c r="FH1367" s="16"/>
      <c r="FI1367" s="16"/>
      <c r="FJ1367" s="16"/>
      <c r="FK1367" s="16"/>
      <c r="FL1367" s="16"/>
      <c r="FM1367" s="16"/>
      <c r="FN1367" s="16"/>
      <c r="FO1367" s="16"/>
      <c r="FP1367" s="16"/>
      <c r="FQ1367" s="16"/>
      <c r="FR1367" s="16"/>
      <c r="FS1367" s="16"/>
      <c r="FT1367" s="16"/>
      <c r="FU1367" s="16"/>
      <c r="FV1367" s="16"/>
      <c r="FW1367" s="16"/>
      <c r="FX1367" s="16"/>
      <c r="FY1367" s="16"/>
      <c r="FZ1367" s="16"/>
      <c r="GA1367" s="16"/>
      <c r="GB1367" s="16"/>
      <c r="GC1367" s="16"/>
      <c r="GD1367" s="16"/>
      <c r="GE1367" s="16"/>
      <c r="GF1367" s="16"/>
      <c r="GG1367" s="16"/>
      <c r="GH1367" s="16"/>
      <c r="GI1367" s="16"/>
      <c r="GJ1367" s="16"/>
      <c r="GK1367" s="16"/>
      <c r="GL1367" s="16"/>
      <c r="GM1367" s="16"/>
      <c r="GN1367" s="16"/>
      <c r="GO1367" s="16"/>
      <c r="GP1367" s="16"/>
      <c r="GQ1367" s="16"/>
      <c r="GR1367" s="16"/>
      <c r="GS1367" s="16"/>
      <c r="GT1367" s="16"/>
      <c r="GU1367" s="16"/>
      <c r="GV1367" s="16"/>
      <c r="GW1367" s="16"/>
      <c r="GX1367" s="16"/>
      <c r="GY1367" s="16"/>
      <c r="GZ1367" s="16"/>
      <c r="HA1367" s="16"/>
      <c r="HB1367" s="16"/>
      <c r="HC1367" s="16"/>
      <c r="HD1367" s="16"/>
      <c r="HE1367" s="16"/>
      <c r="HF1367" s="16"/>
      <c r="HG1367" s="16"/>
      <c r="HH1367" s="16"/>
      <c r="HI1367" s="16"/>
      <c r="HJ1367" s="16"/>
      <c r="HK1367" s="16"/>
      <c r="HL1367" s="16"/>
      <c r="HM1367" s="16"/>
      <c r="HN1367" s="16"/>
      <c r="HO1367" s="16"/>
      <c r="HP1367" s="16"/>
      <c r="HQ1367" s="16"/>
      <c r="HR1367" s="16"/>
      <c r="HS1367" s="16"/>
      <c r="HT1367" s="16"/>
      <c r="HU1367" s="16"/>
      <c r="HV1367" s="16"/>
      <c r="HW1367" s="16"/>
      <c r="HX1367" s="16"/>
      <c r="HY1367" s="16"/>
      <c r="HZ1367" s="16"/>
      <c r="IA1367" s="16"/>
      <c r="IB1367" s="16"/>
      <c r="IC1367" s="16"/>
      <c r="ID1367" s="16"/>
      <c r="IE1367" s="16"/>
      <c r="IF1367" s="16"/>
      <c r="IG1367" s="16"/>
      <c r="IH1367" s="16"/>
      <c r="II1367" s="16"/>
      <c r="IJ1367" s="16"/>
      <c r="IK1367" s="16"/>
      <c r="IL1367" s="16"/>
      <c r="IM1367" s="16"/>
      <c r="IN1367" s="16"/>
      <c r="IO1367" s="16"/>
      <c r="IP1367" s="16"/>
      <c r="IQ1367" s="16"/>
      <c r="IR1367" s="16"/>
      <c r="IS1367" s="16"/>
      <c r="IT1367" s="16"/>
      <c r="IU1367" s="16"/>
      <c r="IV1367" s="16"/>
      <c r="IW1367" s="16"/>
      <c r="IX1367" s="16"/>
      <c r="IY1367" s="16"/>
      <c r="IZ1367" s="16"/>
      <c r="JA1367" s="16"/>
      <c r="JB1367" s="16"/>
      <c r="JC1367" s="16"/>
      <c r="JD1367" s="16"/>
      <c r="JE1367" s="16"/>
      <c r="JF1367" s="16"/>
      <c r="JG1367" s="16"/>
      <c r="JH1367" s="16"/>
      <c r="JI1367" s="16"/>
      <c r="JJ1367" s="16"/>
      <c r="JK1367" s="16"/>
      <c r="JL1367" s="16"/>
      <c r="JM1367" s="16"/>
      <c r="JN1367" s="16"/>
      <c r="JO1367" s="16"/>
      <c r="JP1367" s="16"/>
    </row>
    <row r="1368" spans="2:276" s="18" customFormat="1" ht="15.75" customHeight="1" x14ac:dyDescent="0.25">
      <c r="B1368" s="16"/>
      <c r="C1368" s="16"/>
      <c r="D1368" s="16"/>
      <c r="E1368" s="16"/>
      <c r="F1368" s="16"/>
      <c r="G1368" s="16"/>
      <c r="H1368" s="16"/>
      <c r="I1368" s="16"/>
      <c r="J1368" s="16"/>
      <c r="K1368" s="16"/>
      <c r="L1368" s="16"/>
      <c r="M1368" s="16"/>
      <c r="N1368" s="16"/>
      <c r="O1368" s="16"/>
      <c r="P1368" s="16"/>
      <c r="Q1368" s="16"/>
      <c r="R1368" s="16"/>
      <c r="S1368" s="16"/>
      <c r="T1368" s="16"/>
      <c r="U1368" s="16"/>
      <c r="V1368" s="16"/>
      <c r="W1368" s="16"/>
      <c r="X1368" s="16"/>
      <c r="Y1368" s="16"/>
      <c r="Z1368" s="16"/>
      <c r="AA1368" s="16"/>
      <c r="AB1368" s="16"/>
      <c r="AC1368" s="16"/>
      <c r="AD1368" s="16"/>
      <c r="AE1368" s="16"/>
      <c r="AF1368" s="16"/>
      <c r="AG1368" s="16"/>
      <c r="AH1368" s="16"/>
      <c r="AI1368" s="16"/>
      <c r="AJ1368" s="16"/>
      <c r="AK1368" s="16"/>
      <c r="AL1368" s="16"/>
      <c r="AM1368" s="16"/>
      <c r="AN1368" s="16"/>
      <c r="AO1368" s="16"/>
      <c r="AP1368" s="16"/>
      <c r="AQ1368" s="16"/>
      <c r="AR1368" s="16"/>
      <c r="AS1368" s="16"/>
      <c r="AT1368" s="16"/>
      <c r="AU1368" s="16"/>
      <c r="AV1368" s="16"/>
      <c r="AW1368" s="16"/>
      <c r="AX1368" s="16"/>
      <c r="AY1368" s="16"/>
      <c r="AZ1368" s="16"/>
      <c r="BA1368" s="16"/>
      <c r="BB1368" s="16"/>
      <c r="BC1368" s="16"/>
      <c r="BD1368" s="16"/>
      <c r="BE1368" s="16"/>
      <c r="BF1368" s="16"/>
      <c r="BG1368" s="16"/>
      <c r="BH1368" s="16"/>
      <c r="BI1368" s="16"/>
      <c r="BJ1368" s="16"/>
      <c r="BK1368" s="16"/>
      <c r="BL1368" s="16"/>
      <c r="BM1368" s="16"/>
      <c r="BN1368" s="16"/>
      <c r="BO1368" s="16"/>
      <c r="BP1368" s="16"/>
      <c r="BQ1368" s="16"/>
      <c r="BR1368" s="16"/>
      <c r="BS1368" s="16"/>
      <c r="BT1368" s="16"/>
      <c r="BU1368" s="16"/>
      <c r="BV1368" s="16"/>
      <c r="BW1368" s="16"/>
      <c r="BX1368" s="16"/>
      <c r="BY1368" s="16"/>
      <c r="BZ1368" s="16"/>
      <c r="CA1368" s="16"/>
      <c r="CB1368" s="16"/>
      <c r="CC1368" s="16"/>
      <c r="CD1368" s="16"/>
      <c r="CE1368" s="16"/>
      <c r="CF1368" s="16"/>
      <c r="CG1368" s="16"/>
      <c r="CH1368" s="16"/>
      <c r="CI1368" s="16"/>
      <c r="CJ1368" s="16"/>
      <c r="CK1368" s="16"/>
      <c r="CL1368" s="16"/>
      <c r="CM1368" s="16"/>
      <c r="CN1368" s="16"/>
      <c r="CO1368" s="16"/>
      <c r="CP1368" s="16"/>
      <c r="CQ1368" s="16"/>
      <c r="CR1368" s="16"/>
      <c r="CS1368" s="16"/>
      <c r="CT1368" s="16"/>
      <c r="CU1368" s="16"/>
      <c r="CV1368" s="16"/>
      <c r="CW1368" s="16"/>
      <c r="CX1368" s="16"/>
      <c r="CY1368" s="16"/>
      <c r="CZ1368" s="16"/>
      <c r="DA1368" s="16"/>
      <c r="DB1368" s="16"/>
      <c r="DC1368" s="16"/>
      <c r="DD1368" s="16"/>
      <c r="DE1368" s="16"/>
      <c r="DF1368" s="16"/>
      <c r="DG1368" s="16"/>
      <c r="DH1368" s="16"/>
      <c r="DI1368" s="16"/>
      <c r="DJ1368" s="16"/>
      <c r="DK1368" s="16"/>
      <c r="DL1368" s="16"/>
      <c r="DM1368" s="16"/>
      <c r="DN1368" s="16"/>
      <c r="DO1368" s="16"/>
      <c r="DP1368" s="16"/>
      <c r="DQ1368" s="16"/>
      <c r="DR1368" s="16"/>
      <c r="DS1368" s="16"/>
      <c r="DT1368" s="16"/>
      <c r="DU1368" s="16"/>
      <c r="DV1368" s="16"/>
      <c r="DW1368" s="16"/>
      <c r="DX1368" s="16"/>
      <c r="DY1368" s="16"/>
      <c r="DZ1368" s="16"/>
      <c r="EA1368" s="16"/>
      <c r="EB1368" s="16"/>
      <c r="EC1368" s="16"/>
      <c r="ED1368" s="16"/>
      <c r="EE1368" s="16"/>
      <c r="EF1368" s="16"/>
      <c r="EG1368" s="16"/>
      <c r="EH1368" s="16"/>
      <c r="EI1368" s="16"/>
      <c r="EJ1368" s="16"/>
      <c r="EK1368" s="16"/>
      <c r="EL1368" s="16"/>
      <c r="EM1368" s="16"/>
      <c r="EN1368" s="16"/>
      <c r="EO1368" s="16"/>
      <c r="EP1368" s="16"/>
      <c r="EQ1368" s="16"/>
      <c r="ER1368" s="16"/>
      <c r="ES1368" s="16"/>
      <c r="ET1368" s="16"/>
      <c r="EU1368" s="16"/>
      <c r="EV1368" s="16"/>
      <c r="EW1368" s="16"/>
      <c r="EX1368" s="16"/>
      <c r="EY1368" s="16"/>
      <c r="EZ1368" s="16"/>
      <c r="FA1368" s="16"/>
      <c r="FB1368" s="16"/>
      <c r="FC1368" s="16"/>
      <c r="FD1368" s="16"/>
      <c r="FE1368" s="16"/>
      <c r="FF1368" s="16"/>
      <c r="FG1368" s="16"/>
      <c r="FH1368" s="16"/>
      <c r="FI1368" s="16"/>
      <c r="FJ1368" s="16"/>
      <c r="FK1368" s="16"/>
      <c r="FL1368" s="16"/>
      <c r="FM1368" s="16"/>
      <c r="FN1368" s="16"/>
      <c r="FO1368" s="16"/>
      <c r="FP1368" s="16"/>
      <c r="FQ1368" s="16"/>
      <c r="FR1368" s="16"/>
      <c r="FS1368" s="16"/>
      <c r="FT1368" s="16"/>
      <c r="FU1368" s="16"/>
      <c r="FV1368" s="16"/>
      <c r="FW1368" s="16"/>
      <c r="FX1368" s="16"/>
      <c r="FY1368" s="16"/>
      <c r="FZ1368" s="16"/>
      <c r="GA1368" s="16"/>
      <c r="GB1368" s="16"/>
      <c r="GC1368" s="16"/>
      <c r="GD1368" s="16"/>
      <c r="GE1368" s="16"/>
      <c r="GF1368" s="16"/>
      <c r="GG1368" s="16"/>
      <c r="GH1368" s="16"/>
      <c r="GI1368" s="16"/>
      <c r="GJ1368" s="16"/>
      <c r="GK1368" s="16"/>
      <c r="GL1368" s="16"/>
      <c r="GM1368" s="16"/>
      <c r="GN1368" s="16"/>
      <c r="GO1368" s="16"/>
      <c r="GP1368" s="16"/>
      <c r="GQ1368" s="16"/>
      <c r="GR1368" s="16"/>
      <c r="GS1368" s="16"/>
      <c r="GT1368" s="16"/>
      <c r="GU1368" s="16"/>
      <c r="GV1368" s="16"/>
      <c r="GW1368" s="16"/>
      <c r="GX1368" s="16"/>
      <c r="GY1368" s="16"/>
      <c r="GZ1368" s="16"/>
      <c r="HA1368" s="16"/>
      <c r="HB1368" s="16"/>
      <c r="HC1368" s="16"/>
      <c r="HD1368" s="16"/>
      <c r="HE1368" s="16"/>
      <c r="HF1368" s="16"/>
      <c r="HG1368" s="16"/>
      <c r="HH1368" s="16"/>
      <c r="HI1368" s="16"/>
      <c r="HJ1368" s="16"/>
      <c r="HK1368" s="16"/>
      <c r="HL1368" s="16"/>
      <c r="HM1368" s="16"/>
      <c r="HN1368" s="16"/>
      <c r="HO1368" s="16"/>
      <c r="HP1368" s="16"/>
      <c r="HQ1368" s="16"/>
      <c r="HR1368" s="16"/>
      <c r="HS1368" s="16"/>
      <c r="HT1368" s="16"/>
      <c r="HU1368" s="16"/>
      <c r="HV1368" s="16"/>
      <c r="HW1368" s="16"/>
      <c r="HX1368" s="16"/>
      <c r="HY1368" s="16"/>
      <c r="HZ1368" s="16"/>
      <c r="IA1368" s="16"/>
      <c r="IB1368" s="16"/>
      <c r="IC1368" s="16"/>
      <c r="ID1368" s="16"/>
      <c r="IE1368" s="16"/>
      <c r="IF1368" s="16"/>
      <c r="IG1368" s="16"/>
      <c r="IH1368" s="16"/>
      <c r="II1368" s="16"/>
      <c r="IJ1368" s="16"/>
      <c r="IK1368" s="16"/>
      <c r="IL1368" s="16"/>
      <c r="IM1368" s="16"/>
      <c r="IN1368" s="16"/>
      <c r="IO1368" s="16"/>
      <c r="IP1368" s="16"/>
      <c r="IQ1368" s="16"/>
      <c r="IR1368" s="16"/>
      <c r="IS1368" s="16"/>
      <c r="IT1368" s="16"/>
      <c r="IU1368" s="16"/>
      <c r="IV1368" s="16"/>
      <c r="IW1368" s="16"/>
      <c r="IX1368" s="16"/>
      <c r="IY1368" s="16"/>
      <c r="IZ1368" s="16"/>
      <c r="JA1368" s="16"/>
      <c r="JB1368" s="16"/>
      <c r="JC1368" s="16"/>
      <c r="JD1368" s="16"/>
      <c r="JE1368" s="16"/>
      <c r="JF1368" s="16"/>
      <c r="JG1368" s="16"/>
      <c r="JH1368" s="16"/>
      <c r="JI1368" s="16"/>
      <c r="JJ1368" s="16"/>
      <c r="JK1368" s="16"/>
      <c r="JL1368" s="16"/>
      <c r="JM1368" s="16"/>
      <c r="JN1368" s="16"/>
      <c r="JO1368" s="16"/>
      <c r="JP1368" s="16"/>
    </row>
    <row r="1369" spans="2:276" s="18" customFormat="1" ht="15.75" customHeight="1" x14ac:dyDescent="0.25">
      <c r="B1369" s="16"/>
      <c r="C1369" s="16"/>
      <c r="D1369" s="16"/>
      <c r="E1369" s="16"/>
      <c r="F1369" s="16"/>
      <c r="G1369" s="16"/>
      <c r="H1369" s="16"/>
      <c r="I1369" s="16"/>
      <c r="J1369" s="16"/>
      <c r="K1369" s="16"/>
      <c r="L1369" s="16"/>
      <c r="M1369" s="16"/>
      <c r="N1369" s="16"/>
      <c r="O1369" s="16"/>
      <c r="P1369" s="16"/>
      <c r="Q1369" s="16"/>
      <c r="R1369" s="16"/>
      <c r="S1369" s="16"/>
      <c r="T1369" s="16"/>
      <c r="U1369" s="16"/>
      <c r="V1369" s="16"/>
      <c r="W1369" s="16"/>
      <c r="X1369" s="16"/>
      <c r="Y1369" s="16"/>
      <c r="Z1369" s="16"/>
      <c r="AA1369" s="16"/>
      <c r="AB1369" s="16"/>
      <c r="AC1369" s="16"/>
      <c r="AD1369" s="16"/>
      <c r="AE1369" s="16"/>
      <c r="AF1369" s="16"/>
      <c r="AG1369" s="16"/>
      <c r="AH1369" s="16"/>
      <c r="AI1369" s="16"/>
      <c r="AJ1369" s="16"/>
      <c r="AK1369" s="16"/>
      <c r="AL1369" s="16"/>
      <c r="AM1369" s="16"/>
      <c r="AN1369" s="16"/>
      <c r="AO1369" s="16"/>
      <c r="AP1369" s="16"/>
      <c r="AQ1369" s="16"/>
      <c r="AR1369" s="16"/>
      <c r="AS1369" s="16"/>
      <c r="AT1369" s="16"/>
      <c r="AU1369" s="16"/>
      <c r="AV1369" s="16"/>
      <c r="AW1369" s="16"/>
      <c r="AX1369" s="16"/>
      <c r="AY1369" s="16"/>
      <c r="AZ1369" s="16"/>
      <c r="BA1369" s="16"/>
      <c r="BB1369" s="16"/>
      <c r="BC1369" s="16"/>
      <c r="BD1369" s="16"/>
      <c r="BE1369" s="16"/>
      <c r="BF1369" s="16"/>
      <c r="BG1369" s="16"/>
      <c r="BH1369" s="16"/>
      <c r="BI1369" s="16"/>
      <c r="BJ1369" s="16"/>
      <c r="BK1369" s="16"/>
      <c r="BL1369" s="16"/>
      <c r="BM1369" s="16"/>
      <c r="BN1369" s="16"/>
      <c r="BO1369" s="16"/>
      <c r="BP1369" s="16"/>
      <c r="BQ1369" s="16"/>
      <c r="BR1369" s="16"/>
      <c r="BS1369" s="16"/>
      <c r="BT1369" s="16"/>
      <c r="BU1369" s="16"/>
      <c r="BV1369" s="16"/>
      <c r="BW1369" s="16"/>
      <c r="BX1369" s="16"/>
      <c r="BY1369" s="16"/>
      <c r="BZ1369" s="16"/>
      <c r="CA1369" s="16"/>
      <c r="CB1369" s="16"/>
      <c r="CC1369" s="16"/>
      <c r="CD1369" s="16"/>
      <c r="CE1369" s="16"/>
      <c r="CF1369" s="16"/>
      <c r="CG1369" s="16"/>
      <c r="CH1369" s="16"/>
      <c r="CI1369" s="16"/>
      <c r="CJ1369" s="16"/>
      <c r="CK1369" s="16"/>
      <c r="CL1369" s="16"/>
      <c r="CM1369" s="16"/>
      <c r="CN1369" s="16"/>
      <c r="CO1369" s="16"/>
      <c r="CP1369" s="16"/>
      <c r="CQ1369" s="16"/>
      <c r="CR1369" s="16"/>
      <c r="CS1369" s="16"/>
      <c r="CT1369" s="16"/>
      <c r="CU1369" s="16"/>
      <c r="CV1369" s="16"/>
      <c r="CW1369" s="16"/>
      <c r="CX1369" s="16"/>
      <c r="CY1369" s="16"/>
      <c r="CZ1369" s="16"/>
      <c r="DA1369" s="16"/>
      <c r="DB1369" s="16"/>
      <c r="DC1369" s="16"/>
      <c r="DD1369" s="16"/>
      <c r="DE1369" s="16"/>
      <c r="DF1369" s="16"/>
      <c r="DG1369" s="16"/>
      <c r="DH1369" s="16"/>
      <c r="DI1369" s="16"/>
      <c r="DJ1369" s="16"/>
      <c r="DK1369" s="16"/>
      <c r="DL1369" s="16"/>
      <c r="DM1369" s="16"/>
      <c r="DN1369" s="16"/>
      <c r="DO1369" s="16"/>
      <c r="DP1369" s="16"/>
      <c r="DQ1369" s="16"/>
      <c r="DR1369" s="16"/>
      <c r="DS1369" s="16"/>
      <c r="DT1369" s="16"/>
      <c r="DU1369" s="16"/>
      <c r="DV1369" s="16"/>
      <c r="DW1369" s="16"/>
      <c r="DX1369" s="16"/>
      <c r="DY1369" s="16"/>
      <c r="DZ1369" s="16"/>
      <c r="EA1369" s="16"/>
      <c r="EB1369" s="16"/>
      <c r="EC1369" s="16"/>
      <c r="ED1369" s="16"/>
      <c r="EE1369" s="16"/>
      <c r="EF1369" s="16"/>
      <c r="EG1369" s="16"/>
      <c r="EH1369" s="16"/>
      <c r="EI1369" s="16"/>
      <c r="EJ1369" s="16"/>
      <c r="EK1369" s="16"/>
      <c r="EL1369" s="16"/>
      <c r="EM1369" s="16"/>
      <c r="EN1369" s="16"/>
      <c r="EO1369" s="16"/>
      <c r="EP1369" s="16"/>
      <c r="EQ1369" s="16"/>
      <c r="ER1369" s="16"/>
      <c r="ES1369" s="16"/>
      <c r="ET1369" s="16"/>
      <c r="EU1369" s="16"/>
      <c r="EV1369" s="16"/>
      <c r="EW1369" s="16"/>
      <c r="EX1369" s="16"/>
      <c r="EY1369" s="16"/>
      <c r="EZ1369" s="16"/>
      <c r="FA1369" s="16"/>
      <c r="FB1369" s="16"/>
      <c r="FC1369" s="16"/>
      <c r="FD1369" s="16"/>
      <c r="FE1369" s="16"/>
      <c r="FF1369" s="16"/>
      <c r="FG1369" s="16"/>
      <c r="FH1369" s="16"/>
      <c r="FI1369" s="16"/>
      <c r="FJ1369" s="16"/>
      <c r="FK1369" s="16"/>
      <c r="FL1369" s="16"/>
      <c r="FM1369" s="16"/>
      <c r="FN1369" s="16"/>
      <c r="FO1369" s="16"/>
      <c r="FP1369" s="16"/>
      <c r="FQ1369" s="16"/>
      <c r="FR1369" s="16"/>
      <c r="FS1369" s="16"/>
      <c r="FT1369" s="16"/>
      <c r="FU1369" s="16"/>
      <c r="FV1369" s="16"/>
      <c r="FW1369" s="16"/>
      <c r="FX1369" s="16"/>
      <c r="FY1369" s="16"/>
      <c r="FZ1369" s="16"/>
      <c r="GA1369" s="16"/>
      <c r="GB1369" s="16"/>
      <c r="GC1369" s="16"/>
      <c r="GD1369" s="16"/>
      <c r="GE1369" s="16"/>
      <c r="GF1369" s="16"/>
      <c r="GG1369" s="16"/>
      <c r="GH1369" s="16"/>
      <c r="GI1369" s="16"/>
      <c r="GJ1369" s="16"/>
      <c r="GK1369" s="16"/>
      <c r="GL1369" s="16"/>
      <c r="GM1369" s="16"/>
      <c r="GN1369" s="16"/>
      <c r="GO1369" s="16"/>
      <c r="GP1369" s="16"/>
      <c r="GQ1369" s="16"/>
      <c r="GR1369" s="16"/>
      <c r="GS1369" s="16"/>
      <c r="GT1369" s="16"/>
      <c r="GU1369" s="16"/>
      <c r="GV1369" s="16"/>
      <c r="GW1369" s="16"/>
      <c r="GX1369" s="16"/>
      <c r="GY1369" s="16"/>
      <c r="GZ1369" s="16"/>
      <c r="HA1369" s="16"/>
      <c r="HB1369" s="16"/>
      <c r="HC1369" s="16"/>
      <c r="HD1369" s="16"/>
      <c r="HE1369" s="16"/>
      <c r="HF1369" s="16"/>
      <c r="HG1369" s="16"/>
      <c r="HH1369" s="16"/>
      <c r="HI1369" s="16"/>
      <c r="HJ1369" s="16"/>
      <c r="HK1369" s="16"/>
      <c r="HL1369" s="16"/>
      <c r="HM1369" s="16"/>
      <c r="HN1369" s="16"/>
      <c r="HO1369" s="16"/>
      <c r="HP1369" s="16"/>
      <c r="HQ1369" s="16"/>
      <c r="HR1369" s="16"/>
      <c r="HS1369" s="16"/>
      <c r="HT1369" s="16"/>
      <c r="HU1369" s="16"/>
      <c r="HV1369" s="16"/>
      <c r="HW1369" s="16"/>
      <c r="HX1369" s="16"/>
      <c r="HY1369" s="16"/>
      <c r="HZ1369" s="16"/>
      <c r="IA1369" s="16"/>
      <c r="IB1369" s="16"/>
      <c r="IC1369" s="16"/>
      <c r="ID1369" s="16"/>
      <c r="IE1369" s="16"/>
      <c r="IF1369" s="16"/>
      <c r="IG1369" s="16"/>
      <c r="IH1369" s="16"/>
      <c r="II1369" s="16"/>
      <c r="IJ1369" s="16"/>
      <c r="IK1369" s="16"/>
      <c r="IL1369" s="16"/>
      <c r="IM1369" s="16"/>
      <c r="IN1369" s="16"/>
      <c r="IO1369" s="16"/>
      <c r="IP1369" s="16"/>
      <c r="IQ1369" s="16"/>
      <c r="IR1369" s="16"/>
      <c r="IS1369" s="16"/>
      <c r="IT1369" s="16"/>
      <c r="IU1369" s="16"/>
      <c r="IV1369" s="16"/>
      <c r="IW1369" s="16"/>
      <c r="IX1369" s="16"/>
      <c r="IY1369" s="16"/>
      <c r="IZ1369" s="16"/>
      <c r="JA1369" s="16"/>
      <c r="JB1369" s="16"/>
      <c r="JC1369" s="16"/>
      <c r="JD1369" s="16"/>
      <c r="JE1369" s="16"/>
      <c r="JF1369" s="16"/>
      <c r="JG1369" s="16"/>
      <c r="JH1369" s="16"/>
      <c r="JI1369" s="16"/>
      <c r="JJ1369" s="16"/>
      <c r="JK1369" s="16"/>
      <c r="JL1369" s="16"/>
      <c r="JM1369" s="16"/>
      <c r="JN1369" s="16"/>
      <c r="JO1369" s="16"/>
      <c r="JP1369" s="16"/>
    </row>
    <row r="1370" spans="2:276" s="18" customFormat="1" ht="15.75" customHeight="1" x14ac:dyDescent="0.25">
      <c r="B1370" s="16"/>
      <c r="C1370" s="16"/>
      <c r="D1370" s="16"/>
      <c r="E1370" s="16"/>
      <c r="F1370" s="16"/>
      <c r="G1370" s="16"/>
      <c r="H1370" s="16"/>
      <c r="I1370" s="16"/>
      <c r="J1370" s="16"/>
      <c r="K1370" s="16"/>
      <c r="L1370" s="16"/>
      <c r="M1370" s="16"/>
      <c r="N1370" s="16"/>
      <c r="O1370" s="16"/>
      <c r="P1370" s="16"/>
      <c r="Q1370" s="16"/>
      <c r="R1370" s="16"/>
      <c r="S1370" s="16"/>
      <c r="T1370" s="16"/>
      <c r="U1370" s="16"/>
      <c r="V1370" s="16"/>
      <c r="W1370" s="16"/>
      <c r="X1370" s="16"/>
      <c r="Y1370" s="16"/>
      <c r="Z1370" s="16"/>
      <c r="AA1370" s="16"/>
      <c r="AB1370" s="16"/>
      <c r="AC1370" s="16"/>
      <c r="AD1370" s="16"/>
      <c r="AE1370" s="16"/>
      <c r="AF1370" s="16"/>
      <c r="AG1370" s="16"/>
      <c r="AH1370" s="16"/>
      <c r="AI1370" s="16"/>
      <c r="AJ1370" s="16"/>
      <c r="AK1370" s="16"/>
      <c r="AL1370" s="16"/>
      <c r="AM1370" s="16"/>
      <c r="AN1370" s="16"/>
      <c r="AO1370" s="16"/>
      <c r="AP1370" s="16"/>
      <c r="AQ1370" s="16"/>
      <c r="AR1370" s="16"/>
      <c r="AS1370" s="16"/>
      <c r="AT1370" s="16"/>
      <c r="AU1370" s="16"/>
      <c r="AV1370" s="16"/>
      <c r="AW1370" s="16"/>
      <c r="AX1370" s="16"/>
      <c r="AY1370" s="16"/>
      <c r="AZ1370" s="16"/>
      <c r="BA1370" s="16"/>
      <c r="BB1370" s="16"/>
      <c r="BC1370" s="16"/>
      <c r="BD1370" s="16"/>
      <c r="BE1370" s="16"/>
      <c r="BF1370" s="16"/>
      <c r="BG1370" s="16"/>
      <c r="BH1370" s="16"/>
      <c r="BI1370" s="16"/>
      <c r="BJ1370" s="16"/>
      <c r="BK1370" s="16"/>
      <c r="BL1370" s="16"/>
      <c r="BM1370" s="16"/>
      <c r="BN1370" s="16"/>
      <c r="BO1370" s="16"/>
      <c r="BP1370" s="16"/>
      <c r="BQ1370" s="16"/>
      <c r="BR1370" s="16"/>
      <c r="BS1370" s="16"/>
      <c r="BT1370" s="16"/>
      <c r="BU1370" s="16"/>
      <c r="BV1370" s="16"/>
      <c r="BW1370" s="16"/>
      <c r="BX1370" s="16"/>
      <c r="BY1370" s="16"/>
      <c r="BZ1370" s="16"/>
      <c r="CA1370" s="16"/>
      <c r="CB1370" s="16"/>
      <c r="CC1370" s="16"/>
      <c r="CD1370" s="16"/>
      <c r="CE1370" s="16"/>
      <c r="CF1370" s="16"/>
      <c r="CG1370" s="16"/>
      <c r="CH1370" s="16"/>
      <c r="CI1370" s="16"/>
      <c r="CJ1370" s="16"/>
      <c r="CK1370" s="16"/>
      <c r="CL1370" s="16"/>
      <c r="CM1370" s="16"/>
      <c r="CN1370" s="16"/>
      <c r="CO1370" s="16"/>
      <c r="CP1370" s="16"/>
      <c r="CQ1370" s="16"/>
      <c r="CR1370" s="16"/>
      <c r="CS1370" s="16"/>
      <c r="CT1370" s="16"/>
      <c r="CU1370" s="16"/>
      <c r="CV1370" s="16"/>
      <c r="CW1370" s="16"/>
      <c r="CX1370" s="16"/>
      <c r="CY1370" s="16"/>
      <c r="CZ1370" s="16"/>
      <c r="DA1370" s="16"/>
      <c r="DB1370" s="16"/>
      <c r="DC1370" s="16"/>
      <c r="DD1370" s="16"/>
      <c r="DE1370" s="16"/>
      <c r="DF1370" s="16"/>
      <c r="DG1370" s="16"/>
      <c r="DH1370" s="16"/>
      <c r="DI1370" s="16"/>
      <c r="DJ1370" s="16"/>
      <c r="DK1370" s="16"/>
      <c r="DL1370" s="16"/>
      <c r="DM1370" s="16"/>
      <c r="DN1370" s="16"/>
      <c r="DO1370" s="16"/>
      <c r="DP1370" s="16"/>
      <c r="DQ1370" s="16"/>
      <c r="DR1370" s="16"/>
      <c r="DS1370" s="16"/>
      <c r="DT1370" s="16"/>
      <c r="DU1370" s="16"/>
      <c r="DV1370" s="16"/>
      <c r="DW1370" s="16"/>
      <c r="DX1370" s="16"/>
      <c r="DY1370" s="16"/>
      <c r="DZ1370" s="16"/>
      <c r="EA1370" s="16"/>
      <c r="EB1370" s="16"/>
      <c r="EC1370" s="16"/>
      <c r="ED1370" s="16"/>
      <c r="EE1370" s="16"/>
      <c r="EF1370" s="16"/>
      <c r="EG1370" s="16"/>
      <c r="EH1370" s="16"/>
      <c r="EI1370" s="16"/>
      <c r="EJ1370" s="16"/>
      <c r="EK1370" s="16"/>
      <c r="EL1370" s="16"/>
      <c r="EM1370" s="16"/>
      <c r="EN1370" s="16"/>
      <c r="EO1370" s="16"/>
      <c r="EP1370" s="16"/>
      <c r="EQ1370" s="16"/>
      <c r="ER1370" s="16"/>
      <c r="ES1370" s="16"/>
      <c r="ET1370" s="16"/>
      <c r="EU1370" s="16"/>
      <c r="EV1370" s="16"/>
      <c r="EW1370" s="16"/>
      <c r="EX1370" s="16"/>
      <c r="EY1370" s="16"/>
      <c r="EZ1370" s="16"/>
      <c r="FA1370" s="16"/>
      <c r="FB1370" s="16"/>
      <c r="FC1370" s="16"/>
      <c r="FD1370" s="16"/>
      <c r="FE1370" s="16"/>
      <c r="FF1370" s="16"/>
      <c r="FG1370" s="16"/>
      <c r="FH1370" s="16"/>
      <c r="FI1370" s="16"/>
      <c r="FJ1370" s="16"/>
      <c r="FK1370" s="16"/>
      <c r="FL1370" s="16"/>
      <c r="FM1370" s="16"/>
      <c r="FN1370" s="16"/>
      <c r="FO1370" s="16"/>
      <c r="FP1370" s="16"/>
      <c r="FQ1370" s="16"/>
      <c r="FR1370" s="16"/>
      <c r="FS1370" s="16"/>
      <c r="FT1370" s="16"/>
      <c r="FU1370" s="16"/>
      <c r="FV1370" s="16"/>
      <c r="FW1370" s="16"/>
      <c r="FX1370" s="16"/>
      <c r="FY1370" s="16"/>
      <c r="FZ1370" s="16"/>
      <c r="GA1370" s="16"/>
      <c r="GB1370" s="16"/>
      <c r="GC1370" s="16"/>
      <c r="GD1370" s="16"/>
      <c r="GE1370" s="16"/>
      <c r="GF1370" s="16"/>
      <c r="GG1370" s="16"/>
      <c r="GH1370" s="16"/>
      <c r="GI1370" s="16"/>
      <c r="GJ1370" s="16"/>
      <c r="GK1370" s="16"/>
      <c r="GL1370" s="16"/>
      <c r="GM1370" s="16"/>
      <c r="GN1370" s="16"/>
      <c r="GO1370" s="16"/>
      <c r="GP1370" s="16"/>
      <c r="GQ1370" s="16"/>
      <c r="GR1370" s="16"/>
      <c r="GS1370" s="16"/>
      <c r="GT1370" s="16"/>
      <c r="GU1370" s="16"/>
      <c r="GV1370" s="16"/>
      <c r="GW1370" s="16"/>
      <c r="GX1370" s="16"/>
      <c r="GY1370" s="16"/>
      <c r="GZ1370" s="16"/>
      <c r="HA1370" s="16"/>
      <c r="HB1370" s="16"/>
      <c r="HC1370" s="16"/>
      <c r="HD1370" s="16"/>
      <c r="HE1370" s="16"/>
      <c r="HF1370" s="16"/>
      <c r="HG1370" s="16"/>
      <c r="HH1370" s="16"/>
      <c r="HI1370" s="16"/>
      <c r="HJ1370" s="16"/>
      <c r="HK1370" s="16"/>
      <c r="HL1370" s="16"/>
      <c r="HM1370" s="16"/>
      <c r="HN1370" s="16"/>
      <c r="HO1370" s="16"/>
      <c r="HP1370" s="16"/>
      <c r="HQ1370" s="16"/>
      <c r="HR1370" s="16"/>
      <c r="HS1370" s="16"/>
      <c r="HT1370" s="16"/>
      <c r="HU1370" s="16"/>
      <c r="HV1370" s="16"/>
      <c r="HW1370" s="16"/>
      <c r="HX1370" s="16"/>
      <c r="HY1370" s="16"/>
      <c r="HZ1370" s="16"/>
      <c r="IA1370" s="16"/>
      <c r="IB1370" s="16"/>
      <c r="IC1370" s="16"/>
      <c r="ID1370" s="16"/>
      <c r="IE1370" s="16"/>
      <c r="IF1370" s="16"/>
      <c r="IG1370" s="16"/>
      <c r="IH1370" s="16"/>
      <c r="II1370" s="16"/>
      <c r="IJ1370" s="16"/>
      <c r="IK1370" s="16"/>
      <c r="IL1370" s="16"/>
      <c r="IM1370" s="16"/>
      <c r="IN1370" s="16"/>
      <c r="IO1370" s="16"/>
      <c r="IP1370" s="16"/>
      <c r="IQ1370" s="16"/>
      <c r="IR1370" s="16"/>
      <c r="IS1370" s="16"/>
      <c r="IT1370" s="16"/>
      <c r="IU1370" s="16"/>
      <c r="IV1370" s="16"/>
      <c r="IW1370" s="16"/>
      <c r="IX1370" s="16"/>
      <c r="IY1370" s="16"/>
      <c r="IZ1370" s="16"/>
      <c r="JA1370" s="16"/>
      <c r="JB1370" s="16"/>
      <c r="JC1370" s="16"/>
      <c r="JD1370" s="16"/>
      <c r="JE1370" s="16"/>
      <c r="JF1370" s="16"/>
      <c r="JG1370" s="16"/>
      <c r="JH1370" s="16"/>
      <c r="JI1370" s="16"/>
      <c r="JJ1370" s="16"/>
      <c r="JK1370" s="16"/>
      <c r="JL1370" s="16"/>
      <c r="JM1370" s="16"/>
      <c r="JN1370" s="16"/>
      <c r="JO1370" s="16"/>
      <c r="JP1370" s="16"/>
    </row>
    <row r="1371" spans="2:276" s="18" customFormat="1" ht="15.75" customHeight="1" x14ac:dyDescent="0.25">
      <c r="B1371" s="16"/>
      <c r="C1371" s="16"/>
      <c r="D1371" s="16"/>
      <c r="E1371" s="16"/>
      <c r="F1371" s="16"/>
      <c r="G1371" s="16"/>
      <c r="H1371" s="16"/>
      <c r="I1371" s="16"/>
      <c r="J1371" s="16"/>
      <c r="K1371" s="16"/>
      <c r="L1371" s="16"/>
      <c r="M1371" s="16"/>
      <c r="N1371" s="16"/>
      <c r="O1371" s="16"/>
      <c r="P1371" s="16"/>
      <c r="Q1371" s="16"/>
      <c r="R1371" s="16"/>
      <c r="S1371" s="16"/>
      <c r="T1371" s="16"/>
      <c r="U1371" s="16"/>
      <c r="V1371" s="16"/>
      <c r="W1371" s="16"/>
      <c r="X1371" s="16"/>
      <c r="Y1371" s="16"/>
      <c r="Z1371" s="16"/>
      <c r="AA1371" s="16"/>
      <c r="AB1371" s="16"/>
      <c r="AC1371" s="16"/>
      <c r="AD1371" s="16"/>
      <c r="AE1371" s="16"/>
      <c r="AF1371" s="16"/>
      <c r="AG1371" s="16"/>
      <c r="AH1371" s="16"/>
      <c r="AI1371" s="16"/>
      <c r="AJ1371" s="16"/>
      <c r="AK1371" s="16"/>
      <c r="AL1371" s="16"/>
      <c r="AM1371" s="16"/>
      <c r="AN1371" s="16"/>
      <c r="AO1371" s="16"/>
      <c r="AP1371" s="16"/>
      <c r="AQ1371" s="16"/>
      <c r="AR1371" s="16"/>
      <c r="AS1371" s="16"/>
      <c r="AT1371" s="16"/>
      <c r="AU1371" s="16"/>
      <c r="AV1371" s="16"/>
      <c r="AW1371" s="16"/>
      <c r="AX1371" s="16"/>
      <c r="AY1371" s="16"/>
      <c r="AZ1371" s="16"/>
      <c r="BA1371" s="16"/>
      <c r="BB1371" s="16"/>
      <c r="BC1371" s="16"/>
      <c r="BD1371" s="16"/>
      <c r="BE1371" s="16"/>
      <c r="BF1371" s="16"/>
      <c r="BG1371" s="16"/>
      <c r="BH1371" s="16"/>
      <c r="BI1371" s="16"/>
      <c r="BJ1371" s="16"/>
      <c r="BK1371" s="16"/>
      <c r="BL1371" s="16"/>
      <c r="BM1371" s="16"/>
      <c r="BN1371" s="16"/>
      <c r="BO1371" s="16"/>
      <c r="BP1371" s="16"/>
      <c r="BQ1371" s="16"/>
      <c r="BR1371" s="16"/>
      <c r="BS1371" s="16"/>
      <c r="BT1371" s="16"/>
      <c r="BU1371" s="16"/>
      <c r="BV1371" s="16"/>
      <c r="BW1371" s="16"/>
      <c r="BX1371" s="16"/>
      <c r="BY1371" s="16"/>
      <c r="BZ1371" s="16"/>
      <c r="CA1371" s="16"/>
      <c r="CB1371" s="16"/>
      <c r="CC1371" s="16"/>
      <c r="CD1371" s="16"/>
      <c r="CE1371" s="16"/>
      <c r="CF1371" s="16"/>
      <c r="CG1371" s="16"/>
      <c r="CH1371" s="16"/>
      <c r="CI1371" s="16"/>
      <c r="CJ1371" s="16"/>
      <c r="CK1371" s="16"/>
      <c r="CL1371" s="16"/>
      <c r="CM1371" s="16"/>
      <c r="CN1371" s="16"/>
      <c r="CO1371" s="16"/>
      <c r="CP1371" s="16"/>
      <c r="CQ1371" s="16"/>
      <c r="CR1371" s="16"/>
      <c r="CS1371" s="16"/>
      <c r="CT1371" s="16"/>
      <c r="CU1371" s="16"/>
      <c r="CV1371" s="16"/>
      <c r="CW1371" s="16"/>
      <c r="CX1371" s="16"/>
      <c r="CY1371" s="16"/>
      <c r="CZ1371" s="16"/>
      <c r="DA1371" s="16"/>
      <c r="DB1371" s="16"/>
      <c r="DC1371" s="16"/>
      <c r="DD1371" s="16"/>
      <c r="DE1371" s="16"/>
      <c r="DF1371" s="16"/>
      <c r="DG1371" s="16"/>
      <c r="DH1371" s="16"/>
      <c r="DI1371" s="16"/>
      <c r="DJ1371" s="16"/>
      <c r="DK1371" s="16"/>
      <c r="DL1371" s="16"/>
      <c r="DM1371" s="16"/>
      <c r="DN1371" s="16"/>
      <c r="DO1371" s="16"/>
      <c r="DP1371" s="16"/>
      <c r="DQ1371" s="16"/>
      <c r="DR1371" s="16"/>
      <c r="DS1371" s="16"/>
      <c r="DT1371" s="16"/>
      <c r="DU1371" s="16"/>
      <c r="DV1371" s="16"/>
      <c r="DW1371" s="16"/>
      <c r="DX1371" s="16"/>
      <c r="DY1371" s="16"/>
      <c r="DZ1371" s="16"/>
      <c r="EA1371" s="16"/>
      <c r="EB1371" s="16"/>
      <c r="EC1371" s="16"/>
      <c r="ED1371" s="16"/>
      <c r="EE1371" s="16"/>
      <c r="EF1371" s="16"/>
      <c r="EG1371" s="16"/>
      <c r="EH1371" s="16"/>
      <c r="EI1371" s="16"/>
      <c r="EJ1371" s="16"/>
      <c r="EK1371" s="16"/>
      <c r="EL1371" s="16"/>
      <c r="EM1371" s="16"/>
      <c r="EN1371" s="16"/>
      <c r="EO1371" s="16"/>
      <c r="EP1371" s="16"/>
      <c r="EQ1371" s="16"/>
      <c r="ER1371" s="16"/>
      <c r="ES1371" s="16"/>
      <c r="ET1371" s="16"/>
      <c r="EU1371" s="16"/>
      <c r="EV1371" s="16"/>
      <c r="EW1371" s="16"/>
      <c r="EX1371" s="16"/>
      <c r="EY1371" s="16"/>
      <c r="EZ1371" s="16"/>
      <c r="FA1371" s="16"/>
      <c r="FB1371" s="16"/>
      <c r="FC1371" s="16"/>
      <c r="FD1371" s="16"/>
      <c r="FE1371" s="16"/>
      <c r="FF1371" s="16"/>
      <c r="FG1371" s="16"/>
      <c r="FH1371" s="16"/>
      <c r="FI1371" s="16"/>
      <c r="FJ1371" s="16"/>
      <c r="FK1371" s="16"/>
      <c r="FL1371" s="16"/>
      <c r="FM1371" s="16"/>
      <c r="FN1371" s="16"/>
      <c r="FO1371" s="16"/>
      <c r="FP1371" s="16"/>
      <c r="FQ1371" s="16"/>
      <c r="FR1371" s="16"/>
      <c r="FS1371" s="16"/>
      <c r="FT1371" s="16"/>
      <c r="FU1371" s="16"/>
      <c r="FV1371" s="16"/>
      <c r="FW1371" s="16"/>
      <c r="FX1371" s="16"/>
      <c r="FY1371" s="16"/>
      <c r="FZ1371" s="16"/>
      <c r="GA1371" s="16"/>
      <c r="GB1371" s="16"/>
      <c r="GC1371" s="16"/>
      <c r="GD1371" s="16"/>
      <c r="GE1371" s="16"/>
      <c r="GF1371" s="16"/>
      <c r="GG1371" s="16"/>
      <c r="GH1371" s="16"/>
      <c r="GI1371" s="16"/>
      <c r="GJ1371" s="16"/>
      <c r="GK1371" s="16"/>
      <c r="GL1371" s="16"/>
      <c r="GM1371" s="16"/>
      <c r="GN1371" s="16"/>
      <c r="GO1371" s="16"/>
      <c r="GP1371" s="16"/>
      <c r="GQ1371" s="16"/>
      <c r="GR1371" s="16"/>
      <c r="GS1371" s="16"/>
      <c r="GT1371" s="16"/>
      <c r="GU1371" s="16"/>
      <c r="GV1371" s="16"/>
      <c r="GW1371" s="16"/>
      <c r="GX1371" s="16"/>
      <c r="GY1371" s="16"/>
      <c r="GZ1371" s="16"/>
      <c r="HA1371" s="16"/>
      <c r="HB1371" s="16"/>
      <c r="HC1371" s="16"/>
      <c r="HD1371" s="16"/>
      <c r="HE1371" s="16"/>
      <c r="HF1371" s="16"/>
      <c r="HG1371" s="16"/>
      <c r="HH1371" s="16"/>
      <c r="HI1371" s="16"/>
      <c r="HJ1371" s="16"/>
      <c r="HK1371" s="16"/>
      <c r="HL1371" s="16"/>
      <c r="HM1371" s="16"/>
      <c r="HN1371" s="16"/>
      <c r="HO1371" s="16"/>
      <c r="HP1371" s="16"/>
      <c r="HQ1371" s="16"/>
      <c r="HR1371" s="16"/>
      <c r="HS1371" s="16"/>
      <c r="HT1371" s="16"/>
      <c r="HU1371" s="16"/>
      <c r="HV1371" s="16"/>
      <c r="HW1371" s="16"/>
      <c r="HX1371" s="16"/>
      <c r="HY1371" s="16"/>
      <c r="HZ1371" s="16"/>
      <c r="IA1371" s="16"/>
      <c r="IB1371" s="16"/>
      <c r="IC1371" s="16"/>
      <c r="ID1371" s="16"/>
      <c r="IE1371" s="16"/>
      <c r="IF1371" s="16"/>
      <c r="IG1371" s="16"/>
      <c r="IH1371" s="16"/>
      <c r="II1371" s="16"/>
      <c r="IJ1371" s="16"/>
      <c r="IK1371" s="16"/>
      <c r="IL1371" s="16"/>
      <c r="IM1371" s="16"/>
      <c r="IN1371" s="16"/>
      <c r="IO1371" s="16"/>
      <c r="IP1371" s="16"/>
      <c r="IQ1371" s="16"/>
      <c r="IR1371" s="16"/>
      <c r="IS1371" s="16"/>
      <c r="IT1371" s="16"/>
      <c r="IU1371" s="16"/>
      <c r="IV1371" s="16"/>
      <c r="IW1371" s="16"/>
      <c r="IX1371" s="16"/>
      <c r="IY1371" s="16"/>
      <c r="IZ1371" s="16"/>
      <c r="JA1371" s="16"/>
      <c r="JB1371" s="16"/>
      <c r="JC1371" s="16"/>
      <c r="JD1371" s="16"/>
      <c r="JE1371" s="16"/>
      <c r="JF1371" s="16"/>
      <c r="JG1371" s="16"/>
      <c r="JH1371" s="16"/>
      <c r="JI1371" s="16"/>
      <c r="JJ1371" s="16"/>
      <c r="JK1371" s="16"/>
      <c r="JL1371" s="16"/>
      <c r="JM1371" s="16"/>
      <c r="JN1371" s="16"/>
      <c r="JO1371" s="16"/>
      <c r="JP1371" s="16"/>
    </row>
    <row r="1372" spans="2:276" s="18" customFormat="1" ht="15.75" customHeight="1" x14ac:dyDescent="0.25">
      <c r="B1372" s="16"/>
      <c r="C1372" s="16"/>
      <c r="D1372" s="16"/>
      <c r="E1372" s="16"/>
      <c r="F1372" s="16"/>
      <c r="G1372" s="16"/>
      <c r="H1372" s="16"/>
      <c r="I1372" s="16"/>
      <c r="J1372" s="16"/>
      <c r="K1372" s="16"/>
      <c r="L1372" s="16"/>
      <c r="M1372" s="16"/>
      <c r="N1372" s="16"/>
      <c r="O1372" s="16"/>
      <c r="P1372" s="16"/>
      <c r="Q1372" s="16"/>
      <c r="R1372" s="16"/>
      <c r="S1372" s="16"/>
      <c r="T1372" s="16"/>
      <c r="U1372" s="16"/>
      <c r="V1372" s="16"/>
      <c r="W1372" s="16"/>
      <c r="X1372" s="16"/>
      <c r="Y1372" s="16"/>
      <c r="Z1372" s="16"/>
      <c r="AA1372" s="16"/>
      <c r="AB1372" s="16"/>
      <c r="AC1372" s="16"/>
      <c r="AD1372" s="16"/>
      <c r="AE1372" s="16"/>
      <c r="AF1372" s="16"/>
      <c r="AG1372" s="16"/>
      <c r="AH1372" s="16"/>
      <c r="AI1372" s="16"/>
      <c r="AJ1372" s="16"/>
      <c r="AK1372" s="16"/>
      <c r="AL1372" s="16"/>
      <c r="AM1372" s="16"/>
      <c r="AN1372" s="16"/>
      <c r="AO1372" s="16"/>
      <c r="AP1372" s="16"/>
      <c r="AQ1372" s="16"/>
      <c r="AR1372" s="16"/>
      <c r="AS1372" s="16"/>
      <c r="AT1372" s="16"/>
      <c r="AU1372" s="16"/>
      <c r="AV1372" s="16"/>
      <c r="AW1372" s="16"/>
      <c r="AX1372" s="16"/>
      <c r="AY1372" s="16"/>
      <c r="AZ1372" s="16"/>
      <c r="BA1372" s="16"/>
      <c r="BB1372" s="16"/>
      <c r="BC1372" s="16"/>
      <c r="BD1372" s="16"/>
      <c r="BE1372" s="16"/>
      <c r="BF1372" s="16"/>
      <c r="BG1372" s="16"/>
      <c r="BH1372" s="16"/>
      <c r="BI1372" s="16"/>
      <c r="BJ1372" s="16"/>
      <c r="BK1372" s="16"/>
      <c r="BL1372" s="16"/>
      <c r="BM1372" s="16"/>
      <c r="BN1372" s="16"/>
      <c r="BO1372" s="16"/>
      <c r="BP1372" s="16"/>
      <c r="BQ1372" s="16"/>
      <c r="BR1372" s="16"/>
      <c r="BS1372" s="16"/>
      <c r="BT1372" s="16"/>
      <c r="BU1372" s="16"/>
      <c r="BV1372" s="16"/>
      <c r="BW1372" s="16"/>
      <c r="BX1372" s="16"/>
      <c r="BY1372" s="16"/>
      <c r="BZ1372" s="16"/>
      <c r="CA1372" s="16"/>
      <c r="CB1372" s="16"/>
      <c r="CC1372" s="16"/>
      <c r="CD1372" s="16"/>
      <c r="CE1372" s="16"/>
      <c r="CF1372" s="16"/>
      <c r="CG1372" s="16"/>
      <c r="CH1372" s="16"/>
      <c r="CI1372" s="16"/>
      <c r="CJ1372" s="16"/>
      <c r="CK1372" s="16"/>
      <c r="CL1372" s="16"/>
      <c r="CM1372" s="16"/>
      <c r="CN1372" s="16"/>
      <c r="CO1372" s="16"/>
      <c r="CP1372" s="16"/>
      <c r="CQ1372" s="16"/>
      <c r="CR1372" s="16"/>
      <c r="CS1372" s="16"/>
      <c r="CT1372" s="16"/>
      <c r="CU1372" s="16"/>
      <c r="CV1372" s="16"/>
      <c r="CW1372" s="16"/>
      <c r="CX1372" s="16"/>
      <c r="CY1372" s="16"/>
      <c r="CZ1372" s="16"/>
      <c r="DA1372" s="16"/>
      <c r="DB1372" s="16"/>
      <c r="DC1372" s="16"/>
      <c r="DD1372" s="16"/>
      <c r="DE1372" s="16"/>
      <c r="DF1372" s="16"/>
      <c r="DG1372" s="16"/>
      <c r="DH1372" s="16"/>
      <c r="DI1372" s="16"/>
      <c r="DJ1372" s="16"/>
      <c r="DK1372" s="16"/>
      <c r="DL1372" s="16"/>
      <c r="DM1372" s="16"/>
      <c r="DN1372" s="16"/>
      <c r="DO1372" s="16"/>
      <c r="DP1372" s="16"/>
      <c r="DQ1372" s="16"/>
      <c r="DR1372" s="16"/>
      <c r="DS1372" s="16"/>
      <c r="DT1372" s="16"/>
      <c r="DU1372" s="16"/>
      <c r="DV1372" s="16"/>
      <c r="DW1372" s="16"/>
      <c r="DX1372" s="16"/>
      <c r="DY1372" s="16"/>
      <c r="DZ1372" s="16"/>
      <c r="EA1372" s="16"/>
      <c r="EB1372" s="16"/>
      <c r="EC1372" s="16"/>
      <c r="ED1372" s="16"/>
      <c r="EE1372" s="16"/>
      <c r="EF1372" s="16"/>
      <c r="EG1372" s="16"/>
      <c r="EH1372" s="16"/>
      <c r="EI1372" s="16"/>
      <c r="EJ1372" s="16"/>
      <c r="EK1372" s="16"/>
      <c r="EL1372" s="16"/>
      <c r="EM1372" s="16"/>
      <c r="EN1372" s="16"/>
      <c r="EO1372" s="16"/>
      <c r="EP1372" s="16"/>
      <c r="EQ1372" s="16"/>
      <c r="ER1372" s="16"/>
      <c r="ES1372" s="16"/>
      <c r="ET1372" s="16"/>
      <c r="EU1372" s="16"/>
      <c r="EV1372" s="16"/>
      <c r="EW1372" s="16"/>
      <c r="EX1372" s="16"/>
      <c r="EY1372" s="16"/>
      <c r="EZ1372" s="16"/>
      <c r="FA1372" s="16"/>
      <c r="FB1372" s="16"/>
      <c r="FC1372" s="16"/>
      <c r="FD1372" s="16"/>
      <c r="FE1372" s="16"/>
      <c r="FF1372" s="16"/>
      <c r="FG1372" s="16"/>
      <c r="FH1372" s="16"/>
      <c r="FI1372" s="16"/>
      <c r="FJ1372" s="16"/>
      <c r="FK1372" s="16"/>
      <c r="FL1372" s="16"/>
      <c r="FM1372" s="16"/>
      <c r="FN1372" s="16"/>
      <c r="FO1372" s="16"/>
      <c r="FP1372" s="16"/>
      <c r="FQ1372" s="16"/>
      <c r="FR1372" s="16"/>
      <c r="FS1372" s="16"/>
      <c r="FT1372" s="16"/>
      <c r="FU1372" s="16"/>
      <c r="FV1372" s="16"/>
      <c r="FW1372" s="16"/>
      <c r="FX1372" s="16"/>
      <c r="FY1372" s="16"/>
      <c r="FZ1372" s="16"/>
      <c r="GA1372" s="16"/>
      <c r="GB1372" s="16"/>
      <c r="GC1372" s="16"/>
      <c r="GD1372" s="16"/>
      <c r="GE1372" s="16"/>
      <c r="GF1372" s="16"/>
      <c r="GG1372" s="16"/>
      <c r="GH1372" s="16"/>
      <c r="GI1372" s="16"/>
      <c r="GJ1372" s="16"/>
      <c r="GK1372" s="16"/>
      <c r="GL1372" s="16"/>
      <c r="GM1372" s="16"/>
      <c r="GN1372" s="16"/>
      <c r="GO1372" s="16"/>
      <c r="GP1372" s="16"/>
      <c r="GQ1372" s="16"/>
      <c r="GR1372" s="16"/>
      <c r="GS1372" s="16"/>
      <c r="GT1372" s="16"/>
      <c r="GU1372" s="16"/>
      <c r="GV1372" s="16"/>
      <c r="GW1372" s="16"/>
      <c r="GX1372" s="16"/>
      <c r="GY1372" s="16"/>
      <c r="GZ1372" s="16"/>
      <c r="HA1372" s="16"/>
      <c r="HB1372" s="16"/>
      <c r="HC1372" s="16"/>
      <c r="HD1372" s="16"/>
      <c r="HE1372" s="16"/>
      <c r="HF1372" s="16"/>
      <c r="HG1372" s="16"/>
      <c r="HH1372" s="16"/>
      <c r="HI1372" s="16"/>
      <c r="HJ1372" s="16"/>
      <c r="HK1372" s="16"/>
      <c r="HL1372" s="16"/>
      <c r="HM1372" s="16"/>
      <c r="HN1372" s="16"/>
      <c r="HO1372" s="16"/>
      <c r="HP1372" s="16"/>
      <c r="HQ1372" s="16"/>
      <c r="HR1372" s="16"/>
      <c r="HS1372" s="16"/>
      <c r="HT1372" s="16"/>
      <c r="HU1372" s="16"/>
      <c r="HV1372" s="16"/>
      <c r="HW1372" s="16"/>
      <c r="HX1372" s="16"/>
      <c r="HY1372" s="16"/>
      <c r="HZ1372" s="16"/>
      <c r="IA1372" s="16"/>
      <c r="IB1372" s="16"/>
      <c r="IC1372" s="16"/>
      <c r="ID1372" s="16"/>
      <c r="IE1372" s="16"/>
      <c r="IF1372" s="16"/>
      <c r="IG1372" s="16"/>
      <c r="IH1372" s="16"/>
      <c r="II1372" s="16"/>
      <c r="IJ1372" s="16"/>
      <c r="IK1372" s="16"/>
      <c r="IL1372" s="16"/>
      <c r="IM1372" s="16"/>
      <c r="IN1372" s="16"/>
      <c r="IO1372" s="16"/>
      <c r="IP1372" s="16"/>
      <c r="IQ1372" s="16"/>
      <c r="IR1372" s="16"/>
      <c r="IS1372" s="16"/>
      <c r="IT1372" s="16"/>
      <c r="IU1372" s="16"/>
      <c r="IV1372" s="16"/>
      <c r="IW1372" s="16"/>
      <c r="IX1372" s="16"/>
      <c r="IY1372" s="16"/>
      <c r="IZ1372" s="16"/>
      <c r="JA1372" s="16"/>
      <c r="JB1372" s="16"/>
      <c r="JC1372" s="16"/>
      <c r="JD1372" s="16"/>
      <c r="JE1372" s="16"/>
      <c r="JF1372" s="16"/>
      <c r="JG1372" s="16"/>
      <c r="JH1372" s="16"/>
      <c r="JI1372" s="16"/>
      <c r="JJ1372" s="16"/>
      <c r="JK1372" s="16"/>
      <c r="JL1372" s="16"/>
      <c r="JM1372" s="16"/>
      <c r="JN1372" s="16"/>
      <c r="JO1372" s="16"/>
      <c r="JP1372" s="16"/>
    </row>
    <row r="1373" spans="2:276" s="18" customFormat="1" ht="15.75" customHeight="1" x14ac:dyDescent="0.25">
      <c r="B1373" s="16"/>
      <c r="C1373" s="16"/>
      <c r="D1373" s="16"/>
      <c r="E1373" s="16"/>
      <c r="F1373" s="16"/>
      <c r="G1373" s="16"/>
      <c r="H1373" s="16"/>
      <c r="I1373" s="16"/>
      <c r="J1373" s="16"/>
      <c r="K1373" s="16"/>
      <c r="L1373" s="16"/>
      <c r="M1373" s="16"/>
      <c r="N1373" s="16"/>
      <c r="O1373" s="16"/>
      <c r="P1373" s="16"/>
      <c r="Q1373" s="16"/>
      <c r="R1373" s="16"/>
      <c r="S1373" s="16"/>
      <c r="T1373" s="16"/>
      <c r="U1373" s="16"/>
      <c r="V1373" s="16"/>
      <c r="W1373" s="16"/>
      <c r="X1373" s="16"/>
      <c r="Y1373" s="16"/>
      <c r="Z1373" s="16"/>
      <c r="AA1373" s="16"/>
      <c r="AB1373" s="16"/>
      <c r="AC1373" s="16"/>
      <c r="AD1373" s="16"/>
      <c r="AE1373" s="16"/>
      <c r="AF1373" s="16"/>
      <c r="AG1373" s="16"/>
      <c r="AH1373" s="16"/>
      <c r="AI1373" s="16"/>
      <c r="AJ1373" s="16"/>
      <c r="AK1373" s="16"/>
      <c r="AL1373" s="16"/>
      <c r="AM1373" s="16"/>
      <c r="AN1373" s="16"/>
      <c r="AO1373" s="16"/>
      <c r="AP1373" s="16"/>
      <c r="AQ1373" s="16"/>
      <c r="AR1373" s="16"/>
      <c r="AS1373" s="16"/>
      <c r="AT1373" s="16"/>
      <c r="AU1373" s="16"/>
      <c r="AV1373" s="16"/>
      <c r="AW1373" s="16"/>
      <c r="AX1373" s="16"/>
      <c r="AY1373" s="16"/>
      <c r="AZ1373" s="16"/>
      <c r="BA1373" s="16"/>
      <c r="BB1373" s="16"/>
      <c r="BC1373" s="16"/>
      <c r="BD1373" s="16"/>
      <c r="BE1373" s="16"/>
      <c r="BF1373" s="16"/>
      <c r="BG1373" s="16"/>
      <c r="BH1373" s="16"/>
      <c r="BI1373" s="16"/>
      <c r="BJ1373" s="16"/>
      <c r="BK1373" s="16"/>
      <c r="BL1373" s="16"/>
      <c r="BM1373" s="16"/>
      <c r="BN1373" s="16"/>
      <c r="BO1373" s="16"/>
      <c r="BP1373" s="16"/>
      <c r="BQ1373" s="16"/>
      <c r="BR1373" s="16"/>
      <c r="BS1373" s="16"/>
      <c r="BT1373" s="16"/>
      <c r="BU1373" s="16"/>
      <c r="BV1373" s="16"/>
      <c r="BW1373" s="16"/>
      <c r="BX1373" s="16"/>
      <c r="BY1373" s="16"/>
      <c r="BZ1373" s="16"/>
      <c r="CA1373" s="16"/>
      <c r="CB1373" s="16"/>
      <c r="CC1373" s="16"/>
      <c r="CD1373" s="16"/>
      <c r="CE1373" s="16"/>
      <c r="CF1373" s="16"/>
      <c r="CG1373" s="16"/>
      <c r="CH1373" s="16"/>
      <c r="CI1373" s="16"/>
      <c r="CJ1373" s="16"/>
      <c r="CK1373" s="16"/>
      <c r="CL1373" s="16"/>
      <c r="CM1373" s="16"/>
      <c r="CN1373" s="16"/>
      <c r="CO1373" s="16"/>
      <c r="CP1373" s="16"/>
      <c r="CQ1373" s="16"/>
      <c r="CR1373" s="16"/>
      <c r="CS1373" s="16"/>
      <c r="CT1373" s="16"/>
      <c r="CU1373" s="16"/>
      <c r="CV1373" s="16"/>
      <c r="CW1373" s="16"/>
      <c r="CX1373" s="16"/>
      <c r="CY1373" s="16"/>
      <c r="CZ1373" s="16"/>
      <c r="DA1373" s="16"/>
      <c r="DB1373" s="16"/>
      <c r="DC1373" s="16"/>
      <c r="DD1373" s="16"/>
      <c r="DE1373" s="16"/>
      <c r="DF1373" s="16"/>
      <c r="DG1373" s="16"/>
      <c r="DH1373" s="16"/>
      <c r="DI1373" s="16"/>
      <c r="DJ1373" s="16"/>
      <c r="DK1373" s="16"/>
      <c r="DL1373" s="16"/>
      <c r="DM1373" s="16"/>
      <c r="DN1373" s="16"/>
      <c r="DO1373" s="16"/>
      <c r="DP1373" s="16"/>
      <c r="DQ1373" s="16"/>
      <c r="DR1373" s="16"/>
      <c r="DS1373" s="16"/>
      <c r="DT1373" s="16"/>
      <c r="DU1373" s="16"/>
      <c r="DV1373" s="16"/>
      <c r="DW1373" s="16"/>
      <c r="DX1373" s="16"/>
      <c r="DY1373" s="16"/>
      <c r="DZ1373" s="16"/>
      <c r="EA1373" s="16"/>
      <c r="EB1373" s="16"/>
      <c r="EC1373" s="16"/>
      <c r="ED1373" s="16"/>
      <c r="EE1373" s="16"/>
      <c r="EF1373" s="16"/>
      <c r="EG1373" s="16"/>
      <c r="EH1373" s="16"/>
      <c r="EI1373" s="16"/>
      <c r="EJ1373" s="16"/>
      <c r="EK1373" s="16"/>
      <c r="EL1373" s="16"/>
      <c r="EM1373" s="16"/>
      <c r="EN1373" s="16"/>
      <c r="EO1373" s="16"/>
      <c r="EP1373" s="16"/>
      <c r="EQ1373" s="16"/>
      <c r="ER1373" s="16"/>
      <c r="ES1373" s="16"/>
      <c r="ET1373" s="16"/>
      <c r="EU1373" s="16"/>
      <c r="EV1373" s="16"/>
      <c r="EW1373" s="16"/>
      <c r="EX1373" s="16"/>
      <c r="EY1373" s="16"/>
      <c r="EZ1373" s="16"/>
      <c r="FA1373" s="16"/>
      <c r="FB1373" s="16"/>
      <c r="FC1373" s="16"/>
      <c r="FD1373" s="16"/>
      <c r="FE1373" s="16"/>
      <c r="FF1373" s="16"/>
      <c r="FG1373" s="16"/>
      <c r="FH1373" s="16"/>
      <c r="FI1373" s="16"/>
      <c r="FJ1373" s="16"/>
      <c r="FK1373" s="16"/>
      <c r="FL1373" s="16"/>
      <c r="FM1373" s="16"/>
      <c r="FN1373" s="16"/>
      <c r="FO1373" s="16"/>
      <c r="FP1373" s="16"/>
      <c r="FQ1373" s="16"/>
      <c r="FR1373" s="16"/>
      <c r="FS1373" s="16"/>
      <c r="FT1373" s="16"/>
      <c r="FU1373" s="16"/>
      <c r="FV1373" s="16"/>
      <c r="FW1373" s="16"/>
      <c r="FX1373" s="16"/>
      <c r="FY1373" s="16"/>
      <c r="FZ1373" s="16"/>
      <c r="GA1373" s="16"/>
      <c r="GB1373" s="16"/>
      <c r="GC1373" s="16"/>
      <c r="GD1373" s="16"/>
      <c r="GE1373" s="16"/>
      <c r="GF1373" s="16"/>
      <c r="GG1373" s="16"/>
      <c r="GH1373" s="16"/>
      <c r="GI1373" s="16"/>
      <c r="GJ1373" s="16"/>
      <c r="GK1373" s="16"/>
      <c r="GL1373" s="16"/>
      <c r="GM1373" s="16"/>
      <c r="GN1373" s="16"/>
      <c r="GO1373" s="16"/>
      <c r="GP1373" s="16"/>
      <c r="GQ1373" s="16"/>
      <c r="GR1373" s="16"/>
      <c r="GS1373" s="16"/>
      <c r="GT1373" s="16"/>
      <c r="GU1373" s="16"/>
      <c r="GV1373" s="16"/>
      <c r="GW1373" s="16"/>
      <c r="GX1373" s="16"/>
      <c r="GY1373" s="16"/>
      <c r="GZ1373" s="16"/>
      <c r="HA1373" s="16"/>
      <c r="HB1373" s="16"/>
      <c r="HC1373" s="16"/>
      <c r="HD1373" s="16"/>
      <c r="HE1373" s="16"/>
      <c r="HF1373" s="16"/>
      <c r="HG1373" s="16"/>
      <c r="HH1373" s="16"/>
      <c r="HI1373" s="16"/>
      <c r="HJ1373" s="16"/>
      <c r="HK1373" s="16"/>
      <c r="HL1373" s="16"/>
      <c r="HM1373" s="16"/>
      <c r="HN1373" s="16"/>
      <c r="HO1373" s="16"/>
      <c r="HP1373" s="16"/>
      <c r="HQ1373" s="16"/>
      <c r="HR1373" s="16"/>
      <c r="HS1373" s="16"/>
      <c r="HT1373" s="16"/>
      <c r="HU1373" s="16"/>
      <c r="HV1373" s="16"/>
      <c r="HW1373" s="16"/>
      <c r="HX1373" s="16"/>
      <c r="HY1373" s="16"/>
      <c r="HZ1373" s="16"/>
      <c r="IA1373" s="16"/>
      <c r="IB1373" s="16"/>
      <c r="IC1373" s="16"/>
      <c r="ID1373" s="16"/>
      <c r="IE1373" s="16"/>
      <c r="IF1373" s="16"/>
      <c r="IG1373" s="16"/>
      <c r="IH1373" s="16"/>
      <c r="II1373" s="16"/>
      <c r="IJ1373" s="16"/>
      <c r="IK1373" s="16"/>
      <c r="IL1373" s="16"/>
      <c r="IM1373" s="16"/>
      <c r="IN1373" s="16"/>
      <c r="IO1373" s="16"/>
      <c r="IP1373" s="16"/>
      <c r="IQ1373" s="16"/>
      <c r="IR1373" s="16"/>
      <c r="IS1373" s="16"/>
      <c r="IT1373" s="16"/>
      <c r="IU1373" s="16"/>
      <c r="IV1373" s="16"/>
      <c r="IW1373" s="16"/>
      <c r="IX1373" s="16"/>
      <c r="IY1373" s="16"/>
      <c r="IZ1373" s="16"/>
      <c r="JA1373" s="16"/>
      <c r="JB1373" s="16"/>
      <c r="JC1373" s="16"/>
      <c r="JD1373" s="16"/>
      <c r="JE1373" s="16"/>
      <c r="JF1373" s="16"/>
      <c r="JG1373" s="16"/>
      <c r="JH1373" s="16"/>
      <c r="JI1373" s="16"/>
      <c r="JJ1373" s="16"/>
      <c r="JK1373" s="16"/>
      <c r="JL1373" s="16"/>
      <c r="JM1373" s="16"/>
      <c r="JN1373" s="16"/>
      <c r="JO1373" s="16"/>
      <c r="JP1373" s="16"/>
    </row>
    <row r="1374" spans="2:276" s="18" customFormat="1" ht="15.75" customHeight="1" x14ac:dyDescent="0.25">
      <c r="B1374" s="16"/>
      <c r="C1374" s="16"/>
      <c r="D1374" s="16"/>
      <c r="E1374" s="16"/>
      <c r="F1374" s="16"/>
      <c r="G1374" s="16"/>
      <c r="H1374" s="16"/>
      <c r="I1374" s="16"/>
      <c r="J1374" s="16"/>
      <c r="K1374" s="16"/>
      <c r="L1374" s="16"/>
      <c r="M1374" s="16"/>
      <c r="N1374" s="16"/>
      <c r="O1374" s="16"/>
      <c r="P1374" s="16"/>
      <c r="Q1374" s="16"/>
      <c r="R1374" s="16"/>
      <c r="S1374" s="16"/>
      <c r="T1374" s="16"/>
      <c r="U1374" s="16"/>
      <c r="V1374" s="16"/>
      <c r="W1374" s="16"/>
      <c r="X1374" s="16"/>
      <c r="Y1374" s="16"/>
      <c r="Z1374" s="16"/>
      <c r="AA1374" s="16"/>
      <c r="AB1374" s="16"/>
      <c r="AC1374" s="16"/>
      <c r="AD1374" s="16"/>
      <c r="AE1374" s="16"/>
      <c r="AF1374" s="16"/>
      <c r="AG1374" s="16"/>
      <c r="AH1374" s="16"/>
      <c r="AI1374" s="16"/>
      <c r="AJ1374" s="16"/>
      <c r="AK1374" s="16"/>
      <c r="AL1374" s="16"/>
      <c r="AM1374" s="16"/>
      <c r="AN1374" s="16"/>
      <c r="AO1374" s="16"/>
      <c r="AP1374" s="16"/>
      <c r="AQ1374" s="16"/>
      <c r="AR1374" s="16"/>
      <c r="AS1374" s="16"/>
      <c r="AT1374" s="16"/>
      <c r="AU1374" s="16"/>
      <c r="AV1374" s="16"/>
      <c r="AW1374" s="16"/>
      <c r="AX1374" s="16"/>
      <c r="AY1374" s="16"/>
      <c r="AZ1374" s="16"/>
      <c r="BA1374" s="16"/>
      <c r="BB1374" s="16"/>
      <c r="BC1374" s="16"/>
      <c r="BD1374" s="16"/>
      <c r="BE1374" s="16"/>
      <c r="BF1374" s="16"/>
      <c r="BG1374" s="16"/>
      <c r="BH1374" s="16"/>
      <c r="BI1374" s="16"/>
      <c r="BJ1374" s="16"/>
      <c r="BK1374" s="16"/>
      <c r="BL1374" s="16"/>
      <c r="BM1374" s="16"/>
      <c r="BN1374" s="16"/>
      <c r="BO1374" s="16"/>
      <c r="BP1374" s="16"/>
      <c r="BQ1374" s="16"/>
      <c r="BR1374" s="16"/>
      <c r="BS1374" s="16"/>
      <c r="BT1374" s="16"/>
      <c r="BU1374" s="16"/>
      <c r="BV1374" s="16"/>
      <c r="BW1374" s="16"/>
      <c r="BX1374" s="16"/>
      <c r="BY1374" s="16"/>
      <c r="BZ1374" s="16"/>
      <c r="CA1374" s="16"/>
      <c r="CB1374" s="16"/>
      <c r="CC1374" s="16"/>
      <c r="CD1374" s="16"/>
      <c r="CE1374" s="16"/>
      <c r="CF1374" s="16"/>
      <c r="CG1374" s="16"/>
      <c r="CH1374" s="16"/>
      <c r="CI1374" s="16"/>
      <c r="CJ1374" s="16"/>
      <c r="CK1374" s="16"/>
      <c r="CL1374" s="16"/>
      <c r="CM1374" s="16"/>
      <c r="CN1374" s="16"/>
      <c r="CO1374" s="16"/>
      <c r="CP1374" s="16"/>
      <c r="CQ1374" s="16"/>
      <c r="CR1374" s="16"/>
      <c r="CS1374" s="16"/>
      <c r="CT1374" s="16"/>
      <c r="CU1374" s="16"/>
      <c r="CV1374" s="16"/>
      <c r="CW1374" s="16"/>
      <c r="CX1374" s="16"/>
      <c r="CY1374" s="16"/>
      <c r="CZ1374" s="16"/>
      <c r="DA1374" s="16"/>
      <c r="DB1374" s="16"/>
      <c r="DC1374" s="16"/>
      <c r="DD1374" s="16"/>
      <c r="DE1374" s="16"/>
      <c r="DF1374" s="16"/>
      <c r="DG1374" s="16"/>
      <c r="DH1374" s="16"/>
      <c r="DI1374" s="16"/>
      <c r="DJ1374" s="16"/>
      <c r="DK1374" s="16"/>
      <c r="DL1374" s="16"/>
      <c r="DM1374" s="16"/>
      <c r="DN1374" s="16"/>
      <c r="DO1374" s="16"/>
      <c r="DP1374" s="16"/>
      <c r="DQ1374" s="16"/>
      <c r="DR1374" s="16"/>
      <c r="DS1374" s="16"/>
      <c r="DT1374" s="16"/>
      <c r="DU1374" s="16"/>
      <c r="DV1374" s="16"/>
      <c r="DW1374" s="16"/>
      <c r="DX1374" s="16"/>
      <c r="DY1374" s="16"/>
      <c r="DZ1374" s="16"/>
      <c r="EA1374" s="16"/>
      <c r="EB1374" s="16"/>
      <c r="EC1374" s="16"/>
      <c r="ED1374" s="16"/>
      <c r="EE1374" s="16"/>
      <c r="EF1374" s="16"/>
      <c r="EG1374" s="16"/>
      <c r="EH1374" s="16"/>
      <c r="EI1374" s="16"/>
      <c r="EJ1374" s="16"/>
      <c r="EK1374" s="16"/>
      <c r="EL1374" s="16"/>
      <c r="EM1374" s="16"/>
      <c r="EN1374" s="16"/>
      <c r="EO1374" s="16"/>
      <c r="EP1374" s="16"/>
      <c r="EQ1374" s="16"/>
      <c r="ER1374" s="16"/>
      <c r="ES1374" s="16"/>
      <c r="ET1374" s="16"/>
      <c r="EU1374" s="16"/>
      <c r="EV1374" s="16"/>
      <c r="EW1374" s="16"/>
      <c r="EX1374" s="16"/>
      <c r="EY1374" s="16"/>
      <c r="EZ1374" s="16"/>
      <c r="FA1374" s="16"/>
      <c r="FB1374" s="16"/>
      <c r="FC1374" s="16"/>
      <c r="FD1374" s="16"/>
      <c r="FE1374" s="16"/>
      <c r="FF1374" s="16"/>
      <c r="FG1374" s="16"/>
      <c r="FH1374" s="16"/>
      <c r="FI1374" s="16"/>
      <c r="FJ1374" s="16"/>
      <c r="FK1374" s="16"/>
      <c r="FL1374" s="16"/>
      <c r="FM1374" s="16"/>
      <c r="FN1374" s="16"/>
      <c r="FO1374" s="16"/>
      <c r="FP1374" s="16"/>
      <c r="FQ1374" s="16"/>
      <c r="FR1374" s="16"/>
      <c r="FS1374" s="16"/>
      <c r="FT1374" s="16"/>
      <c r="FU1374" s="16"/>
      <c r="FV1374" s="16"/>
      <c r="FW1374" s="16"/>
      <c r="FX1374" s="16"/>
      <c r="FY1374" s="16"/>
      <c r="FZ1374" s="16"/>
      <c r="GA1374" s="16"/>
      <c r="GB1374" s="16"/>
      <c r="GC1374" s="16"/>
      <c r="GD1374" s="16"/>
      <c r="GE1374" s="16"/>
      <c r="GF1374" s="16"/>
      <c r="GG1374" s="16"/>
      <c r="GH1374" s="16"/>
      <c r="GI1374" s="16"/>
      <c r="GJ1374" s="16"/>
      <c r="GK1374" s="16"/>
      <c r="GL1374" s="16"/>
      <c r="GM1374" s="16"/>
      <c r="GN1374" s="16"/>
      <c r="GO1374" s="16"/>
      <c r="GP1374" s="16"/>
      <c r="GQ1374" s="16"/>
      <c r="GR1374" s="16"/>
      <c r="GS1374" s="16"/>
      <c r="GT1374" s="16"/>
      <c r="GU1374" s="16"/>
      <c r="GV1374" s="16"/>
      <c r="GW1374" s="16"/>
      <c r="GX1374" s="16"/>
      <c r="GY1374" s="16"/>
      <c r="GZ1374" s="16"/>
      <c r="HA1374" s="16"/>
      <c r="HB1374" s="16"/>
      <c r="HC1374" s="16"/>
      <c r="HD1374" s="16"/>
      <c r="HE1374" s="16"/>
      <c r="HF1374" s="16"/>
      <c r="HG1374" s="16"/>
      <c r="HH1374" s="16"/>
      <c r="HI1374" s="16"/>
      <c r="HJ1374" s="16"/>
      <c r="HK1374" s="16"/>
      <c r="HL1374" s="16"/>
      <c r="HM1374" s="16"/>
      <c r="HN1374" s="16"/>
      <c r="HO1374" s="16"/>
      <c r="HP1374" s="16"/>
      <c r="HQ1374" s="16"/>
      <c r="HR1374" s="16"/>
      <c r="HS1374" s="16"/>
      <c r="HT1374" s="16"/>
      <c r="HU1374" s="16"/>
      <c r="HV1374" s="16"/>
      <c r="HW1374" s="16"/>
      <c r="HX1374" s="16"/>
      <c r="HY1374" s="16"/>
      <c r="HZ1374" s="16"/>
      <c r="IA1374" s="16"/>
      <c r="IB1374" s="16"/>
      <c r="IC1374" s="16"/>
      <c r="ID1374" s="16"/>
      <c r="IE1374" s="16"/>
      <c r="IF1374" s="16"/>
      <c r="IG1374" s="16"/>
      <c r="IH1374" s="16"/>
      <c r="II1374" s="16"/>
      <c r="IJ1374" s="16"/>
      <c r="IK1374" s="16"/>
      <c r="IL1374" s="16"/>
      <c r="IM1374" s="16"/>
      <c r="IN1374" s="16"/>
      <c r="IO1374" s="16"/>
      <c r="IP1374" s="16"/>
      <c r="IQ1374" s="16"/>
      <c r="IR1374" s="16"/>
      <c r="IS1374" s="16"/>
      <c r="IT1374" s="16"/>
      <c r="IU1374" s="16"/>
      <c r="IV1374" s="16"/>
      <c r="IW1374" s="16"/>
      <c r="IX1374" s="16"/>
      <c r="IY1374" s="16"/>
      <c r="IZ1374" s="16"/>
      <c r="JA1374" s="16"/>
      <c r="JB1374" s="16"/>
      <c r="JC1374" s="16"/>
      <c r="JD1374" s="16"/>
      <c r="JE1374" s="16"/>
      <c r="JF1374" s="16"/>
      <c r="JG1374" s="16"/>
      <c r="JH1374" s="16"/>
      <c r="JI1374" s="16"/>
      <c r="JJ1374" s="16"/>
      <c r="JK1374" s="16"/>
      <c r="JL1374" s="16"/>
      <c r="JM1374" s="16"/>
      <c r="JN1374" s="16"/>
      <c r="JO1374" s="16"/>
      <c r="JP1374" s="16"/>
    </row>
    <row r="1375" spans="2:276" s="18" customFormat="1" ht="15.75" customHeight="1" x14ac:dyDescent="0.25">
      <c r="B1375" s="16"/>
      <c r="C1375" s="16"/>
      <c r="D1375" s="16"/>
      <c r="E1375" s="16"/>
      <c r="F1375" s="16"/>
      <c r="G1375" s="16"/>
      <c r="H1375" s="16"/>
      <c r="I1375" s="16"/>
      <c r="J1375" s="16"/>
      <c r="K1375" s="16"/>
      <c r="L1375" s="16"/>
      <c r="M1375" s="16"/>
      <c r="N1375" s="16"/>
      <c r="O1375" s="16"/>
      <c r="P1375" s="16"/>
      <c r="Q1375" s="16"/>
      <c r="R1375" s="16"/>
      <c r="S1375" s="16"/>
      <c r="T1375" s="16"/>
      <c r="U1375" s="16"/>
      <c r="V1375" s="16"/>
      <c r="W1375" s="16"/>
      <c r="X1375" s="16"/>
      <c r="Y1375" s="16"/>
      <c r="Z1375" s="16"/>
      <c r="AA1375" s="16"/>
      <c r="AB1375" s="16"/>
      <c r="AC1375" s="16"/>
      <c r="AD1375" s="16"/>
      <c r="AE1375" s="16"/>
      <c r="AF1375" s="16"/>
      <c r="AG1375" s="16"/>
      <c r="AH1375" s="16"/>
      <c r="AI1375" s="16"/>
      <c r="AJ1375" s="16"/>
      <c r="AK1375" s="16"/>
      <c r="AL1375" s="16"/>
      <c r="AM1375" s="16"/>
      <c r="AN1375" s="16"/>
      <c r="AO1375" s="16"/>
      <c r="AP1375" s="16"/>
      <c r="AQ1375" s="16"/>
      <c r="AR1375" s="16"/>
      <c r="AS1375" s="16"/>
      <c r="AT1375" s="16"/>
      <c r="AU1375" s="16"/>
      <c r="AV1375" s="16"/>
      <c r="AW1375" s="16"/>
      <c r="AX1375" s="16"/>
      <c r="AY1375" s="16"/>
      <c r="AZ1375" s="16"/>
      <c r="BA1375" s="16"/>
      <c r="BB1375" s="16"/>
      <c r="BC1375" s="16"/>
      <c r="BD1375" s="16"/>
      <c r="BE1375" s="16"/>
      <c r="BF1375" s="16"/>
      <c r="BG1375" s="16"/>
      <c r="BH1375" s="16"/>
      <c r="BI1375" s="16"/>
      <c r="BJ1375" s="16"/>
      <c r="BK1375" s="16"/>
      <c r="BL1375" s="16"/>
      <c r="BM1375" s="16"/>
      <c r="BN1375" s="16"/>
      <c r="BO1375" s="16"/>
      <c r="BP1375" s="16"/>
      <c r="BQ1375" s="16"/>
      <c r="BR1375" s="16"/>
      <c r="BS1375" s="16"/>
      <c r="BT1375" s="16"/>
      <c r="BU1375" s="16"/>
      <c r="BV1375" s="16"/>
      <c r="BW1375" s="16"/>
      <c r="BX1375" s="16"/>
      <c r="BY1375" s="16"/>
      <c r="BZ1375" s="16"/>
      <c r="CA1375" s="16"/>
      <c r="CB1375" s="16"/>
      <c r="CC1375" s="16"/>
      <c r="CD1375" s="16"/>
      <c r="CE1375" s="16"/>
      <c r="CF1375" s="16"/>
      <c r="CG1375" s="16"/>
      <c r="CH1375" s="16"/>
      <c r="CI1375" s="16"/>
      <c r="CJ1375" s="16"/>
      <c r="CK1375" s="16"/>
      <c r="CL1375" s="16"/>
      <c r="CM1375" s="16"/>
      <c r="CN1375" s="16"/>
      <c r="CO1375" s="16"/>
      <c r="CP1375" s="16"/>
      <c r="CQ1375" s="16"/>
      <c r="CR1375" s="16"/>
      <c r="CS1375" s="16"/>
      <c r="CT1375" s="16"/>
      <c r="CU1375" s="16"/>
      <c r="CV1375" s="16"/>
      <c r="CW1375" s="16"/>
      <c r="CX1375" s="16"/>
      <c r="CY1375" s="16"/>
      <c r="CZ1375" s="16"/>
      <c r="DA1375" s="16"/>
      <c r="DB1375" s="16"/>
      <c r="DC1375" s="16"/>
      <c r="DD1375" s="16"/>
      <c r="DE1375" s="16"/>
      <c r="DF1375" s="16"/>
      <c r="DG1375" s="16"/>
      <c r="DH1375" s="16"/>
      <c r="DI1375" s="16"/>
      <c r="DJ1375" s="16"/>
      <c r="DK1375" s="16"/>
      <c r="DL1375" s="16"/>
      <c r="DM1375" s="16"/>
      <c r="DN1375" s="16"/>
      <c r="DO1375" s="16"/>
      <c r="DP1375" s="16"/>
      <c r="DQ1375" s="16"/>
      <c r="DR1375" s="16"/>
      <c r="DS1375" s="16"/>
      <c r="DT1375" s="16"/>
      <c r="DU1375" s="16"/>
      <c r="DV1375" s="16"/>
      <c r="DW1375" s="16"/>
      <c r="DX1375" s="16"/>
      <c r="DY1375" s="16"/>
      <c r="DZ1375" s="16"/>
      <c r="EA1375" s="16"/>
      <c r="EB1375" s="16"/>
      <c r="EC1375" s="16"/>
      <c r="ED1375" s="16"/>
      <c r="EE1375" s="16"/>
      <c r="EF1375" s="16"/>
      <c r="EG1375" s="16"/>
      <c r="EH1375" s="16"/>
      <c r="EI1375" s="16"/>
      <c r="EJ1375" s="16"/>
      <c r="EK1375" s="16"/>
      <c r="EL1375" s="16"/>
      <c r="EM1375" s="16"/>
      <c r="EN1375" s="16"/>
      <c r="EO1375" s="16"/>
      <c r="EP1375" s="16"/>
      <c r="EQ1375" s="16"/>
      <c r="ER1375" s="16"/>
      <c r="ES1375" s="16"/>
      <c r="ET1375" s="16"/>
      <c r="EU1375" s="16"/>
      <c r="EV1375" s="16"/>
      <c r="EW1375" s="16"/>
      <c r="EX1375" s="16"/>
      <c r="EY1375" s="16"/>
      <c r="EZ1375" s="16"/>
      <c r="FA1375" s="16"/>
      <c r="FB1375" s="16"/>
      <c r="FC1375" s="16"/>
      <c r="FD1375" s="16"/>
      <c r="FE1375" s="16"/>
      <c r="FF1375" s="16"/>
      <c r="FG1375" s="16"/>
      <c r="FH1375" s="16"/>
      <c r="FI1375" s="16"/>
      <c r="FJ1375" s="16"/>
      <c r="FK1375" s="16"/>
      <c r="FL1375" s="16"/>
      <c r="FM1375" s="16"/>
      <c r="FN1375" s="16"/>
      <c r="FO1375" s="16"/>
      <c r="FP1375" s="16"/>
      <c r="FQ1375" s="16"/>
      <c r="FR1375" s="16"/>
      <c r="FS1375" s="16"/>
      <c r="FT1375" s="16"/>
      <c r="FU1375" s="16"/>
      <c r="FV1375" s="16"/>
      <c r="FW1375" s="16"/>
      <c r="FX1375" s="16"/>
      <c r="FY1375" s="16"/>
      <c r="FZ1375" s="16"/>
      <c r="GA1375" s="16"/>
      <c r="GB1375" s="16"/>
      <c r="GC1375" s="16"/>
      <c r="GD1375" s="16"/>
      <c r="GE1375" s="16"/>
      <c r="GF1375" s="16"/>
      <c r="GG1375" s="16"/>
      <c r="GH1375" s="16"/>
      <c r="GI1375" s="16"/>
      <c r="GJ1375" s="16"/>
      <c r="GK1375" s="16"/>
      <c r="GL1375" s="16"/>
      <c r="GM1375" s="16"/>
      <c r="GN1375" s="16"/>
      <c r="GO1375" s="16"/>
      <c r="GP1375" s="16"/>
      <c r="GQ1375" s="16"/>
      <c r="GR1375" s="16"/>
      <c r="GS1375" s="16"/>
      <c r="GT1375" s="16"/>
      <c r="GU1375" s="16"/>
      <c r="GV1375" s="16"/>
      <c r="GW1375" s="16"/>
      <c r="GX1375" s="16"/>
      <c r="GY1375" s="16"/>
      <c r="GZ1375" s="16"/>
      <c r="HA1375" s="16"/>
      <c r="HB1375" s="16"/>
      <c r="HC1375" s="16"/>
      <c r="HD1375" s="16"/>
      <c r="HE1375" s="16"/>
      <c r="HF1375" s="16"/>
      <c r="HG1375" s="16"/>
      <c r="HH1375" s="16"/>
      <c r="HI1375" s="16"/>
      <c r="HJ1375" s="16"/>
      <c r="HK1375" s="16"/>
      <c r="HL1375" s="16"/>
      <c r="HM1375" s="16"/>
      <c r="HN1375" s="16"/>
      <c r="HO1375" s="16"/>
      <c r="HP1375" s="16"/>
      <c r="HQ1375" s="16"/>
      <c r="HR1375" s="16"/>
      <c r="HS1375" s="16"/>
      <c r="HT1375" s="16"/>
      <c r="HU1375" s="16"/>
      <c r="HV1375" s="16"/>
      <c r="HW1375" s="16"/>
      <c r="HX1375" s="16"/>
      <c r="HY1375" s="16"/>
      <c r="HZ1375" s="16"/>
      <c r="IA1375" s="16"/>
      <c r="IB1375" s="16"/>
      <c r="IC1375" s="16"/>
      <c r="ID1375" s="16"/>
      <c r="IE1375" s="16"/>
      <c r="IF1375" s="16"/>
      <c r="IG1375" s="16"/>
      <c r="IH1375" s="16"/>
      <c r="II1375" s="16"/>
      <c r="IJ1375" s="16"/>
      <c r="IK1375" s="16"/>
      <c r="IL1375" s="16"/>
      <c r="IM1375" s="16"/>
      <c r="IN1375" s="16"/>
      <c r="IO1375" s="16"/>
      <c r="IP1375" s="16"/>
      <c r="IQ1375" s="16"/>
      <c r="IR1375" s="16"/>
      <c r="IS1375" s="16"/>
      <c r="IT1375" s="16"/>
      <c r="IU1375" s="16"/>
      <c r="IV1375" s="16"/>
      <c r="IW1375" s="16"/>
      <c r="IX1375" s="16"/>
      <c r="IY1375" s="16"/>
      <c r="IZ1375" s="16"/>
      <c r="JA1375" s="16"/>
      <c r="JB1375" s="16"/>
      <c r="JC1375" s="16"/>
      <c r="JD1375" s="16"/>
      <c r="JE1375" s="16"/>
      <c r="JF1375" s="16"/>
      <c r="JG1375" s="16"/>
      <c r="JH1375" s="16"/>
      <c r="JI1375" s="16"/>
      <c r="JJ1375" s="16"/>
      <c r="JK1375" s="16"/>
      <c r="JL1375" s="16"/>
      <c r="JM1375" s="16"/>
      <c r="JN1375" s="16"/>
      <c r="JO1375" s="16"/>
      <c r="JP1375" s="16"/>
    </row>
    <row r="1376" spans="2:276" s="18" customFormat="1" ht="15.75" customHeight="1" x14ac:dyDescent="0.25">
      <c r="B1376" s="16"/>
      <c r="C1376" s="16"/>
      <c r="D1376" s="16"/>
      <c r="E1376" s="16"/>
      <c r="F1376" s="16"/>
      <c r="G1376" s="16"/>
      <c r="H1376" s="16"/>
      <c r="I1376" s="16"/>
      <c r="J1376" s="16"/>
      <c r="K1376" s="16"/>
      <c r="L1376" s="16"/>
      <c r="M1376" s="16"/>
      <c r="N1376" s="16"/>
      <c r="O1376" s="16"/>
      <c r="P1376" s="16"/>
      <c r="Q1376" s="16"/>
      <c r="R1376" s="16"/>
      <c r="S1376" s="16"/>
      <c r="T1376" s="16"/>
      <c r="U1376" s="16"/>
      <c r="V1376" s="16"/>
      <c r="W1376" s="16"/>
      <c r="X1376" s="16"/>
      <c r="Y1376" s="16"/>
      <c r="Z1376" s="16"/>
      <c r="AA1376" s="16"/>
      <c r="AB1376" s="16"/>
      <c r="AC1376" s="16"/>
      <c r="AD1376" s="16"/>
      <c r="AE1376" s="16"/>
      <c r="AF1376" s="16"/>
      <c r="AG1376" s="16"/>
      <c r="AH1376" s="16"/>
      <c r="AI1376" s="16"/>
      <c r="AJ1376" s="16"/>
      <c r="AK1376" s="16"/>
      <c r="AL1376" s="16"/>
      <c r="AM1376" s="16"/>
      <c r="AN1376" s="16"/>
      <c r="AO1376" s="16"/>
      <c r="AP1376" s="16"/>
      <c r="AQ1376" s="16"/>
      <c r="AR1376" s="16"/>
      <c r="AS1376" s="16"/>
      <c r="AT1376" s="16"/>
      <c r="AU1376" s="16"/>
      <c r="AV1376" s="16"/>
      <c r="AW1376" s="16"/>
      <c r="AX1376" s="16"/>
      <c r="AY1376" s="16"/>
      <c r="AZ1376" s="16"/>
      <c r="BA1376" s="16"/>
      <c r="BB1376" s="16"/>
      <c r="BC1376" s="16"/>
      <c r="BD1376" s="16"/>
      <c r="BE1376" s="16"/>
      <c r="BF1376" s="16"/>
      <c r="BG1376" s="16"/>
      <c r="BH1376" s="16"/>
      <c r="BI1376" s="16"/>
      <c r="BJ1376" s="16"/>
      <c r="BK1376" s="16"/>
      <c r="BL1376" s="16"/>
      <c r="BM1376" s="16"/>
      <c r="BN1376" s="16"/>
      <c r="BO1376" s="16"/>
      <c r="BP1376" s="16"/>
      <c r="BQ1376" s="16"/>
      <c r="BR1376" s="16"/>
      <c r="BS1376" s="16"/>
      <c r="BT1376" s="16"/>
      <c r="BU1376" s="16"/>
      <c r="BV1376" s="16"/>
      <c r="BW1376" s="16"/>
      <c r="BX1376" s="16"/>
      <c r="BY1376" s="16"/>
      <c r="BZ1376" s="16"/>
      <c r="CA1376" s="16"/>
      <c r="CB1376" s="16"/>
      <c r="CC1376" s="16"/>
      <c r="CD1376" s="16"/>
      <c r="CE1376" s="16"/>
      <c r="CF1376" s="16"/>
      <c r="CG1376" s="16"/>
      <c r="CH1376" s="16"/>
      <c r="CI1376" s="16"/>
      <c r="CJ1376" s="16"/>
      <c r="CK1376" s="16"/>
      <c r="CL1376" s="16"/>
      <c r="CM1376" s="16"/>
      <c r="CN1376" s="16"/>
      <c r="CO1376" s="16"/>
      <c r="CP1376" s="16"/>
      <c r="CQ1376" s="16"/>
      <c r="CR1376" s="16"/>
      <c r="CS1376" s="16"/>
      <c r="CT1376" s="16"/>
      <c r="CU1376" s="16"/>
      <c r="CV1376" s="16"/>
      <c r="CW1376" s="16"/>
      <c r="CX1376" s="16"/>
      <c r="CY1376" s="16"/>
      <c r="CZ1376" s="16"/>
      <c r="DA1376" s="16"/>
      <c r="DB1376" s="16"/>
      <c r="DC1376" s="16"/>
      <c r="DD1376" s="16"/>
      <c r="DE1376" s="16"/>
      <c r="DF1376" s="16"/>
      <c r="DG1376" s="16"/>
      <c r="DH1376" s="16"/>
      <c r="DI1376" s="16"/>
      <c r="DJ1376" s="16"/>
      <c r="DK1376" s="16"/>
      <c r="DL1376" s="16"/>
      <c r="DM1376" s="16"/>
      <c r="DN1376" s="16"/>
      <c r="DO1376" s="16"/>
      <c r="DP1376" s="16"/>
      <c r="DQ1376" s="16"/>
      <c r="DR1376" s="16"/>
      <c r="DS1376" s="16"/>
      <c r="DT1376" s="16"/>
      <c r="DU1376" s="16"/>
      <c r="DV1376" s="16"/>
      <c r="DW1376" s="16"/>
      <c r="DX1376" s="16"/>
      <c r="DY1376" s="16"/>
      <c r="DZ1376" s="16"/>
      <c r="EA1376" s="16"/>
      <c r="EB1376" s="16"/>
      <c r="EC1376" s="16"/>
      <c r="ED1376" s="16"/>
      <c r="EE1376" s="16"/>
      <c r="EF1376" s="16"/>
      <c r="EG1376" s="16"/>
      <c r="EH1376" s="16"/>
      <c r="EI1376" s="16"/>
      <c r="EJ1376" s="16"/>
      <c r="EK1376" s="16"/>
      <c r="EL1376" s="16"/>
      <c r="EM1376" s="16"/>
      <c r="EN1376" s="16"/>
      <c r="EO1376" s="16"/>
      <c r="EP1376" s="16"/>
      <c r="EQ1376" s="16"/>
      <c r="ER1376" s="16"/>
      <c r="ES1376" s="16"/>
      <c r="ET1376" s="16"/>
      <c r="EU1376" s="16"/>
      <c r="EV1376" s="16"/>
      <c r="EW1376" s="16"/>
      <c r="EX1376" s="16"/>
      <c r="EY1376" s="16"/>
      <c r="EZ1376" s="16"/>
      <c r="FA1376" s="16"/>
      <c r="FB1376" s="16"/>
      <c r="FC1376" s="16"/>
      <c r="FD1376" s="16"/>
      <c r="FE1376" s="16"/>
      <c r="FF1376" s="16"/>
      <c r="FG1376" s="16"/>
      <c r="FH1376" s="16"/>
      <c r="FI1376" s="16"/>
      <c r="FJ1376" s="16"/>
      <c r="FK1376" s="16"/>
      <c r="FL1376" s="16"/>
      <c r="FM1376" s="16"/>
      <c r="FN1376" s="16"/>
      <c r="FO1376" s="16"/>
      <c r="FP1376" s="16"/>
      <c r="FQ1376" s="16"/>
      <c r="FR1376" s="16"/>
      <c r="FS1376" s="16"/>
      <c r="FT1376" s="16"/>
      <c r="FU1376" s="16"/>
      <c r="FV1376" s="16"/>
      <c r="FW1376" s="16"/>
      <c r="FX1376" s="16"/>
      <c r="FY1376" s="16"/>
      <c r="FZ1376" s="16"/>
      <c r="GA1376" s="16"/>
      <c r="GB1376" s="16"/>
      <c r="GC1376" s="16"/>
      <c r="GD1376" s="16"/>
      <c r="GE1376" s="16"/>
      <c r="GF1376" s="16"/>
      <c r="GG1376" s="16"/>
      <c r="GH1376" s="16"/>
      <c r="GI1376" s="16"/>
      <c r="GJ1376" s="16"/>
      <c r="GK1376" s="16"/>
      <c r="GL1376" s="16"/>
      <c r="GM1376" s="16"/>
      <c r="GN1376" s="16"/>
      <c r="GO1376" s="16"/>
      <c r="GP1376" s="16"/>
      <c r="GQ1376" s="16"/>
      <c r="GR1376" s="16"/>
      <c r="GS1376" s="16"/>
      <c r="GT1376" s="16"/>
      <c r="GU1376" s="16"/>
      <c r="GV1376" s="16"/>
      <c r="GW1376" s="16"/>
      <c r="GX1376" s="16"/>
      <c r="GY1376" s="16"/>
      <c r="GZ1376" s="16"/>
      <c r="HA1376" s="16"/>
      <c r="HB1376" s="16"/>
      <c r="HC1376" s="16"/>
      <c r="HD1376" s="16"/>
      <c r="HE1376" s="16"/>
      <c r="HF1376" s="16"/>
      <c r="HG1376" s="16"/>
      <c r="HH1376" s="16"/>
      <c r="HI1376" s="16"/>
      <c r="HJ1376" s="16"/>
      <c r="HK1376" s="16"/>
      <c r="HL1376" s="16"/>
      <c r="HM1376" s="16"/>
      <c r="HN1376" s="16"/>
      <c r="HO1376" s="16"/>
      <c r="HP1376" s="16"/>
      <c r="HQ1376" s="16"/>
      <c r="HR1376" s="16"/>
      <c r="HS1376" s="16"/>
      <c r="HT1376" s="16"/>
      <c r="HU1376" s="16"/>
      <c r="HV1376" s="16"/>
      <c r="HW1376" s="16"/>
      <c r="HX1376" s="16"/>
      <c r="HY1376" s="16"/>
      <c r="HZ1376" s="16"/>
      <c r="IA1376" s="16"/>
      <c r="IB1376" s="16"/>
      <c r="IC1376" s="16"/>
      <c r="ID1376" s="16"/>
      <c r="IE1376" s="16"/>
      <c r="IF1376" s="16"/>
      <c r="IG1376" s="16"/>
      <c r="IH1376" s="16"/>
      <c r="II1376" s="16"/>
      <c r="IJ1376" s="16"/>
      <c r="IK1376" s="16"/>
      <c r="IL1376" s="16"/>
      <c r="IM1376" s="16"/>
      <c r="IN1376" s="16"/>
      <c r="IO1376" s="16"/>
      <c r="IP1376" s="16"/>
      <c r="IQ1376" s="16"/>
      <c r="IR1376" s="16"/>
      <c r="IS1376" s="16"/>
      <c r="IT1376" s="16"/>
      <c r="IU1376" s="16"/>
      <c r="IV1376" s="16"/>
      <c r="IW1376" s="16"/>
      <c r="IX1376" s="16"/>
      <c r="IY1376" s="16"/>
      <c r="IZ1376" s="16"/>
      <c r="JA1376" s="16"/>
      <c r="JB1376" s="16"/>
      <c r="JC1376" s="16"/>
      <c r="JD1376" s="16"/>
      <c r="JE1376" s="16"/>
      <c r="JF1376" s="16"/>
      <c r="JG1376" s="16"/>
      <c r="JH1376" s="16"/>
      <c r="JI1376" s="16"/>
      <c r="JJ1376" s="16"/>
      <c r="JK1376" s="16"/>
      <c r="JL1376" s="16"/>
      <c r="JM1376" s="16"/>
      <c r="JN1376" s="16"/>
      <c r="JO1376" s="16"/>
      <c r="JP1376" s="16"/>
    </row>
    <row r="1377" spans="2:276" s="18" customFormat="1" ht="15.75" customHeight="1" x14ac:dyDescent="0.25">
      <c r="B1377" s="16"/>
      <c r="C1377" s="16"/>
      <c r="D1377" s="16"/>
      <c r="E1377" s="16"/>
      <c r="F1377" s="16"/>
      <c r="G1377" s="16"/>
      <c r="H1377" s="16"/>
      <c r="I1377" s="16"/>
      <c r="J1377" s="16"/>
      <c r="K1377" s="16"/>
      <c r="L1377" s="16"/>
      <c r="M1377" s="16"/>
      <c r="N1377" s="16"/>
      <c r="O1377" s="16"/>
      <c r="P1377" s="16"/>
      <c r="Q1377" s="16"/>
      <c r="R1377" s="16"/>
      <c r="S1377" s="16"/>
      <c r="T1377" s="16"/>
      <c r="U1377" s="16"/>
      <c r="V1377" s="16"/>
      <c r="W1377" s="16"/>
      <c r="X1377" s="16"/>
      <c r="Y1377" s="16"/>
      <c r="Z1377" s="16"/>
      <c r="AA1377" s="16"/>
      <c r="AB1377" s="16"/>
      <c r="AC1377" s="16"/>
      <c r="AD1377" s="16"/>
      <c r="AE1377" s="16"/>
      <c r="AF1377" s="16"/>
      <c r="AG1377" s="16"/>
      <c r="AH1377" s="16"/>
      <c r="AI1377" s="16"/>
      <c r="AJ1377" s="16"/>
      <c r="AK1377" s="16"/>
      <c r="AL1377" s="16"/>
      <c r="AM1377" s="16"/>
      <c r="AN1377" s="16"/>
      <c r="AO1377" s="16"/>
      <c r="AP1377" s="16"/>
      <c r="AQ1377" s="16"/>
      <c r="AR1377" s="16"/>
      <c r="AS1377" s="16"/>
      <c r="AT1377" s="16"/>
      <c r="AU1377" s="16"/>
      <c r="AV1377" s="16"/>
      <c r="AW1377" s="16"/>
      <c r="AX1377" s="16"/>
      <c r="AY1377" s="16"/>
      <c r="AZ1377" s="16"/>
      <c r="BA1377" s="16"/>
      <c r="BB1377" s="16"/>
      <c r="BC1377" s="16"/>
      <c r="BD1377" s="16"/>
      <c r="BE1377" s="16"/>
      <c r="BF1377" s="16"/>
      <c r="BG1377" s="16"/>
      <c r="BH1377" s="16"/>
      <c r="BI1377" s="16"/>
      <c r="BJ1377" s="16"/>
      <c r="BK1377" s="16"/>
      <c r="BL1377" s="16"/>
      <c r="BM1377" s="16"/>
      <c r="BN1377" s="16"/>
      <c r="BO1377" s="16"/>
      <c r="BP1377" s="16"/>
      <c r="BQ1377" s="16"/>
      <c r="BR1377" s="16"/>
      <c r="BS1377" s="16"/>
      <c r="BT1377" s="16"/>
      <c r="BU1377" s="16"/>
      <c r="BV1377" s="16"/>
      <c r="BW1377" s="16"/>
      <c r="BX1377" s="16"/>
      <c r="BY1377" s="16"/>
      <c r="BZ1377" s="16"/>
      <c r="CA1377" s="16"/>
      <c r="CB1377" s="16"/>
      <c r="CC1377" s="16"/>
      <c r="CD1377" s="16"/>
      <c r="CE1377" s="16"/>
      <c r="CF1377" s="16"/>
      <c r="CG1377" s="16"/>
      <c r="CH1377" s="16"/>
      <c r="CI1377" s="16"/>
      <c r="CJ1377" s="16"/>
      <c r="CK1377" s="16"/>
      <c r="CL1377" s="16"/>
      <c r="CM1377" s="16"/>
      <c r="CN1377" s="16"/>
      <c r="CO1377" s="16"/>
      <c r="CP1377" s="16"/>
      <c r="CQ1377" s="16"/>
      <c r="CR1377" s="16"/>
      <c r="CS1377" s="16"/>
      <c r="CT1377" s="16"/>
      <c r="CU1377" s="16"/>
      <c r="CV1377" s="16"/>
      <c r="CW1377" s="16"/>
      <c r="CX1377" s="16"/>
      <c r="CY1377" s="16"/>
      <c r="CZ1377" s="16"/>
      <c r="DA1377" s="16"/>
      <c r="DB1377" s="16"/>
      <c r="DC1377" s="16"/>
      <c r="DD1377" s="16"/>
      <c r="DE1377" s="16"/>
      <c r="DF1377" s="16"/>
      <c r="DG1377" s="16"/>
      <c r="DH1377" s="16"/>
      <c r="DI1377" s="16"/>
      <c r="DJ1377" s="16"/>
      <c r="DK1377" s="16"/>
      <c r="DL1377" s="16"/>
      <c r="DM1377" s="16"/>
      <c r="DN1377" s="16"/>
      <c r="DO1377" s="16"/>
      <c r="DP1377" s="16"/>
      <c r="DQ1377" s="16"/>
      <c r="DR1377" s="16"/>
      <c r="DS1377" s="16"/>
      <c r="DT1377" s="16"/>
      <c r="DU1377" s="16"/>
      <c r="DV1377" s="16"/>
      <c r="DW1377" s="16"/>
      <c r="DX1377" s="16"/>
      <c r="DY1377" s="16"/>
      <c r="DZ1377" s="16"/>
      <c r="EA1377" s="16"/>
      <c r="EB1377" s="16"/>
      <c r="EC1377" s="16"/>
      <c r="ED1377" s="16"/>
      <c r="EE1377" s="16"/>
      <c r="EF1377" s="16"/>
      <c r="EG1377" s="16"/>
      <c r="EH1377" s="16"/>
      <c r="EI1377" s="16"/>
      <c r="EJ1377" s="16"/>
      <c r="EK1377" s="16"/>
      <c r="EL1377" s="16"/>
      <c r="EM1377" s="16"/>
      <c r="EN1377" s="16"/>
      <c r="EO1377" s="16"/>
      <c r="EP1377" s="16"/>
      <c r="EQ1377" s="16"/>
      <c r="ER1377" s="16"/>
      <c r="ES1377" s="16"/>
      <c r="ET1377" s="16"/>
      <c r="EU1377" s="16"/>
      <c r="EV1377" s="16"/>
      <c r="EW1377" s="16"/>
      <c r="EX1377" s="16"/>
      <c r="EY1377" s="16"/>
      <c r="EZ1377" s="16"/>
      <c r="FA1377" s="16"/>
      <c r="FB1377" s="16"/>
      <c r="FC1377" s="16"/>
      <c r="FD1377" s="16"/>
      <c r="FE1377" s="16"/>
      <c r="FF1377" s="16"/>
      <c r="FG1377" s="16"/>
      <c r="FH1377" s="16"/>
      <c r="FI1377" s="16"/>
      <c r="FJ1377" s="16"/>
      <c r="FK1377" s="16"/>
      <c r="FL1377" s="16"/>
      <c r="FM1377" s="16"/>
      <c r="FN1377" s="16"/>
      <c r="FO1377" s="16"/>
      <c r="FP1377" s="16"/>
      <c r="FQ1377" s="16"/>
      <c r="FR1377" s="16"/>
      <c r="FS1377" s="16"/>
      <c r="FT1377" s="16"/>
      <c r="FU1377" s="16"/>
      <c r="FV1377" s="16"/>
      <c r="FW1377" s="16"/>
      <c r="FX1377" s="16"/>
      <c r="FY1377" s="16"/>
      <c r="FZ1377" s="16"/>
      <c r="GA1377" s="16"/>
      <c r="GB1377" s="16"/>
      <c r="GC1377" s="16"/>
      <c r="GD1377" s="16"/>
      <c r="GE1377" s="16"/>
      <c r="GF1377" s="16"/>
      <c r="GG1377" s="16"/>
      <c r="GH1377" s="16"/>
      <c r="GI1377" s="16"/>
      <c r="GJ1377" s="16"/>
      <c r="GK1377" s="16"/>
      <c r="GL1377" s="16"/>
      <c r="GM1377" s="16"/>
      <c r="GN1377" s="16"/>
      <c r="GO1377" s="16"/>
      <c r="GP1377" s="16"/>
      <c r="GQ1377" s="16"/>
      <c r="GR1377" s="16"/>
      <c r="GS1377" s="16"/>
      <c r="GT1377" s="16"/>
      <c r="GU1377" s="16"/>
      <c r="GV1377" s="16"/>
      <c r="GW1377" s="16"/>
      <c r="GX1377" s="16"/>
      <c r="GY1377" s="16"/>
      <c r="GZ1377" s="16"/>
      <c r="HA1377" s="16"/>
      <c r="HB1377" s="16"/>
      <c r="HC1377" s="16"/>
      <c r="HD1377" s="16"/>
      <c r="HE1377" s="16"/>
      <c r="HF1377" s="16"/>
      <c r="HG1377" s="16"/>
      <c r="HH1377" s="16"/>
      <c r="HI1377" s="16"/>
      <c r="HJ1377" s="16"/>
      <c r="HK1377" s="16"/>
      <c r="HL1377" s="16"/>
      <c r="HM1377" s="16"/>
      <c r="HN1377" s="16"/>
      <c r="HO1377" s="16"/>
      <c r="HP1377" s="16"/>
      <c r="HQ1377" s="16"/>
      <c r="HR1377" s="16"/>
      <c r="HS1377" s="16"/>
      <c r="HT1377" s="16"/>
      <c r="HU1377" s="16"/>
      <c r="HV1377" s="16"/>
      <c r="HW1377" s="16"/>
      <c r="HX1377" s="16"/>
      <c r="HY1377" s="16"/>
      <c r="HZ1377" s="16"/>
      <c r="IA1377" s="16"/>
      <c r="IB1377" s="16"/>
      <c r="IC1377" s="16"/>
      <c r="ID1377" s="16"/>
      <c r="IE1377" s="16"/>
      <c r="IF1377" s="16"/>
      <c r="IG1377" s="16"/>
      <c r="IH1377" s="16"/>
      <c r="II1377" s="16"/>
      <c r="IJ1377" s="16"/>
      <c r="IK1377" s="16"/>
      <c r="IL1377" s="16"/>
      <c r="IM1377" s="16"/>
      <c r="IN1377" s="16"/>
      <c r="IO1377" s="16"/>
      <c r="IP1377" s="16"/>
      <c r="IQ1377" s="16"/>
      <c r="IR1377" s="16"/>
      <c r="IS1377" s="16"/>
      <c r="IT1377" s="16"/>
      <c r="IU1377" s="16"/>
      <c r="IV1377" s="16"/>
      <c r="IW1377" s="16"/>
      <c r="IX1377" s="16"/>
      <c r="IY1377" s="16"/>
      <c r="IZ1377" s="16"/>
      <c r="JA1377" s="16"/>
      <c r="JB1377" s="16"/>
      <c r="JC1377" s="16"/>
      <c r="JD1377" s="16"/>
      <c r="JE1377" s="16"/>
      <c r="JF1377" s="16"/>
      <c r="JG1377" s="16"/>
      <c r="JH1377" s="16"/>
      <c r="JI1377" s="16"/>
      <c r="JJ1377" s="16"/>
      <c r="JK1377" s="16"/>
      <c r="JL1377" s="16"/>
      <c r="JM1377" s="16"/>
      <c r="JN1377" s="16"/>
      <c r="JO1377" s="16"/>
      <c r="JP1377" s="16"/>
    </row>
    <row r="1378" spans="2:276" s="18" customFormat="1" ht="15.75" customHeight="1" x14ac:dyDescent="0.25">
      <c r="B1378" s="16"/>
      <c r="C1378" s="16"/>
      <c r="D1378" s="16"/>
      <c r="E1378" s="16"/>
      <c r="F1378" s="16"/>
      <c r="G1378" s="16"/>
      <c r="H1378" s="16"/>
      <c r="I1378" s="16"/>
      <c r="J1378" s="16"/>
      <c r="K1378" s="16"/>
      <c r="L1378" s="16"/>
      <c r="M1378" s="16"/>
      <c r="N1378" s="16"/>
      <c r="O1378" s="16"/>
      <c r="P1378" s="16"/>
      <c r="Q1378" s="16"/>
      <c r="R1378" s="16"/>
      <c r="S1378" s="16"/>
      <c r="T1378" s="16"/>
      <c r="U1378" s="16"/>
      <c r="V1378" s="16"/>
      <c r="W1378" s="16"/>
      <c r="X1378" s="16"/>
      <c r="Y1378" s="16"/>
      <c r="Z1378" s="16"/>
      <c r="AA1378" s="16"/>
      <c r="AB1378" s="16"/>
      <c r="AC1378" s="16"/>
      <c r="AD1378" s="16"/>
      <c r="AE1378" s="16"/>
      <c r="AF1378" s="16"/>
      <c r="AG1378" s="16"/>
      <c r="AH1378" s="16"/>
      <c r="AI1378" s="16"/>
      <c r="AJ1378" s="16"/>
      <c r="AK1378" s="16"/>
      <c r="AL1378" s="16"/>
      <c r="AM1378" s="16"/>
      <c r="AN1378" s="16"/>
      <c r="AO1378" s="16"/>
      <c r="AP1378" s="16"/>
      <c r="AQ1378" s="16"/>
      <c r="AR1378" s="16"/>
      <c r="AS1378" s="16"/>
      <c r="AT1378" s="16"/>
      <c r="AU1378" s="16"/>
      <c r="AV1378" s="16"/>
      <c r="AW1378" s="16"/>
      <c r="AX1378" s="16"/>
      <c r="AY1378" s="16"/>
      <c r="AZ1378" s="16"/>
      <c r="BA1378" s="16"/>
      <c r="BB1378" s="16"/>
      <c r="BC1378" s="16"/>
      <c r="BD1378" s="16"/>
      <c r="BE1378" s="16"/>
      <c r="BF1378" s="16"/>
      <c r="BG1378" s="16"/>
      <c r="BH1378" s="16"/>
      <c r="BI1378" s="16"/>
      <c r="BJ1378" s="16"/>
      <c r="BK1378" s="16"/>
      <c r="BL1378" s="16"/>
      <c r="BM1378" s="16"/>
      <c r="BN1378" s="16"/>
      <c r="BO1378" s="16"/>
      <c r="BP1378" s="16"/>
      <c r="BQ1378" s="16"/>
      <c r="BR1378" s="16"/>
      <c r="BS1378" s="16"/>
      <c r="BT1378" s="16"/>
      <c r="BU1378" s="16"/>
      <c r="BV1378" s="16"/>
      <c r="BW1378" s="16"/>
      <c r="BX1378" s="16"/>
      <c r="BY1378" s="16"/>
      <c r="BZ1378" s="16"/>
      <c r="CA1378" s="16"/>
      <c r="CB1378" s="16"/>
      <c r="CC1378" s="16"/>
      <c r="CD1378" s="16"/>
      <c r="CE1378" s="16"/>
      <c r="CF1378" s="16"/>
      <c r="CG1378" s="16"/>
      <c r="CH1378" s="16"/>
      <c r="CI1378" s="16"/>
      <c r="CJ1378" s="16"/>
      <c r="CK1378" s="16"/>
      <c r="CL1378" s="16"/>
      <c r="CM1378" s="16"/>
      <c r="CN1378" s="16"/>
      <c r="CO1378" s="16"/>
      <c r="CP1378" s="16"/>
      <c r="CQ1378" s="16"/>
      <c r="CR1378" s="16"/>
      <c r="CS1378" s="16"/>
      <c r="CT1378" s="16"/>
      <c r="CU1378" s="16"/>
      <c r="CV1378" s="16"/>
      <c r="CW1378" s="16"/>
      <c r="CX1378" s="16"/>
      <c r="CY1378" s="16"/>
      <c r="CZ1378" s="16"/>
      <c r="DA1378" s="16"/>
      <c r="DB1378" s="16"/>
      <c r="DC1378" s="16"/>
      <c r="DD1378" s="16"/>
      <c r="DE1378" s="16"/>
      <c r="DF1378" s="16"/>
      <c r="DG1378" s="16"/>
      <c r="DH1378" s="16"/>
      <c r="DI1378" s="16"/>
      <c r="DJ1378" s="16"/>
      <c r="DK1378" s="16"/>
      <c r="DL1378" s="16"/>
      <c r="DM1378" s="16"/>
      <c r="DN1378" s="16"/>
      <c r="DO1378" s="16"/>
      <c r="DP1378" s="16"/>
      <c r="DQ1378" s="16"/>
      <c r="DR1378" s="16"/>
      <c r="DS1378" s="16"/>
      <c r="DT1378" s="16"/>
      <c r="DU1378" s="16"/>
      <c r="DV1378" s="16"/>
      <c r="DW1378" s="16"/>
      <c r="DX1378" s="16"/>
      <c r="DY1378" s="16"/>
      <c r="DZ1378" s="16"/>
      <c r="EA1378" s="16"/>
      <c r="EB1378" s="16"/>
      <c r="EC1378" s="16"/>
      <c r="ED1378" s="16"/>
      <c r="EE1378" s="16"/>
      <c r="EF1378" s="16"/>
      <c r="EG1378" s="16"/>
      <c r="EH1378" s="16"/>
      <c r="EI1378" s="16"/>
      <c r="EJ1378" s="16"/>
      <c r="EK1378" s="16"/>
      <c r="EL1378" s="16"/>
      <c r="EM1378" s="16"/>
      <c r="EN1378" s="16"/>
      <c r="EO1378" s="16"/>
      <c r="EP1378" s="16"/>
      <c r="EQ1378" s="16"/>
      <c r="ER1378" s="16"/>
      <c r="ES1378" s="16"/>
      <c r="ET1378" s="16"/>
      <c r="EU1378" s="16"/>
      <c r="EV1378" s="16"/>
      <c r="EW1378" s="16"/>
      <c r="EX1378" s="16"/>
      <c r="EY1378" s="16"/>
      <c r="EZ1378" s="16"/>
      <c r="FA1378" s="16"/>
      <c r="FB1378" s="16"/>
      <c r="FC1378" s="16"/>
      <c r="FD1378" s="16"/>
      <c r="FE1378" s="16"/>
      <c r="FF1378" s="16"/>
      <c r="FG1378" s="16"/>
      <c r="FH1378" s="16"/>
      <c r="FI1378" s="16"/>
      <c r="FJ1378" s="16"/>
      <c r="FK1378" s="16"/>
      <c r="FL1378" s="16"/>
      <c r="FM1378" s="16"/>
      <c r="FN1378" s="16"/>
      <c r="FO1378" s="16"/>
      <c r="FP1378" s="16"/>
      <c r="FQ1378" s="16"/>
      <c r="FR1378" s="16"/>
      <c r="FS1378" s="16"/>
      <c r="FT1378" s="16"/>
      <c r="FU1378" s="16"/>
      <c r="FV1378" s="16"/>
      <c r="FW1378" s="16"/>
      <c r="FX1378" s="16"/>
      <c r="FY1378" s="16"/>
      <c r="FZ1378" s="16"/>
      <c r="GA1378" s="16"/>
      <c r="GB1378" s="16"/>
      <c r="GC1378" s="16"/>
      <c r="GD1378" s="16"/>
      <c r="GE1378" s="16"/>
      <c r="GF1378" s="16"/>
      <c r="GG1378" s="16"/>
      <c r="GH1378" s="16"/>
      <c r="GI1378" s="16"/>
      <c r="GJ1378" s="16"/>
      <c r="GK1378" s="16"/>
      <c r="GL1378" s="16"/>
      <c r="GM1378" s="16"/>
      <c r="GN1378" s="16"/>
      <c r="GO1378" s="16"/>
      <c r="GP1378" s="16"/>
      <c r="GQ1378" s="16"/>
      <c r="GR1378" s="16"/>
      <c r="GS1378" s="16"/>
      <c r="GT1378" s="16"/>
      <c r="GU1378" s="16"/>
      <c r="GV1378" s="16"/>
      <c r="GW1378" s="16"/>
      <c r="GX1378" s="16"/>
      <c r="GY1378" s="16"/>
      <c r="GZ1378" s="16"/>
      <c r="HA1378" s="16"/>
      <c r="HB1378" s="16"/>
      <c r="HC1378" s="16"/>
      <c r="HD1378" s="16"/>
      <c r="HE1378" s="16"/>
      <c r="HF1378" s="16"/>
      <c r="HG1378" s="16"/>
      <c r="HH1378" s="16"/>
      <c r="HI1378" s="16"/>
      <c r="HJ1378" s="16"/>
      <c r="HK1378" s="16"/>
      <c r="HL1378" s="16"/>
      <c r="HM1378" s="16"/>
      <c r="HN1378" s="16"/>
      <c r="HO1378" s="16"/>
      <c r="HP1378" s="16"/>
      <c r="HQ1378" s="16"/>
      <c r="HR1378" s="16"/>
      <c r="HS1378" s="16"/>
      <c r="HT1378" s="16"/>
      <c r="HU1378" s="16"/>
      <c r="HV1378" s="16"/>
      <c r="HW1378" s="16"/>
      <c r="HX1378" s="16"/>
      <c r="HY1378" s="16"/>
      <c r="HZ1378" s="16"/>
      <c r="IA1378" s="16"/>
      <c r="IB1378" s="16"/>
      <c r="IC1378" s="16"/>
      <c r="ID1378" s="16"/>
      <c r="IE1378" s="16"/>
      <c r="IF1378" s="16"/>
      <c r="IG1378" s="16"/>
      <c r="IH1378" s="16"/>
      <c r="II1378" s="16"/>
      <c r="IJ1378" s="16"/>
      <c r="IK1378" s="16"/>
      <c r="IL1378" s="16"/>
      <c r="IM1378" s="16"/>
      <c r="IN1378" s="16"/>
      <c r="IO1378" s="16"/>
      <c r="IP1378" s="16"/>
      <c r="IQ1378" s="16"/>
      <c r="IR1378" s="16"/>
      <c r="IS1378" s="16"/>
      <c r="IT1378" s="16"/>
      <c r="IU1378" s="16"/>
      <c r="IV1378" s="16"/>
      <c r="IW1378" s="16"/>
      <c r="IX1378" s="16"/>
      <c r="IY1378" s="16"/>
      <c r="IZ1378" s="16"/>
      <c r="JA1378" s="16"/>
      <c r="JB1378" s="16"/>
      <c r="JC1378" s="16"/>
      <c r="JD1378" s="16"/>
      <c r="JE1378" s="16"/>
      <c r="JF1378" s="16"/>
      <c r="JG1378" s="16"/>
      <c r="JH1378" s="16"/>
      <c r="JI1378" s="16"/>
      <c r="JJ1378" s="16"/>
      <c r="JK1378" s="16"/>
      <c r="JL1378" s="16"/>
      <c r="JM1378" s="16"/>
      <c r="JN1378" s="16"/>
      <c r="JO1378" s="16"/>
      <c r="JP1378" s="16"/>
    </row>
    <row r="1379" spans="2:276" s="18" customFormat="1" ht="15.75" customHeight="1" x14ac:dyDescent="0.25">
      <c r="B1379" s="16"/>
      <c r="C1379" s="16"/>
      <c r="D1379" s="16"/>
      <c r="E1379" s="16"/>
      <c r="F1379" s="16"/>
      <c r="G1379" s="16"/>
      <c r="H1379" s="16"/>
      <c r="I1379" s="16"/>
      <c r="J1379" s="16"/>
      <c r="K1379" s="16"/>
      <c r="L1379" s="16"/>
      <c r="M1379" s="16"/>
      <c r="N1379" s="16"/>
      <c r="O1379" s="16"/>
      <c r="P1379" s="16"/>
      <c r="Q1379" s="16"/>
      <c r="R1379" s="16"/>
      <c r="S1379" s="16"/>
      <c r="T1379" s="16"/>
      <c r="U1379" s="16"/>
      <c r="V1379" s="16"/>
      <c r="W1379" s="16"/>
      <c r="X1379" s="16"/>
      <c r="Y1379" s="16"/>
      <c r="Z1379" s="16"/>
      <c r="AA1379" s="16"/>
      <c r="AB1379" s="16"/>
      <c r="AC1379" s="16"/>
      <c r="AD1379" s="16"/>
      <c r="AE1379" s="16"/>
      <c r="AF1379" s="16"/>
      <c r="AG1379" s="16"/>
      <c r="AH1379" s="16"/>
      <c r="AI1379" s="16"/>
      <c r="AJ1379" s="16"/>
      <c r="AK1379" s="16"/>
      <c r="AL1379" s="16"/>
      <c r="AM1379" s="16"/>
      <c r="AN1379" s="16"/>
      <c r="AO1379" s="16"/>
      <c r="AP1379" s="16"/>
      <c r="AQ1379" s="16"/>
      <c r="AR1379" s="16"/>
      <c r="AS1379" s="16"/>
      <c r="AT1379" s="16"/>
      <c r="AU1379" s="16"/>
      <c r="AV1379" s="16"/>
      <c r="AW1379" s="16"/>
      <c r="AX1379" s="16"/>
      <c r="AY1379" s="16"/>
      <c r="AZ1379" s="16"/>
      <c r="BA1379" s="16"/>
      <c r="BB1379" s="16"/>
      <c r="BC1379" s="16"/>
      <c r="BD1379" s="16"/>
      <c r="BE1379" s="16"/>
      <c r="BF1379" s="16"/>
      <c r="BG1379" s="16"/>
      <c r="BH1379" s="16"/>
      <c r="BI1379" s="16"/>
      <c r="BJ1379" s="16"/>
      <c r="BK1379" s="16"/>
      <c r="BL1379" s="16"/>
      <c r="BM1379" s="16"/>
      <c r="BN1379" s="16"/>
      <c r="BO1379" s="16"/>
      <c r="BP1379" s="16"/>
      <c r="BQ1379" s="16"/>
      <c r="BR1379" s="16"/>
      <c r="BS1379" s="16"/>
      <c r="BT1379" s="16"/>
      <c r="BU1379" s="16"/>
      <c r="BV1379" s="16"/>
      <c r="BW1379" s="16"/>
      <c r="BX1379" s="16"/>
      <c r="BY1379" s="16"/>
      <c r="BZ1379" s="16"/>
      <c r="CA1379" s="16"/>
      <c r="CB1379" s="16"/>
      <c r="CC1379" s="16"/>
      <c r="CD1379" s="16"/>
      <c r="CE1379" s="16"/>
      <c r="CF1379" s="16"/>
      <c r="CG1379" s="16"/>
      <c r="CH1379" s="16"/>
      <c r="CI1379" s="16"/>
      <c r="CJ1379" s="16"/>
      <c r="CK1379" s="16"/>
      <c r="CL1379" s="16"/>
      <c r="CM1379" s="16"/>
      <c r="CN1379" s="16"/>
      <c r="CO1379" s="16"/>
      <c r="CP1379" s="16"/>
      <c r="CQ1379" s="16"/>
      <c r="CR1379" s="16"/>
      <c r="CS1379" s="16"/>
      <c r="CT1379" s="16"/>
      <c r="CU1379" s="16"/>
      <c r="CV1379" s="16"/>
      <c r="CW1379" s="16"/>
      <c r="CX1379" s="16"/>
      <c r="CY1379" s="16"/>
      <c r="CZ1379" s="16"/>
      <c r="DA1379" s="16"/>
      <c r="DB1379" s="16"/>
      <c r="DC1379" s="16"/>
      <c r="DD1379" s="16"/>
      <c r="DE1379" s="16"/>
      <c r="DF1379" s="16"/>
      <c r="DG1379" s="16"/>
      <c r="DH1379" s="16"/>
      <c r="DI1379" s="16"/>
      <c r="DJ1379" s="16"/>
      <c r="DK1379" s="16"/>
      <c r="DL1379" s="16"/>
      <c r="DM1379" s="16"/>
      <c r="DN1379" s="16"/>
      <c r="DO1379" s="16"/>
      <c r="DP1379" s="16"/>
      <c r="DQ1379" s="16"/>
      <c r="DR1379" s="16"/>
      <c r="DS1379" s="16"/>
      <c r="DT1379" s="16"/>
      <c r="DU1379" s="16"/>
      <c r="DV1379" s="16"/>
      <c r="DW1379" s="16"/>
      <c r="DX1379" s="16"/>
      <c r="DY1379" s="16"/>
      <c r="DZ1379" s="16"/>
      <c r="EA1379" s="16"/>
      <c r="EB1379" s="16"/>
      <c r="EC1379" s="16"/>
      <c r="ED1379" s="16"/>
      <c r="EE1379" s="16"/>
      <c r="EF1379" s="16"/>
      <c r="EG1379" s="16"/>
      <c r="EH1379" s="16"/>
      <c r="EI1379" s="16"/>
      <c r="EJ1379" s="16"/>
      <c r="EK1379" s="16"/>
      <c r="EL1379" s="16"/>
      <c r="EM1379" s="16"/>
      <c r="EN1379" s="16"/>
      <c r="EO1379" s="16"/>
      <c r="EP1379" s="16"/>
      <c r="EQ1379" s="16"/>
      <c r="ER1379" s="16"/>
      <c r="ES1379" s="16"/>
      <c r="ET1379" s="16"/>
      <c r="EU1379" s="16"/>
      <c r="EV1379" s="16"/>
      <c r="EW1379" s="16"/>
      <c r="EX1379" s="16"/>
      <c r="EY1379" s="16"/>
      <c r="EZ1379" s="16"/>
      <c r="FA1379" s="16"/>
      <c r="FB1379" s="16"/>
      <c r="FC1379" s="16"/>
      <c r="FD1379" s="16"/>
      <c r="FE1379" s="16"/>
      <c r="FF1379" s="16"/>
      <c r="FG1379" s="16"/>
      <c r="FH1379" s="16"/>
      <c r="FI1379" s="16"/>
      <c r="FJ1379" s="16"/>
      <c r="FK1379" s="16"/>
      <c r="FL1379" s="16"/>
      <c r="FM1379" s="16"/>
      <c r="FN1379" s="16"/>
      <c r="FO1379" s="16"/>
      <c r="FP1379" s="16"/>
      <c r="FQ1379" s="16"/>
      <c r="FR1379" s="16"/>
      <c r="FS1379" s="16"/>
      <c r="FT1379" s="16"/>
      <c r="FU1379" s="16"/>
      <c r="FV1379" s="16"/>
      <c r="FW1379" s="16"/>
      <c r="FX1379" s="16"/>
      <c r="FY1379" s="16"/>
      <c r="FZ1379" s="16"/>
      <c r="GA1379" s="16"/>
      <c r="GB1379" s="16"/>
      <c r="GC1379" s="16"/>
      <c r="GD1379" s="16"/>
      <c r="GE1379" s="16"/>
      <c r="GF1379" s="16"/>
      <c r="GG1379" s="16"/>
      <c r="GH1379" s="16"/>
      <c r="GI1379" s="16"/>
      <c r="GJ1379" s="16"/>
      <c r="GK1379" s="16"/>
      <c r="GL1379" s="16"/>
      <c r="GM1379" s="16"/>
      <c r="GN1379" s="16"/>
      <c r="GO1379" s="16"/>
      <c r="GP1379" s="16"/>
      <c r="GQ1379" s="16"/>
      <c r="GR1379" s="16"/>
      <c r="GS1379" s="16"/>
      <c r="GT1379" s="16"/>
      <c r="GU1379" s="16"/>
      <c r="GV1379" s="16"/>
      <c r="GW1379" s="16"/>
      <c r="GX1379" s="16"/>
      <c r="GY1379" s="16"/>
      <c r="GZ1379" s="16"/>
      <c r="HA1379" s="16"/>
      <c r="HB1379" s="16"/>
      <c r="HC1379" s="16"/>
      <c r="HD1379" s="16"/>
      <c r="HE1379" s="16"/>
      <c r="HF1379" s="16"/>
      <c r="HG1379" s="16"/>
      <c r="HH1379" s="16"/>
      <c r="HI1379" s="16"/>
      <c r="HJ1379" s="16"/>
      <c r="HK1379" s="16"/>
      <c r="HL1379" s="16"/>
      <c r="HM1379" s="16"/>
      <c r="HN1379" s="16"/>
      <c r="HO1379" s="16"/>
      <c r="HP1379" s="16"/>
      <c r="HQ1379" s="16"/>
      <c r="HR1379" s="16"/>
      <c r="HS1379" s="16"/>
      <c r="HT1379" s="16"/>
      <c r="HU1379" s="16"/>
      <c r="HV1379" s="16"/>
      <c r="HW1379" s="16"/>
      <c r="HX1379" s="16"/>
      <c r="HY1379" s="16"/>
      <c r="HZ1379" s="16"/>
      <c r="IA1379" s="16"/>
      <c r="IB1379" s="16"/>
      <c r="IC1379" s="16"/>
      <c r="ID1379" s="16"/>
      <c r="IE1379" s="16"/>
      <c r="IF1379" s="16"/>
      <c r="IG1379" s="16"/>
      <c r="IH1379" s="16"/>
      <c r="II1379" s="16"/>
      <c r="IJ1379" s="16"/>
      <c r="IK1379" s="16"/>
      <c r="IL1379" s="16"/>
      <c r="IM1379" s="16"/>
      <c r="IN1379" s="16"/>
      <c r="IO1379" s="16"/>
      <c r="IP1379" s="16"/>
      <c r="IQ1379" s="16"/>
      <c r="IR1379" s="16"/>
      <c r="IS1379" s="16"/>
      <c r="IT1379" s="16"/>
      <c r="IU1379" s="16"/>
      <c r="IV1379" s="16"/>
      <c r="IW1379" s="16"/>
      <c r="IX1379" s="16"/>
      <c r="IY1379" s="16"/>
      <c r="IZ1379" s="16"/>
      <c r="JA1379" s="16"/>
      <c r="JB1379" s="16"/>
      <c r="JC1379" s="16"/>
      <c r="JD1379" s="16"/>
      <c r="JE1379" s="16"/>
      <c r="JF1379" s="16"/>
      <c r="JG1379" s="16"/>
      <c r="JH1379" s="16"/>
      <c r="JI1379" s="16"/>
      <c r="JJ1379" s="16"/>
      <c r="JK1379" s="16"/>
      <c r="JL1379" s="16"/>
      <c r="JM1379" s="16"/>
      <c r="JN1379" s="16"/>
      <c r="JO1379" s="16"/>
      <c r="JP1379" s="16"/>
    </row>
    <row r="1380" spans="2:276" s="18" customFormat="1" ht="15.75" customHeight="1" x14ac:dyDescent="0.25">
      <c r="B1380" s="16"/>
      <c r="C1380" s="16"/>
      <c r="D1380" s="16"/>
      <c r="E1380" s="16"/>
      <c r="F1380" s="16"/>
      <c r="G1380" s="16"/>
      <c r="H1380" s="16"/>
      <c r="I1380" s="16"/>
      <c r="J1380" s="16"/>
      <c r="K1380" s="16"/>
      <c r="L1380" s="16"/>
      <c r="M1380" s="16"/>
      <c r="N1380" s="16"/>
      <c r="O1380" s="16"/>
      <c r="P1380" s="16"/>
      <c r="Q1380" s="16"/>
      <c r="R1380" s="16"/>
      <c r="S1380" s="16"/>
      <c r="T1380" s="16"/>
      <c r="U1380" s="16"/>
      <c r="V1380" s="16"/>
      <c r="W1380" s="16"/>
      <c r="X1380" s="16"/>
      <c r="Y1380" s="16"/>
      <c r="Z1380" s="16"/>
      <c r="AA1380" s="16"/>
      <c r="AB1380" s="16"/>
      <c r="AC1380" s="16"/>
      <c r="AD1380" s="16"/>
      <c r="AE1380" s="16"/>
      <c r="AF1380" s="16"/>
      <c r="AG1380" s="16"/>
      <c r="AH1380" s="16"/>
      <c r="AI1380" s="16"/>
      <c r="AJ1380" s="16"/>
      <c r="AK1380" s="16"/>
      <c r="AL1380" s="16"/>
      <c r="AM1380" s="16"/>
      <c r="AN1380" s="16"/>
      <c r="AO1380" s="16"/>
      <c r="AP1380" s="16"/>
      <c r="AQ1380" s="16"/>
      <c r="AR1380" s="16"/>
      <c r="AS1380" s="16"/>
      <c r="AT1380" s="16"/>
      <c r="AU1380" s="16"/>
      <c r="AV1380" s="16"/>
      <c r="AW1380" s="16"/>
      <c r="AX1380" s="16"/>
      <c r="AY1380" s="16"/>
      <c r="AZ1380" s="16"/>
      <c r="BA1380" s="16"/>
      <c r="BB1380" s="16"/>
      <c r="BC1380" s="16"/>
      <c r="BD1380" s="16"/>
      <c r="BE1380" s="16"/>
      <c r="BF1380" s="16"/>
      <c r="BG1380" s="16"/>
      <c r="BH1380" s="16"/>
      <c r="BI1380" s="16"/>
      <c r="BJ1380" s="16"/>
      <c r="BK1380" s="16"/>
      <c r="BL1380" s="16"/>
      <c r="BM1380" s="16"/>
      <c r="BN1380" s="16"/>
      <c r="BO1380" s="16"/>
      <c r="BP1380" s="16"/>
      <c r="BQ1380" s="16"/>
      <c r="BR1380" s="16"/>
      <c r="BS1380" s="16"/>
      <c r="BT1380" s="16"/>
      <c r="BU1380" s="16"/>
      <c r="BV1380" s="16"/>
      <c r="BW1380" s="16"/>
      <c r="BX1380" s="16"/>
      <c r="BY1380" s="16"/>
      <c r="BZ1380" s="16"/>
      <c r="CA1380" s="16"/>
      <c r="CB1380" s="16"/>
      <c r="CC1380" s="16"/>
      <c r="CD1380" s="16"/>
      <c r="CE1380" s="16"/>
      <c r="CF1380" s="16"/>
      <c r="CG1380" s="16"/>
      <c r="CH1380" s="16"/>
      <c r="CI1380" s="16"/>
      <c r="CJ1380" s="16"/>
      <c r="CK1380" s="16"/>
      <c r="CL1380" s="16"/>
      <c r="CM1380" s="16"/>
      <c r="CN1380" s="16"/>
      <c r="CO1380" s="16"/>
      <c r="CP1380" s="16"/>
      <c r="CQ1380" s="16"/>
      <c r="CR1380" s="16"/>
      <c r="CS1380" s="16"/>
      <c r="CT1380" s="16"/>
      <c r="CU1380" s="16"/>
      <c r="CV1380" s="16"/>
      <c r="CW1380" s="16"/>
      <c r="CX1380" s="16"/>
      <c r="CY1380" s="16"/>
      <c r="CZ1380" s="16"/>
      <c r="DA1380" s="16"/>
      <c r="DB1380" s="16"/>
      <c r="DC1380" s="16"/>
      <c r="DD1380" s="16"/>
      <c r="DE1380" s="16"/>
      <c r="DF1380" s="16"/>
      <c r="DG1380" s="16"/>
      <c r="DH1380" s="16"/>
      <c r="DI1380" s="16"/>
      <c r="DJ1380" s="16"/>
      <c r="DK1380" s="16"/>
      <c r="DL1380" s="16"/>
      <c r="DM1380" s="16"/>
      <c r="DN1380" s="16"/>
      <c r="DO1380" s="16"/>
      <c r="DP1380" s="16"/>
      <c r="DQ1380" s="16"/>
      <c r="DR1380" s="16"/>
      <c r="DS1380" s="16"/>
      <c r="DT1380" s="16"/>
      <c r="DU1380" s="16"/>
      <c r="DV1380" s="16"/>
      <c r="DW1380" s="16"/>
      <c r="DX1380" s="16"/>
      <c r="DY1380" s="16"/>
      <c r="DZ1380" s="16"/>
      <c r="EA1380" s="16"/>
      <c r="EB1380" s="16"/>
      <c r="EC1380" s="16"/>
      <c r="ED1380" s="16"/>
      <c r="EE1380" s="16"/>
      <c r="EF1380" s="16"/>
      <c r="EG1380" s="16"/>
      <c r="EH1380" s="16"/>
      <c r="EI1380" s="16"/>
      <c r="EJ1380" s="16"/>
      <c r="EK1380" s="16"/>
      <c r="EL1380" s="16"/>
      <c r="EM1380" s="16"/>
      <c r="EN1380" s="16"/>
      <c r="EO1380" s="16"/>
      <c r="EP1380" s="16"/>
      <c r="EQ1380" s="16"/>
      <c r="ER1380" s="16"/>
      <c r="ES1380" s="16"/>
      <c r="ET1380" s="16"/>
      <c r="EU1380" s="16"/>
      <c r="EV1380" s="16"/>
      <c r="EW1380" s="16"/>
      <c r="EX1380" s="16"/>
      <c r="EY1380" s="16"/>
      <c r="EZ1380" s="16"/>
      <c r="FA1380" s="16"/>
      <c r="FB1380" s="16"/>
      <c r="FC1380" s="16"/>
      <c r="FD1380" s="16"/>
      <c r="FE1380" s="16"/>
      <c r="FF1380" s="16"/>
      <c r="FG1380" s="16"/>
      <c r="FH1380" s="16"/>
      <c r="FI1380" s="16"/>
      <c r="FJ1380" s="16"/>
      <c r="FK1380" s="16"/>
      <c r="FL1380" s="16"/>
      <c r="FM1380" s="16"/>
      <c r="FN1380" s="16"/>
      <c r="FO1380" s="16"/>
      <c r="FP1380" s="16"/>
      <c r="FQ1380" s="16"/>
      <c r="FR1380" s="16"/>
      <c r="FS1380" s="16"/>
      <c r="FT1380" s="16"/>
      <c r="FU1380" s="16"/>
      <c r="FV1380" s="16"/>
      <c r="FW1380" s="16"/>
      <c r="FX1380" s="16"/>
      <c r="FY1380" s="16"/>
      <c r="FZ1380" s="16"/>
      <c r="GA1380" s="16"/>
      <c r="GB1380" s="16"/>
      <c r="GC1380" s="16"/>
      <c r="GD1380" s="16"/>
      <c r="GE1380" s="16"/>
      <c r="GF1380" s="16"/>
      <c r="GG1380" s="16"/>
      <c r="GH1380" s="16"/>
      <c r="GI1380" s="16"/>
      <c r="GJ1380" s="16"/>
      <c r="GK1380" s="16"/>
      <c r="GL1380" s="16"/>
      <c r="GM1380" s="16"/>
      <c r="GN1380" s="16"/>
      <c r="GO1380" s="16"/>
      <c r="GP1380" s="16"/>
      <c r="GQ1380" s="16"/>
      <c r="GR1380" s="16"/>
      <c r="GS1380" s="16"/>
      <c r="GT1380" s="16"/>
      <c r="GU1380" s="16"/>
      <c r="GV1380" s="16"/>
      <c r="GW1380" s="16"/>
      <c r="GX1380" s="16"/>
      <c r="GY1380" s="16"/>
      <c r="GZ1380" s="16"/>
      <c r="HA1380" s="16"/>
      <c r="HB1380" s="16"/>
      <c r="HC1380" s="16"/>
      <c r="HD1380" s="16"/>
      <c r="HE1380" s="16"/>
      <c r="HF1380" s="16"/>
      <c r="HG1380" s="16"/>
      <c r="HH1380" s="16"/>
      <c r="HI1380" s="16"/>
      <c r="HJ1380" s="16"/>
      <c r="HK1380" s="16"/>
      <c r="HL1380" s="16"/>
      <c r="HM1380" s="16"/>
      <c r="HN1380" s="16"/>
      <c r="HO1380" s="16"/>
      <c r="HP1380" s="16"/>
      <c r="HQ1380" s="16"/>
      <c r="HR1380" s="16"/>
      <c r="HS1380" s="16"/>
      <c r="HT1380" s="16"/>
      <c r="HU1380" s="16"/>
      <c r="HV1380" s="16"/>
      <c r="HW1380" s="16"/>
      <c r="HX1380" s="16"/>
      <c r="HY1380" s="16"/>
      <c r="HZ1380" s="16"/>
      <c r="IA1380" s="16"/>
      <c r="IB1380" s="16"/>
      <c r="IC1380" s="16"/>
      <c r="ID1380" s="16"/>
      <c r="IE1380" s="16"/>
      <c r="IF1380" s="16"/>
      <c r="IG1380" s="16"/>
      <c r="IH1380" s="16"/>
      <c r="II1380" s="16"/>
      <c r="IJ1380" s="16"/>
      <c r="IK1380" s="16"/>
      <c r="IL1380" s="16"/>
      <c r="IM1380" s="16"/>
      <c r="IN1380" s="16"/>
      <c r="IO1380" s="16"/>
      <c r="IP1380" s="16"/>
      <c r="IQ1380" s="16"/>
      <c r="IR1380" s="16"/>
      <c r="IS1380" s="16"/>
      <c r="IT1380" s="16"/>
      <c r="IU1380" s="16"/>
      <c r="IV1380" s="16"/>
      <c r="IW1380" s="16"/>
      <c r="IX1380" s="16"/>
      <c r="IY1380" s="16"/>
      <c r="IZ1380" s="16"/>
      <c r="JA1380" s="16"/>
      <c r="JB1380" s="16"/>
      <c r="JC1380" s="16"/>
      <c r="JD1380" s="16"/>
      <c r="JE1380" s="16"/>
      <c r="JF1380" s="16"/>
      <c r="JG1380" s="16"/>
      <c r="JH1380" s="16"/>
      <c r="JI1380" s="16"/>
      <c r="JJ1380" s="16"/>
      <c r="JK1380" s="16"/>
      <c r="JL1380" s="16"/>
      <c r="JM1380" s="16"/>
      <c r="JN1380" s="16"/>
      <c r="JO1380" s="16"/>
      <c r="JP1380" s="16"/>
    </row>
    <row r="1381" spans="2:276" s="18" customFormat="1" ht="15.75" customHeight="1" x14ac:dyDescent="0.25">
      <c r="B1381" s="16"/>
      <c r="C1381" s="16"/>
      <c r="D1381" s="16"/>
      <c r="E1381" s="16"/>
      <c r="F1381" s="16"/>
      <c r="G1381" s="16"/>
      <c r="H1381" s="16"/>
      <c r="I1381" s="16"/>
      <c r="J1381" s="16"/>
      <c r="K1381" s="16"/>
      <c r="L1381" s="16"/>
      <c r="M1381" s="16"/>
      <c r="N1381" s="16"/>
      <c r="O1381" s="16"/>
      <c r="P1381" s="16"/>
      <c r="Q1381" s="16"/>
      <c r="R1381" s="16"/>
      <c r="S1381" s="16"/>
      <c r="T1381" s="16"/>
      <c r="U1381" s="16"/>
      <c r="V1381" s="16"/>
      <c r="W1381" s="16"/>
      <c r="X1381" s="16"/>
      <c r="Y1381" s="16"/>
      <c r="Z1381" s="16"/>
      <c r="AA1381" s="16"/>
      <c r="AB1381" s="16"/>
      <c r="AC1381" s="16"/>
      <c r="AD1381" s="16"/>
      <c r="AE1381" s="16"/>
      <c r="AF1381" s="16"/>
      <c r="AG1381" s="16"/>
      <c r="AH1381" s="16"/>
      <c r="AI1381" s="16"/>
      <c r="AJ1381" s="16"/>
      <c r="AK1381" s="16"/>
      <c r="AL1381" s="16"/>
      <c r="AM1381" s="16"/>
      <c r="AN1381" s="16"/>
      <c r="AO1381" s="16"/>
      <c r="AP1381" s="16"/>
      <c r="AQ1381" s="16"/>
      <c r="AR1381" s="16"/>
      <c r="AS1381" s="16"/>
      <c r="AT1381" s="16"/>
      <c r="AU1381" s="16"/>
      <c r="AV1381" s="16"/>
      <c r="AW1381" s="16"/>
      <c r="AX1381" s="16"/>
      <c r="AY1381" s="16"/>
      <c r="AZ1381" s="16"/>
      <c r="BA1381" s="16"/>
      <c r="BB1381" s="16"/>
      <c r="BC1381" s="16"/>
      <c r="BD1381" s="16"/>
      <c r="BE1381" s="16"/>
      <c r="BF1381" s="16"/>
      <c r="BG1381" s="16"/>
      <c r="BH1381" s="16"/>
      <c r="BI1381" s="16"/>
      <c r="BJ1381" s="16"/>
      <c r="BK1381" s="16"/>
      <c r="BL1381" s="16"/>
      <c r="BM1381" s="16"/>
      <c r="BN1381" s="16"/>
      <c r="BO1381" s="16"/>
      <c r="BP1381" s="16"/>
      <c r="BQ1381" s="16"/>
      <c r="BR1381" s="16"/>
      <c r="BS1381" s="16"/>
      <c r="BT1381" s="16"/>
      <c r="BU1381" s="16"/>
      <c r="BV1381" s="16"/>
      <c r="BW1381" s="16"/>
      <c r="BX1381" s="16"/>
      <c r="BY1381" s="16"/>
      <c r="BZ1381" s="16"/>
      <c r="CA1381" s="16"/>
      <c r="CB1381" s="16"/>
      <c r="CC1381" s="16"/>
      <c r="CD1381" s="16"/>
      <c r="CE1381" s="16"/>
      <c r="CF1381" s="16"/>
      <c r="CG1381" s="16"/>
      <c r="CH1381" s="16"/>
      <c r="CI1381" s="16"/>
      <c r="CJ1381" s="16"/>
      <c r="CK1381" s="16"/>
      <c r="CL1381" s="16"/>
      <c r="CM1381" s="16"/>
      <c r="CN1381" s="16"/>
      <c r="CO1381" s="16"/>
      <c r="CP1381" s="16"/>
      <c r="CQ1381" s="16"/>
      <c r="CR1381" s="16"/>
      <c r="CS1381" s="16"/>
      <c r="CT1381" s="16"/>
      <c r="CU1381" s="16"/>
      <c r="CV1381" s="16"/>
      <c r="CW1381" s="16"/>
      <c r="CX1381" s="16"/>
      <c r="CY1381" s="16"/>
      <c r="CZ1381" s="16"/>
      <c r="DA1381" s="16"/>
      <c r="DB1381" s="16"/>
      <c r="DC1381" s="16"/>
      <c r="DD1381" s="16"/>
      <c r="DE1381" s="16"/>
      <c r="DF1381" s="16"/>
      <c r="DG1381" s="16"/>
      <c r="DH1381" s="16"/>
      <c r="DI1381" s="16"/>
      <c r="DJ1381" s="16"/>
      <c r="DK1381" s="16"/>
      <c r="DL1381" s="16"/>
      <c r="DM1381" s="16"/>
      <c r="DN1381" s="16"/>
      <c r="DO1381" s="16"/>
      <c r="DP1381" s="16"/>
      <c r="DQ1381" s="16"/>
      <c r="DR1381" s="16"/>
      <c r="DS1381" s="16"/>
      <c r="DT1381" s="16"/>
      <c r="DU1381" s="16"/>
      <c r="DV1381" s="16"/>
      <c r="DW1381" s="16"/>
      <c r="DX1381" s="16"/>
      <c r="DY1381" s="16"/>
      <c r="DZ1381" s="16"/>
      <c r="EA1381" s="16"/>
      <c r="EB1381" s="16"/>
      <c r="EC1381" s="16"/>
      <c r="ED1381" s="16"/>
      <c r="EE1381" s="16"/>
      <c r="EF1381" s="16"/>
      <c r="EG1381" s="16"/>
      <c r="EH1381" s="16"/>
      <c r="EI1381" s="16"/>
      <c r="EJ1381" s="16"/>
      <c r="EK1381" s="16"/>
      <c r="EL1381" s="16"/>
      <c r="EM1381" s="16"/>
      <c r="EN1381" s="16"/>
      <c r="EO1381" s="16"/>
      <c r="EP1381" s="16"/>
      <c r="EQ1381" s="16"/>
      <c r="ER1381" s="16"/>
      <c r="ES1381" s="16"/>
      <c r="ET1381" s="16"/>
      <c r="EU1381" s="16"/>
      <c r="EV1381" s="16"/>
      <c r="EW1381" s="16"/>
      <c r="EX1381" s="16"/>
      <c r="EY1381" s="16"/>
      <c r="EZ1381" s="16"/>
      <c r="FA1381" s="16"/>
      <c r="FB1381" s="16"/>
      <c r="FC1381" s="16"/>
      <c r="FD1381" s="16"/>
      <c r="FE1381" s="16"/>
      <c r="FF1381" s="16"/>
      <c r="FG1381" s="16"/>
      <c r="FH1381" s="16"/>
      <c r="FI1381" s="16"/>
      <c r="FJ1381" s="16"/>
      <c r="FK1381" s="16"/>
      <c r="FL1381" s="16"/>
      <c r="FM1381" s="16"/>
      <c r="FN1381" s="16"/>
      <c r="FO1381" s="16"/>
      <c r="FP1381" s="16"/>
      <c r="FQ1381" s="16"/>
      <c r="FR1381" s="16"/>
      <c r="FS1381" s="16"/>
      <c r="FT1381" s="16"/>
      <c r="FU1381" s="16"/>
      <c r="FV1381" s="16"/>
      <c r="FW1381" s="16"/>
      <c r="FX1381" s="16"/>
      <c r="FY1381" s="16"/>
      <c r="FZ1381" s="16"/>
      <c r="GA1381" s="16"/>
      <c r="GB1381" s="16"/>
      <c r="GC1381" s="16"/>
      <c r="GD1381" s="16"/>
      <c r="GE1381" s="16"/>
      <c r="GF1381" s="16"/>
      <c r="GG1381" s="16"/>
      <c r="GH1381" s="16"/>
      <c r="GI1381" s="16"/>
      <c r="GJ1381" s="16"/>
      <c r="GK1381" s="16"/>
      <c r="GL1381" s="16"/>
      <c r="GM1381" s="16"/>
      <c r="GN1381" s="16"/>
      <c r="GO1381" s="16"/>
      <c r="GP1381" s="16"/>
      <c r="GQ1381" s="16"/>
      <c r="GR1381" s="16"/>
      <c r="GS1381" s="16"/>
      <c r="GT1381" s="16"/>
      <c r="GU1381" s="16"/>
      <c r="GV1381" s="16"/>
      <c r="GW1381" s="16"/>
      <c r="GX1381" s="16"/>
      <c r="GY1381" s="16"/>
      <c r="GZ1381" s="16"/>
      <c r="HA1381" s="16"/>
      <c r="HB1381" s="16"/>
      <c r="HC1381" s="16"/>
      <c r="HD1381" s="16"/>
      <c r="HE1381" s="16"/>
      <c r="HF1381" s="16"/>
      <c r="HG1381" s="16"/>
      <c r="HH1381" s="16"/>
      <c r="HI1381" s="16"/>
      <c r="HJ1381" s="16"/>
      <c r="HK1381" s="16"/>
      <c r="HL1381" s="16"/>
      <c r="HM1381" s="16"/>
      <c r="HN1381" s="16"/>
      <c r="HO1381" s="16"/>
      <c r="HP1381" s="16"/>
      <c r="HQ1381" s="16"/>
      <c r="HR1381" s="16"/>
      <c r="HS1381" s="16"/>
      <c r="HT1381" s="16"/>
      <c r="HU1381" s="16"/>
      <c r="HV1381" s="16"/>
      <c r="HW1381" s="16"/>
      <c r="HX1381" s="16"/>
      <c r="HY1381" s="16"/>
      <c r="HZ1381" s="16"/>
      <c r="IA1381" s="16"/>
      <c r="IB1381" s="16"/>
      <c r="IC1381" s="16"/>
      <c r="ID1381" s="16"/>
      <c r="IE1381" s="16"/>
      <c r="IF1381" s="16"/>
      <c r="IG1381" s="16"/>
      <c r="IH1381" s="16"/>
      <c r="II1381" s="16"/>
      <c r="IJ1381" s="16"/>
      <c r="IK1381" s="16"/>
      <c r="IL1381" s="16"/>
      <c r="IM1381" s="16"/>
      <c r="IN1381" s="16"/>
      <c r="IO1381" s="16"/>
      <c r="IP1381" s="16"/>
      <c r="IQ1381" s="16"/>
      <c r="IR1381" s="16"/>
      <c r="IS1381" s="16"/>
      <c r="IT1381" s="16"/>
      <c r="IU1381" s="16"/>
      <c r="IV1381" s="16"/>
      <c r="IW1381" s="16"/>
      <c r="IX1381" s="16"/>
      <c r="IY1381" s="16"/>
      <c r="IZ1381" s="16"/>
      <c r="JA1381" s="16"/>
      <c r="JB1381" s="16"/>
      <c r="JC1381" s="16"/>
      <c r="JD1381" s="16"/>
      <c r="JE1381" s="16"/>
      <c r="JF1381" s="16"/>
      <c r="JG1381" s="16"/>
      <c r="JH1381" s="16"/>
      <c r="JI1381" s="16"/>
      <c r="JJ1381" s="16"/>
      <c r="JK1381" s="16"/>
      <c r="JL1381" s="16"/>
      <c r="JM1381" s="16"/>
      <c r="JN1381" s="16"/>
      <c r="JO1381" s="16"/>
      <c r="JP1381" s="16"/>
    </row>
    <row r="1382" spans="2:276" s="18" customFormat="1" ht="15.75" customHeight="1" x14ac:dyDescent="0.25">
      <c r="B1382" s="16"/>
      <c r="C1382" s="16"/>
      <c r="D1382" s="16"/>
      <c r="E1382" s="16"/>
      <c r="F1382" s="16"/>
      <c r="G1382" s="16"/>
      <c r="H1382" s="16"/>
      <c r="I1382" s="16"/>
      <c r="J1382" s="16"/>
      <c r="K1382" s="16"/>
      <c r="L1382" s="16"/>
      <c r="M1382" s="16"/>
      <c r="N1382" s="16"/>
      <c r="O1382" s="16"/>
      <c r="P1382" s="16"/>
      <c r="Q1382" s="16"/>
      <c r="R1382" s="16"/>
      <c r="S1382" s="16"/>
      <c r="T1382" s="16"/>
      <c r="U1382" s="16"/>
      <c r="V1382" s="16"/>
      <c r="W1382" s="16"/>
      <c r="X1382" s="16"/>
      <c r="Y1382" s="16"/>
      <c r="Z1382" s="16"/>
      <c r="AA1382" s="16"/>
      <c r="AB1382" s="16"/>
      <c r="AC1382" s="16"/>
      <c r="AD1382" s="16"/>
      <c r="AE1382" s="16"/>
      <c r="AF1382" s="16"/>
      <c r="AG1382" s="16"/>
      <c r="AH1382" s="16"/>
      <c r="AI1382" s="16"/>
      <c r="AJ1382" s="16"/>
      <c r="AK1382" s="16"/>
      <c r="AL1382" s="16"/>
      <c r="AM1382" s="16"/>
      <c r="AN1382" s="16"/>
      <c r="AO1382" s="16"/>
      <c r="AP1382" s="16"/>
      <c r="AQ1382" s="16"/>
      <c r="AR1382" s="16"/>
      <c r="AS1382" s="16"/>
      <c r="AT1382" s="16"/>
      <c r="AU1382" s="16"/>
      <c r="AV1382" s="16"/>
      <c r="AW1382" s="16"/>
      <c r="AX1382" s="16"/>
      <c r="AY1382" s="16"/>
      <c r="AZ1382" s="16"/>
      <c r="BA1382" s="16"/>
      <c r="BB1382" s="16"/>
      <c r="BC1382" s="16"/>
      <c r="BD1382" s="16"/>
      <c r="BE1382" s="16"/>
      <c r="BF1382" s="16"/>
      <c r="BG1382" s="16"/>
      <c r="BH1382" s="16"/>
      <c r="BI1382" s="16"/>
      <c r="BJ1382" s="16"/>
      <c r="BK1382" s="16"/>
      <c r="BL1382" s="16"/>
      <c r="BM1382" s="16"/>
      <c r="BN1382" s="16"/>
      <c r="BO1382" s="16"/>
      <c r="BP1382" s="16"/>
      <c r="BQ1382" s="16"/>
      <c r="BR1382" s="16"/>
      <c r="BS1382" s="16"/>
      <c r="BT1382" s="16"/>
      <c r="BU1382" s="16"/>
      <c r="BV1382" s="16"/>
      <c r="BW1382" s="16"/>
      <c r="BX1382" s="16"/>
      <c r="BY1382" s="16"/>
      <c r="BZ1382" s="16"/>
      <c r="CA1382" s="16"/>
      <c r="CB1382" s="16"/>
      <c r="CC1382" s="16"/>
      <c r="CD1382" s="16"/>
      <c r="CE1382" s="16"/>
      <c r="CF1382" s="16"/>
      <c r="CG1382" s="16"/>
      <c r="CH1382" s="16"/>
      <c r="CI1382" s="16"/>
      <c r="CJ1382" s="16"/>
      <c r="CK1382" s="16"/>
      <c r="CL1382" s="16"/>
      <c r="CM1382" s="16"/>
      <c r="CN1382" s="16"/>
      <c r="CO1382" s="16"/>
      <c r="CP1382" s="16"/>
      <c r="CQ1382" s="16"/>
      <c r="CR1382" s="16"/>
      <c r="CS1382" s="16"/>
      <c r="CT1382" s="16"/>
      <c r="CU1382" s="16"/>
      <c r="CV1382" s="16"/>
      <c r="CW1382" s="16"/>
      <c r="CX1382" s="16"/>
      <c r="CY1382" s="16"/>
      <c r="CZ1382" s="16"/>
      <c r="DA1382" s="16"/>
      <c r="DB1382" s="16"/>
      <c r="DC1382" s="16"/>
      <c r="DD1382" s="16"/>
      <c r="DE1382" s="16"/>
      <c r="DF1382" s="16"/>
      <c r="DG1382" s="16"/>
      <c r="DH1382" s="16"/>
      <c r="DI1382" s="16"/>
      <c r="DJ1382" s="16"/>
      <c r="DK1382" s="16"/>
      <c r="DL1382" s="16"/>
      <c r="DM1382" s="16"/>
      <c r="DN1382" s="16"/>
      <c r="DO1382" s="16"/>
      <c r="DP1382" s="16"/>
      <c r="DQ1382" s="16"/>
      <c r="DR1382" s="16"/>
      <c r="DS1382" s="16"/>
      <c r="DT1382" s="16"/>
      <c r="DU1382" s="16"/>
      <c r="DV1382" s="16"/>
      <c r="DW1382" s="16"/>
      <c r="DX1382" s="16"/>
      <c r="DY1382" s="16"/>
      <c r="DZ1382" s="16"/>
      <c r="EA1382" s="16"/>
      <c r="EB1382" s="16"/>
      <c r="EC1382" s="16"/>
      <c r="ED1382" s="16"/>
      <c r="EE1382" s="16"/>
      <c r="EF1382" s="16"/>
      <c r="EG1382" s="16"/>
      <c r="EH1382" s="16"/>
      <c r="EI1382" s="16"/>
      <c r="EJ1382" s="16"/>
      <c r="EK1382" s="16"/>
      <c r="EL1382" s="16"/>
      <c r="EM1382" s="16"/>
      <c r="EN1382" s="16"/>
      <c r="EO1382" s="16"/>
      <c r="EP1382" s="16"/>
      <c r="EQ1382" s="16"/>
      <c r="ER1382" s="16"/>
      <c r="ES1382" s="16"/>
      <c r="ET1382" s="16"/>
      <c r="EU1382" s="16"/>
      <c r="EV1382" s="16"/>
      <c r="EW1382" s="16"/>
      <c r="EX1382" s="16"/>
      <c r="EY1382" s="16"/>
      <c r="EZ1382" s="16"/>
      <c r="FA1382" s="16"/>
      <c r="FB1382" s="16"/>
      <c r="FC1382" s="16"/>
      <c r="FD1382" s="16"/>
      <c r="FE1382" s="16"/>
      <c r="FF1382" s="16"/>
      <c r="FG1382" s="16"/>
      <c r="FH1382" s="16"/>
      <c r="FI1382" s="16"/>
      <c r="FJ1382" s="16"/>
      <c r="FK1382" s="16"/>
      <c r="FL1382" s="16"/>
      <c r="FM1382" s="16"/>
      <c r="FN1382" s="16"/>
      <c r="FO1382" s="16"/>
      <c r="FP1382" s="16"/>
      <c r="FQ1382" s="16"/>
      <c r="FR1382" s="16"/>
      <c r="FS1382" s="16"/>
      <c r="FT1382" s="16"/>
      <c r="FU1382" s="16"/>
      <c r="FV1382" s="16"/>
      <c r="FW1382" s="16"/>
      <c r="FX1382" s="16"/>
      <c r="FY1382" s="16"/>
      <c r="FZ1382" s="16"/>
      <c r="GA1382" s="16"/>
      <c r="GB1382" s="16"/>
      <c r="GC1382" s="16"/>
      <c r="GD1382" s="16"/>
      <c r="GE1382" s="16"/>
      <c r="GF1382" s="16"/>
      <c r="GG1382" s="16"/>
      <c r="GH1382" s="16"/>
      <c r="GI1382" s="16"/>
      <c r="GJ1382" s="16"/>
      <c r="GK1382" s="16"/>
      <c r="GL1382" s="16"/>
      <c r="GM1382" s="16"/>
      <c r="GN1382" s="16"/>
      <c r="GO1382" s="16"/>
      <c r="GP1382" s="16"/>
      <c r="GQ1382" s="16"/>
      <c r="GR1382" s="16"/>
      <c r="GS1382" s="16"/>
      <c r="GT1382" s="16"/>
      <c r="GU1382" s="16"/>
      <c r="GV1382" s="16"/>
      <c r="GW1382" s="16"/>
      <c r="GX1382" s="16"/>
      <c r="GY1382" s="16"/>
      <c r="GZ1382" s="16"/>
      <c r="HA1382" s="16"/>
      <c r="HB1382" s="16"/>
      <c r="HC1382" s="16"/>
      <c r="HD1382" s="16"/>
      <c r="HE1382" s="16"/>
      <c r="HF1382" s="16"/>
      <c r="HG1382" s="16"/>
      <c r="HH1382" s="16"/>
      <c r="HI1382" s="16"/>
      <c r="HJ1382" s="16"/>
      <c r="HK1382" s="16"/>
      <c r="HL1382" s="16"/>
      <c r="HM1382" s="16"/>
      <c r="HN1382" s="16"/>
      <c r="HO1382" s="16"/>
      <c r="HP1382" s="16"/>
      <c r="HQ1382" s="16"/>
      <c r="HR1382" s="16"/>
      <c r="HS1382" s="16"/>
      <c r="HT1382" s="16"/>
      <c r="HU1382" s="16"/>
      <c r="HV1382" s="16"/>
      <c r="HW1382" s="16"/>
      <c r="HX1382" s="16"/>
      <c r="HY1382" s="16"/>
      <c r="HZ1382" s="16"/>
      <c r="IA1382" s="16"/>
      <c r="IB1382" s="16"/>
      <c r="IC1382" s="16"/>
      <c r="ID1382" s="16"/>
      <c r="IE1382" s="16"/>
      <c r="IF1382" s="16"/>
      <c r="IG1382" s="16"/>
      <c r="IH1382" s="16"/>
      <c r="II1382" s="16"/>
      <c r="IJ1382" s="16"/>
      <c r="IK1382" s="16"/>
      <c r="IL1382" s="16"/>
      <c r="IM1382" s="16"/>
      <c r="IN1382" s="16"/>
      <c r="IO1382" s="16"/>
      <c r="IP1382" s="16"/>
      <c r="IQ1382" s="16"/>
      <c r="IR1382" s="16"/>
      <c r="IS1382" s="16"/>
      <c r="IT1382" s="16"/>
      <c r="IU1382" s="16"/>
      <c r="IV1382" s="16"/>
      <c r="IW1382" s="16"/>
      <c r="IX1382" s="16"/>
      <c r="IY1382" s="16"/>
      <c r="IZ1382" s="16"/>
      <c r="JA1382" s="16"/>
      <c r="JB1382" s="16"/>
      <c r="JC1382" s="16"/>
      <c r="JD1382" s="16"/>
      <c r="JE1382" s="16"/>
      <c r="JF1382" s="16"/>
      <c r="JG1382" s="16"/>
      <c r="JH1382" s="16"/>
      <c r="JI1382" s="16"/>
      <c r="JJ1382" s="16"/>
      <c r="JK1382" s="16"/>
      <c r="JL1382" s="16"/>
      <c r="JM1382" s="16"/>
      <c r="JN1382" s="16"/>
      <c r="JO1382" s="16"/>
      <c r="JP1382" s="16"/>
    </row>
    <row r="1383" spans="2:276" s="18" customFormat="1" ht="15.75" customHeight="1" x14ac:dyDescent="0.25">
      <c r="B1383" s="16"/>
      <c r="C1383" s="16"/>
      <c r="D1383" s="16"/>
      <c r="E1383" s="16"/>
      <c r="F1383" s="16"/>
      <c r="G1383" s="16"/>
      <c r="H1383" s="16"/>
      <c r="I1383" s="16"/>
      <c r="J1383" s="16"/>
      <c r="K1383" s="16"/>
      <c r="L1383" s="16"/>
      <c r="M1383" s="16"/>
      <c r="N1383" s="16"/>
      <c r="O1383" s="16"/>
      <c r="P1383" s="16"/>
      <c r="Q1383" s="16"/>
      <c r="R1383" s="16"/>
      <c r="S1383" s="16"/>
      <c r="T1383" s="16"/>
      <c r="U1383" s="16"/>
      <c r="V1383" s="16"/>
      <c r="W1383" s="16"/>
      <c r="X1383" s="16"/>
      <c r="Y1383" s="16"/>
      <c r="Z1383" s="16"/>
      <c r="AA1383" s="16"/>
      <c r="AB1383" s="16"/>
      <c r="AC1383" s="16"/>
      <c r="AD1383" s="16"/>
      <c r="AE1383" s="16"/>
      <c r="AF1383" s="16"/>
      <c r="AG1383" s="16"/>
      <c r="AH1383" s="16"/>
      <c r="AI1383" s="16"/>
      <c r="AJ1383" s="16"/>
      <c r="AK1383" s="16"/>
      <c r="AL1383" s="16"/>
      <c r="AM1383" s="16"/>
      <c r="AN1383" s="16"/>
      <c r="AO1383" s="16"/>
      <c r="AP1383" s="16"/>
      <c r="AQ1383" s="16"/>
      <c r="AR1383" s="16"/>
      <c r="AS1383" s="16"/>
      <c r="AT1383" s="16"/>
      <c r="AU1383" s="16"/>
      <c r="AV1383" s="16"/>
      <c r="AW1383" s="16"/>
      <c r="AX1383" s="16"/>
      <c r="AY1383" s="16"/>
      <c r="AZ1383" s="16"/>
      <c r="BA1383" s="16"/>
      <c r="BB1383" s="16"/>
      <c r="BC1383" s="16"/>
      <c r="BD1383" s="16"/>
      <c r="BE1383" s="16"/>
      <c r="BF1383" s="16"/>
      <c r="BG1383" s="16"/>
      <c r="BH1383" s="16"/>
      <c r="BI1383" s="16"/>
      <c r="BJ1383" s="16"/>
      <c r="BK1383" s="16"/>
      <c r="BL1383" s="16"/>
      <c r="BM1383" s="16"/>
      <c r="BN1383" s="16"/>
      <c r="BO1383" s="16"/>
      <c r="BP1383" s="16"/>
      <c r="BQ1383" s="16"/>
      <c r="BR1383" s="16"/>
      <c r="BS1383" s="16"/>
      <c r="BT1383" s="16"/>
      <c r="BU1383" s="16"/>
      <c r="BV1383" s="16"/>
      <c r="BW1383" s="16"/>
      <c r="BX1383" s="16"/>
      <c r="BY1383" s="16"/>
      <c r="BZ1383" s="16"/>
      <c r="CA1383" s="16"/>
      <c r="CB1383" s="16"/>
      <c r="CC1383" s="16"/>
      <c r="CD1383" s="16"/>
      <c r="CE1383" s="16"/>
      <c r="CF1383" s="16"/>
      <c r="CG1383" s="16"/>
      <c r="CH1383" s="16"/>
      <c r="CI1383" s="16"/>
      <c r="CJ1383" s="16"/>
      <c r="CK1383" s="16"/>
      <c r="CL1383" s="16"/>
      <c r="CM1383" s="16"/>
      <c r="CN1383" s="16"/>
      <c r="CO1383" s="16"/>
      <c r="CP1383" s="16"/>
      <c r="CQ1383" s="16"/>
      <c r="CR1383" s="16"/>
      <c r="CS1383" s="16"/>
      <c r="CT1383" s="16"/>
      <c r="CU1383" s="16"/>
      <c r="CV1383" s="16"/>
      <c r="CW1383" s="16"/>
      <c r="CX1383" s="16"/>
      <c r="CY1383" s="16"/>
      <c r="CZ1383" s="16"/>
      <c r="DA1383" s="16"/>
      <c r="DB1383" s="16"/>
      <c r="DC1383" s="16"/>
      <c r="DD1383" s="16"/>
      <c r="DE1383" s="16"/>
      <c r="DF1383" s="16"/>
      <c r="DG1383" s="16"/>
      <c r="DH1383" s="16"/>
      <c r="DI1383" s="16"/>
      <c r="DJ1383" s="16"/>
      <c r="DK1383" s="16"/>
      <c r="DL1383" s="16"/>
      <c r="DM1383" s="16"/>
      <c r="DN1383" s="16"/>
      <c r="DO1383" s="16"/>
      <c r="DP1383" s="16"/>
      <c r="DQ1383" s="16"/>
      <c r="DR1383" s="16"/>
      <c r="DS1383" s="16"/>
      <c r="DT1383" s="16"/>
      <c r="DU1383" s="16"/>
      <c r="DV1383" s="16"/>
      <c r="DW1383" s="16"/>
      <c r="DX1383" s="16"/>
      <c r="DY1383" s="16"/>
      <c r="DZ1383" s="16"/>
      <c r="EA1383" s="16"/>
      <c r="EB1383" s="16"/>
      <c r="EC1383" s="16"/>
      <c r="ED1383" s="16"/>
      <c r="EE1383" s="16"/>
      <c r="EF1383" s="16"/>
      <c r="EG1383" s="16"/>
      <c r="EH1383" s="16"/>
      <c r="EI1383" s="16"/>
      <c r="EJ1383" s="16"/>
      <c r="EK1383" s="16"/>
      <c r="EL1383" s="16"/>
      <c r="EM1383" s="16"/>
      <c r="EN1383" s="16"/>
      <c r="EO1383" s="16"/>
      <c r="EP1383" s="16"/>
      <c r="EQ1383" s="16"/>
      <c r="ER1383" s="16"/>
      <c r="ES1383" s="16"/>
      <c r="ET1383" s="16"/>
      <c r="EU1383" s="16"/>
      <c r="EV1383" s="16"/>
      <c r="EW1383" s="16"/>
      <c r="EX1383" s="16"/>
      <c r="EY1383" s="16"/>
      <c r="EZ1383" s="16"/>
      <c r="FA1383" s="16"/>
      <c r="FB1383" s="16"/>
      <c r="FC1383" s="16"/>
      <c r="FD1383" s="16"/>
      <c r="FE1383" s="16"/>
      <c r="FF1383" s="16"/>
      <c r="FG1383" s="16"/>
      <c r="FH1383" s="16"/>
      <c r="FI1383" s="16"/>
      <c r="FJ1383" s="16"/>
      <c r="FK1383" s="16"/>
      <c r="FL1383" s="16"/>
      <c r="FM1383" s="16"/>
      <c r="FN1383" s="16"/>
      <c r="FO1383" s="16"/>
      <c r="FP1383" s="16"/>
      <c r="FQ1383" s="16"/>
      <c r="FR1383" s="16"/>
      <c r="FS1383" s="16"/>
      <c r="FT1383" s="16"/>
      <c r="FU1383" s="16"/>
      <c r="FV1383" s="16"/>
      <c r="FW1383" s="16"/>
      <c r="FX1383" s="16"/>
      <c r="FY1383" s="16"/>
      <c r="FZ1383" s="16"/>
      <c r="GA1383" s="16"/>
      <c r="GB1383" s="16"/>
      <c r="GC1383" s="16"/>
      <c r="GD1383" s="16"/>
      <c r="GE1383" s="16"/>
      <c r="GF1383" s="16"/>
      <c r="GG1383" s="16"/>
      <c r="GH1383" s="16"/>
      <c r="GI1383" s="16"/>
      <c r="GJ1383" s="16"/>
      <c r="GK1383" s="16"/>
      <c r="GL1383" s="16"/>
      <c r="GM1383" s="16"/>
      <c r="GN1383" s="16"/>
      <c r="GO1383" s="16"/>
      <c r="GP1383" s="16"/>
      <c r="GQ1383" s="16"/>
      <c r="GR1383" s="16"/>
      <c r="GS1383" s="16"/>
      <c r="GT1383" s="16"/>
      <c r="GU1383" s="16"/>
      <c r="GV1383" s="16"/>
      <c r="GW1383" s="16"/>
      <c r="GX1383" s="16"/>
      <c r="GY1383" s="16"/>
      <c r="GZ1383" s="16"/>
      <c r="HA1383" s="16"/>
      <c r="HB1383" s="16"/>
      <c r="HC1383" s="16"/>
      <c r="HD1383" s="16"/>
      <c r="HE1383" s="16"/>
      <c r="HF1383" s="16"/>
      <c r="HG1383" s="16"/>
      <c r="HH1383" s="16"/>
      <c r="HI1383" s="16"/>
      <c r="HJ1383" s="16"/>
      <c r="HK1383" s="16"/>
      <c r="HL1383" s="16"/>
      <c r="HM1383" s="16"/>
      <c r="HN1383" s="16"/>
      <c r="HO1383" s="16"/>
      <c r="HP1383" s="16"/>
      <c r="HQ1383" s="16"/>
      <c r="HR1383" s="16"/>
      <c r="HS1383" s="16"/>
      <c r="HT1383" s="16"/>
      <c r="HU1383" s="16"/>
      <c r="HV1383" s="16"/>
      <c r="HW1383" s="16"/>
      <c r="HX1383" s="16"/>
      <c r="HY1383" s="16"/>
      <c r="HZ1383" s="16"/>
      <c r="IA1383" s="16"/>
      <c r="IB1383" s="16"/>
      <c r="IC1383" s="16"/>
      <c r="ID1383" s="16"/>
      <c r="IE1383" s="16"/>
      <c r="IF1383" s="16"/>
      <c r="IG1383" s="16"/>
      <c r="IH1383" s="16"/>
      <c r="II1383" s="16"/>
      <c r="IJ1383" s="16"/>
      <c r="IK1383" s="16"/>
      <c r="IL1383" s="16"/>
      <c r="IM1383" s="16"/>
      <c r="IN1383" s="16"/>
      <c r="IO1383" s="16"/>
      <c r="IP1383" s="16"/>
      <c r="IQ1383" s="16"/>
      <c r="IR1383" s="16"/>
      <c r="IS1383" s="16"/>
      <c r="IT1383" s="16"/>
      <c r="IU1383" s="16"/>
      <c r="IV1383" s="16"/>
      <c r="IW1383" s="16"/>
      <c r="IX1383" s="16"/>
      <c r="IY1383" s="16"/>
      <c r="IZ1383" s="16"/>
      <c r="JA1383" s="16"/>
      <c r="JB1383" s="16"/>
      <c r="JC1383" s="16"/>
      <c r="JD1383" s="16"/>
      <c r="JE1383" s="16"/>
      <c r="JF1383" s="16"/>
      <c r="JG1383" s="16"/>
      <c r="JH1383" s="16"/>
      <c r="JI1383" s="16"/>
      <c r="JJ1383" s="16"/>
      <c r="JK1383" s="16"/>
      <c r="JL1383" s="16"/>
      <c r="JM1383" s="16"/>
      <c r="JN1383" s="16"/>
      <c r="JO1383" s="16"/>
      <c r="JP1383" s="16"/>
    </row>
    <row r="1384" spans="2:276" s="18" customFormat="1" ht="15.75" customHeight="1" x14ac:dyDescent="0.25">
      <c r="B1384" s="16"/>
      <c r="C1384" s="16"/>
      <c r="D1384" s="16"/>
      <c r="E1384" s="16"/>
      <c r="F1384" s="16"/>
      <c r="G1384" s="16"/>
      <c r="H1384" s="16"/>
      <c r="I1384" s="16"/>
      <c r="J1384" s="16"/>
      <c r="K1384" s="16"/>
      <c r="L1384" s="16"/>
      <c r="M1384" s="16"/>
      <c r="N1384" s="16"/>
      <c r="O1384" s="16"/>
      <c r="P1384" s="16"/>
      <c r="Q1384" s="16"/>
      <c r="R1384" s="16"/>
      <c r="S1384" s="16"/>
      <c r="T1384" s="16"/>
      <c r="U1384" s="16"/>
      <c r="V1384" s="16"/>
      <c r="W1384" s="16"/>
      <c r="X1384" s="16"/>
      <c r="Y1384" s="16"/>
      <c r="Z1384" s="16"/>
      <c r="AA1384" s="16"/>
      <c r="AB1384" s="16"/>
      <c r="AC1384" s="16"/>
      <c r="AD1384" s="16"/>
      <c r="AE1384" s="16"/>
      <c r="AF1384" s="16"/>
      <c r="AG1384" s="16"/>
      <c r="AH1384" s="16"/>
      <c r="AI1384" s="16"/>
      <c r="AJ1384" s="16"/>
      <c r="AK1384" s="16"/>
      <c r="AL1384" s="16"/>
      <c r="AM1384" s="16"/>
      <c r="AN1384" s="16"/>
      <c r="AO1384" s="16"/>
      <c r="AP1384" s="16"/>
      <c r="AQ1384" s="16"/>
      <c r="AR1384" s="16"/>
      <c r="AS1384" s="16"/>
      <c r="AT1384" s="16"/>
      <c r="AU1384" s="16"/>
      <c r="AV1384" s="16"/>
      <c r="AW1384" s="16"/>
      <c r="AX1384" s="16"/>
      <c r="AY1384" s="16"/>
      <c r="AZ1384" s="16"/>
      <c r="BA1384" s="16"/>
      <c r="BB1384" s="16"/>
      <c r="BC1384" s="16"/>
      <c r="BD1384" s="16"/>
      <c r="BE1384" s="16"/>
      <c r="BF1384" s="16"/>
      <c r="BG1384" s="16"/>
      <c r="BH1384" s="16"/>
      <c r="BI1384" s="16"/>
      <c r="BJ1384" s="16"/>
      <c r="BK1384" s="16"/>
      <c r="BL1384" s="16"/>
      <c r="BM1384" s="16"/>
      <c r="BN1384" s="16"/>
      <c r="BO1384" s="16"/>
      <c r="BP1384" s="16"/>
      <c r="BQ1384" s="16"/>
      <c r="BR1384" s="16"/>
      <c r="BS1384" s="16"/>
      <c r="BT1384" s="16"/>
      <c r="BU1384" s="16"/>
      <c r="BV1384" s="16"/>
      <c r="BW1384" s="16"/>
      <c r="BX1384" s="16"/>
      <c r="BY1384" s="16"/>
      <c r="BZ1384" s="16"/>
      <c r="CA1384" s="16"/>
      <c r="CB1384" s="16"/>
      <c r="CC1384" s="16"/>
      <c r="CD1384" s="16"/>
      <c r="CE1384" s="16"/>
      <c r="CF1384" s="16"/>
      <c r="CG1384" s="16"/>
      <c r="CH1384" s="16"/>
      <c r="CI1384" s="16"/>
      <c r="CJ1384" s="16"/>
      <c r="CK1384" s="16"/>
      <c r="CL1384" s="16"/>
      <c r="CM1384" s="16"/>
      <c r="CN1384" s="16"/>
      <c r="CO1384" s="16"/>
      <c r="CP1384" s="16"/>
      <c r="CQ1384" s="16"/>
      <c r="CR1384" s="16"/>
      <c r="CS1384" s="16"/>
      <c r="CT1384" s="16"/>
      <c r="CU1384" s="16"/>
      <c r="CV1384" s="16"/>
      <c r="CW1384" s="16"/>
      <c r="CX1384" s="16"/>
      <c r="CY1384" s="16"/>
      <c r="CZ1384" s="16"/>
      <c r="DA1384" s="16"/>
      <c r="DB1384" s="16"/>
      <c r="DC1384" s="16"/>
      <c r="DD1384" s="16"/>
      <c r="DE1384" s="16"/>
      <c r="DF1384" s="16"/>
      <c r="DG1384" s="16"/>
      <c r="DH1384" s="16"/>
      <c r="DI1384" s="16"/>
      <c r="DJ1384" s="16"/>
      <c r="DK1384" s="16"/>
      <c r="DL1384" s="16"/>
      <c r="DM1384" s="16"/>
      <c r="DN1384" s="16"/>
      <c r="DO1384" s="16"/>
      <c r="DP1384" s="16"/>
      <c r="DQ1384" s="16"/>
      <c r="DR1384" s="16"/>
      <c r="DS1384" s="16"/>
      <c r="DT1384" s="16"/>
      <c r="DU1384" s="16"/>
      <c r="DV1384" s="16"/>
      <c r="DW1384" s="16"/>
      <c r="DX1384" s="16"/>
      <c r="DY1384" s="16"/>
      <c r="DZ1384" s="16"/>
      <c r="EA1384" s="16"/>
      <c r="EB1384" s="16"/>
      <c r="EC1384" s="16"/>
      <c r="ED1384" s="16"/>
      <c r="EE1384" s="16"/>
      <c r="EF1384" s="16"/>
      <c r="EG1384" s="16"/>
      <c r="EH1384" s="16"/>
      <c r="EI1384" s="16"/>
      <c r="EJ1384" s="16"/>
      <c r="EK1384" s="16"/>
      <c r="EL1384" s="16"/>
      <c r="EM1384" s="16"/>
      <c r="EN1384" s="16"/>
      <c r="EO1384" s="16"/>
      <c r="EP1384" s="16"/>
      <c r="EQ1384" s="16"/>
      <c r="ER1384" s="16"/>
      <c r="ES1384" s="16"/>
      <c r="ET1384" s="16"/>
      <c r="EU1384" s="16"/>
      <c r="EV1384" s="16"/>
      <c r="EW1384" s="16"/>
      <c r="EX1384" s="16"/>
      <c r="EY1384" s="16"/>
      <c r="EZ1384" s="16"/>
      <c r="FA1384" s="16"/>
      <c r="FB1384" s="16"/>
      <c r="FC1384" s="16"/>
      <c r="FD1384" s="16"/>
      <c r="FE1384" s="16"/>
      <c r="FF1384" s="16"/>
      <c r="FG1384" s="16"/>
      <c r="FH1384" s="16"/>
      <c r="FI1384" s="16"/>
      <c r="FJ1384" s="16"/>
      <c r="FK1384" s="16"/>
      <c r="FL1384" s="16"/>
      <c r="FM1384" s="16"/>
      <c r="FN1384" s="16"/>
      <c r="FO1384" s="16"/>
      <c r="FP1384" s="16"/>
      <c r="FQ1384" s="16"/>
      <c r="FR1384" s="16"/>
      <c r="FS1384" s="16"/>
      <c r="FT1384" s="16"/>
      <c r="FU1384" s="16"/>
      <c r="FV1384" s="16"/>
      <c r="FW1384" s="16"/>
      <c r="FX1384" s="16"/>
      <c r="FY1384" s="16"/>
      <c r="FZ1384" s="16"/>
      <c r="GA1384" s="16"/>
      <c r="GB1384" s="16"/>
      <c r="GC1384" s="16"/>
      <c r="GD1384" s="16"/>
      <c r="GE1384" s="16"/>
      <c r="GF1384" s="16"/>
      <c r="GG1384" s="16"/>
      <c r="GH1384" s="16"/>
      <c r="GI1384" s="16"/>
      <c r="GJ1384" s="16"/>
      <c r="GK1384" s="16"/>
      <c r="GL1384" s="16"/>
      <c r="GM1384" s="16"/>
      <c r="GN1384" s="16"/>
      <c r="GO1384" s="16"/>
      <c r="GP1384" s="16"/>
      <c r="GQ1384" s="16"/>
      <c r="GR1384" s="16"/>
      <c r="GS1384" s="16"/>
      <c r="GT1384" s="16"/>
      <c r="GU1384" s="16"/>
      <c r="GV1384" s="16"/>
      <c r="GW1384" s="16"/>
      <c r="GX1384" s="16"/>
      <c r="GY1384" s="16"/>
      <c r="GZ1384" s="16"/>
      <c r="HA1384" s="16"/>
      <c r="HB1384" s="16"/>
      <c r="HC1384" s="16"/>
      <c r="HD1384" s="16"/>
      <c r="HE1384" s="16"/>
      <c r="HF1384" s="16"/>
      <c r="HG1384" s="16"/>
      <c r="HH1384" s="16"/>
      <c r="HI1384" s="16"/>
      <c r="HJ1384" s="16"/>
      <c r="HK1384" s="16"/>
      <c r="HL1384" s="16"/>
      <c r="HM1384" s="16"/>
      <c r="HN1384" s="16"/>
      <c r="HO1384" s="16"/>
      <c r="HP1384" s="16"/>
      <c r="HQ1384" s="16"/>
      <c r="HR1384" s="16"/>
      <c r="HS1384" s="16"/>
      <c r="HT1384" s="16"/>
      <c r="HU1384" s="16"/>
      <c r="HV1384" s="16"/>
      <c r="HW1384" s="16"/>
      <c r="HX1384" s="16"/>
      <c r="HY1384" s="16"/>
      <c r="HZ1384" s="16"/>
      <c r="IA1384" s="16"/>
      <c r="IB1384" s="16"/>
      <c r="IC1384" s="16"/>
      <c r="ID1384" s="16"/>
      <c r="IE1384" s="16"/>
      <c r="IF1384" s="16"/>
      <c r="IG1384" s="16"/>
      <c r="IH1384" s="16"/>
      <c r="II1384" s="16"/>
      <c r="IJ1384" s="16"/>
      <c r="IK1384" s="16"/>
      <c r="IL1384" s="16"/>
      <c r="IM1384" s="16"/>
      <c r="IN1384" s="16"/>
      <c r="IO1384" s="16"/>
      <c r="IP1384" s="16"/>
      <c r="IQ1384" s="16"/>
      <c r="IR1384" s="16"/>
      <c r="IS1384" s="16"/>
      <c r="IT1384" s="16"/>
      <c r="IU1384" s="16"/>
      <c r="IV1384" s="16"/>
      <c r="IW1384" s="16"/>
      <c r="IX1384" s="16"/>
      <c r="IY1384" s="16"/>
      <c r="IZ1384" s="16"/>
      <c r="JA1384" s="16"/>
      <c r="JB1384" s="16"/>
      <c r="JC1384" s="16"/>
      <c r="JD1384" s="16"/>
      <c r="JE1384" s="16"/>
      <c r="JF1384" s="16"/>
      <c r="JG1384" s="16"/>
      <c r="JH1384" s="16"/>
      <c r="JI1384" s="16"/>
      <c r="JJ1384" s="16"/>
      <c r="JK1384" s="16"/>
      <c r="JL1384" s="16"/>
      <c r="JM1384" s="16"/>
      <c r="JN1384" s="16"/>
      <c r="JO1384" s="16"/>
      <c r="JP1384" s="16"/>
    </row>
    <row r="1385" spans="2:276" s="18" customFormat="1" ht="15.75" customHeight="1" x14ac:dyDescent="0.25">
      <c r="B1385" s="16"/>
      <c r="C1385" s="16"/>
      <c r="D1385" s="16"/>
      <c r="E1385" s="16"/>
      <c r="F1385" s="16"/>
      <c r="G1385" s="16"/>
      <c r="H1385" s="16"/>
      <c r="I1385" s="16"/>
      <c r="J1385" s="16"/>
      <c r="K1385" s="16"/>
      <c r="L1385" s="16"/>
      <c r="M1385" s="16"/>
      <c r="N1385" s="16"/>
      <c r="O1385" s="16"/>
      <c r="P1385" s="16"/>
      <c r="Q1385" s="16"/>
      <c r="R1385" s="16"/>
      <c r="S1385" s="16"/>
      <c r="T1385" s="16"/>
      <c r="U1385" s="16"/>
      <c r="V1385" s="16"/>
      <c r="W1385" s="16"/>
      <c r="X1385" s="16"/>
      <c r="Y1385" s="16"/>
      <c r="Z1385" s="16"/>
      <c r="AA1385" s="16"/>
      <c r="AB1385" s="16"/>
      <c r="AC1385" s="16"/>
      <c r="AD1385" s="16"/>
      <c r="AE1385" s="16"/>
      <c r="AF1385" s="16"/>
      <c r="AG1385" s="16"/>
      <c r="AH1385" s="16"/>
      <c r="AI1385" s="16"/>
      <c r="AJ1385" s="16"/>
      <c r="AK1385" s="16"/>
      <c r="AL1385" s="16"/>
      <c r="AM1385" s="16"/>
      <c r="AN1385" s="16"/>
      <c r="AO1385" s="16"/>
      <c r="AP1385" s="16"/>
      <c r="AQ1385" s="16"/>
      <c r="AR1385" s="16"/>
      <c r="AS1385" s="16"/>
      <c r="AT1385" s="16"/>
      <c r="AU1385" s="16"/>
      <c r="AV1385" s="16"/>
      <c r="AW1385" s="16"/>
      <c r="AX1385" s="16"/>
      <c r="AY1385" s="16"/>
      <c r="AZ1385" s="16"/>
      <c r="BA1385" s="16"/>
      <c r="BB1385" s="16"/>
      <c r="BC1385" s="16"/>
      <c r="BD1385" s="16"/>
      <c r="BE1385" s="16"/>
      <c r="BF1385" s="16"/>
      <c r="BG1385" s="16"/>
      <c r="BH1385" s="16"/>
      <c r="BI1385" s="16"/>
      <c r="BJ1385" s="16"/>
      <c r="BK1385" s="16"/>
      <c r="BL1385" s="16"/>
      <c r="BM1385" s="16"/>
      <c r="BN1385" s="16"/>
      <c r="BO1385" s="16"/>
      <c r="BP1385" s="16"/>
      <c r="BQ1385" s="16"/>
      <c r="BR1385" s="16"/>
      <c r="BS1385" s="16"/>
      <c r="BT1385" s="16"/>
      <c r="BU1385" s="16"/>
      <c r="BV1385" s="16"/>
      <c r="BW1385" s="16"/>
      <c r="BX1385" s="16"/>
      <c r="BY1385" s="16"/>
      <c r="BZ1385" s="16"/>
      <c r="CA1385" s="16"/>
      <c r="CB1385" s="16"/>
      <c r="CC1385" s="16"/>
      <c r="CD1385" s="16"/>
      <c r="CE1385" s="16"/>
      <c r="CF1385" s="16"/>
      <c r="CG1385" s="16"/>
      <c r="CH1385" s="16"/>
      <c r="CI1385" s="16"/>
      <c r="CJ1385" s="16"/>
      <c r="CK1385" s="16"/>
      <c r="CL1385" s="16"/>
      <c r="CM1385" s="16"/>
      <c r="CN1385" s="16"/>
      <c r="CO1385" s="16"/>
      <c r="CP1385" s="16"/>
      <c r="CQ1385" s="16"/>
      <c r="CR1385" s="16"/>
      <c r="CS1385" s="16"/>
      <c r="CT1385" s="16"/>
      <c r="CU1385" s="16"/>
      <c r="CV1385" s="16"/>
      <c r="CW1385" s="16"/>
      <c r="CX1385" s="16"/>
      <c r="CY1385" s="16"/>
      <c r="CZ1385" s="16"/>
      <c r="DA1385" s="16"/>
      <c r="DB1385" s="16"/>
      <c r="DC1385" s="16"/>
      <c r="DD1385" s="16"/>
      <c r="DE1385" s="16"/>
      <c r="DF1385" s="16"/>
      <c r="DG1385" s="16"/>
      <c r="DH1385" s="16"/>
      <c r="DI1385" s="16"/>
      <c r="DJ1385" s="16"/>
      <c r="DK1385" s="16"/>
      <c r="DL1385" s="16"/>
      <c r="DM1385" s="16"/>
      <c r="DN1385" s="16"/>
      <c r="DO1385" s="16"/>
      <c r="DP1385" s="16"/>
      <c r="DQ1385" s="16"/>
      <c r="DR1385" s="16"/>
      <c r="DS1385" s="16"/>
      <c r="DT1385" s="16"/>
      <c r="DU1385" s="16"/>
      <c r="DV1385" s="16"/>
      <c r="DW1385" s="16"/>
      <c r="DX1385" s="16"/>
      <c r="DY1385" s="16"/>
      <c r="DZ1385" s="16"/>
      <c r="EA1385" s="16"/>
      <c r="EB1385" s="16"/>
      <c r="EC1385" s="16"/>
      <c r="ED1385" s="16"/>
      <c r="EE1385" s="16"/>
      <c r="EF1385" s="16"/>
      <c r="EG1385" s="16"/>
      <c r="EH1385" s="16"/>
      <c r="EI1385" s="16"/>
      <c r="EJ1385" s="16"/>
      <c r="EK1385" s="16"/>
      <c r="EL1385" s="16"/>
      <c r="EM1385" s="16"/>
      <c r="EN1385" s="16"/>
      <c r="EO1385" s="16"/>
      <c r="EP1385" s="16"/>
      <c r="EQ1385" s="16"/>
      <c r="ER1385" s="16"/>
      <c r="ES1385" s="16"/>
      <c r="ET1385" s="16"/>
      <c r="EU1385" s="16"/>
      <c r="EV1385" s="16"/>
      <c r="EW1385" s="16"/>
      <c r="EX1385" s="16"/>
      <c r="EY1385" s="16"/>
      <c r="EZ1385" s="16"/>
      <c r="FA1385" s="16"/>
      <c r="FB1385" s="16"/>
      <c r="FC1385" s="16"/>
      <c r="FD1385" s="16"/>
      <c r="FE1385" s="16"/>
      <c r="FF1385" s="16"/>
      <c r="FG1385" s="16"/>
      <c r="FH1385" s="16"/>
      <c r="FI1385" s="16"/>
      <c r="FJ1385" s="16"/>
      <c r="FK1385" s="16"/>
      <c r="FL1385" s="16"/>
      <c r="FM1385" s="16"/>
      <c r="FN1385" s="16"/>
      <c r="FO1385" s="16"/>
      <c r="FP1385" s="16"/>
      <c r="FQ1385" s="16"/>
      <c r="FR1385" s="16"/>
      <c r="FS1385" s="16"/>
      <c r="FT1385" s="16"/>
      <c r="FU1385" s="16"/>
      <c r="FV1385" s="16"/>
      <c r="FW1385" s="16"/>
      <c r="FX1385" s="16"/>
      <c r="FY1385" s="16"/>
      <c r="FZ1385" s="16"/>
      <c r="GA1385" s="16"/>
      <c r="GB1385" s="16"/>
      <c r="GC1385" s="16"/>
      <c r="GD1385" s="16"/>
      <c r="GE1385" s="16"/>
      <c r="GF1385" s="16"/>
      <c r="GG1385" s="16"/>
      <c r="GH1385" s="16"/>
      <c r="GI1385" s="16"/>
      <c r="GJ1385" s="16"/>
      <c r="GK1385" s="16"/>
      <c r="GL1385" s="16"/>
      <c r="GM1385" s="16"/>
      <c r="GN1385" s="16"/>
      <c r="GO1385" s="16"/>
      <c r="GP1385" s="16"/>
      <c r="GQ1385" s="16"/>
      <c r="GR1385" s="16"/>
      <c r="GS1385" s="16"/>
      <c r="GT1385" s="16"/>
      <c r="GU1385" s="16"/>
      <c r="GV1385" s="16"/>
      <c r="GW1385" s="16"/>
      <c r="GX1385" s="16"/>
      <c r="GY1385" s="16"/>
      <c r="GZ1385" s="16"/>
      <c r="HA1385" s="16"/>
      <c r="HB1385" s="16"/>
      <c r="HC1385" s="16"/>
      <c r="HD1385" s="16"/>
      <c r="HE1385" s="16"/>
      <c r="HF1385" s="16"/>
      <c r="HG1385" s="16"/>
      <c r="HH1385" s="16"/>
      <c r="HI1385" s="16"/>
      <c r="HJ1385" s="16"/>
      <c r="HK1385" s="16"/>
      <c r="HL1385" s="16"/>
      <c r="HM1385" s="16"/>
      <c r="HN1385" s="16"/>
      <c r="HO1385" s="16"/>
      <c r="HP1385" s="16"/>
      <c r="HQ1385" s="16"/>
      <c r="HR1385" s="16"/>
      <c r="HS1385" s="16"/>
      <c r="HT1385" s="16"/>
      <c r="HU1385" s="16"/>
      <c r="HV1385" s="16"/>
      <c r="HW1385" s="16"/>
      <c r="HX1385" s="16"/>
      <c r="HY1385" s="16"/>
      <c r="HZ1385" s="16"/>
      <c r="IA1385" s="16"/>
      <c r="IB1385" s="16"/>
      <c r="IC1385" s="16"/>
      <c r="ID1385" s="16"/>
      <c r="IE1385" s="16"/>
      <c r="IF1385" s="16"/>
      <c r="IG1385" s="16"/>
      <c r="IH1385" s="16"/>
      <c r="II1385" s="16"/>
      <c r="IJ1385" s="16"/>
      <c r="IK1385" s="16"/>
      <c r="IL1385" s="16"/>
      <c r="IM1385" s="16"/>
      <c r="IN1385" s="16"/>
      <c r="IO1385" s="16"/>
      <c r="IP1385" s="16"/>
      <c r="IQ1385" s="16"/>
      <c r="IR1385" s="16"/>
      <c r="IS1385" s="16"/>
      <c r="IT1385" s="16"/>
      <c r="IU1385" s="16"/>
      <c r="IV1385" s="16"/>
      <c r="IW1385" s="16"/>
      <c r="IX1385" s="16"/>
      <c r="IY1385" s="16"/>
      <c r="IZ1385" s="16"/>
      <c r="JA1385" s="16"/>
      <c r="JB1385" s="16"/>
      <c r="JC1385" s="16"/>
      <c r="JD1385" s="16"/>
      <c r="JE1385" s="16"/>
      <c r="JF1385" s="16"/>
      <c r="JG1385" s="16"/>
      <c r="JH1385" s="16"/>
      <c r="JI1385" s="16"/>
      <c r="JJ1385" s="16"/>
      <c r="JK1385" s="16"/>
      <c r="JL1385" s="16"/>
      <c r="JM1385" s="16"/>
      <c r="JN1385" s="16"/>
      <c r="JO1385" s="16"/>
      <c r="JP1385" s="16"/>
    </row>
    <row r="1386" spans="2:276" s="18" customFormat="1" ht="15.75" customHeight="1" x14ac:dyDescent="0.25">
      <c r="B1386" s="16"/>
      <c r="C1386" s="16"/>
      <c r="D1386" s="16"/>
      <c r="E1386" s="16"/>
      <c r="F1386" s="16"/>
      <c r="G1386" s="16"/>
      <c r="H1386" s="16"/>
      <c r="I1386" s="16"/>
      <c r="J1386" s="16"/>
      <c r="K1386" s="16"/>
      <c r="L1386" s="16"/>
      <c r="M1386" s="16"/>
      <c r="N1386" s="16"/>
      <c r="O1386" s="16"/>
      <c r="P1386" s="16"/>
      <c r="Q1386" s="16"/>
      <c r="R1386" s="16"/>
      <c r="S1386" s="16"/>
      <c r="T1386" s="16"/>
      <c r="U1386" s="16"/>
      <c r="V1386" s="16"/>
      <c r="W1386" s="16"/>
      <c r="X1386" s="16"/>
      <c r="Y1386" s="16"/>
      <c r="Z1386" s="16"/>
      <c r="AA1386" s="16"/>
      <c r="AB1386" s="16"/>
      <c r="AC1386" s="16"/>
      <c r="AD1386" s="16"/>
      <c r="AE1386" s="16"/>
      <c r="AF1386" s="16"/>
      <c r="AG1386" s="16"/>
      <c r="AH1386" s="16"/>
      <c r="AI1386" s="16"/>
      <c r="AJ1386" s="16"/>
      <c r="AK1386" s="16"/>
      <c r="AL1386" s="16"/>
      <c r="AM1386" s="16"/>
      <c r="AN1386" s="16"/>
      <c r="AO1386" s="16"/>
      <c r="AP1386" s="16"/>
      <c r="AQ1386" s="16"/>
      <c r="AR1386" s="16"/>
      <c r="AS1386" s="16"/>
      <c r="AT1386" s="16"/>
      <c r="AU1386" s="16"/>
      <c r="AV1386" s="16"/>
      <c r="AW1386" s="16"/>
      <c r="AX1386" s="16"/>
      <c r="AY1386" s="16"/>
      <c r="AZ1386" s="16"/>
      <c r="BA1386" s="16"/>
      <c r="BB1386" s="16"/>
      <c r="BC1386" s="16"/>
      <c r="BD1386" s="16"/>
      <c r="BE1386" s="16"/>
      <c r="BF1386" s="16"/>
      <c r="BG1386" s="16"/>
      <c r="BH1386" s="16"/>
      <c r="BI1386" s="16"/>
      <c r="BJ1386" s="16"/>
      <c r="BK1386" s="16"/>
      <c r="BL1386" s="16"/>
      <c r="BM1386" s="16"/>
      <c r="BN1386" s="16"/>
      <c r="BO1386" s="16"/>
      <c r="BP1386" s="16"/>
      <c r="BQ1386" s="16"/>
      <c r="BR1386" s="16"/>
      <c r="BS1386" s="16"/>
      <c r="BT1386" s="16"/>
      <c r="BU1386" s="16"/>
      <c r="BV1386" s="16"/>
      <c r="BW1386" s="16"/>
      <c r="BX1386" s="16"/>
      <c r="BY1386" s="16"/>
      <c r="BZ1386" s="16"/>
      <c r="CA1386" s="16"/>
      <c r="CB1386" s="16"/>
      <c r="CC1386" s="16"/>
      <c r="CD1386" s="16"/>
      <c r="CE1386" s="16"/>
      <c r="CF1386" s="16"/>
      <c r="CG1386" s="16"/>
      <c r="CH1386" s="16"/>
      <c r="CI1386" s="16"/>
      <c r="CJ1386" s="16"/>
      <c r="CK1386" s="16"/>
      <c r="CL1386" s="16"/>
      <c r="CM1386" s="16"/>
      <c r="CN1386" s="16"/>
      <c r="CO1386" s="16"/>
      <c r="CP1386" s="16"/>
      <c r="CQ1386" s="16"/>
      <c r="CR1386" s="16"/>
      <c r="CS1386" s="16"/>
      <c r="CT1386" s="16"/>
      <c r="CU1386" s="16"/>
      <c r="CV1386" s="16"/>
      <c r="CW1386" s="16"/>
      <c r="CX1386" s="16"/>
      <c r="CY1386" s="16"/>
      <c r="CZ1386" s="16"/>
      <c r="DA1386" s="16"/>
      <c r="DB1386" s="16"/>
      <c r="DC1386" s="16"/>
      <c r="DD1386" s="16"/>
      <c r="DE1386" s="16"/>
      <c r="DF1386" s="16"/>
      <c r="DG1386" s="16"/>
      <c r="DH1386" s="16"/>
      <c r="DI1386" s="16"/>
      <c r="DJ1386" s="16"/>
      <c r="DK1386" s="16"/>
      <c r="DL1386" s="16"/>
      <c r="DM1386" s="16"/>
      <c r="DN1386" s="16"/>
      <c r="DO1386" s="16"/>
      <c r="DP1386" s="16"/>
      <c r="DQ1386" s="16"/>
      <c r="DR1386" s="16"/>
      <c r="DS1386" s="16"/>
      <c r="DT1386" s="16"/>
      <c r="DU1386" s="16"/>
      <c r="DV1386" s="16"/>
      <c r="DW1386" s="16"/>
      <c r="DX1386" s="16"/>
      <c r="DY1386" s="16"/>
      <c r="DZ1386" s="16"/>
      <c r="EA1386" s="16"/>
      <c r="EB1386" s="16"/>
      <c r="EC1386" s="16"/>
      <c r="ED1386" s="16"/>
      <c r="EE1386" s="16"/>
      <c r="EF1386" s="16"/>
      <c r="EG1386" s="16"/>
      <c r="EH1386" s="16"/>
      <c r="EI1386" s="16"/>
      <c r="EJ1386" s="16"/>
      <c r="EK1386" s="16"/>
      <c r="EL1386" s="16"/>
      <c r="EM1386" s="16"/>
      <c r="EN1386" s="16"/>
      <c r="EO1386" s="16"/>
      <c r="EP1386" s="16"/>
      <c r="EQ1386" s="16"/>
      <c r="ER1386" s="16"/>
      <c r="ES1386" s="16"/>
      <c r="ET1386" s="16"/>
      <c r="EU1386" s="16"/>
      <c r="EV1386" s="16"/>
      <c r="EW1386" s="16"/>
      <c r="EX1386" s="16"/>
      <c r="EY1386" s="16"/>
      <c r="EZ1386" s="16"/>
      <c r="FA1386" s="16"/>
      <c r="FB1386" s="16"/>
      <c r="FC1386" s="16"/>
      <c r="FD1386" s="16"/>
      <c r="FE1386" s="16"/>
      <c r="FF1386" s="16"/>
      <c r="FG1386" s="16"/>
      <c r="FH1386" s="16"/>
      <c r="FI1386" s="16"/>
      <c r="FJ1386" s="16"/>
      <c r="FK1386" s="16"/>
      <c r="FL1386" s="16"/>
      <c r="FM1386" s="16"/>
      <c r="FN1386" s="16"/>
      <c r="FO1386" s="16"/>
      <c r="FP1386" s="16"/>
      <c r="FQ1386" s="16"/>
      <c r="FR1386" s="16"/>
      <c r="FS1386" s="16"/>
      <c r="FT1386" s="16"/>
      <c r="FU1386" s="16"/>
      <c r="FV1386" s="16"/>
      <c r="FW1386" s="16"/>
      <c r="FX1386" s="16"/>
      <c r="FY1386" s="16"/>
      <c r="FZ1386" s="16"/>
      <c r="GA1386" s="16"/>
      <c r="GB1386" s="16"/>
      <c r="GC1386" s="16"/>
      <c r="GD1386" s="16"/>
      <c r="GE1386" s="16"/>
      <c r="GF1386" s="16"/>
      <c r="GG1386" s="16"/>
      <c r="GH1386" s="16"/>
      <c r="GI1386" s="16"/>
      <c r="GJ1386" s="16"/>
      <c r="GK1386" s="16"/>
      <c r="GL1386" s="16"/>
      <c r="GM1386" s="16"/>
      <c r="GN1386" s="16"/>
      <c r="GO1386" s="16"/>
      <c r="GP1386" s="16"/>
      <c r="GQ1386" s="16"/>
      <c r="GR1386" s="16"/>
      <c r="GS1386" s="16"/>
      <c r="GT1386" s="16"/>
      <c r="GU1386" s="16"/>
      <c r="GV1386" s="16"/>
      <c r="GW1386" s="16"/>
      <c r="GX1386" s="16"/>
      <c r="GY1386" s="16"/>
      <c r="GZ1386" s="16"/>
      <c r="HA1386" s="16"/>
      <c r="HB1386" s="16"/>
      <c r="HC1386" s="16"/>
      <c r="HD1386" s="16"/>
      <c r="HE1386" s="16"/>
      <c r="HF1386" s="16"/>
      <c r="HG1386" s="16"/>
      <c r="HH1386" s="16"/>
      <c r="HI1386" s="16"/>
      <c r="HJ1386" s="16"/>
      <c r="HK1386" s="16"/>
      <c r="HL1386" s="16"/>
      <c r="HM1386" s="16"/>
      <c r="HN1386" s="16"/>
      <c r="HO1386" s="16"/>
      <c r="HP1386" s="16"/>
      <c r="HQ1386" s="16"/>
      <c r="HR1386" s="16"/>
      <c r="HS1386" s="16"/>
      <c r="HT1386" s="16"/>
      <c r="HU1386" s="16"/>
      <c r="HV1386" s="16"/>
      <c r="HW1386" s="16"/>
      <c r="HX1386" s="16"/>
      <c r="HY1386" s="16"/>
      <c r="HZ1386" s="16"/>
      <c r="IA1386" s="16"/>
      <c r="IB1386" s="16"/>
      <c r="IC1386" s="16"/>
      <c r="ID1386" s="16"/>
      <c r="IE1386" s="16"/>
      <c r="IF1386" s="16"/>
      <c r="IG1386" s="16"/>
      <c r="IH1386" s="16"/>
      <c r="II1386" s="16"/>
      <c r="IJ1386" s="16"/>
      <c r="IK1386" s="16"/>
      <c r="IL1386" s="16"/>
      <c r="IM1386" s="16"/>
      <c r="IN1386" s="16"/>
      <c r="IO1386" s="16"/>
      <c r="IP1386" s="16"/>
      <c r="IQ1386" s="16"/>
      <c r="IR1386" s="16"/>
      <c r="IS1386" s="16"/>
      <c r="IT1386" s="16"/>
      <c r="IU1386" s="16"/>
      <c r="IV1386" s="16"/>
      <c r="IW1386" s="16"/>
      <c r="IX1386" s="16"/>
      <c r="IY1386" s="16"/>
      <c r="IZ1386" s="16"/>
      <c r="JA1386" s="16"/>
      <c r="JB1386" s="16"/>
      <c r="JC1386" s="16"/>
      <c r="JD1386" s="16"/>
      <c r="JE1386" s="16"/>
      <c r="JF1386" s="16"/>
      <c r="JG1386" s="16"/>
      <c r="JH1386" s="16"/>
      <c r="JI1386" s="16"/>
      <c r="JJ1386" s="16"/>
      <c r="JK1386" s="16"/>
      <c r="JL1386" s="16"/>
      <c r="JM1386" s="16"/>
      <c r="JN1386" s="16"/>
      <c r="JO1386" s="16"/>
      <c r="JP1386" s="16"/>
    </row>
    <row r="1387" spans="2:276" s="18" customFormat="1" ht="15.75" customHeight="1" x14ac:dyDescent="0.25">
      <c r="B1387" s="16"/>
      <c r="C1387" s="16"/>
      <c r="D1387" s="16"/>
      <c r="E1387" s="16"/>
      <c r="F1387" s="16"/>
      <c r="G1387" s="16"/>
      <c r="H1387" s="16"/>
      <c r="I1387" s="16"/>
      <c r="J1387" s="16"/>
      <c r="K1387" s="16"/>
      <c r="L1387" s="16"/>
      <c r="M1387" s="16"/>
      <c r="N1387" s="16"/>
      <c r="O1387" s="16"/>
      <c r="P1387" s="16"/>
      <c r="Q1387" s="16"/>
      <c r="R1387" s="16"/>
      <c r="S1387" s="16"/>
      <c r="T1387" s="16"/>
      <c r="U1387" s="16"/>
      <c r="V1387" s="16"/>
      <c r="W1387" s="16"/>
      <c r="X1387" s="16"/>
      <c r="Y1387" s="16"/>
      <c r="Z1387" s="16"/>
      <c r="AA1387" s="16"/>
      <c r="AB1387" s="16"/>
      <c r="AC1387" s="16"/>
      <c r="AD1387" s="16"/>
      <c r="AE1387" s="16"/>
      <c r="AF1387" s="16"/>
      <c r="AG1387" s="16"/>
      <c r="AH1387" s="16"/>
      <c r="AI1387" s="16"/>
      <c r="AJ1387" s="16"/>
      <c r="AK1387" s="16"/>
      <c r="AL1387" s="16"/>
      <c r="AM1387" s="16"/>
      <c r="AN1387" s="16"/>
      <c r="AO1387" s="16"/>
      <c r="AP1387" s="16"/>
      <c r="AQ1387" s="16"/>
      <c r="AR1387" s="16"/>
      <c r="AS1387" s="16"/>
      <c r="AT1387" s="16"/>
      <c r="AU1387" s="16"/>
      <c r="AV1387" s="16"/>
      <c r="AW1387" s="16"/>
      <c r="AX1387" s="16"/>
      <c r="AY1387" s="16"/>
      <c r="AZ1387" s="16"/>
      <c r="BA1387" s="16"/>
      <c r="BB1387" s="16"/>
      <c r="BC1387" s="16"/>
      <c r="BD1387" s="16"/>
      <c r="BE1387" s="16"/>
      <c r="BF1387" s="16"/>
      <c r="BG1387" s="16"/>
      <c r="BH1387" s="16"/>
      <c r="BI1387" s="16"/>
      <c r="BJ1387" s="16"/>
      <c r="BK1387" s="16"/>
      <c r="BL1387" s="16"/>
      <c r="BM1387" s="16"/>
      <c r="BN1387" s="16"/>
      <c r="BO1387" s="16"/>
      <c r="BP1387" s="16"/>
      <c r="BQ1387" s="16"/>
      <c r="BR1387" s="16"/>
      <c r="BS1387" s="16"/>
      <c r="BT1387" s="16"/>
      <c r="BU1387" s="16"/>
      <c r="BV1387" s="16"/>
      <c r="BW1387" s="16"/>
      <c r="BX1387" s="16"/>
      <c r="BY1387" s="16"/>
      <c r="BZ1387" s="16"/>
      <c r="CA1387" s="16"/>
      <c r="CB1387" s="16"/>
      <c r="CC1387" s="16"/>
      <c r="CD1387" s="16"/>
      <c r="CE1387" s="16"/>
      <c r="CF1387" s="16"/>
      <c r="CG1387" s="16"/>
      <c r="CH1387" s="16"/>
      <c r="CI1387" s="16"/>
      <c r="CJ1387" s="16"/>
      <c r="CK1387" s="16"/>
      <c r="CL1387" s="16"/>
      <c r="CM1387" s="16"/>
      <c r="CN1387" s="16"/>
      <c r="CO1387" s="16"/>
      <c r="CP1387" s="16"/>
      <c r="CQ1387" s="16"/>
      <c r="CR1387" s="16"/>
      <c r="CS1387" s="16"/>
      <c r="CT1387" s="16"/>
      <c r="CU1387" s="16"/>
      <c r="CV1387" s="16"/>
      <c r="CW1387" s="16"/>
      <c r="CX1387" s="16"/>
      <c r="CY1387" s="16"/>
      <c r="CZ1387" s="16"/>
      <c r="DA1387" s="16"/>
      <c r="DB1387" s="16"/>
      <c r="DC1387" s="16"/>
      <c r="DD1387" s="16"/>
      <c r="DE1387" s="16"/>
      <c r="DF1387" s="16"/>
      <c r="DG1387" s="16"/>
      <c r="DH1387" s="16"/>
      <c r="DI1387" s="16"/>
      <c r="DJ1387" s="16"/>
      <c r="DK1387" s="16"/>
      <c r="DL1387" s="16"/>
      <c r="DM1387" s="16"/>
      <c r="DN1387" s="16"/>
      <c r="DO1387" s="16"/>
      <c r="DP1387" s="16"/>
      <c r="DQ1387" s="16"/>
      <c r="DR1387" s="16"/>
      <c r="DS1387" s="16"/>
      <c r="DT1387" s="16"/>
      <c r="DU1387" s="16"/>
      <c r="DV1387" s="16"/>
      <c r="DW1387" s="16"/>
      <c r="DX1387" s="16"/>
      <c r="DY1387" s="16"/>
      <c r="DZ1387" s="16"/>
      <c r="EA1387" s="16"/>
      <c r="EB1387" s="16"/>
      <c r="EC1387" s="16"/>
      <c r="ED1387" s="16"/>
      <c r="EE1387" s="16"/>
      <c r="EF1387" s="16"/>
      <c r="EG1387" s="16"/>
      <c r="EH1387" s="16"/>
      <c r="EI1387" s="16"/>
      <c r="EJ1387" s="16"/>
      <c r="EK1387" s="16"/>
      <c r="EL1387" s="16"/>
      <c r="EM1387" s="16"/>
      <c r="EN1387" s="16"/>
      <c r="EO1387" s="16"/>
      <c r="EP1387" s="16"/>
      <c r="EQ1387" s="16"/>
      <c r="ER1387" s="16"/>
      <c r="ES1387" s="16"/>
      <c r="ET1387" s="16"/>
      <c r="EU1387" s="16"/>
      <c r="EV1387" s="16"/>
      <c r="EW1387" s="16"/>
      <c r="EX1387" s="16"/>
      <c r="EY1387" s="16"/>
      <c r="EZ1387" s="16"/>
      <c r="FA1387" s="16"/>
      <c r="FB1387" s="16"/>
      <c r="FC1387" s="16"/>
      <c r="FD1387" s="16"/>
      <c r="FE1387" s="16"/>
      <c r="FF1387" s="16"/>
      <c r="FG1387" s="16"/>
      <c r="FH1387" s="16"/>
      <c r="FI1387" s="16"/>
      <c r="FJ1387" s="16"/>
      <c r="FK1387" s="16"/>
      <c r="FL1387" s="16"/>
      <c r="FM1387" s="16"/>
      <c r="FN1387" s="16"/>
      <c r="FO1387" s="16"/>
      <c r="FP1387" s="16"/>
      <c r="FQ1387" s="16"/>
      <c r="FR1387" s="16"/>
      <c r="FS1387" s="16"/>
      <c r="FT1387" s="16"/>
      <c r="FU1387" s="16"/>
      <c r="FV1387" s="16"/>
      <c r="FW1387" s="16"/>
      <c r="FX1387" s="16"/>
      <c r="FY1387" s="16"/>
      <c r="FZ1387" s="16"/>
      <c r="GA1387" s="16"/>
      <c r="GB1387" s="16"/>
      <c r="GC1387" s="16"/>
      <c r="GD1387" s="16"/>
      <c r="GE1387" s="16"/>
      <c r="GF1387" s="16"/>
      <c r="GG1387" s="16"/>
      <c r="GH1387" s="16"/>
      <c r="GI1387" s="16"/>
      <c r="GJ1387" s="16"/>
      <c r="GK1387" s="16"/>
      <c r="GL1387" s="16"/>
      <c r="GM1387" s="16"/>
      <c r="GN1387" s="16"/>
      <c r="GO1387" s="16"/>
      <c r="GP1387" s="16"/>
      <c r="GQ1387" s="16"/>
      <c r="GR1387" s="16"/>
      <c r="GS1387" s="16"/>
      <c r="GT1387" s="16"/>
      <c r="GU1387" s="16"/>
      <c r="GV1387" s="16"/>
      <c r="GW1387" s="16"/>
      <c r="GX1387" s="16"/>
      <c r="GY1387" s="16"/>
      <c r="GZ1387" s="16"/>
      <c r="HA1387" s="16"/>
      <c r="HB1387" s="16"/>
      <c r="HC1387" s="16"/>
      <c r="HD1387" s="16"/>
      <c r="HE1387" s="16"/>
      <c r="HF1387" s="16"/>
      <c r="HG1387" s="16"/>
      <c r="HH1387" s="16"/>
      <c r="HI1387" s="16"/>
      <c r="HJ1387" s="16"/>
      <c r="HK1387" s="16"/>
      <c r="HL1387" s="16"/>
      <c r="HM1387" s="16"/>
      <c r="HN1387" s="16"/>
      <c r="HO1387" s="16"/>
      <c r="HP1387" s="16"/>
      <c r="HQ1387" s="16"/>
      <c r="HR1387" s="16"/>
      <c r="HS1387" s="16"/>
      <c r="HT1387" s="16"/>
      <c r="HU1387" s="16"/>
      <c r="HV1387" s="16"/>
      <c r="HW1387" s="16"/>
      <c r="HX1387" s="16"/>
      <c r="HY1387" s="16"/>
      <c r="HZ1387" s="16"/>
      <c r="IA1387" s="16"/>
      <c r="IB1387" s="16"/>
      <c r="IC1387" s="16"/>
      <c r="ID1387" s="16"/>
      <c r="IE1387" s="16"/>
      <c r="IF1387" s="16"/>
      <c r="IG1387" s="16"/>
      <c r="IH1387" s="16"/>
      <c r="II1387" s="16"/>
      <c r="IJ1387" s="16"/>
      <c r="IK1387" s="16"/>
      <c r="IL1387" s="16"/>
      <c r="IM1387" s="16"/>
      <c r="IN1387" s="16"/>
      <c r="IO1387" s="16"/>
      <c r="IP1387" s="16"/>
      <c r="IQ1387" s="16"/>
      <c r="IR1387" s="16"/>
      <c r="IS1387" s="16"/>
      <c r="IT1387" s="16"/>
      <c r="IU1387" s="16"/>
      <c r="IV1387" s="16"/>
      <c r="IW1387" s="16"/>
      <c r="IX1387" s="16"/>
      <c r="IY1387" s="16"/>
      <c r="IZ1387" s="16"/>
      <c r="JA1387" s="16"/>
      <c r="JB1387" s="16"/>
      <c r="JC1387" s="16"/>
      <c r="JD1387" s="16"/>
      <c r="JE1387" s="16"/>
      <c r="JF1387" s="16"/>
      <c r="JG1387" s="16"/>
      <c r="JH1387" s="16"/>
      <c r="JI1387" s="16"/>
      <c r="JJ1387" s="16"/>
      <c r="JK1387" s="16"/>
      <c r="JL1387" s="16"/>
      <c r="JM1387" s="16"/>
      <c r="JN1387" s="16"/>
      <c r="JO1387" s="16"/>
      <c r="JP1387" s="16"/>
    </row>
    <row r="1388" spans="2:276" s="18" customFormat="1" ht="15.75" customHeight="1" x14ac:dyDescent="0.25">
      <c r="B1388" s="16"/>
      <c r="C1388" s="16"/>
      <c r="D1388" s="16"/>
      <c r="E1388" s="16"/>
      <c r="F1388" s="16"/>
      <c r="G1388" s="16"/>
      <c r="H1388" s="16"/>
      <c r="I1388" s="16"/>
      <c r="J1388" s="16"/>
      <c r="K1388" s="16"/>
      <c r="L1388" s="16"/>
      <c r="M1388" s="16"/>
      <c r="N1388" s="16"/>
      <c r="O1388" s="16"/>
      <c r="P1388" s="16"/>
      <c r="Q1388" s="16"/>
      <c r="R1388" s="16"/>
      <c r="S1388" s="16"/>
      <c r="T1388" s="16"/>
      <c r="U1388" s="16"/>
      <c r="V1388" s="16"/>
      <c r="W1388" s="16"/>
      <c r="X1388" s="16"/>
      <c r="Y1388" s="16"/>
      <c r="Z1388" s="16"/>
      <c r="AA1388" s="16"/>
      <c r="AB1388" s="16"/>
      <c r="AC1388" s="16"/>
      <c r="AD1388" s="16"/>
      <c r="AE1388" s="16"/>
      <c r="AF1388" s="16"/>
      <c r="AG1388" s="16"/>
      <c r="AH1388" s="16"/>
      <c r="AI1388" s="16"/>
      <c r="AJ1388" s="16"/>
      <c r="AK1388" s="16"/>
      <c r="AL1388" s="16"/>
      <c r="AM1388" s="16"/>
      <c r="AN1388" s="16"/>
      <c r="AO1388" s="16"/>
      <c r="AP1388" s="16"/>
      <c r="AQ1388" s="16"/>
      <c r="AR1388" s="16"/>
      <c r="AS1388" s="16"/>
      <c r="AT1388" s="16"/>
      <c r="AU1388" s="16"/>
      <c r="AV1388" s="16"/>
      <c r="AW1388" s="16"/>
      <c r="AX1388" s="16"/>
      <c r="AY1388" s="16"/>
      <c r="AZ1388" s="16"/>
      <c r="BA1388" s="16"/>
      <c r="BB1388" s="16"/>
      <c r="BC1388" s="16"/>
      <c r="BD1388" s="16"/>
      <c r="BE1388" s="16"/>
      <c r="BF1388" s="16"/>
      <c r="BG1388" s="16"/>
      <c r="BH1388" s="16"/>
      <c r="BI1388" s="16"/>
      <c r="BJ1388" s="16"/>
      <c r="BK1388" s="16"/>
      <c r="BL1388" s="16"/>
      <c r="BM1388" s="16"/>
      <c r="BN1388" s="16"/>
      <c r="BO1388" s="16"/>
      <c r="BP1388" s="16"/>
      <c r="BQ1388" s="16"/>
      <c r="BR1388" s="16"/>
      <c r="BS1388" s="16"/>
      <c r="BT1388" s="16"/>
      <c r="BU1388" s="16"/>
      <c r="BV1388" s="16"/>
      <c r="BW1388" s="16"/>
      <c r="BX1388" s="16"/>
      <c r="BY1388" s="16"/>
      <c r="BZ1388" s="16"/>
      <c r="CA1388" s="16"/>
      <c r="CB1388" s="16"/>
      <c r="CC1388" s="16"/>
      <c r="CD1388" s="16"/>
      <c r="CE1388" s="16"/>
      <c r="CF1388" s="16"/>
      <c r="CG1388" s="16"/>
      <c r="CH1388" s="16"/>
      <c r="CI1388" s="16"/>
      <c r="CJ1388" s="16"/>
      <c r="CK1388" s="16"/>
      <c r="CL1388" s="16"/>
      <c r="CM1388" s="16"/>
      <c r="CN1388" s="16"/>
      <c r="CO1388" s="16"/>
      <c r="CP1388" s="16"/>
      <c r="CQ1388" s="16"/>
      <c r="CR1388" s="16"/>
      <c r="CS1388" s="16"/>
      <c r="CT1388" s="16"/>
      <c r="CU1388" s="16"/>
      <c r="CV1388" s="16"/>
      <c r="CW1388" s="16"/>
      <c r="CX1388" s="16"/>
      <c r="CY1388" s="16"/>
      <c r="CZ1388" s="16"/>
      <c r="DA1388" s="16"/>
      <c r="DB1388" s="16"/>
      <c r="DC1388" s="16"/>
      <c r="DD1388" s="16"/>
      <c r="DE1388" s="16"/>
      <c r="DF1388" s="16"/>
      <c r="DG1388" s="16"/>
      <c r="DH1388" s="16"/>
      <c r="DI1388" s="16"/>
      <c r="DJ1388" s="16"/>
      <c r="DK1388" s="16"/>
      <c r="DL1388" s="16"/>
      <c r="DM1388" s="16"/>
      <c r="DN1388" s="16"/>
      <c r="DO1388" s="16"/>
      <c r="DP1388" s="16"/>
      <c r="DQ1388" s="16"/>
      <c r="DR1388" s="16"/>
      <c r="DS1388" s="16"/>
      <c r="DT1388" s="16"/>
      <c r="DU1388" s="16"/>
      <c r="DV1388" s="16"/>
      <c r="DW1388" s="16"/>
      <c r="DX1388" s="16"/>
      <c r="DY1388" s="16"/>
      <c r="DZ1388" s="16"/>
      <c r="EA1388" s="16"/>
      <c r="EB1388" s="16"/>
      <c r="EC1388" s="16"/>
      <c r="ED1388" s="16"/>
      <c r="EE1388" s="16"/>
      <c r="EF1388" s="16"/>
      <c r="EG1388" s="16"/>
      <c r="EH1388" s="16"/>
      <c r="EI1388" s="16"/>
      <c r="EJ1388" s="16"/>
      <c r="EK1388" s="16"/>
      <c r="EL1388" s="16"/>
      <c r="EM1388" s="16"/>
      <c r="EN1388" s="16"/>
      <c r="EO1388" s="16"/>
      <c r="EP1388" s="16"/>
      <c r="EQ1388" s="16"/>
      <c r="ER1388" s="16"/>
      <c r="ES1388" s="16"/>
      <c r="ET1388" s="16"/>
      <c r="EU1388" s="16"/>
      <c r="EV1388" s="16"/>
      <c r="EW1388" s="16"/>
      <c r="EX1388" s="16"/>
      <c r="EY1388" s="16"/>
      <c r="EZ1388" s="16"/>
      <c r="FA1388" s="16"/>
      <c r="FB1388" s="16"/>
      <c r="FC1388" s="16"/>
      <c r="FD1388" s="16"/>
      <c r="FE1388" s="16"/>
      <c r="FF1388" s="16"/>
      <c r="FG1388" s="16"/>
      <c r="FH1388" s="16"/>
      <c r="FI1388" s="16"/>
      <c r="FJ1388" s="16"/>
      <c r="FK1388" s="16"/>
      <c r="FL1388" s="16"/>
      <c r="FM1388" s="16"/>
      <c r="FN1388" s="16"/>
      <c r="FO1388" s="16"/>
      <c r="FP1388" s="16"/>
      <c r="FQ1388" s="16"/>
      <c r="FR1388" s="16"/>
      <c r="FS1388" s="16"/>
      <c r="FT1388" s="16"/>
      <c r="FU1388" s="16"/>
      <c r="FV1388" s="16"/>
      <c r="FW1388" s="16"/>
      <c r="FX1388" s="16"/>
      <c r="FY1388" s="16"/>
      <c r="FZ1388" s="16"/>
      <c r="GA1388" s="16"/>
      <c r="GB1388" s="16"/>
      <c r="GC1388" s="16"/>
      <c r="GD1388" s="16"/>
      <c r="GE1388" s="16"/>
      <c r="GF1388" s="16"/>
      <c r="GG1388" s="16"/>
      <c r="GH1388" s="16"/>
      <c r="GI1388" s="16"/>
      <c r="GJ1388" s="16"/>
      <c r="GK1388" s="16"/>
      <c r="GL1388" s="16"/>
      <c r="GM1388" s="16"/>
      <c r="GN1388" s="16"/>
      <c r="GO1388" s="16"/>
      <c r="GP1388" s="16"/>
      <c r="GQ1388" s="16"/>
      <c r="GR1388" s="16"/>
      <c r="GS1388" s="16"/>
      <c r="GT1388" s="16"/>
      <c r="GU1388" s="16"/>
      <c r="GV1388" s="16"/>
      <c r="GW1388" s="16"/>
      <c r="GX1388" s="16"/>
      <c r="GY1388" s="16"/>
      <c r="GZ1388" s="16"/>
      <c r="HA1388" s="16"/>
      <c r="HB1388" s="16"/>
      <c r="HC1388" s="16"/>
      <c r="HD1388" s="16"/>
      <c r="HE1388" s="16"/>
      <c r="HF1388" s="16"/>
      <c r="HG1388" s="16"/>
      <c r="HH1388" s="16"/>
      <c r="HI1388" s="16"/>
      <c r="HJ1388" s="16"/>
      <c r="HK1388" s="16"/>
      <c r="HL1388" s="16"/>
      <c r="HM1388" s="16"/>
      <c r="HN1388" s="16"/>
      <c r="HO1388" s="16"/>
      <c r="HP1388" s="16"/>
      <c r="HQ1388" s="16"/>
      <c r="HR1388" s="16"/>
      <c r="HS1388" s="16"/>
      <c r="HT1388" s="16"/>
      <c r="HU1388" s="16"/>
      <c r="HV1388" s="16"/>
      <c r="HW1388" s="16"/>
      <c r="HX1388" s="16"/>
      <c r="HY1388" s="16"/>
      <c r="HZ1388" s="16"/>
      <c r="IA1388" s="16"/>
      <c r="IB1388" s="16"/>
      <c r="IC1388" s="16"/>
      <c r="ID1388" s="16"/>
      <c r="IE1388" s="16"/>
      <c r="IF1388" s="16"/>
      <c r="IG1388" s="16"/>
      <c r="IH1388" s="16"/>
      <c r="II1388" s="16"/>
      <c r="IJ1388" s="16"/>
      <c r="IK1388" s="16"/>
      <c r="IL1388" s="16"/>
      <c r="IM1388" s="16"/>
      <c r="IN1388" s="16"/>
      <c r="IO1388" s="16"/>
      <c r="IP1388" s="16"/>
      <c r="IQ1388" s="16"/>
      <c r="IR1388" s="16"/>
      <c r="IS1388" s="16"/>
      <c r="IT1388" s="16"/>
      <c r="IU1388" s="16"/>
      <c r="IV1388" s="16"/>
      <c r="IW1388" s="16"/>
      <c r="IX1388" s="16"/>
      <c r="IY1388" s="16"/>
      <c r="IZ1388" s="16"/>
      <c r="JA1388" s="16"/>
      <c r="JB1388" s="16"/>
      <c r="JC1388" s="16"/>
      <c r="JD1388" s="16"/>
      <c r="JE1388" s="16"/>
      <c r="JF1388" s="16"/>
      <c r="JG1388" s="16"/>
      <c r="JH1388" s="16"/>
      <c r="JI1388" s="16"/>
      <c r="JJ1388" s="16"/>
      <c r="JK1388" s="16"/>
      <c r="JL1388" s="16"/>
      <c r="JM1388" s="16"/>
      <c r="JN1388" s="16"/>
      <c r="JO1388" s="16"/>
      <c r="JP1388" s="16"/>
    </row>
    <row r="1389" spans="2:276" s="18" customFormat="1" ht="15.75" customHeight="1" x14ac:dyDescent="0.25">
      <c r="B1389" s="16"/>
      <c r="C1389" s="16"/>
      <c r="D1389" s="16"/>
      <c r="E1389" s="16"/>
      <c r="F1389" s="16"/>
      <c r="G1389" s="16"/>
      <c r="H1389" s="16"/>
      <c r="I1389" s="16"/>
      <c r="J1389" s="16"/>
      <c r="K1389" s="16"/>
      <c r="L1389" s="16"/>
      <c r="M1389" s="16"/>
      <c r="N1389" s="16"/>
      <c r="O1389" s="16"/>
      <c r="P1389" s="16"/>
      <c r="Q1389" s="16"/>
      <c r="R1389" s="16"/>
      <c r="S1389" s="16"/>
      <c r="T1389" s="16"/>
      <c r="U1389" s="16"/>
      <c r="V1389" s="16"/>
      <c r="W1389" s="16"/>
      <c r="X1389" s="16"/>
      <c r="Y1389" s="16"/>
      <c r="Z1389" s="16"/>
      <c r="AA1389" s="16"/>
      <c r="AB1389" s="16"/>
      <c r="AC1389" s="16"/>
      <c r="AD1389" s="16"/>
      <c r="AE1389" s="16"/>
      <c r="AF1389" s="16"/>
      <c r="AG1389" s="16"/>
      <c r="AH1389" s="16"/>
      <c r="AI1389" s="16"/>
      <c r="AJ1389" s="16"/>
      <c r="AK1389" s="16"/>
      <c r="AL1389" s="16"/>
      <c r="AM1389" s="16"/>
      <c r="AN1389" s="16"/>
      <c r="AO1389" s="16"/>
      <c r="AP1389" s="16"/>
      <c r="AQ1389" s="16"/>
      <c r="AR1389" s="16"/>
      <c r="AS1389" s="16"/>
      <c r="AT1389" s="16"/>
      <c r="AU1389" s="16"/>
      <c r="AV1389" s="16"/>
      <c r="AW1389" s="16"/>
      <c r="AX1389" s="16"/>
      <c r="AY1389" s="16"/>
      <c r="AZ1389" s="16"/>
      <c r="BA1389" s="16"/>
      <c r="BB1389" s="16"/>
      <c r="BC1389" s="16"/>
      <c r="BD1389" s="16"/>
      <c r="BE1389" s="16"/>
      <c r="BF1389" s="16"/>
      <c r="BG1389" s="16"/>
      <c r="BH1389" s="16"/>
      <c r="BI1389" s="16"/>
      <c r="BJ1389" s="16"/>
      <c r="BK1389" s="16"/>
      <c r="BL1389" s="16"/>
      <c r="BM1389" s="16"/>
      <c r="BN1389" s="16"/>
      <c r="BO1389" s="16"/>
      <c r="BP1389" s="16"/>
      <c r="BQ1389" s="16"/>
      <c r="BR1389" s="16"/>
      <c r="BS1389" s="16"/>
      <c r="BT1389" s="16"/>
      <c r="BU1389" s="16"/>
      <c r="BV1389" s="16"/>
      <c r="BW1389" s="16"/>
      <c r="BX1389" s="16"/>
      <c r="BY1389" s="16"/>
      <c r="BZ1389" s="16"/>
      <c r="CA1389" s="16"/>
      <c r="CB1389" s="16"/>
      <c r="CC1389" s="16"/>
      <c r="CD1389" s="16"/>
      <c r="CE1389" s="16"/>
      <c r="CF1389" s="16"/>
      <c r="CG1389" s="16"/>
      <c r="CH1389" s="16"/>
      <c r="CI1389" s="16"/>
      <c r="CJ1389" s="16"/>
      <c r="CK1389" s="16"/>
      <c r="CL1389" s="16"/>
      <c r="CM1389" s="16"/>
      <c r="CN1389" s="16"/>
      <c r="CO1389" s="16"/>
      <c r="CP1389" s="16"/>
      <c r="CQ1389" s="16"/>
      <c r="CR1389" s="16"/>
      <c r="CS1389" s="16"/>
      <c r="CT1389" s="16"/>
      <c r="CU1389" s="16"/>
      <c r="CV1389" s="16"/>
      <c r="CW1389" s="16"/>
      <c r="CX1389" s="16"/>
      <c r="CY1389" s="16"/>
      <c r="CZ1389" s="16"/>
      <c r="DA1389" s="16"/>
      <c r="DB1389" s="16"/>
      <c r="DC1389" s="16"/>
      <c r="DD1389" s="16"/>
      <c r="DE1389" s="16"/>
      <c r="DF1389" s="16"/>
      <c r="DG1389" s="16"/>
      <c r="DH1389" s="16"/>
      <c r="DI1389" s="16"/>
      <c r="DJ1389" s="16"/>
      <c r="DK1389" s="16"/>
      <c r="DL1389" s="16"/>
      <c r="DM1389" s="16"/>
      <c r="DN1389" s="16"/>
      <c r="DO1389" s="16"/>
      <c r="DP1389" s="16"/>
      <c r="DQ1389" s="16"/>
      <c r="DR1389" s="16"/>
      <c r="DS1389" s="16"/>
      <c r="DT1389" s="16"/>
      <c r="DU1389" s="16"/>
      <c r="DV1389" s="16"/>
      <c r="DW1389" s="16"/>
      <c r="DX1389" s="16"/>
      <c r="DY1389" s="16"/>
      <c r="DZ1389" s="16"/>
      <c r="EA1389" s="16"/>
      <c r="EB1389" s="16"/>
      <c r="EC1389" s="16"/>
      <c r="ED1389" s="16"/>
      <c r="EE1389" s="16"/>
      <c r="EF1389" s="16"/>
      <c r="EG1389" s="16"/>
      <c r="EH1389" s="16"/>
      <c r="EI1389" s="16"/>
      <c r="EJ1389" s="16"/>
      <c r="EK1389" s="16"/>
      <c r="EL1389" s="16"/>
      <c r="EM1389" s="16"/>
      <c r="EN1389" s="16"/>
      <c r="EO1389" s="16"/>
      <c r="EP1389" s="16"/>
      <c r="EQ1389" s="16"/>
      <c r="ER1389" s="16"/>
      <c r="ES1389" s="16"/>
      <c r="ET1389" s="16"/>
      <c r="EU1389" s="16"/>
      <c r="EV1389" s="16"/>
      <c r="EW1389" s="16"/>
      <c r="EX1389" s="16"/>
      <c r="EY1389" s="16"/>
      <c r="EZ1389" s="16"/>
      <c r="FA1389" s="16"/>
      <c r="FB1389" s="16"/>
      <c r="FC1389" s="16"/>
      <c r="FD1389" s="16"/>
      <c r="FE1389" s="16"/>
      <c r="FF1389" s="16"/>
      <c r="FG1389" s="16"/>
      <c r="FH1389" s="16"/>
      <c r="FI1389" s="16"/>
      <c r="FJ1389" s="16"/>
      <c r="FK1389" s="16"/>
      <c r="FL1389" s="16"/>
      <c r="FM1389" s="16"/>
      <c r="FN1389" s="16"/>
      <c r="FO1389" s="16"/>
      <c r="FP1389" s="16"/>
      <c r="FQ1389" s="16"/>
      <c r="FR1389" s="16"/>
      <c r="FS1389" s="16"/>
      <c r="FT1389" s="16"/>
      <c r="FU1389" s="16"/>
      <c r="FV1389" s="16"/>
      <c r="FW1389" s="16"/>
      <c r="FX1389" s="16"/>
      <c r="FY1389" s="16"/>
      <c r="FZ1389" s="16"/>
      <c r="GA1389" s="16"/>
      <c r="GB1389" s="16"/>
      <c r="GC1389" s="16"/>
      <c r="GD1389" s="16"/>
      <c r="GE1389" s="16"/>
      <c r="GF1389" s="16"/>
      <c r="GG1389" s="16"/>
      <c r="GH1389" s="16"/>
      <c r="GI1389" s="16"/>
      <c r="GJ1389" s="16"/>
      <c r="GK1389" s="16"/>
      <c r="GL1389" s="16"/>
      <c r="GM1389" s="16"/>
      <c r="GN1389" s="16"/>
      <c r="GO1389" s="16"/>
      <c r="GP1389" s="16"/>
      <c r="GQ1389" s="16"/>
      <c r="GR1389" s="16"/>
      <c r="GS1389" s="16"/>
      <c r="GT1389" s="16"/>
      <c r="GU1389" s="16"/>
      <c r="GV1389" s="16"/>
      <c r="GW1389" s="16"/>
      <c r="GX1389" s="16"/>
      <c r="GY1389" s="16"/>
      <c r="GZ1389" s="16"/>
      <c r="HA1389" s="16"/>
      <c r="HB1389" s="16"/>
      <c r="HC1389" s="16"/>
      <c r="HD1389" s="16"/>
      <c r="HE1389" s="16"/>
      <c r="HF1389" s="16"/>
      <c r="HG1389" s="16"/>
      <c r="HH1389" s="16"/>
      <c r="HI1389" s="16"/>
      <c r="HJ1389" s="16"/>
      <c r="HK1389" s="16"/>
      <c r="HL1389" s="16"/>
      <c r="HM1389" s="16"/>
      <c r="HN1389" s="16"/>
      <c r="HO1389" s="16"/>
      <c r="HP1389" s="16"/>
      <c r="HQ1389" s="16"/>
      <c r="HR1389" s="16"/>
      <c r="HS1389" s="16"/>
      <c r="HT1389" s="16"/>
      <c r="HU1389" s="16"/>
      <c r="HV1389" s="16"/>
      <c r="HW1389" s="16"/>
      <c r="HX1389" s="16"/>
      <c r="HY1389" s="16"/>
      <c r="HZ1389" s="16"/>
      <c r="IA1389" s="16"/>
      <c r="IB1389" s="16"/>
      <c r="IC1389" s="16"/>
      <c r="ID1389" s="16"/>
      <c r="IE1389" s="16"/>
      <c r="IF1389" s="16"/>
      <c r="IG1389" s="16"/>
      <c r="IH1389" s="16"/>
      <c r="II1389" s="16"/>
      <c r="IJ1389" s="16"/>
      <c r="IK1389" s="16"/>
      <c r="IL1389" s="16"/>
      <c r="IM1389" s="16"/>
      <c r="IN1389" s="16"/>
      <c r="IO1389" s="16"/>
      <c r="IP1389" s="16"/>
      <c r="IQ1389" s="16"/>
      <c r="IR1389" s="16"/>
      <c r="IS1389" s="16"/>
      <c r="IT1389" s="16"/>
      <c r="IU1389" s="16"/>
      <c r="IV1389" s="16"/>
      <c r="IW1389" s="16"/>
      <c r="IX1389" s="16"/>
      <c r="IY1389" s="16"/>
      <c r="IZ1389" s="16"/>
      <c r="JA1389" s="16"/>
      <c r="JB1389" s="16"/>
      <c r="JC1389" s="16"/>
      <c r="JD1389" s="16"/>
      <c r="JE1389" s="16"/>
      <c r="JF1389" s="16"/>
      <c r="JG1389" s="16"/>
      <c r="JH1389" s="16"/>
      <c r="JI1389" s="16"/>
      <c r="JJ1389" s="16"/>
      <c r="JK1389" s="16"/>
      <c r="JL1389" s="16"/>
      <c r="JM1389" s="16"/>
      <c r="JN1389" s="16"/>
      <c r="JO1389" s="16"/>
      <c r="JP1389" s="16"/>
    </row>
    <row r="1390" spans="2:276" s="18" customFormat="1" ht="15.75" customHeight="1" x14ac:dyDescent="0.25">
      <c r="B1390" s="16"/>
      <c r="C1390" s="16"/>
      <c r="D1390" s="16"/>
      <c r="E1390" s="16"/>
      <c r="F1390" s="16"/>
      <c r="G1390" s="16"/>
      <c r="H1390" s="16"/>
      <c r="I1390" s="16"/>
      <c r="J1390" s="16"/>
      <c r="K1390" s="16"/>
      <c r="L1390" s="16"/>
      <c r="M1390" s="16"/>
      <c r="N1390" s="16"/>
      <c r="O1390" s="16"/>
      <c r="P1390" s="16"/>
      <c r="Q1390" s="16"/>
      <c r="R1390" s="16"/>
      <c r="S1390" s="16"/>
      <c r="T1390" s="16"/>
      <c r="U1390" s="16"/>
      <c r="V1390" s="16"/>
      <c r="W1390" s="16"/>
      <c r="X1390" s="16"/>
      <c r="Y1390" s="16"/>
      <c r="Z1390" s="16"/>
      <c r="AA1390" s="16"/>
      <c r="AB1390" s="16"/>
      <c r="AC1390" s="16"/>
      <c r="AD1390" s="16"/>
      <c r="AE1390" s="16"/>
      <c r="AF1390" s="16"/>
      <c r="AG1390" s="16"/>
      <c r="AH1390" s="16"/>
      <c r="AI1390" s="16"/>
      <c r="AJ1390" s="16"/>
      <c r="AK1390" s="16"/>
      <c r="AL1390" s="16"/>
      <c r="AM1390" s="16"/>
      <c r="AN1390" s="16"/>
      <c r="AO1390" s="16"/>
      <c r="AP1390" s="16"/>
      <c r="AQ1390" s="16"/>
      <c r="AR1390" s="16"/>
      <c r="AS1390" s="16"/>
      <c r="AT1390" s="16"/>
      <c r="AU1390" s="16"/>
      <c r="AV1390" s="16"/>
      <c r="AW1390" s="16"/>
      <c r="AX1390" s="16"/>
      <c r="AY1390" s="16"/>
      <c r="AZ1390" s="16"/>
      <c r="BA1390" s="16"/>
      <c r="BB1390" s="16"/>
      <c r="BC1390" s="16"/>
      <c r="BD1390" s="16"/>
      <c r="BE1390" s="16"/>
      <c r="BF1390" s="16"/>
      <c r="BG1390" s="16"/>
      <c r="BH1390" s="16"/>
      <c r="BI1390" s="16"/>
      <c r="BJ1390" s="16"/>
      <c r="BK1390" s="16"/>
      <c r="BL1390" s="16"/>
      <c r="BM1390" s="16"/>
      <c r="BN1390" s="16"/>
      <c r="BO1390" s="16"/>
      <c r="BP1390" s="16"/>
      <c r="BQ1390" s="16"/>
      <c r="BR1390" s="16"/>
      <c r="BS1390" s="16"/>
      <c r="BT1390" s="16"/>
      <c r="BU1390" s="16"/>
      <c r="BV1390" s="16"/>
      <c r="BW1390" s="16"/>
      <c r="BX1390" s="16"/>
      <c r="BY1390" s="16"/>
      <c r="BZ1390" s="16"/>
      <c r="CA1390" s="16"/>
      <c r="CB1390" s="16"/>
      <c r="CC1390" s="16"/>
      <c r="CD1390" s="16"/>
      <c r="CE1390" s="16"/>
      <c r="CF1390" s="16"/>
      <c r="CG1390" s="16"/>
      <c r="CH1390" s="16"/>
      <c r="CI1390" s="16"/>
      <c r="CJ1390" s="16"/>
      <c r="CK1390" s="16"/>
      <c r="CL1390" s="16"/>
      <c r="CM1390" s="16"/>
      <c r="CN1390" s="16"/>
      <c r="CO1390" s="16"/>
      <c r="CP1390" s="16"/>
      <c r="CQ1390" s="16"/>
      <c r="CR1390" s="16"/>
      <c r="CS1390" s="16"/>
      <c r="CT1390" s="16"/>
      <c r="CU1390" s="16"/>
      <c r="CV1390" s="16"/>
      <c r="CW1390" s="16"/>
      <c r="CX1390" s="16"/>
      <c r="CY1390" s="16"/>
      <c r="CZ1390" s="16"/>
      <c r="DA1390" s="16"/>
      <c r="DB1390" s="16"/>
      <c r="DC1390" s="16"/>
      <c r="DD1390" s="16"/>
      <c r="DE1390" s="16"/>
      <c r="DF1390" s="16"/>
      <c r="DG1390" s="16"/>
      <c r="DH1390" s="16"/>
      <c r="DI1390" s="16"/>
      <c r="DJ1390" s="16"/>
      <c r="DK1390" s="16"/>
      <c r="DL1390" s="16"/>
      <c r="DM1390" s="16"/>
      <c r="DN1390" s="16"/>
      <c r="DO1390" s="16"/>
      <c r="DP1390" s="16"/>
      <c r="DQ1390" s="16"/>
      <c r="DR1390" s="16"/>
      <c r="DS1390" s="16"/>
      <c r="DT1390" s="16"/>
      <c r="DU1390" s="16"/>
      <c r="DV1390" s="16"/>
      <c r="DW1390" s="16"/>
      <c r="DX1390" s="16"/>
      <c r="DY1390" s="16"/>
      <c r="DZ1390" s="16"/>
      <c r="EA1390" s="16"/>
      <c r="EB1390" s="16"/>
      <c r="EC1390" s="16"/>
      <c r="ED1390" s="16"/>
      <c r="EE1390" s="16"/>
      <c r="EF1390" s="16"/>
      <c r="EG1390" s="16"/>
      <c r="EH1390" s="16"/>
      <c r="EI1390" s="16"/>
      <c r="EJ1390" s="16"/>
      <c r="EK1390" s="16"/>
      <c r="EL1390" s="16"/>
      <c r="EM1390" s="16"/>
      <c r="EN1390" s="16"/>
      <c r="EO1390" s="16"/>
      <c r="EP1390" s="16"/>
      <c r="EQ1390" s="16"/>
      <c r="ER1390" s="16"/>
      <c r="ES1390" s="16"/>
      <c r="ET1390" s="16"/>
      <c r="EU1390" s="16"/>
      <c r="EV1390" s="16"/>
      <c r="EW1390" s="16"/>
      <c r="EX1390" s="16"/>
      <c r="EY1390" s="16"/>
      <c r="EZ1390" s="16"/>
      <c r="FA1390" s="16"/>
      <c r="FB1390" s="16"/>
      <c r="FC1390" s="16"/>
      <c r="FD1390" s="16"/>
      <c r="FE1390" s="16"/>
      <c r="FF1390" s="16"/>
      <c r="FG1390" s="16"/>
      <c r="FH1390" s="16"/>
      <c r="FI1390" s="16"/>
      <c r="FJ1390" s="16"/>
      <c r="FK1390" s="16"/>
      <c r="FL1390" s="16"/>
      <c r="FM1390" s="16"/>
      <c r="FN1390" s="16"/>
      <c r="FO1390" s="16"/>
      <c r="FP1390" s="16"/>
      <c r="FQ1390" s="16"/>
      <c r="FR1390" s="16"/>
      <c r="FS1390" s="16"/>
      <c r="FT1390" s="16"/>
      <c r="FU1390" s="16"/>
      <c r="FV1390" s="16"/>
      <c r="FW1390" s="16"/>
      <c r="FX1390" s="16"/>
      <c r="FY1390" s="16"/>
      <c r="FZ1390" s="16"/>
      <c r="GA1390" s="16"/>
      <c r="GB1390" s="16"/>
      <c r="GC1390" s="16"/>
      <c r="GD1390" s="16"/>
      <c r="GE1390" s="16"/>
      <c r="GF1390" s="16"/>
      <c r="GG1390" s="16"/>
      <c r="GH1390" s="16"/>
      <c r="GI1390" s="16"/>
      <c r="GJ1390" s="16"/>
      <c r="GK1390" s="16"/>
      <c r="GL1390" s="16"/>
      <c r="GM1390" s="16"/>
      <c r="GN1390" s="16"/>
      <c r="GO1390" s="16"/>
      <c r="GP1390" s="16"/>
      <c r="GQ1390" s="16"/>
      <c r="GR1390" s="16"/>
      <c r="GS1390" s="16"/>
      <c r="GT1390" s="16"/>
      <c r="GU1390" s="16"/>
      <c r="GV1390" s="16"/>
      <c r="GW1390" s="16"/>
      <c r="GX1390" s="16"/>
      <c r="GY1390" s="16"/>
      <c r="GZ1390" s="16"/>
      <c r="HA1390" s="16"/>
      <c r="HB1390" s="16"/>
      <c r="HC1390" s="16"/>
      <c r="HD1390" s="16"/>
      <c r="HE1390" s="16"/>
      <c r="HF1390" s="16"/>
      <c r="HG1390" s="16"/>
      <c r="HH1390" s="16"/>
      <c r="HI1390" s="16"/>
      <c r="HJ1390" s="16"/>
      <c r="HK1390" s="16"/>
      <c r="HL1390" s="16"/>
      <c r="HM1390" s="16"/>
      <c r="HN1390" s="16"/>
      <c r="HO1390" s="16"/>
      <c r="HP1390" s="16"/>
      <c r="HQ1390" s="16"/>
      <c r="HR1390" s="16"/>
      <c r="HS1390" s="16"/>
      <c r="HT1390" s="16"/>
      <c r="HU1390" s="16"/>
      <c r="HV1390" s="16"/>
      <c r="HW1390" s="16"/>
      <c r="HX1390" s="16"/>
      <c r="HY1390" s="16"/>
      <c r="HZ1390" s="16"/>
      <c r="IA1390" s="16"/>
      <c r="IB1390" s="16"/>
      <c r="IC1390" s="16"/>
      <c r="ID1390" s="16"/>
      <c r="IE1390" s="16"/>
      <c r="IF1390" s="16"/>
      <c r="IG1390" s="16"/>
      <c r="IH1390" s="16"/>
      <c r="II1390" s="16"/>
      <c r="IJ1390" s="16"/>
      <c r="IK1390" s="16"/>
      <c r="IL1390" s="16"/>
      <c r="IM1390" s="16"/>
      <c r="IN1390" s="16"/>
      <c r="IO1390" s="16"/>
      <c r="IP1390" s="16"/>
      <c r="IQ1390" s="16"/>
      <c r="IR1390" s="16"/>
      <c r="IS1390" s="16"/>
      <c r="IT1390" s="16"/>
      <c r="IU1390" s="16"/>
      <c r="IV1390" s="16"/>
      <c r="IW1390" s="16"/>
      <c r="IX1390" s="16"/>
      <c r="IY1390" s="16"/>
      <c r="IZ1390" s="16"/>
      <c r="JA1390" s="16"/>
      <c r="JB1390" s="16"/>
      <c r="JC1390" s="16"/>
      <c r="JD1390" s="16"/>
      <c r="JE1390" s="16"/>
      <c r="JF1390" s="16"/>
      <c r="JG1390" s="16"/>
      <c r="JH1390" s="16"/>
      <c r="JI1390" s="16"/>
      <c r="JJ1390" s="16"/>
      <c r="JK1390" s="16"/>
      <c r="JL1390" s="16"/>
      <c r="JM1390" s="16"/>
      <c r="JN1390" s="16"/>
      <c r="JO1390" s="16"/>
      <c r="JP1390" s="16"/>
    </row>
    <row r="1391" spans="2:276" s="18" customFormat="1" ht="15.75" customHeight="1" x14ac:dyDescent="0.25">
      <c r="B1391" s="16"/>
      <c r="C1391" s="16"/>
      <c r="D1391" s="16"/>
      <c r="E1391" s="16"/>
      <c r="F1391" s="16"/>
      <c r="G1391" s="16"/>
      <c r="H1391" s="16"/>
      <c r="I1391" s="16"/>
      <c r="J1391" s="16"/>
      <c r="K1391" s="16"/>
      <c r="L1391" s="16"/>
      <c r="M1391" s="16"/>
      <c r="N1391" s="16"/>
      <c r="O1391" s="16"/>
      <c r="P1391" s="16"/>
      <c r="Q1391" s="16"/>
      <c r="R1391" s="16"/>
      <c r="S1391" s="16"/>
      <c r="T1391" s="16"/>
      <c r="U1391" s="16"/>
      <c r="V1391" s="16"/>
      <c r="W1391" s="16"/>
      <c r="X1391" s="16"/>
      <c r="Y1391" s="16"/>
      <c r="Z1391" s="16"/>
      <c r="AA1391" s="16"/>
      <c r="AB1391" s="16"/>
      <c r="AC1391" s="16"/>
      <c r="AD1391" s="16"/>
      <c r="AE1391" s="16"/>
      <c r="AF1391" s="16"/>
      <c r="AG1391" s="16"/>
      <c r="AH1391" s="16"/>
      <c r="AI1391" s="16"/>
      <c r="AJ1391" s="16"/>
      <c r="AK1391" s="16"/>
      <c r="AL1391" s="16"/>
      <c r="AM1391" s="16"/>
      <c r="AN1391" s="16"/>
      <c r="AO1391" s="16"/>
      <c r="AP1391" s="16"/>
      <c r="AQ1391" s="16"/>
      <c r="AR1391" s="16"/>
      <c r="AS1391" s="16"/>
      <c r="AT1391" s="16"/>
      <c r="AU1391" s="16"/>
      <c r="AV1391" s="16"/>
      <c r="AW1391" s="16"/>
      <c r="AX1391" s="16"/>
      <c r="AY1391" s="16"/>
      <c r="AZ1391" s="16"/>
      <c r="BA1391" s="16"/>
      <c r="BB1391" s="16"/>
      <c r="BC1391" s="16"/>
      <c r="BD1391" s="16"/>
      <c r="BE1391" s="16"/>
      <c r="BF1391" s="16"/>
      <c r="BG1391" s="16"/>
      <c r="BH1391" s="16"/>
      <c r="BI1391" s="16"/>
      <c r="BJ1391" s="16"/>
      <c r="BK1391" s="16"/>
      <c r="BL1391" s="16"/>
      <c r="BM1391" s="16"/>
      <c r="BN1391" s="16"/>
      <c r="BO1391" s="16"/>
      <c r="BP1391" s="16"/>
      <c r="BQ1391" s="16"/>
      <c r="BR1391" s="16"/>
      <c r="BS1391" s="16"/>
      <c r="BT1391" s="16"/>
      <c r="BU1391" s="16"/>
      <c r="BV1391" s="16"/>
      <c r="BW1391" s="16"/>
      <c r="BX1391" s="16"/>
      <c r="BY1391" s="16"/>
      <c r="BZ1391" s="16"/>
      <c r="CA1391" s="16"/>
      <c r="CB1391" s="16"/>
      <c r="CC1391" s="16"/>
      <c r="CD1391" s="16"/>
      <c r="CE1391" s="16"/>
      <c r="CF1391" s="16"/>
      <c r="CG1391" s="16"/>
      <c r="CH1391" s="16"/>
      <c r="CI1391" s="16"/>
      <c r="CJ1391" s="16"/>
      <c r="CK1391" s="16"/>
      <c r="CL1391" s="16"/>
      <c r="CM1391" s="16"/>
      <c r="CN1391" s="16"/>
      <c r="CO1391" s="16"/>
      <c r="CP1391" s="16"/>
      <c r="CQ1391" s="16"/>
      <c r="CR1391" s="16"/>
      <c r="CS1391" s="16"/>
      <c r="CT1391" s="16"/>
      <c r="CU1391" s="16"/>
      <c r="CV1391" s="16"/>
      <c r="CW1391" s="16"/>
      <c r="CX1391" s="16"/>
      <c r="CY1391" s="16"/>
      <c r="CZ1391" s="16"/>
      <c r="DA1391" s="16"/>
      <c r="DB1391" s="16"/>
      <c r="DC1391" s="16"/>
      <c r="DD1391" s="16"/>
      <c r="DE1391" s="16"/>
      <c r="DF1391" s="16"/>
      <c r="DG1391" s="16"/>
      <c r="DH1391" s="16"/>
      <c r="DI1391" s="16"/>
      <c r="DJ1391" s="16"/>
      <c r="DK1391" s="16"/>
      <c r="DL1391" s="16"/>
      <c r="DM1391" s="16"/>
      <c r="DN1391" s="16"/>
      <c r="DO1391" s="16"/>
      <c r="DP1391" s="16"/>
      <c r="DQ1391" s="16"/>
      <c r="DR1391" s="16"/>
      <c r="DS1391" s="16"/>
      <c r="DT1391" s="16"/>
      <c r="DU1391" s="16"/>
      <c r="DV1391" s="16"/>
      <c r="DW1391" s="16"/>
      <c r="DX1391" s="16"/>
      <c r="DY1391" s="16"/>
      <c r="DZ1391" s="16"/>
      <c r="EA1391" s="16"/>
      <c r="EB1391" s="16"/>
      <c r="EC1391" s="16"/>
      <c r="ED1391" s="16"/>
      <c r="EE1391" s="16"/>
      <c r="EF1391" s="16"/>
      <c r="EG1391" s="16"/>
      <c r="EH1391" s="16"/>
      <c r="EI1391" s="16"/>
      <c r="EJ1391" s="16"/>
      <c r="EK1391" s="16"/>
      <c r="EL1391" s="16"/>
      <c r="EM1391" s="16"/>
      <c r="EN1391" s="16"/>
      <c r="EO1391" s="16"/>
      <c r="EP1391" s="16"/>
      <c r="EQ1391" s="16"/>
      <c r="ER1391" s="16"/>
      <c r="ES1391" s="16"/>
      <c r="ET1391" s="16"/>
      <c r="EU1391" s="16"/>
      <c r="EV1391" s="16"/>
      <c r="EW1391" s="16"/>
      <c r="EX1391" s="16"/>
      <c r="EY1391" s="16"/>
      <c r="EZ1391" s="16"/>
      <c r="FA1391" s="16"/>
      <c r="FB1391" s="16"/>
      <c r="FC1391" s="16"/>
      <c r="FD1391" s="16"/>
      <c r="FE1391" s="16"/>
      <c r="FF1391" s="16"/>
      <c r="FG1391" s="16"/>
      <c r="FH1391" s="16"/>
      <c r="FI1391" s="16"/>
      <c r="FJ1391" s="16"/>
      <c r="FK1391" s="16"/>
      <c r="FL1391" s="16"/>
      <c r="FM1391" s="16"/>
      <c r="FN1391" s="16"/>
      <c r="FO1391" s="16"/>
      <c r="FP1391" s="16"/>
      <c r="FQ1391" s="16"/>
      <c r="FR1391" s="16"/>
      <c r="FS1391" s="16"/>
      <c r="FT1391" s="16"/>
      <c r="FU1391" s="16"/>
      <c r="FV1391" s="16"/>
      <c r="FW1391" s="16"/>
      <c r="FX1391" s="16"/>
      <c r="FY1391" s="16"/>
      <c r="FZ1391" s="16"/>
      <c r="GA1391" s="16"/>
      <c r="GB1391" s="16"/>
      <c r="GC1391" s="16"/>
      <c r="GD1391" s="16"/>
      <c r="GE1391" s="16"/>
      <c r="GF1391" s="16"/>
      <c r="GG1391" s="16"/>
      <c r="GH1391" s="16"/>
      <c r="GI1391" s="16"/>
      <c r="GJ1391" s="16"/>
      <c r="GK1391" s="16"/>
      <c r="GL1391" s="16"/>
      <c r="GM1391" s="16"/>
      <c r="GN1391" s="16"/>
      <c r="GO1391" s="16"/>
      <c r="GP1391" s="16"/>
      <c r="GQ1391" s="16"/>
      <c r="GR1391" s="16"/>
      <c r="GS1391" s="16"/>
      <c r="GT1391" s="16"/>
      <c r="GU1391" s="16"/>
      <c r="GV1391" s="16"/>
      <c r="GW1391" s="16"/>
      <c r="GX1391" s="16"/>
      <c r="GY1391" s="16"/>
      <c r="GZ1391" s="16"/>
      <c r="HA1391" s="16"/>
      <c r="HB1391" s="16"/>
      <c r="HC1391" s="16"/>
      <c r="HD1391" s="16"/>
      <c r="HE1391" s="16"/>
      <c r="HF1391" s="16"/>
      <c r="HG1391" s="16"/>
      <c r="HH1391" s="16"/>
      <c r="HI1391" s="16"/>
      <c r="HJ1391" s="16"/>
      <c r="HK1391" s="16"/>
      <c r="HL1391" s="16"/>
      <c r="HM1391" s="16"/>
      <c r="HN1391" s="16"/>
      <c r="HO1391" s="16"/>
      <c r="HP1391" s="16"/>
      <c r="HQ1391" s="16"/>
      <c r="HR1391" s="16"/>
      <c r="HS1391" s="16"/>
      <c r="HT1391" s="16"/>
      <c r="HU1391" s="16"/>
      <c r="HV1391" s="16"/>
      <c r="HW1391" s="16"/>
      <c r="HX1391" s="16"/>
      <c r="HY1391" s="16"/>
      <c r="HZ1391" s="16"/>
      <c r="IA1391" s="16"/>
      <c r="IB1391" s="16"/>
      <c r="IC1391" s="16"/>
      <c r="ID1391" s="16"/>
      <c r="IE1391" s="16"/>
      <c r="IF1391" s="16"/>
      <c r="IG1391" s="16"/>
      <c r="IH1391" s="16"/>
      <c r="II1391" s="16"/>
      <c r="IJ1391" s="16"/>
      <c r="IK1391" s="16"/>
      <c r="IL1391" s="16"/>
      <c r="IM1391" s="16"/>
      <c r="IN1391" s="16"/>
      <c r="IO1391" s="16"/>
      <c r="IP1391" s="16"/>
      <c r="IQ1391" s="16"/>
      <c r="IR1391" s="16"/>
      <c r="IS1391" s="16"/>
      <c r="IT1391" s="16"/>
      <c r="IU1391" s="16"/>
      <c r="IV1391" s="16"/>
      <c r="IW1391" s="16"/>
      <c r="IX1391" s="16"/>
      <c r="IY1391" s="16"/>
      <c r="IZ1391" s="16"/>
      <c r="JA1391" s="16"/>
      <c r="JB1391" s="16"/>
      <c r="JC1391" s="16"/>
      <c r="JD1391" s="16"/>
      <c r="JE1391" s="16"/>
      <c r="JF1391" s="16"/>
      <c r="JG1391" s="16"/>
      <c r="JH1391" s="16"/>
      <c r="JI1391" s="16"/>
      <c r="JJ1391" s="16"/>
      <c r="JK1391" s="16"/>
      <c r="JL1391" s="16"/>
      <c r="JM1391" s="16"/>
      <c r="JN1391" s="16"/>
      <c r="JO1391" s="16"/>
      <c r="JP1391" s="16"/>
    </row>
    <row r="1392" spans="2:276" s="18" customFormat="1" ht="15.75" customHeight="1" x14ac:dyDescent="0.25">
      <c r="B1392" s="16"/>
      <c r="C1392" s="16"/>
      <c r="D1392" s="16"/>
      <c r="E1392" s="16"/>
      <c r="F1392" s="16"/>
      <c r="G1392" s="16"/>
      <c r="H1392" s="16"/>
      <c r="I1392" s="16"/>
      <c r="J1392" s="16"/>
      <c r="K1392" s="16"/>
      <c r="L1392" s="16"/>
      <c r="M1392" s="16"/>
      <c r="N1392" s="16"/>
      <c r="O1392" s="16"/>
      <c r="P1392" s="16"/>
      <c r="Q1392" s="16"/>
      <c r="R1392" s="16"/>
      <c r="S1392" s="16"/>
      <c r="T1392" s="16"/>
      <c r="U1392" s="16"/>
      <c r="V1392" s="16"/>
      <c r="W1392" s="16"/>
      <c r="X1392" s="16"/>
      <c r="Y1392" s="16"/>
      <c r="Z1392" s="16"/>
      <c r="AA1392" s="16"/>
      <c r="AB1392" s="16"/>
      <c r="AC1392" s="16"/>
      <c r="AD1392" s="16"/>
      <c r="AE1392" s="16"/>
      <c r="AF1392" s="16"/>
      <c r="AG1392" s="16"/>
      <c r="AH1392" s="16"/>
      <c r="AI1392" s="16"/>
      <c r="AJ1392" s="16"/>
      <c r="AK1392" s="16"/>
      <c r="AL1392" s="16"/>
      <c r="AM1392" s="16"/>
      <c r="AN1392" s="16"/>
      <c r="AO1392" s="16"/>
      <c r="AP1392" s="16"/>
      <c r="AQ1392" s="16"/>
      <c r="AR1392" s="16"/>
      <c r="AS1392" s="16"/>
      <c r="AT1392" s="16"/>
      <c r="AU1392" s="16"/>
      <c r="AV1392" s="16"/>
      <c r="AW1392" s="16"/>
      <c r="AX1392" s="16"/>
      <c r="AY1392" s="16"/>
      <c r="AZ1392" s="16"/>
      <c r="BA1392" s="16"/>
      <c r="BB1392" s="16"/>
      <c r="BC1392" s="16"/>
      <c r="BD1392" s="16"/>
      <c r="BE1392" s="16"/>
      <c r="BF1392" s="16"/>
      <c r="BG1392" s="16"/>
      <c r="BH1392" s="16"/>
      <c r="BI1392" s="16"/>
      <c r="BJ1392" s="16"/>
      <c r="BK1392" s="16"/>
      <c r="BL1392" s="16"/>
      <c r="BM1392" s="16"/>
      <c r="BN1392" s="16"/>
      <c r="BO1392" s="16"/>
      <c r="BP1392" s="16"/>
      <c r="BQ1392" s="16"/>
      <c r="BR1392" s="16"/>
      <c r="BS1392" s="16"/>
      <c r="BT1392" s="16"/>
      <c r="BU1392" s="16"/>
      <c r="BV1392" s="16"/>
      <c r="BW1392" s="16"/>
      <c r="BX1392" s="16"/>
      <c r="BY1392" s="16"/>
      <c r="BZ1392" s="16"/>
      <c r="CA1392" s="16"/>
      <c r="CB1392" s="16"/>
      <c r="CC1392" s="16"/>
      <c r="CD1392" s="16"/>
      <c r="CE1392" s="16"/>
      <c r="CF1392" s="16"/>
      <c r="CG1392" s="16"/>
      <c r="CH1392" s="16"/>
      <c r="CI1392" s="16"/>
      <c r="CJ1392" s="16"/>
      <c r="CK1392" s="16"/>
      <c r="CL1392" s="16"/>
      <c r="CM1392" s="16"/>
      <c r="CN1392" s="16"/>
      <c r="CO1392" s="16"/>
      <c r="CP1392" s="16"/>
      <c r="CQ1392" s="16"/>
      <c r="CR1392" s="16"/>
      <c r="CS1392" s="16"/>
      <c r="CT1392" s="16"/>
      <c r="CU1392" s="16"/>
      <c r="CV1392" s="16"/>
      <c r="CW1392" s="16"/>
      <c r="CX1392" s="16"/>
      <c r="CY1392" s="16"/>
      <c r="CZ1392" s="16"/>
      <c r="DA1392" s="16"/>
      <c r="DB1392" s="16"/>
      <c r="DC1392" s="16"/>
      <c r="DD1392" s="16"/>
      <c r="DE1392" s="16"/>
      <c r="DF1392" s="16"/>
      <c r="DG1392" s="16"/>
      <c r="DH1392" s="16"/>
      <c r="DI1392" s="16"/>
      <c r="DJ1392" s="16"/>
      <c r="DK1392" s="16"/>
      <c r="DL1392" s="16"/>
      <c r="DM1392" s="16"/>
      <c r="DN1392" s="16"/>
      <c r="DO1392" s="16"/>
      <c r="DP1392" s="16"/>
      <c r="DQ1392" s="16"/>
      <c r="DR1392" s="16"/>
      <c r="DS1392" s="16"/>
      <c r="DT1392" s="16"/>
      <c r="DU1392" s="16"/>
      <c r="DV1392" s="16"/>
      <c r="DW1392" s="16"/>
      <c r="DX1392" s="16"/>
      <c r="DY1392" s="16"/>
      <c r="DZ1392" s="16"/>
      <c r="EA1392" s="16"/>
      <c r="EB1392" s="16"/>
      <c r="EC1392" s="16"/>
      <c r="ED1392" s="16"/>
      <c r="EE1392" s="16"/>
      <c r="EF1392" s="16"/>
      <c r="EG1392" s="16"/>
      <c r="EH1392" s="16"/>
      <c r="EI1392" s="16"/>
      <c r="EJ1392" s="16"/>
      <c r="EK1392" s="16"/>
      <c r="EL1392" s="16"/>
      <c r="EM1392" s="16"/>
      <c r="EN1392" s="16"/>
      <c r="EO1392" s="16"/>
      <c r="EP1392" s="16"/>
      <c r="EQ1392" s="16"/>
      <c r="ER1392" s="16"/>
      <c r="ES1392" s="16"/>
      <c r="ET1392" s="16"/>
      <c r="EU1392" s="16"/>
      <c r="EV1392" s="16"/>
      <c r="EW1392" s="16"/>
      <c r="EX1392" s="16"/>
      <c r="EY1392" s="16"/>
      <c r="EZ1392" s="16"/>
      <c r="FA1392" s="16"/>
      <c r="FB1392" s="16"/>
      <c r="FC1392" s="16"/>
      <c r="FD1392" s="16"/>
      <c r="FE1392" s="16"/>
      <c r="FF1392" s="16"/>
      <c r="FG1392" s="16"/>
      <c r="FH1392" s="16"/>
      <c r="FI1392" s="16"/>
      <c r="FJ1392" s="16"/>
      <c r="FK1392" s="16"/>
      <c r="FL1392" s="16"/>
      <c r="FM1392" s="16"/>
      <c r="FN1392" s="16"/>
      <c r="FO1392" s="16"/>
      <c r="FP1392" s="16"/>
      <c r="FQ1392" s="16"/>
      <c r="FR1392" s="16"/>
      <c r="FS1392" s="16"/>
      <c r="FT1392" s="16"/>
      <c r="FU1392" s="16"/>
      <c r="FV1392" s="16"/>
      <c r="FW1392" s="16"/>
      <c r="FX1392" s="16"/>
      <c r="FY1392" s="16"/>
      <c r="FZ1392" s="16"/>
      <c r="GA1392" s="16"/>
      <c r="GB1392" s="16"/>
      <c r="GC1392" s="16"/>
      <c r="GD1392" s="16"/>
      <c r="GE1392" s="16"/>
      <c r="GF1392" s="16"/>
      <c r="GG1392" s="16"/>
      <c r="GH1392" s="16"/>
      <c r="GI1392" s="16"/>
      <c r="GJ1392" s="16"/>
      <c r="GK1392" s="16"/>
      <c r="GL1392" s="16"/>
      <c r="GM1392" s="16"/>
      <c r="GN1392" s="16"/>
      <c r="GO1392" s="16"/>
      <c r="GP1392" s="16"/>
      <c r="GQ1392" s="16"/>
      <c r="GR1392" s="16"/>
      <c r="GS1392" s="16"/>
      <c r="GT1392" s="16"/>
      <c r="GU1392" s="16"/>
      <c r="GV1392" s="16"/>
      <c r="GW1392" s="16"/>
      <c r="GX1392" s="16"/>
      <c r="GY1392" s="16"/>
      <c r="GZ1392" s="16"/>
      <c r="HA1392" s="16"/>
      <c r="HB1392" s="16"/>
      <c r="HC1392" s="16"/>
      <c r="HD1392" s="16"/>
      <c r="HE1392" s="16"/>
      <c r="HF1392" s="16"/>
      <c r="HG1392" s="16"/>
      <c r="HH1392" s="16"/>
      <c r="HI1392" s="16"/>
      <c r="HJ1392" s="16"/>
      <c r="HK1392" s="16"/>
      <c r="HL1392" s="16"/>
      <c r="HM1392" s="16"/>
      <c r="HN1392" s="16"/>
      <c r="HO1392" s="16"/>
      <c r="HP1392" s="16"/>
      <c r="HQ1392" s="16"/>
      <c r="HR1392" s="16"/>
      <c r="HS1392" s="16"/>
      <c r="HT1392" s="16"/>
      <c r="HU1392" s="16"/>
      <c r="HV1392" s="16"/>
      <c r="HW1392" s="16"/>
      <c r="HX1392" s="16"/>
      <c r="HY1392" s="16"/>
      <c r="HZ1392" s="16"/>
      <c r="IA1392" s="16"/>
      <c r="IB1392" s="16"/>
      <c r="IC1392" s="16"/>
      <c r="ID1392" s="16"/>
      <c r="IE1392" s="16"/>
      <c r="IF1392" s="16"/>
      <c r="IG1392" s="16"/>
      <c r="IH1392" s="16"/>
      <c r="II1392" s="16"/>
      <c r="IJ1392" s="16"/>
      <c r="IK1392" s="16"/>
      <c r="IL1392" s="16"/>
      <c r="IM1392" s="16"/>
      <c r="IN1392" s="16"/>
      <c r="IO1392" s="16"/>
      <c r="IP1392" s="16"/>
      <c r="IQ1392" s="16"/>
      <c r="IR1392" s="16"/>
      <c r="IS1392" s="16"/>
      <c r="IT1392" s="16"/>
      <c r="IU1392" s="16"/>
      <c r="IV1392" s="16"/>
      <c r="IW1392" s="16"/>
      <c r="IX1392" s="16"/>
      <c r="IY1392" s="16"/>
      <c r="IZ1392" s="16"/>
      <c r="JA1392" s="16"/>
      <c r="JB1392" s="16"/>
      <c r="JC1392" s="16"/>
      <c r="JD1392" s="16"/>
      <c r="JE1392" s="16"/>
      <c r="JF1392" s="16"/>
      <c r="JG1392" s="16"/>
      <c r="JH1392" s="16"/>
      <c r="JI1392" s="16"/>
      <c r="JJ1392" s="16"/>
      <c r="JK1392" s="16"/>
      <c r="JL1392" s="16"/>
      <c r="JM1392" s="16"/>
      <c r="JN1392" s="16"/>
      <c r="JO1392" s="16"/>
      <c r="JP1392" s="16"/>
    </row>
    <row r="1393" spans="2:276" s="18" customFormat="1" ht="15.75" customHeight="1" x14ac:dyDescent="0.25">
      <c r="B1393" s="16"/>
      <c r="C1393" s="16"/>
      <c r="D1393" s="16"/>
      <c r="E1393" s="16"/>
      <c r="F1393" s="16"/>
      <c r="G1393" s="16"/>
      <c r="H1393" s="16"/>
      <c r="I1393" s="16"/>
      <c r="J1393" s="16"/>
      <c r="K1393" s="16"/>
      <c r="L1393" s="16"/>
      <c r="M1393" s="16"/>
      <c r="N1393" s="16"/>
      <c r="O1393" s="16"/>
      <c r="P1393" s="16"/>
      <c r="Q1393" s="16"/>
      <c r="R1393" s="16"/>
      <c r="S1393" s="16"/>
      <c r="T1393" s="16"/>
      <c r="U1393" s="16"/>
      <c r="V1393" s="16"/>
      <c r="W1393" s="16"/>
      <c r="X1393" s="16"/>
      <c r="Y1393" s="16"/>
      <c r="Z1393" s="16"/>
      <c r="AA1393" s="16"/>
      <c r="AB1393" s="16"/>
      <c r="AC1393" s="16"/>
      <c r="AD1393" s="16"/>
      <c r="AE1393" s="16"/>
      <c r="AF1393" s="16"/>
      <c r="AG1393" s="16"/>
      <c r="AH1393" s="16"/>
      <c r="AI1393" s="16"/>
      <c r="AJ1393" s="16"/>
      <c r="AK1393" s="16"/>
      <c r="AL1393" s="16"/>
      <c r="AM1393" s="16"/>
      <c r="AN1393" s="16"/>
      <c r="AO1393" s="16"/>
      <c r="AP1393" s="16"/>
      <c r="AQ1393" s="16"/>
      <c r="AR1393" s="16"/>
      <c r="AS1393" s="16"/>
      <c r="AT1393" s="16"/>
      <c r="AU1393" s="16"/>
      <c r="AV1393" s="16"/>
      <c r="AW1393" s="16"/>
      <c r="AX1393" s="16"/>
      <c r="AY1393" s="16"/>
      <c r="AZ1393" s="16"/>
      <c r="BA1393" s="16"/>
      <c r="BB1393" s="16"/>
      <c r="BC1393" s="16"/>
      <c r="BD1393" s="16"/>
      <c r="BE1393" s="16"/>
      <c r="BF1393" s="16"/>
      <c r="BG1393" s="16"/>
      <c r="BH1393" s="16"/>
      <c r="BI1393" s="16"/>
      <c r="BJ1393" s="16"/>
      <c r="BK1393" s="16"/>
      <c r="BL1393" s="16"/>
      <c r="BM1393" s="16"/>
      <c r="BN1393" s="16"/>
      <c r="BO1393" s="16"/>
      <c r="BP1393" s="16"/>
      <c r="BQ1393" s="16"/>
      <c r="BR1393" s="16"/>
      <c r="BS1393" s="16"/>
      <c r="BT1393" s="16"/>
      <c r="BU1393" s="16"/>
      <c r="BV1393" s="16"/>
      <c r="BW1393" s="16"/>
      <c r="BX1393" s="16"/>
      <c r="BY1393" s="16"/>
      <c r="BZ1393" s="16"/>
      <c r="CA1393" s="16"/>
      <c r="CB1393" s="16"/>
      <c r="CC1393" s="16"/>
      <c r="CD1393" s="16"/>
      <c r="CE1393" s="16"/>
      <c r="CF1393" s="16"/>
      <c r="CG1393" s="16"/>
      <c r="CH1393" s="16"/>
      <c r="CI1393" s="16"/>
      <c r="CJ1393" s="16"/>
      <c r="CK1393" s="16"/>
      <c r="CL1393" s="16"/>
      <c r="CM1393" s="16"/>
      <c r="CN1393" s="16"/>
      <c r="CO1393" s="16"/>
      <c r="CP1393" s="16"/>
      <c r="CQ1393" s="16"/>
      <c r="CR1393" s="16"/>
      <c r="CS1393" s="16"/>
      <c r="CT1393" s="16"/>
      <c r="CU1393" s="16"/>
      <c r="CV1393" s="16"/>
      <c r="CW1393" s="16"/>
      <c r="CX1393" s="16"/>
      <c r="CY1393" s="16"/>
      <c r="CZ1393" s="16"/>
      <c r="DA1393" s="16"/>
      <c r="DB1393" s="16"/>
      <c r="DC1393" s="16"/>
      <c r="DD1393" s="16"/>
      <c r="DE1393" s="16"/>
      <c r="DF1393" s="16"/>
      <c r="DG1393" s="16"/>
      <c r="DH1393" s="16"/>
      <c r="DI1393" s="16"/>
      <c r="DJ1393" s="16"/>
      <c r="DK1393" s="16"/>
      <c r="DL1393" s="16"/>
      <c r="DM1393" s="16"/>
      <c r="DN1393" s="16"/>
      <c r="DO1393" s="16"/>
      <c r="DP1393" s="16"/>
      <c r="DQ1393" s="16"/>
      <c r="DR1393" s="16"/>
      <c r="DS1393" s="16"/>
      <c r="DT1393" s="16"/>
      <c r="DU1393" s="16"/>
      <c r="DV1393" s="16"/>
      <c r="DW1393" s="16"/>
      <c r="DX1393" s="16"/>
      <c r="DY1393" s="16"/>
      <c r="DZ1393" s="16"/>
      <c r="EA1393" s="16"/>
      <c r="EB1393" s="16"/>
      <c r="EC1393" s="16"/>
      <c r="ED1393" s="16"/>
      <c r="EE1393" s="16"/>
      <c r="EF1393" s="16"/>
      <c r="EG1393" s="16"/>
      <c r="EH1393" s="16"/>
      <c r="EI1393" s="16"/>
      <c r="EJ1393" s="16"/>
      <c r="EK1393" s="16"/>
      <c r="EL1393" s="16"/>
      <c r="EM1393" s="16"/>
      <c r="EN1393" s="16"/>
      <c r="EO1393" s="16"/>
      <c r="EP1393" s="16"/>
      <c r="EQ1393" s="16"/>
      <c r="ER1393" s="16"/>
      <c r="ES1393" s="16"/>
      <c r="ET1393" s="16"/>
      <c r="EU1393" s="16"/>
      <c r="EV1393" s="16"/>
      <c r="EW1393" s="16"/>
      <c r="EX1393" s="16"/>
      <c r="EY1393" s="16"/>
      <c r="EZ1393" s="16"/>
      <c r="FA1393" s="16"/>
      <c r="FB1393" s="16"/>
      <c r="FC1393" s="16"/>
      <c r="FD1393" s="16"/>
      <c r="FE1393" s="16"/>
      <c r="FF1393" s="16"/>
      <c r="FG1393" s="16"/>
      <c r="FH1393" s="16"/>
      <c r="FI1393" s="16"/>
      <c r="FJ1393" s="16"/>
      <c r="FK1393" s="16"/>
      <c r="FL1393" s="16"/>
      <c r="FM1393" s="16"/>
      <c r="FN1393" s="16"/>
      <c r="FO1393" s="16"/>
      <c r="FP1393" s="16"/>
      <c r="FQ1393" s="16"/>
      <c r="FR1393" s="16"/>
      <c r="FS1393" s="16"/>
      <c r="FT1393" s="16"/>
      <c r="FU1393" s="16"/>
      <c r="FV1393" s="16"/>
      <c r="FW1393" s="16"/>
      <c r="FX1393" s="16"/>
      <c r="FY1393" s="16"/>
      <c r="FZ1393" s="16"/>
      <c r="GA1393" s="16"/>
      <c r="GB1393" s="16"/>
      <c r="GC1393" s="16"/>
      <c r="GD1393" s="16"/>
      <c r="GE1393" s="16"/>
      <c r="GF1393" s="16"/>
      <c r="GG1393" s="16"/>
      <c r="GH1393" s="16"/>
      <c r="GI1393" s="16"/>
      <c r="GJ1393" s="16"/>
      <c r="GK1393" s="16"/>
      <c r="GL1393" s="16"/>
      <c r="GM1393" s="16"/>
      <c r="GN1393" s="16"/>
      <c r="GO1393" s="16"/>
      <c r="GP1393" s="16"/>
      <c r="GQ1393" s="16"/>
      <c r="GR1393" s="16"/>
      <c r="GS1393" s="16"/>
      <c r="GT1393" s="16"/>
      <c r="GU1393" s="16"/>
      <c r="GV1393" s="16"/>
      <c r="GW1393" s="16"/>
      <c r="GX1393" s="16"/>
      <c r="GY1393" s="16"/>
      <c r="GZ1393" s="16"/>
      <c r="HA1393" s="16"/>
      <c r="HB1393" s="16"/>
      <c r="HC1393" s="16"/>
      <c r="HD1393" s="16"/>
      <c r="HE1393" s="16"/>
      <c r="HF1393" s="16"/>
      <c r="HG1393" s="16"/>
      <c r="HH1393" s="16"/>
      <c r="HI1393" s="16"/>
      <c r="HJ1393" s="16"/>
      <c r="HK1393" s="16"/>
      <c r="HL1393" s="16"/>
      <c r="HM1393" s="16"/>
      <c r="HN1393" s="16"/>
      <c r="HO1393" s="16"/>
      <c r="HP1393" s="16"/>
      <c r="HQ1393" s="16"/>
      <c r="HR1393" s="16"/>
      <c r="HS1393" s="16"/>
      <c r="HT1393" s="16"/>
      <c r="HU1393" s="16"/>
      <c r="HV1393" s="16"/>
      <c r="HW1393" s="16"/>
      <c r="HX1393" s="16"/>
      <c r="HY1393" s="16"/>
      <c r="HZ1393" s="16"/>
      <c r="IA1393" s="16"/>
      <c r="IB1393" s="16"/>
      <c r="IC1393" s="16"/>
      <c r="ID1393" s="16"/>
      <c r="IE1393" s="16"/>
      <c r="IF1393" s="16"/>
      <c r="IG1393" s="16"/>
      <c r="IH1393" s="16"/>
      <c r="II1393" s="16"/>
      <c r="IJ1393" s="16"/>
      <c r="IK1393" s="16"/>
      <c r="IL1393" s="16"/>
      <c r="IM1393" s="16"/>
      <c r="IN1393" s="16"/>
      <c r="IO1393" s="16"/>
      <c r="IP1393" s="16"/>
      <c r="IQ1393" s="16"/>
      <c r="IR1393" s="16"/>
      <c r="IS1393" s="16"/>
      <c r="IT1393" s="16"/>
      <c r="IU1393" s="16"/>
      <c r="IV1393" s="16"/>
      <c r="IW1393" s="16"/>
      <c r="IX1393" s="16"/>
      <c r="IY1393" s="16"/>
      <c r="IZ1393" s="16"/>
      <c r="JA1393" s="16"/>
      <c r="JB1393" s="16"/>
      <c r="JC1393" s="16"/>
      <c r="JD1393" s="16"/>
      <c r="JE1393" s="16"/>
      <c r="JF1393" s="16"/>
      <c r="JG1393" s="16"/>
      <c r="JH1393" s="16"/>
      <c r="JI1393" s="16"/>
      <c r="JJ1393" s="16"/>
      <c r="JK1393" s="16"/>
      <c r="JL1393" s="16"/>
      <c r="JM1393" s="16"/>
      <c r="JN1393" s="16"/>
      <c r="JO1393" s="16"/>
      <c r="JP1393" s="16"/>
    </row>
    <row r="1394" spans="2:276" s="18" customFormat="1" ht="15.75" customHeight="1" x14ac:dyDescent="0.25">
      <c r="B1394" s="16"/>
      <c r="C1394" s="16"/>
      <c r="D1394" s="16"/>
      <c r="E1394" s="16"/>
      <c r="F1394" s="16"/>
      <c r="G1394" s="16"/>
      <c r="H1394" s="16"/>
      <c r="I1394" s="16"/>
      <c r="J1394" s="16"/>
      <c r="K1394" s="16"/>
      <c r="L1394" s="16"/>
      <c r="M1394" s="16"/>
      <c r="N1394" s="16"/>
      <c r="O1394" s="16"/>
      <c r="P1394" s="16"/>
      <c r="Q1394" s="16"/>
      <c r="R1394" s="16"/>
      <c r="S1394" s="16"/>
      <c r="T1394" s="16"/>
      <c r="U1394" s="16"/>
      <c r="V1394" s="16"/>
      <c r="W1394" s="16"/>
      <c r="X1394" s="16"/>
      <c r="Y1394" s="16"/>
      <c r="Z1394" s="16"/>
      <c r="AA1394" s="16"/>
      <c r="AB1394" s="16"/>
      <c r="AC1394" s="16"/>
      <c r="AD1394" s="16"/>
      <c r="AE1394" s="16"/>
      <c r="AF1394" s="16"/>
      <c r="AG1394" s="16"/>
      <c r="AH1394" s="16"/>
      <c r="AI1394" s="16"/>
      <c r="AJ1394" s="16"/>
      <c r="AK1394" s="16"/>
      <c r="AL1394" s="16"/>
      <c r="AM1394" s="16"/>
      <c r="AN1394" s="16"/>
      <c r="AO1394" s="16"/>
      <c r="AP1394" s="16"/>
      <c r="AQ1394" s="16"/>
      <c r="AR1394" s="16"/>
      <c r="AS1394" s="16"/>
      <c r="AT1394" s="16"/>
      <c r="AU1394" s="16"/>
      <c r="AV1394" s="16"/>
      <c r="AW1394" s="16"/>
      <c r="AX1394" s="16"/>
      <c r="AY1394" s="16"/>
      <c r="AZ1394" s="16"/>
      <c r="BA1394" s="16"/>
      <c r="BB1394" s="16"/>
      <c r="BC1394" s="16"/>
      <c r="BD1394" s="16"/>
      <c r="BE1394" s="16"/>
      <c r="BF1394" s="16"/>
      <c r="BG1394" s="16"/>
      <c r="BH1394" s="16"/>
      <c r="BI1394" s="16"/>
      <c r="BJ1394" s="16"/>
      <c r="BK1394" s="16"/>
      <c r="BL1394" s="16"/>
      <c r="BM1394" s="16"/>
      <c r="BN1394" s="16"/>
      <c r="BO1394" s="16"/>
      <c r="BP1394" s="16"/>
      <c r="BQ1394" s="16"/>
      <c r="BR1394" s="16"/>
      <c r="BS1394" s="16"/>
      <c r="BT1394" s="16"/>
      <c r="BU1394" s="16"/>
      <c r="BV1394" s="16"/>
      <c r="BW1394" s="16"/>
      <c r="BX1394" s="16"/>
      <c r="BY1394" s="16"/>
      <c r="BZ1394" s="16"/>
      <c r="CA1394" s="16"/>
      <c r="CB1394" s="16"/>
      <c r="CC1394" s="16"/>
      <c r="CD1394" s="16"/>
      <c r="CE1394" s="16"/>
      <c r="CF1394" s="16"/>
      <c r="CG1394" s="16"/>
      <c r="CH1394" s="16"/>
      <c r="CI1394" s="16"/>
      <c r="CJ1394" s="16"/>
      <c r="CK1394" s="16"/>
      <c r="CL1394" s="16"/>
      <c r="CM1394" s="16"/>
      <c r="CN1394" s="16"/>
      <c r="CO1394" s="16"/>
      <c r="CP1394" s="16"/>
      <c r="CQ1394" s="16"/>
      <c r="CR1394" s="16"/>
      <c r="CS1394" s="16"/>
      <c r="CT1394" s="16"/>
      <c r="CU1394" s="16"/>
      <c r="CV1394" s="16"/>
      <c r="CW1394" s="16"/>
      <c r="CX1394" s="16"/>
      <c r="CY1394" s="16"/>
      <c r="CZ1394" s="16"/>
      <c r="DA1394" s="16"/>
      <c r="DB1394" s="16"/>
      <c r="DC1394" s="16"/>
      <c r="DD1394" s="16"/>
      <c r="DE1394" s="16"/>
      <c r="DF1394" s="16"/>
      <c r="DG1394" s="16"/>
      <c r="DH1394" s="16"/>
      <c r="DI1394" s="16"/>
      <c r="DJ1394" s="16"/>
      <c r="DK1394" s="16"/>
      <c r="DL1394" s="16"/>
      <c r="DM1394" s="16"/>
      <c r="DN1394" s="16"/>
      <c r="DO1394" s="16"/>
      <c r="DP1394" s="16"/>
      <c r="DQ1394" s="16"/>
      <c r="DR1394" s="16"/>
      <c r="DS1394" s="16"/>
      <c r="DT1394" s="16"/>
      <c r="DU1394" s="16"/>
      <c r="DV1394" s="16"/>
      <c r="DW1394" s="16"/>
      <c r="DX1394" s="16"/>
      <c r="DY1394" s="16"/>
      <c r="DZ1394" s="16"/>
      <c r="EA1394" s="16"/>
      <c r="EB1394" s="16"/>
      <c r="EC1394" s="16"/>
      <c r="ED1394" s="16"/>
      <c r="EE1394" s="16"/>
      <c r="EF1394" s="16"/>
      <c r="EG1394" s="16"/>
      <c r="EH1394" s="16"/>
      <c r="EI1394" s="16"/>
      <c r="EJ1394" s="16"/>
      <c r="EK1394" s="16"/>
      <c r="EL1394" s="16"/>
      <c r="EM1394" s="16"/>
      <c r="EN1394" s="16"/>
      <c r="EO1394" s="16"/>
      <c r="EP1394" s="16"/>
      <c r="EQ1394" s="16"/>
      <c r="ER1394" s="16"/>
      <c r="ES1394" s="16"/>
      <c r="ET1394" s="16"/>
      <c r="EU1394" s="16"/>
      <c r="EV1394" s="16"/>
      <c r="EW1394" s="16"/>
      <c r="EX1394" s="16"/>
      <c r="EY1394" s="16"/>
      <c r="EZ1394" s="16"/>
      <c r="FA1394" s="16"/>
      <c r="FB1394" s="16"/>
      <c r="FC1394" s="16"/>
      <c r="FD1394" s="16"/>
      <c r="FE1394" s="16"/>
      <c r="FF1394" s="16"/>
      <c r="FG1394" s="16"/>
      <c r="FH1394" s="16"/>
      <c r="FI1394" s="16"/>
      <c r="FJ1394" s="16"/>
      <c r="FK1394" s="16"/>
      <c r="FL1394" s="16"/>
      <c r="FM1394" s="16"/>
      <c r="FN1394" s="16"/>
      <c r="FO1394" s="16"/>
      <c r="FP1394" s="16"/>
      <c r="FQ1394" s="16"/>
      <c r="FR1394" s="16"/>
      <c r="FS1394" s="16"/>
      <c r="FT1394" s="16"/>
      <c r="FU1394" s="16"/>
      <c r="FV1394" s="16"/>
      <c r="FW1394" s="16"/>
      <c r="FX1394" s="16"/>
      <c r="FY1394" s="16"/>
      <c r="FZ1394" s="16"/>
      <c r="GA1394" s="16"/>
      <c r="GB1394" s="16"/>
      <c r="GC1394" s="16"/>
      <c r="GD1394" s="16"/>
      <c r="GE1394" s="16"/>
      <c r="GF1394" s="16"/>
      <c r="GG1394" s="16"/>
      <c r="GH1394" s="16"/>
      <c r="GI1394" s="16"/>
      <c r="GJ1394" s="16"/>
      <c r="GK1394" s="16"/>
      <c r="GL1394" s="16"/>
      <c r="GM1394" s="16"/>
      <c r="GN1394" s="16"/>
      <c r="GO1394" s="16"/>
      <c r="GP1394" s="16"/>
      <c r="GQ1394" s="16"/>
      <c r="GR1394" s="16"/>
      <c r="GS1394" s="16"/>
      <c r="GT1394" s="16"/>
      <c r="GU1394" s="16"/>
      <c r="GV1394" s="16"/>
      <c r="GW1394" s="16"/>
      <c r="GX1394" s="16"/>
      <c r="GY1394" s="16"/>
      <c r="GZ1394" s="16"/>
      <c r="HA1394" s="16"/>
      <c r="HB1394" s="16"/>
      <c r="HC1394" s="16"/>
      <c r="HD1394" s="16"/>
      <c r="HE1394" s="16"/>
      <c r="HF1394" s="16"/>
      <c r="HG1394" s="16"/>
      <c r="HH1394" s="16"/>
      <c r="HI1394" s="16"/>
      <c r="HJ1394" s="16"/>
      <c r="HK1394" s="16"/>
      <c r="HL1394" s="16"/>
      <c r="HM1394" s="16"/>
      <c r="HN1394" s="16"/>
      <c r="HO1394" s="16"/>
      <c r="HP1394" s="16"/>
      <c r="HQ1394" s="16"/>
      <c r="HR1394" s="16"/>
      <c r="HS1394" s="16"/>
      <c r="HT1394" s="16"/>
      <c r="HU1394" s="16"/>
      <c r="HV1394" s="16"/>
      <c r="HW1394" s="16"/>
      <c r="HX1394" s="16"/>
      <c r="HY1394" s="16"/>
      <c r="HZ1394" s="16"/>
      <c r="IA1394" s="16"/>
      <c r="IB1394" s="16"/>
      <c r="IC1394" s="16"/>
      <c r="ID1394" s="16"/>
      <c r="IE1394" s="16"/>
      <c r="IF1394" s="16"/>
      <c r="IG1394" s="16"/>
      <c r="IH1394" s="16"/>
      <c r="II1394" s="16"/>
      <c r="IJ1394" s="16"/>
      <c r="IK1394" s="16"/>
      <c r="IL1394" s="16"/>
      <c r="IM1394" s="16"/>
      <c r="IN1394" s="16"/>
      <c r="IO1394" s="16"/>
      <c r="IP1394" s="16"/>
      <c r="IQ1394" s="16"/>
      <c r="IR1394" s="16"/>
      <c r="IS1394" s="16"/>
      <c r="IT1394" s="16"/>
      <c r="IU1394" s="16"/>
      <c r="IV1394" s="16"/>
      <c r="IW1394" s="16"/>
      <c r="IX1394" s="16"/>
      <c r="IY1394" s="16"/>
      <c r="IZ1394" s="16"/>
      <c r="JA1394" s="16"/>
      <c r="JB1394" s="16"/>
      <c r="JC1394" s="16"/>
      <c r="JD1394" s="16"/>
      <c r="JE1394" s="16"/>
      <c r="JF1394" s="16"/>
      <c r="JG1394" s="16"/>
      <c r="JH1394" s="16"/>
      <c r="JI1394" s="16"/>
      <c r="JJ1394" s="16"/>
      <c r="JK1394" s="16"/>
      <c r="JL1394" s="16"/>
      <c r="JM1394" s="16"/>
      <c r="JN1394" s="16"/>
      <c r="JO1394" s="16"/>
      <c r="JP1394" s="16"/>
    </row>
    <row r="1395" spans="2:276" s="18" customFormat="1" ht="15.75" customHeight="1" x14ac:dyDescent="0.25">
      <c r="B1395" s="16"/>
      <c r="C1395" s="16"/>
      <c r="D1395" s="16"/>
      <c r="E1395" s="16"/>
      <c r="F1395" s="16"/>
      <c r="G1395" s="16"/>
      <c r="H1395" s="16"/>
      <c r="I1395" s="16"/>
      <c r="J1395" s="16"/>
      <c r="K1395" s="16"/>
      <c r="L1395" s="16"/>
      <c r="M1395" s="16"/>
      <c r="N1395" s="16"/>
      <c r="O1395" s="16"/>
      <c r="P1395" s="16"/>
      <c r="Q1395" s="16"/>
      <c r="R1395" s="16"/>
      <c r="S1395" s="16"/>
      <c r="T1395" s="16"/>
      <c r="U1395" s="16"/>
      <c r="V1395" s="16"/>
      <c r="W1395" s="16"/>
      <c r="X1395" s="16"/>
      <c r="Y1395" s="16"/>
      <c r="Z1395" s="16"/>
      <c r="AA1395" s="16"/>
      <c r="AB1395" s="16"/>
      <c r="AC1395" s="16"/>
      <c r="AD1395" s="16"/>
      <c r="AE1395" s="16"/>
      <c r="AF1395" s="16"/>
      <c r="AG1395" s="16"/>
      <c r="AH1395" s="16"/>
      <c r="AI1395" s="16"/>
      <c r="AJ1395" s="16"/>
      <c r="AK1395" s="16"/>
      <c r="AL1395" s="16"/>
      <c r="AM1395" s="16"/>
      <c r="AN1395" s="16"/>
      <c r="AO1395" s="16"/>
      <c r="AP1395" s="16"/>
      <c r="AQ1395" s="16"/>
      <c r="AR1395" s="16"/>
      <c r="AS1395" s="16"/>
      <c r="AT1395" s="16"/>
      <c r="AU1395" s="16"/>
      <c r="AV1395" s="16"/>
      <c r="AW1395" s="16"/>
      <c r="AX1395" s="16"/>
      <c r="AY1395" s="16"/>
      <c r="AZ1395" s="16"/>
      <c r="BA1395" s="16"/>
      <c r="BB1395" s="16"/>
      <c r="BC1395" s="16"/>
      <c r="BD1395" s="16"/>
      <c r="BE1395" s="16"/>
      <c r="BF1395" s="16"/>
      <c r="BG1395" s="16"/>
      <c r="BH1395" s="16"/>
      <c r="BI1395" s="16"/>
      <c r="BJ1395" s="16"/>
      <c r="BK1395" s="16"/>
      <c r="BL1395" s="16"/>
      <c r="BM1395" s="16"/>
      <c r="BN1395" s="16"/>
      <c r="BO1395" s="16"/>
      <c r="BP1395" s="16"/>
      <c r="BQ1395" s="16"/>
      <c r="BR1395" s="16"/>
      <c r="BS1395" s="16"/>
      <c r="BT1395" s="16"/>
      <c r="BU1395" s="16"/>
      <c r="BV1395" s="16"/>
      <c r="BW1395" s="16"/>
      <c r="BX1395" s="16"/>
      <c r="BY1395" s="16"/>
      <c r="BZ1395" s="16"/>
      <c r="CA1395" s="16"/>
      <c r="CB1395" s="16"/>
      <c r="CC1395" s="16"/>
      <c r="CD1395" s="16"/>
      <c r="CE1395" s="16"/>
      <c r="CF1395" s="16"/>
      <c r="CG1395" s="16"/>
      <c r="CH1395" s="16"/>
      <c r="CI1395" s="16"/>
      <c r="CJ1395" s="16"/>
      <c r="CK1395" s="16"/>
      <c r="CL1395" s="16"/>
      <c r="CM1395" s="16"/>
      <c r="CN1395" s="16"/>
      <c r="CO1395" s="16"/>
      <c r="CP1395" s="16"/>
      <c r="CQ1395" s="16"/>
      <c r="CR1395" s="16"/>
      <c r="CS1395" s="16"/>
      <c r="CT1395" s="16"/>
      <c r="CU1395" s="16"/>
      <c r="CV1395" s="16"/>
      <c r="CW1395" s="16"/>
      <c r="CX1395" s="16"/>
      <c r="CY1395" s="16"/>
      <c r="CZ1395" s="16"/>
      <c r="DA1395" s="16"/>
      <c r="DB1395" s="16"/>
      <c r="DC1395" s="16"/>
      <c r="DD1395" s="16"/>
      <c r="DE1395" s="16"/>
      <c r="DF1395" s="16"/>
      <c r="DG1395" s="16"/>
      <c r="DH1395" s="16"/>
      <c r="DI1395" s="16"/>
      <c r="DJ1395" s="16"/>
      <c r="DK1395" s="16"/>
      <c r="DL1395" s="16"/>
      <c r="DM1395" s="16"/>
      <c r="DN1395" s="16"/>
      <c r="DO1395" s="16"/>
      <c r="DP1395" s="16"/>
      <c r="DQ1395" s="16"/>
      <c r="DR1395" s="16"/>
      <c r="DS1395" s="16"/>
      <c r="DT1395" s="16"/>
      <c r="DU1395" s="16"/>
      <c r="DV1395" s="16"/>
      <c r="DW1395" s="16"/>
      <c r="DX1395" s="16"/>
      <c r="DY1395" s="16"/>
      <c r="DZ1395" s="16"/>
      <c r="EA1395" s="16"/>
      <c r="EB1395" s="16"/>
      <c r="EC1395" s="16"/>
      <c r="ED1395" s="16"/>
      <c r="EE1395" s="16"/>
      <c r="EF1395" s="16"/>
      <c r="EG1395" s="16"/>
      <c r="EH1395" s="16"/>
      <c r="EI1395" s="16"/>
      <c r="EJ1395" s="16"/>
      <c r="EK1395" s="16"/>
      <c r="EL1395" s="16"/>
      <c r="EM1395" s="16"/>
      <c r="EN1395" s="16"/>
      <c r="EO1395" s="16"/>
      <c r="EP1395" s="16"/>
      <c r="EQ1395" s="16"/>
      <c r="ER1395" s="16"/>
      <c r="ES1395" s="16"/>
      <c r="ET1395" s="16"/>
      <c r="EU1395" s="16"/>
      <c r="EV1395" s="16"/>
      <c r="EW1395" s="16"/>
      <c r="EX1395" s="16"/>
      <c r="EY1395" s="16"/>
      <c r="EZ1395" s="16"/>
      <c r="FA1395" s="16"/>
      <c r="FB1395" s="16"/>
      <c r="FC1395" s="16"/>
      <c r="FD1395" s="16"/>
      <c r="FE1395" s="16"/>
      <c r="FF1395" s="16"/>
      <c r="FG1395" s="16"/>
      <c r="FH1395" s="16"/>
      <c r="FI1395" s="16"/>
      <c r="FJ1395" s="16"/>
      <c r="FK1395" s="16"/>
      <c r="FL1395" s="16"/>
      <c r="FM1395" s="16"/>
      <c r="FN1395" s="16"/>
      <c r="FO1395" s="16"/>
      <c r="FP1395" s="16"/>
      <c r="FQ1395" s="16"/>
      <c r="FR1395" s="16"/>
      <c r="FS1395" s="16"/>
      <c r="FT1395" s="16"/>
      <c r="FU1395" s="16"/>
      <c r="FV1395" s="16"/>
      <c r="FW1395" s="16"/>
      <c r="FX1395" s="16"/>
      <c r="FY1395" s="16"/>
      <c r="FZ1395" s="16"/>
      <c r="GA1395" s="16"/>
      <c r="GB1395" s="16"/>
      <c r="GC1395" s="16"/>
      <c r="GD1395" s="16"/>
      <c r="GE1395" s="16"/>
      <c r="GF1395" s="16"/>
      <c r="GG1395" s="16"/>
      <c r="GH1395" s="16"/>
      <c r="GI1395" s="16"/>
      <c r="GJ1395" s="16"/>
      <c r="GK1395" s="16"/>
      <c r="GL1395" s="16"/>
      <c r="GM1395" s="16"/>
      <c r="GN1395" s="16"/>
      <c r="GO1395" s="16"/>
      <c r="GP1395" s="16"/>
      <c r="GQ1395" s="16"/>
      <c r="GR1395" s="16"/>
      <c r="GS1395" s="16"/>
      <c r="GT1395" s="16"/>
      <c r="GU1395" s="16"/>
      <c r="GV1395" s="16"/>
      <c r="GW1395" s="16"/>
      <c r="GX1395" s="16"/>
      <c r="GY1395" s="16"/>
      <c r="GZ1395" s="16"/>
      <c r="HA1395" s="16"/>
      <c r="HB1395" s="16"/>
      <c r="HC1395" s="16"/>
      <c r="HD1395" s="16"/>
      <c r="HE1395" s="16"/>
      <c r="HF1395" s="16"/>
      <c r="HG1395" s="16"/>
      <c r="HH1395" s="16"/>
      <c r="HI1395" s="16"/>
      <c r="HJ1395" s="16"/>
      <c r="HK1395" s="16"/>
      <c r="HL1395" s="16"/>
      <c r="HM1395" s="16"/>
      <c r="HN1395" s="16"/>
      <c r="HO1395" s="16"/>
      <c r="HP1395" s="16"/>
      <c r="HQ1395" s="16"/>
      <c r="HR1395" s="16"/>
      <c r="HS1395" s="16"/>
      <c r="HT1395" s="16"/>
      <c r="HU1395" s="16"/>
      <c r="HV1395" s="16"/>
      <c r="HW1395" s="16"/>
      <c r="HX1395" s="16"/>
      <c r="HY1395" s="16"/>
      <c r="HZ1395" s="16"/>
      <c r="IA1395" s="16"/>
      <c r="IB1395" s="16"/>
      <c r="IC1395" s="16"/>
      <c r="ID1395" s="16"/>
      <c r="IE1395" s="16"/>
      <c r="IF1395" s="16"/>
      <c r="IG1395" s="16"/>
      <c r="IH1395" s="16"/>
      <c r="II1395" s="16"/>
      <c r="IJ1395" s="16"/>
      <c r="IK1395" s="16"/>
      <c r="IL1395" s="16"/>
      <c r="IM1395" s="16"/>
      <c r="IN1395" s="16"/>
      <c r="IO1395" s="16"/>
      <c r="IP1395" s="16"/>
      <c r="IQ1395" s="16"/>
      <c r="IR1395" s="16"/>
      <c r="IS1395" s="16"/>
      <c r="IT1395" s="16"/>
      <c r="IU1395" s="16"/>
      <c r="IV1395" s="16"/>
      <c r="IW1395" s="16"/>
      <c r="IX1395" s="16"/>
      <c r="IY1395" s="16"/>
      <c r="IZ1395" s="16"/>
      <c r="JA1395" s="16"/>
      <c r="JB1395" s="16"/>
      <c r="JC1395" s="16"/>
      <c r="JD1395" s="16"/>
      <c r="JE1395" s="16"/>
      <c r="JF1395" s="16"/>
      <c r="JG1395" s="16"/>
      <c r="JH1395" s="16"/>
      <c r="JI1395" s="16"/>
      <c r="JJ1395" s="16"/>
      <c r="JK1395" s="16"/>
      <c r="JL1395" s="16"/>
      <c r="JM1395" s="16"/>
      <c r="JN1395" s="16"/>
      <c r="JO1395" s="16"/>
      <c r="JP1395" s="16"/>
    </row>
    <row r="1396" spans="2:276" s="18" customFormat="1" ht="15.75" customHeight="1" x14ac:dyDescent="0.25">
      <c r="B1396" s="16"/>
      <c r="C1396" s="16"/>
      <c r="D1396" s="16"/>
      <c r="E1396" s="16"/>
      <c r="F1396" s="16"/>
      <c r="G1396" s="16"/>
      <c r="H1396" s="16"/>
      <c r="I1396" s="16"/>
      <c r="J1396" s="16"/>
      <c r="K1396" s="16"/>
      <c r="L1396" s="16"/>
      <c r="M1396" s="16"/>
      <c r="N1396" s="16"/>
      <c r="O1396" s="16"/>
      <c r="P1396" s="16"/>
      <c r="Q1396" s="16"/>
      <c r="R1396" s="16"/>
      <c r="S1396" s="16"/>
      <c r="T1396" s="16"/>
      <c r="U1396" s="16"/>
      <c r="V1396" s="16"/>
      <c r="W1396" s="16"/>
      <c r="X1396" s="16"/>
      <c r="Y1396" s="16"/>
      <c r="Z1396" s="16"/>
      <c r="AA1396" s="16"/>
      <c r="AB1396" s="16"/>
      <c r="AC1396" s="16"/>
      <c r="AD1396" s="16"/>
      <c r="AE1396" s="16"/>
      <c r="AF1396" s="16"/>
      <c r="AG1396" s="16"/>
      <c r="AH1396" s="16"/>
      <c r="AI1396" s="16"/>
      <c r="AJ1396" s="16"/>
      <c r="AK1396" s="16"/>
      <c r="AL1396" s="16"/>
      <c r="AM1396" s="16"/>
      <c r="AN1396" s="16"/>
      <c r="AO1396" s="16"/>
      <c r="AP1396" s="16"/>
      <c r="AQ1396" s="16"/>
      <c r="AR1396" s="16"/>
      <c r="AS1396" s="16"/>
      <c r="AT1396" s="16"/>
      <c r="AU1396" s="16"/>
      <c r="AV1396" s="16"/>
      <c r="AW1396" s="16"/>
      <c r="AX1396" s="16"/>
      <c r="AY1396" s="16"/>
      <c r="AZ1396" s="16"/>
      <c r="BA1396" s="16"/>
      <c r="BB1396" s="16"/>
      <c r="BC1396" s="16"/>
      <c r="BD1396" s="16"/>
      <c r="BE1396" s="16"/>
      <c r="BF1396" s="16"/>
      <c r="BG1396" s="16"/>
      <c r="BH1396" s="16"/>
      <c r="BI1396" s="16"/>
      <c r="BJ1396" s="16"/>
      <c r="BK1396" s="16"/>
      <c r="BL1396" s="16"/>
      <c r="BM1396" s="16"/>
      <c r="BN1396" s="16"/>
      <c r="BO1396" s="16"/>
      <c r="BP1396" s="16"/>
      <c r="BQ1396" s="16"/>
      <c r="BR1396" s="16"/>
      <c r="BS1396" s="16"/>
      <c r="BT1396" s="16"/>
      <c r="BU1396" s="16"/>
      <c r="BV1396" s="16"/>
      <c r="BW1396" s="16"/>
      <c r="BX1396" s="16"/>
      <c r="BY1396" s="16"/>
      <c r="BZ1396" s="16"/>
      <c r="CA1396" s="16"/>
      <c r="CB1396" s="16"/>
      <c r="CC1396" s="16"/>
      <c r="CD1396" s="16"/>
      <c r="CE1396" s="16"/>
      <c r="CF1396" s="16"/>
      <c r="CG1396" s="16"/>
      <c r="CH1396" s="16"/>
      <c r="CI1396" s="16"/>
      <c r="CJ1396" s="16"/>
      <c r="CK1396" s="16"/>
      <c r="CL1396" s="16"/>
      <c r="CM1396" s="16"/>
      <c r="CN1396" s="16"/>
      <c r="CO1396" s="16"/>
      <c r="CP1396" s="16"/>
      <c r="CQ1396" s="16"/>
      <c r="CR1396" s="16"/>
      <c r="CS1396" s="16"/>
      <c r="CT1396" s="16"/>
      <c r="CU1396" s="16"/>
      <c r="CV1396" s="16"/>
      <c r="CW1396" s="16"/>
      <c r="CX1396" s="16"/>
      <c r="CY1396" s="16"/>
      <c r="CZ1396" s="16"/>
      <c r="DA1396" s="16"/>
      <c r="DB1396" s="16"/>
      <c r="DC1396" s="16"/>
      <c r="DD1396" s="16"/>
      <c r="DE1396" s="16"/>
      <c r="DF1396" s="16"/>
      <c r="DG1396" s="16"/>
      <c r="DH1396" s="16"/>
      <c r="DI1396" s="16"/>
      <c r="DJ1396" s="16"/>
      <c r="DK1396" s="16"/>
      <c r="DL1396" s="16"/>
      <c r="DM1396" s="16"/>
      <c r="DN1396" s="16"/>
      <c r="DO1396" s="16"/>
      <c r="DP1396" s="16"/>
      <c r="DQ1396" s="16"/>
      <c r="DR1396" s="16"/>
      <c r="DS1396" s="16"/>
      <c r="DT1396" s="16"/>
      <c r="DU1396" s="16"/>
      <c r="DV1396" s="16"/>
      <c r="DW1396" s="16"/>
      <c r="DX1396" s="16"/>
      <c r="DY1396" s="16"/>
      <c r="DZ1396" s="16"/>
      <c r="EA1396" s="16"/>
      <c r="EB1396" s="16"/>
      <c r="EC1396" s="16"/>
      <c r="ED1396" s="16"/>
      <c r="EE1396" s="16"/>
      <c r="EF1396" s="16"/>
      <c r="EG1396" s="16"/>
      <c r="EH1396" s="16"/>
      <c r="EI1396" s="16"/>
      <c r="EJ1396" s="16"/>
      <c r="EK1396" s="16"/>
      <c r="EL1396" s="16"/>
      <c r="EM1396" s="16"/>
      <c r="EN1396" s="16"/>
      <c r="EO1396" s="16"/>
      <c r="EP1396" s="16"/>
      <c r="EQ1396" s="16"/>
      <c r="ER1396" s="16"/>
      <c r="ES1396" s="16"/>
      <c r="ET1396" s="16"/>
      <c r="EU1396" s="16"/>
      <c r="EV1396" s="16"/>
      <c r="EW1396" s="16"/>
      <c r="EX1396" s="16"/>
      <c r="EY1396" s="16"/>
      <c r="EZ1396" s="16"/>
      <c r="FA1396" s="16"/>
      <c r="FB1396" s="16"/>
      <c r="FC1396" s="16"/>
      <c r="FD1396" s="16"/>
      <c r="FE1396" s="16"/>
      <c r="FF1396" s="16"/>
      <c r="FG1396" s="16"/>
      <c r="FH1396" s="16"/>
      <c r="FI1396" s="16"/>
      <c r="FJ1396" s="16"/>
      <c r="FK1396" s="16"/>
      <c r="FL1396" s="16"/>
      <c r="FM1396" s="16"/>
      <c r="FN1396" s="16"/>
      <c r="FO1396" s="16"/>
      <c r="FP1396" s="16"/>
      <c r="FQ1396" s="16"/>
      <c r="FR1396" s="16"/>
      <c r="FS1396" s="16"/>
      <c r="FT1396" s="16"/>
      <c r="FU1396" s="16"/>
      <c r="FV1396" s="16"/>
      <c r="FW1396" s="16"/>
      <c r="FX1396" s="16"/>
      <c r="FY1396" s="16"/>
      <c r="FZ1396" s="16"/>
      <c r="GA1396" s="16"/>
      <c r="GB1396" s="16"/>
      <c r="GC1396" s="16"/>
      <c r="GD1396" s="16"/>
      <c r="GE1396" s="16"/>
      <c r="GF1396" s="16"/>
      <c r="GG1396" s="16"/>
      <c r="GH1396" s="16"/>
      <c r="GI1396" s="16"/>
      <c r="GJ1396" s="16"/>
      <c r="GK1396" s="16"/>
      <c r="GL1396" s="16"/>
      <c r="GM1396" s="16"/>
      <c r="GN1396" s="16"/>
      <c r="GO1396" s="16"/>
      <c r="GP1396" s="16"/>
      <c r="GQ1396" s="16"/>
      <c r="GR1396" s="16"/>
      <c r="GS1396" s="16"/>
      <c r="GT1396" s="16"/>
      <c r="GU1396" s="16"/>
      <c r="GV1396" s="16"/>
      <c r="GW1396" s="16"/>
      <c r="GX1396" s="16"/>
      <c r="GY1396" s="16"/>
      <c r="GZ1396" s="16"/>
      <c r="HA1396" s="16"/>
      <c r="HB1396" s="16"/>
      <c r="HC1396" s="16"/>
      <c r="HD1396" s="16"/>
      <c r="HE1396" s="16"/>
      <c r="HF1396" s="16"/>
      <c r="HG1396" s="16"/>
      <c r="HH1396" s="16"/>
      <c r="HI1396" s="16"/>
      <c r="HJ1396" s="16"/>
      <c r="HK1396" s="16"/>
      <c r="HL1396" s="16"/>
      <c r="HM1396" s="16"/>
      <c r="HN1396" s="16"/>
      <c r="HO1396" s="16"/>
      <c r="HP1396" s="16"/>
      <c r="HQ1396" s="16"/>
      <c r="HR1396" s="16"/>
      <c r="HS1396" s="16"/>
      <c r="HT1396" s="16"/>
      <c r="HU1396" s="16"/>
      <c r="HV1396" s="16"/>
      <c r="HW1396" s="16"/>
      <c r="HX1396" s="16"/>
      <c r="HY1396" s="16"/>
      <c r="HZ1396" s="16"/>
      <c r="IA1396" s="16"/>
      <c r="IB1396" s="16"/>
      <c r="IC1396" s="16"/>
      <c r="ID1396" s="16"/>
      <c r="IE1396" s="16"/>
      <c r="IF1396" s="16"/>
      <c r="IG1396" s="16"/>
      <c r="IH1396" s="16"/>
      <c r="II1396" s="16"/>
      <c r="IJ1396" s="16"/>
      <c r="IK1396" s="16"/>
      <c r="IL1396" s="16"/>
      <c r="IM1396" s="16"/>
      <c r="IN1396" s="16"/>
      <c r="IO1396" s="16"/>
      <c r="IP1396" s="16"/>
      <c r="IQ1396" s="16"/>
      <c r="IR1396" s="16"/>
      <c r="IS1396" s="16"/>
      <c r="IT1396" s="16"/>
      <c r="IU1396" s="16"/>
      <c r="IV1396" s="16"/>
      <c r="IW1396" s="16"/>
      <c r="IX1396" s="16"/>
      <c r="IY1396" s="16"/>
      <c r="IZ1396" s="16"/>
      <c r="JA1396" s="16"/>
      <c r="JB1396" s="16"/>
      <c r="JC1396" s="16"/>
      <c r="JD1396" s="16"/>
      <c r="JE1396" s="16"/>
      <c r="JF1396" s="16"/>
      <c r="JG1396" s="16"/>
      <c r="JH1396" s="16"/>
      <c r="JI1396" s="16"/>
      <c r="JJ1396" s="16"/>
      <c r="JK1396" s="16"/>
      <c r="JL1396" s="16"/>
      <c r="JM1396" s="16"/>
      <c r="JN1396" s="16"/>
      <c r="JO1396" s="16"/>
      <c r="JP1396" s="16"/>
    </row>
    <row r="1397" spans="2:276" s="18" customFormat="1" ht="15.75" customHeight="1" x14ac:dyDescent="0.25">
      <c r="B1397" s="16"/>
      <c r="C1397" s="16"/>
      <c r="D1397" s="16"/>
      <c r="E1397" s="16"/>
      <c r="F1397" s="16"/>
      <c r="G1397" s="16"/>
      <c r="H1397" s="16"/>
      <c r="I1397" s="16"/>
      <c r="J1397" s="16"/>
      <c r="K1397" s="16"/>
      <c r="L1397" s="16"/>
      <c r="M1397" s="16"/>
      <c r="N1397" s="16"/>
      <c r="O1397" s="16"/>
      <c r="P1397" s="16"/>
      <c r="Q1397" s="16"/>
      <c r="R1397" s="16"/>
      <c r="S1397" s="16"/>
      <c r="T1397" s="16"/>
      <c r="U1397" s="16"/>
      <c r="V1397" s="16"/>
      <c r="W1397" s="16"/>
      <c r="X1397" s="16"/>
      <c r="Y1397" s="16"/>
      <c r="Z1397" s="16"/>
      <c r="AA1397" s="16"/>
      <c r="AB1397" s="16"/>
      <c r="AC1397" s="16"/>
      <c r="AD1397" s="16"/>
      <c r="AE1397" s="16"/>
      <c r="AF1397" s="16"/>
      <c r="AG1397" s="16"/>
      <c r="AH1397" s="16"/>
      <c r="AI1397" s="16"/>
      <c r="AJ1397" s="16"/>
      <c r="AK1397" s="16"/>
      <c r="AL1397" s="16"/>
      <c r="AM1397" s="16"/>
      <c r="AN1397" s="16"/>
      <c r="AO1397" s="16"/>
      <c r="AP1397" s="16"/>
      <c r="AQ1397" s="16"/>
      <c r="AR1397" s="16"/>
      <c r="AS1397" s="16"/>
      <c r="AT1397" s="16"/>
      <c r="AU1397" s="16"/>
      <c r="AV1397" s="16"/>
      <c r="AW1397" s="16"/>
      <c r="AX1397" s="16"/>
      <c r="AY1397" s="16"/>
      <c r="AZ1397" s="16"/>
      <c r="BA1397" s="16"/>
      <c r="BB1397" s="16"/>
      <c r="BC1397" s="16"/>
      <c r="BD1397" s="16"/>
      <c r="BE1397" s="16"/>
      <c r="BF1397" s="16"/>
      <c r="BG1397" s="16"/>
      <c r="BH1397" s="16"/>
      <c r="BI1397" s="16"/>
      <c r="BJ1397" s="16"/>
      <c r="BK1397" s="16"/>
      <c r="BL1397" s="16"/>
      <c r="BM1397" s="16"/>
      <c r="BN1397" s="16"/>
      <c r="BO1397" s="16"/>
      <c r="BP1397" s="16"/>
      <c r="BQ1397" s="16"/>
      <c r="BR1397" s="16"/>
      <c r="BS1397" s="16"/>
      <c r="BT1397" s="16"/>
      <c r="BU1397" s="16"/>
      <c r="BV1397" s="16"/>
      <c r="BW1397" s="16"/>
      <c r="BX1397" s="16"/>
      <c r="BY1397" s="16"/>
      <c r="BZ1397" s="16"/>
      <c r="CA1397" s="16"/>
      <c r="CB1397" s="16"/>
      <c r="CC1397" s="16"/>
      <c r="CD1397" s="16"/>
      <c r="CE1397" s="16"/>
      <c r="CF1397" s="16"/>
      <c r="CG1397" s="16"/>
      <c r="CH1397" s="16"/>
      <c r="CI1397" s="16"/>
      <c r="CJ1397" s="16"/>
      <c r="CK1397" s="16"/>
      <c r="CL1397" s="16"/>
      <c r="CM1397" s="16"/>
      <c r="CN1397" s="16"/>
      <c r="CO1397" s="16"/>
      <c r="CP1397" s="16"/>
      <c r="CQ1397" s="16"/>
      <c r="CR1397" s="16"/>
      <c r="CS1397" s="16"/>
      <c r="CT1397" s="16"/>
      <c r="CU1397" s="16"/>
      <c r="CV1397" s="16"/>
      <c r="CW1397" s="16"/>
      <c r="CX1397" s="16"/>
      <c r="CY1397" s="16"/>
      <c r="CZ1397" s="16"/>
      <c r="DA1397" s="16"/>
      <c r="DB1397" s="16"/>
      <c r="DC1397" s="16"/>
      <c r="DD1397" s="16"/>
      <c r="DE1397" s="16"/>
      <c r="DF1397" s="16"/>
      <c r="DG1397" s="16"/>
      <c r="DH1397" s="16"/>
      <c r="DI1397" s="16"/>
      <c r="DJ1397" s="16"/>
      <c r="DK1397" s="16"/>
      <c r="DL1397" s="16"/>
      <c r="DM1397" s="16"/>
      <c r="DN1397" s="16"/>
      <c r="DO1397" s="16"/>
      <c r="DP1397" s="16"/>
      <c r="DQ1397" s="16"/>
      <c r="DR1397" s="16"/>
      <c r="DS1397" s="16"/>
      <c r="DT1397" s="16"/>
      <c r="DU1397" s="16"/>
      <c r="DV1397" s="16"/>
      <c r="DW1397" s="16"/>
      <c r="DX1397" s="16"/>
      <c r="DY1397" s="16"/>
      <c r="DZ1397" s="16"/>
      <c r="EA1397" s="16"/>
      <c r="EB1397" s="16"/>
      <c r="EC1397" s="16"/>
      <c r="ED1397" s="16"/>
      <c r="EE1397" s="16"/>
      <c r="EF1397" s="16"/>
      <c r="EG1397" s="16"/>
      <c r="EH1397" s="16"/>
      <c r="EI1397" s="16"/>
      <c r="EJ1397" s="16"/>
      <c r="EK1397" s="16"/>
      <c r="EL1397" s="16"/>
      <c r="EM1397" s="16"/>
      <c r="EN1397" s="16"/>
      <c r="EO1397" s="16"/>
      <c r="EP1397" s="16"/>
      <c r="EQ1397" s="16"/>
      <c r="ER1397" s="16"/>
      <c r="ES1397" s="16"/>
      <c r="ET1397" s="16"/>
      <c r="EU1397" s="16"/>
      <c r="EV1397" s="16"/>
      <c r="EW1397" s="16"/>
      <c r="EX1397" s="16"/>
      <c r="EY1397" s="16"/>
      <c r="EZ1397" s="16"/>
      <c r="FA1397" s="16"/>
      <c r="FB1397" s="16"/>
      <c r="FC1397" s="16"/>
      <c r="FD1397" s="16"/>
      <c r="FE1397" s="16"/>
      <c r="FF1397" s="16"/>
      <c r="FG1397" s="16"/>
      <c r="FH1397" s="16"/>
      <c r="FI1397" s="16"/>
      <c r="FJ1397" s="16"/>
      <c r="FK1397" s="16"/>
      <c r="FL1397" s="16"/>
      <c r="FM1397" s="16"/>
      <c r="FN1397" s="16"/>
      <c r="FO1397" s="16"/>
      <c r="FP1397" s="16"/>
      <c r="FQ1397" s="16"/>
      <c r="FR1397" s="16"/>
      <c r="FS1397" s="16"/>
      <c r="FT1397" s="16"/>
      <c r="FU1397" s="16"/>
      <c r="FV1397" s="16"/>
      <c r="FW1397" s="16"/>
      <c r="FX1397" s="16"/>
      <c r="FY1397" s="16"/>
      <c r="FZ1397" s="16"/>
      <c r="GA1397" s="16"/>
      <c r="GB1397" s="16"/>
      <c r="GC1397" s="16"/>
      <c r="GD1397" s="16"/>
      <c r="GE1397" s="16"/>
      <c r="GF1397" s="16"/>
      <c r="GG1397" s="16"/>
      <c r="GH1397" s="16"/>
      <c r="GI1397" s="16"/>
      <c r="GJ1397" s="16"/>
      <c r="GK1397" s="16"/>
      <c r="GL1397" s="16"/>
      <c r="GM1397" s="16"/>
      <c r="GN1397" s="16"/>
      <c r="GO1397" s="16"/>
      <c r="GP1397" s="16"/>
      <c r="GQ1397" s="16"/>
      <c r="GR1397" s="16"/>
      <c r="GS1397" s="16"/>
      <c r="GT1397" s="16"/>
      <c r="GU1397" s="16"/>
      <c r="GV1397" s="16"/>
      <c r="GW1397" s="16"/>
      <c r="GX1397" s="16"/>
      <c r="GY1397" s="16"/>
      <c r="GZ1397" s="16"/>
      <c r="HA1397" s="16"/>
      <c r="HB1397" s="16"/>
      <c r="HC1397" s="16"/>
      <c r="HD1397" s="16"/>
      <c r="HE1397" s="16"/>
      <c r="HF1397" s="16"/>
      <c r="HG1397" s="16"/>
      <c r="HH1397" s="16"/>
      <c r="HI1397" s="16"/>
      <c r="HJ1397" s="16"/>
      <c r="HK1397" s="16"/>
      <c r="HL1397" s="16"/>
      <c r="HM1397" s="16"/>
      <c r="HN1397" s="16"/>
      <c r="HO1397" s="16"/>
      <c r="HP1397" s="16"/>
      <c r="HQ1397" s="16"/>
      <c r="HR1397" s="16"/>
      <c r="HS1397" s="16"/>
      <c r="HT1397" s="16"/>
      <c r="HU1397" s="16"/>
      <c r="HV1397" s="16"/>
      <c r="HW1397" s="16"/>
      <c r="HX1397" s="16"/>
      <c r="HY1397" s="16"/>
      <c r="HZ1397" s="16"/>
      <c r="IA1397" s="16"/>
      <c r="IB1397" s="16"/>
      <c r="IC1397" s="16"/>
      <c r="ID1397" s="16"/>
      <c r="IE1397" s="16"/>
      <c r="IF1397" s="16"/>
      <c r="IG1397" s="16"/>
      <c r="IH1397" s="16"/>
      <c r="II1397" s="16"/>
      <c r="IJ1397" s="16"/>
      <c r="IK1397" s="16"/>
      <c r="IL1397" s="16"/>
      <c r="IM1397" s="16"/>
      <c r="IN1397" s="16"/>
      <c r="IO1397" s="16"/>
      <c r="IP1397" s="16"/>
      <c r="IQ1397" s="16"/>
      <c r="IR1397" s="16"/>
      <c r="IS1397" s="16"/>
      <c r="IT1397" s="16"/>
      <c r="IU1397" s="16"/>
      <c r="IV1397" s="16"/>
      <c r="IW1397" s="16"/>
      <c r="IX1397" s="16"/>
      <c r="IY1397" s="16"/>
      <c r="IZ1397" s="16"/>
      <c r="JA1397" s="16"/>
      <c r="JB1397" s="16"/>
      <c r="JC1397" s="16"/>
      <c r="JD1397" s="16"/>
      <c r="JE1397" s="16"/>
      <c r="JF1397" s="16"/>
      <c r="JG1397" s="16"/>
      <c r="JH1397" s="16"/>
      <c r="JI1397" s="16"/>
      <c r="JJ1397" s="16"/>
      <c r="JK1397" s="16"/>
      <c r="JL1397" s="16"/>
      <c r="JM1397" s="16"/>
      <c r="JN1397" s="16"/>
      <c r="JO1397" s="16"/>
      <c r="JP1397" s="16"/>
    </row>
    <row r="1398" spans="2:276" s="18" customFormat="1" ht="15.75" customHeight="1" x14ac:dyDescent="0.25">
      <c r="B1398" s="16"/>
      <c r="C1398" s="16"/>
      <c r="D1398" s="16"/>
      <c r="E1398" s="16"/>
      <c r="F1398" s="16"/>
      <c r="G1398" s="16"/>
      <c r="H1398" s="16"/>
      <c r="I1398" s="16"/>
      <c r="J1398" s="16"/>
      <c r="K1398" s="16"/>
      <c r="L1398" s="16"/>
      <c r="M1398" s="16"/>
      <c r="N1398" s="16"/>
      <c r="O1398" s="16"/>
      <c r="P1398" s="16"/>
      <c r="Q1398" s="16"/>
      <c r="R1398" s="16"/>
      <c r="S1398" s="16"/>
      <c r="T1398" s="16"/>
      <c r="U1398" s="16"/>
      <c r="V1398" s="16"/>
      <c r="W1398" s="16"/>
      <c r="X1398" s="16"/>
      <c r="Y1398" s="16"/>
      <c r="Z1398" s="16"/>
      <c r="AA1398" s="16"/>
      <c r="AB1398" s="16"/>
      <c r="AC1398" s="16"/>
      <c r="AD1398" s="16"/>
      <c r="AE1398" s="16"/>
      <c r="AF1398" s="16"/>
      <c r="AG1398" s="16"/>
      <c r="AH1398" s="16"/>
      <c r="AI1398" s="16"/>
      <c r="AJ1398" s="16"/>
      <c r="AK1398" s="16"/>
      <c r="AL1398" s="16"/>
      <c r="AM1398" s="16"/>
      <c r="AN1398" s="16"/>
      <c r="AO1398" s="16"/>
      <c r="AP1398" s="16"/>
      <c r="AQ1398" s="16"/>
      <c r="AR1398" s="16"/>
      <c r="AS1398" s="16"/>
      <c r="AT1398" s="16"/>
      <c r="AU1398" s="16"/>
      <c r="AV1398" s="16"/>
      <c r="AW1398" s="16"/>
      <c r="AX1398" s="16"/>
      <c r="AY1398" s="16"/>
      <c r="AZ1398" s="16"/>
      <c r="BA1398" s="16"/>
      <c r="BB1398" s="16"/>
      <c r="BC1398" s="16"/>
      <c r="BD1398" s="16"/>
      <c r="BE1398" s="16"/>
      <c r="BF1398" s="16"/>
      <c r="BG1398" s="16"/>
      <c r="BH1398" s="16"/>
      <c r="BI1398" s="16"/>
      <c r="BJ1398" s="16"/>
      <c r="BK1398" s="16"/>
      <c r="BL1398" s="16"/>
      <c r="BM1398" s="16"/>
      <c r="BN1398" s="16"/>
      <c r="BO1398" s="16"/>
      <c r="BP1398" s="16"/>
      <c r="BQ1398" s="16"/>
      <c r="BR1398" s="16"/>
      <c r="BS1398" s="16"/>
      <c r="BT1398" s="16"/>
      <c r="BU1398" s="16"/>
      <c r="BV1398" s="16"/>
      <c r="BW1398" s="16"/>
      <c r="BX1398" s="16"/>
      <c r="BY1398" s="16"/>
      <c r="BZ1398" s="16"/>
      <c r="CA1398" s="16"/>
      <c r="CB1398" s="16"/>
      <c r="CC1398" s="16"/>
      <c r="CD1398" s="16"/>
      <c r="CE1398" s="16"/>
      <c r="CF1398" s="16"/>
      <c r="CG1398" s="16"/>
      <c r="CH1398" s="16"/>
      <c r="CI1398" s="16"/>
      <c r="CJ1398" s="16"/>
      <c r="CK1398" s="16"/>
      <c r="CL1398" s="16"/>
      <c r="CM1398" s="16"/>
      <c r="CN1398" s="16"/>
      <c r="CO1398" s="16"/>
      <c r="CP1398" s="16"/>
      <c r="CQ1398" s="16"/>
      <c r="CR1398" s="16"/>
      <c r="CS1398" s="16"/>
      <c r="CT1398" s="16"/>
      <c r="CU1398" s="16"/>
      <c r="CV1398" s="16"/>
      <c r="CW1398" s="16"/>
      <c r="CX1398" s="16"/>
      <c r="CY1398" s="16"/>
      <c r="CZ1398" s="16"/>
      <c r="DA1398" s="16"/>
      <c r="DB1398" s="16"/>
      <c r="DC1398" s="16"/>
      <c r="DD1398" s="16"/>
      <c r="DE1398" s="16"/>
      <c r="DF1398" s="16"/>
      <c r="DG1398" s="16"/>
      <c r="DH1398" s="16"/>
      <c r="DI1398" s="16"/>
      <c r="DJ1398" s="16"/>
      <c r="DK1398" s="16"/>
      <c r="DL1398" s="16"/>
      <c r="DM1398" s="16"/>
      <c r="DN1398" s="16"/>
      <c r="DO1398" s="16"/>
      <c r="DP1398" s="16"/>
      <c r="DQ1398" s="16"/>
      <c r="DR1398" s="16"/>
      <c r="DS1398" s="16"/>
      <c r="DT1398" s="16"/>
      <c r="DU1398" s="16"/>
      <c r="DV1398" s="16"/>
      <c r="DW1398" s="16"/>
      <c r="DX1398" s="16"/>
      <c r="DY1398" s="16"/>
      <c r="DZ1398" s="16"/>
      <c r="EA1398" s="16"/>
      <c r="EB1398" s="16"/>
      <c r="EC1398" s="16"/>
      <c r="ED1398" s="16"/>
      <c r="EE1398" s="16"/>
      <c r="EF1398" s="16"/>
      <c r="EG1398" s="16"/>
      <c r="EH1398" s="16"/>
      <c r="EI1398" s="16"/>
      <c r="EJ1398" s="16"/>
      <c r="EK1398" s="16"/>
      <c r="EL1398" s="16"/>
      <c r="EM1398" s="16"/>
      <c r="EN1398" s="16"/>
      <c r="EO1398" s="16"/>
      <c r="EP1398" s="16"/>
      <c r="EQ1398" s="16"/>
      <c r="ER1398" s="16"/>
      <c r="ES1398" s="16"/>
      <c r="ET1398" s="16"/>
      <c r="EU1398" s="16"/>
      <c r="EV1398" s="16"/>
      <c r="EW1398" s="16"/>
      <c r="EX1398" s="16"/>
      <c r="EY1398" s="16"/>
      <c r="EZ1398" s="16"/>
      <c r="FA1398" s="16"/>
      <c r="FB1398" s="16"/>
      <c r="FC1398" s="16"/>
      <c r="FD1398" s="16"/>
      <c r="FE1398" s="16"/>
      <c r="FF1398" s="16"/>
      <c r="FG1398" s="16"/>
      <c r="FH1398" s="16"/>
      <c r="FI1398" s="16"/>
      <c r="FJ1398" s="16"/>
      <c r="FK1398" s="16"/>
      <c r="FL1398" s="16"/>
      <c r="FM1398" s="16"/>
      <c r="FN1398" s="16"/>
      <c r="FO1398" s="16"/>
      <c r="FP1398" s="16"/>
      <c r="FQ1398" s="16"/>
      <c r="FR1398" s="16"/>
      <c r="FS1398" s="16"/>
      <c r="FT1398" s="16"/>
      <c r="FU1398" s="16"/>
      <c r="FV1398" s="16"/>
      <c r="FW1398" s="16"/>
      <c r="FX1398" s="16"/>
      <c r="FY1398" s="16"/>
      <c r="FZ1398" s="16"/>
      <c r="GA1398" s="16"/>
      <c r="GB1398" s="16"/>
      <c r="GC1398" s="16"/>
      <c r="GD1398" s="16"/>
      <c r="GE1398" s="16"/>
      <c r="GF1398" s="16"/>
      <c r="GG1398" s="16"/>
      <c r="GH1398" s="16"/>
      <c r="GI1398" s="16"/>
      <c r="GJ1398" s="16"/>
      <c r="GK1398" s="16"/>
      <c r="GL1398" s="16"/>
      <c r="GM1398" s="16"/>
      <c r="GN1398" s="16"/>
      <c r="GO1398" s="16"/>
      <c r="GP1398" s="16"/>
      <c r="GQ1398" s="16"/>
      <c r="GR1398" s="16"/>
      <c r="GS1398" s="16"/>
      <c r="GT1398" s="16"/>
      <c r="GU1398" s="16"/>
      <c r="GV1398" s="16"/>
      <c r="GW1398" s="16"/>
      <c r="GX1398" s="16"/>
      <c r="GY1398" s="16"/>
      <c r="GZ1398" s="16"/>
      <c r="HA1398" s="16"/>
      <c r="HB1398" s="16"/>
      <c r="HC1398" s="16"/>
      <c r="HD1398" s="16"/>
      <c r="HE1398" s="16"/>
      <c r="HF1398" s="16"/>
      <c r="HG1398" s="16"/>
      <c r="HH1398" s="16"/>
      <c r="HI1398" s="16"/>
      <c r="HJ1398" s="16"/>
      <c r="HK1398" s="16"/>
      <c r="HL1398" s="16"/>
      <c r="HM1398" s="16"/>
      <c r="HN1398" s="16"/>
      <c r="HO1398" s="16"/>
      <c r="HP1398" s="16"/>
      <c r="HQ1398" s="16"/>
      <c r="HR1398" s="16"/>
      <c r="HS1398" s="16"/>
      <c r="HT1398" s="16"/>
      <c r="HU1398" s="16"/>
      <c r="HV1398" s="16"/>
      <c r="HW1398" s="16"/>
      <c r="HX1398" s="16"/>
      <c r="HY1398" s="16"/>
      <c r="HZ1398" s="16"/>
      <c r="IA1398" s="16"/>
      <c r="IB1398" s="16"/>
      <c r="IC1398" s="16"/>
      <c r="ID1398" s="16"/>
      <c r="IE1398" s="16"/>
      <c r="IF1398" s="16"/>
      <c r="IG1398" s="16"/>
      <c r="IH1398" s="16"/>
      <c r="II1398" s="16"/>
      <c r="IJ1398" s="16"/>
      <c r="IK1398" s="16"/>
      <c r="IL1398" s="16"/>
      <c r="IM1398" s="16"/>
      <c r="IN1398" s="16"/>
      <c r="IO1398" s="16"/>
      <c r="IP1398" s="16"/>
      <c r="IQ1398" s="16"/>
      <c r="IR1398" s="16"/>
      <c r="IS1398" s="16"/>
      <c r="IT1398" s="16"/>
      <c r="IU1398" s="16"/>
      <c r="IV1398" s="16"/>
      <c r="IW1398" s="16"/>
      <c r="IX1398" s="16"/>
      <c r="IY1398" s="16"/>
      <c r="IZ1398" s="16"/>
      <c r="JA1398" s="16"/>
      <c r="JB1398" s="16"/>
      <c r="JC1398" s="16"/>
      <c r="JD1398" s="16"/>
      <c r="JE1398" s="16"/>
      <c r="JF1398" s="16"/>
      <c r="JG1398" s="16"/>
      <c r="JH1398" s="16"/>
      <c r="JI1398" s="16"/>
      <c r="JJ1398" s="16"/>
      <c r="JK1398" s="16"/>
      <c r="JL1398" s="16"/>
      <c r="JM1398" s="16"/>
      <c r="JN1398" s="16"/>
      <c r="JO1398" s="16"/>
      <c r="JP1398" s="16"/>
    </row>
    <row r="1399" spans="2:276" s="18" customFormat="1" ht="15.75" customHeight="1" x14ac:dyDescent="0.25">
      <c r="B1399" s="16"/>
      <c r="C1399" s="16"/>
      <c r="D1399" s="16"/>
      <c r="E1399" s="16"/>
      <c r="F1399" s="16"/>
      <c r="G1399" s="16"/>
      <c r="H1399" s="16"/>
      <c r="I1399" s="16"/>
      <c r="J1399" s="16"/>
      <c r="K1399" s="16"/>
      <c r="L1399" s="16"/>
      <c r="M1399" s="16"/>
      <c r="N1399" s="16"/>
      <c r="O1399" s="16"/>
      <c r="P1399" s="16"/>
      <c r="Q1399" s="16"/>
      <c r="R1399" s="16"/>
      <c r="S1399" s="16"/>
      <c r="T1399" s="16"/>
      <c r="U1399" s="16"/>
      <c r="V1399" s="16"/>
      <c r="W1399" s="16"/>
      <c r="X1399" s="16"/>
      <c r="Y1399" s="16"/>
      <c r="Z1399" s="16"/>
      <c r="AA1399" s="16"/>
      <c r="AB1399" s="16"/>
      <c r="AC1399" s="16"/>
      <c r="AD1399" s="16"/>
      <c r="AE1399" s="16"/>
      <c r="AF1399" s="16"/>
      <c r="AG1399" s="16"/>
      <c r="AH1399" s="16"/>
      <c r="AI1399" s="16"/>
      <c r="AJ1399" s="16"/>
      <c r="AK1399" s="16"/>
      <c r="AL1399" s="16"/>
      <c r="AM1399" s="16"/>
      <c r="AN1399" s="16"/>
      <c r="AO1399" s="16"/>
      <c r="AP1399" s="16"/>
      <c r="AQ1399" s="16"/>
      <c r="AR1399" s="16"/>
      <c r="AS1399" s="16"/>
      <c r="AT1399" s="16"/>
      <c r="AU1399" s="16"/>
      <c r="AV1399" s="16"/>
      <c r="AW1399" s="16"/>
      <c r="AX1399" s="16"/>
      <c r="AY1399" s="16"/>
      <c r="AZ1399" s="16"/>
      <c r="BA1399" s="16"/>
      <c r="BB1399" s="16"/>
      <c r="BC1399" s="16"/>
      <c r="BD1399" s="16"/>
      <c r="BE1399" s="16"/>
      <c r="BF1399" s="16"/>
      <c r="BG1399" s="16"/>
      <c r="BH1399" s="16"/>
      <c r="BI1399" s="16"/>
      <c r="BJ1399" s="16"/>
      <c r="BK1399" s="16"/>
      <c r="BL1399" s="16"/>
      <c r="BM1399" s="16"/>
      <c r="BN1399" s="16"/>
      <c r="BO1399" s="16"/>
      <c r="BP1399" s="16"/>
      <c r="BQ1399" s="16"/>
      <c r="BR1399" s="16"/>
      <c r="BS1399" s="16"/>
      <c r="BT1399" s="16"/>
      <c r="BU1399" s="16"/>
      <c r="BV1399" s="16"/>
      <c r="BW1399" s="16"/>
      <c r="BX1399" s="16"/>
      <c r="BY1399" s="16"/>
      <c r="BZ1399" s="16"/>
      <c r="CA1399" s="16"/>
      <c r="CB1399" s="16"/>
      <c r="CC1399" s="16"/>
      <c r="CD1399" s="16"/>
      <c r="CE1399" s="16"/>
      <c r="CF1399" s="16"/>
      <c r="CG1399" s="16"/>
      <c r="CH1399" s="16"/>
      <c r="CI1399" s="16"/>
      <c r="CJ1399" s="16"/>
      <c r="CK1399" s="16"/>
      <c r="CL1399" s="16"/>
      <c r="CM1399" s="16"/>
      <c r="CN1399" s="16"/>
      <c r="CO1399" s="16"/>
      <c r="CP1399" s="16"/>
      <c r="CQ1399" s="16"/>
      <c r="CR1399" s="16"/>
      <c r="CS1399" s="16"/>
      <c r="CT1399" s="16"/>
      <c r="CU1399" s="16"/>
      <c r="CV1399" s="16"/>
      <c r="CW1399" s="16"/>
      <c r="CX1399" s="16"/>
      <c r="CY1399" s="16"/>
      <c r="CZ1399" s="16"/>
      <c r="DA1399" s="16"/>
      <c r="DB1399" s="16"/>
      <c r="DC1399" s="16"/>
      <c r="DD1399" s="16"/>
      <c r="DE1399" s="16"/>
      <c r="DF1399" s="16"/>
      <c r="DG1399" s="16"/>
      <c r="DH1399" s="16"/>
      <c r="DI1399" s="16"/>
      <c r="DJ1399" s="16"/>
      <c r="DK1399" s="16"/>
      <c r="DL1399" s="16"/>
      <c r="DM1399" s="16"/>
      <c r="DN1399" s="16"/>
      <c r="DO1399" s="16"/>
      <c r="DP1399" s="16"/>
      <c r="DQ1399" s="16"/>
      <c r="DR1399" s="16"/>
      <c r="DS1399" s="16"/>
      <c r="DT1399" s="16"/>
      <c r="DU1399" s="16"/>
      <c r="DV1399" s="16"/>
      <c r="DW1399" s="16"/>
      <c r="DX1399" s="16"/>
      <c r="DY1399" s="16"/>
      <c r="DZ1399" s="16"/>
      <c r="EA1399" s="16"/>
      <c r="EB1399" s="16"/>
      <c r="EC1399" s="16"/>
      <c r="ED1399" s="16"/>
      <c r="EE1399" s="16"/>
      <c r="EF1399" s="16"/>
      <c r="EG1399" s="16"/>
      <c r="EH1399" s="16"/>
      <c r="EI1399" s="16"/>
      <c r="EJ1399" s="16"/>
      <c r="EK1399" s="16"/>
      <c r="EL1399" s="16"/>
      <c r="EM1399" s="16"/>
      <c r="EN1399" s="16"/>
      <c r="EO1399" s="16"/>
      <c r="EP1399" s="16"/>
      <c r="EQ1399" s="16"/>
      <c r="ER1399" s="16"/>
      <c r="ES1399" s="16"/>
      <c r="ET1399" s="16"/>
      <c r="EU1399" s="16"/>
      <c r="EV1399" s="16"/>
      <c r="EW1399" s="16"/>
      <c r="EX1399" s="16"/>
      <c r="EY1399" s="16"/>
      <c r="EZ1399" s="16"/>
      <c r="FA1399" s="16"/>
      <c r="FB1399" s="16"/>
      <c r="FC1399" s="16"/>
      <c r="FD1399" s="16"/>
      <c r="FE1399" s="16"/>
      <c r="FF1399" s="16"/>
      <c r="FG1399" s="16"/>
      <c r="FH1399" s="16"/>
      <c r="FI1399" s="16"/>
      <c r="FJ1399" s="16"/>
      <c r="FK1399" s="16"/>
      <c r="FL1399" s="16"/>
      <c r="FM1399" s="16"/>
      <c r="FN1399" s="16"/>
      <c r="FO1399" s="16"/>
      <c r="FP1399" s="16"/>
      <c r="FQ1399" s="16"/>
      <c r="FR1399" s="16"/>
      <c r="FS1399" s="16"/>
      <c r="FT1399" s="16"/>
      <c r="FU1399" s="16"/>
      <c r="FV1399" s="16"/>
      <c r="FW1399" s="16"/>
      <c r="FX1399" s="16"/>
      <c r="FY1399" s="16"/>
      <c r="FZ1399" s="16"/>
      <c r="GA1399" s="16"/>
      <c r="GB1399" s="16"/>
      <c r="GC1399" s="16"/>
      <c r="GD1399" s="16"/>
      <c r="GE1399" s="16"/>
      <c r="GF1399" s="16"/>
      <c r="GG1399" s="16"/>
      <c r="GH1399" s="16"/>
      <c r="GI1399" s="16"/>
      <c r="GJ1399" s="16"/>
      <c r="GK1399" s="16"/>
      <c r="GL1399" s="16"/>
      <c r="GM1399" s="16"/>
      <c r="GN1399" s="16"/>
      <c r="GO1399" s="16"/>
      <c r="GP1399" s="16"/>
      <c r="GQ1399" s="16"/>
      <c r="GR1399" s="16"/>
      <c r="GS1399" s="16"/>
      <c r="GT1399" s="16"/>
      <c r="GU1399" s="16"/>
      <c r="GV1399" s="16"/>
      <c r="GW1399" s="16"/>
      <c r="GX1399" s="16"/>
      <c r="GY1399" s="16"/>
      <c r="GZ1399" s="16"/>
      <c r="HA1399" s="16"/>
      <c r="HB1399" s="16"/>
      <c r="HC1399" s="16"/>
      <c r="HD1399" s="16"/>
      <c r="HE1399" s="16"/>
      <c r="HF1399" s="16"/>
      <c r="HG1399" s="16"/>
      <c r="HH1399" s="16"/>
      <c r="HI1399" s="16"/>
      <c r="HJ1399" s="16"/>
      <c r="HK1399" s="16"/>
      <c r="HL1399" s="16"/>
      <c r="HM1399" s="16"/>
      <c r="HN1399" s="16"/>
      <c r="HO1399" s="16"/>
      <c r="HP1399" s="16"/>
      <c r="HQ1399" s="16"/>
      <c r="HR1399" s="16"/>
      <c r="HS1399" s="16"/>
      <c r="HT1399" s="16"/>
      <c r="HU1399" s="16"/>
      <c r="HV1399" s="16"/>
      <c r="HW1399" s="16"/>
      <c r="HX1399" s="16"/>
      <c r="HY1399" s="16"/>
      <c r="HZ1399" s="16"/>
      <c r="IA1399" s="16"/>
      <c r="IB1399" s="16"/>
      <c r="IC1399" s="16"/>
      <c r="ID1399" s="16"/>
      <c r="IE1399" s="16"/>
      <c r="IF1399" s="16"/>
      <c r="IG1399" s="16"/>
      <c r="IH1399" s="16"/>
      <c r="II1399" s="16"/>
      <c r="IJ1399" s="16"/>
      <c r="IK1399" s="16"/>
      <c r="IL1399" s="16"/>
      <c r="IM1399" s="16"/>
      <c r="IN1399" s="16"/>
      <c r="IO1399" s="16"/>
      <c r="IP1399" s="16"/>
      <c r="IQ1399" s="16"/>
      <c r="IR1399" s="16"/>
      <c r="IS1399" s="16"/>
      <c r="IT1399" s="16"/>
      <c r="IU1399" s="16"/>
      <c r="IV1399" s="16"/>
      <c r="IW1399" s="16"/>
      <c r="IX1399" s="16"/>
      <c r="IY1399" s="16"/>
      <c r="IZ1399" s="16"/>
      <c r="JA1399" s="16"/>
      <c r="JB1399" s="16"/>
      <c r="JC1399" s="16"/>
      <c r="JD1399" s="16"/>
      <c r="JE1399" s="16"/>
      <c r="JF1399" s="16"/>
      <c r="JG1399" s="16"/>
      <c r="JH1399" s="16"/>
      <c r="JI1399" s="16"/>
      <c r="JJ1399" s="16"/>
      <c r="JK1399" s="16"/>
      <c r="JL1399" s="16"/>
      <c r="JM1399" s="16"/>
      <c r="JN1399" s="16"/>
      <c r="JO1399" s="16"/>
      <c r="JP1399" s="16"/>
    </row>
    <row r="1400" spans="2:276" s="18" customFormat="1" ht="15.75" customHeight="1" x14ac:dyDescent="0.25">
      <c r="B1400" s="16"/>
      <c r="C1400" s="16"/>
      <c r="D1400" s="16"/>
      <c r="E1400" s="16"/>
      <c r="F1400" s="16"/>
      <c r="G1400" s="16"/>
      <c r="H1400" s="16"/>
      <c r="I1400" s="16"/>
      <c r="J1400" s="16"/>
      <c r="K1400" s="16"/>
      <c r="L1400" s="16"/>
      <c r="M1400" s="16"/>
      <c r="N1400" s="16"/>
      <c r="O1400" s="16"/>
      <c r="P1400" s="16"/>
      <c r="Q1400" s="16"/>
      <c r="R1400" s="16"/>
      <c r="S1400" s="16"/>
      <c r="T1400" s="16"/>
      <c r="U1400" s="16"/>
      <c r="V1400" s="16"/>
      <c r="W1400" s="16"/>
      <c r="X1400" s="16"/>
      <c r="Y1400" s="16"/>
      <c r="Z1400" s="16"/>
      <c r="AA1400" s="16"/>
      <c r="AB1400" s="16"/>
      <c r="AC1400" s="16"/>
      <c r="AD1400" s="16"/>
      <c r="AE1400" s="16"/>
      <c r="AF1400" s="16"/>
      <c r="AG1400" s="16"/>
      <c r="AH1400" s="16"/>
      <c r="AI1400" s="16"/>
      <c r="AJ1400" s="16"/>
      <c r="AK1400" s="16"/>
      <c r="AL1400" s="16"/>
      <c r="AM1400" s="16"/>
      <c r="AN1400" s="16"/>
      <c r="AO1400" s="16"/>
      <c r="AP1400" s="16"/>
      <c r="AQ1400" s="16"/>
      <c r="AR1400" s="16"/>
      <c r="AS1400" s="16"/>
      <c r="AT1400" s="16"/>
      <c r="AU1400" s="16"/>
      <c r="AV1400" s="16"/>
      <c r="AW1400" s="16"/>
      <c r="AX1400" s="16"/>
      <c r="AY1400" s="16"/>
      <c r="AZ1400" s="16"/>
      <c r="BA1400" s="16"/>
      <c r="BB1400" s="16"/>
      <c r="BC1400" s="16"/>
      <c r="BD1400" s="16"/>
      <c r="BE1400" s="16"/>
      <c r="BF1400" s="16"/>
      <c r="BG1400" s="16"/>
      <c r="BH1400" s="16"/>
      <c r="BI1400" s="16"/>
      <c r="BJ1400" s="16"/>
      <c r="BK1400" s="16"/>
      <c r="BL1400" s="16"/>
      <c r="BM1400" s="16"/>
      <c r="BN1400" s="16"/>
      <c r="BO1400" s="16"/>
      <c r="BP1400" s="16"/>
      <c r="BQ1400" s="16"/>
      <c r="BR1400" s="16"/>
      <c r="BS1400" s="16"/>
      <c r="BT1400" s="16"/>
      <c r="BU1400" s="16"/>
      <c r="BV1400" s="16"/>
      <c r="BW1400" s="16"/>
      <c r="BX1400" s="16"/>
      <c r="BY1400" s="16"/>
      <c r="BZ1400" s="16"/>
      <c r="CA1400" s="16"/>
      <c r="CB1400" s="16"/>
      <c r="CC1400" s="16"/>
      <c r="CD1400" s="16"/>
      <c r="CE1400" s="16"/>
      <c r="CF1400" s="16"/>
      <c r="CG1400" s="16"/>
      <c r="CH1400" s="16"/>
      <c r="CI1400" s="16"/>
      <c r="CJ1400" s="16"/>
      <c r="CK1400" s="16"/>
      <c r="CL1400" s="16"/>
      <c r="CM1400" s="16"/>
      <c r="CN1400" s="16"/>
      <c r="CO1400" s="16"/>
      <c r="CP1400" s="16"/>
      <c r="CQ1400" s="16"/>
      <c r="CR1400" s="16"/>
      <c r="CS1400" s="16"/>
      <c r="CT1400" s="16"/>
      <c r="CU1400" s="16"/>
      <c r="CV1400" s="16"/>
      <c r="CW1400" s="16"/>
      <c r="CX1400" s="16"/>
      <c r="CY1400" s="16"/>
      <c r="CZ1400" s="16"/>
      <c r="DA1400" s="16"/>
      <c r="DB1400" s="16"/>
      <c r="DC1400" s="16"/>
      <c r="DD1400" s="16"/>
      <c r="DE1400" s="16"/>
      <c r="DF1400" s="16"/>
      <c r="DG1400" s="16"/>
      <c r="DH1400" s="16"/>
      <c r="DI1400" s="16"/>
      <c r="DJ1400" s="16"/>
      <c r="DK1400" s="16"/>
      <c r="DL1400" s="16"/>
      <c r="DM1400" s="16"/>
      <c r="DN1400" s="16"/>
      <c r="DO1400" s="16"/>
      <c r="DP1400" s="16"/>
      <c r="DQ1400" s="16"/>
      <c r="DR1400" s="16"/>
      <c r="DS1400" s="16"/>
      <c r="DT1400" s="16"/>
      <c r="DU1400" s="16"/>
      <c r="DV1400" s="16"/>
      <c r="DW1400" s="16"/>
      <c r="DX1400" s="16"/>
      <c r="DY1400" s="16"/>
      <c r="DZ1400" s="16"/>
      <c r="EA1400" s="16"/>
      <c r="EB1400" s="16"/>
      <c r="EC1400" s="16"/>
      <c r="ED1400" s="16"/>
      <c r="EE1400" s="16"/>
      <c r="EF1400" s="16"/>
      <c r="EG1400" s="16"/>
      <c r="EH1400" s="16"/>
      <c r="EI1400" s="16"/>
      <c r="EJ1400" s="16"/>
      <c r="EK1400" s="16"/>
      <c r="EL1400" s="16"/>
      <c r="EM1400" s="16"/>
      <c r="EN1400" s="16"/>
      <c r="EO1400" s="16"/>
      <c r="EP1400" s="16"/>
      <c r="EQ1400" s="16"/>
      <c r="ER1400" s="16"/>
      <c r="ES1400" s="16"/>
      <c r="ET1400" s="16"/>
      <c r="EU1400" s="16"/>
      <c r="EV1400" s="16"/>
      <c r="EW1400" s="16"/>
      <c r="EX1400" s="16"/>
      <c r="EY1400" s="16"/>
      <c r="EZ1400" s="16"/>
      <c r="FA1400" s="16"/>
      <c r="FB1400" s="16"/>
      <c r="FC1400" s="16"/>
      <c r="FD1400" s="16"/>
      <c r="FE1400" s="16"/>
      <c r="FF1400" s="16"/>
      <c r="FG1400" s="16"/>
      <c r="FH1400" s="16"/>
      <c r="FI1400" s="16"/>
      <c r="FJ1400" s="16"/>
      <c r="FK1400" s="16"/>
      <c r="FL1400" s="16"/>
      <c r="FM1400" s="16"/>
      <c r="FN1400" s="16"/>
      <c r="FO1400" s="16"/>
      <c r="FP1400" s="16"/>
      <c r="FQ1400" s="16"/>
      <c r="FR1400" s="16"/>
      <c r="FS1400" s="16"/>
      <c r="FT1400" s="16"/>
      <c r="FU1400" s="16"/>
      <c r="FV1400" s="16"/>
      <c r="FW1400" s="16"/>
      <c r="FX1400" s="16"/>
      <c r="FY1400" s="16"/>
      <c r="FZ1400" s="16"/>
      <c r="GA1400" s="16"/>
      <c r="GB1400" s="16"/>
      <c r="GC1400" s="16"/>
      <c r="GD1400" s="16"/>
      <c r="GE1400" s="16"/>
      <c r="GF1400" s="16"/>
      <c r="GG1400" s="16"/>
      <c r="GH1400" s="16"/>
      <c r="GI1400" s="16"/>
      <c r="GJ1400" s="16"/>
      <c r="GK1400" s="16"/>
      <c r="GL1400" s="16"/>
      <c r="GM1400" s="16"/>
      <c r="GN1400" s="16"/>
      <c r="GO1400" s="16"/>
      <c r="GP1400" s="16"/>
      <c r="GQ1400" s="16"/>
      <c r="GR1400" s="16"/>
      <c r="GS1400" s="16"/>
      <c r="GT1400" s="16"/>
      <c r="GU1400" s="16"/>
      <c r="GV1400" s="16"/>
      <c r="GW1400" s="16"/>
      <c r="GX1400" s="16"/>
      <c r="GY1400" s="16"/>
      <c r="GZ1400" s="16"/>
      <c r="HA1400" s="16"/>
      <c r="HB1400" s="16"/>
      <c r="HC1400" s="16"/>
      <c r="HD1400" s="16"/>
      <c r="HE1400" s="16"/>
      <c r="HF1400" s="16"/>
      <c r="HG1400" s="16"/>
      <c r="HH1400" s="16"/>
      <c r="HI1400" s="16"/>
      <c r="HJ1400" s="16"/>
      <c r="HK1400" s="16"/>
      <c r="HL1400" s="16"/>
      <c r="HM1400" s="16"/>
      <c r="HN1400" s="16"/>
      <c r="HO1400" s="16"/>
      <c r="HP1400" s="16"/>
      <c r="HQ1400" s="16"/>
      <c r="HR1400" s="16"/>
      <c r="HS1400" s="16"/>
      <c r="HT1400" s="16"/>
      <c r="HU1400" s="16"/>
      <c r="HV1400" s="16"/>
      <c r="HW1400" s="16"/>
      <c r="HX1400" s="16"/>
      <c r="HY1400" s="16"/>
      <c r="HZ1400" s="16"/>
      <c r="IA1400" s="16"/>
      <c r="IB1400" s="16"/>
      <c r="IC1400" s="16"/>
      <c r="ID1400" s="16"/>
      <c r="IE1400" s="16"/>
      <c r="IF1400" s="16"/>
      <c r="IG1400" s="16"/>
      <c r="IH1400" s="16"/>
      <c r="II1400" s="16"/>
      <c r="IJ1400" s="16"/>
      <c r="IK1400" s="16"/>
      <c r="IL1400" s="16"/>
      <c r="IM1400" s="16"/>
      <c r="IN1400" s="16"/>
      <c r="IO1400" s="16"/>
      <c r="IP1400" s="16"/>
      <c r="IQ1400" s="16"/>
      <c r="IR1400" s="16"/>
      <c r="IS1400" s="16"/>
      <c r="IT1400" s="16"/>
      <c r="IU1400" s="16"/>
      <c r="IV1400" s="16"/>
      <c r="IW1400" s="16"/>
      <c r="IX1400" s="16"/>
      <c r="IY1400" s="16"/>
      <c r="IZ1400" s="16"/>
      <c r="JA1400" s="16"/>
      <c r="JB1400" s="16"/>
      <c r="JC1400" s="16"/>
      <c r="JD1400" s="16"/>
      <c r="JE1400" s="16"/>
      <c r="JF1400" s="16"/>
      <c r="JG1400" s="16"/>
      <c r="JH1400" s="16"/>
      <c r="JI1400" s="16"/>
      <c r="JJ1400" s="16"/>
      <c r="JK1400" s="16"/>
      <c r="JL1400" s="16"/>
      <c r="JM1400" s="16"/>
      <c r="JN1400" s="16"/>
      <c r="JO1400" s="16"/>
      <c r="JP1400" s="16"/>
    </row>
    <row r="1401" spans="2:276" s="18" customFormat="1" ht="15.75" customHeight="1" x14ac:dyDescent="0.25">
      <c r="B1401" s="16"/>
      <c r="C1401" s="16"/>
      <c r="D1401" s="16"/>
      <c r="E1401" s="16"/>
      <c r="F1401" s="16"/>
      <c r="G1401" s="16"/>
      <c r="H1401" s="16"/>
      <c r="I1401" s="16"/>
      <c r="J1401" s="16"/>
      <c r="K1401" s="16"/>
      <c r="L1401" s="16"/>
      <c r="M1401" s="16"/>
      <c r="N1401" s="16"/>
      <c r="O1401" s="16"/>
      <c r="P1401" s="16"/>
      <c r="Q1401" s="16"/>
      <c r="R1401" s="16"/>
      <c r="S1401" s="16"/>
      <c r="T1401" s="16"/>
      <c r="U1401" s="16"/>
      <c r="V1401" s="16"/>
      <c r="W1401" s="16"/>
      <c r="X1401" s="16"/>
      <c r="Y1401" s="16"/>
      <c r="Z1401" s="16"/>
      <c r="AA1401" s="16"/>
      <c r="AB1401" s="16"/>
      <c r="AC1401" s="16"/>
      <c r="AD1401" s="16"/>
      <c r="AE1401" s="16"/>
      <c r="AF1401" s="16"/>
      <c r="AG1401" s="16"/>
      <c r="AH1401" s="16"/>
      <c r="AI1401" s="16"/>
      <c r="AJ1401" s="16"/>
      <c r="AK1401" s="16"/>
      <c r="AL1401" s="16"/>
      <c r="AM1401" s="16"/>
      <c r="AN1401" s="16"/>
      <c r="AO1401" s="16"/>
      <c r="AP1401" s="16"/>
      <c r="AQ1401" s="16"/>
      <c r="AR1401" s="16"/>
      <c r="AS1401" s="16"/>
      <c r="AT1401" s="16"/>
      <c r="AU1401" s="16"/>
      <c r="AV1401" s="16"/>
      <c r="AW1401" s="16"/>
      <c r="AX1401" s="16"/>
      <c r="AY1401" s="16"/>
      <c r="AZ1401" s="16"/>
      <c r="BA1401" s="16"/>
      <c r="BB1401" s="16"/>
      <c r="BC1401" s="16"/>
      <c r="BD1401" s="16"/>
      <c r="BE1401" s="16"/>
      <c r="BF1401" s="16"/>
      <c r="BG1401" s="16"/>
      <c r="BH1401" s="16"/>
      <c r="BI1401" s="16"/>
      <c r="BJ1401" s="16"/>
      <c r="BK1401" s="16"/>
      <c r="BL1401" s="16"/>
      <c r="BM1401" s="16"/>
      <c r="BN1401" s="16"/>
      <c r="BO1401" s="16"/>
      <c r="BP1401" s="16"/>
      <c r="BQ1401" s="16"/>
      <c r="BR1401" s="16"/>
      <c r="BS1401" s="16"/>
      <c r="BT1401" s="16"/>
      <c r="BU1401" s="16"/>
      <c r="BV1401" s="16"/>
      <c r="BW1401" s="16"/>
      <c r="BX1401" s="16"/>
      <c r="BY1401" s="16"/>
      <c r="BZ1401" s="16"/>
      <c r="CA1401" s="16"/>
      <c r="CB1401" s="16"/>
      <c r="CC1401" s="16"/>
      <c r="CD1401" s="16"/>
      <c r="CE1401" s="16"/>
      <c r="CF1401" s="16"/>
      <c r="CG1401" s="16"/>
      <c r="CH1401" s="16"/>
      <c r="CI1401" s="16"/>
      <c r="CJ1401" s="16"/>
      <c r="CK1401" s="16"/>
      <c r="CL1401" s="16"/>
      <c r="CM1401" s="16"/>
      <c r="CN1401" s="16"/>
      <c r="CO1401" s="16"/>
      <c r="CP1401" s="16"/>
      <c r="CQ1401" s="16"/>
      <c r="CR1401" s="16"/>
      <c r="CS1401" s="16"/>
      <c r="CT1401" s="16"/>
      <c r="CU1401" s="16"/>
      <c r="CV1401" s="16"/>
      <c r="CW1401" s="16"/>
      <c r="CX1401" s="16"/>
      <c r="CY1401" s="16"/>
      <c r="CZ1401" s="16"/>
      <c r="DA1401" s="16"/>
      <c r="DB1401" s="16"/>
      <c r="DC1401" s="16"/>
      <c r="DD1401" s="16"/>
      <c r="DE1401" s="16"/>
      <c r="DF1401" s="16"/>
      <c r="DG1401" s="16"/>
      <c r="DH1401" s="16"/>
      <c r="DI1401" s="16"/>
      <c r="DJ1401" s="16"/>
      <c r="DK1401" s="16"/>
      <c r="DL1401" s="16"/>
      <c r="DM1401" s="16"/>
      <c r="DN1401" s="16"/>
      <c r="DO1401" s="16"/>
      <c r="DP1401" s="16"/>
      <c r="DQ1401" s="16"/>
      <c r="DR1401" s="16"/>
      <c r="DS1401" s="16"/>
      <c r="DT1401" s="16"/>
      <c r="DU1401" s="16"/>
      <c r="DV1401" s="16"/>
      <c r="DW1401" s="16"/>
      <c r="DX1401" s="16"/>
      <c r="DY1401" s="16"/>
      <c r="DZ1401" s="16"/>
      <c r="EA1401" s="16"/>
      <c r="EB1401" s="16"/>
      <c r="EC1401" s="16"/>
      <c r="ED1401" s="16"/>
      <c r="EE1401" s="16"/>
      <c r="EF1401" s="16"/>
      <c r="EG1401" s="16"/>
      <c r="EH1401" s="16"/>
      <c r="EI1401" s="16"/>
      <c r="EJ1401" s="16"/>
      <c r="EK1401" s="16"/>
      <c r="EL1401" s="16"/>
      <c r="EM1401" s="16"/>
      <c r="EN1401" s="16"/>
      <c r="EO1401" s="16"/>
      <c r="EP1401" s="16"/>
      <c r="EQ1401" s="16"/>
      <c r="ER1401" s="16"/>
      <c r="ES1401" s="16"/>
      <c r="ET1401" s="16"/>
      <c r="EU1401" s="16"/>
      <c r="EV1401" s="16"/>
      <c r="EW1401" s="16"/>
      <c r="EX1401" s="16"/>
      <c r="EY1401" s="16"/>
      <c r="EZ1401" s="16"/>
      <c r="FA1401" s="16"/>
      <c r="FB1401" s="16"/>
      <c r="FC1401" s="16"/>
      <c r="FD1401" s="16"/>
      <c r="FE1401" s="16"/>
      <c r="FF1401" s="16"/>
      <c r="FG1401" s="16"/>
      <c r="FH1401" s="16"/>
      <c r="FI1401" s="16"/>
      <c r="FJ1401" s="16"/>
      <c r="FK1401" s="16"/>
      <c r="FL1401" s="16"/>
      <c r="FM1401" s="16"/>
      <c r="FN1401" s="16"/>
      <c r="FO1401" s="16"/>
      <c r="FP1401" s="16"/>
      <c r="FQ1401" s="16"/>
      <c r="FR1401" s="16"/>
      <c r="FS1401" s="16"/>
      <c r="FT1401" s="16"/>
      <c r="FU1401" s="16"/>
      <c r="FV1401" s="16"/>
      <c r="FW1401" s="16"/>
      <c r="FX1401" s="16"/>
      <c r="FY1401" s="16"/>
      <c r="FZ1401" s="16"/>
      <c r="GA1401" s="16"/>
      <c r="GB1401" s="16"/>
      <c r="GC1401" s="16"/>
      <c r="GD1401" s="16"/>
      <c r="GE1401" s="16"/>
      <c r="GF1401" s="16"/>
      <c r="GG1401" s="16"/>
      <c r="GH1401" s="16"/>
      <c r="GI1401" s="16"/>
      <c r="GJ1401" s="16"/>
      <c r="GK1401" s="16"/>
      <c r="GL1401" s="16"/>
      <c r="GM1401" s="16"/>
      <c r="GN1401" s="16"/>
      <c r="GO1401" s="16"/>
      <c r="GP1401" s="16"/>
      <c r="GQ1401" s="16"/>
      <c r="GR1401" s="16"/>
      <c r="GS1401" s="16"/>
      <c r="GT1401" s="16"/>
      <c r="GU1401" s="16"/>
      <c r="GV1401" s="16"/>
      <c r="GW1401" s="16"/>
      <c r="GX1401" s="16"/>
      <c r="GY1401" s="16"/>
      <c r="GZ1401" s="16"/>
      <c r="HA1401" s="16"/>
      <c r="HB1401" s="16"/>
      <c r="HC1401" s="16"/>
      <c r="HD1401" s="16"/>
      <c r="HE1401" s="16"/>
      <c r="HF1401" s="16"/>
      <c r="HG1401" s="16"/>
      <c r="HH1401" s="16"/>
      <c r="HI1401" s="16"/>
      <c r="HJ1401" s="16"/>
      <c r="HK1401" s="16"/>
      <c r="HL1401" s="16"/>
      <c r="HM1401" s="16"/>
      <c r="HN1401" s="16"/>
      <c r="HO1401" s="16"/>
      <c r="HP1401" s="16"/>
      <c r="HQ1401" s="16"/>
      <c r="HR1401" s="16"/>
      <c r="HS1401" s="16"/>
      <c r="HT1401" s="16"/>
      <c r="HU1401" s="16"/>
      <c r="HV1401" s="16"/>
      <c r="HW1401" s="16"/>
      <c r="HX1401" s="16"/>
      <c r="HY1401" s="16"/>
      <c r="HZ1401" s="16"/>
      <c r="IA1401" s="16"/>
      <c r="IB1401" s="16"/>
      <c r="IC1401" s="16"/>
      <c r="ID1401" s="16"/>
      <c r="IE1401" s="16"/>
      <c r="IF1401" s="16"/>
      <c r="IG1401" s="16"/>
      <c r="IH1401" s="16"/>
      <c r="II1401" s="16"/>
      <c r="IJ1401" s="16"/>
      <c r="IK1401" s="16"/>
      <c r="IL1401" s="16"/>
      <c r="IM1401" s="16"/>
      <c r="IN1401" s="16"/>
      <c r="IO1401" s="16"/>
      <c r="IP1401" s="16"/>
      <c r="IQ1401" s="16"/>
      <c r="IR1401" s="16"/>
      <c r="IS1401" s="16"/>
      <c r="IT1401" s="16"/>
      <c r="IU1401" s="16"/>
      <c r="IV1401" s="16"/>
      <c r="IW1401" s="16"/>
      <c r="IX1401" s="16"/>
      <c r="IY1401" s="16"/>
      <c r="IZ1401" s="16"/>
      <c r="JA1401" s="16"/>
      <c r="JB1401" s="16"/>
      <c r="JC1401" s="16"/>
      <c r="JD1401" s="16"/>
      <c r="JE1401" s="16"/>
      <c r="JF1401" s="16"/>
      <c r="JG1401" s="16"/>
      <c r="JH1401" s="16"/>
      <c r="JI1401" s="16"/>
      <c r="JJ1401" s="16"/>
      <c r="JK1401" s="16"/>
      <c r="JL1401" s="16"/>
      <c r="JM1401" s="16"/>
      <c r="JN1401" s="16"/>
      <c r="JO1401" s="16"/>
      <c r="JP1401" s="16"/>
    </row>
    <row r="1402" spans="2:276" s="18" customFormat="1" ht="15.75" customHeight="1" x14ac:dyDescent="0.25">
      <c r="B1402" s="16"/>
      <c r="C1402" s="16"/>
      <c r="D1402" s="16"/>
      <c r="E1402" s="16"/>
      <c r="F1402" s="16"/>
      <c r="G1402" s="16"/>
      <c r="H1402" s="16"/>
      <c r="I1402" s="16"/>
      <c r="J1402" s="16"/>
      <c r="K1402" s="16"/>
      <c r="L1402" s="16"/>
      <c r="M1402" s="16"/>
      <c r="N1402" s="16"/>
      <c r="O1402" s="16"/>
      <c r="P1402" s="16"/>
      <c r="Q1402" s="16"/>
      <c r="R1402" s="16"/>
      <c r="S1402" s="16"/>
      <c r="T1402" s="16"/>
      <c r="U1402" s="16"/>
      <c r="V1402" s="16"/>
      <c r="W1402" s="16"/>
      <c r="X1402" s="16"/>
      <c r="Y1402" s="16"/>
      <c r="Z1402" s="16"/>
      <c r="AA1402" s="16"/>
      <c r="AB1402" s="16"/>
      <c r="AC1402" s="16"/>
      <c r="AD1402" s="16"/>
      <c r="AE1402" s="16"/>
      <c r="AF1402" s="16"/>
      <c r="AG1402" s="16"/>
      <c r="AH1402" s="16"/>
      <c r="AI1402" s="16"/>
      <c r="AJ1402" s="16"/>
      <c r="AK1402" s="16"/>
      <c r="AL1402" s="16"/>
      <c r="AM1402" s="16"/>
      <c r="AN1402" s="16"/>
      <c r="AO1402" s="16"/>
      <c r="AP1402" s="16"/>
      <c r="AQ1402" s="16"/>
      <c r="AR1402" s="16"/>
      <c r="AS1402" s="16"/>
      <c r="AT1402" s="16"/>
      <c r="AU1402" s="16"/>
      <c r="AV1402" s="16"/>
      <c r="AW1402" s="16"/>
      <c r="AX1402" s="16"/>
      <c r="AY1402" s="16"/>
      <c r="AZ1402" s="16"/>
      <c r="BA1402" s="16"/>
      <c r="BB1402" s="16"/>
      <c r="BC1402" s="16"/>
      <c r="BD1402" s="16"/>
      <c r="BE1402" s="16"/>
      <c r="BF1402" s="16"/>
      <c r="BG1402" s="16"/>
      <c r="BH1402" s="16"/>
      <c r="BI1402" s="16"/>
      <c r="BJ1402" s="16"/>
      <c r="BK1402" s="16"/>
      <c r="BL1402" s="16"/>
      <c r="BM1402" s="16"/>
      <c r="BN1402" s="16"/>
      <c r="BO1402" s="16"/>
      <c r="BP1402" s="16"/>
      <c r="BQ1402" s="16"/>
      <c r="BR1402" s="16"/>
      <c r="BS1402" s="16"/>
      <c r="BT1402" s="16"/>
      <c r="BU1402" s="16"/>
      <c r="BV1402" s="16"/>
      <c r="BW1402" s="16"/>
      <c r="BX1402" s="16"/>
      <c r="BY1402" s="16"/>
      <c r="BZ1402" s="16"/>
      <c r="CA1402" s="16"/>
      <c r="CB1402" s="16"/>
      <c r="CC1402" s="16"/>
      <c r="CD1402" s="16"/>
      <c r="CE1402" s="16"/>
      <c r="CF1402" s="16"/>
      <c r="CG1402" s="16"/>
      <c r="CH1402" s="16"/>
      <c r="CI1402" s="16"/>
      <c r="CJ1402" s="16"/>
      <c r="CK1402" s="16"/>
      <c r="CL1402" s="16"/>
      <c r="CM1402" s="16"/>
      <c r="CN1402" s="16"/>
      <c r="CO1402" s="16"/>
      <c r="CP1402" s="16"/>
      <c r="CQ1402" s="16"/>
      <c r="CR1402" s="16"/>
      <c r="CS1402" s="16"/>
      <c r="CT1402" s="16"/>
      <c r="CU1402" s="16"/>
      <c r="CV1402" s="16"/>
      <c r="CW1402" s="16"/>
      <c r="CX1402" s="16"/>
      <c r="CY1402" s="16"/>
      <c r="CZ1402" s="16"/>
      <c r="DA1402" s="16"/>
      <c r="DB1402" s="16"/>
      <c r="DC1402" s="16"/>
      <c r="DD1402" s="16"/>
      <c r="DE1402" s="16"/>
      <c r="DF1402" s="16"/>
      <c r="DG1402" s="16"/>
      <c r="DH1402" s="16"/>
      <c r="DI1402" s="16"/>
      <c r="DJ1402" s="16"/>
      <c r="DK1402" s="16"/>
      <c r="DL1402" s="16"/>
      <c r="DM1402" s="16"/>
      <c r="DN1402" s="16"/>
      <c r="DO1402" s="16"/>
      <c r="DP1402" s="16"/>
      <c r="DQ1402" s="16"/>
      <c r="DR1402" s="16"/>
      <c r="DS1402" s="16"/>
      <c r="DT1402" s="16"/>
      <c r="DU1402" s="16"/>
      <c r="DV1402" s="16"/>
      <c r="DW1402" s="16"/>
      <c r="DX1402" s="16"/>
      <c r="DY1402" s="16"/>
      <c r="DZ1402" s="16"/>
      <c r="EA1402" s="16"/>
      <c r="EB1402" s="16"/>
      <c r="EC1402" s="16"/>
      <c r="ED1402" s="16"/>
      <c r="EE1402" s="16"/>
      <c r="EF1402" s="16"/>
      <c r="EG1402" s="16"/>
      <c r="EH1402" s="16"/>
      <c r="EI1402" s="16"/>
      <c r="EJ1402" s="16"/>
      <c r="EK1402" s="16"/>
      <c r="EL1402" s="16"/>
      <c r="EM1402" s="16"/>
      <c r="EN1402" s="16"/>
      <c r="EO1402" s="16"/>
      <c r="EP1402" s="16"/>
      <c r="EQ1402" s="16"/>
      <c r="ER1402" s="16"/>
      <c r="ES1402" s="16"/>
      <c r="ET1402" s="16"/>
      <c r="EU1402" s="16"/>
      <c r="EV1402" s="16"/>
      <c r="EW1402" s="16"/>
      <c r="EX1402" s="16"/>
      <c r="EY1402" s="16"/>
      <c r="EZ1402" s="16"/>
      <c r="FA1402" s="16"/>
      <c r="FB1402" s="16"/>
      <c r="FC1402" s="16"/>
      <c r="FD1402" s="16"/>
      <c r="FE1402" s="16"/>
      <c r="FF1402" s="16"/>
      <c r="FG1402" s="16"/>
      <c r="FH1402" s="16"/>
      <c r="FI1402" s="16"/>
      <c r="FJ1402" s="16"/>
      <c r="FK1402" s="16"/>
      <c r="FL1402" s="16"/>
      <c r="FM1402" s="16"/>
      <c r="FN1402" s="16"/>
      <c r="FO1402" s="16"/>
      <c r="FP1402" s="16"/>
      <c r="FQ1402" s="16"/>
      <c r="FR1402" s="16"/>
      <c r="FS1402" s="16"/>
      <c r="FT1402" s="16"/>
      <c r="FU1402" s="16"/>
      <c r="FV1402" s="16"/>
      <c r="FW1402" s="16"/>
      <c r="FX1402" s="16"/>
      <c r="FY1402" s="16"/>
      <c r="FZ1402" s="16"/>
      <c r="GA1402" s="16"/>
      <c r="GB1402" s="16"/>
      <c r="GC1402" s="16"/>
      <c r="GD1402" s="16"/>
      <c r="GE1402" s="16"/>
      <c r="GF1402" s="16"/>
      <c r="GG1402" s="16"/>
      <c r="GH1402" s="16"/>
      <c r="GI1402" s="16"/>
      <c r="GJ1402" s="16"/>
      <c r="GK1402" s="16"/>
      <c r="GL1402" s="16"/>
      <c r="GM1402" s="16"/>
      <c r="GN1402" s="16"/>
      <c r="GO1402" s="16"/>
      <c r="GP1402" s="16"/>
      <c r="GQ1402" s="16"/>
      <c r="GR1402" s="16"/>
      <c r="GS1402" s="16"/>
      <c r="GT1402" s="16"/>
      <c r="GU1402" s="16"/>
      <c r="GV1402" s="16"/>
      <c r="GW1402" s="16"/>
      <c r="GX1402" s="16"/>
      <c r="GY1402" s="16"/>
      <c r="GZ1402" s="16"/>
      <c r="HA1402" s="16"/>
      <c r="HB1402" s="16"/>
      <c r="HC1402" s="16"/>
      <c r="HD1402" s="16"/>
      <c r="HE1402" s="16"/>
      <c r="HF1402" s="16"/>
      <c r="HG1402" s="16"/>
      <c r="HH1402" s="16"/>
      <c r="HI1402" s="16"/>
      <c r="HJ1402" s="16"/>
      <c r="HK1402" s="16"/>
      <c r="HL1402" s="16"/>
      <c r="HM1402" s="16"/>
      <c r="HN1402" s="16"/>
      <c r="HO1402" s="16"/>
      <c r="HP1402" s="16"/>
      <c r="HQ1402" s="16"/>
      <c r="HR1402" s="16"/>
      <c r="HS1402" s="16"/>
      <c r="HT1402" s="16"/>
      <c r="HU1402" s="16"/>
      <c r="HV1402" s="16"/>
      <c r="HW1402" s="16"/>
      <c r="HX1402" s="16"/>
      <c r="HY1402" s="16"/>
      <c r="HZ1402" s="16"/>
      <c r="IA1402" s="16"/>
      <c r="IB1402" s="16"/>
      <c r="IC1402" s="16"/>
      <c r="ID1402" s="16"/>
      <c r="IE1402" s="16"/>
      <c r="IF1402" s="16"/>
      <c r="IG1402" s="16"/>
      <c r="IH1402" s="16"/>
      <c r="II1402" s="16"/>
      <c r="IJ1402" s="16"/>
      <c r="IK1402" s="16"/>
      <c r="IL1402" s="16"/>
      <c r="IM1402" s="16"/>
      <c r="IN1402" s="16"/>
      <c r="IO1402" s="16"/>
      <c r="IP1402" s="16"/>
      <c r="IQ1402" s="16"/>
      <c r="IR1402" s="16"/>
      <c r="IS1402" s="16"/>
      <c r="IT1402" s="16"/>
      <c r="IU1402" s="16"/>
      <c r="IV1402" s="16"/>
      <c r="IW1402" s="16"/>
      <c r="IX1402" s="16"/>
      <c r="IY1402" s="16"/>
      <c r="IZ1402" s="16"/>
      <c r="JA1402" s="16"/>
      <c r="JB1402" s="16"/>
      <c r="JC1402" s="16"/>
      <c r="JD1402" s="16"/>
      <c r="JE1402" s="16"/>
      <c r="JF1402" s="16"/>
      <c r="JG1402" s="16"/>
      <c r="JH1402" s="16"/>
      <c r="JI1402" s="16"/>
      <c r="JJ1402" s="16"/>
      <c r="JK1402" s="16"/>
      <c r="JL1402" s="16"/>
      <c r="JM1402" s="16"/>
      <c r="JN1402" s="16"/>
      <c r="JO1402" s="16"/>
      <c r="JP1402" s="16"/>
    </row>
    <row r="1403" spans="2:276" s="18" customFormat="1" ht="15.75" customHeight="1" x14ac:dyDescent="0.25">
      <c r="B1403" s="16"/>
      <c r="C1403" s="16"/>
      <c r="D1403" s="16"/>
      <c r="E1403" s="16"/>
      <c r="F1403" s="16"/>
      <c r="G1403" s="16"/>
      <c r="H1403" s="16"/>
      <c r="I1403" s="16"/>
      <c r="J1403" s="16"/>
      <c r="K1403" s="16"/>
      <c r="L1403" s="16"/>
      <c r="M1403" s="16"/>
      <c r="N1403" s="16"/>
      <c r="O1403" s="16"/>
      <c r="P1403" s="16"/>
      <c r="Q1403" s="16"/>
      <c r="R1403" s="16"/>
      <c r="S1403" s="16"/>
      <c r="T1403" s="16"/>
      <c r="U1403" s="16"/>
      <c r="V1403" s="16"/>
      <c r="W1403" s="16"/>
      <c r="X1403" s="16"/>
      <c r="Y1403" s="16"/>
      <c r="Z1403" s="16"/>
      <c r="AA1403" s="16"/>
      <c r="AB1403" s="16"/>
      <c r="AC1403" s="16"/>
      <c r="AD1403" s="16"/>
      <c r="AE1403" s="16"/>
      <c r="AF1403" s="16"/>
      <c r="AG1403" s="16"/>
      <c r="AH1403" s="16"/>
      <c r="AI1403" s="16"/>
      <c r="AJ1403" s="16"/>
      <c r="AK1403" s="16"/>
      <c r="AL1403" s="16"/>
      <c r="AM1403" s="16"/>
      <c r="AN1403" s="16"/>
      <c r="AO1403" s="16"/>
      <c r="AP1403" s="16"/>
      <c r="AQ1403" s="16"/>
      <c r="AR1403" s="16"/>
      <c r="AS1403" s="16"/>
      <c r="AT1403" s="16"/>
      <c r="AU1403" s="16"/>
      <c r="AV1403" s="16"/>
      <c r="AW1403" s="16"/>
      <c r="AX1403" s="16"/>
      <c r="AY1403" s="16"/>
      <c r="AZ1403" s="16"/>
      <c r="BA1403" s="16"/>
      <c r="BB1403" s="16"/>
      <c r="BC1403" s="16"/>
      <c r="BD1403" s="16"/>
      <c r="BE1403" s="16"/>
      <c r="BF1403" s="16"/>
      <c r="BG1403" s="16"/>
      <c r="BH1403" s="16"/>
      <c r="BI1403" s="16"/>
      <c r="BJ1403" s="16"/>
      <c r="BK1403" s="16"/>
      <c r="BL1403" s="16"/>
      <c r="BM1403" s="16"/>
      <c r="BN1403" s="16"/>
      <c r="BO1403" s="16"/>
      <c r="BP1403" s="16"/>
      <c r="BQ1403" s="16"/>
      <c r="BR1403" s="16"/>
      <c r="BS1403" s="16"/>
      <c r="BT1403" s="16"/>
      <c r="BU1403" s="16"/>
      <c r="BV1403" s="16"/>
      <c r="BW1403" s="16"/>
      <c r="BX1403" s="16"/>
      <c r="BY1403" s="16"/>
      <c r="BZ1403" s="16"/>
      <c r="CA1403" s="16"/>
      <c r="CB1403" s="16"/>
      <c r="CC1403" s="16"/>
      <c r="CD1403" s="16"/>
      <c r="CE1403" s="16"/>
      <c r="CF1403" s="16"/>
      <c r="CG1403" s="16"/>
      <c r="CH1403" s="16"/>
      <c r="CI1403" s="16"/>
      <c r="CJ1403" s="16"/>
      <c r="CK1403" s="16"/>
      <c r="CL1403" s="16"/>
      <c r="CM1403" s="16"/>
      <c r="CN1403" s="16"/>
      <c r="CO1403" s="16"/>
      <c r="CP1403" s="16"/>
      <c r="CQ1403" s="16"/>
      <c r="CR1403" s="16"/>
      <c r="CS1403" s="16"/>
      <c r="CT1403" s="16"/>
      <c r="CU1403" s="16"/>
      <c r="CV1403" s="16"/>
      <c r="CW1403" s="16"/>
      <c r="CX1403" s="16"/>
      <c r="CY1403" s="16"/>
      <c r="CZ1403" s="16"/>
      <c r="DA1403" s="16"/>
      <c r="DB1403" s="16"/>
      <c r="DC1403" s="16"/>
      <c r="DD1403" s="16"/>
      <c r="DE1403" s="16"/>
      <c r="DF1403" s="16"/>
      <c r="DG1403" s="16"/>
      <c r="DH1403" s="16"/>
      <c r="DI1403" s="16"/>
      <c r="DJ1403" s="16"/>
      <c r="DK1403" s="16"/>
      <c r="DL1403" s="16"/>
      <c r="DM1403" s="16"/>
      <c r="DN1403" s="16"/>
      <c r="DO1403" s="16"/>
      <c r="DP1403" s="16"/>
      <c r="DQ1403" s="16"/>
      <c r="DR1403" s="16"/>
      <c r="DS1403" s="16"/>
      <c r="DT1403" s="16"/>
      <c r="DU1403" s="16"/>
      <c r="DV1403" s="16"/>
      <c r="DW1403" s="16"/>
      <c r="DX1403" s="16"/>
      <c r="DY1403" s="16"/>
      <c r="DZ1403" s="16"/>
      <c r="EA1403" s="16"/>
      <c r="EB1403" s="16"/>
      <c r="EC1403" s="16"/>
      <c r="ED1403" s="16"/>
      <c r="EE1403" s="16"/>
      <c r="EF1403" s="16"/>
      <c r="EG1403" s="16"/>
      <c r="EH1403" s="16"/>
      <c r="EI1403" s="16"/>
      <c r="EJ1403" s="16"/>
      <c r="EK1403" s="16"/>
      <c r="EL1403" s="16"/>
      <c r="EM1403" s="16"/>
      <c r="EN1403" s="16"/>
      <c r="EO1403" s="16"/>
      <c r="EP1403" s="16"/>
      <c r="EQ1403" s="16"/>
      <c r="ER1403" s="16"/>
      <c r="ES1403" s="16"/>
      <c r="ET1403" s="16"/>
      <c r="EU1403" s="16"/>
      <c r="EV1403" s="16"/>
      <c r="EW1403" s="16"/>
      <c r="EX1403" s="16"/>
      <c r="EY1403" s="16"/>
      <c r="EZ1403" s="16"/>
      <c r="FA1403" s="16"/>
      <c r="FB1403" s="16"/>
      <c r="FC1403" s="16"/>
      <c r="FD1403" s="16"/>
      <c r="FE1403" s="16"/>
      <c r="FF1403" s="16"/>
      <c r="FG1403" s="16"/>
      <c r="FH1403" s="16"/>
      <c r="FI1403" s="16"/>
      <c r="FJ1403" s="16"/>
      <c r="FK1403" s="16"/>
      <c r="FL1403" s="16"/>
      <c r="FM1403" s="16"/>
      <c r="FN1403" s="16"/>
      <c r="FO1403" s="16"/>
      <c r="FP1403" s="16"/>
      <c r="FQ1403" s="16"/>
      <c r="FR1403" s="16"/>
      <c r="FS1403" s="16"/>
      <c r="FT1403" s="16"/>
      <c r="FU1403" s="16"/>
      <c r="FV1403" s="16"/>
      <c r="FW1403" s="16"/>
      <c r="FX1403" s="16"/>
      <c r="FY1403" s="16"/>
      <c r="FZ1403" s="16"/>
      <c r="GA1403" s="16"/>
      <c r="GB1403" s="16"/>
      <c r="GC1403" s="16"/>
      <c r="GD1403" s="16"/>
      <c r="GE1403" s="16"/>
      <c r="GF1403" s="16"/>
      <c r="GG1403" s="16"/>
      <c r="GH1403" s="16"/>
      <c r="GI1403" s="16"/>
      <c r="GJ1403" s="16"/>
      <c r="GK1403" s="16"/>
      <c r="GL1403" s="16"/>
      <c r="GM1403" s="16"/>
      <c r="GN1403" s="16"/>
      <c r="GO1403" s="16"/>
      <c r="GP1403" s="16"/>
      <c r="GQ1403" s="16"/>
      <c r="GR1403" s="16"/>
      <c r="GS1403" s="16"/>
      <c r="GT1403" s="16"/>
      <c r="GU1403" s="16"/>
      <c r="GV1403" s="16"/>
      <c r="GW1403" s="16"/>
      <c r="GX1403" s="16"/>
      <c r="GY1403" s="16"/>
      <c r="GZ1403" s="16"/>
      <c r="HA1403" s="16"/>
      <c r="HB1403" s="16"/>
      <c r="HC1403" s="16"/>
      <c r="HD1403" s="16"/>
      <c r="HE1403" s="16"/>
      <c r="HF1403" s="16"/>
      <c r="HG1403" s="16"/>
      <c r="HH1403" s="16"/>
      <c r="HI1403" s="16"/>
      <c r="HJ1403" s="16"/>
      <c r="HK1403" s="16"/>
      <c r="HL1403" s="16"/>
      <c r="HM1403" s="16"/>
      <c r="HN1403" s="16"/>
      <c r="HO1403" s="16"/>
      <c r="HP1403" s="16"/>
      <c r="HQ1403" s="16"/>
      <c r="HR1403" s="16"/>
      <c r="HS1403" s="16"/>
      <c r="HT1403" s="16"/>
      <c r="HU1403" s="16"/>
      <c r="HV1403" s="16"/>
      <c r="HW1403" s="16"/>
      <c r="HX1403" s="16"/>
      <c r="HY1403" s="16"/>
      <c r="HZ1403" s="16"/>
      <c r="IA1403" s="16"/>
      <c r="IB1403" s="16"/>
      <c r="IC1403" s="16"/>
      <c r="ID1403" s="16"/>
      <c r="IE1403" s="16"/>
      <c r="IF1403" s="16"/>
      <c r="IG1403" s="16"/>
      <c r="IH1403" s="16"/>
      <c r="II1403" s="16"/>
      <c r="IJ1403" s="16"/>
      <c r="IK1403" s="16"/>
      <c r="IL1403" s="16"/>
      <c r="IM1403" s="16"/>
      <c r="IN1403" s="16"/>
      <c r="IO1403" s="16"/>
      <c r="IP1403" s="16"/>
      <c r="IQ1403" s="16"/>
      <c r="IR1403" s="16"/>
      <c r="IS1403" s="16"/>
      <c r="IT1403" s="16"/>
      <c r="IU1403" s="16"/>
      <c r="IV1403" s="16"/>
      <c r="IW1403" s="16"/>
      <c r="IX1403" s="16"/>
      <c r="IY1403" s="16"/>
      <c r="IZ1403" s="16"/>
      <c r="JA1403" s="16"/>
      <c r="JB1403" s="16"/>
      <c r="JC1403" s="16"/>
      <c r="JD1403" s="16"/>
      <c r="JE1403" s="16"/>
      <c r="JF1403" s="16"/>
      <c r="JG1403" s="16"/>
      <c r="JH1403" s="16"/>
      <c r="JI1403" s="16"/>
      <c r="JJ1403" s="16"/>
      <c r="JK1403" s="16"/>
      <c r="JL1403" s="16"/>
      <c r="JM1403" s="16"/>
      <c r="JN1403" s="16"/>
      <c r="JO1403" s="16"/>
      <c r="JP1403" s="16"/>
    </row>
    <row r="1404" spans="2:276" s="18" customFormat="1" ht="15.75" customHeight="1" x14ac:dyDescent="0.25">
      <c r="B1404" s="16"/>
      <c r="C1404" s="16"/>
      <c r="D1404" s="16"/>
      <c r="E1404" s="16"/>
      <c r="F1404" s="16"/>
      <c r="G1404" s="16"/>
      <c r="H1404" s="16"/>
      <c r="I1404" s="16"/>
      <c r="J1404" s="16"/>
      <c r="K1404" s="16"/>
      <c r="L1404" s="16"/>
      <c r="M1404" s="16"/>
      <c r="N1404" s="16"/>
      <c r="O1404" s="16"/>
      <c r="P1404" s="16"/>
      <c r="Q1404" s="16"/>
      <c r="R1404" s="16"/>
      <c r="S1404" s="16"/>
      <c r="T1404" s="16"/>
      <c r="U1404" s="16"/>
      <c r="V1404" s="16"/>
      <c r="W1404" s="16"/>
      <c r="X1404" s="16"/>
      <c r="Y1404" s="16"/>
      <c r="Z1404" s="16"/>
      <c r="AA1404" s="16"/>
      <c r="AB1404" s="16"/>
      <c r="AC1404" s="16"/>
      <c r="AD1404" s="16"/>
      <c r="AE1404" s="16"/>
      <c r="AF1404" s="16"/>
      <c r="AG1404" s="16"/>
      <c r="AH1404" s="16"/>
      <c r="AI1404" s="16"/>
      <c r="AJ1404" s="16"/>
      <c r="AK1404" s="16"/>
      <c r="AL1404" s="16"/>
      <c r="AM1404" s="16"/>
      <c r="AN1404" s="16"/>
      <c r="AO1404" s="16"/>
      <c r="AP1404" s="16"/>
      <c r="AQ1404" s="16"/>
      <c r="AR1404" s="16"/>
      <c r="AS1404" s="16"/>
      <c r="AT1404" s="16"/>
      <c r="AU1404" s="16"/>
      <c r="AV1404" s="16"/>
      <c r="AW1404" s="16"/>
      <c r="AX1404" s="16"/>
      <c r="AY1404" s="16"/>
      <c r="AZ1404" s="16"/>
      <c r="BA1404" s="16"/>
      <c r="BB1404" s="16"/>
      <c r="BC1404" s="16"/>
      <c r="BD1404" s="16"/>
      <c r="BE1404" s="16"/>
      <c r="BF1404" s="16"/>
      <c r="BG1404" s="16"/>
      <c r="BH1404" s="16"/>
      <c r="BI1404" s="16"/>
      <c r="BJ1404" s="16"/>
      <c r="BK1404" s="16"/>
      <c r="BL1404" s="16"/>
      <c r="BM1404" s="16"/>
      <c r="BN1404" s="16"/>
      <c r="BO1404" s="16"/>
      <c r="BP1404" s="16"/>
      <c r="BQ1404" s="16"/>
      <c r="BR1404" s="16"/>
      <c r="BS1404" s="16"/>
      <c r="BT1404" s="16"/>
      <c r="BU1404" s="16"/>
      <c r="BV1404" s="16"/>
      <c r="BW1404" s="16"/>
      <c r="BX1404" s="16"/>
      <c r="BY1404" s="16"/>
      <c r="BZ1404" s="16"/>
      <c r="CA1404" s="16"/>
      <c r="CB1404" s="16"/>
      <c r="CC1404" s="16"/>
      <c r="CD1404" s="16"/>
      <c r="CE1404" s="16"/>
      <c r="CF1404" s="16"/>
      <c r="CG1404" s="16"/>
      <c r="CH1404" s="16"/>
      <c r="CI1404" s="16"/>
      <c r="CJ1404" s="16"/>
      <c r="CK1404" s="16"/>
      <c r="CL1404" s="16"/>
      <c r="CM1404" s="16"/>
      <c r="CN1404" s="16"/>
      <c r="CO1404" s="16"/>
      <c r="CP1404" s="16"/>
      <c r="CQ1404" s="16"/>
      <c r="CR1404" s="16"/>
      <c r="CS1404" s="16"/>
      <c r="CT1404" s="16"/>
      <c r="CU1404" s="16"/>
      <c r="CV1404" s="16"/>
      <c r="CW1404" s="16"/>
      <c r="CX1404" s="16"/>
      <c r="CY1404" s="16"/>
      <c r="CZ1404" s="16"/>
      <c r="DA1404" s="16"/>
      <c r="DB1404" s="16"/>
      <c r="DC1404" s="16"/>
      <c r="DD1404" s="16"/>
      <c r="DE1404" s="16"/>
      <c r="DF1404" s="16"/>
      <c r="DG1404" s="16"/>
      <c r="DH1404" s="16"/>
      <c r="DI1404" s="16"/>
      <c r="DJ1404" s="16"/>
      <c r="DK1404" s="16"/>
      <c r="DL1404" s="16"/>
      <c r="DM1404" s="16"/>
      <c r="DN1404" s="16"/>
      <c r="DO1404" s="16"/>
      <c r="DP1404" s="16"/>
      <c r="DQ1404" s="16"/>
      <c r="DR1404" s="16"/>
      <c r="DS1404" s="16"/>
      <c r="DT1404" s="16"/>
      <c r="DU1404" s="16"/>
      <c r="DV1404" s="16"/>
      <c r="DW1404" s="16"/>
      <c r="DX1404" s="16"/>
      <c r="DY1404" s="16"/>
      <c r="DZ1404" s="16"/>
      <c r="EA1404" s="16"/>
      <c r="EB1404" s="16"/>
      <c r="EC1404" s="16"/>
      <c r="ED1404" s="16"/>
      <c r="EE1404" s="16"/>
      <c r="EF1404" s="16"/>
      <c r="EG1404" s="16"/>
      <c r="EH1404" s="16"/>
      <c r="EI1404" s="16"/>
      <c r="EJ1404" s="16"/>
      <c r="EK1404" s="16"/>
      <c r="EL1404" s="16"/>
      <c r="EM1404" s="16"/>
      <c r="EN1404" s="16"/>
      <c r="EO1404" s="16"/>
      <c r="EP1404" s="16"/>
      <c r="EQ1404" s="16"/>
      <c r="ER1404" s="16"/>
      <c r="ES1404" s="16"/>
      <c r="ET1404" s="16"/>
      <c r="EU1404" s="16"/>
      <c r="EV1404" s="16"/>
      <c r="EW1404" s="16"/>
      <c r="EX1404" s="16"/>
      <c r="EY1404" s="16"/>
      <c r="EZ1404" s="16"/>
      <c r="FA1404" s="16"/>
      <c r="FB1404" s="16"/>
      <c r="FC1404" s="16"/>
      <c r="FD1404" s="16"/>
      <c r="FE1404" s="16"/>
      <c r="FF1404" s="16"/>
      <c r="FG1404" s="16"/>
      <c r="FH1404" s="16"/>
      <c r="FI1404" s="16"/>
      <c r="FJ1404" s="16"/>
      <c r="FK1404" s="16"/>
      <c r="FL1404" s="16"/>
      <c r="FM1404" s="16"/>
      <c r="FN1404" s="16"/>
      <c r="FO1404" s="16"/>
      <c r="FP1404" s="16"/>
      <c r="FQ1404" s="16"/>
      <c r="FR1404" s="16"/>
      <c r="FS1404" s="16"/>
      <c r="FT1404" s="16"/>
      <c r="FU1404" s="16"/>
      <c r="FV1404" s="16"/>
      <c r="FW1404" s="16"/>
      <c r="FX1404" s="16"/>
      <c r="FY1404" s="16"/>
      <c r="FZ1404" s="16"/>
      <c r="GA1404" s="16"/>
      <c r="GB1404" s="16"/>
      <c r="GC1404" s="16"/>
      <c r="GD1404" s="16"/>
      <c r="GE1404" s="16"/>
      <c r="GF1404" s="16"/>
      <c r="GG1404" s="16"/>
      <c r="GH1404" s="16"/>
      <c r="GI1404" s="16"/>
      <c r="GJ1404" s="16"/>
      <c r="GK1404" s="16"/>
      <c r="GL1404" s="16"/>
      <c r="GM1404" s="16"/>
      <c r="GN1404" s="16"/>
      <c r="GO1404" s="16"/>
      <c r="GP1404" s="16"/>
      <c r="GQ1404" s="16"/>
      <c r="GR1404" s="16"/>
      <c r="GS1404" s="16"/>
      <c r="GT1404" s="16"/>
      <c r="GU1404" s="16"/>
      <c r="GV1404" s="16"/>
      <c r="GW1404" s="16"/>
      <c r="GX1404" s="16"/>
      <c r="GY1404" s="16"/>
      <c r="GZ1404" s="16"/>
      <c r="HA1404" s="16"/>
      <c r="HB1404" s="16"/>
      <c r="HC1404" s="16"/>
      <c r="HD1404" s="16"/>
      <c r="HE1404" s="16"/>
      <c r="HF1404" s="16"/>
      <c r="HG1404" s="16"/>
      <c r="HH1404" s="16"/>
      <c r="HI1404" s="16"/>
      <c r="HJ1404" s="16"/>
      <c r="HK1404" s="16"/>
      <c r="HL1404" s="16"/>
      <c r="HM1404" s="16"/>
      <c r="HN1404" s="16"/>
      <c r="HO1404" s="16"/>
      <c r="HP1404" s="16"/>
      <c r="HQ1404" s="16"/>
      <c r="HR1404" s="16"/>
      <c r="HS1404" s="16"/>
      <c r="HT1404" s="16"/>
      <c r="HU1404" s="16"/>
      <c r="HV1404" s="16"/>
      <c r="HW1404" s="16"/>
      <c r="HX1404" s="16"/>
      <c r="HY1404" s="16"/>
      <c r="HZ1404" s="16"/>
      <c r="IA1404" s="16"/>
      <c r="IB1404" s="16"/>
      <c r="IC1404" s="16"/>
      <c r="ID1404" s="16"/>
      <c r="IE1404" s="16"/>
      <c r="IF1404" s="16"/>
      <c r="IG1404" s="16"/>
      <c r="IH1404" s="16"/>
      <c r="II1404" s="16"/>
      <c r="IJ1404" s="16"/>
      <c r="IK1404" s="16"/>
      <c r="IL1404" s="16"/>
      <c r="IM1404" s="16"/>
      <c r="IN1404" s="16"/>
      <c r="IO1404" s="16"/>
      <c r="IP1404" s="16"/>
      <c r="IQ1404" s="16"/>
      <c r="IR1404" s="16"/>
      <c r="IS1404" s="16"/>
      <c r="IT1404" s="16"/>
      <c r="IU1404" s="16"/>
      <c r="IV1404" s="16"/>
      <c r="IW1404" s="16"/>
      <c r="IX1404" s="16"/>
      <c r="IY1404" s="16"/>
      <c r="IZ1404" s="16"/>
      <c r="JA1404" s="16"/>
      <c r="JB1404" s="16"/>
      <c r="JC1404" s="16"/>
      <c r="JD1404" s="16"/>
      <c r="JE1404" s="16"/>
      <c r="JF1404" s="16"/>
      <c r="JG1404" s="16"/>
      <c r="JH1404" s="16"/>
      <c r="JI1404" s="16"/>
      <c r="JJ1404" s="16"/>
      <c r="JK1404" s="16"/>
      <c r="JL1404" s="16"/>
      <c r="JM1404" s="16"/>
      <c r="JN1404" s="16"/>
      <c r="JO1404" s="16"/>
      <c r="JP1404" s="16"/>
    </row>
    <row r="1405" spans="2:276" s="18" customFormat="1" ht="15.75" customHeight="1" x14ac:dyDescent="0.25">
      <c r="B1405" s="16"/>
      <c r="C1405" s="16"/>
      <c r="D1405" s="16"/>
      <c r="E1405" s="16"/>
      <c r="F1405" s="16"/>
      <c r="G1405" s="16"/>
      <c r="H1405" s="16"/>
      <c r="I1405" s="16"/>
      <c r="J1405" s="16"/>
      <c r="K1405" s="16"/>
      <c r="L1405" s="16"/>
      <c r="M1405" s="16"/>
      <c r="N1405" s="16"/>
      <c r="O1405" s="16"/>
      <c r="P1405" s="16"/>
      <c r="Q1405" s="16"/>
      <c r="R1405" s="16"/>
      <c r="S1405" s="16"/>
      <c r="T1405" s="16"/>
      <c r="U1405" s="16"/>
      <c r="V1405" s="16"/>
      <c r="W1405" s="16"/>
      <c r="X1405" s="16"/>
      <c r="Y1405" s="16"/>
      <c r="Z1405" s="16"/>
      <c r="AA1405" s="16"/>
      <c r="AB1405" s="16"/>
      <c r="AC1405" s="16"/>
      <c r="AD1405" s="16"/>
      <c r="AE1405" s="16"/>
      <c r="AF1405" s="16"/>
      <c r="AG1405" s="16"/>
      <c r="AH1405" s="16"/>
      <c r="AI1405" s="16"/>
      <c r="AJ1405" s="16"/>
      <c r="AK1405" s="16"/>
      <c r="AL1405" s="16"/>
      <c r="AM1405" s="16"/>
      <c r="AN1405" s="16"/>
      <c r="AO1405" s="16"/>
      <c r="AP1405" s="16"/>
      <c r="AQ1405" s="16"/>
      <c r="AR1405" s="16"/>
      <c r="AS1405" s="16"/>
      <c r="AT1405" s="16"/>
      <c r="AU1405" s="16"/>
      <c r="AV1405" s="16"/>
      <c r="AW1405" s="16"/>
      <c r="AX1405" s="16"/>
      <c r="AY1405" s="16"/>
      <c r="AZ1405" s="16"/>
      <c r="BA1405" s="16"/>
      <c r="BB1405" s="16"/>
      <c r="BC1405" s="16"/>
      <c r="BD1405" s="16"/>
      <c r="BE1405" s="16"/>
      <c r="BF1405" s="16"/>
      <c r="BG1405" s="16"/>
      <c r="BH1405" s="16"/>
      <c r="BI1405" s="16"/>
      <c r="BJ1405" s="16"/>
      <c r="BK1405" s="16"/>
      <c r="BL1405" s="16"/>
      <c r="BM1405" s="16"/>
      <c r="BN1405" s="16"/>
      <c r="BO1405" s="16"/>
      <c r="BP1405" s="16"/>
      <c r="BQ1405" s="16"/>
      <c r="BR1405" s="16"/>
      <c r="BS1405" s="16"/>
      <c r="BT1405" s="16"/>
      <c r="BU1405" s="16"/>
      <c r="BV1405" s="16"/>
      <c r="BW1405" s="16"/>
      <c r="BX1405" s="16"/>
      <c r="BY1405" s="16"/>
      <c r="BZ1405" s="16"/>
      <c r="CA1405" s="16"/>
      <c r="CB1405" s="16"/>
      <c r="CC1405" s="16"/>
      <c r="CD1405" s="16"/>
      <c r="CE1405" s="16"/>
      <c r="CF1405" s="16"/>
      <c r="CG1405" s="16"/>
      <c r="CH1405" s="16"/>
      <c r="CI1405" s="16"/>
      <c r="CJ1405" s="16"/>
      <c r="CK1405" s="16"/>
      <c r="CL1405" s="16"/>
      <c r="CM1405" s="16"/>
      <c r="CN1405" s="16"/>
      <c r="CO1405" s="16"/>
      <c r="CP1405" s="16"/>
      <c r="CQ1405" s="16"/>
      <c r="CR1405" s="16"/>
      <c r="CS1405" s="16"/>
      <c r="CT1405" s="16"/>
      <c r="CU1405" s="16"/>
      <c r="CV1405" s="16"/>
      <c r="CW1405" s="16"/>
      <c r="CX1405" s="16"/>
      <c r="CY1405" s="16"/>
      <c r="CZ1405" s="16"/>
      <c r="DA1405" s="16"/>
      <c r="DB1405" s="16"/>
      <c r="DC1405" s="16"/>
      <c r="DD1405" s="16"/>
      <c r="DE1405" s="16"/>
      <c r="DF1405" s="16"/>
      <c r="DG1405" s="16"/>
      <c r="DH1405" s="16"/>
      <c r="DI1405" s="16"/>
      <c r="DJ1405" s="16"/>
      <c r="DK1405" s="16"/>
      <c r="DL1405" s="16"/>
      <c r="DM1405" s="16"/>
      <c r="DN1405" s="16"/>
      <c r="DO1405" s="16"/>
      <c r="DP1405" s="16"/>
      <c r="DQ1405" s="16"/>
      <c r="DR1405" s="16"/>
      <c r="DS1405" s="16"/>
      <c r="DT1405" s="16"/>
      <c r="DU1405" s="16"/>
      <c r="DV1405" s="16"/>
      <c r="DW1405" s="16"/>
      <c r="DX1405" s="16"/>
      <c r="DY1405" s="16"/>
      <c r="DZ1405" s="16"/>
      <c r="EA1405" s="16"/>
      <c r="EB1405" s="16"/>
      <c r="EC1405" s="16"/>
      <c r="ED1405" s="16"/>
      <c r="EE1405" s="16"/>
      <c r="EF1405" s="16"/>
      <c r="EG1405" s="16"/>
      <c r="EH1405" s="16"/>
      <c r="EI1405" s="16"/>
      <c r="EJ1405" s="16"/>
      <c r="EK1405" s="16"/>
      <c r="EL1405" s="16"/>
      <c r="EM1405" s="16"/>
      <c r="EN1405" s="16"/>
      <c r="EO1405" s="16"/>
      <c r="EP1405" s="16"/>
      <c r="EQ1405" s="16"/>
      <c r="ER1405" s="16"/>
      <c r="ES1405" s="16"/>
      <c r="ET1405" s="16"/>
      <c r="EU1405" s="16"/>
      <c r="EV1405" s="16"/>
      <c r="EW1405" s="16"/>
      <c r="EX1405" s="16"/>
      <c r="EY1405" s="16"/>
      <c r="EZ1405" s="16"/>
      <c r="FA1405" s="16"/>
      <c r="FB1405" s="16"/>
      <c r="FC1405" s="16"/>
      <c r="FD1405" s="16"/>
      <c r="FE1405" s="16"/>
      <c r="FF1405" s="16"/>
      <c r="FG1405" s="16"/>
      <c r="FH1405" s="16"/>
      <c r="FI1405" s="16"/>
      <c r="FJ1405" s="16"/>
      <c r="FK1405" s="16"/>
      <c r="FL1405" s="16"/>
      <c r="FM1405" s="16"/>
      <c r="FN1405" s="16"/>
      <c r="FO1405" s="16"/>
      <c r="FP1405" s="16"/>
      <c r="FQ1405" s="16"/>
      <c r="FR1405" s="16"/>
      <c r="FS1405" s="16"/>
      <c r="FT1405" s="16"/>
      <c r="FU1405" s="16"/>
      <c r="FV1405" s="16"/>
      <c r="FW1405" s="16"/>
      <c r="FX1405" s="16"/>
      <c r="FY1405" s="16"/>
      <c r="FZ1405" s="16"/>
      <c r="GA1405" s="16"/>
      <c r="GB1405" s="16"/>
      <c r="GC1405" s="16"/>
      <c r="GD1405" s="16"/>
      <c r="GE1405" s="16"/>
      <c r="GF1405" s="16"/>
      <c r="GG1405" s="16"/>
      <c r="GH1405" s="16"/>
      <c r="GI1405" s="16"/>
      <c r="GJ1405" s="16"/>
      <c r="GK1405" s="16"/>
      <c r="GL1405" s="16"/>
      <c r="GM1405" s="16"/>
      <c r="GN1405" s="16"/>
      <c r="GO1405" s="16"/>
      <c r="GP1405" s="16"/>
      <c r="GQ1405" s="16"/>
      <c r="GR1405" s="16"/>
      <c r="GS1405" s="16"/>
      <c r="GT1405" s="16"/>
      <c r="GU1405" s="16"/>
      <c r="GV1405" s="16"/>
      <c r="GW1405" s="16"/>
      <c r="GX1405" s="16"/>
      <c r="GY1405" s="16"/>
      <c r="GZ1405" s="16"/>
      <c r="HA1405" s="16"/>
      <c r="HB1405" s="16"/>
      <c r="HC1405" s="16"/>
      <c r="HD1405" s="16"/>
      <c r="HE1405" s="16"/>
      <c r="HF1405" s="16"/>
      <c r="HG1405" s="16"/>
      <c r="HH1405" s="16"/>
      <c r="HI1405" s="16"/>
      <c r="HJ1405" s="16"/>
      <c r="HK1405" s="16"/>
      <c r="HL1405" s="16"/>
      <c r="HM1405" s="16"/>
      <c r="HN1405" s="16"/>
      <c r="HO1405" s="16"/>
      <c r="HP1405" s="16"/>
      <c r="HQ1405" s="16"/>
      <c r="HR1405" s="16"/>
      <c r="HS1405" s="16"/>
      <c r="HT1405" s="16"/>
      <c r="HU1405" s="16"/>
      <c r="HV1405" s="16"/>
      <c r="HW1405" s="16"/>
      <c r="HX1405" s="16"/>
      <c r="HY1405" s="16"/>
      <c r="HZ1405" s="16"/>
      <c r="IA1405" s="16"/>
      <c r="IB1405" s="16"/>
      <c r="IC1405" s="16"/>
      <c r="ID1405" s="16"/>
      <c r="IE1405" s="16"/>
      <c r="IF1405" s="16"/>
      <c r="IG1405" s="16"/>
      <c r="IH1405" s="16"/>
      <c r="II1405" s="16"/>
      <c r="IJ1405" s="16"/>
      <c r="IK1405" s="16"/>
      <c r="IL1405" s="16"/>
      <c r="IM1405" s="16"/>
      <c r="IN1405" s="16"/>
      <c r="IO1405" s="16"/>
      <c r="IP1405" s="16"/>
      <c r="IQ1405" s="16"/>
      <c r="IR1405" s="16"/>
      <c r="IS1405" s="16"/>
      <c r="IT1405" s="16"/>
      <c r="IU1405" s="16"/>
      <c r="IV1405" s="16"/>
      <c r="IW1405" s="16"/>
      <c r="IX1405" s="16"/>
      <c r="IY1405" s="16"/>
      <c r="IZ1405" s="16"/>
      <c r="JA1405" s="16"/>
      <c r="JB1405" s="16"/>
      <c r="JC1405" s="16"/>
      <c r="JD1405" s="16"/>
      <c r="JE1405" s="16"/>
      <c r="JF1405" s="16"/>
      <c r="JG1405" s="16"/>
      <c r="JH1405" s="16"/>
      <c r="JI1405" s="16"/>
      <c r="JJ1405" s="16"/>
      <c r="JK1405" s="16"/>
      <c r="JL1405" s="16"/>
      <c r="JM1405" s="16"/>
      <c r="JN1405" s="16"/>
      <c r="JO1405" s="16"/>
      <c r="JP1405" s="16"/>
    </row>
    <row r="1406" spans="2:276" s="18" customFormat="1" ht="15.75" customHeight="1" x14ac:dyDescent="0.25">
      <c r="B1406" s="16"/>
      <c r="C1406" s="16"/>
      <c r="D1406" s="16"/>
      <c r="E1406" s="16"/>
      <c r="F1406" s="16"/>
      <c r="G1406" s="16"/>
      <c r="H1406" s="16"/>
      <c r="I1406" s="16"/>
      <c r="J1406" s="16"/>
      <c r="K1406" s="16"/>
      <c r="L1406" s="16"/>
      <c r="M1406" s="16"/>
      <c r="N1406" s="16"/>
      <c r="O1406" s="16"/>
      <c r="P1406" s="16"/>
      <c r="Q1406" s="16"/>
      <c r="R1406" s="16"/>
      <c r="S1406" s="16"/>
      <c r="T1406" s="16"/>
      <c r="U1406" s="16"/>
      <c r="V1406" s="16"/>
      <c r="W1406" s="16"/>
      <c r="X1406" s="16"/>
      <c r="Y1406" s="16"/>
      <c r="Z1406" s="16"/>
      <c r="AA1406" s="16"/>
      <c r="AB1406" s="16"/>
      <c r="AC1406" s="16"/>
      <c r="AD1406" s="16"/>
      <c r="AE1406" s="16"/>
      <c r="AF1406" s="16"/>
      <c r="AG1406" s="16"/>
      <c r="AH1406" s="16"/>
      <c r="AI1406" s="16"/>
      <c r="AJ1406" s="16"/>
      <c r="AK1406" s="16"/>
      <c r="AL1406" s="16"/>
      <c r="AM1406" s="16"/>
      <c r="AN1406" s="16"/>
      <c r="AO1406" s="16"/>
      <c r="AP1406" s="16"/>
      <c r="AQ1406" s="16"/>
      <c r="AR1406" s="16"/>
      <c r="AS1406" s="16"/>
      <c r="AT1406" s="16"/>
      <c r="AU1406" s="16"/>
      <c r="AV1406" s="16"/>
      <c r="AW1406" s="16"/>
      <c r="AX1406" s="16"/>
      <c r="AY1406" s="16"/>
      <c r="AZ1406" s="16"/>
      <c r="BA1406" s="16"/>
      <c r="BB1406" s="16"/>
      <c r="BC1406" s="16"/>
      <c r="BD1406" s="16"/>
      <c r="BE1406" s="16"/>
      <c r="BF1406" s="16"/>
      <c r="BG1406" s="16"/>
      <c r="BH1406" s="16"/>
      <c r="BI1406" s="16"/>
      <c r="BJ1406" s="16"/>
      <c r="BK1406" s="16"/>
      <c r="BL1406" s="16"/>
      <c r="BM1406" s="16"/>
      <c r="BN1406" s="16"/>
      <c r="BO1406" s="16"/>
      <c r="BP1406" s="16"/>
      <c r="BQ1406" s="16"/>
      <c r="BR1406" s="16"/>
      <c r="BS1406" s="16"/>
      <c r="BT1406" s="16"/>
      <c r="BU1406" s="16"/>
      <c r="BV1406" s="16"/>
      <c r="BW1406" s="16"/>
      <c r="BX1406" s="16"/>
      <c r="BY1406" s="16"/>
      <c r="BZ1406" s="16"/>
      <c r="CA1406" s="16"/>
      <c r="CB1406" s="16"/>
      <c r="CC1406" s="16"/>
      <c r="CD1406" s="16"/>
      <c r="CE1406" s="16"/>
      <c r="CF1406" s="16"/>
      <c r="CG1406" s="16"/>
      <c r="CH1406" s="16"/>
      <c r="CI1406" s="16"/>
      <c r="CJ1406" s="16"/>
      <c r="CK1406" s="16"/>
      <c r="CL1406" s="16"/>
      <c r="CM1406" s="16"/>
      <c r="CN1406" s="16"/>
      <c r="CO1406" s="16"/>
      <c r="CP1406" s="16"/>
      <c r="CQ1406" s="16"/>
      <c r="CR1406" s="16"/>
      <c r="CS1406" s="16"/>
      <c r="CT1406" s="16"/>
      <c r="CU1406" s="16"/>
      <c r="CV1406" s="16"/>
      <c r="CW1406" s="16"/>
      <c r="CX1406" s="16"/>
      <c r="CY1406" s="16"/>
      <c r="CZ1406" s="16"/>
      <c r="DA1406" s="16"/>
      <c r="DB1406" s="16"/>
      <c r="DC1406" s="16"/>
      <c r="DD1406" s="16"/>
      <c r="DE1406" s="16"/>
      <c r="DF1406" s="16"/>
      <c r="DG1406" s="16"/>
      <c r="DH1406" s="16"/>
      <c r="DI1406" s="16"/>
      <c r="DJ1406" s="16"/>
      <c r="DK1406" s="16"/>
      <c r="DL1406" s="16"/>
      <c r="DM1406" s="16"/>
      <c r="DN1406" s="16"/>
      <c r="DO1406" s="16"/>
      <c r="DP1406" s="16"/>
      <c r="DQ1406" s="16"/>
      <c r="DR1406" s="16"/>
      <c r="DS1406" s="16"/>
      <c r="DT1406" s="16"/>
      <c r="DU1406" s="16"/>
      <c r="DV1406" s="16"/>
      <c r="DW1406" s="16"/>
      <c r="DX1406" s="16"/>
      <c r="DY1406" s="16"/>
      <c r="DZ1406" s="16"/>
      <c r="EA1406" s="16"/>
      <c r="EB1406" s="16"/>
      <c r="EC1406" s="16"/>
      <c r="ED1406" s="16"/>
      <c r="EE1406" s="16"/>
      <c r="EF1406" s="16"/>
      <c r="EG1406" s="16"/>
      <c r="EH1406" s="16"/>
      <c r="EI1406" s="16"/>
      <c r="EJ1406" s="16"/>
      <c r="EK1406" s="16"/>
      <c r="EL1406" s="16"/>
      <c r="EM1406" s="16"/>
      <c r="EN1406" s="16"/>
      <c r="EO1406" s="16"/>
      <c r="EP1406" s="16"/>
      <c r="EQ1406" s="16"/>
      <c r="ER1406" s="16"/>
      <c r="ES1406" s="16"/>
      <c r="ET1406" s="16"/>
      <c r="EU1406" s="16"/>
      <c r="EV1406" s="16"/>
      <c r="EW1406" s="16"/>
      <c r="EX1406" s="16"/>
      <c r="EY1406" s="16"/>
      <c r="EZ1406" s="16"/>
      <c r="FA1406" s="16"/>
      <c r="FB1406" s="16"/>
      <c r="FC1406" s="16"/>
      <c r="FD1406" s="16"/>
      <c r="FE1406" s="16"/>
      <c r="FF1406" s="16"/>
      <c r="FG1406" s="16"/>
      <c r="FH1406" s="16"/>
      <c r="FI1406" s="16"/>
      <c r="FJ1406" s="16"/>
      <c r="FK1406" s="16"/>
      <c r="FL1406" s="16"/>
      <c r="FM1406" s="16"/>
      <c r="FN1406" s="16"/>
      <c r="FO1406" s="16"/>
      <c r="FP1406" s="16"/>
      <c r="FQ1406" s="16"/>
      <c r="FR1406" s="16"/>
      <c r="FS1406" s="16"/>
      <c r="FT1406" s="16"/>
      <c r="FU1406" s="16"/>
      <c r="FV1406" s="16"/>
      <c r="FW1406" s="16"/>
      <c r="FX1406" s="16"/>
      <c r="FY1406" s="16"/>
      <c r="FZ1406" s="16"/>
      <c r="GA1406" s="16"/>
      <c r="GB1406" s="16"/>
      <c r="GC1406" s="16"/>
      <c r="GD1406" s="16"/>
      <c r="GE1406" s="16"/>
      <c r="GF1406" s="16"/>
      <c r="GG1406" s="16"/>
      <c r="GH1406" s="16"/>
      <c r="GI1406" s="16"/>
      <c r="GJ1406" s="16"/>
      <c r="GK1406" s="16"/>
      <c r="GL1406" s="16"/>
      <c r="GM1406" s="16"/>
      <c r="GN1406" s="16"/>
      <c r="GO1406" s="16"/>
      <c r="GP1406" s="16"/>
      <c r="GQ1406" s="16"/>
      <c r="GR1406" s="16"/>
      <c r="GS1406" s="16"/>
      <c r="GT1406" s="16"/>
      <c r="GU1406" s="16"/>
      <c r="GV1406" s="16"/>
      <c r="GW1406" s="16"/>
      <c r="GX1406" s="16"/>
      <c r="GY1406" s="16"/>
      <c r="GZ1406" s="16"/>
      <c r="HA1406" s="16"/>
      <c r="HB1406" s="16"/>
      <c r="HC1406" s="16"/>
      <c r="HD1406" s="16"/>
      <c r="HE1406" s="16"/>
      <c r="HF1406" s="16"/>
      <c r="HG1406" s="16"/>
      <c r="HH1406" s="16"/>
      <c r="HI1406" s="16"/>
      <c r="HJ1406" s="16"/>
      <c r="HK1406" s="16"/>
      <c r="HL1406" s="16"/>
      <c r="HM1406" s="16"/>
      <c r="HN1406" s="16"/>
      <c r="HO1406" s="16"/>
      <c r="HP1406" s="16"/>
      <c r="HQ1406" s="16"/>
      <c r="HR1406" s="16"/>
      <c r="HS1406" s="16"/>
      <c r="HT1406" s="16"/>
      <c r="HU1406" s="16"/>
      <c r="HV1406" s="16"/>
      <c r="HW1406" s="16"/>
      <c r="HX1406" s="16"/>
      <c r="HY1406" s="16"/>
      <c r="HZ1406" s="16"/>
      <c r="IA1406" s="16"/>
      <c r="IB1406" s="16"/>
      <c r="IC1406" s="16"/>
      <c r="ID1406" s="16"/>
      <c r="IE1406" s="16"/>
      <c r="IF1406" s="16"/>
      <c r="IG1406" s="16"/>
      <c r="IH1406" s="16"/>
      <c r="II1406" s="16"/>
      <c r="IJ1406" s="16"/>
      <c r="IK1406" s="16"/>
      <c r="IL1406" s="16"/>
      <c r="IM1406" s="16"/>
      <c r="IN1406" s="16"/>
      <c r="IO1406" s="16"/>
      <c r="IP1406" s="16"/>
      <c r="IQ1406" s="16"/>
      <c r="IR1406" s="16"/>
      <c r="IS1406" s="16"/>
      <c r="IT1406" s="16"/>
      <c r="IU1406" s="16"/>
      <c r="IV1406" s="16"/>
      <c r="IW1406" s="16"/>
      <c r="IX1406" s="16"/>
      <c r="IY1406" s="16"/>
      <c r="IZ1406" s="16"/>
      <c r="JA1406" s="16"/>
      <c r="JB1406" s="16"/>
      <c r="JC1406" s="16"/>
      <c r="JD1406" s="16"/>
      <c r="JE1406" s="16"/>
      <c r="JF1406" s="16"/>
      <c r="JG1406" s="16"/>
      <c r="JH1406" s="16"/>
      <c r="JI1406" s="16"/>
      <c r="JJ1406" s="16"/>
      <c r="JK1406" s="16"/>
      <c r="JL1406" s="16"/>
      <c r="JM1406" s="16"/>
      <c r="JN1406" s="16"/>
      <c r="JO1406" s="16"/>
      <c r="JP1406" s="16"/>
    </row>
    <row r="1407" spans="2:276" s="18" customFormat="1" ht="15.75" customHeight="1" x14ac:dyDescent="0.25">
      <c r="B1407" s="16"/>
      <c r="C1407" s="16"/>
      <c r="D1407" s="16"/>
      <c r="E1407" s="16"/>
      <c r="F1407" s="16"/>
      <c r="G1407" s="16"/>
      <c r="H1407" s="16"/>
      <c r="I1407" s="16"/>
      <c r="J1407" s="16"/>
      <c r="K1407" s="16"/>
      <c r="L1407" s="16"/>
      <c r="M1407" s="16"/>
      <c r="N1407" s="16"/>
      <c r="O1407" s="16"/>
      <c r="P1407" s="16"/>
      <c r="Q1407" s="16"/>
      <c r="R1407" s="16"/>
      <c r="S1407" s="16"/>
      <c r="T1407" s="16"/>
      <c r="U1407" s="16"/>
      <c r="V1407" s="16"/>
      <c r="W1407" s="16"/>
      <c r="X1407" s="16"/>
      <c r="Y1407" s="16"/>
      <c r="Z1407" s="16"/>
      <c r="AA1407" s="16"/>
      <c r="AB1407" s="16"/>
      <c r="AC1407" s="16"/>
      <c r="AD1407" s="16"/>
      <c r="AE1407" s="16"/>
      <c r="AF1407" s="16"/>
      <c r="AG1407" s="16"/>
      <c r="AH1407" s="16"/>
      <c r="AI1407" s="16"/>
      <c r="AJ1407" s="16"/>
      <c r="AK1407" s="16"/>
      <c r="AL1407" s="16"/>
      <c r="AM1407" s="16"/>
      <c r="AN1407" s="16"/>
      <c r="AO1407" s="16"/>
      <c r="AP1407" s="16"/>
      <c r="AQ1407" s="16"/>
      <c r="AR1407" s="16"/>
      <c r="AS1407" s="16"/>
      <c r="AT1407" s="16"/>
      <c r="AU1407" s="16"/>
      <c r="AV1407" s="16"/>
      <c r="AW1407" s="16"/>
      <c r="AX1407" s="16"/>
      <c r="AY1407" s="16"/>
      <c r="AZ1407" s="16"/>
      <c r="BA1407" s="16"/>
      <c r="BB1407" s="16"/>
      <c r="BC1407" s="16"/>
      <c r="BD1407" s="16"/>
      <c r="BE1407" s="16"/>
      <c r="BF1407" s="16"/>
      <c r="BG1407" s="16"/>
      <c r="BH1407" s="16"/>
      <c r="BI1407" s="16"/>
      <c r="BJ1407" s="16"/>
      <c r="BK1407" s="16"/>
      <c r="BL1407" s="16"/>
      <c r="BM1407" s="16"/>
      <c r="BN1407" s="16"/>
      <c r="BO1407" s="16"/>
      <c r="BP1407" s="16"/>
      <c r="BQ1407" s="16"/>
      <c r="BR1407" s="16"/>
      <c r="BS1407" s="16"/>
      <c r="BT1407" s="16"/>
      <c r="BU1407" s="16"/>
      <c r="BV1407" s="16"/>
      <c r="BW1407" s="16"/>
      <c r="BX1407" s="16"/>
      <c r="BY1407" s="16"/>
      <c r="BZ1407" s="16"/>
      <c r="CA1407" s="16"/>
      <c r="CB1407" s="16"/>
      <c r="CC1407" s="16"/>
      <c r="CD1407" s="16"/>
      <c r="CE1407" s="16"/>
      <c r="CF1407" s="16"/>
      <c r="CG1407" s="16"/>
      <c r="CH1407" s="16"/>
      <c r="CI1407" s="16"/>
      <c r="CJ1407" s="16"/>
      <c r="CK1407" s="16"/>
      <c r="CL1407" s="16"/>
      <c r="CM1407" s="16"/>
      <c r="CN1407" s="16"/>
      <c r="CO1407" s="16"/>
      <c r="CP1407" s="16"/>
      <c r="CQ1407" s="16"/>
      <c r="CR1407" s="16"/>
      <c r="CS1407" s="16"/>
      <c r="CT1407" s="16"/>
      <c r="CU1407" s="16"/>
      <c r="CV1407" s="16"/>
      <c r="CW1407" s="16"/>
      <c r="CX1407" s="16"/>
      <c r="CY1407" s="16"/>
      <c r="CZ1407" s="16"/>
      <c r="DA1407" s="16"/>
      <c r="DB1407" s="16"/>
      <c r="DC1407" s="16"/>
      <c r="DD1407" s="16"/>
      <c r="DE1407" s="16"/>
      <c r="DF1407" s="16"/>
      <c r="DG1407" s="16"/>
      <c r="DH1407" s="16"/>
      <c r="DI1407" s="16"/>
      <c r="DJ1407" s="16"/>
      <c r="DK1407" s="16"/>
      <c r="DL1407" s="16"/>
      <c r="DM1407" s="16"/>
      <c r="DN1407" s="16"/>
      <c r="DO1407" s="16"/>
      <c r="DP1407" s="16"/>
      <c r="DQ1407" s="16"/>
      <c r="DR1407" s="16"/>
      <c r="DS1407" s="16"/>
      <c r="DT1407" s="16"/>
      <c r="DU1407" s="16"/>
      <c r="DV1407" s="16"/>
      <c r="DW1407" s="16"/>
      <c r="DX1407" s="16"/>
      <c r="DY1407" s="16"/>
      <c r="DZ1407" s="16"/>
      <c r="EA1407" s="16"/>
      <c r="EB1407" s="16"/>
      <c r="EC1407" s="16"/>
      <c r="ED1407" s="16"/>
      <c r="EE1407" s="16"/>
      <c r="EF1407" s="16"/>
      <c r="EG1407" s="16"/>
      <c r="EH1407" s="16"/>
      <c r="EI1407" s="16"/>
      <c r="EJ1407" s="16"/>
      <c r="EK1407" s="16"/>
      <c r="EL1407" s="16"/>
      <c r="EM1407" s="16"/>
      <c r="EN1407" s="16"/>
      <c r="EO1407" s="16"/>
      <c r="EP1407" s="16"/>
      <c r="EQ1407" s="16"/>
      <c r="ER1407" s="16"/>
      <c r="ES1407" s="16"/>
      <c r="ET1407" s="16"/>
      <c r="EU1407" s="16"/>
      <c r="EV1407" s="16"/>
      <c r="EW1407" s="16"/>
      <c r="EX1407" s="16"/>
      <c r="EY1407" s="16"/>
      <c r="EZ1407" s="16"/>
      <c r="FA1407" s="16"/>
      <c r="FB1407" s="16"/>
      <c r="FC1407" s="16"/>
      <c r="FD1407" s="16"/>
      <c r="FE1407" s="16"/>
      <c r="FF1407" s="16"/>
      <c r="FG1407" s="16"/>
      <c r="FH1407" s="16"/>
      <c r="FI1407" s="16"/>
      <c r="FJ1407" s="16"/>
      <c r="FK1407" s="16"/>
      <c r="FL1407" s="16"/>
      <c r="FM1407" s="16"/>
      <c r="FN1407" s="16"/>
      <c r="FO1407" s="16"/>
      <c r="FP1407" s="16"/>
      <c r="FQ1407" s="16"/>
      <c r="FR1407" s="16"/>
      <c r="FS1407" s="16"/>
      <c r="FT1407" s="16"/>
      <c r="FU1407" s="16"/>
      <c r="FV1407" s="16"/>
      <c r="FW1407" s="16"/>
      <c r="FX1407" s="16"/>
      <c r="FY1407" s="16"/>
      <c r="FZ1407" s="16"/>
      <c r="GA1407" s="16"/>
      <c r="GB1407" s="16"/>
      <c r="GC1407" s="16"/>
      <c r="GD1407" s="16"/>
      <c r="GE1407" s="16"/>
      <c r="GF1407" s="16"/>
      <c r="GG1407" s="16"/>
      <c r="GH1407" s="16"/>
      <c r="GI1407" s="16"/>
      <c r="GJ1407" s="16"/>
      <c r="GK1407" s="16"/>
      <c r="GL1407" s="16"/>
      <c r="GM1407" s="16"/>
      <c r="GN1407" s="16"/>
      <c r="GO1407" s="16"/>
      <c r="GP1407" s="16"/>
      <c r="GQ1407" s="16"/>
      <c r="GR1407" s="16"/>
      <c r="GS1407" s="16"/>
      <c r="GT1407" s="16"/>
      <c r="GU1407" s="16"/>
      <c r="GV1407" s="16"/>
      <c r="GW1407" s="16"/>
      <c r="GX1407" s="16"/>
      <c r="GY1407" s="16"/>
      <c r="GZ1407" s="16"/>
      <c r="HA1407" s="16"/>
      <c r="HB1407" s="16"/>
      <c r="HC1407" s="16"/>
      <c r="HD1407" s="16"/>
      <c r="HE1407" s="16"/>
      <c r="HF1407" s="16"/>
      <c r="HG1407" s="16"/>
      <c r="HH1407" s="16"/>
      <c r="HI1407" s="16"/>
      <c r="HJ1407" s="16"/>
      <c r="HK1407" s="16"/>
      <c r="HL1407" s="16"/>
      <c r="HM1407" s="16"/>
      <c r="HN1407" s="16"/>
      <c r="HO1407" s="16"/>
      <c r="HP1407" s="16"/>
      <c r="HQ1407" s="16"/>
      <c r="HR1407" s="16"/>
      <c r="HS1407" s="16"/>
      <c r="HT1407" s="16"/>
      <c r="HU1407" s="16"/>
      <c r="HV1407" s="16"/>
      <c r="HW1407" s="16"/>
      <c r="HX1407" s="16"/>
      <c r="HY1407" s="16"/>
      <c r="HZ1407" s="16"/>
      <c r="IA1407" s="16"/>
      <c r="IB1407" s="16"/>
      <c r="IC1407" s="16"/>
      <c r="ID1407" s="16"/>
      <c r="IE1407" s="16"/>
      <c r="IF1407" s="16"/>
      <c r="IG1407" s="16"/>
      <c r="IH1407" s="16"/>
      <c r="II1407" s="16"/>
      <c r="IJ1407" s="16"/>
      <c r="IK1407" s="16"/>
      <c r="IL1407" s="16"/>
      <c r="IM1407" s="16"/>
      <c r="IN1407" s="16"/>
      <c r="IO1407" s="16"/>
      <c r="IP1407" s="16"/>
      <c r="IQ1407" s="16"/>
      <c r="IR1407" s="16"/>
      <c r="IS1407" s="16"/>
      <c r="IT1407" s="16"/>
      <c r="IU1407" s="16"/>
      <c r="IV1407" s="16"/>
      <c r="IW1407" s="16"/>
      <c r="IX1407" s="16"/>
      <c r="IY1407" s="16"/>
      <c r="IZ1407" s="16"/>
      <c r="JA1407" s="16"/>
      <c r="JB1407" s="16"/>
      <c r="JC1407" s="16"/>
      <c r="JD1407" s="16"/>
      <c r="JE1407" s="16"/>
      <c r="JF1407" s="16"/>
      <c r="JG1407" s="16"/>
      <c r="JH1407" s="16"/>
      <c r="JI1407" s="16"/>
      <c r="JJ1407" s="16"/>
      <c r="JK1407" s="16"/>
      <c r="JL1407" s="16"/>
      <c r="JM1407" s="16"/>
      <c r="JN1407" s="16"/>
      <c r="JO1407" s="16"/>
      <c r="JP1407" s="16"/>
    </row>
    <row r="1408" spans="2:276" s="18" customFormat="1" ht="15.75" customHeight="1" x14ac:dyDescent="0.25">
      <c r="B1408" s="16"/>
      <c r="C1408" s="16"/>
      <c r="D1408" s="16"/>
      <c r="E1408" s="16"/>
      <c r="F1408" s="16"/>
      <c r="G1408" s="16"/>
      <c r="H1408" s="16"/>
      <c r="I1408" s="16"/>
      <c r="J1408" s="16"/>
      <c r="K1408" s="16"/>
      <c r="L1408" s="16"/>
      <c r="M1408" s="16"/>
      <c r="N1408" s="16"/>
      <c r="O1408" s="16"/>
      <c r="P1408" s="16"/>
      <c r="Q1408" s="16"/>
      <c r="R1408" s="16"/>
      <c r="S1408" s="16"/>
      <c r="T1408" s="16"/>
      <c r="U1408" s="16"/>
      <c r="V1408" s="16"/>
      <c r="W1408" s="16"/>
      <c r="X1408" s="16"/>
      <c r="Y1408" s="16"/>
      <c r="Z1408" s="16"/>
      <c r="AA1408" s="16"/>
      <c r="AB1408" s="16"/>
      <c r="AC1408" s="16"/>
      <c r="AD1408" s="16"/>
      <c r="AE1408" s="16"/>
      <c r="AF1408" s="16"/>
      <c r="AG1408" s="16"/>
      <c r="AH1408" s="16"/>
      <c r="AI1408" s="16"/>
      <c r="AJ1408" s="16"/>
      <c r="AK1408" s="16"/>
      <c r="AL1408" s="16"/>
      <c r="AM1408" s="16"/>
      <c r="AN1408" s="16"/>
      <c r="AO1408" s="16"/>
      <c r="AP1408" s="16"/>
      <c r="AQ1408" s="16"/>
      <c r="AR1408" s="16"/>
      <c r="AS1408" s="16"/>
      <c r="AT1408" s="16"/>
      <c r="AU1408" s="16"/>
      <c r="AV1408" s="16"/>
      <c r="AW1408" s="16"/>
      <c r="AX1408" s="16"/>
      <c r="AY1408" s="16"/>
      <c r="AZ1408" s="16"/>
      <c r="BA1408" s="16"/>
      <c r="BB1408" s="16"/>
      <c r="BC1408" s="16"/>
      <c r="BD1408" s="16"/>
      <c r="BE1408" s="16"/>
      <c r="BF1408" s="16"/>
      <c r="BG1408" s="16"/>
      <c r="BH1408" s="16"/>
      <c r="BI1408" s="16"/>
      <c r="BJ1408" s="16"/>
      <c r="BK1408" s="16"/>
      <c r="BL1408" s="16"/>
      <c r="BM1408" s="16"/>
      <c r="BN1408" s="16"/>
      <c r="BO1408" s="16"/>
      <c r="BP1408" s="16"/>
      <c r="BQ1408" s="16"/>
      <c r="BR1408" s="16"/>
      <c r="BS1408" s="16"/>
      <c r="BT1408" s="16"/>
      <c r="BU1408" s="16"/>
      <c r="BV1408" s="16"/>
      <c r="BW1408" s="16"/>
      <c r="BX1408" s="16"/>
      <c r="BY1408" s="16"/>
      <c r="BZ1408" s="16"/>
      <c r="CA1408" s="16"/>
      <c r="CB1408" s="16"/>
      <c r="CC1408" s="16"/>
      <c r="CD1408" s="16"/>
      <c r="CE1408" s="16"/>
      <c r="CF1408" s="16"/>
      <c r="CG1408" s="16"/>
      <c r="CH1408" s="16"/>
      <c r="CI1408" s="16"/>
      <c r="CJ1408" s="16"/>
      <c r="CK1408" s="16"/>
      <c r="CL1408" s="16"/>
      <c r="CM1408" s="16"/>
      <c r="CN1408" s="16"/>
      <c r="CO1408" s="16"/>
      <c r="CP1408" s="16"/>
      <c r="CQ1408" s="16"/>
      <c r="CR1408" s="16"/>
      <c r="CS1408" s="16"/>
      <c r="CT1408" s="16"/>
      <c r="CU1408" s="16"/>
      <c r="CV1408" s="16"/>
      <c r="CW1408" s="16"/>
      <c r="CX1408" s="16"/>
      <c r="CY1408" s="16"/>
      <c r="CZ1408" s="16"/>
      <c r="DA1408" s="16"/>
      <c r="DB1408" s="16"/>
      <c r="DC1408" s="16"/>
      <c r="DD1408" s="16"/>
      <c r="DE1408" s="16"/>
      <c r="DF1408" s="16"/>
      <c r="DG1408" s="16"/>
      <c r="DH1408" s="16"/>
      <c r="DI1408" s="16"/>
      <c r="DJ1408" s="16"/>
      <c r="DK1408" s="16"/>
      <c r="DL1408" s="16"/>
      <c r="DM1408" s="16"/>
      <c r="DN1408" s="16"/>
      <c r="DO1408" s="16"/>
      <c r="DP1408" s="16"/>
      <c r="DQ1408" s="16"/>
      <c r="DR1408" s="16"/>
      <c r="DS1408" s="16"/>
      <c r="DT1408" s="16"/>
      <c r="DU1408" s="16"/>
      <c r="DV1408" s="16"/>
      <c r="DW1408" s="16"/>
      <c r="DX1408" s="16"/>
      <c r="DY1408" s="16"/>
      <c r="DZ1408" s="16"/>
      <c r="EA1408" s="16"/>
      <c r="EB1408" s="16"/>
      <c r="EC1408" s="16"/>
      <c r="ED1408" s="16"/>
      <c r="EE1408" s="16"/>
      <c r="EF1408" s="16"/>
      <c r="EG1408" s="16"/>
      <c r="EH1408" s="16"/>
      <c r="EI1408" s="16"/>
      <c r="EJ1408" s="16"/>
      <c r="EK1408" s="16"/>
      <c r="EL1408" s="16"/>
      <c r="EM1408" s="16"/>
      <c r="EN1408" s="16"/>
      <c r="EO1408" s="16"/>
      <c r="EP1408" s="16"/>
      <c r="EQ1408" s="16"/>
      <c r="ER1408" s="16"/>
      <c r="ES1408" s="16"/>
      <c r="ET1408" s="16"/>
      <c r="EU1408" s="16"/>
      <c r="EV1408" s="16"/>
      <c r="EW1408" s="16"/>
      <c r="EX1408" s="16"/>
      <c r="EY1408" s="16"/>
      <c r="EZ1408" s="16"/>
      <c r="FA1408" s="16"/>
      <c r="FB1408" s="16"/>
      <c r="FC1408" s="16"/>
      <c r="FD1408" s="16"/>
      <c r="FE1408" s="16"/>
      <c r="FF1408" s="16"/>
      <c r="FG1408" s="16"/>
      <c r="FH1408" s="16"/>
      <c r="FI1408" s="16"/>
      <c r="FJ1408" s="16"/>
      <c r="FK1408" s="16"/>
      <c r="FL1408" s="16"/>
      <c r="FM1408" s="16"/>
      <c r="FN1408" s="16"/>
      <c r="FO1408" s="16"/>
      <c r="FP1408" s="16"/>
      <c r="FQ1408" s="16"/>
      <c r="FR1408" s="16"/>
      <c r="FS1408" s="16"/>
      <c r="FT1408" s="16"/>
      <c r="FU1408" s="16"/>
      <c r="FV1408" s="16"/>
      <c r="FW1408" s="16"/>
      <c r="FX1408" s="16"/>
      <c r="FY1408" s="16"/>
      <c r="FZ1408" s="16"/>
      <c r="GA1408" s="16"/>
      <c r="GB1408" s="16"/>
      <c r="GC1408" s="16"/>
      <c r="GD1408" s="16"/>
      <c r="GE1408" s="16"/>
      <c r="GF1408" s="16"/>
      <c r="GG1408" s="16"/>
      <c r="GH1408" s="16"/>
      <c r="GI1408" s="16"/>
      <c r="GJ1408" s="16"/>
      <c r="GK1408" s="16"/>
      <c r="GL1408" s="16"/>
      <c r="GM1408" s="16"/>
      <c r="GN1408" s="16"/>
      <c r="GO1408" s="16"/>
      <c r="GP1408" s="16"/>
      <c r="GQ1408" s="16"/>
      <c r="GR1408" s="16"/>
      <c r="GS1408" s="16"/>
      <c r="GT1408" s="16"/>
      <c r="GU1408" s="16"/>
      <c r="GV1408" s="16"/>
      <c r="GW1408" s="16"/>
      <c r="GX1408" s="16"/>
      <c r="GY1408" s="16"/>
      <c r="GZ1408" s="16"/>
      <c r="HA1408" s="16"/>
      <c r="HB1408" s="16"/>
      <c r="HC1408" s="16"/>
      <c r="HD1408" s="16"/>
      <c r="HE1408" s="16"/>
      <c r="HF1408" s="16"/>
      <c r="HG1408" s="16"/>
      <c r="HH1408" s="16"/>
      <c r="HI1408" s="16"/>
      <c r="HJ1408" s="16"/>
      <c r="HK1408" s="16"/>
      <c r="HL1408" s="16"/>
      <c r="HM1408" s="16"/>
      <c r="HN1408" s="16"/>
      <c r="HO1408" s="16"/>
      <c r="HP1408" s="16"/>
      <c r="HQ1408" s="16"/>
      <c r="HR1408" s="16"/>
      <c r="HS1408" s="16"/>
      <c r="HT1408" s="16"/>
      <c r="HU1408" s="16"/>
      <c r="HV1408" s="16"/>
      <c r="HW1408" s="16"/>
      <c r="HX1408" s="16"/>
      <c r="HY1408" s="16"/>
      <c r="HZ1408" s="16"/>
      <c r="IA1408" s="16"/>
      <c r="IB1408" s="16"/>
      <c r="IC1408" s="16"/>
      <c r="ID1408" s="16"/>
      <c r="IE1408" s="16"/>
      <c r="IF1408" s="16"/>
      <c r="IG1408" s="16"/>
      <c r="IH1408" s="16"/>
      <c r="II1408" s="16"/>
      <c r="IJ1408" s="16"/>
      <c r="IK1408" s="16"/>
      <c r="IL1408" s="16"/>
      <c r="IM1408" s="16"/>
      <c r="IN1408" s="16"/>
      <c r="IO1408" s="16"/>
      <c r="IP1408" s="16"/>
      <c r="IQ1408" s="16"/>
      <c r="IR1408" s="16"/>
      <c r="IS1408" s="16"/>
      <c r="IT1408" s="16"/>
      <c r="IU1408" s="16"/>
      <c r="IV1408" s="16"/>
      <c r="IW1408" s="16"/>
      <c r="IX1408" s="16"/>
      <c r="IY1408" s="16"/>
      <c r="IZ1408" s="16"/>
      <c r="JA1408" s="16"/>
      <c r="JB1408" s="16"/>
      <c r="JC1408" s="16"/>
      <c r="JD1408" s="16"/>
      <c r="JE1408" s="16"/>
      <c r="JF1408" s="16"/>
      <c r="JG1408" s="16"/>
      <c r="JH1408" s="16"/>
      <c r="JI1408" s="16"/>
      <c r="JJ1408" s="16"/>
      <c r="JK1408" s="16"/>
      <c r="JL1408" s="16"/>
      <c r="JM1408" s="16"/>
      <c r="JN1408" s="16"/>
      <c r="JO1408" s="16"/>
      <c r="JP1408" s="16"/>
    </row>
    <row r="1409" spans="2:276" s="18" customFormat="1" ht="15.75" customHeight="1" x14ac:dyDescent="0.25">
      <c r="B1409" s="16"/>
      <c r="C1409" s="16"/>
      <c r="D1409" s="16"/>
      <c r="E1409" s="16"/>
      <c r="F1409" s="16"/>
      <c r="G1409" s="16"/>
      <c r="H1409" s="16"/>
      <c r="I1409" s="16"/>
      <c r="J1409" s="16"/>
      <c r="K1409" s="16"/>
      <c r="L1409" s="16"/>
      <c r="M1409" s="16"/>
      <c r="N1409" s="16"/>
      <c r="O1409" s="16"/>
      <c r="P1409" s="16"/>
      <c r="Q1409" s="16"/>
      <c r="R1409" s="16"/>
      <c r="S1409" s="16"/>
      <c r="T1409" s="16"/>
      <c r="U1409" s="16"/>
      <c r="V1409" s="16"/>
      <c r="W1409" s="16"/>
      <c r="X1409" s="16"/>
      <c r="Y1409" s="16"/>
      <c r="Z1409" s="16"/>
      <c r="AA1409" s="16"/>
      <c r="AB1409" s="16"/>
      <c r="AC1409" s="16"/>
      <c r="AD1409" s="16"/>
      <c r="AE1409" s="16"/>
      <c r="AF1409" s="16"/>
      <c r="AG1409" s="16"/>
      <c r="AH1409" s="16"/>
      <c r="AI1409" s="16"/>
      <c r="AJ1409" s="16"/>
      <c r="AK1409" s="16"/>
      <c r="AL1409" s="16"/>
      <c r="AM1409" s="16"/>
      <c r="AN1409" s="16"/>
      <c r="AO1409" s="16"/>
      <c r="AP1409" s="16"/>
      <c r="AQ1409" s="16"/>
      <c r="AR1409" s="16"/>
      <c r="AS1409" s="16"/>
      <c r="AT1409" s="16"/>
      <c r="AU1409" s="16"/>
      <c r="AV1409" s="16"/>
      <c r="AW1409" s="16"/>
      <c r="AX1409" s="16"/>
      <c r="AY1409" s="16"/>
      <c r="AZ1409" s="16"/>
      <c r="BA1409" s="16"/>
      <c r="BB1409" s="16"/>
      <c r="BC1409" s="16"/>
      <c r="BD1409" s="16"/>
      <c r="BE1409" s="16"/>
      <c r="BF1409" s="16"/>
      <c r="BG1409" s="16"/>
      <c r="BH1409" s="16"/>
      <c r="BI1409" s="16"/>
      <c r="BJ1409" s="16"/>
      <c r="BK1409" s="16"/>
      <c r="BL1409" s="16"/>
      <c r="BM1409" s="16"/>
      <c r="BN1409" s="16"/>
      <c r="BO1409" s="16"/>
      <c r="BP1409" s="16"/>
      <c r="BQ1409" s="16"/>
      <c r="BR1409" s="16"/>
      <c r="BS1409" s="16"/>
      <c r="BT1409" s="16"/>
      <c r="BU1409" s="16"/>
      <c r="BV1409" s="16"/>
      <c r="BW1409" s="16"/>
      <c r="BX1409" s="16"/>
      <c r="BY1409" s="16"/>
      <c r="BZ1409" s="16"/>
      <c r="CA1409" s="16"/>
      <c r="CB1409" s="16"/>
      <c r="CC1409" s="16"/>
      <c r="CD1409" s="16"/>
      <c r="CE1409" s="16"/>
      <c r="CF1409" s="16"/>
      <c r="CG1409" s="16"/>
      <c r="CH1409" s="16"/>
      <c r="CI1409" s="16"/>
      <c r="CJ1409" s="16"/>
      <c r="CK1409" s="16"/>
      <c r="CL1409" s="16"/>
      <c r="CM1409" s="16"/>
      <c r="CN1409" s="16"/>
      <c r="CO1409" s="16"/>
      <c r="CP1409" s="16"/>
      <c r="CQ1409" s="16"/>
      <c r="CR1409" s="16"/>
      <c r="CS1409" s="16"/>
      <c r="CT1409" s="16"/>
      <c r="CU1409" s="16"/>
      <c r="CV1409" s="16"/>
      <c r="CW1409" s="16"/>
      <c r="CX1409" s="16"/>
      <c r="CY1409" s="16"/>
      <c r="CZ1409" s="16"/>
      <c r="DA1409" s="16"/>
      <c r="DB1409" s="16"/>
      <c r="DC1409" s="16"/>
      <c r="DD1409" s="16"/>
      <c r="DE1409" s="16"/>
      <c r="DF1409" s="16"/>
      <c r="DG1409" s="16"/>
      <c r="DH1409" s="16"/>
      <c r="DI1409" s="16"/>
      <c r="DJ1409" s="16"/>
      <c r="DK1409" s="16"/>
      <c r="DL1409" s="16"/>
      <c r="DM1409" s="16"/>
      <c r="DN1409" s="16"/>
      <c r="DO1409" s="16"/>
      <c r="DP1409" s="16"/>
      <c r="DQ1409" s="16"/>
      <c r="DR1409" s="16"/>
      <c r="DS1409" s="16"/>
      <c r="DT1409" s="16"/>
      <c r="DU1409" s="16"/>
      <c r="DV1409" s="16"/>
      <c r="DW1409" s="16"/>
      <c r="DX1409" s="16"/>
      <c r="DY1409" s="16"/>
      <c r="DZ1409" s="16"/>
      <c r="EA1409" s="16"/>
      <c r="EB1409" s="16"/>
      <c r="EC1409" s="16"/>
      <c r="ED1409" s="16"/>
      <c r="EE1409" s="16"/>
      <c r="EF1409" s="16"/>
      <c r="EG1409" s="16"/>
      <c r="EH1409" s="16"/>
      <c r="EI1409" s="16"/>
      <c r="EJ1409" s="16"/>
      <c r="EK1409" s="16"/>
      <c r="EL1409" s="16"/>
      <c r="EM1409" s="16"/>
      <c r="EN1409" s="16"/>
      <c r="EO1409" s="16"/>
      <c r="EP1409" s="16"/>
      <c r="EQ1409" s="16"/>
      <c r="ER1409" s="16"/>
      <c r="ES1409" s="16"/>
      <c r="ET1409" s="16"/>
      <c r="EU1409" s="16"/>
      <c r="EV1409" s="16"/>
      <c r="EW1409" s="16"/>
      <c r="EX1409" s="16"/>
      <c r="EY1409" s="16"/>
      <c r="EZ1409" s="16"/>
      <c r="FA1409" s="16"/>
      <c r="FB1409" s="16"/>
      <c r="FC1409" s="16"/>
      <c r="FD1409" s="16"/>
      <c r="FE1409" s="16"/>
      <c r="FF1409" s="16"/>
      <c r="FG1409" s="16"/>
      <c r="FH1409" s="16"/>
      <c r="FI1409" s="16"/>
      <c r="FJ1409" s="16"/>
      <c r="FK1409" s="16"/>
      <c r="FL1409" s="16"/>
      <c r="FM1409" s="16"/>
      <c r="FN1409" s="16"/>
      <c r="FO1409" s="16"/>
      <c r="FP1409" s="16"/>
      <c r="FQ1409" s="16"/>
      <c r="FR1409" s="16"/>
      <c r="FS1409" s="16"/>
      <c r="FT1409" s="16"/>
      <c r="FU1409" s="16"/>
      <c r="FV1409" s="16"/>
      <c r="FW1409" s="16"/>
      <c r="FX1409" s="16"/>
      <c r="FY1409" s="16"/>
      <c r="FZ1409" s="16"/>
      <c r="GA1409" s="16"/>
      <c r="GB1409" s="16"/>
      <c r="GC1409" s="16"/>
      <c r="GD1409" s="16"/>
      <c r="GE1409" s="16"/>
      <c r="GF1409" s="16"/>
      <c r="GG1409" s="16"/>
      <c r="GH1409" s="16"/>
      <c r="GI1409" s="16"/>
      <c r="GJ1409" s="16"/>
      <c r="GK1409" s="16"/>
      <c r="GL1409" s="16"/>
      <c r="GM1409" s="16"/>
      <c r="GN1409" s="16"/>
      <c r="GO1409" s="16"/>
      <c r="GP1409" s="16"/>
      <c r="GQ1409" s="16"/>
      <c r="GR1409" s="16"/>
      <c r="GS1409" s="16"/>
      <c r="GT1409" s="16"/>
      <c r="GU1409" s="16"/>
      <c r="GV1409" s="16"/>
      <c r="GW1409" s="16"/>
      <c r="GX1409" s="16"/>
      <c r="GY1409" s="16"/>
      <c r="GZ1409" s="16"/>
      <c r="HA1409" s="16"/>
      <c r="HB1409" s="16"/>
      <c r="HC1409" s="16"/>
      <c r="HD1409" s="16"/>
      <c r="HE1409" s="16"/>
      <c r="HF1409" s="16"/>
      <c r="HG1409" s="16"/>
      <c r="HH1409" s="16"/>
      <c r="HI1409" s="16"/>
      <c r="HJ1409" s="16"/>
      <c r="HK1409" s="16"/>
      <c r="HL1409" s="16"/>
      <c r="HM1409" s="16"/>
      <c r="HN1409" s="16"/>
      <c r="HO1409" s="16"/>
      <c r="HP1409" s="16"/>
      <c r="HQ1409" s="16"/>
      <c r="HR1409" s="16"/>
      <c r="HS1409" s="16"/>
      <c r="HT1409" s="16"/>
      <c r="HU1409" s="16"/>
      <c r="HV1409" s="16"/>
      <c r="HW1409" s="16"/>
      <c r="HX1409" s="16"/>
      <c r="HY1409" s="16"/>
      <c r="HZ1409" s="16"/>
      <c r="IA1409" s="16"/>
      <c r="IB1409" s="16"/>
      <c r="IC1409" s="16"/>
      <c r="ID1409" s="16"/>
      <c r="IE1409" s="16"/>
      <c r="IF1409" s="16"/>
      <c r="IG1409" s="16"/>
      <c r="IH1409" s="16"/>
      <c r="II1409" s="16"/>
      <c r="IJ1409" s="16"/>
      <c r="IK1409" s="16"/>
      <c r="IL1409" s="16"/>
      <c r="IM1409" s="16"/>
      <c r="IN1409" s="16"/>
      <c r="IO1409" s="16"/>
      <c r="IP1409" s="16"/>
      <c r="IQ1409" s="16"/>
      <c r="IR1409" s="16"/>
      <c r="IS1409" s="16"/>
      <c r="IT1409" s="16"/>
      <c r="IU1409" s="16"/>
      <c r="IV1409" s="16"/>
      <c r="IW1409" s="16"/>
      <c r="IX1409" s="16"/>
      <c r="IY1409" s="16"/>
      <c r="IZ1409" s="16"/>
      <c r="JA1409" s="16"/>
      <c r="JB1409" s="16"/>
      <c r="JC1409" s="16"/>
      <c r="JD1409" s="16"/>
      <c r="JE1409" s="16"/>
      <c r="JF1409" s="16"/>
      <c r="JG1409" s="16"/>
      <c r="JH1409" s="16"/>
      <c r="JI1409" s="16"/>
      <c r="JJ1409" s="16"/>
      <c r="JK1409" s="16"/>
      <c r="JL1409" s="16"/>
      <c r="JM1409" s="16"/>
      <c r="JN1409" s="16"/>
      <c r="JO1409" s="16"/>
      <c r="JP1409" s="16"/>
    </row>
    <row r="1410" spans="2:276" s="18" customFormat="1" ht="15.75" customHeight="1" x14ac:dyDescent="0.25">
      <c r="B1410" s="16"/>
      <c r="C1410" s="16"/>
      <c r="D1410" s="16"/>
      <c r="E1410" s="16"/>
      <c r="F1410" s="16"/>
      <c r="G1410" s="16"/>
      <c r="H1410" s="16"/>
      <c r="I1410" s="16"/>
      <c r="J1410" s="16"/>
      <c r="K1410" s="16"/>
      <c r="L1410" s="16"/>
      <c r="M1410" s="16"/>
      <c r="N1410" s="16"/>
      <c r="O1410" s="16"/>
      <c r="P1410" s="16"/>
      <c r="Q1410" s="16"/>
      <c r="R1410" s="16"/>
      <c r="S1410" s="16"/>
      <c r="T1410" s="16"/>
      <c r="U1410" s="16"/>
      <c r="V1410" s="16"/>
      <c r="W1410" s="16"/>
      <c r="X1410" s="16"/>
      <c r="Y1410" s="16"/>
      <c r="Z1410" s="16"/>
      <c r="AA1410" s="16"/>
      <c r="AB1410" s="16"/>
      <c r="AC1410" s="16"/>
      <c r="AD1410" s="16"/>
      <c r="AE1410" s="16"/>
      <c r="AF1410" s="16"/>
      <c r="AG1410" s="16"/>
      <c r="AH1410" s="16"/>
      <c r="AI1410" s="16"/>
      <c r="AJ1410" s="16"/>
      <c r="AK1410" s="16"/>
      <c r="AL1410" s="16"/>
      <c r="AM1410" s="16"/>
      <c r="AN1410" s="16"/>
      <c r="AO1410" s="16"/>
      <c r="AP1410" s="16"/>
      <c r="AQ1410" s="16"/>
      <c r="AR1410" s="16"/>
      <c r="AS1410" s="16"/>
      <c r="AT1410" s="16"/>
      <c r="AU1410" s="16"/>
      <c r="AV1410" s="16"/>
      <c r="AW1410" s="16"/>
      <c r="AX1410" s="16"/>
      <c r="AY1410" s="16"/>
      <c r="AZ1410" s="16"/>
      <c r="BA1410" s="16"/>
      <c r="BB1410" s="16"/>
      <c r="BC1410" s="16"/>
      <c r="BD1410" s="16"/>
      <c r="BE1410" s="16"/>
      <c r="BF1410" s="16"/>
      <c r="BG1410" s="16"/>
      <c r="BH1410" s="16"/>
      <c r="BI1410" s="16"/>
      <c r="BJ1410" s="16"/>
      <c r="BK1410" s="16"/>
      <c r="BL1410" s="16"/>
      <c r="BM1410" s="16"/>
      <c r="BN1410" s="16"/>
      <c r="BO1410" s="16"/>
      <c r="BP1410" s="16"/>
      <c r="BQ1410" s="16"/>
      <c r="BR1410" s="16"/>
      <c r="BS1410" s="16"/>
      <c r="BT1410" s="16"/>
      <c r="BU1410" s="16"/>
      <c r="BV1410" s="16"/>
      <c r="BW1410" s="16"/>
      <c r="BX1410" s="16"/>
      <c r="BY1410" s="16"/>
      <c r="BZ1410" s="16"/>
      <c r="CA1410" s="16"/>
      <c r="CB1410" s="16"/>
      <c r="CC1410" s="16"/>
      <c r="CD1410" s="16"/>
      <c r="CE1410" s="16"/>
      <c r="CF1410" s="16"/>
      <c r="CG1410" s="16"/>
      <c r="CH1410" s="16"/>
      <c r="CI1410" s="16"/>
      <c r="CJ1410" s="16"/>
      <c r="CK1410" s="16"/>
      <c r="CL1410" s="16"/>
      <c r="CM1410" s="16"/>
      <c r="CN1410" s="16"/>
      <c r="CO1410" s="16"/>
      <c r="CP1410" s="16"/>
      <c r="CQ1410" s="16"/>
      <c r="CR1410" s="16"/>
      <c r="CS1410" s="16"/>
      <c r="CT1410" s="16"/>
      <c r="CU1410" s="16"/>
      <c r="CV1410" s="16"/>
      <c r="CW1410" s="16"/>
      <c r="CX1410" s="16"/>
      <c r="CY1410" s="16"/>
      <c r="CZ1410" s="16"/>
      <c r="DA1410" s="16"/>
      <c r="DB1410" s="16"/>
      <c r="DC1410" s="16"/>
      <c r="DD1410" s="16"/>
      <c r="DE1410" s="16"/>
      <c r="DF1410" s="16"/>
      <c r="DG1410" s="16"/>
      <c r="DH1410" s="16"/>
      <c r="DI1410" s="16"/>
      <c r="DJ1410" s="16"/>
      <c r="DK1410" s="16"/>
      <c r="DL1410" s="16"/>
      <c r="DM1410" s="16"/>
      <c r="DN1410" s="16"/>
      <c r="DO1410" s="16"/>
      <c r="DP1410" s="16"/>
      <c r="DQ1410" s="16"/>
      <c r="DR1410" s="16"/>
      <c r="DS1410" s="16"/>
      <c r="DT1410" s="16"/>
      <c r="DU1410" s="16"/>
      <c r="DV1410" s="16"/>
      <c r="DW1410" s="16"/>
      <c r="DX1410" s="16"/>
      <c r="DY1410" s="16"/>
      <c r="DZ1410" s="16"/>
      <c r="EA1410" s="16"/>
      <c r="EB1410" s="16"/>
      <c r="EC1410" s="16"/>
      <c r="ED1410" s="16"/>
      <c r="EE1410" s="16"/>
      <c r="EF1410" s="16"/>
      <c r="EG1410" s="16"/>
      <c r="EH1410" s="16"/>
      <c r="EI1410" s="16"/>
      <c r="EJ1410" s="16"/>
      <c r="EK1410" s="16"/>
      <c r="EL1410" s="16"/>
      <c r="EM1410" s="16"/>
      <c r="EN1410" s="16"/>
      <c r="EO1410" s="16"/>
      <c r="EP1410" s="16"/>
      <c r="EQ1410" s="16"/>
      <c r="ER1410" s="16"/>
      <c r="ES1410" s="16"/>
      <c r="ET1410" s="16"/>
      <c r="EU1410" s="16"/>
      <c r="EV1410" s="16"/>
      <c r="EW1410" s="16"/>
      <c r="EX1410" s="16"/>
      <c r="EY1410" s="16"/>
      <c r="EZ1410" s="16"/>
      <c r="FA1410" s="16"/>
      <c r="FB1410" s="16"/>
      <c r="FC1410" s="16"/>
      <c r="FD1410" s="16"/>
      <c r="FE1410" s="16"/>
      <c r="FF1410" s="16"/>
      <c r="FG1410" s="16"/>
      <c r="FH1410" s="16"/>
      <c r="FI1410" s="16"/>
      <c r="FJ1410" s="16"/>
      <c r="FK1410" s="16"/>
      <c r="FL1410" s="16"/>
      <c r="FM1410" s="16"/>
      <c r="FN1410" s="16"/>
      <c r="FO1410" s="16"/>
      <c r="FP1410" s="16"/>
      <c r="FQ1410" s="16"/>
      <c r="FR1410" s="16"/>
      <c r="FS1410" s="16"/>
      <c r="FT1410" s="16"/>
      <c r="FU1410" s="16"/>
      <c r="FV1410" s="16"/>
      <c r="FW1410" s="16"/>
      <c r="FX1410" s="16"/>
      <c r="FY1410" s="16"/>
      <c r="FZ1410" s="16"/>
      <c r="GA1410" s="16"/>
      <c r="GB1410" s="16"/>
      <c r="GC1410" s="16"/>
      <c r="GD1410" s="16"/>
      <c r="GE1410" s="16"/>
      <c r="GF1410" s="16"/>
      <c r="GG1410" s="16"/>
      <c r="GH1410" s="16"/>
      <c r="GI1410" s="16"/>
      <c r="GJ1410" s="16"/>
      <c r="GK1410" s="16"/>
      <c r="GL1410" s="16"/>
      <c r="GM1410" s="16"/>
      <c r="GN1410" s="16"/>
      <c r="GO1410" s="16"/>
      <c r="GP1410" s="16"/>
      <c r="GQ1410" s="16"/>
      <c r="GR1410" s="16"/>
      <c r="GS1410" s="16"/>
      <c r="GT1410" s="16"/>
      <c r="GU1410" s="16"/>
      <c r="GV1410" s="16"/>
      <c r="GW1410" s="16"/>
      <c r="GX1410" s="16"/>
      <c r="GY1410" s="16"/>
      <c r="GZ1410" s="16"/>
      <c r="HA1410" s="16"/>
      <c r="HB1410" s="16"/>
      <c r="HC1410" s="16"/>
      <c r="HD1410" s="16"/>
      <c r="HE1410" s="16"/>
      <c r="HF1410" s="16"/>
      <c r="HG1410" s="16"/>
      <c r="HH1410" s="16"/>
      <c r="HI1410" s="16"/>
      <c r="HJ1410" s="16"/>
      <c r="HK1410" s="16"/>
      <c r="HL1410" s="16"/>
      <c r="HM1410" s="16"/>
      <c r="HN1410" s="16"/>
      <c r="HO1410" s="16"/>
      <c r="HP1410" s="16"/>
      <c r="HQ1410" s="16"/>
      <c r="HR1410" s="16"/>
      <c r="HS1410" s="16"/>
      <c r="HT1410" s="16"/>
      <c r="HU1410" s="16"/>
      <c r="HV1410" s="16"/>
      <c r="HW1410" s="16"/>
      <c r="HX1410" s="16"/>
      <c r="HY1410" s="16"/>
      <c r="HZ1410" s="16"/>
      <c r="IA1410" s="16"/>
      <c r="IB1410" s="16"/>
      <c r="IC1410" s="16"/>
      <c r="ID1410" s="16"/>
      <c r="IE1410" s="16"/>
      <c r="IF1410" s="16"/>
      <c r="IG1410" s="16"/>
      <c r="IH1410" s="16"/>
      <c r="II1410" s="16"/>
      <c r="IJ1410" s="16"/>
      <c r="IK1410" s="16"/>
      <c r="IL1410" s="16"/>
      <c r="IM1410" s="16"/>
      <c r="IN1410" s="16"/>
      <c r="IO1410" s="16"/>
      <c r="IP1410" s="16"/>
      <c r="IQ1410" s="16"/>
      <c r="IR1410" s="16"/>
      <c r="IS1410" s="16"/>
      <c r="IT1410" s="16"/>
      <c r="IU1410" s="16"/>
      <c r="IV1410" s="16"/>
      <c r="IW1410" s="16"/>
      <c r="IX1410" s="16"/>
      <c r="IY1410" s="16"/>
      <c r="IZ1410" s="16"/>
      <c r="JA1410" s="16"/>
      <c r="JB1410" s="16"/>
      <c r="JC1410" s="16"/>
      <c r="JD1410" s="16"/>
      <c r="JE1410" s="16"/>
      <c r="JF1410" s="16"/>
      <c r="JG1410" s="16"/>
      <c r="JH1410" s="16"/>
      <c r="JI1410" s="16"/>
      <c r="JJ1410" s="16"/>
      <c r="JK1410" s="16"/>
      <c r="JL1410" s="16"/>
      <c r="JM1410" s="16"/>
      <c r="JN1410" s="16"/>
      <c r="JO1410" s="16"/>
      <c r="JP1410" s="16"/>
    </row>
    <row r="1411" spans="2:276" s="18" customFormat="1" ht="15.75" customHeight="1" x14ac:dyDescent="0.25">
      <c r="B1411" s="16"/>
      <c r="C1411" s="16"/>
      <c r="D1411" s="16"/>
      <c r="E1411" s="16"/>
      <c r="F1411" s="16"/>
      <c r="G1411" s="16"/>
      <c r="H1411" s="16"/>
      <c r="I1411" s="16"/>
      <c r="J1411" s="16"/>
      <c r="K1411" s="16"/>
      <c r="L1411" s="16"/>
      <c r="M1411" s="16"/>
      <c r="N1411" s="16"/>
      <c r="O1411" s="16"/>
      <c r="P1411" s="16"/>
      <c r="Q1411" s="16"/>
      <c r="R1411" s="16"/>
      <c r="S1411" s="16"/>
      <c r="T1411" s="16"/>
      <c r="U1411" s="16"/>
      <c r="V1411" s="16"/>
      <c r="W1411" s="16"/>
      <c r="X1411" s="16"/>
      <c r="Y1411" s="16"/>
      <c r="Z1411" s="16"/>
      <c r="AA1411" s="16"/>
      <c r="AB1411" s="16"/>
      <c r="AC1411" s="16"/>
      <c r="AD1411" s="16"/>
      <c r="AE1411" s="16"/>
      <c r="AF1411" s="16"/>
      <c r="AG1411" s="16"/>
      <c r="AH1411" s="16"/>
      <c r="AI1411" s="16"/>
      <c r="AJ1411" s="16"/>
      <c r="AK1411" s="16"/>
      <c r="AL1411" s="16"/>
      <c r="AM1411" s="16"/>
      <c r="AN1411" s="16"/>
      <c r="AO1411" s="16"/>
      <c r="AP1411" s="16"/>
      <c r="AQ1411" s="16"/>
      <c r="AR1411" s="16"/>
      <c r="AS1411" s="16"/>
      <c r="AT1411" s="16"/>
      <c r="AU1411" s="16"/>
      <c r="AV1411" s="16"/>
      <c r="AW1411" s="16"/>
      <c r="AX1411" s="16"/>
      <c r="AY1411" s="16"/>
      <c r="AZ1411" s="16"/>
      <c r="BA1411" s="16"/>
      <c r="BB1411" s="16"/>
      <c r="BC1411" s="16"/>
      <c r="BD1411" s="16"/>
      <c r="BE1411" s="16"/>
      <c r="BF1411" s="16"/>
      <c r="BG1411" s="16"/>
      <c r="BH1411" s="16"/>
      <c r="BI1411" s="16"/>
      <c r="BJ1411" s="16"/>
      <c r="BK1411" s="16"/>
      <c r="BL1411" s="16"/>
      <c r="BM1411" s="16"/>
      <c r="BN1411" s="16"/>
      <c r="BO1411" s="16"/>
      <c r="BP1411" s="16"/>
      <c r="BQ1411" s="16"/>
      <c r="BR1411" s="16"/>
      <c r="BS1411" s="16"/>
      <c r="BT1411" s="16"/>
      <c r="BU1411" s="16"/>
      <c r="BV1411" s="16"/>
      <c r="BW1411" s="16"/>
      <c r="BX1411" s="16"/>
      <c r="BY1411" s="16"/>
      <c r="BZ1411" s="16"/>
      <c r="CA1411" s="16"/>
      <c r="CB1411" s="16"/>
      <c r="CC1411" s="16"/>
      <c r="CD1411" s="16"/>
      <c r="CE1411" s="16"/>
      <c r="CF1411" s="16"/>
      <c r="CG1411" s="16"/>
      <c r="CH1411" s="16"/>
      <c r="CI1411" s="16"/>
      <c r="CJ1411" s="16"/>
      <c r="CK1411" s="16"/>
      <c r="CL1411" s="16"/>
      <c r="CM1411" s="16"/>
      <c r="CN1411" s="16"/>
      <c r="CO1411" s="16"/>
      <c r="CP1411" s="16"/>
      <c r="CQ1411" s="16"/>
      <c r="CR1411" s="16"/>
      <c r="CS1411" s="16"/>
      <c r="CT1411" s="16"/>
      <c r="CU1411" s="16"/>
      <c r="CV1411" s="16"/>
      <c r="CW1411" s="16"/>
      <c r="CX1411" s="16"/>
      <c r="CY1411" s="16"/>
      <c r="CZ1411" s="16"/>
      <c r="DA1411" s="16"/>
      <c r="DB1411" s="16"/>
      <c r="DC1411" s="16"/>
      <c r="DD1411" s="16"/>
      <c r="DE1411" s="16"/>
      <c r="DF1411" s="16"/>
      <c r="DG1411" s="16"/>
      <c r="DH1411" s="16"/>
      <c r="DI1411" s="16"/>
      <c r="DJ1411" s="16"/>
      <c r="DK1411" s="16"/>
      <c r="DL1411" s="16"/>
      <c r="DM1411" s="16"/>
      <c r="DN1411" s="16"/>
      <c r="DO1411" s="16"/>
      <c r="DP1411" s="16"/>
      <c r="DQ1411" s="16"/>
      <c r="DR1411" s="16"/>
      <c r="DS1411" s="16"/>
      <c r="DT1411" s="16"/>
      <c r="DU1411" s="16"/>
      <c r="DV1411" s="16"/>
      <c r="DW1411" s="16"/>
      <c r="DX1411" s="16"/>
      <c r="DY1411" s="16"/>
      <c r="DZ1411" s="16"/>
      <c r="EA1411" s="16"/>
      <c r="EB1411" s="16"/>
      <c r="EC1411" s="16"/>
      <c r="ED1411" s="16"/>
      <c r="EE1411" s="16"/>
      <c r="EF1411" s="16"/>
      <c r="EG1411" s="16"/>
      <c r="EH1411" s="16"/>
      <c r="EI1411" s="16"/>
      <c r="EJ1411" s="16"/>
      <c r="EK1411" s="16"/>
      <c r="EL1411" s="16"/>
      <c r="EM1411" s="16"/>
      <c r="EN1411" s="16"/>
      <c r="EO1411" s="16"/>
      <c r="EP1411" s="16"/>
      <c r="EQ1411" s="16"/>
      <c r="ER1411" s="16"/>
      <c r="ES1411" s="16"/>
      <c r="ET1411" s="16"/>
      <c r="EU1411" s="16"/>
      <c r="EV1411" s="16"/>
      <c r="EW1411" s="16"/>
      <c r="EX1411" s="16"/>
      <c r="EY1411" s="16"/>
      <c r="EZ1411" s="16"/>
      <c r="FA1411" s="16"/>
      <c r="FB1411" s="16"/>
      <c r="FC1411" s="16"/>
      <c r="FD1411" s="16"/>
      <c r="FE1411" s="16"/>
      <c r="FF1411" s="16"/>
      <c r="FG1411" s="16"/>
      <c r="FH1411" s="16"/>
      <c r="FI1411" s="16"/>
      <c r="FJ1411" s="16"/>
      <c r="FK1411" s="16"/>
      <c r="FL1411" s="16"/>
      <c r="FM1411" s="16"/>
      <c r="FN1411" s="16"/>
      <c r="FO1411" s="16"/>
      <c r="FP1411" s="16"/>
      <c r="FQ1411" s="16"/>
      <c r="FR1411" s="16"/>
      <c r="FS1411" s="16"/>
      <c r="FT1411" s="16"/>
      <c r="FU1411" s="16"/>
      <c r="FV1411" s="16"/>
      <c r="FW1411" s="16"/>
      <c r="FX1411" s="16"/>
      <c r="FY1411" s="16"/>
      <c r="FZ1411" s="16"/>
      <c r="GA1411" s="16"/>
      <c r="GB1411" s="16"/>
      <c r="GC1411" s="16"/>
      <c r="GD1411" s="16"/>
      <c r="GE1411" s="16"/>
      <c r="GF1411" s="16"/>
      <c r="GG1411" s="16"/>
      <c r="GH1411" s="16"/>
      <c r="GI1411" s="16"/>
      <c r="GJ1411" s="16"/>
      <c r="GK1411" s="16"/>
      <c r="GL1411" s="16"/>
      <c r="GM1411" s="16"/>
      <c r="GN1411" s="16"/>
      <c r="GO1411" s="16"/>
      <c r="GP1411" s="16"/>
      <c r="GQ1411" s="16"/>
      <c r="GR1411" s="16"/>
      <c r="GS1411" s="16"/>
      <c r="GT1411" s="16"/>
      <c r="GU1411" s="16"/>
      <c r="GV1411" s="16"/>
      <c r="GW1411" s="16"/>
      <c r="GX1411" s="16"/>
      <c r="GY1411" s="16"/>
      <c r="GZ1411" s="16"/>
      <c r="HA1411" s="16"/>
      <c r="HB1411" s="16"/>
      <c r="HC1411" s="16"/>
      <c r="HD1411" s="16"/>
      <c r="HE1411" s="16"/>
      <c r="HF1411" s="16"/>
      <c r="HG1411" s="16"/>
      <c r="HH1411" s="16"/>
      <c r="HI1411" s="16"/>
      <c r="HJ1411" s="16"/>
      <c r="HK1411" s="16"/>
      <c r="HL1411" s="16"/>
      <c r="HM1411" s="16"/>
      <c r="HN1411" s="16"/>
      <c r="HO1411" s="16"/>
      <c r="HP1411" s="16"/>
      <c r="HQ1411" s="16"/>
      <c r="HR1411" s="16"/>
      <c r="HS1411" s="16"/>
      <c r="HT1411" s="16"/>
      <c r="HU1411" s="16"/>
      <c r="HV1411" s="16"/>
      <c r="HW1411" s="16"/>
      <c r="HX1411" s="16"/>
      <c r="HY1411" s="16"/>
      <c r="HZ1411" s="16"/>
      <c r="IA1411" s="16"/>
      <c r="IB1411" s="16"/>
      <c r="IC1411" s="16"/>
      <c r="ID1411" s="16"/>
      <c r="IE1411" s="16"/>
      <c r="IF1411" s="16"/>
      <c r="IG1411" s="16"/>
      <c r="IH1411" s="16"/>
      <c r="II1411" s="16"/>
      <c r="IJ1411" s="16"/>
      <c r="IK1411" s="16"/>
      <c r="IL1411" s="16"/>
      <c r="IM1411" s="16"/>
      <c r="IN1411" s="16"/>
      <c r="IO1411" s="16"/>
      <c r="IP1411" s="16"/>
      <c r="IQ1411" s="16"/>
      <c r="IR1411" s="16"/>
      <c r="IS1411" s="16"/>
      <c r="IT1411" s="16"/>
      <c r="IU1411" s="16"/>
      <c r="IV1411" s="16"/>
      <c r="IW1411" s="16"/>
      <c r="IX1411" s="16"/>
      <c r="IY1411" s="16"/>
      <c r="IZ1411" s="16"/>
      <c r="JA1411" s="16"/>
      <c r="JB1411" s="16"/>
      <c r="JC1411" s="16"/>
      <c r="JD1411" s="16"/>
      <c r="JE1411" s="16"/>
      <c r="JF1411" s="16"/>
      <c r="JG1411" s="16"/>
      <c r="JH1411" s="16"/>
      <c r="JI1411" s="16"/>
      <c r="JJ1411" s="16"/>
      <c r="JK1411" s="16"/>
      <c r="JL1411" s="16"/>
      <c r="JM1411" s="16"/>
      <c r="JN1411" s="16"/>
      <c r="JO1411" s="16"/>
      <c r="JP1411" s="16"/>
    </row>
    <row r="1412" spans="2:276" s="18" customFormat="1" ht="15.75" customHeight="1" x14ac:dyDescent="0.25">
      <c r="B1412" s="16"/>
      <c r="C1412" s="16"/>
      <c r="D1412" s="16"/>
      <c r="E1412" s="16"/>
      <c r="F1412" s="16"/>
      <c r="G1412" s="16"/>
      <c r="H1412" s="16"/>
      <c r="I1412" s="16"/>
      <c r="J1412" s="16"/>
      <c r="K1412" s="16"/>
      <c r="L1412" s="16"/>
      <c r="M1412" s="16"/>
      <c r="N1412" s="16"/>
      <c r="O1412" s="16"/>
      <c r="P1412" s="16"/>
      <c r="Q1412" s="16"/>
      <c r="R1412" s="16"/>
      <c r="S1412" s="16"/>
      <c r="T1412" s="16"/>
      <c r="U1412" s="16"/>
      <c r="V1412" s="16"/>
      <c r="W1412" s="16"/>
      <c r="X1412" s="16"/>
      <c r="Y1412" s="16"/>
      <c r="Z1412" s="16"/>
      <c r="AA1412" s="16"/>
      <c r="AB1412" s="16"/>
      <c r="AC1412" s="16"/>
      <c r="AD1412" s="16"/>
      <c r="AE1412" s="16"/>
      <c r="AF1412" s="16"/>
      <c r="AG1412" s="16"/>
      <c r="AH1412" s="16"/>
      <c r="AI1412" s="16"/>
      <c r="AJ1412" s="16"/>
      <c r="AK1412" s="16"/>
      <c r="AL1412" s="16"/>
      <c r="AM1412" s="16"/>
      <c r="AN1412" s="16"/>
      <c r="AO1412" s="16"/>
      <c r="AP1412" s="16"/>
      <c r="AQ1412" s="16"/>
      <c r="AR1412" s="16"/>
      <c r="AS1412" s="16"/>
      <c r="AT1412" s="16"/>
      <c r="AU1412" s="16"/>
      <c r="AV1412" s="16"/>
      <c r="AW1412" s="16"/>
      <c r="AX1412" s="16"/>
      <c r="AY1412" s="16"/>
      <c r="AZ1412" s="16"/>
      <c r="BA1412" s="16"/>
      <c r="BB1412" s="16"/>
      <c r="BC1412" s="16"/>
      <c r="BD1412" s="16"/>
      <c r="BE1412" s="16"/>
      <c r="BF1412" s="16"/>
      <c r="BG1412" s="16"/>
      <c r="BH1412" s="16"/>
      <c r="BI1412" s="16"/>
      <c r="BJ1412" s="16"/>
      <c r="BK1412" s="16"/>
      <c r="BL1412" s="16"/>
      <c r="BM1412" s="16"/>
      <c r="BN1412" s="16"/>
      <c r="BO1412" s="16"/>
      <c r="BP1412" s="16"/>
      <c r="BQ1412" s="16"/>
      <c r="BR1412" s="16"/>
      <c r="BS1412" s="16"/>
      <c r="BT1412" s="16"/>
      <c r="BU1412" s="16"/>
      <c r="BV1412" s="16"/>
      <c r="BW1412" s="16"/>
      <c r="BX1412" s="16"/>
      <c r="BY1412" s="16"/>
      <c r="BZ1412" s="16"/>
      <c r="CA1412" s="16"/>
      <c r="CB1412" s="16"/>
      <c r="CC1412" s="16"/>
      <c r="CD1412" s="16"/>
      <c r="CE1412" s="16"/>
      <c r="CF1412" s="16"/>
      <c r="CG1412" s="16"/>
      <c r="CH1412" s="16"/>
      <c r="CI1412" s="16"/>
      <c r="CJ1412" s="16"/>
      <c r="CK1412" s="16"/>
      <c r="CL1412" s="16"/>
      <c r="CM1412" s="16"/>
      <c r="CN1412" s="16"/>
      <c r="CO1412" s="16"/>
      <c r="CP1412" s="16"/>
      <c r="CQ1412" s="16"/>
      <c r="CR1412" s="16"/>
      <c r="CS1412" s="16"/>
      <c r="CT1412" s="16"/>
      <c r="CU1412" s="16"/>
      <c r="CV1412" s="16"/>
      <c r="CW1412" s="16"/>
      <c r="CX1412" s="16"/>
      <c r="CY1412" s="16"/>
      <c r="CZ1412" s="16"/>
      <c r="DA1412" s="16"/>
      <c r="DB1412" s="16"/>
      <c r="DC1412" s="16"/>
      <c r="DD1412" s="16"/>
      <c r="DE1412" s="16"/>
      <c r="DF1412" s="16"/>
      <c r="DG1412" s="16"/>
      <c r="DH1412" s="16"/>
      <c r="DI1412" s="16"/>
      <c r="DJ1412" s="16"/>
      <c r="DK1412" s="16"/>
      <c r="DL1412" s="16"/>
      <c r="DM1412" s="16"/>
      <c r="DN1412" s="16"/>
      <c r="DO1412" s="16"/>
      <c r="DP1412" s="16"/>
      <c r="DQ1412" s="16"/>
      <c r="DR1412" s="16"/>
      <c r="DS1412" s="16"/>
      <c r="DT1412" s="16"/>
      <c r="DU1412" s="16"/>
      <c r="DV1412" s="16"/>
      <c r="DW1412" s="16"/>
      <c r="DX1412" s="16"/>
      <c r="DY1412" s="16"/>
      <c r="DZ1412" s="16"/>
      <c r="EA1412" s="16"/>
      <c r="EB1412" s="16"/>
      <c r="EC1412" s="16"/>
      <c r="ED1412" s="16"/>
      <c r="EE1412" s="16"/>
      <c r="EF1412" s="16"/>
      <c r="EG1412" s="16"/>
      <c r="EH1412" s="16"/>
      <c r="EI1412" s="16"/>
      <c r="EJ1412" s="16"/>
      <c r="EK1412" s="16"/>
      <c r="EL1412" s="16"/>
      <c r="EM1412" s="16"/>
      <c r="EN1412" s="16"/>
      <c r="EO1412" s="16"/>
      <c r="EP1412" s="16"/>
      <c r="EQ1412" s="16"/>
      <c r="ER1412" s="16"/>
      <c r="ES1412" s="16"/>
      <c r="ET1412" s="16"/>
      <c r="EU1412" s="16"/>
      <c r="EV1412" s="16"/>
      <c r="EW1412" s="16"/>
      <c r="EX1412" s="16"/>
      <c r="EY1412" s="16"/>
      <c r="EZ1412" s="16"/>
      <c r="FA1412" s="16"/>
      <c r="FB1412" s="16"/>
      <c r="FC1412" s="16"/>
      <c r="FD1412" s="16"/>
      <c r="FE1412" s="16"/>
      <c r="FF1412" s="16"/>
      <c r="FG1412" s="16"/>
      <c r="FH1412" s="16"/>
      <c r="FI1412" s="16"/>
      <c r="FJ1412" s="16"/>
      <c r="FK1412" s="16"/>
      <c r="FL1412" s="16"/>
      <c r="FM1412" s="16"/>
      <c r="FN1412" s="16"/>
      <c r="FO1412" s="16"/>
      <c r="FP1412" s="16"/>
      <c r="FQ1412" s="16"/>
      <c r="FR1412" s="16"/>
      <c r="FS1412" s="16"/>
      <c r="FT1412" s="16"/>
      <c r="FU1412" s="16"/>
      <c r="FV1412" s="16"/>
      <c r="FW1412" s="16"/>
      <c r="FX1412" s="16"/>
      <c r="FY1412" s="16"/>
      <c r="FZ1412" s="16"/>
      <c r="GA1412" s="16"/>
      <c r="GB1412" s="16"/>
      <c r="GC1412" s="16"/>
      <c r="GD1412" s="16"/>
      <c r="GE1412" s="16"/>
      <c r="GF1412" s="16"/>
      <c r="GG1412" s="16"/>
      <c r="GH1412" s="16"/>
      <c r="GI1412" s="16"/>
      <c r="GJ1412" s="16"/>
      <c r="GK1412" s="16"/>
      <c r="GL1412" s="16"/>
      <c r="GM1412" s="16"/>
      <c r="GN1412" s="16"/>
      <c r="GO1412" s="16"/>
      <c r="GP1412" s="16"/>
      <c r="GQ1412" s="16"/>
      <c r="GR1412" s="16"/>
      <c r="GS1412" s="16"/>
      <c r="GT1412" s="16"/>
      <c r="GU1412" s="16"/>
      <c r="GV1412" s="16"/>
      <c r="GW1412" s="16"/>
      <c r="GX1412" s="16"/>
      <c r="GY1412" s="16"/>
      <c r="GZ1412" s="16"/>
      <c r="HA1412" s="16"/>
      <c r="HB1412" s="16"/>
      <c r="HC1412" s="16"/>
      <c r="HD1412" s="16"/>
      <c r="HE1412" s="16"/>
      <c r="HF1412" s="16"/>
      <c r="HG1412" s="16"/>
      <c r="HH1412" s="16"/>
      <c r="HI1412" s="16"/>
      <c r="HJ1412" s="16"/>
      <c r="HK1412" s="16"/>
      <c r="HL1412" s="16"/>
      <c r="HM1412" s="16"/>
      <c r="HN1412" s="16"/>
      <c r="HO1412" s="16"/>
      <c r="HP1412" s="16"/>
      <c r="HQ1412" s="16"/>
      <c r="HR1412" s="16"/>
      <c r="HS1412" s="16"/>
      <c r="HT1412" s="16"/>
      <c r="HU1412" s="16"/>
      <c r="HV1412" s="16"/>
      <c r="HW1412" s="16"/>
      <c r="HX1412" s="16"/>
      <c r="HY1412" s="16"/>
      <c r="HZ1412" s="16"/>
      <c r="IA1412" s="16"/>
      <c r="IB1412" s="16"/>
      <c r="IC1412" s="16"/>
      <c r="ID1412" s="16"/>
      <c r="IE1412" s="16"/>
      <c r="IF1412" s="16"/>
      <c r="IG1412" s="16"/>
      <c r="IH1412" s="16"/>
      <c r="II1412" s="16"/>
      <c r="IJ1412" s="16"/>
      <c r="IK1412" s="16"/>
      <c r="IL1412" s="16"/>
      <c r="IM1412" s="16"/>
      <c r="IN1412" s="16"/>
      <c r="IO1412" s="16"/>
      <c r="IP1412" s="16"/>
      <c r="IQ1412" s="16"/>
      <c r="IR1412" s="16"/>
      <c r="IS1412" s="16"/>
      <c r="IT1412" s="16"/>
      <c r="IU1412" s="16"/>
      <c r="IV1412" s="16"/>
      <c r="IW1412" s="16"/>
      <c r="IX1412" s="16"/>
      <c r="IY1412" s="16"/>
      <c r="IZ1412" s="16"/>
      <c r="JA1412" s="16"/>
      <c r="JB1412" s="16"/>
      <c r="JC1412" s="16"/>
      <c r="JD1412" s="16"/>
      <c r="JE1412" s="16"/>
      <c r="JF1412" s="16"/>
      <c r="JG1412" s="16"/>
      <c r="JH1412" s="16"/>
      <c r="JI1412" s="16"/>
      <c r="JJ1412" s="16"/>
      <c r="JK1412" s="16"/>
      <c r="JL1412" s="16"/>
      <c r="JM1412" s="16"/>
      <c r="JN1412" s="16"/>
      <c r="JO1412" s="16"/>
      <c r="JP1412" s="16"/>
    </row>
    <row r="1413" spans="2:276" s="18" customFormat="1" ht="15.75" customHeight="1" x14ac:dyDescent="0.25">
      <c r="B1413" s="16"/>
      <c r="C1413" s="16"/>
      <c r="D1413" s="16"/>
      <c r="E1413" s="16"/>
      <c r="F1413" s="16"/>
      <c r="G1413" s="16"/>
      <c r="H1413" s="16"/>
      <c r="I1413" s="16"/>
      <c r="J1413" s="16"/>
      <c r="K1413" s="16"/>
      <c r="L1413" s="16"/>
      <c r="M1413" s="16"/>
      <c r="N1413" s="16"/>
      <c r="O1413" s="16"/>
      <c r="P1413" s="16"/>
      <c r="Q1413" s="16"/>
      <c r="R1413" s="16"/>
      <c r="S1413" s="16"/>
      <c r="T1413" s="16"/>
      <c r="U1413" s="16"/>
      <c r="V1413" s="16"/>
      <c r="W1413" s="16"/>
      <c r="X1413" s="16"/>
      <c r="Y1413" s="16"/>
      <c r="Z1413" s="16"/>
      <c r="AA1413" s="16"/>
      <c r="AB1413" s="16"/>
      <c r="AC1413" s="16"/>
      <c r="AD1413" s="16"/>
      <c r="AE1413" s="16"/>
      <c r="AF1413" s="16"/>
      <c r="AG1413" s="16"/>
      <c r="AH1413" s="16"/>
      <c r="AI1413" s="16"/>
      <c r="AJ1413" s="16"/>
      <c r="AK1413" s="16"/>
      <c r="AL1413" s="16"/>
      <c r="AM1413" s="16"/>
      <c r="AN1413" s="16"/>
      <c r="AO1413" s="16"/>
      <c r="AP1413" s="16"/>
      <c r="AQ1413" s="16"/>
      <c r="AR1413" s="16"/>
      <c r="AS1413" s="16"/>
      <c r="AT1413" s="16"/>
      <c r="AU1413" s="16"/>
      <c r="AV1413" s="16"/>
      <c r="AW1413" s="16"/>
      <c r="AX1413" s="16"/>
      <c r="AY1413" s="16"/>
      <c r="AZ1413" s="16"/>
      <c r="BA1413" s="16"/>
      <c r="BB1413" s="16"/>
      <c r="BC1413" s="16"/>
      <c r="BD1413" s="16"/>
      <c r="BE1413" s="16"/>
      <c r="BF1413" s="16"/>
      <c r="BG1413" s="16"/>
      <c r="BH1413" s="16"/>
      <c r="BI1413" s="16"/>
      <c r="BJ1413" s="16"/>
      <c r="BK1413" s="16"/>
      <c r="BL1413" s="16"/>
      <c r="BM1413" s="16"/>
      <c r="BN1413" s="16"/>
      <c r="BO1413" s="16"/>
      <c r="BP1413" s="16"/>
      <c r="BQ1413" s="16"/>
      <c r="BR1413" s="16"/>
      <c r="BS1413" s="16"/>
      <c r="BT1413" s="16"/>
      <c r="BU1413" s="16"/>
      <c r="BV1413" s="16"/>
      <c r="BW1413" s="16"/>
      <c r="BX1413" s="16"/>
      <c r="BY1413" s="16"/>
      <c r="BZ1413" s="16"/>
      <c r="CA1413" s="16"/>
      <c r="CB1413" s="16"/>
      <c r="CC1413" s="16"/>
      <c r="CD1413" s="16"/>
      <c r="CE1413" s="16"/>
      <c r="CF1413" s="16"/>
      <c r="CG1413" s="16"/>
      <c r="CH1413" s="16"/>
      <c r="CI1413" s="16"/>
      <c r="CJ1413" s="16"/>
      <c r="CK1413" s="16"/>
      <c r="CL1413" s="16"/>
      <c r="CM1413" s="16"/>
      <c r="CN1413" s="16"/>
      <c r="CO1413" s="16"/>
      <c r="CP1413" s="16"/>
      <c r="CQ1413" s="16"/>
      <c r="CR1413" s="16"/>
      <c r="CS1413" s="16"/>
      <c r="CT1413" s="16"/>
      <c r="CU1413" s="16"/>
      <c r="CV1413" s="16"/>
      <c r="CW1413" s="16"/>
      <c r="CX1413" s="16"/>
      <c r="CY1413" s="16"/>
      <c r="CZ1413" s="16"/>
      <c r="DA1413" s="16"/>
      <c r="DB1413" s="16"/>
      <c r="DC1413" s="16"/>
      <c r="DD1413" s="16"/>
      <c r="DE1413" s="16"/>
      <c r="DF1413" s="16"/>
      <c r="DG1413" s="16"/>
      <c r="DH1413" s="16"/>
      <c r="DI1413" s="16"/>
      <c r="DJ1413" s="16"/>
      <c r="DK1413" s="16"/>
      <c r="DL1413" s="16"/>
      <c r="DM1413" s="16"/>
      <c r="DN1413" s="16"/>
      <c r="DO1413" s="16"/>
      <c r="DP1413" s="16"/>
      <c r="DQ1413" s="16"/>
      <c r="DR1413" s="16"/>
      <c r="DS1413" s="16"/>
      <c r="DT1413" s="16"/>
      <c r="DU1413" s="16"/>
      <c r="DV1413" s="16"/>
      <c r="DW1413" s="16"/>
      <c r="DX1413" s="16"/>
      <c r="DY1413" s="16"/>
      <c r="DZ1413" s="16"/>
      <c r="EA1413" s="16"/>
      <c r="EB1413" s="16"/>
      <c r="EC1413" s="16"/>
      <c r="ED1413" s="16"/>
      <c r="EE1413" s="16"/>
      <c r="EF1413" s="16"/>
      <c r="EG1413" s="16"/>
      <c r="EH1413" s="16"/>
      <c r="EI1413" s="16"/>
      <c r="EJ1413" s="16"/>
      <c r="EK1413" s="16"/>
      <c r="EL1413" s="16"/>
      <c r="EM1413" s="16"/>
      <c r="EN1413" s="16"/>
      <c r="EO1413" s="16"/>
      <c r="EP1413" s="16"/>
      <c r="EQ1413" s="16"/>
      <c r="ER1413" s="16"/>
      <c r="ES1413" s="16"/>
      <c r="ET1413" s="16"/>
      <c r="EU1413" s="16"/>
      <c r="EV1413" s="16"/>
      <c r="EW1413" s="16"/>
      <c r="EX1413" s="16"/>
      <c r="EY1413" s="16"/>
      <c r="EZ1413" s="16"/>
      <c r="FA1413" s="16"/>
      <c r="FB1413" s="16"/>
      <c r="FC1413" s="16"/>
      <c r="FD1413" s="16"/>
      <c r="FE1413" s="16"/>
      <c r="FF1413" s="16"/>
      <c r="FG1413" s="16"/>
      <c r="FH1413" s="16"/>
      <c r="FI1413" s="16"/>
      <c r="FJ1413" s="16"/>
      <c r="FK1413" s="16"/>
      <c r="FL1413" s="16"/>
      <c r="FM1413" s="16"/>
      <c r="FN1413" s="16"/>
      <c r="FO1413" s="16"/>
      <c r="FP1413" s="16"/>
      <c r="FQ1413" s="16"/>
      <c r="FR1413" s="16"/>
      <c r="FS1413" s="16"/>
      <c r="FT1413" s="16"/>
      <c r="FU1413" s="16"/>
      <c r="FV1413" s="16"/>
      <c r="FW1413" s="16"/>
      <c r="FX1413" s="16"/>
      <c r="FY1413" s="16"/>
      <c r="FZ1413" s="16"/>
      <c r="GA1413" s="16"/>
      <c r="GB1413" s="16"/>
      <c r="GC1413" s="16"/>
      <c r="GD1413" s="16"/>
      <c r="GE1413" s="16"/>
      <c r="GF1413" s="16"/>
      <c r="GG1413" s="16"/>
      <c r="GH1413" s="16"/>
      <c r="GI1413" s="16"/>
      <c r="GJ1413" s="16"/>
      <c r="GK1413" s="16"/>
      <c r="GL1413" s="16"/>
      <c r="GM1413" s="16"/>
      <c r="GN1413" s="16"/>
      <c r="GO1413" s="16"/>
      <c r="GP1413" s="16"/>
      <c r="GQ1413" s="16"/>
      <c r="GR1413" s="16"/>
      <c r="GS1413" s="16"/>
      <c r="GT1413" s="16"/>
      <c r="GU1413" s="16"/>
      <c r="GV1413" s="16"/>
      <c r="GW1413" s="16"/>
      <c r="GX1413" s="16"/>
      <c r="GY1413" s="16"/>
      <c r="GZ1413" s="16"/>
      <c r="HA1413" s="16"/>
      <c r="HB1413" s="16"/>
      <c r="HC1413" s="16"/>
      <c r="HD1413" s="16"/>
      <c r="HE1413" s="16"/>
      <c r="HF1413" s="16"/>
      <c r="HG1413" s="16"/>
      <c r="HH1413" s="16"/>
      <c r="HI1413" s="16"/>
      <c r="HJ1413" s="16"/>
      <c r="HK1413" s="16"/>
      <c r="HL1413" s="16"/>
      <c r="HM1413" s="16"/>
      <c r="HN1413" s="16"/>
      <c r="HO1413" s="16"/>
      <c r="HP1413" s="16"/>
      <c r="HQ1413" s="16"/>
      <c r="HR1413" s="16"/>
      <c r="HS1413" s="16"/>
      <c r="HT1413" s="16"/>
      <c r="HU1413" s="16"/>
      <c r="HV1413" s="16"/>
      <c r="HW1413" s="16"/>
      <c r="HX1413" s="16"/>
      <c r="HY1413" s="16"/>
      <c r="HZ1413" s="16"/>
      <c r="IA1413" s="16"/>
      <c r="IB1413" s="16"/>
      <c r="IC1413" s="16"/>
      <c r="ID1413" s="16"/>
      <c r="IE1413" s="16"/>
      <c r="IF1413" s="16"/>
      <c r="IG1413" s="16"/>
      <c r="IH1413" s="16"/>
      <c r="II1413" s="16"/>
      <c r="IJ1413" s="16"/>
      <c r="IK1413" s="16"/>
      <c r="IL1413" s="16"/>
      <c r="IM1413" s="16"/>
      <c r="IN1413" s="16"/>
      <c r="IO1413" s="16"/>
      <c r="IP1413" s="16"/>
      <c r="IQ1413" s="16"/>
      <c r="IR1413" s="16"/>
      <c r="IS1413" s="16"/>
      <c r="IT1413" s="16"/>
      <c r="IU1413" s="16"/>
      <c r="IV1413" s="16"/>
      <c r="IW1413" s="16"/>
      <c r="IX1413" s="16"/>
      <c r="IY1413" s="16"/>
      <c r="IZ1413" s="16"/>
      <c r="JA1413" s="16"/>
      <c r="JB1413" s="16"/>
      <c r="JC1413" s="16"/>
      <c r="JD1413" s="16"/>
      <c r="JE1413" s="16"/>
      <c r="JF1413" s="16"/>
      <c r="JG1413" s="16"/>
      <c r="JH1413" s="16"/>
      <c r="JI1413" s="16"/>
      <c r="JJ1413" s="16"/>
      <c r="JK1413" s="16"/>
      <c r="JL1413" s="16"/>
      <c r="JM1413" s="16"/>
      <c r="JN1413" s="16"/>
      <c r="JO1413" s="16"/>
      <c r="JP1413" s="16"/>
    </row>
    <row r="1414" spans="2:276" s="18" customFormat="1" ht="15.75" customHeight="1" x14ac:dyDescent="0.25">
      <c r="B1414" s="16"/>
      <c r="C1414" s="16"/>
      <c r="D1414" s="16"/>
      <c r="E1414" s="16"/>
      <c r="F1414" s="16"/>
      <c r="G1414" s="16"/>
      <c r="H1414" s="16"/>
      <c r="I1414" s="16"/>
      <c r="J1414" s="16"/>
      <c r="K1414" s="16"/>
      <c r="L1414" s="16"/>
      <c r="M1414" s="16"/>
      <c r="N1414" s="16"/>
      <c r="O1414" s="16"/>
      <c r="P1414" s="16"/>
      <c r="Q1414" s="16"/>
      <c r="R1414" s="16"/>
      <c r="S1414" s="16"/>
      <c r="T1414" s="16"/>
      <c r="U1414" s="16"/>
      <c r="V1414" s="16"/>
      <c r="W1414" s="16"/>
      <c r="X1414" s="16"/>
      <c r="Y1414" s="16"/>
      <c r="Z1414" s="16"/>
      <c r="AA1414" s="16"/>
      <c r="AB1414" s="16"/>
      <c r="AC1414" s="16"/>
      <c r="AD1414" s="16"/>
      <c r="AE1414" s="16"/>
      <c r="AF1414" s="16"/>
      <c r="AG1414" s="16"/>
      <c r="AH1414" s="16"/>
      <c r="AI1414" s="16"/>
      <c r="AJ1414" s="16"/>
      <c r="AK1414" s="16"/>
      <c r="AL1414" s="16"/>
      <c r="AM1414" s="16"/>
      <c r="AN1414" s="16"/>
      <c r="AO1414" s="16"/>
      <c r="AP1414" s="16"/>
      <c r="AQ1414" s="16"/>
      <c r="AR1414" s="16"/>
      <c r="AS1414" s="16"/>
      <c r="AT1414" s="16"/>
      <c r="AU1414" s="16"/>
      <c r="AV1414" s="16"/>
      <c r="AW1414" s="16"/>
      <c r="AX1414" s="16"/>
      <c r="AY1414" s="16"/>
      <c r="AZ1414" s="16"/>
      <c r="BA1414" s="16"/>
      <c r="BB1414" s="16"/>
      <c r="BC1414" s="16"/>
      <c r="BD1414" s="16"/>
      <c r="BE1414" s="16"/>
      <c r="BF1414" s="16"/>
      <c r="BG1414" s="16"/>
      <c r="BH1414" s="16"/>
      <c r="BI1414" s="16"/>
      <c r="BJ1414" s="16"/>
      <c r="BK1414" s="16"/>
      <c r="BL1414" s="16"/>
      <c r="BM1414" s="16"/>
      <c r="BN1414" s="16"/>
      <c r="BO1414" s="16"/>
      <c r="BP1414" s="16"/>
      <c r="BQ1414" s="16"/>
      <c r="BR1414" s="16"/>
      <c r="BS1414" s="16"/>
      <c r="BT1414" s="16"/>
      <c r="BU1414" s="16"/>
      <c r="BV1414" s="16"/>
      <c r="BW1414" s="16"/>
      <c r="BX1414" s="16"/>
      <c r="BY1414" s="16"/>
      <c r="BZ1414" s="16"/>
      <c r="CA1414" s="16"/>
      <c r="CB1414" s="16"/>
      <c r="CC1414" s="16"/>
      <c r="CD1414" s="16"/>
      <c r="CE1414" s="16"/>
      <c r="CF1414" s="16"/>
      <c r="CG1414" s="16"/>
      <c r="CH1414" s="16"/>
      <c r="CI1414" s="16"/>
      <c r="CJ1414" s="16"/>
      <c r="CK1414" s="16"/>
      <c r="CL1414" s="16"/>
      <c r="CM1414" s="16"/>
      <c r="CN1414" s="16"/>
      <c r="CO1414" s="16"/>
      <c r="CP1414" s="16"/>
      <c r="CQ1414" s="16"/>
      <c r="CR1414" s="16"/>
      <c r="CS1414" s="16"/>
      <c r="CT1414" s="16"/>
      <c r="CU1414" s="16"/>
      <c r="CV1414" s="16"/>
      <c r="CW1414" s="16"/>
      <c r="CX1414" s="16"/>
      <c r="CY1414" s="16"/>
      <c r="CZ1414" s="16"/>
      <c r="DA1414" s="16"/>
      <c r="DB1414" s="16"/>
      <c r="DC1414" s="16"/>
      <c r="DD1414" s="16"/>
      <c r="DE1414" s="16"/>
      <c r="DF1414" s="16"/>
      <c r="DG1414" s="16"/>
      <c r="DH1414" s="16"/>
      <c r="DI1414" s="16"/>
      <c r="DJ1414" s="16"/>
      <c r="DK1414" s="16"/>
      <c r="DL1414" s="16"/>
      <c r="DM1414" s="16"/>
      <c r="DN1414" s="16"/>
      <c r="DO1414" s="16"/>
      <c r="DP1414" s="16"/>
      <c r="DQ1414" s="16"/>
      <c r="DR1414" s="16"/>
      <c r="DS1414" s="16"/>
      <c r="DT1414" s="16"/>
      <c r="DU1414" s="16"/>
      <c r="DV1414" s="16"/>
      <c r="DW1414" s="16"/>
      <c r="DX1414" s="16"/>
      <c r="DY1414" s="16"/>
      <c r="DZ1414" s="16"/>
      <c r="EA1414" s="16"/>
      <c r="EB1414" s="16"/>
      <c r="EC1414" s="16"/>
      <c r="ED1414" s="16"/>
      <c r="EE1414" s="16"/>
      <c r="EF1414" s="16"/>
      <c r="EG1414" s="16"/>
      <c r="EH1414" s="16"/>
      <c r="EI1414" s="16"/>
      <c r="EJ1414" s="16"/>
      <c r="EK1414" s="16"/>
      <c r="EL1414" s="16"/>
      <c r="EM1414" s="16"/>
      <c r="EN1414" s="16"/>
      <c r="EO1414" s="16"/>
      <c r="EP1414" s="16"/>
      <c r="EQ1414" s="16"/>
      <c r="ER1414" s="16"/>
      <c r="ES1414" s="16"/>
      <c r="ET1414" s="16"/>
      <c r="EU1414" s="16"/>
      <c r="EV1414" s="16"/>
      <c r="EW1414" s="16"/>
      <c r="EX1414" s="16"/>
      <c r="EY1414" s="16"/>
      <c r="EZ1414" s="16"/>
      <c r="FA1414" s="16"/>
      <c r="FB1414" s="16"/>
      <c r="FC1414" s="16"/>
      <c r="FD1414" s="16"/>
      <c r="FE1414" s="16"/>
      <c r="FF1414" s="16"/>
      <c r="FG1414" s="16"/>
      <c r="FH1414" s="16"/>
      <c r="FI1414" s="16"/>
      <c r="FJ1414" s="16"/>
      <c r="FK1414" s="16"/>
      <c r="FL1414" s="16"/>
      <c r="FM1414" s="16"/>
      <c r="FN1414" s="16"/>
      <c r="FO1414" s="16"/>
      <c r="FP1414" s="16"/>
      <c r="FQ1414" s="16"/>
      <c r="FR1414" s="16"/>
      <c r="FS1414" s="16"/>
      <c r="FT1414" s="16"/>
      <c r="FU1414" s="16"/>
      <c r="FV1414" s="16"/>
      <c r="FW1414" s="16"/>
      <c r="FX1414" s="16"/>
      <c r="FY1414" s="16"/>
      <c r="FZ1414" s="16"/>
      <c r="GA1414" s="16"/>
      <c r="GB1414" s="16"/>
      <c r="GC1414" s="16"/>
      <c r="GD1414" s="16"/>
      <c r="GE1414" s="16"/>
      <c r="GF1414" s="16"/>
      <c r="GG1414" s="16"/>
      <c r="GH1414" s="16"/>
      <c r="GI1414" s="16"/>
      <c r="GJ1414" s="16"/>
      <c r="GK1414" s="16"/>
      <c r="GL1414" s="16"/>
      <c r="GM1414" s="16"/>
      <c r="GN1414" s="16"/>
      <c r="GO1414" s="16"/>
      <c r="GP1414" s="16"/>
      <c r="GQ1414" s="16"/>
      <c r="GR1414" s="16"/>
      <c r="GS1414" s="16"/>
      <c r="GT1414" s="16"/>
      <c r="GU1414" s="16"/>
      <c r="GV1414" s="16"/>
      <c r="GW1414" s="16"/>
      <c r="GX1414" s="16"/>
      <c r="GY1414" s="16"/>
      <c r="GZ1414" s="16"/>
      <c r="HA1414" s="16"/>
      <c r="HB1414" s="16"/>
      <c r="HC1414" s="16"/>
      <c r="HD1414" s="16"/>
      <c r="HE1414" s="16"/>
      <c r="HF1414" s="16"/>
      <c r="HG1414" s="16"/>
      <c r="HH1414" s="16"/>
      <c r="HI1414" s="16"/>
      <c r="HJ1414" s="16"/>
      <c r="HK1414" s="16"/>
      <c r="HL1414" s="16"/>
      <c r="HM1414" s="16"/>
      <c r="HN1414" s="16"/>
      <c r="HO1414" s="16"/>
      <c r="HP1414" s="16"/>
      <c r="HQ1414" s="16"/>
      <c r="HR1414" s="16"/>
      <c r="HS1414" s="16"/>
      <c r="HT1414" s="16"/>
      <c r="HU1414" s="16"/>
      <c r="HV1414" s="16"/>
      <c r="HW1414" s="16"/>
      <c r="HX1414" s="16"/>
      <c r="HY1414" s="16"/>
      <c r="HZ1414" s="16"/>
      <c r="IA1414" s="16"/>
      <c r="IB1414" s="16"/>
      <c r="IC1414" s="16"/>
      <c r="ID1414" s="16"/>
      <c r="IE1414" s="16"/>
      <c r="IF1414" s="16"/>
      <c r="IG1414" s="16"/>
      <c r="IH1414" s="16"/>
      <c r="II1414" s="16"/>
      <c r="IJ1414" s="16"/>
      <c r="IK1414" s="16"/>
      <c r="IL1414" s="16"/>
      <c r="IM1414" s="16"/>
      <c r="IN1414" s="16"/>
      <c r="IO1414" s="16"/>
      <c r="IP1414" s="16"/>
      <c r="IQ1414" s="16"/>
      <c r="IR1414" s="16"/>
      <c r="IS1414" s="16"/>
      <c r="IT1414" s="16"/>
      <c r="IU1414" s="16"/>
      <c r="IV1414" s="16"/>
      <c r="IW1414" s="16"/>
      <c r="IX1414" s="16"/>
      <c r="IY1414" s="16"/>
      <c r="IZ1414" s="16"/>
      <c r="JA1414" s="16"/>
      <c r="JB1414" s="16"/>
      <c r="JC1414" s="16"/>
      <c r="JD1414" s="16"/>
      <c r="JE1414" s="16"/>
      <c r="JF1414" s="16"/>
      <c r="JG1414" s="16"/>
      <c r="JH1414" s="16"/>
      <c r="JI1414" s="16"/>
      <c r="JJ1414" s="16"/>
      <c r="JK1414" s="16"/>
      <c r="JL1414" s="16"/>
      <c r="JM1414" s="16"/>
      <c r="JN1414" s="16"/>
      <c r="JO1414" s="16"/>
      <c r="JP1414" s="16"/>
    </row>
    <row r="1415" spans="2:276" s="18" customFormat="1" ht="15.75" customHeight="1" x14ac:dyDescent="0.25">
      <c r="B1415" s="16"/>
      <c r="C1415" s="16"/>
      <c r="D1415" s="16"/>
      <c r="E1415" s="16"/>
      <c r="F1415" s="16"/>
      <c r="G1415" s="16"/>
      <c r="H1415" s="16"/>
      <c r="I1415" s="16"/>
      <c r="J1415" s="16"/>
      <c r="K1415" s="16"/>
      <c r="L1415" s="16"/>
      <c r="M1415" s="16"/>
      <c r="N1415" s="16"/>
      <c r="O1415" s="16"/>
      <c r="P1415" s="16"/>
      <c r="Q1415" s="16"/>
      <c r="R1415" s="16"/>
      <c r="S1415" s="16"/>
      <c r="T1415" s="16"/>
      <c r="U1415" s="16"/>
      <c r="V1415" s="16"/>
      <c r="W1415" s="16"/>
      <c r="X1415" s="16"/>
      <c r="Y1415" s="16"/>
      <c r="Z1415" s="16"/>
      <c r="AA1415" s="16"/>
      <c r="AB1415" s="16"/>
      <c r="AC1415" s="16"/>
      <c r="AD1415" s="16"/>
      <c r="AE1415" s="16"/>
      <c r="AF1415" s="16"/>
      <c r="AG1415" s="16"/>
      <c r="AH1415" s="16"/>
      <c r="AI1415" s="16"/>
      <c r="AJ1415" s="16"/>
      <c r="AK1415" s="16"/>
      <c r="AL1415" s="16"/>
      <c r="AM1415" s="16"/>
      <c r="AN1415" s="16"/>
      <c r="AO1415" s="16"/>
      <c r="AP1415" s="16"/>
      <c r="AQ1415" s="16"/>
      <c r="AR1415" s="16"/>
      <c r="AS1415" s="16"/>
      <c r="AT1415" s="16"/>
      <c r="AU1415" s="16"/>
      <c r="AV1415" s="16"/>
      <c r="AW1415" s="16"/>
      <c r="AX1415" s="16"/>
      <c r="AY1415" s="16"/>
      <c r="AZ1415" s="16"/>
      <c r="BA1415" s="16"/>
      <c r="BB1415" s="16"/>
      <c r="BC1415" s="16"/>
      <c r="BD1415" s="16"/>
      <c r="BE1415" s="16"/>
      <c r="BF1415" s="16"/>
      <c r="BG1415" s="16"/>
      <c r="BH1415" s="16"/>
      <c r="BI1415" s="16"/>
      <c r="BJ1415" s="16"/>
      <c r="BK1415" s="16"/>
      <c r="BL1415" s="16"/>
      <c r="BM1415" s="16"/>
      <c r="BN1415" s="16"/>
      <c r="BO1415" s="16"/>
      <c r="BP1415" s="16"/>
      <c r="BQ1415" s="16"/>
      <c r="BR1415" s="16"/>
      <c r="BS1415" s="16"/>
      <c r="BT1415" s="16"/>
      <c r="BU1415" s="16"/>
      <c r="BV1415" s="16"/>
      <c r="BW1415" s="16"/>
      <c r="BX1415" s="16"/>
      <c r="BY1415" s="16"/>
      <c r="BZ1415" s="16"/>
      <c r="CA1415" s="16"/>
      <c r="CB1415" s="16"/>
      <c r="CC1415" s="16"/>
      <c r="CD1415" s="16"/>
      <c r="CE1415" s="16"/>
      <c r="CF1415" s="16"/>
      <c r="CG1415" s="16"/>
      <c r="CH1415" s="16"/>
      <c r="CI1415" s="16"/>
      <c r="CJ1415" s="16"/>
      <c r="CK1415" s="16"/>
      <c r="CL1415" s="16"/>
      <c r="CM1415" s="16"/>
      <c r="CN1415" s="16"/>
      <c r="CO1415" s="16"/>
      <c r="CP1415" s="16"/>
      <c r="CQ1415" s="16"/>
      <c r="CR1415" s="16"/>
      <c r="CS1415" s="16"/>
      <c r="CT1415" s="16"/>
      <c r="CU1415" s="16"/>
      <c r="CV1415" s="16"/>
      <c r="CW1415" s="16"/>
      <c r="CX1415" s="16"/>
      <c r="CY1415" s="16"/>
      <c r="CZ1415" s="16"/>
      <c r="DA1415" s="16"/>
      <c r="DB1415" s="16"/>
      <c r="DC1415" s="16"/>
      <c r="DD1415" s="16"/>
      <c r="DE1415" s="16"/>
      <c r="DF1415" s="16"/>
      <c r="DG1415" s="16"/>
      <c r="DH1415" s="16"/>
      <c r="DI1415" s="16"/>
      <c r="DJ1415" s="16"/>
      <c r="DK1415" s="16"/>
      <c r="DL1415" s="16"/>
      <c r="DM1415" s="16"/>
      <c r="DN1415" s="16"/>
      <c r="DO1415" s="16"/>
      <c r="DP1415" s="16"/>
      <c r="DQ1415" s="16"/>
      <c r="DR1415" s="16"/>
      <c r="DS1415" s="16"/>
      <c r="DT1415" s="16"/>
      <c r="DU1415" s="16"/>
      <c r="DV1415" s="16"/>
      <c r="DW1415" s="16"/>
      <c r="DX1415" s="16"/>
      <c r="DY1415" s="16"/>
      <c r="DZ1415" s="16"/>
      <c r="EA1415" s="16"/>
      <c r="EB1415" s="16"/>
      <c r="EC1415" s="16"/>
      <c r="ED1415" s="16"/>
      <c r="EE1415" s="16"/>
      <c r="EF1415" s="16"/>
      <c r="EG1415" s="16"/>
      <c r="EH1415" s="16"/>
      <c r="EI1415" s="16"/>
      <c r="EJ1415" s="16"/>
      <c r="EK1415" s="16"/>
      <c r="EL1415" s="16"/>
      <c r="EM1415" s="16"/>
      <c r="EN1415" s="16"/>
      <c r="EO1415" s="16"/>
      <c r="EP1415" s="16"/>
      <c r="EQ1415" s="16"/>
      <c r="ER1415" s="16"/>
      <c r="ES1415" s="16"/>
      <c r="ET1415" s="16"/>
      <c r="EU1415" s="16"/>
      <c r="EV1415" s="16"/>
      <c r="EW1415" s="16"/>
      <c r="EX1415" s="16"/>
      <c r="EY1415" s="16"/>
      <c r="EZ1415" s="16"/>
      <c r="FA1415" s="16"/>
      <c r="FB1415" s="16"/>
      <c r="FC1415" s="16"/>
      <c r="FD1415" s="16"/>
      <c r="FE1415" s="16"/>
      <c r="FF1415" s="16"/>
      <c r="FG1415" s="16"/>
      <c r="FH1415" s="16"/>
      <c r="FI1415" s="16"/>
      <c r="FJ1415" s="16"/>
      <c r="FK1415" s="16"/>
      <c r="FL1415" s="16"/>
      <c r="FM1415" s="16"/>
      <c r="FN1415" s="16"/>
      <c r="FO1415" s="16"/>
      <c r="FP1415" s="16"/>
      <c r="FQ1415" s="16"/>
      <c r="FR1415" s="16"/>
      <c r="FS1415" s="16"/>
      <c r="FT1415" s="16"/>
      <c r="FU1415" s="16"/>
      <c r="FV1415" s="16"/>
      <c r="FW1415" s="16"/>
      <c r="FX1415" s="16"/>
      <c r="FY1415" s="16"/>
      <c r="FZ1415" s="16"/>
      <c r="GA1415" s="16"/>
      <c r="GB1415" s="16"/>
      <c r="GC1415" s="16"/>
      <c r="GD1415" s="16"/>
      <c r="GE1415" s="16"/>
      <c r="GF1415" s="16"/>
      <c r="GG1415" s="16"/>
      <c r="GH1415" s="16"/>
      <c r="GI1415" s="16"/>
      <c r="GJ1415" s="16"/>
      <c r="GK1415" s="16"/>
      <c r="GL1415" s="16"/>
      <c r="GM1415" s="16"/>
      <c r="GN1415" s="16"/>
      <c r="GO1415" s="16"/>
      <c r="GP1415" s="16"/>
      <c r="GQ1415" s="16"/>
      <c r="GR1415" s="16"/>
      <c r="GS1415" s="16"/>
      <c r="GT1415" s="16"/>
      <c r="GU1415" s="16"/>
      <c r="GV1415" s="16"/>
      <c r="GW1415" s="16"/>
      <c r="GX1415" s="16"/>
      <c r="GY1415" s="16"/>
      <c r="GZ1415" s="16"/>
      <c r="HA1415" s="16"/>
      <c r="HB1415" s="16"/>
      <c r="HC1415" s="16"/>
      <c r="HD1415" s="16"/>
      <c r="HE1415" s="16"/>
      <c r="HF1415" s="16"/>
      <c r="HG1415" s="16"/>
      <c r="HH1415" s="16"/>
      <c r="HI1415" s="16"/>
      <c r="HJ1415" s="16"/>
      <c r="HK1415" s="16"/>
      <c r="HL1415" s="16"/>
      <c r="HM1415" s="16"/>
      <c r="HN1415" s="16"/>
      <c r="HO1415" s="16"/>
      <c r="HP1415" s="16"/>
      <c r="HQ1415" s="16"/>
      <c r="HR1415" s="16"/>
      <c r="HS1415" s="16"/>
      <c r="HT1415" s="16"/>
      <c r="HU1415" s="16"/>
      <c r="HV1415" s="16"/>
      <c r="HW1415" s="16"/>
      <c r="HX1415" s="16"/>
      <c r="HY1415" s="16"/>
      <c r="HZ1415" s="16"/>
      <c r="IA1415" s="16"/>
      <c r="IB1415" s="16"/>
      <c r="IC1415" s="16"/>
      <c r="ID1415" s="16"/>
      <c r="IE1415" s="16"/>
      <c r="IF1415" s="16"/>
      <c r="IG1415" s="16"/>
      <c r="IH1415" s="16"/>
      <c r="II1415" s="16"/>
      <c r="IJ1415" s="16"/>
      <c r="IK1415" s="16"/>
      <c r="IL1415" s="16"/>
      <c r="IM1415" s="16"/>
      <c r="IN1415" s="16"/>
      <c r="IO1415" s="16"/>
      <c r="IP1415" s="16"/>
      <c r="IQ1415" s="16"/>
      <c r="IR1415" s="16"/>
      <c r="IS1415" s="16"/>
      <c r="IT1415" s="16"/>
      <c r="IU1415" s="16"/>
      <c r="IV1415" s="16"/>
      <c r="IW1415" s="16"/>
      <c r="IX1415" s="16"/>
      <c r="IY1415" s="16"/>
      <c r="IZ1415" s="16"/>
      <c r="JA1415" s="16"/>
      <c r="JB1415" s="16"/>
      <c r="JC1415" s="16"/>
      <c r="JD1415" s="16"/>
      <c r="JE1415" s="16"/>
      <c r="JF1415" s="16"/>
      <c r="JG1415" s="16"/>
      <c r="JH1415" s="16"/>
      <c r="JI1415" s="16"/>
      <c r="JJ1415" s="16"/>
      <c r="JK1415" s="16"/>
      <c r="JL1415" s="16"/>
      <c r="JM1415" s="16"/>
      <c r="JN1415" s="16"/>
      <c r="JO1415" s="16"/>
      <c r="JP1415" s="16"/>
    </row>
    <row r="1416" spans="2:276" s="18" customFormat="1" ht="15.75" customHeight="1" x14ac:dyDescent="0.25">
      <c r="B1416" s="16"/>
      <c r="C1416" s="16"/>
      <c r="D1416" s="16"/>
      <c r="E1416" s="16"/>
      <c r="F1416" s="16"/>
      <c r="G1416" s="16"/>
      <c r="H1416" s="16"/>
      <c r="I1416" s="16"/>
      <c r="J1416" s="16"/>
      <c r="K1416" s="16"/>
      <c r="L1416" s="16"/>
      <c r="M1416" s="16"/>
      <c r="N1416" s="16"/>
      <c r="O1416" s="16"/>
      <c r="P1416" s="16"/>
      <c r="Q1416" s="16"/>
      <c r="R1416" s="16"/>
      <c r="S1416" s="16"/>
      <c r="T1416" s="16"/>
      <c r="U1416" s="16"/>
      <c r="V1416" s="16"/>
      <c r="W1416" s="16"/>
      <c r="X1416" s="16"/>
      <c r="Y1416" s="16"/>
      <c r="Z1416" s="16"/>
      <c r="AA1416" s="16"/>
      <c r="AB1416" s="16"/>
      <c r="AC1416" s="16"/>
      <c r="AD1416" s="16"/>
      <c r="AE1416" s="16"/>
      <c r="AF1416" s="16"/>
      <c r="AG1416" s="16"/>
      <c r="AH1416" s="16"/>
      <c r="AI1416" s="16"/>
      <c r="AJ1416" s="16"/>
      <c r="AK1416" s="16"/>
      <c r="AL1416" s="16"/>
      <c r="AM1416" s="16"/>
      <c r="AN1416" s="16"/>
      <c r="AO1416" s="16"/>
      <c r="AP1416" s="16"/>
      <c r="AQ1416" s="16"/>
      <c r="AR1416" s="16"/>
      <c r="AS1416" s="16"/>
      <c r="AT1416" s="16"/>
      <c r="AU1416" s="16"/>
      <c r="AV1416" s="16"/>
      <c r="AW1416" s="16"/>
      <c r="AX1416" s="16"/>
      <c r="AY1416" s="16"/>
      <c r="AZ1416" s="16"/>
      <c r="BA1416" s="16"/>
      <c r="BB1416" s="16"/>
      <c r="BC1416" s="16"/>
      <c r="BD1416" s="16"/>
      <c r="BE1416" s="16"/>
      <c r="BF1416" s="16"/>
      <c r="BG1416" s="16"/>
      <c r="BH1416" s="16"/>
      <c r="BI1416" s="16"/>
      <c r="BJ1416" s="16"/>
      <c r="BK1416" s="16"/>
      <c r="BL1416" s="16"/>
      <c r="BM1416" s="16"/>
      <c r="BN1416" s="16"/>
      <c r="BO1416" s="16"/>
      <c r="BP1416" s="16"/>
      <c r="BQ1416" s="16"/>
      <c r="BR1416" s="16"/>
      <c r="BS1416" s="16"/>
      <c r="BT1416" s="16"/>
      <c r="BU1416" s="16"/>
      <c r="BV1416" s="16"/>
      <c r="BW1416" s="16"/>
      <c r="BX1416" s="16"/>
      <c r="BY1416" s="16"/>
      <c r="BZ1416" s="16"/>
      <c r="CA1416" s="16"/>
      <c r="CB1416" s="16"/>
      <c r="CC1416" s="16"/>
      <c r="CD1416" s="16"/>
      <c r="CE1416" s="16"/>
      <c r="CF1416" s="16"/>
      <c r="CG1416" s="16"/>
      <c r="CH1416" s="16"/>
      <c r="CI1416" s="16"/>
      <c r="CJ1416" s="16"/>
      <c r="CK1416" s="16"/>
      <c r="CL1416" s="16"/>
      <c r="CM1416" s="16"/>
      <c r="CN1416" s="16"/>
      <c r="CO1416" s="16"/>
      <c r="CP1416" s="16"/>
      <c r="CQ1416" s="16"/>
      <c r="CR1416" s="16"/>
      <c r="CS1416" s="16"/>
      <c r="CT1416" s="16"/>
      <c r="CU1416" s="16"/>
      <c r="CV1416" s="16"/>
      <c r="CW1416" s="16"/>
      <c r="CX1416" s="16"/>
      <c r="CY1416" s="16"/>
      <c r="CZ1416" s="16"/>
      <c r="DA1416" s="16"/>
      <c r="DB1416" s="16"/>
      <c r="DC1416" s="16"/>
      <c r="DD1416" s="16"/>
      <c r="DE1416" s="16"/>
      <c r="DF1416" s="16"/>
      <c r="DG1416" s="16"/>
      <c r="DH1416" s="16"/>
      <c r="DI1416" s="16"/>
      <c r="DJ1416" s="16"/>
      <c r="DK1416" s="16"/>
      <c r="DL1416" s="16"/>
      <c r="DM1416" s="16"/>
      <c r="DN1416" s="16"/>
      <c r="DO1416" s="16"/>
      <c r="DP1416" s="16"/>
      <c r="DQ1416" s="16"/>
      <c r="DR1416" s="16"/>
      <c r="DS1416" s="16"/>
      <c r="DT1416" s="16"/>
      <c r="DU1416" s="16"/>
      <c r="DV1416" s="16"/>
      <c r="DW1416" s="16"/>
      <c r="DX1416" s="16"/>
      <c r="DY1416" s="16"/>
      <c r="DZ1416" s="16"/>
      <c r="EA1416" s="16"/>
      <c r="EB1416" s="16"/>
      <c r="EC1416" s="16"/>
      <c r="ED1416" s="16"/>
      <c r="EE1416" s="16"/>
      <c r="EF1416" s="16"/>
      <c r="EG1416" s="16"/>
      <c r="EH1416" s="16"/>
      <c r="EI1416" s="16"/>
      <c r="EJ1416" s="16"/>
      <c r="EK1416" s="16"/>
      <c r="EL1416" s="16"/>
      <c r="EM1416" s="16"/>
      <c r="EN1416" s="16"/>
      <c r="EO1416" s="16"/>
      <c r="EP1416" s="16"/>
      <c r="EQ1416" s="16"/>
      <c r="ER1416" s="16"/>
      <c r="ES1416" s="16"/>
      <c r="ET1416" s="16"/>
      <c r="EU1416" s="16"/>
      <c r="EV1416" s="16"/>
      <c r="EW1416" s="16"/>
      <c r="EX1416" s="16"/>
      <c r="EY1416" s="16"/>
      <c r="EZ1416" s="16"/>
      <c r="FA1416" s="16"/>
      <c r="FB1416" s="16"/>
      <c r="FC1416" s="16"/>
      <c r="FD1416" s="16"/>
      <c r="FE1416" s="16"/>
      <c r="FF1416" s="16"/>
      <c r="FG1416" s="16"/>
      <c r="FH1416" s="16"/>
      <c r="FI1416" s="16"/>
      <c r="FJ1416" s="16"/>
      <c r="FK1416" s="16"/>
      <c r="FL1416" s="16"/>
      <c r="FM1416" s="16"/>
      <c r="FN1416" s="16"/>
      <c r="FO1416" s="16"/>
      <c r="FP1416" s="16"/>
      <c r="FQ1416" s="16"/>
      <c r="FR1416" s="16"/>
      <c r="FS1416" s="16"/>
      <c r="FT1416" s="16"/>
      <c r="FU1416" s="16"/>
      <c r="FV1416" s="16"/>
      <c r="FW1416" s="16"/>
      <c r="FX1416" s="16"/>
      <c r="FY1416" s="16"/>
      <c r="FZ1416" s="16"/>
      <c r="GA1416" s="16"/>
      <c r="GB1416" s="16"/>
      <c r="GC1416" s="16"/>
      <c r="GD1416" s="16"/>
      <c r="GE1416" s="16"/>
      <c r="GF1416" s="16"/>
      <c r="GG1416" s="16"/>
      <c r="GH1416" s="16"/>
      <c r="GI1416" s="16"/>
      <c r="GJ1416" s="16"/>
      <c r="GK1416" s="16"/>
      <c r="GL1416" s="16"/>
      <c r="GM1416" s="16"/>
      <c r="GN1416" s="16"/>
      <c r="GO1416" s="16"/>
      <c r="GP1416" s="16"/>
      <c r="GQ1416" s="16"/>
      <c r="GR1416" s="16"/>
      <c r="GS1416" s="16"/>
      <c r="GT1416" s="16"/>
      <c r="GU1416" s="16"/>
      <c r="GV1416" s="16"/>
      <c r="GW1416" s="16"/>
      <c r="GX1416" s="16"/>
      <c r="GY1416" s="16"/>
      <c r="GZ1416" s="16"/>
      <c r="HA1416" s="16"/>
      <c r="HB1416" s="16"/>
      <c r="HC1416" s="16"/>
      <c r="HD1416" s="16"/>
      <c r="HE1416" s="16"/>
      <c r="HF1416" s="16"/>
      <c r="HG1416" s="16"/>
      <c r="HH1416" s="16"/>
      <c r="HI1416" s="16"/>
      <c r="HJ1416" s="16"/>
      <c r="HK1416" s="16"/>
      <c r="HL1416" s="16"/>
      <c r="HM1416" s="16"/>
      <c r="HN1416" s="16"/>
      <c r="HO1416" s="16"/>
      <c r="HP1416" s="16"/>
      <c r="HQ1416" s="16"/>
      <c r="HR1416" s="16"/>
      <c r="HS1416" s="16"/>
      <c r="HT1416" s="16"/>
      <c r="HU1416" s="16"/>
      <c r="HV1416" s="16"/>
      <c r="HW1416" s="16"/>
      <c r="HX1416" s="16"/>
      <c r="HY1416" s="16"/>
      <c r="HZ1416" s="16"/>
      <c r="IA1416" s="16"/>
      <c r="IB1416" s="16"/>
      <c r="IC1416" s="16"/>
      <c r="ID1416" s="16"/>
      <c r="IE1416" s="16"/>
      <c r="IF1416" s="16"/>
      <c r="IG1416" s="16"/>
      <c r="IH1416" s="16"/>
      <c r="II1416" s="16"/>
      <c r="IJ1416" s="16"/>
      <c r="IK1416" s="16"/>
      <c r="IL1416" s="16"/>
      <c r="IM1416" s="16"/>
      <c r="IN1416" s="16"/>
      <c r="IO1416" s="16"/>
      <c r="IP1416" s="16"/>
      <c r="IQ1416" s="16"/>
      <c r="IR1416" s="16"/>
      <c r="IS1416" s="16"/>
      <c r="IT1416" s="16"/>
      <c r="IU1416" s="16"/>
      <c r="IV1416" s="16"/>
      <c r="IW1416" s="16"/>
      <c r="IX1416" s="16"/>
      <c r="IY1416" s="16"/>
      <c r="IZ1416" s="16"/>
      <c r="JA1416" s="16"/>
      <c r="JB1416" s="16"/>
      <c r="JC1416" s="16"/>
      <c r="JD1416" s="16"/>
      <c r="JE1416" s="16"/>
      <c r="JF1416" s="16"/>
      <c r="JG1416" s="16"/>
      <c r="JH1416" s="16"/>
      <c r="JI1416" s="16"/>
      <c r="JJ1416" s="16"/>
      <c r="JK1416" s="16"/>
      <c r="JL1416" s="16"/>
      <c r="JM1416" s="16"/>
      <c r="JN1416" s="16"/>
      <c r="JO1416" s="16"/>
      <c r="JP1416" s="16"/>
    </row>
    <row r="1417" spans="2:276" s="18" customFormat="1" ht="15.75" customHeight="1" x14ac:dyDescent="0.25">
      <c r="B1417" s="16"/>
      <c r="C1417" s="16"/>
      <c r="D1417" s="16"/>
      <c r="E1417" s="16"/>
      <c r="F1417" s="16"/>
      <c r="G1417" s="16"/>
      <c r="H1417" s="16"/>
      <c r="I1417" s="16"/>
      <c r="J1417" s="16"/>
      <c r="K1417" s="16"/>
      <c r="L1417" s="16"/>
      <c r="M1417" s="16"/>
      <c r="N1417" s="16"/>
      <c r="O1417" s="16"/>
      <c r="P1417" s="16"/>
      <c r="Q1417" s="16"/>
      <c r="R1417" s="16"/>
      <c r="S1417" s="16"/>
      <c r="T1417" s="16"/>
      <c r="U1417" s="16"/>
      <c r="V1417" s="16"/>
      <c r="W1417" s="16"/>
      <c r="X1417" s="16"/>
      <c r="Y1417" s="16"/>
      <c r="Z1417" s="16"/>
      <c r="AA1417" s="16"/>
      <c r="AB1417" s="16"/>
      <c r="AC1417" s="16"/>
      <c r="AD1417" s="16"/>
      <c r="AE1417" s="16"/>
      <c r="AF1417" s="16"/>
      <c r="AG1417" s="16"/>
      <c r="AH1417" s="16"/>
      <c r="AI1417" s="16"/>
      <c r="AJ1417" s="16"/>
      <c r="AK1417" s="16"/>
      <c r="AL1417" s="16"/>
      <c r="AM1417" s="16"/>
      <c r="AN1417" s="16"/>
      <c r="AO1417" s="16"/>
      <c r="AP1417" s="16"/>
      <c r="AQ1417" s="16"/>
      <c r="AR1417" s="16"/>
      <c r="AS1417" s="16"/>
      <c r="AT1417" s="16"/>
      <c r="AU1417" s="16"/>
      <c r="AV1417" s="16"/>
      <c r="AW1417" s="16"/>
      <c r="AX1417" s="16"/>
      <c r="AY1417" s="16"/>
      <c r="AZ1417" s="16"/>
      <c r="BA1417" s="16"/>
      <c r="BB1417" s="16"/>
      <c r="BC1417" s="16"/>
      <c r="BD1417" s="16"/>
      <c r="BE1417" s="16"/>
      <c r="BF1417" s="16"/>
      <c r="BG1417" s="16"/>
      <c r="BH1417" s="16"/>
      <c r="BI1417" s="16"/>
      <c r="BJ1417" s="16"/>
      <c r="BK1417" s="16"/>
      <c r="BL1417" s="16"/>
      <c r="BM1417" s="16"/>
      <c r="BN1417" s="16"/>
      <c r="BO1417" s="16"/>
      <c r="BP1417" s="16"/>
      <c r="BQ1417" s="16"/>
      <c r="BR1417" s="16"/>
      <c r="BS1417" s="16"/>
      <c r="BT1417" s="16"/>
      <c r="BU1417" s="16"/>
      <c r="BV1417" s="16"/>
      <c r="BW1417" s="16"/>
      <c r="BX1417" s="16"/>
      <c r="BY1417" s="16"/>
      <c r="BZ1417" s="16"/>
      <c r="CA1417" s="16"/>
      <c r="CB1417" s="16"/>
      <c r="CC1417" s="16"/>
      <c r="CD1417" s="16"/>
      <c r="CE1417" s="16"/>
      <c r="CF1417" s="16"/>
      <c r="CG1417" s="16"/>
      <c r="CH1417" s="16"/>
      <c r="CI1417" s="16"/>
      <c r="CJ1417" s="16"/>
      <c r="CK1417" s="16"/>
      <c r="CL1417" s="16"/>
      <c r="CM1417" s="16"/>
      <c r="CN1417" s="16"/>
      <c r="CO1417" s="16"/>
      <c r="CP1417" s="16"/>
      <c r="CQ1417" s="16"/>
      <c r="CR1417" s="16"/>
      <c r="CS1417" s="16"/>
      <c r="CT1417" s="16"/>
      <c r="CU1417" s="16"/>
      <c r="CV1417" s="16"/>
      <c r="CW1417" s="16"/>
      <c r="CX1417" s="16"/>
      <c r="CY1417" s="16"/>
      <c r="CZ1417" s="16"/>
      <c r="DA1417" s="16"/>
      <c r="DB1417" s="16"/>
      <c r="DC1417" s="16"/>
      <c r="DD1417" s="16"/>
      <c r="DE1417" s="16"/>
      <c r="DF1417" s="16"/>
      <c r="DG1417" s="16"/>
      <c r="DH1417" s="16"/>
      <c r="DI1417" s="16"/>
      <c r="DJ1417" s="16"/>
      <c r="DK1417" s="16"/>
      <c r="DL1417" s="16"/>
      <c r="DM1417" s="16"/>
      <c r="DN1417" s="16"/>
      <c r="DO1417" s="16"/>
      <c r="DP1417" s="16"/>
      <c r="DQ1417" s="16"/>
      <c r="DR1417" s="16"/>
      <c r="DS1417" s="16"/>
      <c r="DT1417" s="16"/>
      <c r="DU1417" s="16"/>
      <c r="DV1417" s="16"/>
      <c r="DW1417" s="16"/>
      <c r="DX1417" s="16"/>
      <c r="DY1417" s="16"/>
      <c r="DZ1417" s="16"/>
      <c r="EA1417" s="16"/>
      <c r="EB1417" s="16"/>
      <c r="EC1417" s="16"/>
      <c r="ED1417" s="16"/>
      <c r="EE1417" s="16"/>
      <c r="EF1417" s="16"/>
      <c r="EG1417" s="16"/>
      <c r="EH1417" s="16"/>
      <c r="EI1417" s="16"/>
      <c r="EJ1417" s="16"/>
      <c r="EK1417" s="16"/>
      <c r="EL1417" s="16"/>
      <c r="EM1417" s="16"/>
      <c r="EN1417" s="16"/>
      <c r="EO1417" s="16"/>
      <c r="EP1417" s="16"/>
      <c r="EQ1417" s="16"/>
      <c r="ER1417" s="16"/>
      <c r="ES1417" s="16"/>
      <c r="ET1417" s="16"/>
      <c r="EU1417" s="16"/>
      <c r="EV1417" s="16"/>
      <c r="EW1417" s="16"/>
      <c r="EX1417" s="16"/>
      <c r="EY1417" s="16"/>
      <c r="EZ1417" s="16"/>
      <c r="FA1417" s="16"/>
      <c r="FB1417" s="16"/>
      <c r="FC1417" s="16"/>
      <c r="FD1417" s="16"/>
      <c r="FE1417" s="16"/>
      <c r="FF1417" s="16"/>
      <c r="FG1417" s="16"/>
      <c r="FH1417" s="16"/>
      <c r="FI1417" s="16"/>
      <c r="FJ1417" s="16"/>
      <c r="FK1417" s="16"/>
      <c r="FL1417" s="16"/>
      <c r="FM1417" s="16"/>
      <c r="FN1417" s="16"/>
      <c r="FO1417" s="16"/>
      <c r="FP1417" s="16"/>
      <c r="FQ1417" s="16"/>
      <c r="FR1417" s="16"/>
      <c r="FS1417" s="16"/>
      <c r="FT1417" s="16"/>
      <c r="FU1417" s="16"/>
      <c r="FV1417" s="16"/>
      <c r="FW1417" s="16"/>
      <c r="FX1417" s="16"/>
      <c r="FY1417" s="16"/>
      <c r="FZ1417" s="16"/>
      <c r="GA1417" s="16"/>
      <c r="GB1417" s="16"/>
      <c r="GC1417" s="16"/>
      <c r="GD1417" s="16"/>
      <c r="GE1417" s="16"/>
      <c r="GF1417" s="16"/>
      <c r="GG1417" s="16"/>
      <c r="GH1417" s="16"/>
      <c r="GI1417" s="16"/>
      <c r="GJ1417" s="16"/>
      <c r="GK1417" s="16"/>
      <c r="GL1417" s="16"/>
      <c r="GM1417" s="16"/>
      <c r="GN1417" s="16"/>
      <c r="GO1417" s="16"/>
      <c r="GP1417" s="16"/>
      <c r="GQ1417" s="16"/>
      <c r="GR1417" s="16"/>
      <c r="GS1417" s="16"/>
      <c r="GT1417" s="16"/>
      <c r="GU1417" s="16"/>
      <c r="GV1417" s="16"/>
      <c r="GW1417" s="16"/>
      <c r="GX1417" s="16"/>
      <c r="GY1417" s="16"/>
      <c r="GZ1417" s="16"/>
      <c r="HA1417" s="16"/>
      <c r="HB1417" s="16"/>
      <c r="HC1417" s="16"/>
      <c r="HD1417" s="16"/>
      <c r="HE1417" s="16"/>
      <c r="HF1417" s="16"/>
      <c r="HG1417" s="16"/>
      <c r="HH1417" s="16"/>
      <c r="HI1417" s="16"/>
      <c r="HJ1417" s="16"/>
      <c r="HK1417" s="16"/>
      <c r="HL1417" s="16"/>
      <c r="HM1417" s="16"/>
      <c r="HN1417" s="16"/>
      <c r="HO1417" s="16"/>
      <c r="HP1417" s="16"/>
      <c r="HQ1417" s="16"/>
      <c r="HR1417" s="16"/>
      <c r="HS1417" s="16"/>
      <c r="HT1417" s="16"/>
      <c r="HU1417" s="16"/>
      <c r="HV1417" s="16"/>
      <c r="HW1417" s="16"/>
      <c r="HX1417" s="16"/>
      <c r="HY1417" s="16"/>
      <c r="HZ1417" s="16"/>
      <c r="IA1417" s="16"/>
      <c r="IB1417" s="16"/>
      <c r="IC1417" s="16"/>
      <c r="ID1417" s="16"/>
      <c r="IE1417" s="16"/>
      <c r="IF1417" s="16"/>
      <c r="IG1417" s="16"/>
      <c r="IH1417" s="16"/>
      <c r="II1417" s="16"/>
      <c r="IJ1417" s="16"/>
      <c r="IK1417" s="16"/>
      <c r="IL1417" s="16"/>
      <c r="IM1417" s="16"/>
      <c r="IN1417" s="16"/>
      <c r="IO1417" s="16"/>
      <c r="IP1417" s="16"/>
      <c r="IQ1417" s="16"/>
      <c r="IR1417" s="16"/>
      <c r="IS1417" s="16"/>
      <c r="IT1417" s="16"/>
      <c r="IU1417" s="16"/>
      <c r="IV1417" s="16"/>
      <c r="IW1417" s="16"/>
      <c r="IX1417" s="16"/>
      <c r="IY1417" s="16"/>
      <c r="IZ1417" s="16"/>
      <c r="JA1417" s="16"/>
      <c r="JB1417" s="16"/>
      <c r="JC1417" s="16"/>
      <c r="JD1417" s="16"/>
      <c r="JE1417" s="16"/>
      <c r="JF1417" s="16"/>
      <c r="JG1417" s="16"/>
      <c r="JH1417" s="16"/>
      <c r="JI1417" s="16"/>
      <c r="JJ1417" s="16"/>
      <c r="JK1417" s="16"/>
      <c r="JL1417" s="16"/>
      <c r="JM1417" s="16"/>
      <c r="JN1417" s="16"/>
      <c r="JO1417" s="16"/>
      <c r="JP1417" s="16"/>
    </row>
    <row r="1418" spans="2:276" s="18" customFormat="1" ht="15.75" customHeight="1" x14ac:dyDescent="0.25">
      <c r="B1418" s="16"/>
      <c r="C1418" s="16"/>
      <c r="D1418" s="16"/>
      <c r="E1418" s="16"/>
      <c r="F1418" s="16"/>
      <c r="G1418" s="16"/>
      <c r="H1418" s="16"/>
      <c r="I1418" s="16"/>
      <c r="J1418" s="16"/>
      <c r="K1418" s="16"/>
      <c r="L1418" s="16"/>
      <c r="M1418" s="16"/>
      <c r="N1418" s="16"/>
      <c r="O1418" s="16"/>
      <c r="P1418" s="16"/>
      <c r="Q1418" s="16"/>
      <c r="R1418" s="16"/>
      <c r="S1418" s="16"/>
      <c r="T1418" s="16"/>
      <c r="U1418" s="16"/>
      <c r="V1418" s="16"/>
      <c r="W1418" s="16"/>
      <c r="X1418" s="16"/>
      <c r="Y1418" s="16"/>
      <c r="Z1418" s="16"/>
      <c r="AA1418" s="16"/>
      <c r="AB1418" s="16"/>
      <c r="AC1418" s="16"/>
      <c r="AD1418" s="16"/>
      <c r="AE1418" s="16"/>
      <c r="AF1418" s="16"/>
      <c r="AG1418" s="16"/>
      <c r="AH1418" s="16"/>
      <c r="AI1418" s="16"/>
      <c r="AJ1418" s="16"/>
      <c r="AK1418" s="16"/>
      <c r="AL1418" s="16"/>
      <c r="AM1418" s="16"/>
      <c r="AN1418" s="16"/>
      <c r="AO1418" s="16"/>
      <c r="AP1418" s="16"/>
      <c r="AQ1418" s="16"/>
      <c r="AR1418" s="16"/>
      <c r="AS1418" s="16"/>
      <c r="AT1418" s="16"/>
      <c r="AU1418" s="16"/>
      <c r="AV1418" s="16"/>
      <c r="AW1418" s="16"/>
      <c r="AX1418" s="16"/>
      <c r="AY1418" s="16"/>
      <c r="AZ1418" s="16"/>
      <c r="BA1418" s="16"/>
      <c r="BB1418" s="16"/>
      <c r="BC1418" s="16"/>
      <c r="BD1418" s="16"/>
      <c r="BE1418" s="16"/>
      <c r="BF1418" s="16"/>
      <c r="BG1418" s="16"/>
      <c r="BH1418" s="16"/>
      <c r="BI1418" s="16"/>
      <c r="BJ1418" s="16"/>
      <c r="BK1418" s="16"/>
      <c r="BL1418" s="16"/>
      <c r="BM1418" s="16"/>
      <c r="BN1418" s="16"/>
      <c r="BO1418" s="16"/>
      <c r="BP1418" s="16"/>
      <c r="BQ1418" s="16"/>
      <c r="BR1418" s="16"/>
      <c r="BS1418" s="16"/>
      <c r="BT1418" s="16"/>
      <c r="BU1418" s="16"/>
      <c r="BV1418" s="16"/>
      <c r="BW1418" s="16"/>
      <c r="BX1418" s="16"/>
      <c r="BY1418" s="16"/>
      <c r="BZ1418" s="16"/>
      <c r="CA1418" s="16"/>
      <c r="CB1418" s="16"/>
      <c r="CC1418" s="16"/>
      <c r="CD1418" s="16"/>
      <c r="CE1418" s="16"/>
      <c r="CF1418" s="16"/>
      <c r="CG1418" s="16"/>
      <c r="CH1418" s="16"/>
      <c r="CI1418" s="16"/>
      <c r="CJ1418" s="16"/>
      <c r="CK1418" s="16"/>
      <c r="CL1418" s="16"/>
      <c r="CM1418" s="16"/>
      <c r="CN1418" s="16"/>
      <c r="CO1418" s="16"/>
      <c r="CP1418" s="16"/>
      <c r="CQ1418" s="16"/>
      <c r="CR1418" s="16"/>
      <c r="CS1418" s="16"/>
      <c r="CT1418" s="16"/>
      <c r="CU1418" s="16"/>
      <c r="CV1418" s="16"/>
      <c r="CW1418" s="16"/>
      <c r="CX1418" s="16"/>
      <c r="CY1418" s="16"/>
      <c r="CZ1418" s="16"/>
      <c r="DA1418" s="16"/>
      <c r="DB1418" s="16"/>
      <c r="DC1418" s="16"/>
      <c r="DD1418" s="16"/>
      <c r="DE1418" s="16"/>
      <c r="DF1418" s="16"/>
      <c r="DG1418" s="16"/>
      <c r="DH1418" s="16"/>
      <c r="DI1418" s="16"/>
      <c r="DJ1418" s="16"/>
      <c r="DK1418" s="16"/>
      <c r="DL1418" s="16"/>
      <c r="DM1418" s="16"/>
      <c r="DN1418" s="16"/>
      <c r="DO1418" s="16"/>
      <c r="DP1418" s="16"/>
      <c r="DQ1418" s="16"/>
      <c r="DR1418" s="16"/>
      <c r="DS1418" s="16"/>
      <c r="DT1418" s="16"/>
      <c r="DU1418" s="16"/>
      <c r="DV1418" s="16"/>
      <c r="DW1418" s="16"/>
      <c r="DX1418" s="16"/>
      <c r="DY1418" s="16"/>
      <c r="DZ1418" s="16"/>
      <c r="EA1418" s="16"/>
      <c r="EB1418" s="16"/>
      <c r="EC1418" s="16"/>
      <c r="ED1418" s="16"/>
      <c r="EE1418" s="16"/>
      <c r="EF1418" s="16"/>
      <c r="EG1418" s="16"/>
      <c r="EH1418" s="16"/>
      <c r="EI1418" s="16"/>
      <c r="EJ1418" s="16"/>
      <c r="EK1418" s="16"/>
      <c r="EL1418" s="16"/>
      <c r="EM1418" s="16"/>
      <c r="EN1418" s="16"/>
      <c r="EO1418" s="16"/>
      <c r="EP1418" s="16"/>
      <c r="EQ1418" s="16"/>
      <c r="ER1418" s="16"/>
      <c r="ES1418" s="16"/>
      <c r="ET1418" s="16"/>
      <c r="EU1418" s="16"/>
      <c r="EV1418" s="16"/>
      <c r="EW1418" s="16"/>
      <c r="EX1418" s="16"/>
      <c r="EY1418" s="16"/>
      <c r="EZ1418" s="16"/>
      <c r="FA1418" s="16"/>
      <c r="FB1418" s="16"/>
      <c r="FC1418" s="16"/>
      <c r="FD1418" s="16"/>
      <c r="FE1418" s="16"/>
      <c r="FF1418" s="16"/>
      <c r="FG1418" s="16"/>
      <c r="FH1418" s="16"/>
      <c r="FI1418" s="16"/>
      <c r="FJ1418" s="16"/>
      <c r="FK1418" s="16"/>
      <c r="FL1418" s="16"/>
      <c r="FM1418" s="16"/>
      <c r="FN1418" s="16"/>
      <c r="FO1418" s="16"/>
      <c r="FP1418" s="16"/>
      <c r="FQ1418" s="16"/>
      <c r="FR1418" s="16"/>
      <c r="FS1418" s="16"/>
      <c r="FT1418" s="16"/>
      <c r="FU1418" s="16"/>
      <c r="FV1418" s="16"/>
      <c r="FW1418" s="16"/>
      <c r="FX1418" s="16"/>
      <c r="FY1418" s="16"/>
      <c r="FZ1418" s="16"/>
      <c r="GA1418" s="16"/>
      <c r="GB1418" s="16"/>
      <c r="GC1418" s="16"/>
      <c r="GD1418" s="16"/>
      <c r="GE1418" s="16"/>
      <c r="GF1418" s="16"/>
      <c r="GG1418" s="16"/>
      <c r="GH1418" s="16"/>
      <c r="GI1418" s="16"/>
      <c r="GJ1418" s="16"/>
      <c r="GK1418" s="16"/>
      <c r="GL1418" s="16"/>
      <c r="GM1418" s="16"/>
      <c r="GN1418" s="16"/>
      <c r="GO1418" s="16"/>
      <c r="GP1418" s="16"/>
      <c r="GQ1418" s="16"/>
      <c r="GR1418" s="16"/>
      <c r="GS1418" s="16"/>
      <c r="GT1418" s="16"/>
      <c r="GU1418" s="16"/>
      <c r="GV1418" s="16"/>
      <c r="GW1418" s="16"/>
      <c r="GX1418" s="16"/>
      <c r="GY1418" s="16"/>
      <c r="GZ1418" s="16"/>
      <c r="HA1418" s="16"/>
      <c r="HB1418" s="16"/>
      <c r="HC1418" s="16"/>
      <c r="HD1418" s="16"/>
      <c r="HE1418" s="16"/>
      <c r="HF1418" s="16"/>
      <c r="HG1418" s="16"/>
      <c r="HH1418" s="16"/>
      <c r="HI1418" s="16"/>
      <c r="HJ1418" s="16"/>
      <c r="HK1418" s="16"/>
      <c r="HL1418" s="16"/>
      <c r="HM1418" s="16"/>
      <c r="HN1418" s="16"/>
      <c r="HO1418" s="16"/>
      <c r="HP1418" s="16"/>
      <c r="HQ1418" s="16"/>
      <c r="HR1418" s="16"/>
      <c r="HS1418" s="16"/>
      <c r="HT1418" s="16"/>
      <c r="HU1418" s="16"/>
      <c r="HV1418" s="16"/>
      <c r="HW1418" s="16"/>
      <c r="HX1418" s="16"/>
      <c r="HY1418" s="16"/>
      <c r="HZ1418" s="16"/>
      <c r="IA1418" s="16"/>
      <c r="IB1418" s="16"/>
      <c r="IC1418" s="16"/>
      <c r="ID1418" s="16"/>
      <c r="IE1418" s="16"/>
      <c r="IF1418" s="16"/>
      <c r="IG1418" s="16"/>
      <c r="IH1418" s="16"/>
      <c r="II1418" s="16"/>
      <c r="IJ1418" s="16"/>
      <c r="IK1418" s="16"/>
      <c r="IL1418" s="16"/>
      <c r="IM1418" s="16"/>
      <c r="IN1418" s="16"/>
      <c r="IO1418" s="16"/>
      <c r="IP1418" s="16"/>
      <c r="IQ1418" s="16"/>
      <c r="IR1418" s="16"/>
      <c r="IS1418" s="16"/>
      <c r="IT1418" s="16"/>
      <c r="IU1418" s="16"/>
      <c r="IV1418" s="16"/>
      <c r="IW1418" s="16"/>
      <c r="IX1418" s="16"/>
      <c r="IY1418" s="16"/>
      <c r="IZ1418" s="16"/>
      <c r="JA1418" s="16"/>
      <c r="JB1418" s="16"/>
      <c r="JC1418" s="16"/>
      <c r="JD1418" s="16"/>
      <c r="JE1418" s="16"/>
      <c r="JF1418" s="16"/>
      <c r="JG1418" s="16"/>
      <c r="JH1418" s="16"/>
      <c r="JI1418" s="16"/>
      <c r="JJ1418" s="16"/>
      <c r="JK1418" s="16"/>
      <c r="JL1418" s="16"/>
      <c r="JM1418" s="16"/>
      <c r="JN1418" s="16"/>
      <c r="JO1418" s="16"/>
      <c r="JP1418" s="16"/>
    </row>
    <row r="1419" spans="2:276" s="18" customFormat="1" ht="15.75" customHeight="1" x14ac:dyDescent="0.25">
      <c r="B1419" s="16"/>
      <c r="C1419" s="16"/>
      <c r="D1419" s="16"/>
      <c r="E1419" s="16"/>
      <c r="F1419" s="16"/>
      <c r="G1419" s="16"/>
      <c r="H1419" s="16"/>
      <c r="I1419" s="16"/>
      <c r="J1419" s="16"/>
      <c r="K1419" s="16"/>
      <c r="L1419" s="16"/>
      <c r="M1419" s="16"/>
      <c r="N1419" s="16"/>
      <c r="O1419" s="16"/>
      <c r="P1419" s="16"/>
      <c r="Q1419" s="16"/>
      <c r="R1419" s="16"/>
      <c r="S1419" s="16"/>
      <c r="T1419" s="16"/>
      <c r="U1419" s="16"/>
      <c r="V1419" s="16"/>
      <c r="W1419" s="16"/>
      <c r="X1419" s="16"/>
      <c r="Y1419" s="16"/>
      <c r="Z1419" s="16"/>
      <c r="AA1419" s="16"/>
      <c r="AB1419" s="16"/>
      <c r="AC1419" s="16"/>
      <c r="AD1419" s="16"/>
      <c r="AE1419" s="16"/>
      <c r="AF1419" s="16"/>
      <c r="AG1419" s="16"/>
      <c r="AH1419" s="16"/>
      <c r="AI1419" s="16"/>
      <c r="AJ1419" s="16"/>
      <c r="AK1419" s="16"/>
      <c r="AL1419" s="16"/>
      <c r="AM1419" s="16"/>
      <c r="AN1419" s="16"/>
      <c r="AO1419" s="16"/>
      <c r="AP1419" s="16"/>
      <c r="AQ1419" s="16"/>
      <c r="AR1419" s="16"/>
      <c r="AS1419" s="16"/>
      <c r="AT1419" s="16"/>
      <c r="AU1419" s="16"/>
      <c r="AV1419" s="16"/>
      <c r="AW1419" s="16"/>
      <c r="AX1419" s="16"/>
      <c r="AY1419" s="16"/>
      <c r="AZ1419" s="16"/>
      <c r="BA1419" s="16"/>
      <c r="BB1419" s="16"/>
      <c r="BC1419" s="16"/>
      <c r="BD1419" s="16"/>
      <c r="BE1419" s="16"/>
      <c r="BF1419" s="16"/>
      <c r="BG1419" s="16"/>
      <c r="BH1419" s="16"/>
      <c r="BI1419" s="16"/>
      <c r="BJ1419" s="16"/>
      <c r="BK1419" s="16"/>
      <c r="BL1419" s="16"/>
      <c r="BM1419" s="16"/>
      <c r="BN1419" s="16"/>
      <c r="BO1419" s="16"/>
      <c r="BP1419" s="16"/>
      <c r="BQ1419" s="16"/>
      <c r="BR1419" s="16"/>
      <c r="BS1419" s="16"/>
      <c r="BT1419" s="16"/>
      <c r="BU1419" s="16"/>
      <c r="BV1419" s="16"/>
      <c r="BW1419" s="16"/>
      <c r="BX1419" s="16"/>
      <c r="BY1419" s="16"/>
      <c r="BZ1419" s="16"/>
      <c r="CA1419" s="16"/>
      <c r="CB1419" s="16"/>
      <c r="CC1419" s="16"/>
      <c r="CD1419" s="16"/>
      <c r="CE1419" s="16"/>
      <c r="CF1419" s="16"/>
      <c r="CG1419" s="16"/>
      <c r="CH1419" s="16"/>
      <c r="CI1419" s="16"/>
      <c r="CJ1419" s="16"/>
      <c r="CK1419" s="16"/>
      <c r="CL1419" s="16"/>
      <c r="CM1419" s="16"/>
      <c r="CN1419" s="16"/>
      <c r="CO1419" s="16"/>
      <c r="CP1419" s="16"/>
      <c r="CQ1419" s="16"/>
      <c r="CR1419" s="16"/>
      <c r="CS1419" s="16"/>
      <c r="CT1419" s="16"/>
      <c r="CU1419" s="16"/>
      <c r="CV1419" s="16"/>
      <c r="CW1419" s="16"/>
      <c r="CX1419" s="16"/>
      <c r="CY1419" s="16"/>
      <c r="CZ1419" s="16"/>
      <c r="DA1419" s="16"/>
      <c r="DB1419" s="16"/>
      <c r="DC1419" s="16"/>
      <c r="DD1419" s="16"/>
      <c r="DE1419" s="16"/>
      <c r="DF1419" s="16"/>
      <c r="DG1419" s="16"/>
      <c r="DH1419" s="16"/>
      <c r="DI1419" s="16"/>
      <c r="DJ1419" s="16"/>
      <c r="DK1419" s="16"/>
      <c r="DL1419" s="16"/>
      <c r="DM1419" s="16"/>
      <c r="DN1419" s="16"/>
      <c r="DO1419" s="16"/>
      <c r="DP1419" s="16"/>
      <c r="DQ1419" s="16"/>
      <c r="DR1419" s="16"/>
      <c r="DS1419" s="16"/>
      <c r="DT1419" s="16"/>
      <c r="DU1419" s="16"/>
      <c r="DV1419" s="16"/>
      <c r="DW1419" s="16"/>
      <c r="DX1419" s="16"/>
      <c r="DY1419" s="16"/>
      <c r="DZ1419" s="16"/>
      <c r="EA1419" s="16"/>
      <c r="EB1419" s="16"/>
      <c r="EC1419" s="16"/>
      <c r="ED1419" s="16"/>
      <c r="EE1419" s="16"/>
      <c r="EF1419" s="16"/>
      <c r="EG1419" s="16"/>
      <c r="EH1419" s="16"/>
      <c r="EI1419" s="16"/>
      <c r="EJ1419" s="16"/>
      <c r="EK1419" s="16"/>
      <c r="EL1419" s="16"/>
      <c r="EM1419" s="16"/>
      <c r="EN1419" s="16"/>
      <c r="EO1419" s="16"/>
      <c r="EP1419" s="16"/>
      <c r="EQ1419" s="16"/>
      <c r="ER1419" s="16"/>
      <c r="ES1419" s="16"/>
      <c r="ET1419" s="16"/>
      <c r="EU1419" s="16"/>
      <c r="EV1419" s="16"/>
      <c r="EW1419" s="16"/>
      <c r="EX1419" s="16"/>
      <c r="EY1419" s="16"/>
      <c r="EZ1419" s="16"/>
      <c r="FA1419" s="16"/>
      <c r="FB1419" s="16"/>
      <c r="FC1419" s="16"/>
      <c r="FD1419" s="16"/>
      <c r="FE1419" s="16"/>
      <c r="FF1419" s="16"/>
      <c r="FG1419" s="16"/>
      <c r="FH1419" s="16"/>
      <c r="FI1419" s="16"/>
      <c r="FJ1419" s="16"/>
      <c r="FK1419" s="16"/>
      <c r="FL1419" s="16"/>
      <c r="FM1419" s="16"/>
      <c r="FN1419" s="16"/>
      <c r="FO1419" s="16"/>
      <c r="FP1419" s="16"/>
      <c r="FQ1419" s="16"/>
      <c r="FR1419" s="16"/>
      <c r="FS1419" s="16"/>
      <c r="FT1419" s="16"/>
      <c r="FU1419" s="16"/>
      <c r="FV1419" s="16"/>
      <c r="FW1419" s="16"/>
      <c r="FX1419" s="16"/>
      <c r="FY1419" s="16"/>
      <c r="FZ1419" s="16"/>
      <c r="GA1419" s="16"/>
      <c r="GB1419" s="16"/>
      <c r="GC1419" s="16"/>
      <c r="GD1419" s="16"/>
      <c r="GE1419" s="16"/>
      <c r="GF1419" s="16"/>
      <c r="GG1419" s="16"/>
      <c r="GH1419" s="16"/>
      <c r="GI1419" s="16"/>
      <c r="GJ1419" s="16"/>
      <c r="GK1419" s="16"/>
      <c r="GL1419" s="16"/>
      <c r="GM1419" s="16"/>
      <c r="GN1419" s="16"/>
      <c r="GO1419" s="16"/>
      <c r="GP1419" s="16"/>
      <c r="GQ1419" s="16"/>
      <c r="GR1419" s="16"/>
      <c r="GS1419" s="16"/>
      <c r="GT1419" s="16"/>
      <c r="GU1419" s="16"/>
      <c r="GV1419" s="16"/>
      <c r="GW1419" s="16"/>
      <c r="GX1419" s="16"/>
      <c r="GY1419" s="16"/>
      <c r="GZ1419" s="16"/>
      <c r="HA1419" s="16"/>
      <c r="HB1419" s="16"/>
      <c r="HC1419" s="16"/>
      <c r="HD1419" s="16"/>
      <c r="HE1419" s="16"/>
      <c r="HF1419" s="16"/>
      <c r="HG1419" s="16"/>
      <c r="HH1419" s="16"/>
      <c r="HI1419" s="16"/>
      <c r="HJ1419" s="16"/>
      <c r="HK1419" s="16"/>
      <c r="HL1419" s="16"/>
      <c r="HM1419" s="16"/>
      <c r="HN1419" s="16"/>
      <c r="HO1419" s="16"/>
      <c r="HP1419" s="16"/>
      <c r="HQ1419" s="16"/>
      <c r="HR1419" s="16"/>
      <c r="HS1419" s="16"/>
      <c r="HT1419" s="16"/>
      <c r="HU1419" s="16"/>
      <c r="HV1419" s="16"/>
      <c r="HW1419" s="16"/>
      <c r="HX1419" s="16"/>
      <c r="HY1419" s="16"/>
      <c r="HZ1419" s="16"/>
      <c r="IA1419" s="16"/>
      <c r="IB1419" s="16"/>
      <c r="IC1419" s="16"/>
      <c r="ID1419" s="16"/>
      <c r="IE1419" s="16"/>
      <c r="IF1419" s="16"/>
      <c r="IG1419" s="16"/>
      <c r="IH1419" s="16"/>
      <c r="II1419" s="16"/>
      <c r="IJ1419" s="16"/>
      <c r="IK1419" s="16"/>
      <c r="IL1419" s="16"/>
      <c r="IM1419" s="16"/>
      <c r="IN1419" s="16"/>
      <c r="IO1419" s="16"/>
      <c r="IP1419" s="16"/>
      <c r="IQ1419" s="16"/>
      <c r="IR1419" s="16"/>
      <c r="IS1419" s="16"/>
      <c r="IT1419" s="16"/>
      <c r="IU1419" s="16"/>
      <c r="IV1419" s="16"/>
      <c r="IW1419" s="16"/>
      <c r="IX1419" s="16"/>
      <c r="IY1419" s="16"/>
      <c r="IZ1419" s="16"/>
      <c r="JA1419" s="16"/>
      <c r="JB1419" s="16"/>
      <c r="JC1419" s="16"/>
      <c r="JD1419" s="16"/>
      <c r="JE1419" s="16"/>
      <c r="JF1419" s="16"/>
      <c r="JG1419" s="16"/>
      <c r="JH1419" s="16"/>
      <c r="JI1419" s="16"/>
      <c r="JJ1419" s="16"/>
      <c r="JK1419" s="16"/>
      <c r="JL1419" s="16"/>
      <c r="JM1419" s="16"/>
      <c r="JN1419" s="16"/>
      <c r="JO1419" s="16"/>
      <c r="JP1419" s="16"/>
    </row>
    <row r="1420" spans="2:276" s="18" customFormat="1" ht="15.75" customHeight="1" x14ac:dyDescent="0.25">
      <c r="B1420" s="16"/>
      <c r="C1420" s="16"/>
      <c r="D1420" s="16"/>
      <c r="E1420" s="16"/>
      <c r="F1420" s="16"/>
      <c r="G1420" s="16"/>
      <c r="H1420" s="16"/>
      <c r="I1420" s="16"/>
      <c r="J1420" s="16"/>
      <c r="K1420" s="16"/>
      <c r="L1420" s="16"/>
      <c r="M1420" s="16"/>
      <c r="N1420" s="16"/>
      <c r="O1420" s="16"/>
      <c r="P1420" s="16"/>
      <c r="Q1420" s="16"/>
      <c r="R1420" s="16"/>
      <c r="S1420" s="16"/>
      <c r="T1420" s="16"/>
      <c r="U1420" s="16"/>
      <c r="V1420" s="16"/>
      <c r="W1420" s="16"/>
      <c r="X1420" s="16"/>
      <c r="Y1420" s="16"/>
      <c r="Z1420" s="16"/>
      <c r="AA1420" s="16"/>
      <c r="AB1420" s="16"/>
      <c r="AC1420" s="16"/>
      <c r="AD1420" s="16"/>
      <c r="AE1420" s="16"/>
      <c r="AF1420" s="16"/>
      <c r="AG1420" s="16"/>
      <c r="AH1420" s="16"/>
      <c r="AI1420" s="16"/>
      <c r="AJ1420" s="16"/>
      <c r="AK1420" s="16"/>
      <c r="AL1420" s="16"/>
      <c r="AM1420" s="16"/>
      <c r="AN1420" s="16"/>
      <c r="AO1420" s="16"/>
      <c r="AP1420" s="16"/>
      <c r="AQ1420" s="16"/>
      <c r="AR1420" s="16"/>
      <c r="AS1420" s="16"/>
      <c r="AT1420" s="16"/>
      <c r="AU1420" s="16"/>
      <c r="AV1420" s="16"/>
      <c r="AW1420" s="16"/>
      <c r="AX1420" s="16"/>
      <c r="AY1420" s="16"/>
      <c r="AZ1420" s="16"/>
      <c r="BA1420" s="16"/>
      <c r="BB1420" s="16"/>
      <c r="BC1420" s="16"/>
      <c r="BD1420" s="16"/>
      <c r="BE1420" s="16"/>
      <c r="BF1420" s="16"/>
      <c r="BG1420" s="16"/>
      <c r="BH1420" s="16"/>
      <c r="BI1420" s="16"/>
      <c r="BJ1420" s="16"/>
      <c r="BK1420" s="16"/>
      <c r="BL1420" s="16"/>
      <c r="BM1420" s="16"/>
      <c r="BN1420" s="16"/>
      <c r="BO1420" s="16"/>
      <c r="BP1420" s="16"/>
      <c r="BQ1420" s="16"/>
      <c r="BR1420" s="16"/>
      <c r="BS1420" s="16"/>
      <c r="BT1420" s="16"/>
      <c r="BU1420" s="16"/>
      <c r="BV1420" s="16"/>
      <c r="BW1420" s="16"/>
      <c r="BX1420" s="16"/>
      <c r="BY1420" s="16"/>
      <c r="BZ1420" s="16"/>
      <c r="CA1420" s="16"/>
      <c r="CB1420" s="16"/>
      <c r="CC1420" s="16"/>
      <c r="CD1420" s="16"/>
      <c r="CE1420" s="16"/>
      <c r="CF1420" s="16"/>
      <c r="CG1420" s="16"/>
      <c r="CH1420" s="16"/>
      <c r="CI1420" s="16"/>
      <c r="CJ1420" s="16"/>
      <c r="CK1420" s="16"/>
      <c r="CL1420" s="16"/>
      <c r="CM1420" s="16"/>
      <c r="CN1420" s="16"/>
      <c r="CO1420" s="16"/>
      <c r="CP1420" s="16"/>
      <c r="CQ1420" s="16"/>
      <c r="CR1420" s="16"/>
      <c r="CS1420" s="16"/>
      <c r="CT1420" s="16"/>
      <c r="CU1420" s="16"/>
      <c r="CV1420" s="16"/>
      <c r="CW1420" s="16"/>
      <c r="CX1420" s="16"/>
      <c r="CY1420" s="16"/>
      <c r="CZ1420" s="16"/>
      <c r="DA1420" s="16"/>
      <c r="DB1420" s="16"/>
      <c r="DC1420" s="16"/>
      <c r="DD1420" s="16"/>
      <c r="DE1420" s="16"/>
      <c r="DF1420" s="16"/>
      <c r="DG1420" s="16"/>
      <c r="DH1420" s="16"/>
      <c r="DI1420" s="16"/>
      <c r="DJ1420" s="16"/>
      <c r="DK1420" s="16"/>
      <c r="DL1420" s="16"/>
      <c r="DM1420" s="16"/>
      <c r="DN1420" s="16"/>
      <c r="DO1420" s="16"/>
      <c r="DP1420" s="16"/>
      <c r="DQ1420" s="16"/>
      <c r="DR1420" s="16"/>
      <c r="DS1420" s="16"/>
      <c r="DT1420" s="16"/>
      <c r="DU1420" s="16"/>
      <c r="DV1420" s="16"/>
      <c r="DW1420" s="16"/>
      <c r="DX1420" s="16"/>
      <c r="DY1420" s="16"/>
      <c r="DZ1420" s="16"/>
      <c r="EA1420" s="16"/>
      <c r="EB1420" s="16"/>
      <c r="EC1420" s="16"/>
      <c r="ED1420" s="16"/>
      <c r="EE1420" s="16"/>
      <c r="EF1420" s="16"/>
      <c r="EG1420" s="16"/>
      <c r="EH1420" s="16"/>
      <c r="EI1420" s="16"/>
      <c r="EJ1420" s="16"/>
      <c r="EK1420" s="16"/>
      <c r="EL1420" s="16"/>
      <c r="EM1420" s="16"/>
      <c r="EN1420" s="16"/>
      <c r="EO1420" s="16"/>
      <c r="EP1420" s="16"/>
      <c r="EQ1420" s="16"/>
      <c r="ER1420" s="16"/>
      <c r="ES1420" s="16"/>
      <c r="ET1420" s="16"/>
      <c r="EU1420" s="16"/>
      <c r="EV1420" s="16"/>
      <c r="EW1420" s="16"/>
      <c r="EX1420" s="16"/>
      <c r="EY1420" s="16"/>
      <c r="EZ1420" s="16"/>
      <c r="FA1420" s="16"/>
      <c r="FB1420" s="16"/>
      <c r="FC1420" s="16"/>
      <c r="FD1420" s="16"/>
      <c r="FE1420" s="16"/>
      <c r="FF1420" s="16"/>
      <c r="FG1420" s="16"/>
      <c r="FH1420" s="16"/>
      <c r="FI1420" s="16"/>
      <c r="FJ1420" s="16"/>
      <c r="FK1420" s="16"/>
      <c r="FL1420" s="16"/>
      <c r="FM1420" s="16"/>
      <c r="FN1420" s="16"/>
      <c r="FO1420" s="16"/>
      <c r="FP1420" s="16"/>
      <c r="FQ1420" s="16"/>
      <c r="FR1420" s="16"/>
      <c r="FS1420" s="16"/>
      <c r="FT1420" s="16"/>
      <c r="FU1420" s="16"/>
      <c r="FV1420" s="16"/>
      <c r="FW1420" s="16"/>
      <c r="FX1420" s="16"/>
      <c r="FY1420" s="16"/>
      <c r="FZ1420" s="16"/>
      <c r="GA1420" s="16"/>
      <c r="GB1420" s="16"/>
      <c r="GC1420" s="16"/>
      <c r="GD1420" s="16"/>
      <c r="GE1420" s="16"/>
      <c r="GF1420" s="16"/>
      <c r="GG1420" s="16"/>
      <c r="GH1420" s="16"/>
      <c r="GI1420" s="16"/>
      <c r="GJ1420" s="16"/>
      <c r="GK1420" s="16"/>
      <c r="GL1420" s="16"/>
      <c r="GM1420" s="16"/>
      <c r="GN1420" s="16"/>
      <c r="GO1420" s="16"/>
      <c r="GP1420" s="16"/>
      <c r="GQ1420" s="16"/>
      <c r="GR1420" s="16"/>
      <c r="GS1420" s="16"/>
      <c r="GT1420" s="16"/>
      <c r="GU1420" s="16"/>
      <c r="GV1420" s="16"/>
      <c r="GW1420" s="16"/>
      <c r="GX1420" s="16"/>
      <c r="GY1420" s="16"/>
      <c r="GZ1420" s="16"/>
      <c r="HA1420" s="16"/>
      <c r="HB1420" s="16"/>
      <c r="HC1420" s="16"/>
      <c r="HD1420" s="16"/>
      <c r="HE1420" s="16"/>
      <c r="HF1420" s="16"/>
      <c r="HG1420" s="16"/>
      <c r="HH1420" s="16"/>
      <c r="HI1420" s="16"/>
      <c r="HJ1420" s="16"/>
      <c r="HK1420" s="16"/>
      <c r="HL1420" s="16"/>
      <c r="HM1420" s="16"/>
      <c r="HN1420" s="16"/>
      <c r="HO1420" s="16"/>
      <c r="HP1420" s="16"/>
      <c r="HQ1420" s="16"/>
      <c r="HR1420" s="16"/>
      <c r="HS1420" s="16"/>
      <c r="HT1420" s="16"/>
      <c r="HU1420" s="16"/>
      <c r="HV1420" s="16"/>
      <c r="HW1420" s="16"/>
      <c r="HX1420" s="16"/>
      <c r="HY1420" s="16"/>
      <c r="HZ1420" s="16"/>
      <c r="IA1420" s="16"/>
      <c r="IB1420" s="16"/>
      <c r="IC1420" s="16"/>
      <c r="ID1420" s="16"/>
      <c r="IE1420" s="16"/>
      <c r="IF1420" s="16"/>
      <c r="IG1420" s="16"/>
      <c r="IH1420" s="16"/>
      <c r="II1420" s="16"/>
      <c r="IJ1420" s="16"/>
      <c r="IK1420" s="16"/>
      <c r="IL1420" s="16"/>
      <c r="IM1420" s="16"/>
      <c r="IN1420" s="16"/>
      <c r="IO1420" s="16"/>
      <c r="IP1420" s="16"/>
      <c r="IQ1420" s="16"/>
      <c r="IR1420" s="16"/>
      <c r="IS1420" s="16"/>
      <c r="IT1420" s="16"/>
      <c r="IU1420" s="16"/>
      <c r="IV1420" s="16"/>
      <c r="IW1420" s="16"/>
      <c r="IX1420" s="16"/>
      <c r="IY1420" s="16"/>
      <c r="IZ1420" s="16"/>
      <c r="JA1420" s="16"/>
      <c r="JB1420" s="16"/>
      <c r="JC1420" s="16"/>
      <c r="JD1420" s="16"/>
      <c r="JE1420" s="16"/>
      <c r="JF1420" s="16"/>
      <c r="JG1420" s="16"/>
      <c r="JH1420" s="16"/>
      <c r="JI1420" s="16"/>
      <c r="JJ1420" s="16"/>
      <c r="JK1420" s="16"/>
      <c r="JL1420" s="16"/>
      <c r="JM1420" s="16"/>
      <c r="JN1420" s="16"/>
      <c r="JO1420" s="16"/>
      <c r="JP1420" s="16"/>
    </row>
    <row r="1421" spans="2:276" s="18" customFormat="1" ht="15.75" customHeight="1" x14ac:dyDescent="0.25">
      <c r="B1421" s="16"/>
      <c r="C1421" s="16"/>
      <c r="D1421" s="16"/>
      <c r="E1421" s="16"/>
      <c r="F1421" s="16"/>
      <c r="G1421" s="16"/>
      <c r="H1421" s="16"/>
      <c r="I1421" s="16"/>
      <c r="J1421" s="16"/>
      <c r="K1421" s="16"/>
      <c r="L1421" s="16"/>
      <c r="M1421" s="16"/>
      <c r="N1421" s="16"/>
      <c r="O1421" s="16"/>
      <c r="P1421" s="16"/>
      <c r="Q1421" s="16"/>
      <c r="R1421" s="16"/>
      <c r="S1421" s="16"/>
      <c r="T1421" s="16"/>
      <c r="U1421" s="16"/>
      <c r="V1421" s="16"/>
      <c r="W1421" s="16"/>
      <c r="X1421" s="16"/>
      <c r="Y1421" s="16"/>
      <c r="Z1421" s="16"/>
      <c r="AA1421" s="16"/>
      <c r="AB1421" s="16"/>
      <c r="AC1421" s="16"/>
      <c r="AD1421" s="16"/>
      <c r="AE1421" s="16"/>
      <c r="AF1421" s="16"/>
      <c r="AG1421" s="16"/>
      <c r="AH1421" s="16"/>
      <c r="AI1421" s="16"/>
      <c r="AJ1421" s="16"/>
      <c r="AK1421" s="16"/>
      <c r="AL1421" s="16"/>
      <c r="AM1421" s="16"/>
      <c r="AN1421" s="16"/>
      <c r="AO1421" s="16"/>
      <c r="AP1421" s="16"/>
      <c r="AQ1421" s="16"/>
      <c r="AR1421" s="16"/>
      <c r="AS1421" s="16"/>
      <c r="AT1421" s="16"/>
      <c r="AU1421" s="16"/>
      <c r="AV1421" s="16"/>
      <c r="AW1421" s="16"/>
      <c r="AX1421" s="16"/>
      <c r="AY1421" s="16"/>
      <c r="AZ1421" s="16"/>
      <c r="BA1421" s="16"/>
      <c r="BB1421" s="16"/>
      <c r="BC1421" s="16"/>
      <c r="BD1421" s="16"/>
      <c r="BE1421" s="16"/>
      <c r="BF1421" s="16"/>
      <c r="BG1421" s="16"/>
      <c r="BH1421" s="16"/>
      <c r="BI1421" s="16"/>
      <c r="BJ1421" s="16"/>
      <c r="BK1421" s="16"/>
      <c r="BL1421" s="16"/>
      <c r="BM1421" s="16"/>
      <c r="BN1421" s="16"/>
      <c r="BO1421" s="16"/>
      <c r="BP1421" s="16"/>
      <c r="BQ1421" s="16"/>
      <c r="BR1421" s="16"/>
      <c r="BS1421" s="16"/>
      <c r="BT1421" s="16"/>
      <c r="BU1421" s="16"/>
      <c r="BV1421" s="16"/>
      <c r="BW1421" s="16"/>
      <c r="BX1421" s="16"/>
      <c r="BY1421" s="16"/>
      <c r="BZ1421" s="16"/>
      <c r="CA1421" s="16"/>
      <c r="CB1421" s="16"/>
      <c r="CC1421" s="16"/>
      <c r="CD1421" s="16"/>
      <c r="CE1421" s="16"/>
      <c r="CF1421" s="16"/>
      <c r="CG1421" s="16"/>
      <c r="CH1421" s="16"/>
      <c r="CI1421" s="16"/>
      <c r="CJ1421" s="16"/>
      <c r="CK1421" s="16"/>
      <c r="CL1421" s="16"/>
      <c r="CM1421" s="16"/>
      <c r="CN1421" s="16"/>
      <c r="CO1421" s="16"/>
      <c r="CP1421" s="16"/>
      <c r="CQ1421" s="16"/>
      <c r="CR1421" s="16"/>
      <c r="CS1421" s="16"/>
      <c r="CT1421" s="16"/>
      <c r="CU1421" s="16"/>
      <c r="CV1421" s="16"/>
      <c r="CW1421" s="16"/>
      <c r="CX1421" s="16"/>
      <c r="CY1421" s="16"/>
      <c r="CZ1421" s="16"/>
      <c r="DA1421" s="16"/>
      <c r="DB1421" s="16"/>
      <c r="DC1421" s="16"/>
      <c r="DD1421" s="16"/>
      <c r="DE1421" s="16"/>
      <c r="DF1421" s="16"/>
      <c r="DG1421" s="16"/>
      <c r="DH1421" s="16"/>
      <c r="DI1421" s="16"/>
      <c r="DJ1421" s="16"/>
      <c r="DK1421" s="16"/>
      <c r="DL1421" s="16"/>
      <c r="DM1421" s="16"/>
      <c r="DN1421" s="16"/>
      <c r="DO1421" s="16"/>
      <c r="DP1421" s="16"/>
      <c r="DQ1421" s="16"/>
      <c r="DR1421" s="16"/>
      <c r="DS1421" s="16"/>
      <c r="DT1421" s="16"/>
      <c r="DU1421" s="16"/>
      <c r="DV1421" s="16"/>
      <c r="DW1421" s="16"/>
      <c r="DX1421" s="16"/>
      <c r="DY1421" s="16"/>
      <c r="DZ1421" s="16"/>
      <c r="EA1421" s="16"/>
      <c r="EB1421" s="16"/>
      <c r="EC1421" s="16"/>
      <c r="ED1421" s="16"/>
      <c r="EE1421" s="16"/>
      <c r="EF1421" s="16"/>
      <c r="EG1421" s="16"/>
      <c r="EH1421" s="16"/>
      <c r="EI1421" s="16"/>
      <c r="EJ1421" s="16"/>
      <c r="EK1421" s="16"/>
      <c r="EL1421" s="16"/>
      <c r="EM1421" s="16"/>
      <c r="EN1421" s="16"/>
      <c r="EO1421" s="16"/>
      <c r="EP1421" s="16"/>
      <c r="EQ1421" s="16"/>
      <c r="ER1421" s="16"/>
      <c r="ES1421" s="16"/>
      <c r="ET1421" s="16"/>
      <c r="EU1421" s="16"/>
      <c r="EV1421" s="16"/>
      <c r="EW1421" s="16"/>
      <c r="EX1421" s="16"/>
      <c r="EY1421" s="16"/>
      <c r="EZ1421" s="16"/>
      <c r="FA1421" s="16"/>
      <c r="FB1421" s="16"/>
      <c r="FC1421" s="16"/>
      <c r="FD1421" s="16"/>
      <c r="FE1421" s="16"/>
      <c r="FF1421" s="16"/>
      <c r="FG1421" s="16"/>
      <c r="FH1421" s="16"/>
      <c r="FI1421" s="16"/>
      <c r="FJ1421" s="16"/>
      <c r="FK1421" s="16"/>
      <c r="FL1421" s="16"/>
      <c r="FM1421" s="16"/>
      <c r="FN1421" s="16"/>
      <c r="FO1421" s="16"/>
      <c r="FP1421" s="16"/>
      <c r="FQ1421" s="16"/>
      <c r="FR1421" s="16"/>
      <c r="FS1421" s="16"/>
      <c r="FT1421" s="16"/>
      <c r="FU1421" s="16"/>
      <c r="FV1421" s="16"/>
      <c r="FW1421" s="16"/>
      <c r="FX1421" s="16"/>
      <c r="FY1421" s="16"/>
      <c r="FZ1421" s="16"/>
      <c r="GA1421" s="16"/>
      <c r="GB1421" s="16"/>
      <c r="GC1421" s="16"/>
      <c r="GD1421" s="16"/>
      <c r="GE1421" s="16"/>
      <c r="GF1421" s="16"/>
      <c r="GG1421" s="16"/>
      <c r="GH1421" s="16"/>
      <c r="GI1421" s="16"/>
      <c r="GJ1421" s="16"/>
      <c r="GK1421" s="16"/>
      <c r="GL1421" s="16"/>
      <c r="GM1421" s="16"/>
      <c r="GN1421" s="16"/>
      <c r="GO1421" s="16"/>
      <c r="GP1421" s="16"/>
      <c r="GQ1421" s="16"/>
      <c r="GR1421" s="16"/>
      <c r="GS1421" s="16"/>
      <c r="GT1421" s="16"/>
      <c r="GU1421" s="16"/>
      <c r="GV1421" s="16"/>
      <c r="GW1421" s="16"/>
      <c r="GX1421" s="16"/>
      <c r="GY1421" s="16"/>
      <c r="GZ1421" s="16"/>
      <c r="HA1421" s="16"/>
      <c r="HB1421" s="16"/>
      <c r="HC1421" s="16"/>
      <c r="HD1421" s="16"/>
      <c r="HE1421" s="16"/>
      <c r="HF1421" s="16"/>
      <c r="HG1421" s="16"/>
      <c r="HH1421" s="16"/>
      <c r="HI1421" s="16"/>
      <c r="HJ1421" s="16"/>
      <c r="HK1421" s="16"/>
      <c r="HL1421" s="16"/>
      <c r="HM1421" s="16"/>
      <c r="HN1421" s="16"/>
      <c r="HO1421" s="16"/>
      <c r="HP1421" s="16"/>
      <c r="HQ1421" s="16"/>
      <c r="HR1421" s="16"/>
      <c r="HS1421" s="16"/>
      <c r="HT1421" s="16"/>
      <c r="HU1421" s="16"/>
      <c r="HV1421" s="16"/>
      <c r="HW1421" s="16"/>
      <c r="HX1421" s="16"/>
      <c r="HY1421" s="16"/>
      <c r="HZ1421" s="16"/>
      <c r="IA1421" s="16"/>
      <c r="IB1421" s="16"/>
      <c r="IC1421" s="16"/>
      <c r="ID1421" s="16"/>
      <c r="IE1421" s="16"/>
      <c r="IF1421" s="16"/>
      <c r="IG1421" s="16"/>
      <c r="IH1421" s="16"/>
      <c r="II1421" s="16"/>
      <c r="IJ1421" s="16"/>
      <c r="IK1421" s="16"/>
      <c r="IL1421" s="16"/>
      <c r="IM1421" s="16"/>
      <c r="IN1421" s="16"/>
      <c r="IO1421" s="16"/>
      <c r="IP1421" s="16"/>
      <c r="IQ1421" s="16"/>
      <c r="IR1421" s="16"/>
      <c r="IS1421" s="16"/>
      <c r="IT1421" s="16"/>
      <c r="IU1421" s="16"/>
      <c r="IV1421" s="16"/>
      <c r="IW1421" s="16"/>
      <c r="IX1421" s="16"/>
      <c r="IY1421" s="16"/>
      <c r="IZ1421" s="16"/>
      <c r="JA1421" s="16"/>
      <c r="JB1421" s="16"/>
      <c r="JC1421" s="16"/>
      <c r="JD1421" s="16"/>
      <c r="JE1421" s="16"/>
      <c r="JF1421" s="16"/>
      <c r="JG1421" s="16"/>
      <c r="JH1421" s="16"/>
      <c r="JI1421" s="16"/>
      <c r="JJ1421" s="16"/>
      <c r="JK1421" s="16"/>
      <c r="JL1421" s="16"/>
      <c r="JM1421" s="16"/>
      <c r="JN1421" s="16"/>
      <c r="JO1421" s="16"/>
      <c r="JP1421" s="16"/>
    </row>
    <row r="1422" spans="2:276" s="18" customFormat="1" ht="15.75" customHeight="1" x14ac:dyDescent="0.25">
      <c r="B1422" s="16"/>
      <c r="C1422" s="16"/>
      <c r="D1422" s="16"/>
      <c r="E1422" s="16"/>
      <c r="F1422" s="16"/>
      <c r="G1422" s="16"/>
      <c r="H1422" s="16"/>
      <c r="I1422" s="16"/>
      <c r="J1422" s="16"/>
      <c r="K1422" s="16"/>
      <c r="L1422" s="16"/>
      <c r="M1422" s="16"/>
      <c r="N1422" s="16"/>
      <c r="O1422" s="16"/>
      <c r="P1422" s="16"/>
      <c r="Q1422" s="16"/>
      <c r="R1422" s="16"/>
      <c r="S1422" s="16"/>
      <c r="T1422" s="16"/>
      <c r="U1422" s="16"/>
      <c r="V1422" s="16"/>
      <c r="W1422" s="16"/>
      <c r="X1422" s="16"/>
      <c r="Y1422" s="16"/>
      <c r="Z1422" s="16"/>
      <c r="AA1422" s="16"/>
      <c r="AB1422" s="16"/>
      <c r="AC1422" s="16"/>
      <c r="AD1422" s="16"/>
      <c r="AE1422" s="16"/>
      <c r="AF1422" s="16"/>
      <c r="AG1422" s="16"/>
      <c r="AH1422" s="16"/>
      <c r="AI1422" s="16"/>
      <c r="AJ1422" s="16"/>
      <c r="AK1422" s="16"/>
      <c r="AL1422" s="16"/>
      <c r="AM1422" s="16"/>
      <c r="AN1422" s="16"/>
      <c r="AO1422" s="16"/>
      <c r="AP1422" s="16"/>
      <c r="AQ1422" s="16"/>
      <c r="AR1422" s="16"/>
      <c r="AS1422" s="16"/>
      <c r="AT1422" s="16"/>
      <c r="AU1422" s="16"/>
      <c r="AV1422" s="16"/>
      <c r="AW1422" s="16"/>
      <c r="AX1422" s="16"/>
      <c r="AY1422" s="16"/>
      <c r="AZ1422" s="16"/>
      <c r="BA1422" s="16"/>
      <c r="BB1422" s="16"/>
      <c r="BC1422" s="16"/>
      <c r="BD1422" s="16"/>
      <c r="BE1422" s="16"/>
      <c r="BF1422" s="16"/>
      <c r="BG1422" s="16"/>
      <c r="BH1422" s="16"/>
      <c r="BI1422" s="16"/>
      <c r="BJ1422" s="16"/>
      <c r="BK1422" s="16"/>
      <c r="BL1422" s="16"/>
      <c r="BM1422" s="16"/>
      <c r="BN1422" s="16"/>
      <c r="BO1422" s="16"/>
      <c r="BP1422" s="16"/>
      <c r="BQ1422" s="16"/>
      <c r="BR1422" s="16"/>
      <c r="BS1422" s="16"/>
      <c r="BT1422" s="16"/>
      <c r="BU1422" s="16"/>
      <c r="BV1422" s="16"/>
      <c r="BW1422" s="16"/>
      <c r="BX1422" s="16"/>
      <c r="BY1422" s="16"/>
      <c r="BZ1422" s="16"/>
      <c r="CA1422" s="16"/>
      <c r="CB1422" s="16"/>
      <c r="CC1422" s="16"/>
      <c r="CD1422" s="16"/>
      <c r="CE1422" s="16"/>
      <c r="CF1422" s="16"/>
      <c r="CG1422" s="16"/>
      <c r="CH1422" s="16"/>
      <c r="CI1422" s="16"/>
      <c r="CJ1422" s="16"/>
      <c r="CK1422" s="16"/>
      <c r="CL1422" s="16"/>
      <c r="CM1422" s="16"/>
      <c r="CN1422" s="16"/>
      <c r="CO1422" s="16"/>
      <c r="CP1422" s="16"/>
      <c r="CQ1422" s="16"/>
      <c r="CR1422" s="16"/>
      <c r="CS1422" s="16"/>
      <c r="CT1422" s="16"/>
      <c r="CU1422" s="16"/>
      <c r="CV1422" s="16"/>
      <c r="CW1422" s="16"/>
      <c r="CX1422" s="16"/>
      <c r="CY1422" s="16"/>
      <c r="CZ1422" s="16"/>
      <c r="DA1422" s="16"/>
      <c r="DB1422" s="16"/>
      <c r="DC1422" s="16"/>
      <c r="DD1422" s="16"/>
      <c r="DE1422" s="16"/>
      <c r="DF1422" s="16"/>
      <c r="DG1422" s="16"/>
      <c r="DH1422" s="16"/>
      <c r="DI1422" s="16"/>
      <c r="DJ1422" s="16"/>
      <c r="DK1422" s="16"/>
      <c r="DL1422" s="16"/>
      <c r="DM1422" s="16"/>
      <c r="DN1422" s="16"/>
      <c r="DO1422" s="16"/>
      <c r="DP1422" s="16"/>
      <c r="DQ1422" s="16"/>
      <c r="DR1422" s="16"/>
      <c r="DS1422" s="16"/>
      <c r="DT1422" s="16"/>
      <c r="DU1422" s="16"/>
      <c r="DV1422" s="16"/>
      <c r="DW1422" s="16"/>
      <c r="DX1422" s="16"/>
      <c r="DY1422" s="16"/>
      <c r="DZ1422" s="16"/>
      <c r="EA1422" s="16"/>
      <c r="EB1422" s="16"/>
      <c r="EC1422" s="16"/>
      <c r="ED1422" s="16"/>
      <c r="EE1422" s="16"/>
      <c r="EF1422" s="16"/>
      <c r="EG1422" s="16"/>
      <c r="EH1422" s="16"/>
      <c r="EI1422" s="16"/>
      <c r="EJ1422" s="16"/>
      <c r="EK1422" s="16"/>
      <c r="EL1422" s="16"/>
      <c r="EM1422" s="16"/>
      <c r="EN1422" s="16"/>
      <c r="EO1422" s="16"/>
      <c r="EP1422" s="16"/>
      <c r="EQ1422" s="16"/>
      <c r="ER1422" s="16"/>
      <c r="ES1422" s="16"/>
      <c r="ET1422" s="16"/>
      <c r="EU1422" s="16"/>
      <c r="EV1422" s="16"/>
      <c r="EW1422" s="16"/>
      <c r="EX1422" s="16"/>
      <c r="EY1422" s="16"/>
      <c r="EZ1422" s="16"/>
      <c r="FA1422" s="16"/>
      <c r="FB1422" s="16"/>
      <c r="FC1422" s="16"/>
      <c r="FD1422" s="16"/>
      <c r="FE1422" s="16"/>
      <c r="FF1422" s="16"/>
      <c r="FG1422" s="16"/>
      <c r="FH1422" s="16"/>
      <c r="FI1422" s="16"/>
      <c r="FJ1422" s="16"/>
      <c r="FK1422" s="16"/>
      <c r="FL1422" s="16"/>
      <c r="FM1422" s="16"/>
      <c r="FN1422" s="16"/>
      <c r="FO1422" s="16"/>
      <c r="FP1422" s="16"/>
      <c r="FQ1422" s="16"/>
      <c r="FR1422" s="16"/>
      <c r="FS1422" s="16"/>
      <c r="FT1422" s="16"/>
      <c r="FU1422" s="16"/>
      <c r="FV1422" s="16"/>
      <c r="FW1422" s="16"/>
      <c r="FX1422" s="16"/>
      <c r="FY1422" s="16"/>
      <c r="FZ1422" s="16"/>
      <c r="GA1422" s="16"/>
      <c r="GB1422" s="16"/>
      <c r="GC1422" s="16"/>
      <c r="GD1422" s="16"/>
      <c r="GE1422" s="16"/>
      <c r="GF1422" s="16"/>
      <c r="GG1422" s="16"/>
      <c r="GH1422" s="16"/>
      <c r="GI1422" s="16"/>
      <c r="GJ1422" s="16"/>
      <c r="GK1422" s="16"/>
      <c r="GL1422" s="16"/>
      <c r="GM1422" s="16"/>
      <c r="GN1422" s="16"/>
      <c r="GO1422" s="16"/>
      <c r="GP1422" s="16"/>
      <c r="GQ1422" s="16"/>
      <c r="GR1422" s="16"/>
      <c r="GS1422" s="16"/>
      <c r="GT1422" s="16"/>
      <c r="GU1422" s="16"/>
      <c r="GV1422" s="16"/>
      <c r="GW1422" s="16"/>
      <c r="GX1422" s="16"/>
      <c r="GY1422" s="16"/>
      <c r="GZ1422" s="16"/>
      <c r="HA1422" s="16"/>
      <c r="HB1422" s="16"/>
      <c r="HC1422" s="16"/>
      <c r="HD1422" s="16"/>
      <c r="HE1422" s="16"/>
      <c r="HF1422" s="16"/>
      <c r="HG1422" s="16"/>
      <c r="HH1422" s="16"/>
      <c r="HI1422" s="16"/>
      <c r="HJ1422" s="16"/>
      <c r="HK1422" s="16"/>
      <c r="HL1422" s="16"/>
      <c r="HM1422" s="16"/>
      <c r="HN1422" s="16"/>
      <c r="HO1422" s="16"/>
      <c r="HP1422" s="16"/>
      <c r="HQ1422" s="16"/>
      <c r="HR1422" s="16"/>
      <c r="HS1422" s="16"/>
      <c r="HT1422" s="16"/>
      <c r="HU1422" s="16"/>
      <c r="HV1422" s="16"/>
      <c r="HW1422" s="16"/>
      <c r="HX1422" s="16"/>
      <c r="HY1422" s="16"/>
      <c r="HZ1422" s="16"/>
      <c r="IA1422" s="16"/>
      <c r="IB1422" s="16"/>
      <c r="IC1422" s="16"/>
      <c r="ID1422" s="16"/>
      <c r="IE1422" s="16"/>
      <c r="IF1422" s="16"/>
      <c r="IG1422" s="16"/>
      <c r="IH1422" s="16"/>
      <c r="II1422" s="16"/>
      <c r="IJ1422" s="16"/>
      <c r="IK1422" s="16"/>
      <c r="IL1422" s="16"/>
      <c r="IM1422" s="16"/>
      <c r="IN1422" s="16"/>
      <c r="IO1422" s="16"/>
      <c r="IP1422" s="16"/>
      <c r="IQ1422" s="16"/>
      <c r="IR1422" s="16"/>
      <c r="IS1422" s="16"/>
      <c r="IT1422" s="16"/>
      <c r="IU1422" s="16"/>
      <c r="IV1422" s="16"/>
      <c r="IW1422" s="16"/>
      <c r="IX1422" s="16"/>
      <c r="IY1422" s="16"/>
      <c r="IZ1422" s="16"/>
      <c r="JA1422" s="16"/>
      <c r="JB1422" s="16"/>
      <c r="JC1422" s="16"/>
      <c r="JD1422" s="16"/>
      <c r="JE1422" s="16"/>
      <c r="JF1422" s="16"/>
      <c r="JG1422" s="16"/>
      <c r="JH1422" s="16"/>
      <c r="JI1422" s="16"/>
      <c r="JJ1422" s="16"/>
      <c r="JK1422" s="16"/>
      <c r="JL1422" s="16"/>
      <c r="JM1422" s="16"/>
      <c r="JN1422" s="16"/>
      <c r="JO1422" s="16"/>
      <c r="JP1422" s="16"/>
    </row>
    <row r="1423" spans="2:276" s="18" customFormat="1" ht="15.75" customHeight="1" x14ac:dyDescent="0.25">
      <c r="B1423" s="16"/>
      <c r="C1423" s="16"/>
      <c r="D1423" s="16"/>
      <c r="E1423" s="16"/>
      <c r="F1423" s="16"/>
      <c r="G1423" s="16"/>
      <c r="H1423" s="16"/>
      <c r="I1423" s="16"/>
      <c r="J1423" s="16"/>
      <c r="K1423" s="16"/>
      <c r="L1423" s="16"/>
      <c r="M1423" s="16"/>
      <c r="N1423" s="16"/>
      <c r="O1423" s="16"/>
      <c r="P1423" s="16"/>
      <c r="Q1423" s="16"/>
      <c r="R1423" s="16"/>
      <c r="S1423" s="16"/>
      <c r="T1423" s="16"/>
      <c r="U1423" s="16"/>
      <c r="V1423" s="16"/>
      <c r="W1423" s="16"/>
      <c r="X1423" s="16"/>
      <c r="Y1423" s="16"/>
      <c r="Z1423" s="16"/>
      <c r="AA1423" s="16"/>
      <c r="AB1423" s="16"/>
      <c r="AC1423" s="16"/>
      <c r="AD1423" s="16"/>
      <c r="AE1423" s="16"/>
      <c r="AF1423" s="16"/>
      <c r="AG1423" s="16"/>
      <c r="AH1423" s="16"/>
      <c r="AI1423" s="16"/>
      <c r="AJ1423" s="16"/>
      <c r="AK1423" s="16"/>
      <c r="AL1423" s="16"/>
      <c r="AM1423" s="16"/>
      <c r="AN1423" s="16"/>
      <c r="AO1423" s="16"/>
      <c r="AP1423" s="16"/>
      <c r="AQ1423" s="16"/>
      <c r="AR1423" s="16"/>
      <c r="AS1423" s="16"/>
      <c r="AT1423" s="16"/>
      <c r="AU1423" s="16"/>
      <c r="AV1423" s="16"/>
      <c r="AW1423" s="16"/>
      <c r="AX1423" s="16"/>
      <c r="AY1423" s="16"/>
      <c r="AZ1423" s="16"/>
      <c r="BA1423" s="16"/>
      <c r="BB1423" s="16"/>
      <c r="BC1423" s="16"/>
      <c r="BD1423" s="16"/>
      <c r="BE1423" s="16"/>
      <c r="BF1423" s="16"/>
      <c r="BG1423" s="16"/>
      <c r="BH1423" s="16"/>
      <c r="BI1423" s="16"/>
      <c r="BJ1423" s="16"/>
      <c r="BK1423" s="16"/>
      <c r="BL1423" s="16"/>
      <c r="BM1423" s="16"/>
      <c r="BN1423" s="16"/>
      <c r="BO1423" s="16"/>
      <c r="BP1423" s="16"/>
      <c r="BQ1423" s="16"/>
      <c r="BR1423" s="16"/>
      <c r="BS1423" s="16"/>
      <c r="BT1423" s="16"/>
      <c r="BU1423" s="16"/>
      <c r="BV1423" s="16"/>
      <c r="BW1423" s="16"/>
      <c r="BX1423" s="16"/>
      <c r="BY1423" s="16"/>
      <c r="BZ1423" s="16"/>
      <c r="CA1423" s="16"/>
      <c r="CB1423" s="16"/>
      <c r="CC1423" s="16"/>
      <c r="CD1423" s="16"/>
      <c r="CE1423" s="16"/>
      <c r="CF1423" s="16"/>
      <c r="CG1423" s="16"/>
      <c r="CH1423" s="16"/>
      <c r="CI1423" s="16"/>
      <c r="CJ1423" s="16"/>
      <c r="CK1423" s="16"/>
      <c r="CL1423" s="16"/>
      <c r="CM1423" s="16"/>
      <c r="CN1423" s="16"/>
      <c r="CO1423" s="16"/>
      <c r="CP1423" s="16"/>
      <c r="CQ1423" s="16"/>
      <c r="CR1423" s="16"/>
      <c r="CS1423" s="16"/>
      <c r="CT1423" s="16"/>
      <c r="CU1423" s="16"/>
      <c r="CV1423" s="16"/>
      <c r="CW1423" s="16"/>
      <c r="CX1423" s="16"/>
      <c r="CY1423" s="16"/>
      <c r="CZ1423" s="16"/>
      <c r="DA1423" s="16"/>
      <c r="DB1423" s="16"/>
      <c r="DC1423" s="16"/>
      <c r="DD1423" s="16"/>
      <c r="DE1423" s="16"/>
      <c r="DF1423" s="16"/>
      <c r="DG1423" s="16"/>
      <c r="DH1423" s="16"/>
      <c r="DI1423" s="16"/>
      <c r="DJ1423" s="16"/>
      <c r="DK1423" s="16"/>
      <c r="DL1423" s="16"/>
      <c r="DM1423" s="16"/>
      <c r="DN1423" s="16"/>
      <c r="DO1423" s="16"/>
      <c r="DP1423" s="16"/>
      <c r="DQ1423" s="16"/>
      <c r="DR1423" s="16"/>
      <c r="DS1423" s="16"/>
      <c r="DT1423" s="16"/>
      <c r="DU1423" s="16"/>
      <c r="DV1423" s="16"/>
      <c r="DW1423" s="16"/>
      <c r="DX1423" s="16"/>
      <c r="DY1423" s="16"/>
      <c r="DZ1423" s="16"/>
      <c r="EA1423" s="16"/>
      <c r="EB1423" s="16"/>
      <c r="EC1423" s="16"/>
      <c r="ED1423" s="16"/>
      <c r="EE1423" s="16"/>
      <c r="EF1423" s="16"/>
      <c r="EG1423" s="16"/>
      <c r="EH1423" s="16"/>
      <c r="EI1423" s="16"/>
      <c r="EJ1423" s="16"/>
      <c r="EK1423" s="16"/>
      <c r="EL1423" s="16"/>
      <c r="EM1423" s="16"/>
      <c r="EN1423" s="16"/>
      <c r="EO1423" s="16"/>
      <c r="EP1423" s="16"/>
      <c r="EQ1423" s="16"/>
      <c r="ER1423" s="16"/>
      <c r="ES1423" s="16"/>
      <c r="ET1423" s="16"/>
      <c r="EU1423" s="16"/>
      <c r="EV1423" s="16"/>
      <c r="EW1423" s="16"/>
      <c r="EX1423" s="16"/>
      <c r="EY1423" s="16"/>
      <c r="EZ1423" s="16"/>
      <c r="FA1423" s="16"/>
      <c r="FB1423" s="16"/>
      <c r="FC1423" s="16"/>
      <c r="FD1423" s="16"/>
      <c r="FE1423" s="16"/>
      <c r="FF1423" s="16"/>
      <c r="FG1423" s="16"/>
      <c r="FH1423" s="16"/>
      <c r="FI1423" s="16"/>
      <c r="FJ1423" s="16"/>
      <c r="FK1423" s="16"/>
      <c r="FL1423" s="16"/>
      <c r="FM1423" s="16"/>
      <c r="FN1423" s="16"/>
      <c r="FO1423" s="16"/>
      <c r="FP1423" s="16"/>
      <c r="FQ1423" s="16"/>
      <c r="FR1423" s="16"/>
      <c r="FS1423" s="16"/>
      <c r="FT1423" s="16"/>
      <c r="FU1423" s="16"/>
      <c r="FV1423" s="16"/>
      <c r="FW1423" s="16"/>
      <c r="FX1423" s="16"/>
      <c r="FY1423" s="16"/>
      <c r="FZ1423" s="16"/>
      <c r="GA1423" s="16"/>
      <c r="GB1423" s="16"/>
      <c r="GC1423" s="16"/>
      <c r="GD1423" s="16"/>
      <c r="GE1423" s="16"/>
      <c r="GF1423" s="16"/>
      <c r="GG1423" s="16"/>
      <c r="GH1423" s="16"/>
      <c r="GI1423" s="16"/>
      <c r="GJ1423" s="16"/>
      <c r="GK1423" s="16"/>
      <c r="GL1423" s="16"/>
      <c r="GM1423" s="16"/>
      <c r="GN1423" s="16"/>
      <c r="GO1423" s="16"/>
      <c r="GP1423" s="16"/>
      <c r="GQ1423" s="16"/>
      <c r="GR1423" s="16"/>
      <c r="GS1423" s="16"/>
      <c r="GT1423" s="16"/>
      <c r="GU1423" s="16"/>
      <c r="GV1423" s="16"/>
      <c r="GW1423" s="16"/>
      <c r="GX1423" s="16"/>
      <c r="GY1423" s="16"/>
      <c r="GZ1423" s="16"/>
      <c r="HA1423" s="16"/>
      <c r="HB1423" s="16"/>
      <c r="HC1423" s="16"/>
      <c r="HD1423" s="16"/>
      <c r="HE1423" s="16"/>
      <c r="HF1423" s="16"/>
      <c r="HG1423" s="16"/>
      <c r="HH1423" s="16"/>
      <c r="HI1423" s="16"/>
      <c r="HJ1423" s="16"/>
      <c r="HK1423" s="16"/>
      <c r="HL1423" s="16"/>
      <c r="HM1423" s="16"/>
      <c r="HN1423" s="16"/>
      <c r="HO1423" s="16"/>
      <c r="HP1423" s="16"/>
      <c r="HQ1423" s="16"/>
      <c r="HR1423" s="16"/>
      <c r="HS1423" s="16"/>
      <c r="HT1423" s="16"/>
      <c r="HU1423" s="16"/>
      <c r="HV1423" s="16"/>
      <c r="HW1423" s="16"/>
      <c r="HX1423" s="16"/>
      <c r="HY1423" s="16"/>
      <c r="HZ1423" s="16"/>
      <c r="IA1423" s="16"/>
      <c r="IB1423" s="16"/>
      <c r="IC1423" s="16"/>
      <c r="ID1423" s="16"/>
      <c r="IE1423" s="16"/>
      <c r="IF1423" s="16"/>
      <c r="IG1423" s="16"/>
      <c r="IH1423" s="16"/>
      <c r="II1423" s="16"/>
      <c r="IJ1423" s="16"/>
      <c r="IK1423" s="16"/>
      <c r="IL1423" s="16"/>
      <c r="IM1423" s="16"/>
      <c r="IN1423" s="16"/>
      <c r="IO1423" s="16"/>
      <c r="IP1423" s="16"/>
      <c r="IQ1423" s="16"/>
      <c r="IR1423" s="16"/>
      <c r="IS1423" s="16"/>
      <c r="IT1423" s="16"/>
      <c r="IU1423" s="16"/>
      <c r="IV1423" s="16"/>
      <c r="IW1423" s="16"/>
      <c r="IX1423" s="16"/>
      <c r="IY1423" s="16"/>
      <c r="IZ1423" s="16"/>
      <c r="JA1423" s="16"/>
      <c r="JB1423" s="16"/>
      <c r="JC1423" s="16"/>
      <c r="JD1423" s="16"/>
      <c r="JE1423" s="16"/>
      <c r="JF1423" s="16"/>
      <c r="JG1423" s="16"/>
      <c r="JH1423" s="16"/>
      <c r="JI1423" s="16"/>
      <c r="JJ1423" s="16"/>
      <c r="JK1423" s="16"/>
      <c r="JL1423" s="16"/>
      <c r="JM1423" s="16"/>
      <c r="JN1423" s="16"/>
      <c r="JO1423" s="16"/>
      <c r="JP1423" s="16"/>
    </row>
    <row r="1424" spans="2:276" s="18" customFormat="1" ht="15.75" customHeight="1" x14ac:dyDescent="0.25">
      <c r="B1424" s="16"/>
      <c r="C1424" s="16"/>
      <c r="D1424" s="16"/>
      <c r="E1424" s="16"/>
      <c r="F1424" s="16"/>
      <c r="G1424" s="16"/>
      <c r="H1424" s="16"/>
      <c r="I1424" s="16"/>
      <c r="J1424" s="16"/>
      <c r="K1424" s="16"/>
      <c r="L1424" s="16"/>
      <c r="M1424" s="16"/>
      <c r="N1424" s="16"/>
      <c r="O1424" s="16"/>
      <c r="P1424" s="16"/>
      <c r="Q1424" s="16"/>
      <c r="R1424" s="16"/>
      <c r="S1424" s="16"/>
      <c r="T1424" s="16"/>
      <c r="U1424" s="16"/>
      <c r="V1424" s="16"/>
      <c r="W1424" s="16"/>
      <c r="X1424" s="16"/>
      <c r="Y1424" s="16"/>
      <c r="Z1424" s="16"/>
      <c r="AA1424" s="16"/>
      <c r="AB1424" s="16"/>
      <c r="AC1424" s="16"/>
      <c r="AD1424" s="16"/>
      <c r="AE1424" s="16"/>
      <c r="AF1424" s="16"/>
      <c r="AG1424" s="16"/>
      <c r="AH1424" s="16"/>
      <c r="AI1424" s="16"/>
      <c r="AJ1424" s="16"/>
      <c r="AK1424" s="16"/>
      <c r="AL1424" s="16"/>
      <c r="AM1424" s="16"/>
      <c r="AN1424" s="16"/>
      <c r="AO1424" s="16"/>
      <c r="AP1424" s="16"/>
      <c r="AQ1424" s="16"/>
      <c r="AR1424" s="16"/>
      <c r="AS1424" s="16"/>
      <c r="AT1424" s="16"/>
      <c r="AU1424" s="16"/>
      <c r="AV1424" s="16"/>
      <c r="AW1424" s="16"/>
      <c r="AX1424" s="16"/>
      <c r="AY1424" s="16"/>
      <c r="AZ1424" s="16"/>
      <c r="BA1424" s="16"/>
      <c r="BB1424" s="16"/>
      <c r="BC1424" s="16"/>
      <c r="BD1424" s="16"/>
      <c r="BE1424" s="16"/>
      <c r="BF1424" s="16"/>
      <c r="BG1424" s="16"/>
      <c r="BH1424" s="16"/>
      <c r="BI1424" s="16"/>
      <c r="BJ1424" s="16"/>
      <c r="BK1424" s="16"/>
      <c r="BL1424" s="16"/>
      <c r="BM1424" s="16"/>
      <c r="BN1424" s="16"/>
      <c r="BO1424" s="16"/>
      <c r="BP1424" s="16"/>
      <c r="BQ1424" s="16"/>
      <c r="BR1424" s="16"/>
      <c r="BS1424" s="16"/>
      <c r="BT1424" s="16"/>
      <c r="BU1424" s="16"/>
      <c r="BV1424" s="16"/>
      <c r="BW1424" s="16"/>
      <c r="BX1424" s="16"/>
      <c r="BY1424" s="16"/>
      <c r="BZ1424" s="16"/>
      <c r="CA1424" s="16"/>
      <c r="CB1424" s="16"/>
      <c r="CC1424" s="16"/>
      <c r="CD1424" s="16"/>
      <c r="CE1424" s="16"/>
      <c r="CF1424" s="16"/>
      <c r="CG1424" s="16"/>
      <c r="CH1424" s="16"/>
      <c r="CI1424" s="16"/>
      <c r="CJ1424" s="16"/>
      <c r="CK1424" s="16"/>
      <c r="CL1424" s="16"/>
      <c r="CM1424" s="16"/>
      <c r="CN1424" s="16"/>
      <c r="CO1424" s="16"/>
      <c r="CP1424" s="16"/>
      <c r="CQ1424" s="16"/>
      <c r="CR1424" s="16"/>
      <c r="CS1424" s="16"/>
      <c r="CT1424" s="16"/>
      <c r="CU1424" s="16"/>
      <c r="CV1424" s="16"/>
      <c r="CW1424" s="16"/>
      <c r="CX1424" s="16"/>
      <c r="CY1424" s="16"/>
      <c r="CZ1424" s="16"/>
      <c r="DA1424" s="16"/>
      <c r="DB1424" s="16"/>
      <c r="DC1424" s="16"/>
      <c r="DD1424" s="16"/>
      <c r="DE1424" s="16"/>
      <c r="DF1424" s="16"/>
      <c r="DG1424" s="16"/>
      <c r="DH1424" s="16"/>
      <c r="DI1424" s="16"/>
      <c r="DJ1424" s="16"/>
      <c r="DK1424" s="16"/>
      <c r="DL1424" s="16"/>
      <c r="DM1424" s="16"/>
      <c r="DN1424" s="16"/>
      <c r="DO1424" s="16"/>
      <c r="DP1424" s="16"/>
      <c r="DQ1424" s="16"/>
      <c r="DR1424" s="16"/>
      <c r="DS1424" s="16"/>
      <c r="DT1424" s="16"/>
      <c r="DU1424" s="16"/>
      <c r="DV1424" s="16"/>
      <c r="DW1424" s="16"/>
      <c r="DX1424" s="16"/>
      <c r="DY1424" s="16"/>
      <c r="DZ1424" s="16"/>
      <c r="EA1424" s="16"/>
      <c r="EB1424" s="16"/>
      <c r="EC1424" s="16"/>
      <c r="ED1424" s="16"/>
      <c r="EE1424" s="16"/>
      <c r="EF1424" s="16"/>
      <c r="EG1424" s="16"/>
      <c r="EH1424" s="16"/>
      <c r="EI1424" s="16"/>
      <c r="EJ1424" s="16"/>
      <c r="EK1424" s="16"/>
      <c r="EL1424" s="16"/>
      <c r="EM1424" s="16"/>
      <c r="EN1424" s="16"/>
      <c r="EO1424" s="16"/>
      <c r="EP1424" s="16"/>
      <c r="EQ1424" s="16"/>
      <c r="ER1424" s="16"/>
      <c r="ES1424" s="16"/>
      <c r="ET1424" s="16"/>
      <c r="EU1424" s="16"/>
      <c r="EV1424" s="16"/>
      <c r="EW1424" s="16"/>
      <c r="EX1424" s="16"/>
      <c r="EY1424" s="16"/>
      <c r="EZ1424" s="16"/>
      <c r="FA1424" s="16"/>
      <c r="FB1424" s="16"/>
      <c r="FC1424" s="16"/>
      <c r="FD1424" s="16"/>
      <c r="FE1424" s="16"/>
      <c r="FF1424" s="16"/>
      <c r="FG1424" s="16"/>
      <c r="FH1424" s="16"/>
      <c r="FI1424" s="16"/>
      <c r="FJ1424" s="16"/>
      <c r="FK1424" s="16"/>
      <c r="FL1424" s="16"/>
      <c r="FM1424" s="16"/>
      <c r="FN1424" s="16"/>
      <c r="FO1424" s="16"/>
      <c r="FP1424" s="16"/>
      <c r="FQ1424" s="16"/>
      <c r="FR1424" s="16"/>
      <c r="FS1424" s="16"/>
      <c r="FT1424" s="16"/>
      <c r="FU1424" s="16"/>
      <c r="FV1424" s="16"/>
      <c r="FW1424" s="16"/>
      <c r="FX1424" s="16"/>
      <c r="FY1424" s="16"/>
      <c r="FZ1424" s="16"/>
      <c r="GA1424" s="16"/>
      <c r="GB1424" s="16"/>
      <c r="GC1424" s="16"/>
      <c r="GD1424" s="16"/>
      <c r="GE1424" s="16"/>
      <c r="GF1424" s="16"/>
      <c r="GG1424" s="16"/>
      <c r="GH1424" s="16"/>
      <c r="GI1424" s="16"/>
      <c r="GJ1424" s="16"/>
      <c r="GK1424" s="16"/>
      <c r="GL1424" s="16"/>
      <c r="GM1424" s="16"/>
      <c r="GN1424" s="16"/>
      <c r="GO1424" s="16"/>
      <c r="GP1424" s="16"/>
      <c r="GQ1424" s="16"/>
      <c r="GR1424" s="16"/>
      <c r="GS1424" s="16"/>
      <c r="GT1424" s="16"/>
      <c r="GU1424" s="16"/>
      <c r="GV1424" s="16"/>
      <c r="GW1424" s="16"/>
      <c r="GX1424" s="16"/>
      <c r="GY1424" s="16"/>
      <c r="GZ1424" s="16"/>
      <c r="HA1424" s="16"/>
      <c r="HB1424" s="16"/>
      <c r="HC1424" s="16"/>
      <c r="HD1424" s="16"/>
      <c r="HE1424" s="16"/>
      <c r="HF1424" s="16"/>
      <c r="HG1424" s="16"/>
      <c r="HH1424" s="16"/>
      <c r="HI1424" s="16"/>
      <c r="HJ1424" s="16"/>
      <c r="HK1424" s="16"/>
      <c r="HL1424" s="16"/>
      <c r="HM1424" s="16"/>
      <c r="HN1424" s="16"/>
      <c r="HO1424" s="16"/>
      <c r="HP1424" s="16"/>
      <c r="HQ1424" s="16"/>
      <c r="HR1424" s="16"/>
      <c r="HS1424" s="16"/>
      <c r="HT1424" s="16"/>
      <c r="HU1424" s="16"/>
      <c r="HV1424" s="16"/>
      <c r="HW1424" s="16"/>
      <c r="HX1424" s="16"/>
      <c r="HY1424" s="16"/>
      <c r="HZ1424" s="16"/>
      <c r="IA1424" s="16"/>
      <c r="IB1424" s="16"/>
      <c r="IC1424" s="16"/>
      <c r="ID1424" s="16"/>
      <c r="IE1424" s="16"/>
      <c r="IF1424" s="16"/>
      <c r="IG1424" s="16"/>
      <c r="IH1424" s="16"/>
      <c r="II1424" s="16"/>
      <c r="IJ1424" s="16"/>
      <c r="IK1424" s="16"/>
      <c r="IL1424" s="16"/>
      <c r="IM1424" s="16"/>
      <c r="IN1424" s="16"/>
      <c r="IO1424" s="16"/>
      <c r="IP1424" s="16"/>
      <c r="IQ1424" s="16"/>
      <c r="IR1424" s="16"/>
      <c r="IS1424" s="16"/>
      <c r="IT1424" s="16"/>
      <c r="IU1424" s="16"/>
      <c r="IV1424" s="16"/>
      <c r="IW1424" s="16"/>
      <c r="IX1424" s="16"/>
      <c r="IY1424" s="16"/>
      <c r="IZ1424" s="16"/>
      <c r="JA1424" s="16"/>
      <c r="JB1424" s="16"/>
      <c r="JC1424" s="16"/>
      <c r="JD1424" s="16"/>
      <c r="JE1424" s="16"/>
      <c r="JF1424" s="16"/>
      <c r="JG1424" s="16"/>
      <c r="JH1424" s="16"/>
      <c r="JI1424" s="16"/>
      <c r="JJ1424" s="16"/>
      <c r="JK1424" s="16"/>
      <c r="JL1424" s="16"/>
      <c r="JM1424" s="16"/>
      <c r="JN1424" s="16"/>
      <c r="JO1424" s="16"/>
      <c r="JP1424" s="16"/>
    </row>
    <row r="1425" spans="2:276" s="18" customFormat="1" ht="15.75" customHeight="1" x14ac:dyDescent="0.25">
      <c r="B1425" s="16"/>
      <c r="C1425" s="16"/>
      <c r="D1425" s="16"/>
      <c r="E1425" s="16"/>
      <c r="F1425" s="16"/>
      <c r="G1425" s="16"/>
      <c r="H1425" s="16"/>
      <c r="I1425" s="16"/>
      <c r="J1425" s="16"/>
      <c r="K1425" s="16"/>
      <c r="L1425" s="16"/>
      <c r="M1425" s="16"/>
      <c r="N1425" s="16"/>
      <c r="O1425" s="16"/>
      <c r="P1425" s="16"/>
      <c r="Q1425" s="16"/>
      <c r="R1425" s="16"/>
      <c r="S1425" s="16"/>
      <c r="T1425" s="16"/>
      <c r="U1425" s="16"/>
      <c r="V1425" s="16"/>
      <c r="W1425" s="16"/>
      <c r="X1425" s="16"/>
      <c r="Y1425" s="16"/>
      <c r="Z1425" s="16"/>
      <c r="AA1425" s="16"/>
      <c r="AB1425" s="16"/>
      <c r="AC1425" s="16"/>
      <c r="AD1425" s="16"/>
      <c r="AE1425" s="16"/>
      <c r="AF1425" s="16"/>
      <c r="AG1425" s="16"/>
      <c r="AH1425" s="16"/>
      <c r="AI1425" s="16"/>
      <c r="AJ1425" s="16"/>
      <c r="AK1425" s="16"/>
      <c r="AL1425" s="16"/>
      <c r="AM1425" s="16"/>
      <c r="AN1425" s="16"/>
      <c r="AO1425" s="16"/>
      <c r="AP1425" s="16"/>
      <c r="AQ1425" s="16"/>
      <c r="AR1425" s="16"/>
      <c r="AS1425" s="16"/>
      <c r="AT1425" s="16"/>
      <c r="AU1425" s="16"/>
      <c r="AV1425" s="16"/>
      <c r="AW1425" s="16"/>
      <c r="AX1425" s="16"/>
      <c r="AY1425" s="16"/>
      <c r="AZ1425" s="16"/>
      <c r="BA1425" s="16"/>
      <c r="BB1425" s="16"/>
      <c r="BC1425" s="16"/>
      <c r="BD1425" s="16"/>
      <c r="BE1425" s="16"/>
      <c r="BF1425" s="16"/>
      <c r="BG1425" s="16"/>
      <c r="BH1425" s="16"/>
      <c r="BI1425" s="16"/>
      <c r="BJ1425" s="16"/>
      <c r="BK1425" s="16"/>
      <c r="BL1425" s="16"/>
      <c r="BM1425" s="16"/>
      <c r="BN1425" s="16"/>
      <c r="BO1425" s="16"/>
      <c r="BP1425" s="16"/>
      <c r="BQ1425" s="16"/>
      <c r="BR1425" s="16"/>
      <c r="BS1425" s="16"/>
      <c r="BT1425" s="16"/>
      <c r="BU1425" s="16"/>
      <c r="BV1425" s="16"/>
      <c r="BW1425" s="16"/>
      <c r="BX1425" s="16"/>
      <c r="BY1425" s="16"/>
      <c r="BZ1425" s="16"/>
      <c r="CA1425" s="16"/>
      <c r="CB1425" s="16"/>
      <c r="CC1425" s="16"/>
      <c r="CD1425" s="16"/>
      <c r="CE1425" s="16"/>
      <c r="CF1425" s="16"/>
      <c r="CG1425" s="16"/>
      <c r="CH1425" s="16"/>
      <c r="CI1425" s="16"/>
      <c r="CJ1425" s="16"/>
      <c r="CK1425" s="16"/>
      <c r="CL1425" s="16"/>
      <c r="CM1425" s="16"/>
      <c r="CN1425" s="16"/>
      <c r="CO1425" s="16"/>
      <c r="CP1425" s="16"/>
      <c r="CQ1425" s="16"/>
      <c r="CR1425" s="16"/>
      <c r="CS1425" s="16"/>
      <c r="CT1425" s="16"/>
      <c r="CU1425" s="16"/>
      <c r="CV1425" s="16"/>
      <c r="CW1425" s="16"/>
      <c r="CX1425" s="16"/>
      <c r="CY1425" s="16"/>
      <c r="CZ1425" s="16"/>
      <c r="DA1425" s="16"/>
      <c r="DB1425" s="16"/>
      <c r="DC1425" s="16"/>
      <c r="DD1425" s="16"/>
      <c r="DE1425" s="16"/>
      <c r="DF1425" s="16"/>
      <c r="DG1425" s="16"/>
      <c r="DH1425" s="16"/>
      <c r="DI1425" s="16"/>
      <c r="DJ1425" s="16"/>
      <c r="DK1425" s="16"/>
      <c r="DL1425" s="16"/>
      <c r="DM1425" s="16"/>
      <c r="DN1425" s="16"/>
      <c r="DO1425" s="16"/>
      <c r="DP1425" s="16"/>
      <c r="DQ1425" s="16"/>
      <c r="DR1425" s="16"/>
      <c r="DS1425" s="16"/>
      <c r="DT1425" s="16"/>
      <c r="DU1425" s="16"/>
      <c r="DV1425" s="16"/>
      <c r="DW1425" s="16"/>
      <c r="DX1425" s="16"/>
      <c r="DY1425" s="16"/>
      <c r="DZ1425" s="16"/>
      <c r="EA1425" s="16"/>
      <c r="EB1425" s="16"/>
      <c r="EC1425" s="16"/>
      <c r="ED1425" s="16"/>
      <c r="EE1425" s="16"/>
      <c r="EF1425" s="16"/>
      <c r="EG1425" s="16"/>
      <c r="EH1425" s="16"/>
      <c r="EI1425" s="16"/>
      <c r="EJ1425" s="16"/>
      <c r="EK1425" s="16"/>
      <c r="EL1425" s="16"/>
      <c r="EM1425" s="16"/>
      <c r="EN1425" s="16"/>
      <c r="EO1425" s="16"/>
      <c r="EP1425" s="16"/>
      <c r="EQ1425" s="16"/>
      <c r="ER1425" s="16"/>
      <c r="ES1425" s="16"/>
      <c r="ET1425" s="16"/>
      <c r="EU1425" s="16"/>
      <c r="EV1425" s="16"/>
      <c r="EW1425" s="16"/>
      <c r="EX1425" s="16"/>
      <c r="EY1425" s="16"/>
      <c r="EZ1425" s="16"/>
      <c r="FA1425" s="16"/>
      <c r="FB1425" s="16"/>
      <c r="FC1425" s="16"/>
      <c r="FD1425" s="16"/>
      <c r="FE1425" s="16"/>
      <c r="FF1425" s="16"/>
      <c r="FG1425" s="16"/>
      <c r="FH1425" s="16"/>
      <c r="FI1425" s="16"/>
      <c r="FJ1425" s="16"/>
      <c r="FK1425" s="16"/>
      <c r="FL1425" s="16"/>
      <c r="FM1425" s="16"/>
      <c r="FN1425" s="16"/>
      <c r="FO1425" s="16"/>
      <c r="FP1425" s="16"/>
      <c r="FQ1425" s="16"/>
      <c r="FR1425" s="16"/>
      <c r="FS1425" s="16"/>
      <c r="FT1425" s="16"/>
      <c r="FU1425" s="16"/>
      <c r="FV1425" s="16"/>
      <c r="FW1425" s="16"/>
      <c r="FX1425" s="16"/>
      <c r="FY1425" s="16"/>
      <c r="FZ1425" s="16"/>
      <c r="GA1425" s="16"/>
      <c r="GB1425" s="16"/>
      <c r="GC1425" s="16"/>
      <c r="GD1425" s="16"/>
      <c r="GE1425" s="16"/>
      <c r="GF1425" s="16"/>
      <c r="GG1425" s="16"/>
      <c r="GH1425" s="16"/>
      <c r="GI1425" s="16"/>
      <c r="GJ1425" s="16"/>
      <c r="GK1425" s="16"/>
      <c r="GL1425" s="16"/>
      <c r="GM1425" s="16"/>
      <c r="GN1425" s="16"/>
      <c r="GO1425" s="16"/>
      <c r="GP1425" s="16"/>
      <c r="GQ1425" s="16"/>
      <c r="GR1425" s="16"/>
      <c r="GS1425" s="16"/>
      <c r="GT1425" s="16"/>
      <c r="GU1425" s="16"/>
      <c r="GV1425" s="16"/>
      <c r="GW1425" s="16"/>
      <c r="GX1425" s="16"/>
      <c r="GY1425" s="16"/>
      <c r="GZ1425" s="16"/>
      <c r="HA1425" s="16"/>
      <c r="HB1425" s="16"/>
      <c r="HC1425" s="16"/>
      <c r="HD1425" s="16"/>
      <c r="HE1425" s="16"/>
      <c r="HF1425" s="16"/>
      <c r="HG1425" s="16"/>
      <c r="HH1425" s="16"/>
      <c r="HI1425" s="16"/>
      <c r="HJ1425" s="16"/>
      <c r="HK1425" s="16"/>
      <c r="HL1425" s="16"/>
      <c r="HM1425" s="16"/>
      <c r="HN1425" s="16"/>
      <c r="HO1425" s="16"/>
      <c r="HP1425" s="16"/>
      <c r="HQ1425" s="16"/>
      <c r="HR1425" s="16"/>
      <c r="HS1425" s="16"/>
      <c r="HT1425" s="16"/>
      <c r="HU1425" s="16"/>
      <c r="HV1425" s="16"/>
      <c r="HW1425" s="16"/>
      <c r="HX1425" s="16"/>
      <c r="HY1425" s="16"/>
      <c r="HZ1425" s="16"/>
      <c r="IA1425" s="16"/>
      <c r="IB1425" s="16"/>
      <c r="IC1425" s="16"/>
      <c r="ID1425" s="16"/>
      <c r="IE1425" s="16"/>
      <c r="IF1425" s="16"/>
      <c r="IG1425" s="16"/>
      <c r="IH1425" s="16"/>
      <c r="II1425" s="16"/>
      <c r="IJ1425" s="16"/>
      <c r="IK1425" s="16"/>
      <c r="IL1425" s="16"/>
      <c r="IM1425" s="16"/>
      <c r="IN1425" s="16"/>
      <c r="IO1425" s="16"/>
      <c r="IP1425" s="16"/>
      <c r="IQ1425" s="16"/>
      <c r="IR1425" s="16"/>
      <c r="IS1425" s="16"/>
      <c r="IT1425" s="16"/>
      <c r="IU1425" s="16"/>
      <c r="IV1425" s="16"/>
      <c r="IW1425" s="16"/>
      <c r="IX1425" s="16"/>
      <c r="IY1425" s="16"/>
      <c r="IZ1425" s="16"/>
      <c r="JA1425" s="16"/>
      <c r="JB1425" s="16"/>
      <c r="JC1425" s="16"/>
      <c r="JD1425" s="16"/>
      <c r="JE1425" s="16"/>
      <c r="JF1425" s="16"/>
      <c r="JG1425" s="16"/>
      <c r="JH1425" s="16"/>
      <c r="JI1425" s="16"/>
      <c r="JJ1425" s="16"/>
      <c r="JK1425" s="16"/>
      <c r="JL1425" s="16"/>
      <c r="JM1425" s="16"/>
      <c r="JN1425" s="16"/>
      <c r="JO1425" s="16"/>
      <c r="JP1425" s="16"/>
    </row>
    <row r="1426" spans="2:276" s="18" customFormat="1" ht="15.75" customHeight="1" x14ac:dyDescent="0.25">
      <c r="B1426" s="16"/>
      <c r="C1426" s="16"/>
      <c r="D1426" s="16"/>
      <c r="E1426" s="16"/>
      <c r="F1426" s="16"/>
      <c r="G1426" s="16"/>
      <c r="H1426" s="16"/>
      <c r="I1426" s="16"/>
      <c r="J1426" s="16"/>
      <c r="K1426" s="16"/>
      <c r="L1426" s="16"/>
      <c r="M1426" s="16"/>
      <c r="N1426" s="16"/>
      <c r="O1426" s="16"/>
      <c r="P1426" s="16"/>
      <c r="Q1426" s="16"/>
      <c r="R1426" s="16"/>
      <c r="S1426" s="16"/>
      <c r="T1426" s="16"/>
      <c r="U1426" s="16"/>
      <c r="V1426" s="16"/>
      <c r="W1426" s="16"/>
      <c r="X1426" s="16"/>
      <c r="Y1426" s="16"/>
      <c r="Z1426" s="16"/>
      <c r="AA1426" s="16"/>
      <c r="AB1426" s="16"/>
      <c r="AC1426" s="16"/>
      <c r="AD1426" s="16"/>
      <c r="AE1426" s="16"/>
      <c r="AF1426" s="16"/>
      <c r="AG1426" s="16"/>
      <c r="AH1426" s="16"/>
      <c r="AI1426" s="16"/>
      <c r="AJ1426" s="16"/>
      <c r="AK1426" s="16"/>
      <c r="AL1426" s="16"/>
      <c r="AM1426" s="16"/>
      <c r="AN1426" s="16"/>
      <c r="AO1426" s="16"/>
      <c r="AP1426" s="16"/>
      <c r="AQ1426" s="16"/>
      <c r="AR1426" s="16"/>
      <c r="AS1426" s="16"/>
      <c r="AT1426" s="16"/>
      <c r="AU1426" s="16"/>
      <c r="AV1426" s="16"/>
      <c r="AW1426" s="16"/>
      <c r="AX1426" s="16"/>
      <c r="AY1426" s="16"/>
      <c r="AZ1426" s="16"/>
      <c r="BA1426" s="16"/>
      <c r="BB1426" s="16"/>
      <c r="BC1426" s="16"/>
      <c r="BD1426" s="16"/>
      <c r="BE1426" s="16"/>
      <c r="BF1426" s="16"/>
      <c r="BG1426" s="16"/>
      <c r="BH1426" s="16"/>
      <c r="BI1426" s="16"/>
      <c r="BJ1426" s="16"/>
      <c r="BK1426" s="16"/>
      <c r="BL1426" s="16"/>
      <c r="BM1426" s="16"/>
      <c r="BN1426" s="16"/>
      <c r="BO1426" s="16"/>
      <c r="BP1426" s="16"/>
      <c r="BQ1426" s="16"/>
      <c r="BR1426" s="16"/>
      <c r="BS1426" s="16"/>
      <c r="BT1426" s="16"/>
      <c r="BU1426" s="16"/>
      <c r="BV1426" s="16"/>
      <c r="BW1426" s="16"/>
      <c r="BX1426" s="16"/>
      <c r="BY1426" s="16"/>
      <c r="BZ1426" s="16"/>
      <c r="CA1426" s="16"/>
      <c r="CB1426" s="16"/>
      <c r="CC1426" s="16"/>
      <c r="CD1426" s="16"/>
      <c r="CE1426" s="16"/>
      <c r="CF1426" s="16"/>
      <c r="CG1426" s="16"/>
      <c r="CH1426" s="16"/>
      <c r="CI1426" s="16"/>
      <c r="CJ1426" s="16"/>
      <c r="CK1426" s="16"/>
      <c r="CL1426" s="16"/>
      <c r="CM1426" s="16"/>
      <c r="CN1426" s="16"/>
      <c r="CO1426" s="16"/>
      <c r="CP1426" s="16"/>
      <c r="CQ1426" s="16"/>
      <c r="CR1426" s="16"/>
      <c r="CS1426" s="16"/>
      <c r="CT1426" s="16"/>
      <c r="CU1426" s="16"/>
      <c r="CV1426" s="16"/>
      <c r="CW1426" s="16"/>
      <c r="CX1426" s="16"/>
      <c r="CY1426" s="16"/>
      <c r="CZ1426" s="16"/>
      <c r="DA1426" s="16"/>
      <c r="DB1426" s="16"/>
      <c r="DC1426" s="16"/>
      <c r="DD1426" s="16"/>
      <c r="DE1426" s="16"/>
      <c r="DF1426" s="16"/>
      <c r="DG1426" s="16"/>
      <c r="DH1426" s="16"/>
      <c r="DI1426" s="16"/>
      <c r="DJ1426" s="16"/>
      <c r="DK1426" s="16"/>
      <c r="DL1426" s="16"/>
      <c r="DM1426" s="16"/>
      <c r="DN1426" s="16"/>
      <c r="DO1426" s="16"/>
      <c r="DP1426" s="16"/>
      <c r="DQ1426" s="16"/>
      <c r="DR1426" s="16"/>
      <c r="DS1426" s="16"/>
      <c r="DT1426" s="16"/>
      <c r="DU1426" s="16"/>
      <c r="DV1426" s="16"/>
      <c r="DW1426" s="16"/>
      <c r="DX1426" s="16"/>
      <c r="DY1426" s="16"/>
      <c r="DZ1426" s="16"/>
      <c r="EA1426" s="16"/>
      <c r="EB1426" s="16"/>
      <c r="EC1426" s="16"/>
      <c r="ED1426" s="16"/>
      <c r="EE1426" s="16"/>
      <c r="EF1426" s="16"/>
      <c r="EG1426" s="16"/>
      <c r="EH1426" s="16"/>
      <c r="EI1426" s="16"/>
      <c r="EJ1426" s="16"/>
      <c r="EK1426" s="16"/>
      <c r="EL1426" s="16"/>
      <c r="EM1426" s="16"/>
      <c r="EN1426" s="16"/>
      <c r="EO1426" s="16"/>
      <c r="EP1426" s="16"/>
      <c r="EQ1426" s="16"/>
      <c r="ER1426" s="16"/>
      <c r="ES1426" s="16"/>
      <c r="ET1426" s="16"/>
      <c r="EU1426" s="16"/>
      <c r="EV1426" s="16"/>
      <c r="EW1426" s="16"/>
      <c r="EX1426" s="16"/>
      <c r="EY1426" s="16"/>
      <c r="EZ1426" s="16"/>
      <c r="FA1426" s="16"/>
      <c r="FB1426" s="16"/>
      <c r="FC1426" s="16"/>
      <c r="FD1426" s="16"/>
      <c r="FE1426" s="16"/>
      <c r="FF1426" s="16"/>
      <c r="FG1426" s="16"/>
      <c r="FH1426" s="16"/>
      <c r="FI1426" s="16"/>
      <c r="FJ1426" s="16"/>
      <c r="FK1426" s="16"/>
      <c r="FL1426" s="16"/>
      <c r="FM1426" s="16"/>
      <c r="FN1426" s="16"/>
      <c r="FO1426" s="16"/>
      <c r="FP1426" s="16"/>
      <c r="FQ1426" s="16"/>
      <c r="FR1426" s="16"/>
      <c r="FS1426" s="16"/>
      <c r="FT1426" s="16"/>
      <c r="FU1426" s="16"/>
      <c r="FV1426" s="16"/>
      <c r="FW1426" s="16"/>
      <c r="FX1426" s="16"/>
      <c r="FY1426" s="16"/>
      <c r="FZ1426" s="16"/>
      <c r="GA1426" s="16"/>
      <c r="GB1426" s="16"/>
      <c r="GC1426" s="16"/>
      <c r="GD1426" s="16"/>
      <c r="GE1426" s="16"/>
      <c r="GF1426" s="16"/>
      <c r="GG1426" s="16"/>
      <c r="GH1426" s="16"/>
      <c r="GI1426" s="16"/>
      <c r="GJ1426" s="16"/>
      <c r="GK1426" s="16"/>
      <c r="GL1426" s="16"/>
      <c r="GM1426" s="16"/>
      <c r="GN1426" s="16"/>
      <c r="GO1426" s="16"/>
      <c r="GP1426" s="16"/>
      <c r="GQ1426" s="16"/>
      <c r="GR1426" s="16"/>
      <c r="GS1426" s="16"/>
      <c r="GT1426" s="16"/>
      <c r="GU1426" s="16"/>
      <c r="GV1426" s="16"/>
      <c r="GW1426" s="16"/>
      <c r="GX1426" s="16"/>
      <c r="GY1426" s="16"/>
      <c r="GZ1426" s="16"/>
      <c r="HA1426" s="16"/>
      <c r="HB1426" s="16"/>
      <c r="HC1426" s="16"/>
      <c r="HD1426" s="16"/>
      <c r="HE1426" s="16"/>
      <c r="HF1426" s="16"/>
      <c r="HG1426" s="16"/>
      <c r="HH1426" s="16"/>
      <c r="HI1426" s="16"/>
      <c r="HJ1426" s="16"/>
      <c r="HK1426" s="16"/>
      <c r="HL1426" s="16"/>
      <c r="HM1426" s="16"/>
      <c r="HN1426" s="16"/>
      <c r="HO1426" s="16"/>
      <c r="HP1426" s="16"/>
      <c r="HQ1426" s="16"/>
      <c r="HR1426" s="16"/>
      <c r="HS1426" s="16"/>
      <c r="HT1426" s="16"/>
      <c r="HU1426" s="16"/>
      <c r="HV1426" s="16"/>
      <c r="HW1426" s="16"/>
      <c r="HX1426" s="16"/>
      <c r="HY1426" s="16"/>
      <c r="HZ1426" s="16"/>
      <c r="IA1426" s="16"/>
      <c r="IB1426" s="16"/>
      <c r="IC1426" s="16"/>
      <c r="ID1426" s="16"/>
      <c r="IE1426" s="16"/>
      <c r="IF1426" s="16"/>
      <c r="IG1426" s="16"/>
      <c r="IH1426" s="16"/>
      <c r="II1426" s="16"/>
      <c r="IJ1426" s="16"/>
      <c r="IK1426" s="16"/>
      <c r="IL1426" s="16"/>
      <c r="IM1426" s="16"/>
      <c r="IN1426" s="16"/>
      <c r="IO1426" s="16"/>
      <c r="IP1426" s="16"/>
      <c r="IQ1426" s="16"/>
      <c r="IR1426" s="16"/>
      <c r="IS1426" s="16"/>
      <c r="IT1426" s="16"/>
      <c r="IU1426" s="16"/>
      <c r="IV1426" s="16"/>
      <c r="IW1426" s="16"/>
      <c r="IX1426" s="16"/>
      <c r="IY1426" s="16"/>
      <c r="IZ1426" s="16"/>
      <c r="JA1426" s="16"/>
      <c r="JB1426" s="16"/>
      <c r="JC1426" s="16"/>
      <c r="JD1426" s="16"/>
      <c r="JE1426" s="16"/>
      <c r="JF1426" s="16"/>
      <c r="JG1426" s="16"/>
      <c r="JH1426" s="16"/>
      <c r="JI1426" s="16"/>
      <c r="JJ1426" s="16"/>
      <c r="JK1426" s="16"/>
      <c r="JL1426" s="16"/>
      <c r="JM1426" s="16"/>
      <c r="JN1426" s="16"/>
      <c r="JO1426" s="16"/>
      <c r="JP1426" s="16"/>
    </row>
    <row r="1427" spans="2:276" s="18" customFormat="1" ht="15.75" customHeight="1" x14ac:dyDescent="0.25">
      <c r="B1427" s="16"/>
      <c r="C1427" s="16"/>
      <c r="D1427" s="16"/>
      <c r="E1427" s="16"/>
      <c r="F1427" s="16"/>
      <c r="G1427" s="16"/>
      <c r="H1427" s="16"/>
      <c r="I1427" s="16"/>
      <c r="J1427" s="16"/>
      <c r="K1427" s="16"/>
      <c r="L1427" s="16"/>
      <c r="M1427" s="16"/>
      <c r="N1427" s="16"/>
      <c r="O1427" s="16"/>
      <c r="P1427" s="16"/>
      <c r="Q1427" s="16"/>
      <c r="R1427" s="16"/>
      <c r="S1427" s="16"/>
      <c r="T1427" s="16"/>
      <c r="U1427" s="16"/>
      <c r="V1427" s="16"/>
      <c r="W1427" s="16"/>
      <c r="X1427" s="16"/>
      <c r="Y1427" s="16"/>
      <c r="Z1427" s="16"/>
      <c r="AA1427" s="16"/>
      <c r="AB1427" s="16"/>
      <c r="AC1427" s="16"/>
      <c r="AD1427" s="16"/>
      <c r="AE1427" s="16"/>
      <c r="AF1427" s="16"/>
      <c r="AG1427" s="16"/>
      <c r="AH1427" s="16"/>
      <c r="AI1427" s="16"/>
      <c r="AJ1427" s="16"/>
      <c r="AK1427" s="16"/>
      <c r="AL1427" s="16"/>
      <c r="AM1427" s="16"/>
      <c r="AN1427" s="16"/>
      <c r="AO1427" s="16"/>
      <c r="AP1427" s="16"/>
      <c r="AQ1427" s="16"/>
      <c r="AR1427" s="16"/>
      <c r="AS1427" s="16"/>
      <c r="AT1427" s="16"/>
      <c r="AU1427" s="16"/>
      <c r="AV1427" s="16"/>
      <c r="AW1427" s="16"/>
      <c r="AX1427" s="16"/>
      <c r="AY1427" s="16"/>
      <c r="AZ1427" s="16"/>
      <c r="BA1427" s="16"/>
      <c r="BB1427" s="16"/>
      <c r="BC1427" s="16"/>
      <c r="BD1427" s="16"/>
      <c r="BE1427" s="16"/>
      <c r="BF1427" s="16"/>
      <c r="BG1427" s="16"/>
      <c r="BH1427" s="16"/>
      <c r="BI1427" s="16"/>
      <c r="BJ1427" s="16"/>
      <c r="BK1427" s="16"/>
      <c r="BL1427" s="16"/>
      <c r="BM1427" s="16"/>
      <c r="BN1427" s="16"/>
      <c r="BO1427" s="16"/>
      <c r="BP1427" s="16"/>
      <c r="BQ1427" s="16"/>
      <c r="BR1427" s="16"/>
      <c r="BS1427" s="16"/>
      <c r="BT1427" s="16"/>
      <c r="BU1427" s="16"/>
      <c r="BV1427" s="16"/>
      <c r="BW1427" s="16"/>
      <c r="BX1427" s="16"/>
      <c r="BY1427" s="16"/>
      <c r="BZ1427" s="16"/>
      <c r="CA1427" s="16"/>
      <c r="CB1427" s="16"/>
      <c r="CC1427" s="16"/>
      <c r="CD1427" s="16"/>
      <c r="CE1427" s="16"/>
      <c r="CF1427" s="16"/>
      <c r="CG1427" s="16"/>
      <c r="CH1427" s="16"/>
      <c r="CI1427" s="16"/>
      <c r="CJ1427" s="16"/>
      <c r="CK1427" s="16"/>
      <c r="CL1427" s="16"/>
      <c r="CM1427" s="16"/>
      <c r="CN1427" s="16"/>
      <c r="CO1427" s="16"/>
      <c r="CP1427" s="16"/>
      <c r="CQ1427" s="16"/>
      <c r="CR1427" s="16"/>
      <c r="CS1427" s="16"/>
      <c r="CT1427" s="16"/>
      <c r="CU1427" s="16"/>
      <c r="CV1427" s="16"/>
      <c r="CW1427" s="16"/>
      <c r="CX1427" s="16"/>
      <c r="CY1427" s="16"/>
      <c r="CZ1427" s="16"/>
      <c r="DA1427" s="16"/>
      <c r="DB1427" s="16"/>
      <c r="DC1427" s="16"/>
      <c r="DD1427" s="16"/>
      <c r="DE1427" s="16"/>
      <c r="DF1427" s="16"/>
      <c r="DG1427" s="16"/>
      <c r="DH1427" s="16"/>
      <c r="DI1427" s="16"/>
      <c r="DJ1427" s="16"/>
      <c r="DK1427" s="16"/>
      <c r="DL1427" s="16"/>
      <c r="DM1427" s="16"/>
      <c r="DN1427" s="16"/>
      <c r="DO1427" s="16"/>
      <c r="DP1427" s="16"/>
      <c r="DQ1427" s="16"/>
      <c r="DR1427" s="16"/>
      <c r="DS1427" s="16"/>
      <c r="DT1427" s="16"/>
      <c r="DU1427" s="16"/>
      <c r="DV1427" s="16"/>
      <c r="DW1427" s="16"/>
      <c r="DX1427" s="16"/>
      <c r="DY1427" s="16"/>
      <c r="DZ1427" s="16"/>
      <c r="EA1427" s="16"/>
      <c r="EB1427" s="16"/>
      <c r="EC1427" s="16"/>
      <c r="ED1427" s="16"/>
      <c r="EE1427" s="16"/>
      <c r="EF1427" s="16"/>
      <c r="EG1427" s="16"/>
      <c r="EH1427" s="16"/>
      <c r="EI1427" s="16"/>
      <c r="EJ1427" s="16"/>
      <c r="EK1427" s="16"/>
      <c r="EL1427" s="16"/>
      <c r="EM1427" s="16"/>
      <c r="EN1427" s="16"/>
      <c r="EO1427" s="16"/>
      <c r="EP1427" s="16"/>
      <c r="EQ1427" s="16"/>
      <c r="ER1427" s="16"/>
      <c r="ES1427" s="16"/>
      <c r="ET1427" s="16"/>
      <c r="EU1427" s="16"/>
      <c r="EV1427" s="16"/>
      <c r="EW1427" s="16"/>
      <c r="EX1427" s="16"/>
      <c r="EY1427" s="16"/>
      <c r="EZ1427" s="16"/>
      <c r="FA1427" s="16"/>
      <c r="FB1427" s="16"/>
      <c r="FC1427" s="16"/>
      <c r="FD1427" s="16"/>
      <c r="FE1427" s="16"/>
      <c r="FF1427" s="16"/>
      <c r="FG1427" s="16"/>
      <c r="FH1427" s="16"/>
      <c r="FI1427" s="16"/>
      <c r="FJ1427" s="16"/>
      <c r="FK1427" s="16"/>
      <c r="FL1427" s="16"/>
      <c r="FM1427" s="16"/>
      <c r="FN1427" s="16"/>
      <c r="FO1427" s="16"/>
      <c r="FP1427" s="16"/>
      <c r="FQ1427" s="16"/>
      <c r="FR1427" s="16"/>
      <c r="FS1427" s="16"/>
      <c r="FT1427" s="16"/>
      <c r="FU1427" s="16"/>
      <c r="FV1427" s="16"/>
      <c r="FW1427" s="16"/>
      <c r="FX1427" s="16"/>
      <c r="FY1427" s="16"/>
      <c r="FZ1427" s="16"/>
      <c r="GA1427" s="16"/>
      <c r="GB1427" s="16"/>
      <c r="GC1427" s="16"/>
      <c r="GD1427" s="16"/>
      <c r="GE1427" s="16"/>
      <c r="GF1427" s="16"/>
      <c r="GG1427" s="16"/>
      <c r="GH1427" s="16"/>
      <c r="GI1427" s="16"/>
      <c r="GJ1427" s="16"/>
      <c r="GK1427" s="16"/>
      <c r="GL1427" s="16"/>
      <c r="GM1427" s="16"/>
      <c r="GN1427" s="16"/>
      <c r="GO1427" s="16"/>
      <c r="GP1427" s="16"/>
      <c r="GQ1427" s="16"/>
      <c r="GR1427" s="16"/>
      <c r="GS1427" s="16"/>
      <c r="GT1427" s="16"/>
      <c r="GU1427" s="16"/>
      <c r="GV1427" s="16"/>
      <c r="GW1427" s="16"/>
      <c r="GX1427" s="16"/>
      <c r="GY1427" s="16"/>
      <c r="GZ1427" s="16"/>
      <c r="HA1427" s="16"/>
      <c r="HB1427" s="16"/>
      <c r="HC1427" s="16"/>
      <c r="HD1427" s="16"/>
      <c r="HE1427" s="16"/>
      <c r="HF1427" s="16"/>
      <c r="HG1427" s="16"/>
      <c r="HH1427" s="16"/>
      <c r="HI1427" s="16"/>
      <c r="HJ1427" s="16"/>
      <c r="HK1427" s="16"/>
      <c r="HL1427" s="16"/>
      <c r="HM1427" s="16"/>
      <c r="HN1427" s="16"/>
      <c r="HO1427" s="16"/>
      <c r="HP1427" s="16"/>
      <c r="HQ1427" s="16"/>
      <c r="HR1427" s="16"/>
      <c r="HS1427" s="16"/>
      <c r="HT1427" s="16"/>
      <c r="HU1427" s="16"/>
      <c r="HV1427" s="16"/>
      <c r="HW1427" s="16"/>
      <c r="HX1427" s="16"/>
      <c r="HY1427" s="16"/>
      <c r="HZ1427" s="16"/>
      <c r="IA1427" s="16"/>
      <c r="IB1427" s="16"/>
      <c r="IC1427" s="16"/>
      <c r="ID1427" s="16"/>
      <c r="IE1427" s="16"/>
      <c r="IF1427" s="16"/>
      <c r="IG1427" s="16"/>
      <c r="IH1427" s="16"/>
      <c r="II1427" s="16"/>
      <c r="IJ1427" s="16"/>
      <c r="IK1427" s="16"/>
      <c r="IL1427" s="16"/>
      <c r="IM1427" s="16"/>
      <c r="IN1427" s="16"/>
      <c r="IO1427" s="16"/>
      <c r="IP1427" s="16"/>
      <c r="IQ1427" s="16"/>
      <c r="IR1427" s="16"/>
      <c r="IS1427" s="16"/>
      <c r="IT1427" s="16"/>
      <c r="IU1427" s="16"/>
      <c r="IV1427" s="16"/>
      <c r="IW1427" s="16"/>
      <c r="IX1427" s="16"/>
      <c r="IY1427" s="16"/>
      <c r="IZ1427" s="16"/>
      <c r="JA1427" s="16"/>
      <c r="JB1427" s="16"/>
      <c r="JC1427" s="16"/>
      <c r="JD1427" s="16"/>
      <c r="JE1427" s="16"/>
      <c r="JF1427" s="16"/>
      <c r="JG1427" s="16"/>
      <c r="JH1427" s="16"/>
      <c r="JI1427" s="16"/>
      <c r="JJ1427" s="16"/>
      <c r="JK1427" s="16"/>
      <c r="JL1427" s="16"/>
      <c r="JM1427" s="16"/>
      <c r="JN1427" s="16"/>
      <c r="JO1427" s="16"/>
      <c r="JP1427" s="16"/>
    </row>
    <row r="1428" spans="2:276" s="18" customFormat="1" ht="15.75" customHeight="1" x14ac:dyDescent="0.25">
      <c r="B1428" s="16"/>
      <c r="C1428" s="16"/>
      <c r="D1428" s="16"/>
      <c r="E1428" s="16"/>
      <c r="F1428" s="16"/>
      <c r="G1428" s="16"/>
      <c r="H1428" s="16"/>
      <c r="I1428" s="16"/>
      <c r="J1428" s="16"/>
      <c r="K1428" s="16"/>
      <c r="L1428" s="16"/>
      <c r="M1428" s="16"/>
      <c r="N1428" s="16"/>
      <c r="O1428" s="16"/>
      <c r="P1428" s="16"/>
      <c r="Q1428" s="16"/>
      <c r="R1428" s="16"/>
      <c r="S1428" s="16"/>
      <c r="T1428" s="16"/>
      <c r="U1428" s="16"/>
      <c r="V1428" s="16"/>
      <c r="W1428" s="16"/>
      <c r="X1428" s="16"/>
      <c r="Y1428" s="16"/>
      <c r="Z1428" s="16"/>
      <c r="AA1428" s="16"/>
      <c r="AB1428" s="16"/>
      <c r="AC1428" s="16"/>
      <c r="AD1428" s="16"/>
      <c r="AE1428" s="16"/>
      <c r="AF1428" s="16"/>
      <c r="AG1428" s="16"/>
      <c r="AH1428" s="16"/>
      <c r="AI1428" s="16"/>
      <c r="AJ1428" s="16"/>
      <c r="AK1428" s="16"/>
      <c r="AL1428" s="16"/>
      <c r="AM1428" s="16"/>
      <c r="AN1428" s="16"/>
      <c r="AO1428" s="16"/>
      <c r="AP1428" s="16"/>
      <c r="AQ1428" s="16"/>
      <c r="AR1428" s="16"/>
      <c r="AS1428" s="16"/>
      <c r="AT1428" s="16"/>
      <c r="AU1428" s="16"/>
      <c r="AV1428" s="16"/>
      <c r="AW1428" s="16"/>
      <c r="AX1428" s="16"/>
      <c r="AY1428" s="16"/>
      <c r="AZ1428" s="16"/>
      <c r="BA1428" s="16"/>
      <c r="BB1428" s="16"/>
      <c r="BC1428" s="16"/>
      <c r="BD1428" s="16"/>
      <c r="BE1428" s="16"/>
      <c r="BF1428" s="16"/>
      <c r="BG1428" s="16"/>
      <c r="BH1428" s="16"/>
      <c r="BI1428" s="16"/>
      <c r="BJ1428" s="16"/>
      <c r="BK1428" s="16"/>
      <c r="BL1428" s="16"/>
      <c r="BM1428" s="16"/>
      <c r="BN1428" s="16"/>
      <c r="BO1428" s="16"/>
      <c r="BP1428" s="16"/>
      <c r="BQ1428" s="16"/>
      <c r="BR1428" s="16"/>
      <c r="BS1428" s="16"/>
      <c r="BT1428" s="16"/>
      <c r="BU1428" s="16"/>
      <c r="BV1428" s="16"/>
      <c r="BW1428" s="16"/>
      <c r="BX1428" s="16"/>
      <c r="BY1428" s="16"/>
      <c r="BZ1428" s="16"/>
      <c r="CA1428" s="16"/>
      <c r="CB1428" s="16"/>
      <c r="CC1428" s="16"/>
      <c r="CD1428" s="16"/>
      <c r="CE1428" s="16"/>
      <c r="CF1428" s="16"/>
      <c r="CG1428" s="16"/>
      <c r="CH1428" s="16"/>
      <c r="CI1428" s="16"/>
      <c r="CJ1428" s="16"/>
      <c r="CK1428" s="16"/>
      <c r="CL1428" s="16"/>
      <c r="CM1428" s="16"/>
      <c r="CN1428" s="16"/>
      <c r="CO1428" s="16"/>
      <c r="CP1428" s="16"/>
      <c r="CQ1428" s="16"/>
      <c r="CR1428" s="16"/>
      <c r="CS1428" s="16"/>
      <c r="CT1428" s="16"/>
      <c r="CU1428" s="16"/>
      <c r="CV1428" s="16"/>
      <c r="CW1428" s="16"/>
      <c r="CX1428" s="16"/>
      <c r="CY1428" s="16"/>
      <c r="CZ1428" s="16"/>
      <c r="DA1428" s="16"/>
      <c r="DB1428" s="16"/>
      <c r="DC1428" s="16"/>
      <c r="DD1428" s="16"/>
      <c r="DE1428" s="16"/>
      <c r="DF1428" s="16"/>
      <c r="DG1428" s="16"/>
      <c r="DH1428" s="16"/>
      <c r="DI1428" s="16"/>
      <c r="DJ1428" s="16"/>
      <c r="DK1428" s="16"/>
      <c r="DL1428" s="16"/>
      <c r="DM1428" s="16"/>
      <c r="DN1428" s="16"/>
      <c r="DO1428" s="16"/>
      <c r="DP1428" s="16"/>
      <c r="DQ1428" s="16"/>
      <c r="DR1428" s="16"/>
      <c r="DS1428" s="16"/>
      <c r="DT1428" s="16"/>
      <c r="DU1428" s="16"/>
      <c r="DV1428" s="16"/>
      <c r="DW1428" s="16"/>
      <c r="DX1428" s="16"/>
      <c r="DY1428" s="16"/>
      <c r="DZ1428" s="16"/>
      <c r="EA1428" s="16"/>
      <c r="EB1428" s="16"/>
      <c r="EC1428" s="16"/>
      <c r="ED1428" s="16"/>
      <c r="EE1428" s="16"/>
      <c r="EF1428" s="16"/>
      <c r="EG1428" s="16"/>
      <c r="EH1428" s="16"/>
      <c r="EI1428" s="16"/>
      <c r="EJ1428" s="16"/>
      <c r="EK1428" s="16"/>
      <c r="EL1428" s="16"/>
      <c r="EM1428" s="16"/>
      <c r="EN1428" s="16"/>
      <c r="EO1428" s="16"/>
      <c r="EP1428" s="16"/>
      <c r="EQ1428" s="16"/>
      <c r="ER1428" s="16"/>
      <c r="ES1428" s="16"/>
      <c r="ET1428" s="16"/>
      <c r="EU1428" s="16"/>
      <c r="EV1428" s="16"/>
      <c r="EW1428" s="16"/>
      <c r="EX1428" s="16"/>
      <c r="EY1428" s="16"/>
      <c r="EZ1428" s="16"/>
      <c r="FA1428" s="16"/>
      <c r="FB1428" s="16"/>
      <c r="FC1428" s="16"/>
      <c r="FD1428" s="16"/>
      <c r="FE1428" s="16"/>
      <c r="FF1428" s="16"/>
      <c r="FG1428" s="16"/>
      <c r="FH1428" s="16"/>
      <c r="FI1428" s="16"/>
      <c r="FJ1428" s="16"/>
      <c r="FK1428" s="16"/>
      <c r="FL1428" s="16"/>
      <c r="FM1428" s="16"/>
      <c r="FN1428" s="16"/>
      <c r="FO1428" s="16"/>
      <c r="FP1428" s="16"/>
      <c r="FQ1428" s="16"/>
      <c r="FR1428" s="16"/>
      <c r="FS1428" s="16"/>
      <c r="FT1428" s="16"/>
      <c r="FU1428" s="16"/>
      <c r="FV1428" s="16"/>
      <c r="FW1428" s="16"/>
      <c r="FX1428" s="16"/>
      <c r="FY1428" s="16"/>
      <c r="FZ1428" s="16"/>
      <c r="GA1428" s="16"/>
      <c r="GB1428" s="16"/>
      <c r="GC1428" s="16"/>
      <c r="GD1428" s="16"/>
      <c r="GE1428" s="16"/>
      <c r="GF1428" s="16"/>
      <c r="GG1428" s="16"/>
      <c r="GH1428" s="16"/>
      <c r="GI1428" s="16"/>
      <c r="GJ1428" s="16"/>
      <c r="GK1428" s="16"/>
      <c r="GL1428" s="16"/>
      <c r="GM1428" s="16"/>
      <c r="GN1428" s="16"/>
      <c r="GO1428" s="16"/>
      <c r="GP1428" s="16"/>
      <c r="GQ1428" s="16"/>
      <c r="GR1428" s="16"/>
      <c r="GS1428" s="16"/>
      <c r="GT1428" s="16"/>
      <c r="GU1428" s="16"/>
      <c r="GV1428" s="16"/>
      <c r="GW1428" s="16"/>
      <c r="GX1428" s="16"/>
      <c r="GY1428" s="16"/>
      <c r="GZ1428" s="16"/>
      <c r="HA1428" s="16"/>
      <c r="HB1428" s="16"/>
      <c r="HC1428" s="16"/>
      <c r="HD1428" s="16"/>
      <c r="HE1428" s="16"/>
      <c r="HF1428" s="16"/>
      <c r="HG1428" s="16"/>
      <c r="HH1428" s="16"/>
      <c r="HI1428" s="16"/>
      <c r="HJ1428" s="16"/>
      <c r="HK1428" s="16"/>
      <c r="HL1428" s="16"/>
      <c r="HM1428" s="16"/>
      <c r="HN1428" s="16"/>
      <c r="HO1428" s="16"/>
      <c r="HP1428" s="16"/>
      <c r="HQ1428" s="16"/>
      <c r="HR1428" s="16"/>
      <c r="HS1428" s="16"/>
      <c r="HT1428" s="16"/>
      <c r="HU1428" s="16"/>
      <c r="HV1428" s="16"/>
      <c r="HW1428" s="16"/>
      <c r="HX1428" s="16"/>
      <c r="HY1428" s="16"/>
      <c r="HZ1428" s="16"/>
      <c r="IA1428" s="16"/>
      <c r="IB1428" s="16"/>
      <c r="IC1428" s="16"/>
      <c r="ID1428" s="16"/>
      <c r="IE1428" s="16"/>
      <c r="IF1428" s="16"/>
      <c r="IG1428" s="16"/>
      <c r="IH1428" s="16"/>
      <c r="II1428" s="16"/>
      <c r="IJ1428" s="16"/>
      <c r="IK1428" s="16"/>
      <c r="IL1428" s="16"/>
      <c r="IM1428" s="16"/>
      <c r="IN1428" s="16"/>
      <c r="IO1428" s="16"/>
      <c r="IP1428" s="16"/>
      <c r="IQ1428" s="16"/>
      <c r="IR1428" s="16"/>
      <c r="IS1428" s="16"/>
      <c r="IT1428" s="16"/>
      <c r="IU1428" s="16"/>
      <c r="IV1428" s="16"/>
      <c r="IW1428" s="16"/>
      <c r="IX1428" s="16"/>
      <c r="IY1428" s="16"/>
      <c r="IZ1428" s="16"/>
      <c r="JA1428" s="16"/>
      <c r="JB1428" s="16"/>
      <c r="JC1428" s="16"/>
      <c r="JD1428" s="16"/>
      <c r="JE1428" s="16"/>
      <c r="JF1428" s="16"/>
      <c r="JG1428" s="16"/>
      <c r="JH1428" s="16"/>
      <c r="JI1428" s="16"/>
      <c r="JJ1428" s="16"/>
      <c r="JK1428" s="16"/>
      <c r="JL1428" s="16"/>
      <c r="JM1428" s="16"/>
      <c r="JN1428" s="16"/>
      <c r="JO1428" s="16"/>
      <c r="JP1428" s="16"/>
    </row>
    <row r="1429" spans="2:276" s="18" customFormat="1" ht="15.75" customHeight="1" x14ac:dyDescent="0.25">
      <c r="B1429" s="16"/>
      <c r="C1429" s="16"/>
      <c r="D1429" s="16"/>
      <c r="E1429" s="16"/>
      <c r="F1429" s="16"/>
      <c r="G1429" s="16"/>
      <c r="H1429" s="16"/>
      <c r="I1429" s="16"/>
      <c r="J1429" s="16"/>
      <c r="K1429" s="16"/>
      <c r="L1429" s="16"/>
      <c r="M1429" s="16"/>
      <c r="N1429" s="16"/>
      <c r="O1429" s="16"/>
      <c r="P1429" s="16"/>
      <c r="Q1429" s="16"/>
      <c r="R1429" s="16"/>
      <c r="S1429" s="16"/>
      <c r="T1429" s="16"/>
      <c r="U1429" s="16"/>
      <c r="V1429" s="16"/>
      <c r="W1429" s="16"/>
      <c r="X1429" s="16"/>
      <c r="Y1429" s="16"/>
      <c r="Z1429" s="16"/>
      <c r="AA1429" s="16"/>
      <c r="AB1429" s="16"/>
      <c r="AC1429" s="16"/>
      <c r="AD1429" s="16"/>
      <c r="AE1429" s="16"/>
      <c r="AF1429" s="16"/>
      <c r="AG1429" s="16"/>
      <c r="AH1429" s="16"/>
      <c r="AI1429" s="16"/>
      <c r="AJ1429" s="16"/>
      <c r="AK1429" s="16"/>
      <c r="AL1429" s="16"/>
      <c r="AM1429" s="16"/>
      <c r="AN1429" s="16"/>
      <c r="AO1429" s="16"/>
      <c r="AP1429" s="16"/>
      <c r="AQ1429" s="16"/>
      <c r="AR1429" s="16"/>
      <c r="AS1429" s="16"/>
      <c r="AT1429" s="16"/>
      <c r="AU1429" s="16"/>
      <c r="AV1429" s="16"/>
      <c r="AW1429" s="16"/>
      <c r="AX1429" s="16"/>
      <c r="AY1429" s="16"/>
      <c r="AZ1429" s="16"/>
      <c r="BA1429" s="16"/>
      <c r="BB1429" s="16"/>
      <c r="BC1429" s="16"/>
      <c r="BD1429" s="16"/>
      <c r="BE1429" s="16"/>
      <c r="BF1429" s="16"/>
      <c r="BG1429" s="16"/>
      <c r="BH1429" s="16"/>
      <c r="BI1429" s="16"/>
      <c r="BJ1429" s="16"/>
      <c r="BK1429" s="16"/>
      <c r="BL1429" s="16"/>
      <c r="BM1429" s="16"/>
      <c r="BN1429" s="16"/>
      <c r="BO1429" s="16"/>
      <c r="BP1429" s="16"/>
      <c r="BQ1429" s="16"/>
      <c r="BR1429" s="16"/>
      <c r="BS1429" s="16"/>
      <c r="BT1429" s="16"/>
      <c r="BU1429" s="16"/>
      <c r="BV1429" s="16"/>
      <c r="BW1429" s="16"/>
      <c r="BX1429" s="16"/>
      <c r="BY1429" s="16"/>
      <c r="BZ1429" s="16"/>
      <c r="CA1429" s="16"/>
      <c r="CB1429" s="16"/>
      <c r="CC1429" s="16"/>
      <c r="CD1429" s="16"/>
      <c r="CE1429" s="16"/>
      <c r="CF1429" s="16"/>
      <c r="CG1429" s="16"/>
      <c r="CH1429" s="16"/>
      <c r="CI1429" s="16"/>
      <c r="CJ1429" s="16"/>
      <c r="CK1429" s="16"/>
      <c r="CL1429" s="16"/>
      <c r="CM1429" s="16"/>
      <c r="CN1429" s="16"/>
      <c r="CO1429" s="16"/>
      <c r="CP1429" s="16"/>
      <c r="CQ1429" s="16"/>
      <c r="CR1429" s="16"/>
      <c r="CS1429" s="16"/>
      <c r="CT1429" s="16"/>
      <c r="CU1429" s="16"/>
      <c r="CV1429" s="16"/>
      <c r="CW1429" s="16"/>
      <c r="CX1429" s="16"/>
      <c r="CY1429" s="16"/>
      <c r="CZ1429" s="16"/>
      <c r="DA1429" s="16"/>
      <c r="DB1429" s="16"/>
      <c r="DC1429" s="16"/>
      <c r="DD1429" s="16"/>
      <c r="DE1429" s="16"/>
      <c r="DF1429" s="16"/>
      <c r="DG1429" s="16"/>
      <c r="DH1429" s="16"/>
      <c r="DI1429" s="16"/>
      <c r="DJ1429" s="16"/>
      <c r="DK1429" s="16"/>
      <c r="DL1429" s="16"/>
      <c r="DM1429" s="16"/>
      <c r="DN1429" s="16"/>
      <c r="DO1429" s="16"/>
      <c r="DP1429" s="16"/>
      <c r="DQ1429" s="16"/>
      <c r="DR1429" s="16"/>
      <c r="DS1429" s="16"/>
      <c r="DT1429" s="16"/>
      <c r="DU1429" s="16"/>
      <c r="DV1429" s="16"/>
      <c r="DW1429" s="16"/>
      <c r="DX1429" s="16"/>
      <c r="DY1429" s="16"/>
      <c r="DZ1429" s="16"/>
      <c r="EA1429" s="16"/>
      <c r="EB1429" s="16"/>
      <c r="EC1429" s="16"/>
      <c r="ED1429" s="16"/>
      <c r="EE1429" s="16"/>
      <c r="EF1429" s="16"/>
      <c r="EG1429" s="16"/>
      <c r="EH1429" s="16"/>
      <c r="EI1429" s="16"/>
      <c r="EJ1429" s="16"/>
      <c r="EK1429" s="16"/>
      <c r="EL1429" s="16"/>
      <c r="EM1429" s="16"/>
      <c r="EN1429" s="16"/>
      <c r="EO1429" s="16"/>
      <c r="EP1429" s="16"/>
      <c r="EQ1429" s="16"/>
      <c r="ER1429" s="16"/>
      <c r="ES1429" s="16"/>
      <c r="ET1429" s="16"/>
      <c r="EU1429" s="16"/>
      <c r="EV1429" s="16"/>
      <c r="EW1429" s="16"/>
      <c r="EX1429" s="16"/>
      <c r="EY1429" s="16"/>
      <c r="EZ1429" s="16"/>
      <c r="FA1429" s="16"/>
      <c r="FB1429" s="16"/>
      <c r="FC1429" s="16"/>
      <c r="FD1429" s="16"/>
      <c r="FE1429" s="16"/>
      <c r="FF1429" s="16"/>
      <c r="FG1429" s="16"/>
      <c r="FH1429" s="16"/>
      <c r="FI1429" s="16"/>
      <c r="FJ1429" s="16"/>
      <c r="FK1429" s="16"/>
      <c r="FL1429" s="16"/>
      <c r="FM1429" s="16"/>
      <c r="FN1429" s="16"/>
      <c r="FO1429" s="16"/>
      <c r="FP1429" s="16"/>
      <c r="FQ1429" s="16"/>
      <c r="FR1429" s="16"/>
      <c r="FS1429" s="16"/>
      <c r="FT1429" s="16"/>
      <c r="FU1429" s="16"/>
      <c r="FV1429" s="16"/>
      <c r="FW1429" s="16"/>
      <c r="FX1429" s="16"/>
      <c r="FY1429" s="16"/>
      <c r="FZ1429" s="16"/>
      <c r="GA1429" s="16"/>
      <c r="GB1429" s="16"/>
      <c r="GC1429" s="16"/>
      <c r="GD1429" s="16"/>
      <c r="GE1429" s="16"/>
      <c r="GF1429" s="16"/>
      <c r="GG1429" s="16"/>
      <c r="GH1429" s="16"/>
      <c r="GI1429" s="16"/>
      <c r="GJ1429" s="16"/>
      <c r="GK1429" s="16"/>
      <c r="GL1429" s="16"/>
      <c r="GM1429" s="16"/>
      <c r="GN1429" s="16"/>
      <c r="GO1429" s="16"/>
      <c r="GP1429" s="16"/>
      <c r="GQ1429" s="16"/>
      <c r="GR1429" s="16"/>
      <c r="GS1429" s="16"/>
      <c r="GT1429" s="16"/>
      <c r="GU1429" s="16"/>
      <c r="GV1429" s="16"/>
      <c r="GW1429" s="16"/>
      <c r="GX1429" s="16"/>
      <c r="GY1429" s="16"/>
      <c r="GZ1429" s="16"/>
      <c r="HA1429" s="16"/>
      <c r="HB1429" s="16"/>
      <c r="HC1429" s="16"/>
      <c r="HD1429" s="16"/>
      <c r="HE1429" s="16"/>
      <c r="HF1429" s="16"/>
      <c r="HG1429" s="16"/>
      <c r="HH1429" s="16"/>
      <c r="HI1429" s="16"/>
      <c r="HJ1429" s="16"/>
      <c r="HK1429" s="16"/>
      <c r="HL1429" s="16"/>
      <c r="HM1429" s="16"/>
      <c r="HN1429" s="16"/>
      <c r="HO1429" s="16"/>
      <c r="HP1429" s="16"/>
      <c r="HQ1429" s="16"/>
      <c r="HR1429" s="16"/>
      <c r="HS1429" s="16"/>
      <c r="HT1429" s="16"/>
      <c r="HU1429" s="16"/>
      <c r="HV1429" s="16"/>
      <c r="HW1429" s="16"/>
      <c r="HX1429" s="16"/>
      <c r="HY1429" s="16"/>
      <c r="HZ1429" s="16"/>
      <c r="IA1429" s="16"/>
      <c r="IB1429" s="16"/>
      <c r="IC1429" s="16"/>
      <c r="ID1429" s="16"/>
      <c r="IE1429" s="16"/>
      <c r="IF1429" s="16"/>
      <c r="IG1429" s="16"/>
      <c r="IH1429" s="16"/>
      <c r="II1429" s="16"/>
      <c r="IJ1429" s="16"/>
      <c r="IK1429" s="16"/>
      <c r="IL1429" s="16"/>
      <c r="IM1429" s="16"/>
      <c r="IN1429" s="16"/>
      <c r="IO1429" s="16"/>
      <c r="IP1429" s="16"/>
      <c r="IQ1429" s="16"/>
      <c r="IR1429" s="16"/>
      <c r="IS1429" s="16"/>
      <c r="IT1429" s="16"/>
      <c r="IU1429" s="16"/>
      <c r="IV1429" s="16"/>
      <c r="IW1429" s="16"/>
      <c r="IX1429" s="16"/>
      <c r="IY1429" s="16"/>
      <c r="IZ1429" s="16"/>
      <c r="JA1429" s="16"/>
      <c r="JB1429" s="16"/>
      <c r="JC1429" s="16"/>
      <c r="JD1429" s="16"/>
      <c r="JE1429" s="16"/>
      <c r="JF1429" s="16"/>
      <c r="JG1429" s="16"/>
      <c r="JH1429" s="16"/>
      <c r="JI1429" s="16"/>
      <c r="JJ1429" s="16"/>
      <c r="JK1429" s="16"/>
      <c r="JL1429" s="16"/>
      <c r="JM1429" s="16"/>
      <c r="JN1429" s="16"/>
      <c r="JO1429" s="16"/>
      <c r="JP1429" s="16"/>
    </row>
    <row r="1430" spans="2:276" s="18" customFormat="1" ht="15.75" customHeight="1" x14ac:dyDescent="0.25">
      <c r="B1430" s="16"/>
      <c r="C1430" s="16"/>
      <c r="D1430" s="16"/>
      <c r="E1430" s="16"/>
      <c r="F1430" s="16"/>
      <c r="G1430" s="16"/>
      <c r="H1430" s="16"/>
      <c r="I1430" s="16"/>
      <c r="J1430" s="16"/>
      <c r="K1430" s="16"/>
      <c r="L1430" s="16"/>
      <c r="M1430" s="16"/>
      <c r="N1430" s="16"/>
      <c r="O1430" s="16"/>
      <c r="P1430" s="16"/>
      <c r="Q1430" s="16"/>
      <c r="R1430" s="16"/>
      <c r="S1430" s="16"/>
      <c r="T1430" s="16"/>
      <c r="U1430" s="16"/>
      <c r="V1430" s="16"/>
      <c r="W1430" s="16"/>
      <c r="X1430" s="16"/>
      <c r="Y1430" s="16"/>
      <c r="Z1430" s="16"/>
      <c r="AA1430" s="16"/>
      <c r="AB1430" s="16"/>
      <c r="AC1430" s="16"/>
      <c r="AD1430" s="16"/>
      <c r="AE1430" s="16"/>
      <c r="AF1430" s="16"/>
      <c r="AG1430" s="16"/>
      <c r="AH1430" s="16"/>
      <c r="AI1430" s="16"/>
      <c r="AJ1430" s="16"/>
      <c r="AK1430" s="16"/>
      <c r="AL1430" s="16"/>
      <c r="AM1430" s="16"/>
      <c r="AN1430" s="16"/>
      <c r="AO1430" s="16"/>
      <c r="AP1430" s="16"/>
      <c r="AQ1430" s="16"/>
      <c r="AR1430" s="16"/>
      <c r="AS1430" s="16"/>
      <c r="AT1430" s="16"/>
      <c r="AU1430" s="16"/>
      <c r="AV1430" s="16"/>
      <c r="AW1430" s="16"/>
      <c r="AX1430" s="16"/>
      <c r="AY1430" s="16"/>
      <c r="AZ1430" s="16"/>
      <c r="BA1430" s="16"/>
      <c r="BB1430" s="16"/>
      <c r="BC1430" s="16"/>
      <c r="BD1430" s="16"/>
      <c r="BE1430" s="16"/>
      <c r="BF1430" s="16"/>
      <c r="BG1430" s="16"/>
      <c r="BH1430" s="16"/>
      <c r="BI1430" s="16"/>
      <c r="BJ1430" s="16"/>
      <c r="BK1430" s="16"/>
      <c r="BL1430" s="16"/>
      <c r="BM1430" s="16"/>
      <c r="BN1430" s="16"/>
      <c r="BO1430" s="16"/>
      <c r="BP1430" s="16"/>
      <c r="BQ1430" s="16"/>
      <c r="BR1430" s="16"/>
      <c r="BS1430" s="16"/>
      <c r="BT1430" s="16"/>
      <c r="BU1430" s="16"/>
      <c r="BV1430" s="16"/>
      <c r="BW1430" s="16"/>
      <c r="BX1430" s="16"/>
      <c r="BY1430" s="16"/>
      <c r="BZ1430" s="16"/>
      <c r="CA1430" s="16"/>
      <c r="CB1430" s="16"/>
      <c r="CC1430" s="16"/>
      <c r="CD1430" s="16"/>
      <c r="CE1430" s="16"/>
      <c r="CF1430" s="16"/>
      <c r="CG1430" s="16"/>
      <c r="CH1430" s="16"/>
      <c r="CI1430" s="16"/>
      <c r="CJ1430" s="16"/>
      <c r="CK1430" s="16"/>
      <c r="CL1430" s="16"/>
      <c r="CM1430" s="16"/>
      <c r="CN1430" s="16"/>
      <c r="CO1430" s="16"/>
      <c r="CP1430" s="16"/>
      <c r="CQ1430" s="16"/>
      <c r="CR1430" s="16"/>
      <c r="CS1430" s="16"/>
      <c r="CT1430" s="16"/>
      <c r="CU1430" s="16"/>
      <c r="CV1430" s="16"/>
      <c r="CW1430" s="16"/>
      <c r="CX1430" s="16"/>
      <c r="CY1430" s="16"/>
      <c r="CZ1430" s="16"/>
      <c r="DA1430" s="16"/>
      <c r="DB1430" s="16"/>
      <c r="DC1430" s="16"/>
      <c r="DD1430" s="16"/>
      <c r="DE1430" s="16"/>
      <c r="DF1430" s="16"/>
      <c r="DG1430" s="16"/>
      <c r="DH1430" s="16"/>
      <c r="DI1430" s="16"/>
      <c r="DJ1430" s="16"/>
      <c r="DK1430" s="16"/>
      <c r="DL1430" s="16"/>
      <c r="DM1430" s="16"/>
      <c r="DN1430" s="16"/>
      <c r="DO1430" s="16"/>
      <c r="DP1430" s="16"/>
      <c r="DQ1430" s="16"/>
      <c r="DR1430" s="16"/>
      <c r="DS1430" s="16"/>
      <c r="DT1430" s="16"/>
      <c r="DU1430" s="16"/>
      <c r="DV1430" s="16"/>
      <c r="DW1430" s="16"/>
      <c r="DX1430" s="16"/>
      <c r="DY1430" s="16"/>
      <c r="DZ1430" s="16"/>
      <c r="EA1430" s="16"/>
      <c r="EB1430" s="16"/>
      <c r="EC1430" s="16"/>
      <c r="ED1430" s="16"/>
      <c r="EE1430" s="16"/>
      <c r="EF1430" s="16"/>
      <c r="EG1430" s="16"/>
      <c r="EH1430" s="16"/>
      <c r="EI1430" s="16"/>
      <c r="EJ1430" s="16"/>
      <c r="EK1430" s="16"/>
      <c r="EL1430" s="16"/>
      <c r="EM1430" s="16"/>
      <c r="EN1430" s="16"/>
      <c r="EO1430" s="16"/>
      <c r="EP1430" s="16"/>
      <c r="EQ1430" s="16"/>
      <c r="ER1430" s="16"/>
      <c r="ES1430" s="16"/>
      <c r="ET1430" s="16"/>
      <c r="EU1430" s="16"/>
      <c r="EV1430" s="16"/>
      <c r="EW1430" s="16"/>
      <c r="EX1430" s="16"/>
      <c r="EY1430" s="16"/>
      <c r="EZ1430" s="16"/>
      <c r="FA1430" s="16"/>
      <c r="FB1430" s="16"/>
      <c r="FC1430" s="16"/>
      <c r="FD1430" s="16"/>
      <c r="FE1430" s="16"/>
      <c r="FF1430" s="16"/>
      <c r="FG1430" s="16"/>
      <c r="FH1430" s="16"/>
      <c r="FI1430" s="16"/>
      <c r="FJ1430" s="16"/>
      <c r="FK1430" s="16"/>
      <c r="FL1430" s="16"/>
      <c r="FM1430" s="16"/>
      <c r="FN1430" s="16"/>
      <c r="FO1430" s="16"/>
      <c r="FP1430" s="16"/>
      <c r="FQ1430" s="16"/>
      <c r="FR1430" s="16"/>
      <c r="FS1430" s="16"/>
      <c r="FT1430" s="16"/>
      <c r="FU1430" s="16"/>
      <c r="FV1430" s="16"/>
      <c r="FW1430" s="16"/>
      <c r="FX1430" s="16"/>
      <c r="FY1430" s="16"/>
      <c r="FZ1430" s="16"/>
      <c r="GA1430" s="16"/>
      <c r="GB1430" s="16"/>
      <c r="GC1430" s="16"/>
      <c r="GD1430" s="16"/>
      <c r="GE1430" s="16"/>
      <c r="GF1430" s="16"/>
      <c r="GG1430" s="16"/>
      <c r="GH1430" s="16"/>
      <c r="GI1430" s="16"/>
      <c r="GJ1430" s="16"/>
      <c r="GK1430" s="16"/>
      <c r="GL1430" s="16"/>
      <c r="GM1430" s="16"/>
      <c r="GN1430" s="16"/>
      <c r="GO1430" s="16"/>
      <c r="GP1430" s="16"/>
      <c r="GQ1430" s="16"/>
      <c r="GR1430" s="16"/>
      <c r="GS1430" s="16"/>
      <c r="GT1430" s="16"/>
      <c r="GU1430" s="16"/>
      <c r="GV1430" s="16"/>
      <c r="GW1430" s="16"/>
      <c r="GX1430" s="16"/>
      <c r="GY1430" s="16"/>
      <c r="GZ1430" s="16"/>
      <c r="HA1430" s="16"/>
      <c r="HB1430" s="16"/>
      <c r="HC1430" s="16"/>
      <c r="HD1430" s="16"/>
      <c r="HE1430" s="16"/>
      <c r="HF1430" s="16"/>
      <c r="HG1430" s="16"/>
      <c r="HH1430" s="16"/>
      <c r="HI1430" s="16"/>
      <c r="HJ1430" s="16"/>
      <c r="HK1430" s="16"/>
      <c r="HL1430" s="16"/>
      <c r="HM1430" s="16"/>
      <c r="HN1430" s="16"/>
      <c r="HO1430" s="16"/>
      <c r="HP1430" s="16"/>
      <c r="HQ1430" s="16"/>
      <c r="HR1430" s="16"/>
      <c r="HS1430" s="16"/>
      <c r="HT1430" s="16"/>
      <c r="HU1430" s="16"/>
      <c r="HV1430" s="16"/>
      <c r="HW1430" s="16"/>
      <c r="HX1430" s="16"/>
      <c r="HY1430" s="16"/>
      <c r="HZ1430" s="16"/>
      <c r="IA1430" s="16"/>
      <c r="IB1430" s="16"/>
      <c r="IC1430" s="16"/>
      <c r="ID1430" s="16"/>
      <c r="IE1430" s="16"/>
      <c r="IF1430" s="16"/>
      <c r="IG1430" s="16"/>
      <c r="IH1430" s="16"/>
      <c r="II1430" s="16"/>
      <c r="IJ1430" s="16"/>
      <c r="IK1430" s="16"/>
      <c r="IL1430" s="16"/>
      <c r="IM1430" s="16"/>
      <c r="IN1430" s="16"/>
      <c r="IO1430" s="16"/>
      <c r="IP1430" s="16"/>
      <c r="IQ1430" s="16"/>
      <c r="IR1430" s="16"/>
      <c r="IS1430" s="16"/>
      <c r="IT1430" s="16"/>
      <c r="IU1430" s="16"/>
      <c r="IV1430" s="16"/>
      <c r="IW1430" s="16"/>
      <c r="IX1430" s="16"/>
      <c r="IY1430" s="16"/>
      <c r="IZ1430" s="16"/>
      <c r="JA1430" s="16"/>
      <c r="JB1430" s="16"/>
      <c r="JC1430" s="16"/>
      <c r="JD1430" s="16"/>
      <c r="JE1430" s="16"/>
      <c r="JF1430" s="16"/>
      <c r="JG1430" s="16"/>
      <c r="JH1430" s="16"/>
      <c r="JI1430" s="16"/>
      <c r="JJ1430" s="16"/>
      <c r="JK1430" s="16"/>
      <c r="JL1430" s="16"/>
      <c r="JM1430" s="16"/>
      <c r="JN1430" s="16"/>
      <c r="JO1430" s="16"/>
      <c r="JP1430" s="16"/>
    </row>
    <row r="1431" spans="2:276" s="18" customFormat="1" ht="15.75" customHeight="1" x14ac:dyDescent="0.25">
      <c r="B1431" s="16"/>
      <c r="C1431" s="16"/>
      <c r="D1431" s="16"/>
      <c r="E1431" s="16"/>
      <c r="F1431" s="16"/>
      <c r="G1431" s="16"/>
      <c r="H1431" s="16"/>
      <c r="I1431" s="16"/>
      <c r="J1431" s="16"/>
      <c r="K1431" s="16"/>
      <c r="L1431" s="16"/>
      <c r="M1431" s="16"/>
      <c r="N1431" s="16"/>
      <c r="O1431" s="16"/>
      <c r="P1431" s="16"/>
      <c r="Q1431" s="16"/>
      <c r="R1431" s="16"/>
      <c r="S1431" s="16"/>
      <c r="T1431" s="16"/>
      <c r="U1431" s="16"/>
      <c r="V1431" s="16"/>
      <c r="W1431" s="16"/>
      <c r="X1431" s="16"/>
      <c r="Y1431" s="16"/>
      <c r="Z1431" s="16"/>
      <c r="AA1431" s="16"/>
      <c r="AB1431" s="16"/>
      <c r="AC1431" s="16"/>
      <c r="AD1431" s="16"/>
      <c r="AE1431" s="16"/>
      <c r="AF1431" s="16"/>
      <c r="AG1431" s="16"/>
      <c r="AH1431" s="16"/>
      <c r="AI1431" s="16"/>
      <c r="AJ1431" s="16"/>
      <c r="AK1431" s="16"/>
      <c r="AL1431" s="16"/>
      <c r="AM1431" s="16"/>
      <c r="AN1431" s="16"/>
      <c r="AO1431" s="16"/>
      <c r="AP1431" s="16"/>
      <c r="AQ1431" s="16"/>
      <c r="AR1431" s="16"/>
      <c r="AS1431" s="16"/>
      <c r="AT1431" s="16"/>
      <c r="AU1431" s="16"/>
      <c r="AV1431" s="16"/>
      <c r="AW1431" s="16"/>
      <c r="AX1431" s="16"/>
      <c r="AY1431" s="16"/>
      <c r="AZ1431" s="16"/>
      <c r="BA1431" s="16"/>
      <c r="BB1431" s="16"/>
      <c r="BC1431" s="16"/>
      <c r="BD1431" s="16"/>
      <c r="BE1431" s="16"/>
      <c r="BF1431" s="16"/>
      <c r="BG1431" s="16"/>
      <c r="BH1431" s="16"/>
      <c r="BI1431" s="16"/>
      <c r="BJ1431" s="16"/>
      <c r="BK1431" s="16"/>
      <c r="BL1431" s="16"/>
      <c r="BM1431" s="16"/>
      <c r="BN1431" s="16"/>
      <c r="BO1431" s="16"/>
      <c r="BP1431" s="16"/>
      <c r="BQ1431" s="16"/>
      <c r="BR1431" s="16"/>
      <c r="BS1431" s="16"/>
      <c r="BT1431" s="16"/>
      <c r="BU1431" s="16"/>
      <c r="BV1431" s="16"/>
      <c r="BW1431" s="16"/>
      <c r="BX1431" s="16"/>
      <c r="BY1431" s="16"/>
      <c r="BZ1431" s="16"/>
      <c r="CA1431" s="16"/>
      <c r="CB1431" s="16"/>
      <c r="CC1431" s="16"/>
      <c r="CD1431" s="16"/>
      <c r="CE1431" s="16"/>
      <c r="CF1431" s="16"/>
      <c r="CG1431" s="16"/>
      <c r="CH1431" s="16"/>
      <c r="CI1431" s="16"/>
      <c r="CJ1431" s="16"/>
      <c r="CK1431" s="16"/>
      <c r="CL1431" s="16"/>
      <c r="CM1431" s="16"/>
      <c r="CN1431" s="16"/>
      <c r="CO1431" s="16"/>
      <c r="CP1431" s="16"/>
      <c r="CQ1431" s="16"/>
      <c r="CR1431" s="16"/>
      <c r="CS1431" s="16"/>
      <c r="CT1431" s="16"/>
      <c r="CU1431" s="16"/>
      <c r="CV1431" s="16"/>
      <c r="CW1431" s="16"/>
      <c r="CX1431" s="16"/>
      <c r="CY1431" s="16"/>
      <c r="CZ1431" s="16"/>
      <c r="DA1431" s="16"/>
      <c r="DB1431" s="16"/>
      <c r="DC1431" s="16"/>
      <c r="DD1431" s="16"/>
      <c r="DE1431" s="16"/>
      <c r="DF1431" s="16"/>
      <c r="DG1431" s="16"/>
      <c r="DH1431" s="16"/>
      <c r="DI1431" s="16"/>
      <c r="DJ1431" s="16"/>
      <c r="DK1431" s="16"/>
      <c r="DL1431" s="16"/>
      <c r="DM1431" s="16"/>
      <c r="DN1431" s="16"/>
      <c r="DO1431" s="16"/>
      <c r="DP1431" s="16"/>
      <c r="DQ1431" s="16"/>
      <c r="DR1431" s="16"/>
      <c r="DS1431" s="16"/>
      <c r="DT1431" s="16"/>
      <c r="DU1431" s="16"/>
      <c r="DV1431" s="16"/>
      <c r="DW1431" s="16"/>
      <c r="DX1431" s="16"/>
      <c r="DY1431" s="16"/>
      <c r="DZ1431" s="16"/>
      <c r="EA1431" s="16"/>
      <c r="EB1431" s="16"/>
      <c r="EC1431" s="16"/>
      <c r="ED1431" s="16"/>
      <c r="EE1431" s="16"/>
      <c r="EF1431" s="16"/>
      <c r="EG1431" s="16"/>
      <c r="EH1431" s="16"/>
      <c r="EI1431" s="16"/>
      <c r="EJ1431" s="16"/>
      <c r="EK1431" s="16"/>
      <c r="EL1431" s="16"/>
      <c r="EM1431" s="16"/>
      <c r="EN1431" s="16"/>
      <c r="EO1431" s="16"/>
      <c r="EP1431" s="16"/>
      <c r="EQ1431" s="16"/>
      <c r="ER1431" s="16"/>
      <c r="ES1431" s="16"/>
      <c r="ET1431" s="16"/>
      <c r="EU1431" s="16"/>
      <c r="EV1431" s="16"/>
      <c r="EW1431" s="16"/>
      <c r="EX1431" s="16"/>
      <c r="EY1431" s="16"/>
      <c r="EZ1431" s="16"/>
      <c r="FA1431" s="16"/>
      <c r="FB1431" s="16"/>
      <c r="FC1431" s="16"/>
      <c r="FD1431" s="16"/>
      <c r="FE1431" s="16"/>
      <c r="FF1431" s="16"/>
      <c r="FG1431" s="16"/>
      <c r="FH1431" s="16"/>
      <c r="FI1431" s="16"/>
      <c r="FJ1431" s="16"/>
      <c r="FK1431" s="16"/>
      <c r="FL1431" s="16"/>
      <c r="FM1431" s="16"/>
      <c r="FN1431" s="16"/>
      <c r="FO1431" s="16"/>
      <c r="FP1431" s="16"/>
      <c r="FQ1431" s="16"/>
      <c r="FR1431" s="16"/>
      <c r="FS1431" s="16"/>
      <c r="FT1431" s="16"/>
      <c r="FU1431" s="16"/>
      <c r="FV1431" s="16"/>
      <c r="FW1431" s="16"/>
      <c r="FX1431" s="16"/>
      <c r="FY1431" s="16"/>
      <c r="FZ1431" s="16"/>
      <c r="GA1431" s="16"/>
      <c r="GB1431" s="16"/>
      <c r="GC1431" s="16"/>
      <c r="GD1431" s="16"/>
      <c r="GE1431" s="16"/>
      <c r="GF1431" s="16"/>
      <c r="GG1431" s="16"/>
      <c r="GH1431" s="16"/>
      <c r="GI1431" s="16"/>
      <c r="GJ1431" s="16"/>
      <c r="GK1431" s="16"/>
      <c r="GL1431" s="16"/>
      <c r="GM1431" s="16"/>
      <c r="GN1431" s="16"/>
      <c r="GO1431" s="16"/>
      <c r="GP1431" s="16"/>
      <c r="GQ1431" s="16"/>
      <c r="GR1431" s="16"/>
      <c r="GS1431" s="16"/>
      <c r="GT1431" s="16"/>
      <c r="GU1431" s="16"/>
      <c r="GV1431" s="16"/>
      <c r="GW1431" s="16"/>
      <c r="GX1431" s="16"/>
      <c r="GY1431" s="16"/>
      <c r="GZ1431" s="16"/>
      <c r="HA1431" s="16"/>
      <c r="HB1431" s="16"/>
      <c r="HC1431" s="16"/>
      <c r="HD1431" s="16"/>
      <c r="HE1431" s="16"/>
      <c r="HF1431" s="16"/>
      <c r="HG1431" s="16"/>
      <c r="HH1431" s="16"/>
      <c r="HI1431" s="16"/>
      <c r="HJ1431" s="16"/>
      <c r="HK1431" s="16"/>
      <c r="HL1431" s="16"/>
      <c r="HM1431" s="16"/>
      <c r="HN1431" s="16"/>
      <c r="HO1431" s="16"/>
      <c r="HP1431" s="16"/>
      <c r="HQ1431" s="16"/>
      <c r="HR1431" s="16"/>
      <c r="HS1431" s="16"/>
      <c r="HT1431" s="16"/>
      <c r="HU1431" s="16"/>
      <c r="HV1431" s="16"/>
      <c r="HW1431" s="16"/>
      <c r="HX1431" s="16"/>
      <c r="HY1431" s="16"/>
      <c r="HZ1431" s="16"/>
      <c r="IA1431" s="16"/>
      <c r="IB1431" s="16"/>
      <c r="IC1431" s="16"/>
      <c r="ID1431" s="16"/>
      <c r="IE1431" s="16"/>
      <c r="IF1431" s="16"/>
      <c r="IG1431" s="16"/>
      <c r="IH1431" s="16"/>
      <c r="II1431" s="16"/>
      <c r="IJ1431" s="16"/>
      <c r="IK1431" s="16"/>
      <c r="IL1431" s="16"/>
      <c r="IM1431" s="16"/>
      <c r="IN1431" s="16"/>
      <c r="IO1431" s="16"/>
      <c r="IP1431" s="16"/>
      <c r="IQ1431" s="16"/>
      <c r="IR1431" s="16"/>
      <c r="IS1431" s="16"/>
      <c r="IT1431" s="16"/>
      <c r="IU1431" s="16"/>
      <c r="IV1431" s="16"/>
      <c r="IW1431" s="16"/>
      <c r="IX1431" s="16"/>
      <c r="IY1431" s="16"/>
      <c r="IZ1431" s="16"/>
      <c r="JA1431" s="16"/>
      <c r="JB1431" s="16"/>
      <c r="JC1431" s="16"/>
      <c r="JD1431" s="16"/>
      <c r="JE1431" s="16"/>
      <c r="JF1431" s="16"/>
      <c r="JG1431" s="16"/>
      <c r="JH1431" s="16"/>
      <c r="JI1431" s="16"/>
      <c r="JJ1431" s="16"/>
      <c r="JK1431" s="16"/>
      <c r="JL1431" s="16"/>
      <c r="JM1431" s="16"/>
      <c r="JN1431" s="16"/>
      <c r="JO1431" s="16"/>
      <c r="JP1431" s="16"/>
    </row>
    <row r="1432" spans="2:276" s="18" customFormat="1" ht="15.75" customHeight="1" x14ac:dyDescent="0.25">
      <c r="B1432" s="16"/>
      <c r="C1432" s="16"/>
      <c r="D1432" s="16"/>
      <c r="E1432" s="16"/>
      <c r="F1432" s="16"/>
      <c r="G1432" s="16"/>
      <c r="H1432" s="16"/>
      <c r="I1432" s="16"/>
      <c r="J1432" s="16"/>
      <c r="K1432" s="16"/>
      <c r="L1432" s="16"/>
      <c r="M1432" s="16"/>
      <c r="N1432" s="16"/>
      <c r="O1432" s="16"/>
      <c r="P1432" s="16"/>
      <c r="Q1432" s="16"/>
      <c r="R1432" s="16"/>
      <c r="S1432" s="16"/>
      <c r="T1432" s="16"/>
      <c r="U1432" s="16"/>
      <c r="V1432" s="16"/>
      <c r="W1432" s="16"/>
      <c r="X1432" s="16"/>
      <c r="Y1432" s="16"/>
      <c r="Z1432" s="16"/>
      <c r="AA1432" s="16"/>
      <c r="AB1432" s="16"/>
      <c r="AC1432" s="16"/>
      <c r="AD1432" s="16"/>
      <c r="AE1432" s="16"/>
      <c r="AF1432" s="16"/>
      <c r="AG1432" s="16"/>
      <c r="AH1432" s="16"/>
      <c r="AI1432" s="16"/>
      <c r="AJ1432" s="16"/>
      <c r="AK1432" s="16"/>
      <c r="AL1432" s="16"/>
      <c r="AM1432" s="16"/>
      <c r="AN1432" s="16"/>
      <c r="AO1432" s="16"/>
      <c r="AP1432" s="16"/>
      <c r="AQ1432" s="16"/>
      <c r="AR1432" s="16"/>
      <c r="AS1432" s="16"/>
      <c r="AT1432" s="16"/>
      <c r="AU1432" s="16"/>
      <c r="AV1432" s="16"/>
      <c r="AW1432" s="16"/>
      <c r="AX1432" s="16"/>
      <c r="AY1432" s="16"/>
      <c r="AZ1432" s="16"/>
      <c r="BA1432" s="16"/>
      <c r="BB1432" s="16"/>
      <c r="BC1432" s="16"/>
      <c r="BD1432" s="16"/>
      <c r="BE1432" s="16"/>
      <c r="BF1432" s="16"/>
      <c r="BG1432" s="16"/>
      <c r="BH1432" s="16"/>
      <c r="BI1432" s="16"/>
      <c r="BJ1432" s="16"/>
      <c r="BK1432" s="16"/>
      <c r="BL1432" s="16"/>
      <c r="BM1432" s="16"/>
      <c r="BN1432" s="16"/>
      <c r="BO1432" s="16"/>
      <c r="BP1432" s="16"/>
      <c r="BQ1432" s="16"/>
      <c r="BR1432" s="16"/>
      <c r="BS1432" s="16"/>
      <c r="BT1432" s="16"/>
      <c r="BU1432" s="16"/>
      <c r="BV1432" s="16"/>
      <c r="BW1432" s="16"/>
      <c r="BX1432" s="16"/>
      <c r="BY1432" s="16"/>
      <c r="BZ1432" s="16"/>
      <c r="CA1432" s="16"/>
      <c r="CB1432" s="16"/>
      <c r="CC1432" s="16"/>
      <c r="CD1432" s="16"/>
      <c r="CE1432" s="16"/>
      <c r="CF1432" s="16"/>
      <c r="CG1432" s="16"/>
      <c r="CH1432" s="16"/>
      <c r="CI1432" s="16"/>
      <c r="CJ1432" s="16"/>
      <c r="CK1432" s="16"/>
      <c r="CL1432" s="16"/>
      <c r="CM1432" s="16"/>
      <c r="CN1432" s="16"/>
      <c r="CO1432" s="16"/>
      <c r="CP1432" s="16"/>
      <c r="CQ1432" s="16"/>
      <c r="CR1432" s="16"/>
      <c r="CS1432" s="16"/>
      <c r="CT1432" s="16"/>
      <c r="CU1432" s="16"/>
      <c r="CV1432" s="16"/>
      <c r="CW1432" s="16"/>
      <c r="CX1432" s="16"/>
      <c r="CY1432" s="16"/>
      <c r="CZ1432" s="16"/>
      <c r="DA1432" s="16"/>
      <c r="DB1432" s="16"/>
      <c r="DC1432" s="16"/>
      <c r="DD1432" s="16"/>
      <c r="DE1432" s="16"/>
      <c r="DF1432" s="16"/>
      <c r="DG1432" s="16"/>
      <c r="DH1432" s="16"/>
      <c r="DI1432" s="16"/>
      <c r="DJ1432" s="16"/>
      <c r="DK1432" s="16"/>
      <c r="DL1432" s="16"/>
      <c r="DM1432" s="16"/>
      <c r="DN1432" s="16"/>
      <c r="DO1432" s="16"/>
      <c r="DP1432" s="16"/>
      <c r="DQ1432" s="16"/>
      <c r="DR1432" s="16"/>
      <c r="DS1432" s="16"/>
      <c r="DT1432" s="16"/>
      <c r="DU1432" s="16"/>
      <c r="DV1432" s="16"/>
      <c r="DW1432" s="16"/>
      <c r="DX1432" s="16"/>
      <c r="DY1432" s="16"/>
      <c r="DZ1432" s="16"/>
      <c r="EA1432" s="16"/>
      <c r="EB1432" s="16"/>
      <c r="EC1432" s="16"/>
      <c r="ED1432" s="16"/>
      <c r="EE1432" s="16"/>
      <c r="EF1432" s="16"/>
      <c r="EG1432" s="16"/>
      <c r="EH1432" s="16"/>
      <c r="EI1432" s="16"/>
      <c r="EJ1432" s="16"/>
      <c r="EK1432" s="16"/>
      <c r="EL1432" s="16"/>
      <c r="EM1432" s="16"/>
      <c r="EN1432" s="16"/>
      <c r="EO1432" s="16"/>
      <c r="EP1432" s="16"/>
      <c r="EQ1432" s="16"/>
      <c r="ER1432" s="16"/>
      <c r="ES1432" s="16"/>
      <c r="ET1432" s="16"/>
      <c r="EU1432" s="16"/>
      <c r="EV1432" s="16"/>
      <c r="EW1432" s="16"/>
      <c r="EX1432" s="16"/>
      <c r="EY1432" s="16"/>
      <c r="EZ1432" s="16"/>
      <c r="FA1432" s="16"/>
      <c r="FB1432" s="16"/>
      <c r="FC1432" s="16"/>
      <c r="FD1432" s="16"/>
      <c r="FE1432" s="16"/>
      <c r="FF1432" s="16"/>
      <c r="FG1432" s="16"/>
      <c r="FH1432" s="16"/>
      <c r="FI1432" s="16"/>
      <c r="FJ1432" s="16"/>
      <c r="FK1432" s="16"/>
      <c r="FL1432" s="16"/>
      <c r="FM1432" s="16"/>
      <c r="FN1432" s="16"/>
      <c r="FO1432" s="16"/>
      <c r="FP1432" s="16"/>
      <c r="FQ1432" s="16"/>
      <c r="FR1432" s="16"/>
      <c r="FS1432" s="16"/>
      <c r="FT1432" s="16"/>
      <c r="FU1432" s="16"/>
      <c r="FV1432" s="16"/>
      <c r="FW1432" s="16"/>
      <c r="FX1432" s="16"/>
      <c r="FY1432" s="16"/>
      <c r="FZ1432" s="16"/>
      <c r="GA1432" s="16"/>
      <c r="GB1432" s="16"/>
      <c r="GC1432" s="16"/>
      <c r="GD1432" s="16"/>
      <c r="GE1432" s="16"/>
      <c r="GF1432" s="16"/>
      <c r="GG1432" s="16"/>
      <c r="GH1432" s="16"/>
      <c r="GI1432" s="16"/>
      <c r="GJ1432" s="16"/>
      <c r="GK1432" s="16"/>
      <c r="GL1432" s="16"/>
      <c r="GM1432" s="16"/>
      <c r="GN1432" s="16"/>
      <c r="GO1432" s="16"/>
      <c r="GP1432" s="16"/>
      <c r="GQ1432" s="16"/>
      <c r="GR1432" s="16"/>
      <c r="GS1432" s="16"/>
      <c r="GT1432" s="16"/>
      <c r="GU1432" s="16"/>
      <c r="GV1432" s="16"/>
      <c r="GW1432" s="16"/>
      <c r="GX1432" s="16"/>
      <c r="GY1432" s="16"/>
      <c r="GZ1432" s="16"/>
      <c r="HA1432" s="16"/>
      <c r="HB1432" s="16"/>
      <c r="HC1432" s="16"/>
      <c r="HD1432" s="16"/>
      <c r="HE1432" s="16"/>
      <c r="HF1432" s="16"/>
      <c r="HG1432" s="16"/>
      <c r="HH1432" s="16"/>
      <c r="HI1432" s="16"/>
      <c r="HJ1432" s="16"/>
      <c r="HK1432" s="16"/>
      <c r="HL1432" s="16"/>
      <c r="HM1432" s="16"/>
      <c r="HN1432" s="16"/>
      <c r="HO1432" s="16"/>
      <c r="HP1432" s="16"/>
      <c r="HQ1432" s="16"/>
      <c r="HR1432" s="16"/>
      <c r="HS1432" s="16"/>
      <c r="HT1432" s="16"/>
      <c r="HU1432" s="16"/>
      <c r="HV1432" s="16"/>
      <c r="HW1432" s="16"/>
      <c r="HX1432" s="16"/>
      <c r="HY1432" s="16"/>
      <c r="HZ1432" s="16"/>
      <c r="IA1432" s="16"/>
      <c r="IB1432" s="16"/>
      <c r="IC1432" s="16"/>
      <c r="ID1432" s="16"/>
      <c r="IE1432" s="16"/>
      <c r="IF1432" s="16"/>
      <c r="IG1432" s="16"/>
      <c r="IH1432" s="16"/>
      <c r="II1432" s="16"/>
      <c r="IJ1432" s="16"/>
      <c r="IK1432" s="16"/>
      <c r="IL1432" s="16"/>
      <c r="IM1432" s="16"/>
      <c r="IN1432" s="16"/>
      <c r="IO1432" s="16"/>
      <c r="IP1432" s="16"/>
      <c r="IQ1432" s="16"/>
      <c r="IR1432" s="16"/>
      <c r="IS1432" s="16"/>
      <c r="IT1432" s="16"/>
      <c r="IU1432" s="16"/>
      <c r="IV1432" s="16"/>
      <c r="IW1432" s="16"/>
      <c r="IX1432" s="16"/>
      <c r="IY1432" s="16"/>
      <c r="IZ1432" s="16"/>
      <c r="JA1432" s="16"/>
      <c r="JB1432" s="16"/>
      <c r="JC1432" s="16"/>
      <c r="JD1432" s="16"/>
      <c r="JE1432" s="16"/>
      <c r="JF1432" s="16"/>
      <c r="JG1432" s="16"/>
      <c r="JH1432" s="16"/>
      <c r="JI1432" s="16"/>
      <c r="JJ1432" s="16"/>
      <c r="JK1432" s="16"/>
      <c r="JL1432" s="16"/>
      <c r="JM1432" s="16"/>
      <c r="JN1432" s="16"/>
      <c r="JO1432" s="16"/>
      <c r="JP1432" s="16"/>
    </row>
    <row r="1433" spans="2:276" s="18" customFormat="1" ht="15.75" customHeight="1" x14ac:dyDescent="0.25">
      <c r="B1433" s="16"/>
      <c r="C1433" s="16"/>
      <c r="D1433" s="16"/>
      <c r="E1433" s="16"/>
      <c r="F1433" s="16"/>
      <c r="G1433" s="16"/>
      <c r="H1433" s="16"/>
      <c r="I1433" s="16"/>
      <c r="J1433" s="16"/>
      <c r="K1433" s="16"/>
      <c r="L1433" s="16"/>
      <c r="M1433" s="16"/>
      <c r="N1433" s="16"/>
      <c r="O1433" s="16"/>
      <c r="P1433" s="16"/>
      <c r="Q1433" s="16"/>
      <c r="R1433" s="16"/>
      <c r="S1433" s="16"/>
      <c r="T1433" s="16"/>
      <c r="U1433" s="16"/>
      <c r="V1433" s="16"/>
      <c r="W1433" s="16"/>
      <c r="X1433" s="16"/>
      <c r="Y1433" s="16"/>
      <c r="Z1433" s="16"/>
      <c r="AA1433" s="16"/>
      <c r="AB1433" s="16"/>
      <c r="AC1433" s="16"/>
      <c r="AD1433" s="16"/>
      <c r="AE1433" s="16"/>
      <c r="AF1433" s="16"/>
      <c r="AG1433" s="16"/>
      <c r="AH1433" s="16"/>
      <c r="AI1433" s="16"/>
      <c r="AJ1433" s="16"/>
      <c r="AK1433" s="16"/>
      <c r="AL1433" s="16"/>
      <c r="AM1433" s="16"/>
      <c r="AN1433" s="16"/>
      <c r="AO1433" s="16"/>
      <c r="AP1433" s="16"/>
      <c r="AQ1433" s="16"/>
      <c r="AR1433" s="16"/>
      <c r="AS1433" s="16"/>
      <c r="AT1433" s="16"/>
      <c r="AU1433" s="16"/>
      <c r="AV1433" s="16"/>
      <c r="AW1433" s="16"/>
      <c r="AX1433" s="16"/>
      <c r="AY1433" s="16"/>
      <c r="AZ1433" s="16"/>
      <c r="BA1433" s="16"/>
      <c r="BB1433" s="16"/>
      <c r="BC1433" s="16"/>
      <c r="BD1433" s="16"/>
      <c r="BE1433" s="16"/>
      <c r="BF1433" s="16"/>
      <c r="BG1433" s="16"/>
      <c r="BH1433" s="16"/>
      <c r="BI1433" s="16"/>
      <c r="BJ1433" s="16"/>
      <c r="BK1433" s="16"/>
      <c r="BL1433" s="16"/>
      <c r="BM1433" s="16"/>
      <c r="BN1433" s="16"/>
      <c r="BO1433" s="16"/>
      <c r="BP1433" s="16"/>
      <c r="BQ1433" s="16"/>
      <c r="BR1433" s="16"/>
      <c r="BS1433" s="16"/>
      <c r="BT1433" s="16"/>
      <c r="BU1433" s="16"/>
      <c r="BV1433" s="16"/>
      <c r="BW1433" s="16"/>
      <c r="BX1433" s="16"/>
      <c r="BY1433" s="16"/>
      <c r="BZ1433" s="16"/>
      <c r="CA1433" s="16"/>
      <c r="CB1433" s="16"/>
      <c r="CC1433" s="16"/>
      <c r="CD1433" s="16"/>
      <c r="CE1433" s="16"/>
      <c r="CF1433" s="16"/>
      <c r="CG1433" s="16"/>
      <c r="CH1433" s="16"/>
      <c r="CI1433" s="16"/>
      <c r="CJ1433" s="16"/>
      <c r="CK1433" s="16"/>
      <c r="CL1433" s="16"/>
      <c r="CM1433" s="16"/>
      <c r="CN1433" s="16"/>
      <c r="CO1433" s="16"/>
      <c r="CP1433" s="16"/>
      <c r="CQ1433" s="16"/>
      <c r="CR1433" s="16"/>
      <c r="CS1433" s="16"/>
      <c r="CT1433" s="16"/>
      <c r="CU1433" s="16"/>
      <c r="CV1433" s="16"/>
      <c r="CW1433" s="16"/>
      <c r="CX1433" s="16"/>
      <c r="CY1433" s="16"/>
      <c r="CZ1433" s="16"/>
      <c r="DA1433" s="16"/>
      <c r="DB1433" s="16"/>
      <c r="DC1433" s="16"/>
      <c r="DD1433" s="16"/>
      <c r="DE1433" s="16"/>
      <c r="DF1433" s="16"/>
      <c r="DG1433" s="16"/>
      <c r="DH1433" s="16"/>
      <c r="DI1433" s="16"/>
      <c r="DJ1433" s="16"/>
      <c r="DK1433" s="16"/>
      <c r="DL1433" s="16"/>
      <c r="DM1433" s="16"/>
      <c r="DN1433" s="16"/>
      <c r="DO1433" s="16"/>
      <c r="DP1433" s="16"/>
      <c r="DQ1433" s="16"/>
      <c r="DR1433" s="16"/>
      <c r="DS1433" s="16"/>
      <c r="DT1433" s="16"/>
      <c r="DU1433" s="16"/>
      <c r="DV1433" s="16"/>
      <c r="DW1433" s="16"/>
      <c r="DX1433" s="16"/>
      <c r="DY1433" s="16"/>
      <c r="DZ1433" s="16"/>
      <c r="EA1433" s="16"/>
      <c r="EB1433" s="16"/>
      <c r="EC1433" s="16"/>
      <c r="ED1433" s="16"/>
      <c r="EE1433" s="16"/>
      <c r="EF1433" s="16"/>
      <c r="EG1433" s="16"/>
      <c r="EH1433" s="16"/>
      <c r="EI1433" s="16"/>
      <c r="EJ1433" s="16"/>
      <c r="EK1433" s="16"/>
      <c r="EL1433" s="16"/>
      <c r="EM1433" s="16"/>
      <c r="EN1433" s="16"/>
      <c r="EO1433" s="16"/>
      <c r="EP1433" s="16"/>
      <c r="EQ1433" s="16"/>
      <c r="ER1433" s="16"/>
      <c r="ES1433" s="16"/>
      <c r="ET1433" s="16"/>
      <c r="EU1433" s="16"/>
      <c r="EV1433" s="16"/>
      <c r="EW1433" s="16"/>
      <c r="EX1433" s="16"/>
      <c r="EY1433" s="16"/>
      <c r="EZ1433" s="16"/>
      <c r="FA1433" s="16"/>
      <c r="FB1433" s="16"/>
      <c r="FC1433" s="16"/>
      <c r="FD1433" s="16"/>
      <c r="FE1433" s="16"/>
      <c r="FF1433" s="16"/>
      <c r="FG1433" s="16"/>
      <c r="FH1433" s="16"/>
      <c r="FI1433" s="16"/>
      <c r="FJ1433" s="16"/>
      <c r="FK1433" s="16"/>
      <c r="FL1433" s="16"/>
      <c r="FM1433" s="16"/>
      <c r="FN1433" s="16"/>
      <c r="FO1433" s="16"/>
      <c r="FP1433" s="16"/>
      <c r="FQ1433" s="16"/>
      <c r="FR1433" s="16"/>
      <c r="FS1433" s="16"/>
      <c r="FT1433" s="16"/>
      <c r="FU1433" s="16"/>
      <c r="FV1433" s="16"/>
      <c r="FW1433" s="16"/>
      <c r="FX1433" s="16"/>
      <c r="FY1433" s="16"/>
      <c r="FZ1433" s="16"/>
      <c r="GA1433" s="16"/>
      <c r="GB1433" s="16"/>
      <c r="GC1433" s="16"/>
      <c r="GD1433" s="16"/>
      <c r="GE1433" s="16"/>
      <c r="GF1433" s="16"/>
      <c r="GG1433" s="16"/>
      <c r="GH1433" s="16"/>
      <c r="GI1433" s="16"/>
      <c r="GJ1433" s="16"/>
      <c r="GK1433" s="16"/>
      <c r="GL1433" s="16"/>
      <c r="GM1433" s="16"/>
      <c r="GN1433" s="16"/>
      <c r="GO1433" s="16"/>
      <c r="GP1433" s="16"/>
      <c r="GQ1433" s="16"/>
      <c r="GR1433" s="16"/>
      <c r="GS1433" s="16"/>
      <c r="GT1433" s="16"/>
      <c r="GU1433" s="16"/>
      <c r="GV1433" s="16"/>
      <c r="GW1433" s="16"/>
      <c r="GX1433" s="16"/>
      <c r="GY1433" s="16"/>
      <c r="GZ1433" s="16"/>
      <c r="HA1433" s="16"/>
      <c r="HB1433" s="16"/>
      <c r="HC1433" s="16"/>
      <c r="HD1433" s="16"/>
      <c r="HE1433" s="16"/>
      <c r="HF1433" s="16"/>
      <c r="HG1433" s="16"/>
      <c r="HH1433" s="16"/>
      <c r="HI1433" s="16"/>
      <c r="HJ1433" s="16"/>
      <c r="HK1433" s="16"/>
      <c r="HL1433" s="16"/>
      <c r="HM1433" s="16"/>
      <c r="HN1433" s="16"/>
      <c r="HO1433" s="16"/>
      <c r="HP1433" s="16"/>
      <c r="HQ1433" s="16"/>
      <c r="HR1433" s="16"/>
      <c r="HS1433" s="16"/>
      <c r="HT1433" s="16"/>
      <c r="HU1433" s="16"/>
      <c r="HV1433" s="16"/>
      <c r="HW1433" s="16"/>
      <c r="HX1433" s="16"/>
      <c r="HY1433" s="16"/>
      <c r="HZ1433" s="16"/>
      <c r="IA1433" s="16"/>
      <c r="IB1433" s="16"/>
      <c r="IC1433" s="16"/>
      <c r="ID1433" s="16"/>
      <c r="IE1433" s="16"/>
      <c r="IF1433" s="16"/>
      <c r="IG1433" s="16"/>
      <c r="IH1433" s="16"/>
      <c r="II1433" s="16"/>
      <c r="IJ1433" s="16"/>
      <c r="IK1433" s="16"/>
      <c r="IL1433" s="16"/>
      <c r="IM1433" s="16"/>
      <c r="IN1433" s="16"/>
      <c r="IO1433" s="16"/>
      <c r="IP1433" s="16"/>
      <c r="IQ1433" s="16"/>
      <c r="IR1433" s="16"/>
      <c r="IS1433" s="16"/>
      <c r="IT1433" s="16"/>
      <c r="IU1433" s="16"/>
      <c r="IV1433" s="16"/>
      <c r="IW1433" s="16"/>
      <c r="IX1433" s="16"/>
      <c r="IY1433" s="16"/>
      <c r="IZ1433" s="16"/>
      <c r="JA1433" s="16"/>
      <c r="JB1433" s="16"/>
      <c r="JC1433" s="16"/>
      <c r="JD1433" s="16"/>
      <c r="JE1433" s="16"/>
      <c r="JF1433" s="16"/>
      <c r="JG1433" s="16"/>
      <c r="JH1433" s="16"/>
      <c r="JI1433" s="16"/>
      <c r="JJ1433" s="16"/>
      <c r="JK1433" s="16"/>
      <c r="JL1433" s="16"/>
      <c r="JM1433" s="16"/>
      <c r="JN1433" s="16"/>
      <c r="JO1433" s="16"/>
      <c r="JP1433" s="16"/>
    </row>
    <row r="1434" spans="2:276" s="18" customFormat="1" ht="15.75" customHeight="1" x14ac:dyDescent="0.25">
      <c r="B1434" s="16"/>
      <c r="C1434" s="16"/>
      <c r="D1434" s="16"/>
      <c r="E1434" s="16"/>
      <c r="F1434" s="16"/>
      <c r="G1434" s="16"/>
      <c r="H1434" s="16"/>
      <c r="I1434" s="16"/>
      <c r="J1434" s="16"/>
      <c r="K1434" s="16"/>
      <c r="L1434" s="16"/>
      <c r="M1434" s="16"/>
      <c r="N1434" s="16"/>
      <c r="O1434" s="16"/>
      <c r="P1434" s="16"/>
      <c r="Q1434" s="16"/>
      <c r="R1434" s="16"/>
      <c r="S1434" s="16"/>
      <c r="T1434" s="16"/>
      <c r="U1434" s="16"/>
      <c r="V1434" s="16"/>
      <c r="W1434" s="16"/>
      <c r="X1434" s="16"/>
      <c r="Y1434" s="16"/>
      <c r="Z1434" s="16"/>
      <c r="AA1434" s="16"/>
      <c r="AB1434" s="16"/>
      <c r="AC1434" s="16"/>
      <c r="AD1434" s="16"/>
      <c r="AE1434" s="16"/>
      <c r="AF1434" s="16"/>
      <c r="AG1434" s="16"/>
      <c r="AH1434" s="16"/>
      <c r="AI1434" s="16"/>
      <c r="AJ1434" s="16"/>
      <c r="AK1434" s="16"/>
      <c r="AL1434" s="16"/>
      <c r="AM1434" s="16"/>
      <c r="AN1434" s="16"/>
      <c r="AO1434" s="16"/>
      <c r="AP1434" s="16"/>
      <c r="AQ1434" s="16"/>
      <c r="AR1434" s="16"/>
      <c r="AS1434" s="16"/>
      <c r="AT1434" s="16"/>
      <c r="AU1434" s="16"/>
      <c r="AV1434" s="16"/>
      <c r="AW1434" s="16"/>
      <c r="AX1434" s="16"/>
      <c r="AY1434" s="16"/>
      <c r="AZ1434" s="16"/>
      <c r="BA1434" s="16"/>
      <c r="BB1434" s="16"/>
      <c r="BC1434" s="16"/>
      <c r="BD1434" s="16"/>
      <c r="BE1434" s="16"/>
      <c r="BF1434" s="16"/>
      <c r="BG1434" s="16"/>
      <c r="BH1434" s="16"/>
      <c r="BI1434" s="16"/>
      <c r="BJ1434" s="16"/>
      <c r="BK1434" s="16"/>
      <c r="BL1434" s="16"/>
      <c r="BM1434" s="16"/>
      <c r="BN1434" s="16"/>
      <c r="BO1434" s="16"/>
      <c r="BP1434" s="16"/>
      <c r="BQ1434" s="16"/>
      <c r="BR1434" s="16"/>
      <c r="BS1434" s="16"/>
      <c r="BT1434" s="16"/>
      <c r="BU1434" s="16"/>
      <c r="BV1434" s="16"/>
      <c r="BW1434" s="16"/>
      <c r="BX1434" s="16"/>
      <c r="BY1434" s="16"/>
      <c r="BZ1434" s="16"/>
      <c r="CA1434" s="16"/>
      <c r="CB1434" s="16"/>
      <c r="CC1434" s="16"/>
      <c r="CD1434" s="16"/>
      <c r="CE1434" s="16"/>
      <c r="CF1434" s="16"/>
      <c r="CG1434" s="16"/>
      <c r="CH1434" s="16"/>
      <c r="CI1434" s="16"/>
      <c r="CJ1434" s="16"/>
      <c r="CK1434" s="16"/>
      <c r="CL1434" s="16"/>
      <c r="CM1434" s="16"/>
      <c r="CN1434" s="16"/>
      <c r="CO1434" s="16"/>
      <c r="CP1434" s="16"/>
      <c r="CQ1434" s="16"/>
      <c r="CR1434" s="16"/>
      <c r="CS1434" s="16"/>
      <c r="CT1434" s="16"/>
      <c r="CU1434" s="16"/>
      <c r="CV1434" s="16"/>
      <c r="CW1434" s="16"/>
      <c r="CX1434" s="16"/>
      <c r="CY1434" s="16"/>
      <c r="CZ1434" s="16"/>
      <c r="DA1434" s="16"/>
      <c r="DB1434" s="16"/>
      <c r="DC1434" s="16"/>
      <c r="DD1434" s="16"/>
      <c r="DE1434" s="16"/>
      <c r="DF1434" s="16"/>
      <c r="DG1434" s="16"/>
      <c r="DH1434" s="16"/>
      <c r="DI1434" s="16"/>
      <c r="DJ1434" s="16"/>
      <c r="DK1434" s="16"/>
      <c r="DL1434" s="16"/>
      <c r="DM1434" s="16"/>
      <c r="DN1434" s="16"/>
      <c r="DO1434" s="16"/>
      <c r="DP1434" s="16"/>
      <c r="DQ1434" s="16"/>
      <c r="DR1434" s="16"/>
      <c r="DS1434" s="16"/>
      <c r="DT1434" s="16"/>
      <c r="DU1434" s="16"/>
      <c r="DV1434" s="16"/>
      <c r="DW1434" s="16"/>
      <c r="DX1434" s="16"/>
      <c r="DY1434" s="16"/>
      <c r="DZ1434" s="16"/>
      <c r="EA1434" s="16"/>
      <c r="EB1434" s="16"/>
      <c r="EC1434" s="16"/>
      <c r="ED1434" s="16"/>
      <c r="EE1434" s="16"/>
      <c r="EF1434" s="16"/>
      <c r="EG1434" s="16"/>
      <c r="EH1434" s="16"/>
      <c r="EI1434" s="16"/>
      <c r="EJ1434" s="16"/>
      <c r="EK1434" s="16"/>
      <c r="EL1434" s="16"/>
      <c r="EM1434" s="16"/>
      <c r="EN1434" s="16"/>
      <c r="EO1434" s="16"/>
      <c r="EP1434" s="16"/>
      <c r="EQ1434" s="16"/>
      <c r="ER1434" s="16"/>
      <c r="ES1434" s="16"/>
      <c r="ET1434" s="16"/>
      <c r="EU1434" s="16"/>
      <c r="EV1434" s="16"/>
      <c r="EW1434" s="16"/>
      <c r="EX1434" s="16"/>
      <c r="EY1434" s="16"/>
      <c r="EZ1434" s="16"/>
      <c r="FA1434" s="16"/>
      <c r="FB1434" s="16"/>
      <c r="FC1434" s="16"/>
      <c r="FD1434" s="16"/>
      <c r="FE1434" s="16"/>
      <c r="FF1434" s="16"/>
      <c r="FG1434" s="16"/>
      <c r="FH1434" s="16"/>
      <c r="FI1434" s="16"/>
      <c r="FJ1434" s="16"/>
      <c r="FK1434" s="16"/>
      <c r="FL1434" s="16"/>
      <c r="FM1434" s="16"/>
      <c r="FN1434" s="16"/>
      <c r="FO1434" s="16"/>
      <c r="FP1434" s="16"/>
      <c r="FQ1434" s="16"/>
      <c r="FR1434" s="16"/>
      <c r="FS1434" s="16"/>
      <c r="FT1434" s="16"/>
      <c r="FU1434" s="16"/>
      <c r="FV1434" s="16"/>
      <c r="FW1434" s="16"/>
      <c r="FX1434" s="16"/>
      <c r="FY1434" s="16"/>
      <c r="FZ1434" s="16"/>
      <c r="GA1434" s="16"/>
      <c r="GB1434" s="16"/>
      <c r="GC1434" s="16"/>
      <c r="GD1434" s="16"/>
      <c r="GE1434" s="16"/>
      <c r="GF1434" s="16"/>
      <c r="GG1434" s="16"/>
      <c r="GH1434" s="16"/>
      <c r="GI1434" s="16"/>
      <c r="GJ1434" s="16"/>
      <c r="GK1434" s="16"/>
      <c r="GL1434" s="16"/>
      <c r="GM1434" s="16"/>
      <c r="GN1434" s="16"/>
      <c r="GO1434" s="16"/>
      <c r="GP1434" s="16"/>
      <c r="GQ1434" s="16"/>
      <c r="GR1434" s="16"/>
      <c r="GS1434" s="16"/>
      <c r="GT1434" s="16"/>
      <c r="GU1434" s="16"/>
      <c r="GV1434" s="16"/>
      <c r="GW1434" s="16"/>
      <c r="GX1434" s="16"/>
      <c r="GY1434" s="16"/>
      <c r="GZ1434" s="16"/>
      <c r="HA1434" s="16"/>
      <c r="HB1434" s="16"/>
      <c r="HC1434" s="16"/>
      <c r="HD1434" s="16"/>
      <c r="HE1434" s="16"/>
      <c r="HF1434" s="16"/>
      <c r="HG1434" s="16"/>
      <c r="HH1434" s="16"/>
      <c r="HI1434" s="16"/>
      <c r="HJ1434" s="16"/>
      <c r="HK1434" s="16"/>
      <c r="HL1434" s="16"/>
      <c r="HM1434" s="16"/>
      <c r="HN1434" s="16"/>
      <c r="HO1434" s="16"/>
      <c r="HP1434" s="16"/>
      <c r="HQ1434" s="16"/>
      <c r="HR1434" s="16"/>
      <c r="HS1434" s="16"/>
      <c r="HT1434" s="16"/>
      <c r="HU1434" s="16"/>
      <c r="HV1434" s="16"/>
      <c r="HW1434" s="16"/>
      <c r="HX1434" s="16"/>
      <c r="HY1434" s="16"/>
      <c r="HZ1434" s="16"/>
      <c r="IA1434" s="16"/>
      <c r="IB1434" s="16"/>
      <c r="IC1434" s="16"/>
      <c r="ID1434" s="16"/>
      <c r="IE1434" s="16"/>
      <c r="IF1434" s="16"/>
      <c r="IG1434" s="16"/>
      <c r="IH1434" s="16"/>
      <c r="II1434" s="16"/>
      <c r="IJ1434" s="16"/>
      <c r="IK1434" s="16"/>
      <c r="IL1434" s="16"/>
      <c r="IM1434" s="16"/>
      <c r="IN1434" s="16"/>
      <c r="IO1434" s="16"/>
      <c r="IP1434" s="16"/>
      <c r="IQ1434" s="16"/>
      <c r="IR1434" s="16"/>
      <c r="IS1434" s="16"/>
      <c r="IT1434" s="16"/>
      <c r="IU1434" s="16"/>
      <c r="IV1434" s="16"/>
      <c r="IW1434" s="16"/>
      <c r="IX1434" s="16"/>
      <c r="IY1434" s="16"/>
      <c r="IZ1434" s="16"/>
      <c r="JA1434" s="16"/>
      <c r="JB1434" s="16"/>
      <c r="JC1434" s="16"/>
      <c r="JD1434" s="16"/>
      <c r="JE1434" s="16"/>
      <c r="JF1434" s="16"/>
      <c r="JG1434" s="16"/>
      <c r="JH1434" s="16"/>
      <c r="JI1434" s="16"/>
      <c r="JJ1434" s="16"/>
      <c r="JK1434" s="16"/>
      <c r="JL1434" s="16"/>
      <c r="JM1434" s="16"/>
      <c r="JN1434" s="16"/>
      <c r="JO1434" s="16"/>
      <c r="JP1434" s="16"/>
    </row>
    <row r="1435" spans="2:276" s="18" customFormat="1" ht="15.75" customHeight="1" x14ac:dyDescent="0.25">
      <c r="B1435" s="16"/>
      <c r="C1435" s="16"/>
      <c r="D1435" s="16"/>
      <c r="E1435" s="16"/>
      <c r="F1435" s="16"/>
      <c r="G1435" s="16"/>
      <c r="H1435" s="16"/>
      <c r="I1435" s="16"/>
      <c r="J1435" s="16"/>
      <c r="K1435" s="16"/>
      <c r="L1435" s="16"/>
      <c r="M1435" s="16"/>
      <c r="N1435" s="16"/>
      <c r="O1435" s="16"/>
      <c r="P1435" s="16"/>
      <c r="Q1435" s="16"/>
      <c r="R1435" s="16"/>
      <c r="S1435" s="16"/>
      <c r="T1435" s="16"/>
      <c r="U1435" s="16"/>
      <c r="V1435" s="16"/>
      <c r="W1435" s="16"/>
      <c r="X1435" s="16"/>
      <c r="Y1435" s="16"/>
      <c r="Z1435" s="16"/>
      <c r="AA1435" s="16"/>
      <c r="AB1435" s="16"/>
      <c r="AC1435" s="16"/>
      <c r="AD1435" s="16"/>
      <c r="AE1435" s="16"/>
      <c r="AF1435" s="16"/>
      <c r="AG1435" s="16"/>
      <c r="AH1435" s="16"/>
      <c r="AI1435" s="16"/>
      <c r="AJ1435" s="16"/>
      <c r="AK1435" s="16"/>
      <c r="AL1435" s="16"/>
      <c r="AM1435" s="16"/>
      <c r="AN1435" s="16"/>
      <c r="AO1435" s="16"/>
      <c r="AP1435" s="16"/>
      <c r="AQ1435" s="16"/>
      <c r="AR1435" s="16"/>
      <c r="AS1435" s="16"/>
      <c r="AT1435" s="16"/>
      <c r="AU1435" s="16"/>
      <c r="AV1435" s="16"/>
      <c r="AW1435" s="16"/>
      <c r="AX1435" s="16"/>
      <c r="AY1435" s="16"/>
      <c r="AZ1435" s="16"/>
      <c r="BA1435" s="16"/>
      <c r="BB1435" s="16"/>
      <c r="BC1435" s="16"/>
      <c r="BD1435" s="16"/>
      <c r="BE1435" s="16"/>
      <c r="BF1435" s="16"/>
      <c r="BG1435" s="16"/>
      <c r="BH1435" s="16"/>
      <c r="BI1435" s="16"/>
      <c r="BJ1435" s="16"/>
      <c r="BK1435" s="16"/>
      <c r="BL1435" s="16"/>
      <c r="BM1435" s="16"/>
      <c r="BN1435" s="16"/>
      <c r="BO1435" s="16"/>
      <c r="BP1435" s="16"/>
      <c r="BQ1435" s="16"/>
      <c r="BR1435" s="16"/>
      <c r="BS1435" s="16"/>
      <c r="BT1435" s="16"/>
      <c r="BU1435" s="16"/>
      <c r="BV1435" s="16"/>
      <c r="BW1435" s="16"/>
      <c r="BX1435" s="16"/>
      <c r="BY1435" s="16"/>
      <c r="BZ1435" s="16"/>
      <c r="CA1435" s="16"/>
      <c r="CB1435" s="16"/>
      <c r="CC1435" s="16"/>
      <c r="CD1435" s="16"/>
      <c r="CE1435" s="16"/>
      <c r="CF1435" s="16"/>
      <c r="CG1435" s="16"/>
      <c r="CH1435" s="16"/>
      <c r="CI1435" s="16"/>
      <c r="CJ1435" s="16"/>
      <c r="CK1435" s="16"/>
      <c r="CL1435" s="16"/>
      <c r="CM1435" s="16"/>
      <c r="CN1435" s="16"/>
      <c r="CO1435" s="16"/>
      <c r="CP1435" s="16"/>
      <c r="CQ1435" s="16"/>
      <c r="CR1435" s="16"/>
      <c r="CS1435" s="16"/>
      <c r="CT1435" s="16"/>
      <c r="CU1435" s="16"/>
      <c r="CV1435" s="16"/>
      <c r="CW1435" s="16"/>
      <c r="CX1435" s="16"/>
      <c r="CY1435" s="16"/>
      <c r="CZ1435" s="16"/>
      <c r="DA1435" s="16"/>
      <c r="DB1435" s="16"/>
      <c r="DC1435" s="16"/>
      <c r="DD1435" s="16"/>
      <c r="DE1435" s="16"/>
      <c r="DF1435" s="16"/>
      <c r="DG1435" s="16"/>
      <c r="DH1435" s="16"/>
      <c r="DI1435" s="16"/>
      <c r="DJ1435" s="16"/>
      <c r="DK1435" s="16"/>
      <c r="DL1435" s="16"/>
      <c r="DM1435" s="16"/>
      <c r="DN1435" s="16"/>
      <c r="DO1435" s="16"/>
      <c r="DP1435" s="16"/>
      <c r="DQ1435" s="16"/>
      <c r="DR1435" s="16"/>
      <c r="DS1435" s="16"/>
      <c r="DT1435" s="16"/>
      <c r="DU1435" s="16"/>
      <c r="DV1435" s="16"/>
      <c r="DW1435" s="16"/>
      <c r="DX1435" s="16"/>
      <c r="DY1435" s="16"/>
      <c r="DZ1435" s="16"/>
      <c r="EA1435" s="16"/>
      <c r="EB1435" s="16"/>
      <c r="EC1435" s="16"/>
      <c r="ED1435" s="16"/>
      <c r="EE1435" s="16"/>
      <c r="EF1435" s="16"/>
      <c r="EG1435" s="16"/>
      <c r="EH1435" s="16"/>
      <c r="EI1435" s="16"/>
      <c r="EJ1435" s="16"/>
      <c r="EK1435" s="16"/>
      <c r="EL1435" s="16"/>
      <c r="EM1435" s="16"/>
      <c r="EN1435" s="16"/>
      <c r="EO1435" s="16"/>
      <c r="EP1435" s="16"/>
      <c r="EQ1435" s="16"/>
      <c r="ER1435" s="16"/>
      <c r="ES1435" s="16"/>
      <c r="ET1435" s="16"/>
      <c r="EU1435" s="16"/>
      <c r="EV1435" s="16"/>
      <c r="EW1435" s="16"/>
      <c r="EX1435" s="16"/>
      <c r="EY1435" s="16"/>
      <c r="EZ1435" s="16"/>
      <c r="FA1435" s="16"/>
      <c r="FB1435" s="16"/>
      <c r="FC1435" s="16"/>
      <c r="FD1435" s="16"/>
      <c r="FE1435" s="16"/>
      <c r="FF1435" s="16"/>
      <c r="FG1435" s="16"/>
      <c r="FH1435" s="16"/>
      <c r="FI1435" s="16"/>
      <c r="FJ1435" s="16"/>
      <c r="FK1435" s="16"/>
      <c r="FL1435" s="16"/>
      <c r="FM1435" s="16"/>
      <c r="FN1435" s="16"/>
      <c r="FO1435" s="16"/>
      <c r="FP1435" s="16"/>
      <c r="FQ1435" s="16"/>
      <c r="FR1435" s="16"/>
      <c r="FS1435" s="16"/>
      <c r="FT1435" s="16"/>
      <c r="FU1435" s="16"/>
      <c r="FV1435" s="16"/>
      <c r="FW1435" s="16"/>
      <c r="FX1435" s="16"/>
      <c r="FY1435" s="16"/>
      <c r="FZ1435" s="16"/>
      <c r="GA1435" s="16"/>
      <c r="GB1435" s="16"/>
      <c r="GC1435" s="16"/>
      <c r="GD1435" s="16"/>
      <c r="GE1435" s="16"/>
      <c r="GF1435" s="16"/>
      <c r="GG1435" s="16"/>
      <c r="GH1435" s="16"/>
      <c r="GI1435" s="16"/>
      <c r="GJ1435" s="16"/>
      <c r="GK1435" s="16"/>
      <c r="GL1435" s="16"/>
      <c r="GM1435" s="16"/>
      <c r="GN1435" s="16"/>
      <c r="GO1435" s="16"/>
      <c r="GP1435" s="16"/>
      <c r="GQ1435" s="16"/>
      <c r="GR1435" s="16"/>
      <c r="GS1435" s="16"/>
      <c r="GT1435" s="16"/>
      <c r="GU1435" s="16"/>
      <c r="GV1435" s="16"/>
      <c r="GW1435" s="16"/>
      <c r="GX1435" s="16"/>
      <c r="GY1435" s="16"/>
      <c r="GZ1435" s="16"/>
      <c r="HA1435" s="16"/>
      <c r="HB1435" s="16"/>
      <c r="HC1435" s="16"/>
      <c r="HD1435" s="16"/>
      <c r="HE1435" s="16"/>
      <c r="HF1435" s="16"/>
      <c r="HG1435" s="16"/>
      <c r="HH1435" s="16"/>
      <c r="HI1435" s="16"/>
      <c r="HJ1435" s="16"/>
      <c r="HK1435" s="16"/>
      <c r="HL1435" s="16"/>
      <c r="HM1435" s="16"/>
      <c r="HN1435" s="16"/>
      <c r="HO1435" s="16"/>
      <c r="HP1435" s="16"/>
      <c r="HQ1435" s="16"/>
      <c r="HR1435" s="16"/>
      <c r="HS1435" s="16"/>
      <c r="HT1435" s="16"/>
      <c r="HU1435" s="16"/>
      <c r="HV1435" s="16"/>
      <c r="HW1435" s="16"/>
      <c r="HX1435" s="16"/>
      <c r="HY1435" s="16"/>
      <c r="HZ1435" s="16"/>
      <c r="IA1435" s="16"/>
      <c r="IB1435" s="16"/>
      <c r="IC1435" s="16"/>
      <c r="ID1435" s="16"/>
      <c r="IE1435" s="16"/>
      <c r="IF1435" s="16"/>
      <c r="IG1435" s="16"/>
      <c r="IH1435" s="16"/>
      <c r="II1435" s="16"/>
      <c r="IJ1435" s="16"/>
      <c r="IK1435" s="16"/>
      <c r="IL1435" s="16"/>
      <c r="IM1435" s="16"/>
      <c r="IN1435" s="16"/>
      <c r="IO1435" s="16"/>
      <c r="IP1435" s="16"/>
      <c r="IQ1435" s="16"/>
      <c r="IR1435" s="16"/>
      <c r="IS1435" s="16"/>
      <c r="IT1435" s="16"/>
      <c r="IU1435" s="16"/>
      <c r="IV1435" s="16"/>
      <c r="IW1435" s="16"/>
      <c r="IX1435" s="16"/>
      <c r="IY1435" s="16"/>
      <c r="IZ1435" s="16"/>
      <c r="JA1435" s="16"/>
      <c r="JB1435" s="16"/>
      <c r="JC1435" s="16"/>
      <c r="JD1435" s="16"/>
      <c r="JE1435" s="16"/>
      <c r="JF1435" s="16"/>
      <c r="JG1435" s="16"/>
      <c r="JH1435" s="16"/>
      <c r="JI1435" s="16"/>
      <c r="JJ1435" s="16"/>
      <c r="JK1435" s="16"/>
      <c r="JL1435" s="16"/>
      <c r="JM1435" s="16"/>
      <c r="JN1435" s="16"/>
      <c r="JO1435" s="16"/>
      <c r="JP1435" s="16"/>
    </row>
    <row r="1436" spans="2:276" s="18" customFormat="1" ht="15.75" customHeight="1" x14ac:dyDescent="0.25">
      <c r="B1436" s="16"/>
      <c r="C1436" s="16"/>
      <c r="D1436" s="16"/>
      <c r="E1436" s="16"/>
      <c r="F1436" s="16"/>
      <c r="G1436" s="16"/>
      <c r="H1436" s="16"/>
      <c r="I1436" s="16"/>
      <c r="J1436" s="16"/>
      <c r="K1436" s="16"/>
      <c r="L1436" s="16"/>
      <c r="M1436" s="16"/>
      <c r="N1436" s="16"/>
      <c r="O1436" s="16"/>
      <c r="P1436" s="16"/>
      <c r="Q1436" s="16"/>
      <c r="R1436" s="16"/>
      <c r="S1436" s="16"/>
      <c r="T1436" s="16"/>
      <c r="U1436" s="16"/>
      <c r="V1436" s="16"/>
      <c r="W1436" s="16"/>
      <c r="X1436" s="16"/>
      <c r="Y1436" s="16"/>
      <c r="Z1436" s="16"/>
      <c r="AA1436" s="16"/>
      <c r="AB1436" s="16"/>
      <c r="AC1436" s="16"/>
      <c r="AD1436" s="16"/>
      <c r="AE1436" s="16"/>
      <c r="AF1436" s="16"/>
      <c r="AG1436" s="16"/>
      <c r="AH1436" s="16"/>
      <c r="AI1436" s="16"/>
      <c r="AJ1436" s="16"/>
      <c r="AK1436" s="16"/>
      <c r="AL1436" s="16"/>
      <c r="AM1436" s="16"/>
      <c r="AN1436" s="16"/>
      <c r="AO1436" s="16"/>
      <c r="AP1436" s="16"/>
      <c r="AQ1436" s="16"/>
      <c r="AR1436" s="16"/>
      <c r="AS1436" s="16"/>
      <c r="AT1436" s="16"/>
      <c r="AU1436" s="16"/>
      <c r="AV1436" s="16"/>
      <c r="AW1436" s="16"/>
      <c r="AX1436" s="16"/>
      <c r="AY1436" s="16"/>
      <c r="AZ1436" s="16"/>
      <c r="BA1436" s="16"/>
      <c r="BB1436" s="16"/>
      <c r="BC1436" s="16"/>
      <c r="BD1436" s="16"/>
      <c r="BE1436" s="16"/>
      <c r="BF1436" s="16"/>
      <c r="BG1436" s="16"/>
      <c r="BH1436" s="16"/>
      <c r="BI1436" s="16"/>
      <c r="BJ1436" s="16"/>
      <c r="BK1436" s="16"/>
      <c r="BL1436" s="16"/>
      <c r="BM1436" s="16"/>
      <c r="BN1436" s="16"/>
      <c r="BO1436" s="16"/>
      <c r="BP1436" s="16"/>
      <c r="BQ1436" s="16"/>
      <c r="BR1436" s="16"/>
      <c r="BS1436" s="16"/>
      <c r="BT1436" s="16"/>
      <c r="BU1436" s="16"/>
      <c r="BV1436" s="16"/>
      <c r="BW1436" s="16"/>
      <c r="BX1436" s="16"/>
      <c r="BY1436" s="16"/>
      <c r="BZ1436" s="16"/>
      <c r="CA1436" s="16"/>
      <c r="CB1436" s="16"/>
      <c r="CC1436" s="16"/>
      <c r="CD1436" s="16"/>
      <c r="CE1436" s="16"/>
      <c r="CF1436" s="16"/>
      <c r="CG1436" s="16"/>
      <c r="CH1436" s="16"/>
      <c r="CI1436" s="16"/>
      <c r="CJ1436" s="16"/>
      <c r="CK1436" s="16"/>
      <c r="CL1436" s="16"/>
      <c r="CM1436" s="16"/>
      <c r="CN1436" s="16"/>
      <c r="CO1436" s="16"/>
      <c r="CP1436" s="16"/>
      <c r="CQ1436" s="16"/>
      <c r="CR1436" s="16"/>
      <c r="CS1436" s="16"/>
      <c r="CT1436" s="16"/>
      <c r="CU1436" s="16"/>
      <c r="CV1436" s="16"/>
      <c r="CW1436" s="16"/>
      <c r="CX1436" s="16"/>
      <c r="CY1436" s="16"/>
      <c r="CZ1436" s="16"/>
      <c r="DA1436" s="16"/>
      <c r="DB1436" s="16"/>
      <c r="DC1436" s="16"/>
      <c r="DD1436" s="16"/>
      <c r="DE1436" s="16"/>
      <c r="DF1436" s="16"/>
      <c r="DG1436" s="16"/>
      <c r="DH1436" s="16"/>
      <c r="DI1436" s="16"/>
      <c r="DJ1436" s="16"/>
      <c r="DK1436" s="16"/>
      <c r="DL1436" s="16"/>
      <c r="DM1436" s="16"/>
      <c r="DN1436" s="16"/>
      <c r="DO1436" s="16"/>
      <c r="DP1436" s="16"/>
      <c r="DQ1436" s="16"/>
      <c r="DR1436" s="16"/>
      <c r="DS1436" s="16"/>
      <c r="DT1436" s="16"/>
      <c r="DU1436" s="16"/>
      <c r="DV1436" s="16"/>
      <c r="DW1436" s="16"/>
      <c r="DX1436" s="16"/>
      <c r="DY1436" s="16"/>
      <c r="DZ1436" s="16"/>
      <c r="EA1436" s="16"/>
      <c r="EB1436" s="16"/>
      <c r="EC1436" s="16"/>
      <c r="ED1436" s="16"/>
      <c r="EE1436" s="16"/>
      <c r="EF1436" s="16"/>
      <c r="EG1436" s="16"/>
      <c r="EH1436" s="16"/>
      <c r="EI1436" s="16"/>
      <c r="EJ1436" s="16"/>
      <c r="EK1436" s="16"/>
      <c r="EL1436" s="16"/>
      <c r="EM1436" s="16"/>
      <c r="EN1436" s="16"/>
      <c r="EO1436" s="16"/>
      <c r="EP1436" s="16"/>
      <c r="EQ1436" s="16"/>
      <c r="ER1436" s="16"/>
      <c r="ES1436" s="16"/>
      <c r="ET1436" s="16"/>
      <c r="EU1436" s="16"/>
      <c r="EV1436" s="16"/>
      <c r="EW1436" s="16"/>
      <c r="EX1436" s="16"/>
      <c r="EY1436" s="16"/>
      <c r="EZ1436" s="16"/>
      <c r="FA1436" s="16"/>
      <c r="FB1436" s="16"/>
      <c r="FC1436" s="16"/>
      <c r="FD1436" s="16"/>
      <c r="FE1436" s="16"/>
      <c r="FF1436" s="16"/>
      <c r="FG1436" s="16"/>
      <c r="FH1436" s="16"/>
      <c r="FI1436" s="16"/>
      <c r="FJ1436" s="16"/>
      <c r="FK1436" s="16"/>
      <c r="FL1436" s="16"/>
      <c r="FM1436" s="16"/>
      <c r="FN1436" s="16"/>
      <c r="FO1436" s="16"/>
      <c r="FP1436" s="16"/>
      <c r="FQ1436" s="16"/>
      <c r="FR1436" s="16"/>
      <c r="FS1436" s="16"/>
      <c r="FT1436" s="16"/>
      <c r="FU1436" s="16"/>
      <c r="FV1436" s="16"/>
      <c r="FW1436" s="16"/>
      <c r="FX1436" s="16"/>
      <c r="FY1436" s="16"/>
      <c r="FZ1436" s="16"/>
      <c r="GA1436" s="16"/>
      <c r="GB1436" s="16"/>
      <c r="GC1436" s="16"/>
      <c r="GD1436" s="16"/>
      <c r="GE1436" s="16"/>
      <c r="GF1436" s="16"/>
      <c r="GG1436" s="16"/>
      <c r="GH1436" s="16"/>
      <c r="GI1436" s="16"/>
      <c r="GJ1436" s="16"/>
      <c r="GK1436" s="16"/>
      <c r="GL1436" s="16"/>
      <c r="GM1436" s="16"/>
      <c r="GN1436" s="16"/>
      <c r="GO1436" s="16"/>
      <c r="GP1436" s="16"/>
      <c r="GQ1436" s="16"/>
      <c r="GR1436" s="16"/>
      <c r="GS1436" s="16"/>
      <c r="GT1436" s="16"/>
      <c r="GU1436" s="16"/>
      <c r="GV1436" s="16"/>
      <c r="GW1436" s="16"/>
      <c r="GX1436" s="16"/>
      <c r="GY1436" s="16"/>
      <c r="GZ1436" s="16"/>
      <c r="HA1436" s="16"/>
      <c r="HB1436" s="16"/>
      <c r="HC1436" s="16"/>
      <c r="HD1436" s="16"/>
      <c r="HE1436" s="16"/>
      <c r="HF1436" s="16"/>
      <c r="HG1436" s="16"/>
      <c r="HH1436" s="16"/>
      <c r="HI1436" s="16"/>
      <c r="HJ1436" s="16"/>
      <c r="HK1436" s="16"/>
      <c r="HL1436" s="16"/>
      <c r="HM1436" s="16"/>
      <c r="HN1436" s="16"/>
      <c r="HO1436" s="16"/>
      <c r="HP1436" s="16"/>
      <c r="HQ1436" s="16"/>
      <c r="HR1436" s="16"/>
      <c r="HS1436" s="16"/>
      <c r="HT1436" s="16"/>
      <c r="HU1436" s="16"/>
      <c r="HV1436" s="16"/>
      <c r="HW1436" s="16"/>
      <c r="HX1436" s="16"/>
      <c r="HY1436" s="16"/>
      <c r="HZ1436" s="16"/>
      <c r="IA1436" s="16"/>
      <c r="IB1436" s="16"/>
      <c r="IC1436" s="16"/>
      <c r="ID1436" s="16"/>
      <c r="IE1436" s="16"/>
      <c r="IF1436" s="16"/>
      <c r="IG1436" s="16"/>
      <c r="IH1436" s="16"/>
      <c r="II1436" s="16"/>
      <c r="IJ1436" s="16"/>
      <c r="IK1436" s="16"/>
      <c r="IL1436" s="16"/>
      <c r="IM1436" s="16"/>
      <c r="IN1436" s="16"/>
      <c r="IO1436" s="16"/>
      <c r="IP1436" s="16"/>
      <c r="IQ1436" s="16"/>
      <c r="IR1436" s="16"/>
      <c r="IS1436" s="16"/>
      <c r="IT1436" s="16"/>
      <c r="IU1436" s="16"/>
      <c r="IV1436" s="16"/>
      <c r="IW1436" s="16"/>
      <c r="IX1436" s="16"/>
      <c r="IY1436" s="16"/>
      <c r="IZ1436" s="16"/>
      <c r="JA1436" s="16"/>
      <c r="JB1436" s="16"/>
      <c r="JC1436" s="16"/>
      <c r="JD1436" s="16"/>
      <c r="JE1436" s="16"/>
      <c r="JF1436" s="16"/>
      <c r="JG1436" s="16"/>
      <c r="JH1436" s="16"/>
      <c r="JI1436" s="16"/>
      <c r="JJ1436" s="16"/>
      <c r="JK1436" s="16"/>
      <c r="JL1436" s="16"/>
      <c r="JM1436" s="16"/>
      <c r="JN1436" s="16"/>
      <c r="JO1436" s="16"/>
      <c r="JP1436" s="16"/>
    </row>
    <row r="1437" spans="2:276" s="18" customFormat="1" ht="15.75" customHeight="1" x14ac:dyDescent="0.25">
      <c r="B1437" s="16"/>
      <c r="C1437" s="16"/>
      <c r="D1437" s="16"/>
      <c r="E1437" s="16"/>
      <c r="F1437" s="16"/>
      <c r="G1437" s="16"/>
      <c r="H1437" s="16"/>
      <c r="I1437" s="16"/>
      <c r="J1437" s="16"/>
      <c r="K1437" s="16"/>
      <c r="L1437" s="16"/>
      <c r="M1437" s="16"/>
      <c r="N1437" s="16"/>
      <c r="O1437" s="16"/>
      <c r="P1437" s="16"/>
      <c r="Q1437" s="16"/>
      <c r="R1437" s="16"/>
      <c r="S1437" s="16"/>
      <c r="T1437" s="16"/>
      <c r="U1437" s="16"/>
      <c r="V1437" s="16"/>
      <c r="W1437" s="16"/>
      <c r="X1437" s="16"/>
      <c r="Y1437" s="16"/>
      <c r="Z1437" s="16"/>
      <c r="AA1437" s="16"/>
      <c r="AB1437" s="16"/>
      <c r="AC1437" s="16"/>
      <c r="AD1437" s="16"/>
      <c r="AE1437" s="16"/>
      <c r="AF1437" s="16"/>
      <c r="AG1437" s="16"/>
      <c r="AH1437" s="16"/>
      <c r="AI1437" s="16"/>
      <c r="AJ1437" s="16"/>
      <c r="AK1437" s="16"/>
      <c r="AL1437" s="16"/>
      <c r="AM1437" s="16"/>
      <c r="AN1437" s="16"/>
      <c r="AO1437" s="16"/>
      <c r="AP1437" s="16"/>
      <c r="AQ1437" s="16"/>
      <c r="AR1437" s="16"/>
      <c r="AS1437" s="16"/>
      <c r="AT1437" s="16"/>
      <c r="AU1437" s="16"/>
      <c r="AV1437" s="16"/>
      <c r="AW1437" s="16"/>
      <c r="AX1437" s="16"/>
      <c r="AY1437" s="16"/>
      <c r="AZ1437" s="16"/>
      <c r="BA1437" s="16"/>
      <c r="BB1437" s="16"/>
      <c r="BC1437" s="16"/>
      <c r="BD1437" s="16"/>
      <c r="BE1437" s="16"/>
      <c r="BF1437" s="16"/>
      <c r="BG1437" s="16"/>
      <c r="BH1437" s="16"/>
      <c r="BI1437" s="16"/>
      <c r="BJ1437" s="16"/>
      <c r="BK1437" s="16"/>
      <c r="BL1437" s="16"/>
      <c r="BM1437" s="16"/>
      <c r="BN1437" s="16"/>
      <c r="BO1437" s="16"/>
      <c r="BP1437" s="16"/>
      <c r="BQ1437" s="16"/>
      <c r="BR1437" s="16"/>
      <c r="BS1437" s="16"/>
      <c r="BT1437" s="16"/>
      <c r="BU1437" s="16"/>
      <c r="BV1437" s="16"/>
      <c r="BW1437" s="16"/>
      <c r="BX1437" s="16"/>
      <c r="BY1437" s="16"/>
      <c r="BZ1437" s="16"/>
      <c r="CA1437" s="16"/>
      <c r="CB1437" s="16"/>
      <c r="CC1437" s="16"/>
      <c r="CD1437" s="16"/>
      <c r="CE1437" s="16"/>
      <c r="CF1437" s="16"/>
      <c r="CG1437" s="16"/>
      <c r="CH1437" s="16"/>
      <c r="CI1437" s="16"/>
      <c r="CJ1437" s="16"/>
      <c r="CK1437" s="16"/>
      <c r="CL1437" s="16"/>
      <c r="CM1437" s="16"/>
      <c r="CN1437" s="16"/>
      <c r="CO1437" s="16"/>
      <c r="CP1437" s="16"/>
      <c r="CQ1437" s="16"/>
      <c r="CR1437" s="16"/>
      <c r="CS1437" s="16"/>
      <c r="CT1437" s="16"/>
      <c r="CU1437" s="16"/>
      <c r="CV1437" s="16"/>
      <c r="CW1437" s="16"/>
      <c r="CX1437" s="16"/>
      <c r="CY1437" s="16"/>
      <c r="CZ1437" s="16"/>
      <c r="DA1437" s="16"/>
      <c r="DB1437" s="16"/>
      <c r="DC1437" s="16"/>
      <c r="DD1437" s="16"/>
      <c r="DE1437" s="16"/>
      <c r="DF1437" s="16"/>
      <c r="DG1437" s="16"/>
      <c r="DH1437" s="16"/>
      <c r="DI1437" s="16"/>
      <c r="DJ1437" s="16"/>
      <c r="DK1437" s="16"/>
      <c r="DL1437" s="16"/>
      <c r="DM1437" s="16"/>
      <c r="DN1437" s="16"/>
      <c r="DO1437" s="16"/>
      <c r="DP1437" s="16"/>
      <c r="DQ1437" s="16"/>
      <c r="DR1437" s="16"/>
      <c r="DS1437" s="16"/>
      <c r="DT1437" s="16"/>
      <c r="DU1437" s="16"/>
      <c r="DV1437" s="16"/>
      <c r="DW1437" s="16"/>
      <c r="DX1437" s="16"/>
      <c r="DY1437" s="16"/>
      <c r="DZ1437" s="16"/>
      <c r="EA1437" s="16"/>
      <c r="EB1437" s="16"/>
      <c r="EC1437" s="16"/>
      <c r="ED1437" s="16"/>
      <c r="EE1437" s="16"/>
      <c r="EF1437" s="16"/>
      <c r="EG1437" s="16"/>
      <c r="EH1437" s="16"/>
      <c r="EI1437" s="16"/>
      <c r="EJ1437" s="16"/>
      <c r="EK1437" s="16"/>
      <c r="EL1437" s="16"/>
      <c r="EM1437" s="16"/>
      <c r="EN1437" s="16"/>
      <c r="EO1437" s="16"/>
      <c r="EP1437" s="16"/>
      <c r="EQ1437" s="16"/>
      <c r="ER1437" s="16"/>
      <c r="ES1437" s="16"/>
      <c r="ET1437" s="16"/>
      <c r="EU1437" s="16"/>
      <c r="EV1437" s="16"/>
      <c r="EW1437" s="16"/>
      <c r="EX1437" s="16"/>
      <c r="EY1437" s="16"/>
      <c r="EZ1437" s="16"/>
      <c r="FA1437" s="16"/>
      <c r="FB1437" s="16"/>
      <c r="FC1437" s="16"/>
      <c r="FD1437" s="16"/>
      <c r="FE1437" s="16"/>
      <c r="FF1437" s="16"/>
      <c r="FG1437" s="16"/>
      <c r="FH1437" s="16"/>
      <c r="FI1437" s="16"/>
      <c r="FJ1437" s="16"/>
      <c r="FK1437" s="16"/>
      <c r="FL1437" s="16"/>
      <c r="FM1437" s="16"/>
      <c r="FN1437" s="16"/>
      <c r="FO1437" s="16"/>
      <c r="FP1437" s="16"/>
      <c r="FQ1437" s="16"/>
      <c r="FR1437" s="16"/>
      <c r="FS1437" s="16"/>
      <c r="FT1437" s="16"/>
      <c r="FU1437" s="16"/>
      <c r="FV1437" s="16"/>
      <c r="FW1437" s="16"/>
      <c r="FX1437" s="16"/>
      <c r="FY1437" s="16"/>
      <c r="FZ1437" s="16"/>
      <c r="GA1437" s="16"/>
      <c r="GB1437" s="16"/>
      <c r="GC1437" s="16"/>
      <c r="GD1437" s="16"/>
      <c r="GE1437" s="16"/>
      <c r="GF1437" s="16"/>
      <c r="GG1437" s="16"/>
      <c r="GH1437" s="16"/>
      <c r="GI1437" s="16"/>
      <c r="GJ1437" s="16"/>
      <c r="GK1437" s="16"/>
      <c r="GL1437" s="16"/>
      <c r="GM1437" s="16"/>
      <c r="GN1437" s="16"/>
      <c r="GO1437" s="16"/>
      <c r="GP1437" s="16"/>
      <c r="GQ1437" s="16"/>
      <c r="GR1437" s="16"/>
      <c r="GS1437" s="16"/>
      <c r="GT1437" s="16"/>
      <c r="GU1437" s="16"/>
      <c r="GV1437" s="16"/>
      <c r="GW1437" s="16"/>
      <c r="GX1437" s="16"/>
      <c r="GY1437" s="16"/>
      <c r="GZ1437" s="16"/>
      <c r="HA1437" s="16"/>
      <c r="HB1437" s="16"/>
      <c r="HC1437" s="16"/>
      <c r="HD1437" s="16"/>
      <c r="HE1437" s="16"/>
      <c r="HF1437" s="16"/>
      <c r="HG1437" s="16"/>
      <c r="HH1437" s="16"/>
      <c r="HI1437" s="16"/>
      <c r="HJ1437" s="16"/>
      <c r="HK1437" s="16"/>
      <c r="HL1437" s="16"/>
      <c r="HM1437" s="16"/>
      <c r="HN1437" s="16"/>
      <c r="HO1437" s="16"/>
      <c r="HP1437" s="16"/>
      <c r="HQ1437" s="16"/>
      <c r="HR1437" s="16"/>
      <c r="HS1437" s="16"/>
      <c r="HT1437" s="16"/>
      <c r="HU1437" s="16"/>
      <c r="HV1437" s="16"/>
      <c r="HW1437" s="16"/>
      <c r="HX1437" s="16"/>
      <c r="HY1437" s="16"/>
      <c r="HZ1437" s="16"/>
      <c r="IA1437" s="16"/>
      <c r="IB1437" s="16"/>
      <c r="IC1437" s="16"/>
      <c r="ID1437" s="16"/>
      <c r="IE1437" s="16"/>
      <c r="IF1437" s="16"/>
      <c r="IG1437" s="16"/>
      <c r="IH1437" s="16"/>
      <c r="II1437" s="16"/>
      <c r="IJ1437" s="16"/>
      <c r="IK1437" s="16"/>
      <c r="IL1437" s="16"/>
      <c r="IM1437" s="16"/>
      <c r="IN1437" s="16"/>
      <c r="IO1437" s="16"/>
      <c r="IP1437" s="16"/>
      <c r="IQ1437" s="16"/>
      <c r="IR1437" s="16"/>
      <c r="IS1437" s="16"/>
      <c r="IT1437" s="16"/>
      <c r="IU1437" s="16"/>
      <c r="IV1437" s="16"/>
      <c r="IW1437" s="16"/>
      <c r="IX1437" s="16"/>
      <c r="IY1437" s="16"/>
      <c r="IZ1437" s="16"/>
      <c r="JA1437" s="16"/>
      <c r="JB1437" s="16"/>
      <c r="JC1437" s="16"/>
      <c r="JD1437" s="16"/>
      <c r="JE1437" s="16"/>
      <c r="JF1437" s="16"/>
      <c r="JG1437" s="16"/>
      <c r="JH1437" s="16"/>
      <c r="JI1437" s="16"/>
      <c r="JJ1437" s="16"/>
      <c r="JK1437" s="16"/>
      <c r="JL1437" s="16"/>
      <c r="JM1437" s="16"/>
      <c r="JN1437" s="16"/>
      <c r="JO1437" s="16"/>
      <c r="JP1437" s="16"/>
    </row>
    <row r="1438" spans="2:276" s="18" customFormat="1" ht="15.75" customHeight="1" x14ac:dyDescent="0.25">
      <c r="B1438" s="16"/>
      <c r="C1438" s="16"/>
      <c r="D1438" s="16"/>
      <c r="E1438" s="16"/>
      <c r="F1438" s="16"/>
      <c r="G1438" s="16"/>
      <c r="H1438" s="16"/>
      <c r="I1438" s="16"/>
      <c r="J1438" s="16"/>
      <c r="K1438" s="16"/>
      <c r="L1438" s="16"/>
      <c r="M1438" s="16"/>
      <c r="N1438" s="16"/>
      <c r="O1438" s="16"/>
      <c r="P1438" s="16"/>
      <c r="Q1438" s="16"/>
      <c r="R1438" s="16"/>
      <c r="S1438" s="16"/>
      <c r="T1438" s="16"/>
      <c r="U1438" s="16"/>
      <c r="V1438" s="16"/>
      <c r="W1438" s="16"/>
      <c r="X1438" s="16"/>
      <c r="Y1438" s="16"/>
      <c r="Z1438" s="16"/>
      <c r="AA1438" s="16"/>
      <c r="AB1438" s="16"/>
      <c r="AC1438" s="16"/>
      <c r="AD1438" s="16"/>
      <c r="AE1438" s="16"/>
      <c r="AF1438" s="16"/>
      <c r="AG1438" s="16"/>
      <c r="AH1438" s="16"/>
      <c r="AI1438" s="16"/>
      <c r="AJ1438" s="16"/>
      <c r="AK1438" s="16"/>
      <c r="AL1438" s="16"/>
      <c r="AM1438" s="16"/>
      <c r="AN1438" s="16"/>
      <c r="AO1438" s="16"/>
      <c r="AP1438" s="16"/>
      <c r="AQ1438" s="16"/>
      <c r="AR1438" s="16"/>
      <c r="AS1438" s="16"/>
      <c r="AT1438" s="16"/>
      <c r="AU1438" s="16"/>
      <c r="AV1438" s="16"/>
      <c r="AW1438" s="16"/>
      <c r="AX1438" s="16"/>
      <c r="AY1438" s="16"/>
      <c r="AZ1438" s="16"/>
      <c r="BA1438" s="16"/>
      <c r="BB1438" s="16"/>
      <c r="BC1438" s="16"/>
      <c r="BD1438" s="16"/>
      <c r="BE1438" s="16"/>
      <c r="BF1438" s="16"/>
      <c r="BG1438" s="16"/>
      <c r="BH1438" s="16"/>
      <c r="BI1438" s="16"/>
      <c r="BJ1438" s="16"/>
      <c r="BK1438" s="16"/>
      <c r="BL1438" s="16"/>
      <c r="BM1438" s="16"/>
      <c r="BN1438" s="16"/>
      <c r="BO1438" s="16"/>
      <c r="BP1438" s="16"/>
      <c r="BQ1438" s="16"/>
      <c r="BR1438" s="16"/>
      <c r="BS1438" s="16"/>
      <c r="BT1438" s="16"/>
      <c r="BU1438" s="16"/>
      <c r="BV1438" s="16"/>
      <c r="BW1438" s="16"/>
      <c r="BX1438" s="16"/>
      <c r="BY1438" s="16"/>
      <c r="BZ1438" s="16"/>
      <c r="CA1438" s="16"/>
      <c r="CB1438" s="16"/>
      <c r="CC1438" s="16"/>
      <c r="CD1438" s="16"/>
      <c r="CE1438" s="16"/>
      <c r="CF1438" s="16"/>
      <c r="CG1438" s="16"/>
      <c r="CH1438" s="16"/>
      <c r="CI1438" s="16"/>
      <c r="CJ1438" s="16"/>
      <c r="CK1438" s="16"/>
      <c r="CL1438" s="16"/>
      <c r="CM1438" s="16"/>
      <c r="CN1438" s="16"/>
      <c r="CO1438" s="16"/>
      <c r="CP1438" s="16"/>
      <c r="CQ1438" s="16"/>
      <c r="CR1438" s="16"/>
      <c r="CS1438" s="16"/>
      <c r="CT1438" s="16"/>
      <c r="CU1438" s="16"/>
      <c r="CV1438" s="16"/>
      <c r="CW1438" s="16"/>
      <c r="CX1438" s="16"/>
      <c r="CY1438" s="16"/>
      <c r="CZ1438" s="16"/>
      <c r="DA1438" s="16"/>
      <c r="DB1438" s="16"/>
      <c r="DC1438" s="16"/>
      <c r="DD1438" s="16"/>
      <c r="DE1438" s="16"/>
      <c r="DF1438" s="16"/>
      <c r="DG1438" s="16"/>
      <c r="DH1438" s="16"/>
      <c r="DI1438" s="16"/>
      <c r="DJ1438" s="16"/>
      <c r="DK1438" s="16"/>
      <c r="DL1438" s="16"/>
      <c r="DM1438" s="16"/>
      <c r="DN1438" s="16"/>
      <c r="DO1438" s="16"/>
      <c r="DP1438" s="16"/>
      <c r="DQ1438" s="16"/>
      <c r="DR1438" s="16"/>
      <c r="DS1438" s="16"/>
      <c r="DT1438" s="16"/>
      <c r="DU1438" s="16"/>
      <c r="DV1438" s="16"/>
      <c r="DW1438" s="16"/>
      <c r="DX1438" s="16"/>
      <c r="DY1438" s="16"/>
      <c r="DZ1438" s="16"/>
      <c r="EA1438" s="16"/>
      <c r="EB1438" s="16"/>
      <c r="EC1438" s="16"/>
      <c r="ED1438" s="16"/>
      <c r="EE1438" s="16"/>
      <c r="EF1438" s="16"/>
      <c r="EG1438" s="16"/>
      <c r="EH1438" s="16"/>
      <c r="EI1438" s="16"/>
      <c r="EJ1438" s="16"/>
      <c r="EK1438" s="16"/>
      <c r="EL1438" s="16"/>
      <c r="EM1438" s="16"/>
      <c r="EN1438" s="16"/>
      <c r="EO1438" s="16"/>
      <c r="EP1438" s="16"/>
      <c r="EQ1438" s="16"/>
      <c r="ER1438" s="16"/>
      <c r="ES1438" s="16"/>
      <c r="ET1438" s="16"/>
      <c r="EU1438" s="16"/>
      <c r="EV1438" s="16"/>
      <c r="EW1438" s="16"/>
      <c r="EX1438" s="16"/>
      <c r="EY1438" s="16"/>
      <c r="EZ1438" s="16"/>
      <c r="FA1438" s="16"/>
      <c r="FB1438" s="16"/>
      <c r="FC1438" s="16"/>
      <c r="FD1438" s="16"/>
      <c r="FE1438" s="16"/>
      <c r="FF1438" s="16"/>
      <c r="FG1438" s="16"/>
      <c r="FH1438" s="16"/>
      <c r="FI1438" s="16"/>
      <c r="FJ1438" s="16"/>
      <c r="FK1438" s="16"/>
      <c r="FL1438" s="16"/>
      <c r="FM1438" s="16"/>
      <c r="FN1438" s="16"/>
      <c r="FO1438" s="16"/>
      <c r="FP1438" s="16"/>
      <c r="FQ1438" s="16"/>
      <c r="FR1438" s="16"/>
      <c r="FS1438" s="16"/>
      <c r="FT1438" s="16"/>
      <c r="FU1438" s="16"/>
      <c r="FV1438" s="16"/>
      <c r="FW1438" s="16"/>
      <c r="FX1438" s="16"/>
      <c r="FY1438" s="16"/>
      <c r="FZ1438" s="16"/>
      <c r="GA1438" s="16"/>
      <c r="GB1438" s="16"/>
      <c r="GC1438" s="16"/>
      <c r="GD1438" s="16"/>
      <c r="GE1438" s="16"/>
      <c r="GF1438" s="16"/>
      <c r="GG1438" s="16"/>
      <c r="GH1438" s="16"/>
      <c r="GI1438" s="16"/>
      <c r="GJ1438" s="16"/>
      <c r="GK1438" s="16"/>
      <c r="GL1438" s="16"/>
      <c r="GM1438" s="16"/>
      <c r="GN1438" s="16"/>
      <c r="GO1438" s="16"/>
      <c r="GP1438" s="16"/>
      <c r="GQ1438" s="16"/>
      <c r="GR1438" s="16"/>
      <c r="GS1438" s="16"/>
      <c r="GT1438" s="16"/>
      <c r="GU1438" s="16"/>
      <c r="GV1438" s="16"/>
      <c r="GW1438" s="16"/>
      <c r="GX1438" s="16"/>
      <c r="GY1438" s="16"/>
      <c r="GZ1438" s="16"/>
      <c r="HA1438" s="16"/>
      <c r="HB1438" s="16"/>
      <c r="HC1438" s="16"/>
      <c r="HD1438" s="16"/>
      <c r="HE1438" s="16"/>
      <c r="HF1438" s="16"/>
      <c r="HG1438" s="16"/>
      <c r="HH1438" s="16"/>
      <c r="HI1438" s="16"/>
      <c r="HJ1438" s="16"/>
      <c r="HK1438" s="16"/>
      <c r="HL1438" s="16"/>
      <c r="HM1438" s="16"/>
      <c r="HN1438" s="16"/>
      <c r="HO1438" s="16"/>
      <c r="HP1438" s="16"/>
      <c r="HQ1438" s="16"/>
      <c r="HR1438" s="16"/>
      <c r="HS1438" s="16"/>
      <c r="HT1438" s="16"/>
      <c r="HU1438" s="16"/>
      <c r="HV1438" s="16"/>
      <c r="HW1438" s="16"/>
      <c r="HX1438" s="16"/>
      <c r="HY1438" s="16"/>
      <c r="HZ1438" s="16"/>
      <c r="IA1438" s="16"/>
      <c r="IB1438" s="16"/>
      <c r="IC1438" s="16"/>
      <c r="ID1438" s="16"/>
      <c r="IE1438" s="16"/>
      <c r="IF1438" s="16"/>
      <c r="IG1438" s="16"/>
      <c r="IH1438" s="16"/>
      <c r="II1438" s="16"/>
      <c r="IJ1438" s="16"/>
      <c r="IK1438" s="16"/>
      <c r="IL1438" s="16"/>
      <c r="IM1438" s="16"/>
      <c r="IN1438" s="16"/>
      <c r="IO1438" s="16"/>
      <c r="IP1438" s="16"/>
      <c r="IQ1438" s="16"/>
      <c r="IR1438" s="16"/>
      <c r="IS1438" s="16"/>
      <c r="IT1438" s="16"/>
      <c r="IU1438" s="16"/>
      <c r="IV1438" s="16"/>
      <c r="IW1438" s="16"/>
      <c r="IX1438" s="16"/>
      <c r="IY1438" s="16"/>
      <c r="IZ1438" s="16"/>
      <c r="JA1438" s="16"/>
      <c r="JB1438" s="16"/>
      <c r="JC1438" s="16"/>
      <c r="JD1438" s="16"/>
      <c r="JE1438" s="16"/>
      <c r="JF1438" s="16"/>
      <c r="JG1438" s="16"/>
      <c r="JH1438" s="16"/>
      <c r="JI1438" s="16"/>
      <c r="JJ1438" s="16"/>
      <c r="JK1438" s="16"/>
      <c r="JL1438" s="16"/>
      <c r="JM1438" s="16"/>
      <c r="JN1438" s="16"/>
      <c r="JO1438" s="16"/>
      <c r="JP1438" s="16"/>
    </row>
    <row r="1439" spans="2:276" s="18" customFormat="1" ht="15.75" customHeight="1" x14ac:dyDescent="0.25">
      <c r="B1439" s="16"/>
      <c r="C1439" s="16"/>
      <c r="D1439" s="16"/>
      <c r="E1439" s="16"/>
      <c r="F1439" s="16"/>
      <c r="G1439" s="16"/>
      <c r="H1439" s="16"/>
      <c r="I1439" s="16"/>
      <c r="J1439" s="16"/>
      <c r="K1439" s="16"/>
      <c r="L1439" s="16"/>
      <c r="M1439" s="16"/>
      <c r="N1439" s="16"/>
      <c r="O1439" s="16"/>
      <c r="P1439" s="16"/>
      <c r="Q1439" s="16"/>
      <c r="R1439" s="16"/>
      <c r="S1439" s="16"/>
      <c r="T1439" s="16"/>
      <c r="U1439" s="16"/>
      <c r="V1439" s="16"/>
      <c r="W1439" s="16"/>
      <c r="X1439" s="16"/>
      <c r="Y1439" s="16"/>
      <c r="Z1439" s="16"/>
      <c r="AA1439" s="16"/>
      <c r="AB1439" s="16"/>
      <c r="AC1439" s="16"/>
      <c r="AD1439" s="16"/>
      <c r="AE1439" s="16"/>
      <c r="AF1439" s="16"/>
      <c r="AG1439" s="16"/>
      <c r="AH1439" s="16"/>
      <c r="AI1439" s="16"/>
      <c r="AJ1439" s="16"/>
      <c r="AK1439" s="16"/>
      <c r="AL1439" s="16"/>
      <c r="AM1439" s="16"/>
      <c r="AN1439" s="16"/>
      <c r="AO1439" s="16"/>
      <c r="AP1439" s="16"/>
      <c r="AQ1439" s="16"/>
      <c r="AR1439" s="16"/>
      <c r="AS1439" s="16"/>
      <c r="AT1439" s="16"/>
      <c r="AU1439" s="16"/>
      <c r="AV1439" s="16"/>
      <c r="AW1439" s="16"/>
      <c r="AX1439" s="16"/>
      <c r="AY1439" s="16"/>
      <c r="AZ1439" s="16"/>
      <c r="BA1439" s="16"/>
      <c r="BB1439" s="16"/>
      <c r="BC1439" s="16"/>
      <c r="BD1439" s="16"/>
      <c r="BE1439" s="16"/>
      <c r="BF1439" s="16"/>
      <c r="BG1439" s="16"/>
      <c r="BH1439" s="16"/>
      <c r="BI1439" s="16"/>
      <c r="BJ1439" s="16"/>
      <c r="BK1439" s="16"/>
      <c r="BL1439" s="16"/>
      <c r="BM1439" s="16"/>
      <c r="BN1439" s="16"/>
      <c r="BO1439" s="16"/>
      <c r="BP1439" s="16"/>
      <c r="BQ1439" s="16"/>
      <c r="BR1439" s="16"/>
      <c r="BS1439" s="16"/>
      <c r="BT1439" s="16"/>
      <c r="BU1439" s="16"/>
      <c r="BV1439" s="16"/>
      <c r="BW1439" s="16"/>
      <c r="BX1439" s="16"/>
      <c r="BY1439" s="16"/>
      <c r="BZ1439" s="16"/>
      <c r="CA1439" s="16"/>
      <c r="CB1439" s="16"/>
      <c r="CC1439" s="16"/>
      <c r="CD1439" s="16"/>
      <c r="CE1439" s="16"/>
      <c r="CF1439" s="16"/>
      <c r="CG1439" s="16"/>
      <c r="CH1439" s="16"/>
      <c r="CI1439" s="16"/>
      <c r="CJ1439" s="16"/>
      <c r="CK1439" s="16"/>
      <c r="CL1439" s="16"/>
      <c r="CM1439" s="16"/>
      <c r="CN1439" s="16"/>
      <c r="CO1439" s="16"/>
      <c r="CP1439" s="16"/>
      <c r="CQ1439" s="16"/>
      <c r="CR1439" s="16"/>
      <c r="CS1439" s="16"/>
      <c r="CT1439" s="16"/>
      <c r="CU1439" s="16"/>
      <c r="CV1439" s="16"/>
      <c r="CW1439" s="16"/>
      <c r="CX1439" s="16"/>
      <c r="CY1439" s="16"/>
      <c r="CZ1439" s="16"/>
      <c r="DA1439" s="16"/>
      <c r="DB1439" s="16"/>
      <c r="DC1439" s="16"/>
      <c r="DD1439" s="16"/>
      <c r="DE1439" s="16"/>
      <c r="DF1439" s="16"/>
      <c r="DG1439" s="16"/>
      <c r="DH1439" s="16"/>
      <c r="DI1439" s="16"/>
      <c r="DJ1439" s="16"/>
      <c r="DK1439" s="16"/>
      <c r="DL1439" s="16"/>
      <c r="DM1439" s="16"/>
      <c r="DN1439" s="16"/>
      <c r="DO1439" s="16"/>
      <c r="DP1439" s="16"/>
      <c r="DQ1439" s="16"/>
      <c r="DR1439" s="16"/>
      <c r="DS1439" s="16"/>
      <c r="DT1439" s="16"/>
      <c r="DU1439" s="16"/>
      <c r="DV1439" s="16"/>
      <c r="DW1439" s="16"/>
      <c r="DX1439" s="16"/>
      <c r="DY1439" s="16"/>
      <c r="DZ1439" s="16"/>
      <c r="EA1439" s="16"/>
      <c r="EB1439" s="16"/>
      <c r="EC1439" s="16"/>
      <c r="ED1439" s="16"/>
      <c r="EE1439" s="16"/>
      <c r="EF1439" s="16"/>
      <c r="EG1439" s="16"/>
      <c r="EH1439" s="16"/>
      <c r="EI1439" s="16"/>
      <c r="EJ1439" s="16"/>
      <c r="EK1439" s="16"/>
      <c r="EL1439" s="16"/>
      <c r="EM1439" s="16"/>
      <c r="EN1439" s="16"/>
      <c r="EO1439" s="16"/>
      <c r="EP1439" s="16"/>
      <c r="EQ1439" s="16"/>
      <c r="ER1439" s="16"/>
      <c r="ES1439" s="16"/>
      <c r="ET1439" s="16"/>
      <c r="EU1439" s="16"/>
      <c r="EV1439" s="16"/>
      <c r="EW1439" s="16"/>
      <c r="EX1439" s="16"/>
      <c r="EY1439" s="16"/>
      <c r="EZ1439" s="16"/>
      <c r="FA1439" s="16"/>
      <c r="FB1439" s="16"/>
      <c r="FC1439" s="16"/>
      <c r="FD1439" s="16"/>
      <c r="FE1439" s="16"/>
      <c r="FF1439" s="16"/>
      <c r="FG1439" s="16"/>
      <c r="FH1439" s="16"/>
      <c r="FI1439" s="16"/>
      <c r="FJ1439" s="16"/>
      <c r="FK1439" s="16"/>
      <c r="FL1439" s="16"/>
      <c r="FM1439" s="16"/>
      <c r="FN1439" s="16"/>
      <c r="FO1439" s="16"/>
      <c r="FP1439" s="16"/>
      <c r="FQ1439" s="16"/>
      <c r="FR1439" s="16"/>
      <c r="FS1439" s="16"/>
      <c r="FT1439" s="16"/>
      <c r="FU1439" s="16"/>
      <c r="FV1439" s="16"/>
      <c r="FW1439" s="16"/>
      <c r="FX1439" s="16"/>
      <c r="FY1439" s="16"/>
      <c r="FZ1439" s="16"/>
      <c r="GA1439" s="16"/>
      <c r="GB1439" s="16"/>
      <c r="GC1439" s="16"/>
      <c r="GD1439" s="16"/>
      <c r="GE1439" s="16"/>
      <c r="GF1439" s="16"/>
      <c r="GG1439" s="16"/>
      <c r="GH1439" s="16"/>
      <c r="GI1439" s="16"/>
      <c r="GJ1439" s="16"/>
      <c r="GK1439" s="16"/>
      <c r="GL1439" s="16"/>
      <c r="GM1439" s="16"/>
      <c r="GN1439" s="16"/>
      <c r="GO1439" s="16"/>
      <c r="GP1439" s="16"/>
      <c r="GQ1439" s="16"/>
      <c r="GR1439" s="16"/>
      <c r="GS1439" s="16"/>
      <c r="GT1439" s="16"/>
      <c r="GU1439" s="16"/>
      <c r="GV1439" s="16"/>
      <c r="GW1439" s="16"/>
      <c r="GX1439" s="16"/>
      <c r="GY1439" s="16"/>
      <c r="GZ1439" s="16"/>
      <c r="HA1439" s="16"/>
      <c r="HB1439" s="16"/>
      <c r="HC1439" s="16"/>
      <c r="HD1439" s="16"/>
      <c r="HE1439" s="16"/>
      <c r="HF1439" s="16"/>
      <c r="HG1439" s="16"/>
      <c r="HH1439" s="16"/>
      <c r="HI1439" s="16"/>
      <c r="HJ1439" s="16"/>
      <c r="HK1439" s="16"/>
      <c r="HL1439" s="16"/>
      <c r="HM1439" s="16"/>
      <c r="HN1439" s="16"/>
      <c r="HO1439" s="16"/>
      <c r="HP1439" s="16"/>
      <c r="HQ1439" s="16"/>
      <c r="HR1439" s="16"/>
      <c r="HS1439" s="16"/>
      <c r="HT1439" s="16"/>
      <c r="HU1439" s="16"/>
      <c r="HV1439" s="16"/>
      <c r="HW1439" s="16"/>
      <c r="HX1439" s="16"/>
      <c r="HY1439" s="16"/>
      <c r="HZ1439" s="16"/>
      <c r="IA1439" s="16"/>
      <c r="IB1439" s="16"/>
      <c r="IC1439" s="16"/>
      <c r="ID1439" s="16"/>
      <c r="IE1439" s="16"/>
      <c r="IF1439" s="16"/>
      <c r="IG1439" s="16"/>
      <c r="IH1439" s="16"/>
      <c r="II1439" s="16"/>
      <c r="IJ1439" s="16"/>
      <c r="IK1439" s="16"/>
      <c r="IL1439" s="16"/>
      <c r="IM1439" s="16"/>
      <c r="IN1439" s="16"/>
      <c r="IO1439" s="16"/>
      <c r="IP1439" s="16"/>
      <c r="IQ1439" s="16"/>
      <c r="IR1439" s="16"/>
      <c r="IS1439" s="16"/>
      <c r="IT1439" s="16"/>
      <c r="IU1439" s="16"/>
      <c r="IV1439" s="16"/>
      <c r="IW1439" s="16"/>
      <c r="IX1439" s="16"/>
      <c r="IY1439" s="16"/>
      <c r="IZ1439" s="16"/>
      <c r="JA1439" s="16"/>
      <c r="JB1439" s="16"/>
      <c r="JC1439" s="16"/>
      <c r="JD1439" s="16"/>
      <c r="JE1439" s="16"/>
      <c r="JF1439" s="16"/>
      <c r="JG1439" s="16"/>
      <c r="JH1439" s="16"/>
      <c r="JI1439" s="16"/>
      <c r="JJ1439" s="16"/>
      <c r="JK1439" s="16"/>
      <c r="JL1439" s="16"/>
      <c r="JM1439" s="16"/>
      <c r="JN1439" s="16"/>
      <c r="JO1439" s="16"/>
      <c r="JP1439" s="16"/>
    </row>
    <row r="1440" spans="2:276" s="18" customFormat="1" ht="15.75" customHeight="1" x14ac:dyDescent="0.25">
      <c r="B1440" s="16"/>
      <c r="C1440" s="16"/>
      <c r="D1440" s="16"/>
      <c r="E1440" s="16"/>
      <c r="F1440" s="16"/>
      <c r="G1440" s="16"/>
      <c r="H1440" s="16"/>
      <c r="I1440" s="16"/>
      <c r="J1440" s="16"/>
      <c r="K1440" s="16"/>
      <c r="L1440" s="16"/>
      <c r="M1440" s="16"/>
      <c r="N1440" s="16"/>
      <c r="O1440" s="16"/>
      <c r="P1440" s="16"/>
      <c r="Q1440" s="16"/>
      <c r="R1440" s="16"/>
      <c r="S1440" s="16"/>
      <c r="T1440" s="16"/>
      <c r="U1440" s="16"/>
      <c r="V1440" s="16"/>
      <c r="W1440" s="16"/>
      <c r="X1440" s="16"/>
      <c r="Y1440" s="16"/>
      <c r="Z1440" s="16"/>
      <c r="AA1440" s="16"/>
      <c r="AB1440" s="16"/>
      <c r="AC1440" s="16"/>
      <c r="AD1440" s="16"/>
      <c r="AE1440" s="16"/>
      <c r="AF1440" s="16"/>
      <c r="AG1440" s="16"/>
      <c r="AH1440" s="16"/>
      <c r="AI1440" s="16"/>
      <c r="AJ1440" s="16"/>
      <c r="AK1440" s="16"/>
      <c r="AL1440" s="16"/>
      <c r="AM1440" s="16"/>
      <c r="AN1440" s="16"/>
      <c r="AO1440" s="16"/>
      <c r="AP1440" s="16"/>
      <c r="AQ1440" s="16"/>
      <c r="AR1440" s="16"/>
      <c r="AS1440" s="16"/>
      <c r="AT1440" s="16"/>
      <c r="AU1440" s="16"/>
      <c r="AV1440" s="16"/>
      <c r="AW1440" s="16"/>
      <c r="AX1440" s="16"/>
      <c r="AY1440" s="16"/>
      <c r="AZ1440" s="16"/>
      <c r="BA1440" s="16"/>
      <c r="BB1440" s="16"/>
      <c r="BC1440" s="16"/>
      <c r="BD1440" s="16"/>
      <c r="BE1440" s="16"/>
      <c r="BF1440" s="16"/>
      <c r="BG1440" s="16"/>
      <c r="BH1440" s="16"/>
      <c r="BI1440" s="16"/>
      <c r="BJ1440" s="16"/>
      <c r="BK1440" s="16"/>
      <c r="BL1440" s="16"/>
      <c r="BM1440" s="16"/>
      <c r="BN1440" s="16"/>
      <c r="BO1440" s="16"/>
      <c r="BP1440" s="16"/>
      <c r="BQ1440" s="16"/>
      <c r="BR1440" s="16"/>
      <c r="BS1440" s="16"/>
      <c r="BT1440" s="16"/>
      <c r="BU1440" s="16"/>
      <c r="BV1440" s="16"/>
      <c r="BW1440" s="16"/>
      <c r="BX1440" s="16"/>
      <c r="BY1440" s="16"/>
      <c r="BZ1440" s="16"/>
      <c r="CA1440" s="16"/>
      <c r="CB1440" s="16"/>
      <c r="CC1440" s="16"/>
      <c r="CD1440" s="16"/>
      <c r="CE1440" s="16"/>
      <c r="CF1440" s="16"/>
      <c r="CG1440" s="16"/>
      <c r="CH1440" s="16"/>
      <c r="CI1440" s="16"/>
      <c r="CJ1440" s="16"/>
      <c r="CK1440" s="16"/>
      <c r="CL1440" s="16"/>
      <c r="CM1440" s="16"/>
      <c r="CN1440" s="16"/>
      <c r="CO1440" s="16"/>
      <c r="CP1440" s="16"/>
      <c r="CQ1440" s="16"/>
      <c r="CR1440" s="16"/>
      <c r="CS1440" s="16"/>
      <c r="CT1440" s="16"/>
      <c r="CU1440" s="16"/>
      <c r="CV1440" s="16"/>
      <c r="CW1440" s="16"/>
      <c r="CX1440" s="16"/>
      <c r="CY1440" s="16"/>
      <c r="CZ1440" s="16"/>
      <c r="DA1440" s="16"/>
      <c r="DB1440" s="16"/>
      <c r="DC1440" s="16"/>
      <c r="DD1440" s="16"/>
      <c r="DE1440" s="16"/>
      <c r="DF1440" s="16"/>
      <c r="DG1440" s="16"/>
      <c r="DH1440" s="16"/>
      <c r="DI1440" s="16"/>
      <c r="DJ1440" s="16"/>
      <c r="DK1440" s="16"/>
      <c r="DL1440" s="16"/>
      <c r="DM1440" s="16"/>
      <c r="DN1440" s="16"/>
      <c r="DO1440" s="16"/>
      <c r="DP1440" s="16"/>
      <c r="DQ1440" s="16"/>
      <c r="DR1440" s="16"/>
      <c r="DS1440" s="16"/>
      <c r="DT1440" s="16"/>
      <c r="DU1440" s="16"/>
      <c r="DV1440" s="16"/>
      <c r="DW1440" s="16"/>
      <c r="DX1440" s="16"/>
      <c r="DY1440" s="16"/>
      <c r="DZ1440" s="16"/>
      <c r="EA1440" s="16"/>
      <c r="EB1440" s="16"/>
      <c r="EC1440" s="16"/>
      <c r="ED1440" s="16"/>
      <c r="EE1440" s="16"/>
      <c r="EF1440" s="16"/>
      <c r="EG1440" s="16"/>
      <c r="EH1440" s="16"/>
      <c r="EI1440" s="16"/>
      <c r="EJ1440" s="16"/>
      <c r="EK1440" s="16"/>
      <c r="EL1440" s="16"/>
      <c r="EM1440" s="16"/>
      <c r="EN1440" s="16"/>
      <c r="EO1440" s="16"/>
      <c r="EP1440" s="16"/>
      <c r="EQ1440" s="16"/>
      <c r="ER1440" s="16"/>
      <c r="ES1440" s="16"/>
      <c r="ET1440" s="16"/>
      <c r="EU1440" s="16"/>
      <c r="EV1440" s="16"/>
      <c r="EW1440" s="16"/>
      <c r="EX1440" s="16"/>
      <c r="EY1440" s="16"/>
      <c r="EZ1440" s="16"/>
      <c r="FA1440" s="16"/>
      <c r="FB1440" s="16"/>
      <c r="FC1440" s="16"/>
      <c r="FD1440" s="16"/>
      <c r="FE1440" s="16"/>
      <c r="FF1440" s="16"/>
      <c r="FG1440" s="16"/>
      <c r="FH1440" s="16"/>
      <c r="FI1440" s="16"/>
      <c r="FJ1440" s="16"/>
      <c r="FK1440" s="16"/>
      <c r="FL1440" s="16"/>
      <c r="FM1440" s="16"/>
      <c r="FN1440" s="16"/>
      <c r="FO1440" s="16"/>
      <c r="FP1440" s="16"/>
      <c r="FQ1440" s="16"/>
      <c r="FR1440" s="16"/>
      <c r="FS1440" s="16"/>
      <c r="FT1440" s="16"/>
      <c r="FU1440" s="16"/>
      <c r="FV1440" s="16"/>
      <c r="FW1440" s="16"/>
      <c r="FX1440" s="16"/>
      <c r="FY1440" s="16"/>
      <c r="FZ1440" s="16"/>
      <c r="GA1440" s="16"/>
      <c r="GB1440" s="16"/>
      <c r="GC1440" s="16"/>
      <c r="GD1440" s="16"/>
      <c r="GE1440" s="16"/>
      <c r="GF1440" s="16"/>
      <c r="GG1440" s="16"/>
      <c r="GH1440" s="16"/>
      <c r="GI1440" s="16"/>
      <c r="GJ1440" s="16"/>
      <c r="GK1440" s="16"/>
      <c r="GL1440" s="16"/>
      <c r="GM1440" s="16"/>
      <c r="GN1440" s="16"/>
      <c r="GO1440" s="16"/>
      <c r="GP1440" s="16"/>
      <c r="GQ1440" s="16"/>
      <c r="GR1440" s="16"/>
      <c r="GS1440" s="16"/>
      <c r="GT1440" s="16"/>
      <c r="GU1440" s="16"/>
      <c r="GV1440" s="16"/>
      <c r="GW1440" s="16"/>
      <c r="GX1440" s="16"/>
      <c r="GY1440" s="16"/>
      <c r="GZ1440" s="16"/>
      <c r="HA1440" s="16"/>
      <c r="HB1440" s="16"/>
      <c r="HC1440" s="16"/>
      <c r="HD1440" s="16"/>
      <c r="HE1440" s="16"/>
      <c r="HF1440" s="16"/>
      <c r="HG1440" s="16"/>
      <c r="HH1440" s="16"/>
      <c r="HI1440" s="16"/>
      <c r="HJ1440" s="16"/>
      <c r="HK1440" s="16"/>
      <c r="HL1440" s="16"/>
      <c r="HM1440" s="16"/>
      <c r="HN1440" s="16"/>
      <c r="HO1440" s="16"/>
      <c r="HP1440" s="16"/>
      <c r="HQ1440" s="16"/>
      <c r="HR1440" s="16"/>
      <c r="HS1440" s="16"/>
      <c r="HT1440" s="16"/>
      <c r="HU1440" s="16"/>
      <c r="HV1440" s="16"/>
      <c r="HW1440" s="16"/>
      <c r="HX1440" s="16"/>
      <c r="HY1440" s="16"/>
      <c r="HZ1440" s="16"/>
      <c r="IA1440" s="16"/>
      <c r="IB1440" s="16"/>
      <c r="IC1440" s="16"/>
      <c r="ID1440" s="16"/>
      <c r="IE1440" s="16"/>
      <c r="IF1440" s="16"/>
      <c r="IG1440" s="16"/>
      <c r="IH1440" s="16"/>
      <c r="II1440" s="16"/>
      <c r="IJ1440" s="16"/>
      <c r="IK1440" s="16"/>
      <c r="IL1440" s="16"/>
      <c r="IM1440" s="16"/>
      <c r="IN1440" s="16"/>
      <c r="IO1440" s="16"/>
      <c r="IP1440" s="16"/>
      <c r="IQ1440" s="16"/>
      <c r="IR1440" s="16"/>
      <c r="IS1440" s="16"/>
      <c r="IT1440" s="16"/>
      <c r="IU1440" s="16"/>
      <c r="IV1440" s="16"/>
      <c r="IW1440" s="16"/>
      <c r="IX1440" s="16"/>
      <c r="IY1440" s="16"/>
      <c r="IZ1440" s="16"/>
      <c r="JA1440" s="16"/>
      <c r="JB1440" s="16"/>
      <c r="JC1440" s="16"/>
      <c r="JD1440" s="16"/>
      <c r="JE1440" s="16"/>
      <c r="JF1440" s="16"/>
      <c r="JG1440" s="16"/>
      <c r="JH1440" s="16"/>
      <c r="JI1440" s="16"/>
      <c r="JJ1440" s="16"/>
      <c r="JK1440" s="16"/>
      <c r="JL1440" s="16"/>
      <c r="JM1440" s="16"/>
      <c r="JN1440" s="16"/>
      <c r="JO1440" s="16"/>
      <c r="JP1440" s="16"/>
    </row>
    <row r="1441" spans="2:276" s="18" customFormat="1" ht="15.75" customHeight="1" x14ac:dyDescent="0.25">
      <c r="B1441" s="16"/>
      <c r="C1441" s="16"/>
      <c r="D1441" s="16"/>
      <c r="E1441" s="16"/>
      <c r="F1441" s="16"/>
      <c r="G1441" s="16"/>
      <c r="H1441" s="16"/>
      <c r="I1441" s="16"/>
      <c r="J1441" s="16"/>
      <c r="K1441" s="16"/>
      <c r="L1441" s="16"/>
      <c r="M1441" s="16"/>
      <c r="N1441" s="16"/>
      <c r="O1441" s="16"/>
      <c r="P1441" s="16"/>
      <c r="Q1441" s="16"/>
      <c r="R1441" s="16"/>
      <c r="S1441" s="16"/>
      <c r="T1441" s="16"/>
      <c r="U1441" s="16"/>
      <c r="V1441" s="16"/>
      <c r="W1441" s="16"/>
      <c r="X1441" s="16"/>
      <c r="Y1441" s="16"/>
      <c r="Z1441" s="16"/>
      <c r="AA1441" s="16"/>
      <c r="AB1441" s="16"/>
      <c r="AC1441" s="16"/>
      <c r="AD1441" s="16"/>
      <c r="AE1441" s="16"/>
      <c r="AF1441" s="16"/>
      <c r="AG1441" s="16"/>
      <c r="AH1441" s="16"/>
      <c r="AI1441" s="16"/>
      <c r="AJ1441" s="16"/>
      <c r="AK1441" s="16"/>
      <c r="AL1441" s="16"/>
      <c r="AM1441" s="16"/>
      <c r="AN1441" s="16"/>
      <c r="AO1441" s="16"/>
      <c r="AP1441" s="16"/>
      <c r="AQ1441" s="16"/>
      <c r="AR1441" s="16"/>
      <c r="AS1441" s="16"/>
      <c r="AT1441" s="16"/>
      <c r="AU1441" s="16"/>
      <c r="AV1441" s="16"/>
      <c r="AW1441" s="16"/>
      <c r="AX1441" s="16"/>
      <c r="AY1441" s="16"/>
      <c r="AZ1441" s="16"/>
      <c r="BA1441" s="16"/>
      <c r="BB1441" s="16"/>
      <c r="BC1441" s="16"/>
      <c r="BD1441" s="16"/>
      <c r="BE1441" s="16"/>
      <c r="BF1441" s="16"/>
      <c r="BG1441" s="16"/>
      <c r="BH1441" s="16"/>
      <c r="BI1441" s="16"/>
      <c r="BJ1441" s="16"/>
      <c r="BK1441" s="16"/>
      <c r="BL1441" s="16"/>
      <c r="BM1441" s="16"/>
      <c r="BN1441" s="16"/>
      <c r="BO1441" s="16"/>
      <c r="BP1441" s="16"/>
      <c r="BQ1441" s="16"/>
      <c r="BR1441" s="16"/>
      <c r="BS1441" s="16"/>
      <c r="BT1441" s="16"/>
      <c r="BU1441" s="16"/>
      <c r="BV1441" s="16"/>
      <c r="BW1441" s="16"/>
      <c r="BX1441" s="16"/>
      <c r="BY1441" s="16"/>
      <c r="BZ1441" s="16"/>
      <c r="CA1441" s="16"/>
      <c r="CB1441" s="16"/>
      <c r="CC1441" s="16"/>
      <c r="CD1441" s="16"/>
      <c r="CE1441" s="16"/>
      <c r="CF1441" s="16"/>
      <c r="CG1441" s="16"/>
      <c r="CH1441" s="16"/>
      <c r="CI1441" s="16"/>
      <c r="CJ1441" s="16"/>
      <c r="CK1441" s="16"/>
      <c r="CL1441" s="16"/>
      <c r="CM1441" s="16"/>
      <c r="CN1441" s="16"/>
      <c r="CO1441" s="16"/>
      <c r="CP1441" s="16"/>
      <c r="CQ1441" s="16"/>
      <c r="CR1441" s="16"/>
      <c r="CS1441" s="16"/>
      <c r="CT1441" s="16"/>
      <c r="CU1441" s="16"/>
      <c r="CV1441" s="16"/>
      <c r="CW1441" s="16"/>
      <c r="CX1441" s="16"/>
      <c r="CY1441" s="16"/>
      <c r="CZ1441" s="16"/>
      <c r="DA1441" s="16"/>
      <c r="DB1441" s="16"/>
      <c r="DC1441" s="16"/>
      <c r="DD1441" s="16"/>
      <c r="DE1441" s="16"/>
      <c r="DF1441" s="16"/>
      <c r="DG1441" s="16"/>
      <c r="DH1441" s="16"/>
      <c r="DI1441" s="16"/>
      <c r="DJ1441" s="16"/>
      <c r="DK1441" s="16"/>
      <c r="DL1441" s="16"/>
      <c r="DM1441" s="16"/>
      <c r="DN1441" s="16"/>
      <c r="DO1441" s="16"/>
      <c r="DP1441" s="16"/>
      <c r="DQ1441" s="16"/>
      <c r="DR1441" s="16"/>
      <c r="DS1441" s="16"/>
      <c r="DT1441" s="16"/>
      <c r="DU1441" s="16"/>
      <c r="DV1441" s="16"/>
      <c r="DW1441" s="16"/>
      <c r="DX1441" s="16"/>
      <c r="DY1441" s="16"/>
      <c r="DZ1441" s="16"/>
      <c r="EA1441" s="16"/>
      <c r="EB1441" s="16"/>
      <c r="EC1441" s="16"/>
      <c r="ED1441" s="16"/>
      <c r="EE1441" s="16"/>
      <c r="EF1441" s="16"/>
      <c r="EG1441" s="16"/>
      <c r="EH1441" s="16"/>
      <c r="EI1441" s="16"/>
      <c r="EJ1441" s="16"/>
      <c r="EK1441" s="16"/>
      <c r="EL1441" s="16"/>
      <c r="EM1441" s="16"/>
      <c r="EN1441" s="16"/>
      <c r="EO1441" s="16"/>
      <c r="EP1441" s="16"/>
      <c r="EQ1441" s="16"/>
      <c r="ER1441" s="16"/>
      <c r="ES1441" s="16"/>
      <c r="ET1441" s="16"/>
      <c r="EU1441" s="16"/>
      <c r="EV1441" s="16"/>
      <c r="EW1441" s="16"/>
      <c r="EX1441" s="16"/>
      <c r="EY1441" s="16"/>
      <c r="EZ1441" s="16"/>
      <c r="FA1441" s="16"/>
      <c r="FB1441" s="16"/>
      <c r="FC1441" s="16"/>
      <c r="FD1441" s="16"/>
      <c r="FE1441" s="16"/>
      <c r="FF1441" s="16"/>
      <c r="FG1441" s="16"/>
      <c r="FH1441" s="16"/>
      <c r="FI1441" s="16"/>
      <c r="FJ1441" s="16"/>
      <c r="FK1441" s="16"/>
      <c r="FL1441" s="16"/>
      <c r="FM1441" s="16"/>
      <c r="FN1441" s="16"/>
      <c r="FO1441" s="16"/>
      <c r="FP1441" s="16"/>
      <c r="FQ1441" s="16"/>
      <c r="FR1441" s="16"/>
      <c r="FS1441" s="16"/>
      <c r="FT1441" s="16"/>
      <c r="FU1441" s="16"/>
      <c r="FV1441" s="16"/>
      <c r="FW1441" s="16"/>
      <c r="FX1441" s="16"/>
      <c r="FY1441" s="16"/>
      <c r="FZ1441" s="16"/>
      <c r="GA1441" s="16"/>
      <c r="GB1441" s="16"/>
      <c r="GC1441" s="16"/>
      <c r="GD1441" s="16"/>
      <c r="GE1441" s="16"/>
      <c r="GF1441" s="16"/>
      <c r="GG1441" s="16"/>
      <c r="GH1441" s="16"/>
      <c r="GI1441" s="16"/>
      <c r="GJ1441" s="16"/>
      <c r="GK1441" s="16"/>
      <c r="GL1441" s="16"/>
      <c r="GM1441" s="16"/>
      <c r="GN1441" s="16"/>
      <c r="GO1441" s="16"/>
      <c r="GP1441" s="16"/>
      <c r="GQ1441" s="16"/>
      <c r="GR1441" s="16"/>
      <c r="GS1441" s="16"/>
      <c r="GT1441" s="16"/>
      <c r="GU1441" s="16"/>
      <c r="GV1441" s="16"/>
      <c r="GW1441" s="16"/>
      <c r="GX1441" s="16"/>
      <c r="GY1441" s="16"/>
      <c r="GZ1441" s="16"/>
      <c r="HA1441" s="16"/>
      <c r="HB1441" s="16"/>
      <c r="HC1441" s="16"/>
      <c r="HD1441" s="16"/>
      <c r="HE1441" s="16"/>
      <c r="HF1441" s="16"/>
      <c r="HG1441" s="16"/>
      <c r="HH1441" s="16"/>
      <c r="HI1441" s="16"/>
      <c r="HJ1441" s="16"/>
      <c r="HK1441" s="16"/>
      <c r="HL1441" s="16"/>
      <c r="HM1441" s="16"/>
      <c r="HN1441" s="16"/>
      <c r="HO1441" s="16"/>
      <c r="HP1441" s="16"/>
      <c r="HQ1441" s="16"/>
      <c r="HR1441" s="16"/>
      <c r="HS1441" s="16"/>
      <c r="HT1441" s="16"/>
      <c r="HU1441" s="16"/>
      <c r="HV1441" s="16"/>
      <c r="HW1441" s="16"/>
      <c r="HX1441" s="16"/>
      <c r="HY1441" s="16"/>
      <c r="HZ1441" s="16"/>
      <c r="IA1441" s="16"/>
      <c r="IB1441" s="16"/>
      <c r="IC1441" s="16"/>
      <c r="ID1441" s="16"/>
      <c r="IE1441" s="16"/>
      <c r="IF1441" s="16"/>
      <c r="IG1441" s="16"/>
      <c r="IH1441" s="16"/>
      <c r="II1441" s="16"/>
      <c r="IJ1441" s="16"/>
      <c r="IK1441" s="16"/>
      <c r="IL1441" s="16"/>
      <c r="IM1441" s="16"/>
      <c r="IN1441" s="16"/>
      <c r="IO1441" s="16"/>
      <c r="IP1441" s="16"/>
      <c r="IQ1441" s="16"/>
      <c r="IR1441" s="16"/>
      <c r="IS1441" s="16"/>
      <c r="IT1441" s="16"/>
      <c r="IU1441" s="16"/>
      <c r="IV1441" s="16"/>
      <c r="IW1441" s="16"/>
      <c r="IX1441" s="16"/>
      <c r="IY1441" s="16"/>
      <c r="IZ1441" s="16"/>
      <c r="JA1441" s="16"/>
      <c r="JB1441" s="16"/>
      <c r="JC1441" s="16"/>
      <c r="JD1441" s="16"/>
      <c r="JE1441" s="16"/>
      <c r="JF1441" s="16"/>
      <c r="JG1441" s="16"/>
      <c r="JH1441" s="16"/>
      <c r="JI1441" s="16"/>
      <c r="JJ1441" s="16"/>
      <c r="JK1441" s="16"/>
      <c r="JL1441" s="16"/>
      <c r="JM1441" s="16"/>
      <c r="JN1441" s="16"/>
      <c r="JO1441" s="16"/>
      <c r="JP1441" s="16"/>
    </row>
    <row r="1442" spans="2:276" s="18" customFormat="1" ht="15.75" customHeight="1" x14ac:dyDescent="0.25">
      <c r="B1442" s="16"/>
      <c r="C1442" s="16"/>
      <c r="D1442" s="16"/>
      <c r="E1442" s="16"/>
      <c r="F1442" s="16"/>
      <c r="G1442" s="16"/>
      <c r="H1442" s="16"/>
      <c r="I1442" s="16"/>
      <c r="J1442" s="16"/>
      <c r="K1442" s="16"/>
      <c r="L1442" s="16"/>
      <c r="M1442" s="16"/>
      <c r="N1442" s="16"/>
      <c r="O1442" s="16"/>
      <c r="P1442" s="16"/>
      <c r="Q1442" s="16"/>
      <c r="R1442" s="16"/>
      <c r="S1442" s="16"/>
      <c r="T1442" s="16"/>
      <c r="U1442" s="16"/>
      <c r="V1442" s="16"/>
      <c r="W1442" s="16"/>
      <c r="X1442" s="16"/>
      <c r="Y1442" s="16"/>
      <c r="Z1442" s="16"/>
      <c r="AA1442" s="16"/>
      <c r="AB1442" s="16"/>
      <c r="AC1442" s="16"/>
      <c r="AD1442" s="16"/>
      <c r="AE1442" s="16"/>
      <c r="AF1442" s="16"/>
      <c r="AG1442" s="16"/>
      <c r="AH1442" s="16"/>
      <c r="AI1442" s="16"/>
      <c r="AJ1442" s="16"/>
      <c r="AK1442" s="16"/>
      <c r="AL1442" s="16"/>
      <c r="AM1442" s="16"/>
      <c r="AN1442" s="16"/>
      <c r="AO1442" s="16"/>
      <c r="AP1442" s="16"/>
      <c r="AQ1442" s="16"/>
      <c r="AR1442" s="16"/>
      <c r="AS1442" s="16"/>
      <c r="AT1442" s="16"/>
      <c r="AU1442" s="16"/>
      <c r="AV1442" s="16"/>
      <c r="AW1442" s="16"/>
      <c r="AX1442" s="16"/>
      <c r="AY1442" s="16"/>
      <c r="AZ1442" s="16"/>
      <c r="BA1442" s="16"/>
      <c r="BB1442" s="16"/>
      <c r="BC1442" s="16"/>
      <c r="BD1442" s="16"/>
      <c r="BE1442" s="16"/>
      <c r="BF1442" s="16"/>
      <c r="BG1442" s="16"/>
      <c r="BH1442" s="16"/>
      <c r="BI1442" s="16"/>
      <c r="BJ1442" s="16"/>
      <c r="BK1442" s="16"/>
      <c r="BL1442" s="16"/>
      <c r="BM1442" s="16"/>
      <c r="BN1442" s="16"/>
      <c r="BO1442" s="16"/>
      <c r="BP1442" s="16"/>
      <c r="BQ1442" s="16"/>
      <c r="BR1442" s="16"/>
      <c r="BS1442" s="16"/>
      <c r="BT1442" s="16"/>
      <c r="BU1442" s="16"/>
      <c r="BV1442" s="16"/>
      <c r="BW1442" s="16"/>
      <c r="BX1442" s="16"/>
      <c r="BY1442" s="16"/>
      <c r="BZ1442" s="16"/>
      <c r="CA1442" s="16"/>
      <c r="CB1442" s="16"/>
      <c r="CC1442" s="16"/>
      <c r="CD1442" s="16"/>
      <c r="CE1442" s="16"/>
      <c r="CF1442" s="16"/>
      <c r="CG1442" s="16"/>
      <c r="CH1442" s="16"/>
      <c r="CI1442" s="16"/>
      <c r="CJ1442" s="16"/>
      <c r="CK1442" s="16"/>
      <c r="CL1442" s="16"/>
      <c r="CM1442" s="16"/>
      <c r="CN1442" s="16"/>
      <c r="CO1442" s="16"/>
      <c r="CP1442" s="16"/>
      <c r="CQ1442" s="16"/>
      <c r="CR1442" s="16"/>
      <c r="CS1442" s="16"/>
      <c r="CT1442" s="16"/>
      <c r="CU1442" s="16"/>
      <c r="CV1442" s="16"/>
      <c r="CW1442" s="16"/>
      <c r="CX1442" s="16"/>
      <c r="CY1442" s="16"/>
      <c r="CZ1442" s="16"/>
      <c r="DA1442" s="16"/>
      <c r="DB1442" s="16"/>
      <c r="DC1442" s="16"/>
      <c r="DD1442" s="16"/>
      <c r="DE1442" s="16"/>
      <c r="DF1442" s="16"/>
      <c r="DG1442" s="16"/>
      <c r="DH1442" s="16"/>
      <c r="DI1442" s="16"/>
      <c r="DJ1442" s="16"/>
      <c r="DK1442" s="16"/>
      <c r="DL1442" s="16"/>
      <c r="DM1442" s="16"/>
      <c r="DN1442" s="16"/>
      <c r="DO1442" s="16"/>
      <c r="DP1442" s="16"/>
      <c r="DQ1442" s="16"/>
      <c r="DR1442" s="16"/>
      <c r="DS1442" s="16"/>
      <c r="DT1442" s="16"/>
      <c r="DU1442" s="16"/>
      <c r="DV1442" s="16"/>
      <c r="DW1442" s="16"/>
      <c r="DX1442" s="16"/>
      <c r="DY1442" s="16"/>
      <c r="DZ1442" s="16"/>
      <c r="EA1442" s="16"/>
      <c r="EB1442" s="16"/>
      <c r="EC1442" s="16"/>
      <c r="ED1442" s="16"/>
      <c r="EE1442" s="16"/>
      <c r="EF1442" s="16"/>
      <c r="EG1442" s="16"/>
      <c r="EH1442" s="16"/>
      <c r="EI1442" s="16"/>
      <c r="EJ1442" s="16"/>
      <c r="EK1442" s="16"/>
      <c r="EL1442" s="16"/>
      <c r="EM1442" s="16"/>
      <c r="EN1442" s="16"/>
      <c r="EO1442" s="16"/>
      <c r="EP1442" s="16"/>
      <c r="EQ1442" s="16"/>
      <c r="ER1442" s="16"/>
      <c r="ES1442" s="16"/>
      <c r="ET1442" s="16"/>
      <c r="EU1442" s="16"/>
      <c r="EV1442" s="16"/>
      <c r="EW1442" s="16"/>
      <c r="EX1442" s="16"/>
      <c r="EY1442" s="16"/>
      <c r="EZ1442" s="16"/>
      <c r="FA1442" s="16"/>
      <c r="FB1442" s="16"/>
      <c r="FC1442" s="16"/>
      <c r="FD1442" s="16"/>
      <c r="FE1442" s="16"/>
      <c r="FF1442" s="16"/>
      <c r="FG1442" s="16"/>
      <c r="FH1442" s="16"/>
      <c r="FI1442" s="16"/>
      <c r="FJ1442" s="16"/>
      <c r="FK1442" s="16"/>
      <c r="FL1442" s="16"/>
      <c r="FM1442" s="16"/>
      <c r="FN1442" s="16"/>
      <c r="FO1442" s="16"/>
      <c r="FP1442" s="16"/>
      <c r="FQ1442" s="16"/>
      <c r="FR1442" s="16"/>
      <c r="FS1442" s="16"/>
      <c r="FT1442" s="16"/>
      <c r="FU1442" s="16"/>
      <c r="FV1442" s="16"/>
      <c r="FW1442" s="16"/>
      <c r="FX1442" s="16"/>
      <c r="FY1442" s="16"/>
      <c r="FZ1442" s="16"/>
      <c r="GA1442" s="16"/>
      <c r="GB1442" s="16"/>
      <c r="GC1442" s="16"/>
      <c r="GD1442" s="16"/>
      <c r="GE1442" s="16"/>
      <c r="GF1442" s="16"/>
      <c r="GG1442" s="16"/>
      <c r="GH1442" s="16"/>
      <c r="GI1442" s="16"/>
      <c r="GJ1442" s="16"/>
      <c r="GK1442" s="16"/>
      <c r="GL1442" s="16"/>
      <c r="GM1442" s="16"/>
      <c r="GN1442" s="16"/>
      <c r="GO1442" s="16"/>
      <c r="GP1442" s="16"/>
      <c r="GQ1442" s="16"/>
      <c r="GR1442" s="16"/>
      <c r="GS1442" s="16"/>
      <c r="GT1442" s="16"/>
      <c r="GU1442" s="16"/>
      <c r="GV1442" s="16"/>
      <c r="GW1442" s="16"/>
      <c r="GX1442" s="16"/>
      <c r="GY1442" s="16"/>
      <c r="GZ1442" s="16"/>
      <c r="HA1442" s="16"/>
      <c r="HB1442" s="16"/>
      <c r="HC1442" s="16"/>
      <c r="HD1442" s="16"/>
      <c r="HE1442" s="16"/>
      <c r="HF1442" s="16"/>
      <c r="HG1442" s="16"/>
      <c r="HH1442" s="16"/>
      <c r="HI1442" s="16"/>
      <c r="HJ1442" s="16"/>
      <c r="HK1442" s="16"/>
      <c r="HL1442" s="16"/>
      <c r="HM1442" s="16"/>
      <c r="HN1442" s="16"/>
      <c r="HO1442" s="16"/>
      <c r="HP1442" s="16"/>
      <c r="HQ1442" s="16"/>
      <c r="HR1442" s="16"/>
      <c r="HS1442" s="16"/>
      <c r="HT1442" s="16"/>
      <c r="HU1442" s="16"/>
      <c r="HV1442" s="16"/>
      <c r="HW1442" s="16"/>
      <c r="HX1442" s="16"/>
      <c r="HY1442" s="16"/>
      <c r="HZ1442" s="16"/>
      <c r="IA1442" s="16"/>
      <c r="IB1442" s="16"/>
      <c r="IC1442" s="16"/>
      <c r="ID1442" s="16"/>
      <c r="IE1442" s="16"/>
      <c r="IF1442" s="16"/>
      <c r="IG1442" s="16"/>
      <c r="IH1442" s="16"/>
      <c r="II1442" s="16"/>
      <c r="IJ1442" s="16"/>
      <c r="IK1442" s="16"/>
      <c r="IL1442" s="16"/>
      <c r="IM1442" s="16"/>
      <c r="IN1442" s="16"/>
      <c r="IO1442" s="16"/>
      <c r="IP1442" s="16"/>
      <c r="IQ1442" s="16"/>
      <c r="IR1442" s="16"/>
      <c r="IS1442" s="16"/>
      <c r="IT1442" s="16"/>
      <c r="IU1442" s="16"/>
      <c r="IV1442" s="16"/>
      <c r="IW1442" s="16"/>
      <c r="IX1442" s="16"/>
      <c r="IY1442" s="16"/>
      <c r="IZ1442" s="16"/>
      <c r="JA1442" s="16"/>
      <c r="JB1442" s="16"/>
      <c r="JC1442" s="16"/>
      <c r="JD1442" s="16"/>
      <c r="JE1442" s="16"/>
      <c r="JF1442" s="16"/>
      <c r="JG1442" s="16"/>
      <c r="JH1442" s="16"/>
      <c r="JI1442" s="16"/>
      <c r="JJ1442" s="16"/>
      <c r="JK1442" s="16"/>
      <c r="JL1442" s="16"/>
      <c r="JM1442" s="16"/>
      <c r="JN1442" s="16"/>
      <c r="JO1442" s="16"/>
      <c r="JP1442" s="16"/>
    </row>
    <row r="1443" spans="2:276" s="18" customFormat="1" ht="15.75" customHeight="1" x14ac:dyDescent="0.25">
      <c r="B1443" s="16"/>
      <c r="C1443" s="16"/>
      <c r="D1443" s="16"/>
      <c r="E1443" s="16"/>
      <c r="F1443" s="16"/>
      <c r="G1443" s="16"/>
      <c r="H1443" s="16"/>
      <c r="I1443" s="16"/>
      <c r="J1443" s="16"/>
      <c r="K1443" s="16"/>
      <c r="L1443" s="16"/>
      <c r="M1443" s="16"/>
      <c r="N1443" s="16"/>
      <c r="O1443" s="16"/>
      <c r="P1443" s="16"/>
      <c r="Q1443" s="16"/>
      <c r="R1443" s="16"/>
      <c r="S1443" s="16"/>
      <c r="T1443" s="16"/>
      <c r="U1443" s="16"/>
      <c r="V1443" s="16"/>
      <c r="W1443" s="16"/>
      <c r="X1443" s="16"/>
      <c r="Y1443" s="16"/>
      <c r="Z1443" s="16"/>
      <c r="AA1443" s="16"/>
      <c r="AB1443" s="16"/>
      <c r="AC1443" s="16"/>
      <c r="AD1443" s="16"/>
      <c r="AE1443" s="16"/>
      <c r="AF1443" s="16"/>
      <c r="AG1443" s="16"/>
      <c r="AH1443" s="16"/>
      <c r="AI1443" s="16"/>
      <c r="AJ1443" s="16"/>
      <c r="AK1443" s="16"/>
      <c r="AL1443" s="16"/>
      <c r="AM1443" s="16"/>
      <c r="AN1443" s="16"/>
      <c r="AO1443" s="16"/>
      <c r="AP1443" s="16"/>
      <c r="AQ1443" s="16"/>
      <c r="AR1443" s="16"/>
      <c r="AS1443" s="16"/>
      <c r="AT1443" s="16"/>
      <c r="AU1443" s="16"/>
      <c r="AV1443" s="16"/>
      <c r="AW1443" s="16"/>
      <c r="AX1443" s="16"/>
      <c r="AY1443" s="16"/>
      <c r="AZ1443" s="16"/>
      <c r="BA1443" s="16"/>
      <c r="BB1443" s="16"/>
      <c r="BC1443" s="16"/>
      <c r="BD1443" s="16"/>
      <c r="BE1443" s="16"/>
      <c r="BF1443" s="16"/>
      <c r="BG1443" s="16"/>
      <c r="BH1443" s="16"/>
      <c r="BI1443" s="16"/>
      <c r="BJ1443" s="16"/>
      <c r="BK1443" s="16"/>
      <c r="BL1443" s="16"/>
      <c r="BM1443" s="16"/>
      <c r="BN1443" s="16"/>
      <c r="BO1443" s="16"/>
      <c r="BP1443" s="16"/>
      <c r="BQ1443" s="16"/>
      <c r="BR1443" s="16"/>
      <c r="BS1443" s="16"/>
      <c r="BT1443" s="16"/>
      <c r="BU1443" s="16"/>
      <c r="BV1443" s="16"/>
      <c r="BW1443" s="16"/>
      <c r="BX1443" s="16"/>
      <c r="BY1443" s="16"/>
      <c r="BZ1443" s="16"/>
      <c r="CA1443" s="16"/>
      <c r="CB1443" s="16"/>
      <c r="CC1443" s="16"/>
      <c r="CD1443" s="16"/>
      <c r="CE1443" s="16"/>
      <c r="CF1443" s="16"/>
      <c r="CG1443" s="16"/>
      <c r="CH1443" s="16"/>
      <c r="CI1443" s="16"/>
      <c r="CJ1443" s="16"/>
      <c r="CK1443" s="16"/>
      <c r="CL1443" s="16"/>
      <c r="CM1443" s="16"/>
      <c r="CN1443" s="16"/>
      <c r="CO1443" s="16"/>
      <c r="CP1443" s="16"/>
      <c r="CQ1443" s="16"/>
      <c r="CR1443" s="16"/>
      <c r="CS1443" s="16"/>
      <c r="CT1443" s="16"/>
      <c r="CU1443" s="16"/>
      <c r="CV1443" s="16"/>
      <c r="CW1443" s="16"/>
      <c r="CX1443" s="16"/>
      <c r="CY1443" s="16"/>
      <c r="CZ1443" s="16"/>
      <c r="DA1443" s="16"/>
      <c r="DB1443" s="16"/>
      <c r="DC1443" s="16"/>
      <c r="DD1443" s="16"/>
      <c r="DE1443" s="16"/>
      <c r="DF1443" s="16"/>
      <c r="DG1443" s="16"/>
      <c r="DH1443" s="16"/>
      <c r="DI1443" s="16"/>
      <c r="DJ1443" s="16"/>
      <c r="DK1443" s="16"/>
      <c r="DL1443" s="16"/>
      <c r="DM1443" s="16"/>
      <c r="DN1443" s="16"/>
      <c r="DO1443" s="16"/>
      <c r="DP1443" s="16"/>
      <c r="DQ1443" s="16"/>
      <c r="DR1443" s="16"/>
      <c r="DS1443" s="16"/>
      <c r="DT1443" s="16"/>
      <c r="DU1443" s="16"/>
      <c r="DV1443" s="16"/>
      <c r="DW1443" s="16"/>
      <c r="DX1443" s="16"/>
      <c r="DY1443" s="16"/>
      <c r="DZ1443" s="16"/>
      <c r="EA1443" s="16"/>
      <c r="EB1443" s="16"/>
      <c r="EC1443" s="16"/>
      <c r="ED1443" s="16"/>
      <c r="EE1443" s="16"/>
      <c r="EF1443" s="16"/>
      <c r="EG1443" s="16"/>
      <c r="EH1443" s="16"/>
      <c r="EI1443" s="16"/>
      <c r="EJ1443" s="16"/>
      <c r="EK1443" s="16"/>
      <c r="EL1443" s="16"/>
      <c r="EM1443" s="16"/>
      <c r="EN1443" s="16"/>
      <c r="EO1443" s="16"/>
      <c r="EP1443" s="16"/>
      <c r="EQ1443" s="16"/>
      <c r="ER1443" s="16"/>
      <c r="ES1443" s="16"/>
      <c r="ET1443" s="16"/>
      <c r="EU1443" s="16"/>
      <c r="EV1443" s="16"/>
      <c r="EW1443" s="16"/>
      <c r="EX1443" s="16"/>
      <c r="EY1443" s="16"/>
      <c r="EZ1443" s="16"/>
      <c r="FA1443" s="16"/>
      <c r="FB1443" s="16"/>
      <c r="FC1443" s="16"/>
      <c r="FD1443" s="16"/>
      <c r="FE1443" s="16"/>
      <c r="FF1443" s="16"/>
      <c r="FG1443" s="16"/>
      <c r="FH1443" s="16"/>
      <c r="FI1443" s="16"/>
      <c r="FJ1443" s="16"/>
      <c r="FK1443" s="16"/>
      <c r="FL1443" s="16"/>
      <c r="FM1443" s="16"/>
      <c r="FN1443" s="16"/>
      <c r="FO1443" s="16"/>
      <c r="FP1443" s="16"/>
      <c r="FQ1443" s="16"/>
      <c r="FR1443" s="16"/>
      <c r="FS1443" s="16"/>
      <c r="FT1443" s="16"/>
      <c r="FU1443" s="16"/>
      <c r="FV1443" s="16"/>
      <c r="FW1443" s="16"/>
      <c r="FX1443" s="16"/>
      <c r="FY1443" s="16"/>
      <c r="FZ1443" s="16"/>
      <c r="GA1443" s="16"/>
      <c r="GB1443" s="16"/>
      <c r="GC1443" s="16"/>
      <c r="GD1443" s="16"/>
      <c r="GE1443" s="16"/>
      <c r="GF1443" s="16"/>
      <c r="GG1443" s="16"/>
      <c r="GH1443" s="16"/>
      <c r="GI1443" s="16"/>
      <c r="GJ1443" s="16"/>
      <c r="GK1443" s="16"/>
      <c r="GL1443" s="16"/>
      <c r="GM1443" s="16"/>
      <c r="GN1443" s="16"/>
      <c r="GO1443" s="16"/>
      <c r="GP1443" s="16"/>
      <c r="GQ1443" s="16"/>
      <c r="GR1443" s="16"/>
      <c r="GS1443" s="16"/>
      <c r="GT1443" s="16"/>
      <c r="GU1443" s="16"/>
      <c r="GV1443" s="16"/>
      <c r="GW1443" s="16"/>
      <c r="GX1443" s="16"/>
      <c r="GY1443" s="16"/>
      <c r="GZ1443" s="16"/>
      <c r="HA1443" s="16"/>
      <c r="HB1443" s="16"/>
      <c r="HC1443" s="16"/>
      <c r="HD1443" s="16"/>
      <c r="HE1443" s="16"/>
      <c r="HF1443" s="16"/>
      <c r="HG1443" s="16"/>
      <c r="HH1443" s="16"/>
      <c r="HI1443" s="16"/>
      <c r="HJ1443" s="16"/>
      <c r="HK1443" s="16"/>
      <c r="HL1443" s="16"/>
      <c r="HM1443" s="16"/>
      <c r="HN1443" s="16"/>
      <c r="HO1443" s="16"/>
      <c r="HP1443" s="16"/>
      <c r="HQ1443" s="16"/>
      <c r="HR1443" s="16"/>
      <c r="HS1443" s="16"/>
      <c r="HT1443" s="16"/>
      <c r="HU1443" s="16"/>
      <c r="HV1443" s="16"/>
      <c r="HW1443" s="16"/>
      <c r="HX1443" s="16"/>
      <c r="HY1443" s="16"/>
      <c r="HZ1443" s="16"/>
      <c r="IA1443" s="16"/>
      <c r="IB1443" s="16"/>
      <c r="IC1443" s="16"/>
      <c r="ID1443" s="16"/>
      <c r="IE1443" s="16"/>
      <c r="IF1443" s="16"/>
      <c r="IG1443" s="16"/>
      <c r="IH1443" s="16"/>
      <c r="II1443" s="16"/>
      <c r="IJ1443" s="16"/>
      <c r="IK1443" s="16"/>
      <c r="IL1443" s="16"/>
      <c r="IM1443" s="16"/>
      <c r="IN1443" s="16"/>
      <c r="IO1443" s="16"/>
      <c r="IP1443" s="16"/>
      <c r="IQ1443" s="16"/>
      <c r="IR1443" s="16"/>
      <c r="IS1443" s="16"/>
      <c r="IT1443" s="16"/>
      <c r="IU1443" s="16"/>
      <c r="IV1443" s="16"/>
      <c r="IW1443" s="16"/>
      <c r="IX1443" s="16"/>
      <c r="IY1443" s="16"/>
      <c r="IZ1443" s="16"/>
      <c r="JA1443" s="16"/>
      <c r="JB1443" s="16"/>
      <c r="JC1443" s="16"/>
      <c r="JD1443" s="16"/>
      <c r="JE1443" s="16"/>
      <c r="JF1443" s="16"/>
      <c r="JG1443" s="16"/>
      <c r="JH1443" s="16"/>
      <c r="JI1443" s="16"/>
      <c r="JJ1443" s="16"/>
      <c r="JK1443" s="16"/>
      <c r="JL1443" s="16"/>
      <c r="JM1443" s="16"/>
      <c r="JN1443" s="16"/>
      <c r="JO1443" s="16"/>
      <c r="JP1443" s="16"/>
    </row>
    <row r="1444" spans="2:276" s="18" customFormat="1" ht="15.75" customHeight="1" x14ac:dyDescent="0.25">
      <c r="B1444" s="16"/>
      <c r="C1444" s="16"/>
      <c r="D1444" s="16"/>
      <c r="E1444" s="16"/>
      <c r="F1444" s="16"/>
      <c r="G1444" s="16"/>
      <c r="H1444" s="16"/>
      <c r="I1444" s="16"/>
      <c r="J1444" s="16"/>
      <c r="K1444" s="16"/>
      <c r="L1444" s="16"/>
      <c r="M1444" s="16"/>
      <c r="N1444" s="16"/>
      <c r="O1444" s="16"/>
      <c r="P1444" s="16"/>
      <c r="Q1444" s="16"/>
      <c r="R1444" s="16"/>
      <c r="S1444" s="16"/>
      <c r="T1444" s="16"/>
      <c r="U1444" s="16"/>
      <c r="V1444" s="16"/>
      <c r="W1444" s="16"/>
      <c r="X1444" s="16"/>
      <c r="Y1444" s="16"/>
      <c r="Z1444" s="16"/>
      <c r="AA1444" s="16"/>
      <c r="AB1444" s="16"/>
      <c r="AC1444" s="16"/>
      <c r="AD1444" s="16"/>
      <c r="AE1444" s="16"/>
      <c r="AF1444" s="16"/>
      <c r="AG1444" s="16"/>
      <c r="AH1444" s="16"/>
      <c r="AI1444" s="16"/>
      <c r="AJ1444" s="16"/>
      <c r="AK1444" s="16"/>
      <c r="AL1444" s="16"/>
      <c r="AM1444" s="16"/>
      <c r="AN1444" s="16"/>
      <c r="AO1444" s="16"/>
      <c r="AP1444" s="16"/>
      <c r="AQ1444" s="16"/>
      <c r="AR1444" s="16"/>
      <c r="AS1444" s="16"/>
      <c r="AT1444" s="16"/>
      <c r="AU1444" s="16"/>
      <c r="AV1444" s="16"/>
      <c r="AW1444" s="16"/>
      <c r="AX1444" s="16"/>
      <c r="AY1444" s="16"/>
      <c r="AZ1444" s="16"/>
      <c r="BA1444" s="16"/>
      <c r="BB1444" s="16"/>
      <c r="BC1444" s="16"/>
      <c r="BD1444" s="16"/>
      <c r="BE1444" s="16"/>
      <c r="BF1444" s="16"/>
      <c r="BG1444" s="16"/>
      <c r="BH1444" s="16"/>
      <c r="BI1444" s="16"/>
      <c r="BJ1444" s="16"/>
      <c r="BK1444" s="16"/>
      <c r="BL1444" s="16"/>
      <c r="BM1444" s="16"/>
      <c r="BN1444" s="16"/>
      <c r="BO1444" s="16"/>
      <c r="BP1444" s="16"/>
      <c r="BQ1444" s="16"/>
      <c r="BR1444" s="16"/>
      <c r="BS1444" s="16"/>
      <c r="BT1444" s="16"/>
      <c r="BU1444" s="16"/>
      <c r="BV1444" s="16"/>
      <c r="BW1444" s="16"/>
      <c r="BX1444" s="16"/>
      <c r="BY1444" s="16"/>
      <c r="BZ1444" s="16"/>
      <c r="CA1444" s="16"/>
      <c r="CB1444" s="16"/>
      <c r="CC1444" s="16"/>
      <c r="CD1444" s="16"/>
      <c r="CE1444" s="16"/>
      <c r="CF1444" s="16"/>
      <c r="CG1444" s="16"/>
      <c r="CH1444" s="16"/>
      <c r="CI1444" s="16"/>
      <c r="CJ1444" s="16"/>
      <c r="CK1444" s="16"/>
      <c r="CL1444" s="16"/>
      <c r="CM1444" s="16"/>
      <c r="CN1444" s="16"/>
      <c r="CO1444" s="16"/>
      <c r="CP1444" s="16"/>
      <c r="CQ1444" s="16"/>
      <c r="CR1444" s="16"/>
      <c r="CS1444" s="16"/>
      <c r="CT1444" s="16"/>
      <c r="CU1444" s="16"/>
      <c r="CV1444" s="16"/>
      <c r="CW1444" s="16"/>
      <c r="CX1444" s="16"/>
      <c r="CY1444" s="16"/>
      <c r="CZ1444" s="16"/>
      <c r="DA1444" s="16"/>
      <c r="DB1444" s="16"/>
      <c r="DC1444" s="16"/>
      <c r="DD1444" s="16"/>
      <c r="DE1444" s="16"/>
      <c r="DF1444" s="16"/>
      <c r="DG1444" s="16"/>
      <c r="DH1444" s="16"/>
      <c r="DI1444" s="16"/>
      <c r="DJ1444" s="16"/>
      <c r="DK1444" s="16"/>
      <c r="DL1444" s="16"/>
      <c r="DM1444" s="16"/>
      <c r="DN1444" s="16"/>
      <c r="DO1444" s="16"/>
      <c r="DP1444" s="16"/>
      <c r="DQ1444" s="16"/>
      <c r="DR1444" s="16"/>
      <c r="DS1444" s="16"/>
      <c r="DT1444" s="16"/>
      <c r="DU1444" s="16"/>
      <c r="DV1444" s="16"/>
      <c r="DW1444" s="16"/>
      <c r="DX1444" s="16"/>
      <c r="DY1444" s="16"/>
      <c r="DZ1444" s="16"/>
      <c r="EA1444" s="16"/>
      <c r="EB1444" s="16"/>
      <c r="EC1444" s="16"/>
      <c r="ED1444" s="16"/>
      <c r="EE1444" s="16"/>
      <c r="EF1444" s="16"/>
      <c r="EG1444" s="16"/>
      <c r="EH1444" s="16"/>
      <c r="EI1444" s="16"/>
      <c r="EJ1444" s="16"/>
      <c r="EK1444" s="16"/>
      <c r="EL1444" s="16"/>
      <c r="EM1444" s="16"/>
      <c r="EN1444" s="16"/>
      <c r="EO1444" s="16"/>
      <c r="EP1444" s="16"/>
      <c r="EQ1444" s="16"/>
      <c r="ER1444" s="16"/>
      <c r="ES1444" s="16"/>
      <c r="ET1444" s="16"/>
      <c r="EU1444" s="16"/>
      <c r="EV1444" s="16"/>
      <c r="EW1444" s="16"/>
      <c r="EX1444" s="16"/>
      <c r="EY1444" s="16"/>
      <c r="EZ1444" s="16"/>
      <c r="FA1444" s="16"/>
      <c r="FB1444" s="16"/>
      <c r="FC1444" s="16"/>
      <c r="FD1444" s="16"/>
      <c r="FE1444" s="16"/>
      <c r="FF1444" s="16"/>
      <c r="FG1444" s="16"/>
      <c r="FH1444" s="16"/>
      <c r="FI1444" s="16"/>
      <c r="FJ1444" s="16"/>
      <c r="FK1444" s="16"/>
      <c r="FL1444" s="16"/>
      <c r="FM1444" s="16"/>
      <c r="FN1444" s="16"/>
      <c r="FO1444" s="16"/>
      <c r="FP1444" s="16"/>
      <c r="FQ1444" s="16"/>
      <c r="FR1444" s="16"/>
      <c r="FS1444" s="16"/>
      <c r="FT1444" s="16"/>
      <c r="FU1444" s="16"/>
      <c r="FV1444" s="16"/>
      <c r="FW1444" s="16"/>
      <c r="FX1444" s="16"/>
      <c r="FY1444" s="16"/>
      <c r="FZ1444" s="16"/>
      <c r="GA1444" s="16"/>
      <c r="GB1444" s="16"/>
      <c r="GC1444" s="16"/>
      <c r="GD1444" s="16"/>
      <c r="GE1444" s="16"/>
      <c r="GF1444" s="16"/>
      <c r="GG1444" s="16"/>
      <c r="GH1444" s="16"/>
      <c r="GI1444" s="16"/>
      <c r="GJ1444" s="16"/>
      <c r="GK1444" s="16"/>
      <c r="GL1444" s="16"/>
      <c r="GM1444" s="16"/>
      <c r="GN1444" s="16"/>
      <c r="GO1444" s="16"/>
      <c r="GP1444" s="16"/>
      <c r="GQ1444" s="16"/>
      <c r="GR1444" s="16"/>
      <c r="GS1444" s="16"/>
      <c r="GT1444" s="16"/>
      <c r="GU1444" s="16"/>
      <c r="GV1444" s="16"/>
      <c r="GW1444" s="16"/>
      <c r="GX1444" s="16"/>
      <c r="GY1444" s="16"/>
      <c r="GZ1444" s="16"/>
      <c r="HA1444" s="16"/>
      <c r="HB1444" s="16"/>
      <c r="HC1444" s="16"/>
      <c r="HD1444" s="16"/>
      <c r="HE1444" s="16"/>
      <c r="HF1444" s="16"/>
      <c r="HG1444" s="16"/>
      <c r="HH1444" s="16"/>
      <c r="HI1444" s="16"/>
      <c r="HJ1444" s="16"/>
      <c r="HK1444" s="16"/>
      <c r="HL1444" s="16"/>
      <c r="HM1444" s="16"/>
      <c r="HN1444" s="16"/>
      <c r="HO1444" s="16"/>
      <c r="HP1444" s="16"/>
      <c r="HQ1444" s="16"/>
      <c r="HR1444" s="16"/>
      <c r="HS1444" s="16"/>
      <c r="HT1444" s="16"/>
      <c r="HU1444" s="16"/>
      <c r="HV1444" s="16"/>
      <c r="HW1444" s="16"/>
      <c r="HX1444" s="16"/>
      <c r="HY1444" s="16"/>
      <c r="HZ1444" s="16"/>
      <c r="IA1444" s="16"/>
      <c r="IB1444" s="16"/>
      <c r="IC1444" s="16"/>
      <c r="ID1444" s="16"/>
      <c r="IE1444" s="16"/>
      <c r="IF1444" s="16"/>
      <c r="IG1444" s="16"/>
      <c r="IH1444" s="16"/>
      <c r="II1444" s="16"/>
      <c r="IJ1444" s="16"/>
      <c r="IK1444" s="16"/>
      <c r="IL1444" s="16"/>
      <c r="IM1444" s="16"/>
      <c r="IN1444" s="16"/>
      <c r="IO1444" s="16"/>
      <c r="IP1444" s="16"/>
      <c r="IQ1444" s="16"/>
      <c r="IR1444" s="16"/>
      <c r="IS1444" s="16"/>
      <c r="IT1444" s="16"/>
      <c r="IU1444" s="16"/>
      <c r="IV1444" s="16"/>
      <c r="IW1444" s="16"/>
      <c r="IX1444" s="16"/>
      <c r="IY1444" s="16"/>
      <c r="IZ1444" s="16"/>
      <c r="JA1444" s="16"/>
      <c r="JB1444" s="16"/>
      <c r="JC1444" s="16"/>
      <c r="JD1444" s="16"/>
      <c r="JE1444" s="16"/>
      <c r="JF1444" s="16"/>
      <c r="JG1444" s="16"/>
      <c r="JH1444" s="16"/>
      <c r="JI1444" s="16"/>
      <c r="JJ1444" s="16"/>
      <c r="JK1444" s="16"/>
      <c r="JL1444" s="16"/>
      <c r="JM1444" s="16"/>
      <c r="JN1444" s="16"/>
      <c r="JO1444" s="16"/>
      <c r="JP1444" s="16"/>
    </row>
    <row r="1445" spans="2:276" s="18" customFormat="1" ht="15.75" customHeight="1" x14ac:dyDescent="0.25">
      <c r="B1445" s="16"/>
      <c r="C1445" s="16"/>
      <c r="D1445" s="16"/>
      <c r="E1445" s="16"/>
      <c r="F1445" s="16"/>
      <c r="G1445" s="16"/>
      <c r="H1445" s="16"/>
      <c r="I1445" s="16"/>
      <c r="J1445" s="16"/>
      <c r="K1445" s="16"/>
      <c r="L1445" s="16"/>
      <c r="M1445" s="16"/>
      <c r="N1445" s="16"/>
      <c r="O1445" s="16"/>
      <c r="P1445" s="16"/>
      <c r="Q1445" s="16"/>
      <c r="R1445" s="16"/>
      <c r="S1445" s="16"/>
      <c r="T1445" s="16"/>
      <c r="U1445" s="16"/>
      <c r="V1445" s="16"/>
      <c r="W1445" s="16"/>
      <c r="X1445" s="16"/>
      <c r="Y1445" s="16"/>
      <c r="Z1445" s="16"/>
      <c r="AA1445" s="16"/>
      <c r="AB1445" s="16"/>
      <c r="AC1445" s="16"/>
      <c r="AD1445" s="16"/>
      <c r="AE1445" s="16"/>
      <c r="AF1445" s="16"/>
      <c r="AG1445" s="16"/>
      <c r="AH1445" s="16"/>
      <c r="AI1445" s="16"/>
      <c r="AJ1445" s="16"/>
      <c r="AK1445" s="16"/>
      <c r="AL1445" s="16"/>
      <c r="AM1445" s="16"/>
      <c r="AN1445" s="16"/>
      <c r="AO1445" s="16"/>
      <c r="AP1445" s="16"/>
      <c r="AQ1445" s="16"/>
      <c r="AR1445" s="16"/>
      <c r="AS1445" s="16"/>
      <c r="AT1445" s="16"/>
      <c r="AU1445" s="16"/>
      <c r="AV1445" s="16"/>
      <c r="AW1445" s="16"/>
      <c r="AX1445" s="16"/>
      <c r="AY1445" s="16"/>
      <c r="AZ1445" s="16"/>
      <c r="BA1445" s="16"/>
      <c r="BB1445" s="16"/>
      <c r="BC1445" s="16"/>
      <c r="BD1445" s="16"/>
      <c r="BE1445" s="16"/>
      <c r="BF1445" s="16"/>
      <c r="BG1445" s="16"/>
      <c r="BH1445" s="16"/>
      <c r="BI1445" s="16"/>
      <c r="BJ1445" s="16"/>
      <c r="BK1445" s="16"/>
      <c r="BL1445" s="16"/>
      <c r="BM1445" s="16"/>
      <c r="BN1445" s="16"/>
      <c r="BO1445" s="16"/>
      <c r="BP1445" s="16"/>
      <c r="BQ1445" s="16"/>
      <c r="BR1445" s="16"/>
      <c r="BS1445" s="16"/>
      <c r="BT1445" s="16"/>
      <c r="BU1445" s="16"/>
      <c r="BV1445" s="16"/>
      <c r="BW1445" s="16"/>
      <c r="BX1445" s="16"/>
      <c r="BY1445" s="16"/>
      <c r="BZ1445" s="16"/>
      <c r="CA1445" s="16"/>
      <c r="CB1445" s="16"/>
      <c r="CC1445" s="16"/>
      <c r="CD1445" s="16"/>
      <c r="CE1445" s="16"/>
      <c r="CF1445" s="16"/>
      <c r="CG1445" s="16"/>
      <c r="CH1445" s="16"/>
      <c r="CI1445" s="16"/>
      <c r="CJ1445" s="16"/>
      <c r="CK1445" s="16"/>
      <c r="CL1445" s="16"/>
      <c r="CM1445" s="16"/>
      <c r="CN1445" s="16"/>
      <c r="CO1445" s="16"/>
      <c r="CP1445" s="16"/>
      <c r="CQ1445" s="16"/>
      <c r="CR1445" s="16"/>
      <c r="CS1445" s="16"/>
      <c r="CT1445" s="16"/>
      <c r="CU1445" s="16"/>
      <c r="CV1445" s="16"/>
      <c r="CW1445" s="16"/>
      <c r="CX1445" s="16"/>
      <c r="CY1445" s="16"/>
      <c r="CZ1445" s="16"/>
      <c r="DA1445" s="16"/>
      <c r="DB1445" s="16"/>
      <c r="DC1445" s="16"/>
      <c r="DD1445" s="16"/>
      <c r="DE1445" s="16"/>
      <c r="DF1445" s="16"/>
      <c r="DG1445" s="16"/>
      <c r="DH1445" s="16"/>
      <c r="DI1445" s="16"/>
      <c r="DJ1445" s="16"/>
      <c r="DK1445" s="16"/>
      <c r="DL1445" s="16"/>
      <c r="DM1445" s="16"/>
      <c r="DN1445" s="16"/>
      <c r="DO1445" s="16"/>
      <c r="DP1445" s="16"/>
      <c r="DQ1445" s="16"/>
      <c r="DR1445" s="16"/>
      <c r="DS1445" s="16"/>
      <c r="DT1445" s="16"/>
      <c r="DU1445" s="16"/>
      <c r="DV1445" s="16"/>
      <c r="DW1445" s="16"/>
      <c r="DX1445" s="16"/>
      <c r="DY1445" s="16"/>
      <c r="DZ1445" s="16"/>
      <c r="EA1445" s="16"/>
      <c r="EB1445" s="16"/>
      <c r="EC1445" s="16"/>
      <c r="ED1445" s="16"/>
      <c r="EE1445" s="16"/>
      <c r="EF1445" s="16"/>
      <c r="EG1445" s="16"/>
      <c r="EH1445" s="16"/>
      <c r="EI1445" s="16"/>
      <c r="EJ1445" s="16"/>
      <c r="EK1445" s="16"/>
      <c r="EL1445" s="16"/>
      <c r="EM1445" s="16"/>
      <c r="EN1445" s="16"/>
      <c r="EO1445" s="16"/>
      <c r="EP1445" s="16"/>
      <c r="EQ1445" s="16"/>
      <c r="ER1445" s="16"/>
      <c r="ES1445" s="16"/>
      <c r="ET1445" s="16"/>
      <c r="EU1445" s="16"/>
      <c r="EV1445" s="16"/>
      <c r="EW1445" s="16"/>
      <c r="EX1445" s="16"/>
      <c r="EY1445" s="16"/>
      <c r="EZ1445" s="16"/>
      <c r="FA1445" s="16"/>
      <c r="FB1445" s="16"/>
      <c r="FC1445" s="16"/>
      <c r="FD1445" s="16"/>
      <c r="FE1445" s="16"/>
      <c r="FF1445" s="16"/>
      <c r="FG1445" s="16"/>
      <c r="FH1445" s="16"/>
      <c r="FI1445" s="16"/>
      <c r="FJ1445" s="16"/>
      <c r="FK1445" s="16"/>
      <c r="FL1445" s="16"/>
      <c r="FM1445" s="16"/>
      <c r="FN1445" s="16"/>
      <c r="FO1445" s="16"/>
      <c r="FP1445" s="16"/>
      <c r="FQ1445" s="16"/>
      <c r="FR1445" s="16"/>
      <c r="FS1445" s="16"/>
      <c r="FT1445" s="16"/>
      <c r="FU1445" s="16"/>
      <c r="FV1445" s="16"/>
      <c r="FW1445" s="16"/>
      <c r="FX1445" s="16"/>
      <c r="FY1445" s="16"/>
      <c r="FZ1445" s="16"/>
      <c r="GA1445" s="16"/>
      <c r="GB1445" s="16"/>
      <c r="GC1445" s="16"/>
      <c r="GD1445" s="16"/>
      <c r="GE1445" s="16"/>
      <c r="GF1445" s="16"/>
      <c r="GG1445" s="16"/>
      <c r="GH1445" s="16"/>
      <c r="GI1445" s="16"/>
      <c r="GJ1445" s="16"/>
      <c r="GK1445" s="16"/>
      <c r="GL1445" s="16"/>
      <c r="GM1445" s="16"/>
      <c r="GN1445" s="16"/>
      <c r="GO1445" s="16"/>
      <c r="GP1445" s="16"/>
      <c r="GQ1445" s="16"/>
      <c r="GR1445" s="16"/>
      <c r="GS1445" s="16"/>
      <c r="GT1445" s="16"/>
      <c r="GU1445" s="16"/>
      <c r="GV1445" s="16"/>
      <c r="GW1445" s="16"/>
      <c r="GX1445" s="16"/>
      <c r="GY1445" s="16"/>
      <c r="GZ1445" s="16"/>
      <c r="HA1445" s="16"/>
      <c r="HB1445" s="16"/>
      <c r="HC1445" s="16"/>
      <c r="HD1445" s="16"/>
      <c r="HE1445" s="16"/>
      <c r="HF1445" s="16"/>
      <c r="HG1445" s="16"/>
      <c r="HH1445" s="16"/>
      <c r="HI1445" s="16"/>
      <c r="HJ1445" s="16"/>
      <c r="HK1445" s="16"/>
      <c r="HL1445" s="16"/>
      <c r="HM1445" s="16"/>
      <c r="HN1445" s="16"/>
      <c r="HO1445" s="16"/>
      <c r="HP1445" s="16"/>
      <c r="HQ1445" s="16"/>
      <c r="HR1445" s="16"/>
      <c r="HS1445" s="16"/>
      <c r="HT1445" s="16"/>
      <c r="HU1445" s="16"/>
      <c r="HV1445" s="16"/>
      <c r="HW1445" s="16"/>
      <c r="HX1445" s="16"/>
      <c r="HY1445" s="16"/>
      <c r="HZ1445" s="16"/>
      <c r="IA1445" s="16"/>
      <c r="IB1445" s="16"/>
      <c r="IC1445" s="16"/>
      <c r="ID1445" s="16"/>
      <c r="IE1445" s="16"/>
      <c r="IF1445" s="16"/>
      <c r="IG1445" s="16"/>
      <c r="IH1445" s="16"/>
      <c r="II1445" s="16"/>
      <c r="IJ1445" s="16"/>
      <c r="IK1445" s="16"/>
      <c r="IL1445" s="16"/>
      <c r="IM1445" s="16"/>
      <c r="IN1445" s="16"/>
      <c r="IO1445" s="16"/>
      <c r="IP1445" s="16"/>
      <c r="IQ1445" s="16"/>
      <c r="IR1445" s="16"/>
      <c r="IS1445" s="16"/>
      <c r="IT1445" s="16"/>
      <c r="IU1445" s="16"/>
      <c r="IV1445" s="16"/>
      <c r="IW1445" s="16"/>
      <c r="IX1445" s="16"/>
      <c r="IY1445" s="16"/>
      <c r="IZ1445" s="16"/>
      <c r="JA1445" s="16"/>
      <c r="JB1445" s="16"/>
      <c r="JC1445" s="16"/>
      <c r="JD1445" s="16"/>
      <c r="JE1445" s="16"/>
      <c r="JF1445" s="16"/>
      <c r="JG1445" s="16"/>
      <c r="JH1445" s="16"/>
      <c r="JI1445" s="16"/>
      <c r="JJ1445" s="16"/>
      <c r="JK1445" s="16"/>
      <c r="JL1445" s="16"/>
      <c r="JM1445" s="16"/>
      <c r="JN1445" s="16"/>
      <c r="JO1445" s="16"/>
      <c r="JP1445" s="16"/>
    </row>
    <row r="1446" spans="2:276" s="18" customFormat="1" ht="15.75" customHeight="1" x14ac:dyDescent="0.25">
      <c r="B1446" s="16"/>
      <c r="C1446" s="16"/>
      <c r="D1446" s="16"/>
      <c r="E1446" s="16"/>
      <c r="F1446" s="16"/>
      <c r="G1446" s="16"/>
      <c r="H1446" s="16"/>
      <c r="I1446" s="16"/>
      <c r="J1446" s="16"/>
      <c r="K1446" s="16"/>
      <c r="L1446" s="16"/>
      <c r="M1446" s="16"/>
      <c r="N1446" s="16"/>
      <c r="O1446" s="16"/>
      <c r="P1446" s="16"/>
      <c r="Q1446" s="16"/>
      <c r="R1446" s="16"/>
      <c r="S1446" s="16"/>
      <c r="T1446" s="16"/>
      <c r="U1446" s="16"/>
      <c r="V1446" s="16"/>
      <c r="W1446" s="16"/>
      <c r="X1446" s="16"/>
      <c r="Y1446" s="16"/>
      <c r="Z1446" s="16"/>
      <c r="AA1446" s="16"/>
      <c r="AB1446" s="16"/>
      <c r="AC1446" s="16"/>
      <c r="AD1446" s="16"/>
      <c r="AE1446" s="16"/>
      <c r="AF1446" s="16"/>
      <c r="AG1446" s="16"/>
      <c r="AH1446" s="16"/>
      <c r="AI1446" s="16"/>
      <c r="AJ1446" s="16"/>
      <c r="AK1446" s="16"/>
      <c r="AL1446" s="16"/>
      <c r="AM1446" s="16"/>
      <c r="AN1446" s="16"/>
      <c r="AO1446" s="16"/>
      <c r="AP1446" s="16"/>
      <c r="AQ1446" s="16"/>
      <c r="AR1446" s="16"/>
      <c r="AS1446" s="16"/>
      <c r="AT1446" s="16"/>
      <c r="AU1446" s="16"/>
      <c r="AV1446" s="16"/>
      <c r="AW1446" s="16"/>
      <c r="AX1446" s="16"/>
      <c r="AY1446" s="16"/>
      <c r="AZ1446" s="16"/>
      <c r="BA1446" s="16"/>
      <c r="BB1446" s="16"/>
      <c r="BC1446" s="16"/>
      <c r="BD1446" s="16"/>
      <c r="BE1446" s="16"/>
      <c r="BF1446" s="16"/>
      <c r="BG1446" s="16"/>
      <c r="BH1446" s="16"/>
      <c r="BI1446" s="16"/>
      <c r="BJ1446" s="16"/>
      <c r="BK1446" s="16"/>
      <c r="BL1446" s="16"/>
      <c r="BM1446" s="16"/>
      <c r="BN1446" s="16"/>
      <c r="BO1446" s="16"/>
      <c r="BP1446" s="16"/>
      <c r="BQ1446" s="16"/>
      <c r="BR1446" s="16"/>
      <c r="BS1446" s="16"/>
      <c r="BT1446" s="16"/>
      <c r="BU1446" s="16"/>
      <c r="BV1446" s="16"/>
      <c r="BW1446" s="16"/>
      <c r="BX1446" s="16"/>
      <c r="BY1446" s="16"/>
      <c r="BZ1446" s="16"/>
      <c r="CA1446" s="16"/>
      <c r="CB1446" s="16"/>
      <c r="CC1446" s="16"/>
      <c r="CD1446" s="16"/>
      <c r="CE1446" s="16"/>
      <c r="CF1446" s="16"/>
      <c r="CG1446" s="16"/>
      <c r="CH1446" s="16"/>
      <c r="CI1446" s="16"/>
      <c r="CJ1446" s="16"/>
      <c r="CK1446" s="16"/>
      <c r="CL1446" s="16"/>
      <c r="CM1446" s="16"/>
      <c r="CN1446" s="16"/>
      <c r="CO1446" s="16"/>
      <c r="CP1446" s="16"/>
      <c r="CQ1446" s="16"/>
      <c r="CR1446" s="16"/>
      <c r="CS1446" s="16"/>
      <c r="CT1446" s="16"/>
      <c r="CU1446" s="16"/>
      <c r="CV1446" s="16"/>
      <c r="CW1446" s="16"/>
      <c r="CX1446" s="16"/>
      <c r="CY1446" s="16"/>
      <c r="CZ1446" s="16"/>
      <c r="DA1446" s="16"/>
      <c r="DB1446" s="16"/>
      <c r="DC1446" s="16"/>
      <c r="DD1446" s="16"/>
      <c r="DE1446" s="16"/>
      <c r="DF1446" s="16"/>
      <c r="DG1446" s="16"/>
      <c r="DH1446" s="16"/>
      <c r="DI1446" s="16"/>
      <c r="DJ1446" s="16"/>
      <c r="DK1446" s="16"/>
      <c r="DL1446" s="16"/>
      <c r="DM1446" s="16"/>
      <c r="DN1446" s="16"/>
      <c r="DO1446" s="16"/>
      <c r="DP1446" s="16"/>
      <c r="DQ1446" s="16"/>
      <c r="DR1446" s="16"/>
      <c r="DS1446" s="16"/>
      <c r="DT1446" s="16"/>
      <c r="DU1446" s="16"/>
      <c r="DV1446" s="16"/>
      <c r="DW1446" s="16"/>
      <c r="DX1446" s="16"/>
      <c r="DY1446" s="16"/>
      <c r="DZ1446" s="16"/>
      <c r="EA1446" s="16"/>
      <c r="EB1446" s="16"/>
      <c r="EC1446" s="16"/>
      <c r="ED1446" s="16"/>
      <c r="EE1446" s="16"/>
      <c r="EF1446" s="16"/>
      <c r="EG1446" s="16"/>
      <c r="EH1446" s="16"/>
      <c r="EI1446" s="16"/>
      <c r="EJ1446" s="16"/>
      <c r="EK1446" s="16"/>
      <c r="EL1446" s="16"/>
      <c r="EM1446" s="16"/>
      <c r="EN1446" s="16"/>
      <c r="EO1446" s="16"/>
      <c r="EP1446" s="16"/>
      <c r="EQ1446" s="16"/>
      <c r="ER1446" s="16"/>
      <c r="ES1446" s="16"/>
      <c r="ET1446" s="16"/>
      <c r="EU1446" s="16"/>
      <c r="EV1446" s="16"/>
      <c r="EW1446" s="16"/>
      <c r="EX1446" s="16"/>
      <c r="EY1446" s="16"/>
      <c r="EZ1446" s="16"/>
      <c r="FA1446" s="16"/>
      <c r="FB1446" s="16"/>
      <c r="FC1446" s="16"/>
      <c r="FD1446" s="16"/>
      <c r="FE1446" s="16"/>
      <c r="FF1446" s="16"/>
      <c r="FG1446" s="16"/>
      <c r="FH1446" s="16"/>
      <c r="FI1446" s="16"/>
      <c r="FJ1446" s="16"/>
      <c r="FK1446" s="16"/>
      <c r="FL1446" s="16"/>
      <c r="FM1446" s="16"/>
      <c r="FN1446" s="16"/>
      <c r="FO1446" s="16"/>
      <c r="FP1446" s="16"/>
      <c r="FQ1446" s="16"/>
      <c r="FR1446" s="16"/>
      <c r="FS1446" s="16"/>
      <c r="FT1446" s="16"/>
      <c r="FU1446" s="16"/>
      <c r="FV1446" s="16"/>
      <c r="FW1446" s="16"/>
      <c r="FX1446" s="16"/>
      <c r="FY1446" s="16"/>
      <c r="FZ1446" s="16"/>
      <c r="GA1446" s="16"/>
      <c r="GB1446" s="16"/>
      <c r="GC1446" s="16"/>
      <c r="GD1446" s="16"/>
      <c r="GE1446" s="16"/>
      <c r="GF1446" s="16"/>
      <c r="GG1446" s="16"/>
      <c r="GH1446" s="16"/>
      <c r="GI1446" s="16"/>
      <c r="GJ1446" s="16"/>
      <c r="GK1446" s="16"/>
      <c r="GL1446" s="16"/>
      <c r="GM1446" s="16"/>
      <c r="GN1446" s="16"/>
      <c r="GO1446" s="16"/>
      <c r="GP1446" s="16"/>
      <c r="GQ1446" s="16"/>
      <c r="GR1446" s="16"/>
      <c r="GS1446" s="16"/>
      <c r="GT1446" s="16"/>
      <c r="GU1446" s="16"/>
      <c r="GV1446" s="16"/>
      <c r="GW1446" s="16"/>
      <c r="GX1446" s="16"/>
      <c r="GY1446" s="16"/>
      <c r="GZ1446" s="16"/>
      <c r="HA1446" s="16"/>
      <c r="HB1446" s="16"/>
      <c r="HC1446" s="16"/>
      <c r="HD1446" s="16"/>
      <c r="HE1446" s="16"/>
      <c r="HF1446" s="16"/>
      <c r="HG1446" s="16"/>
      <c r="HH1446" s="16"/>
      <c r="HI1446" s="16"/>
      <c r="HJ1446" s="16"/>
      <c r="HK1446" s="16"/>
      <c r="HL1446" s="16"/>
      <c r="HM1446" s="16"/>
      <c r="HN1446" s="16"/>
      <c r="HO1446" s="16"/>
      <c r="HP1446" s="16"/>
      <c r="HQ1446" s="16"/>
      <c r="HR1446" s="16"/>
      <c r="HS1446" s="16"/>
      <c r="HT1446" s="16"/>
      <c r="HU1446" s="16"/>
      <c r="HV1446" s="16"/>
      <c r="HW1446" s="16"/>
      <c r="HX1446" s="16"/>
      <c r="HY1446" s="16"/>
      <c r="HZ1446" s="16"/>
      <c r="IA1446" s="16"/>
      <c r="IB1446" s="16"/>
      <c r="IC1446" s="16"/>
      <c r="ID1446" s="16"/>
      <c r="IE1446" s="16"/>
      <c r="IF1446" s="16"/>
      <c r="IG1446" s="16"/>
      <c r="IH1446" s="16"/>
      <c r="II1446" s="16"/>
      <c r="IJ1446" s="16"/>
      <c r="IK1446" s="16"/>
      <c r="IL1446" s="16"/>
      <c r="IM1446" s="16"/>
      <c r="IN1446" s="16"/>
      <c r="IO1446" s="16"/>
      <c r="IP1446" s="16"/>
      <c r="IQ1446" s="16"/>
      <c r="IR1446" s="16"/>
      <c r="IS1446" s="16"/>
      <c r="IT1446" s="16"/>
      <c r="IU1446" s="16"/>
      <c r="IV1446" s="16"/>
      <c r="IW1446" s="16"/>
      <c r="IX1446" s="16"/>
      <c r="IY1446" s="16"/>
      <c r="IZ1446" s="16"/>
      <c r="JA1446" s="16"/>
      <c r="JB1446" s="16"/>
      <c r="JC1446" s="16"/>
      <c r="JD1446" s="16"/>
      <c r="JE1446" s="16"/>
      <c r="JF1446" s="16"/>
      <c r="JG1446" s="16"/>
      <c r="JH1446" s="16"/>
      <c r="JI1446" s="16"/>
      <c r="JJ1446" s="16"/>
      <c r="JK1446" s="16"/>
      <c r="JL1446" s="16"/>
      <c r="JM1446" s="16"/>
      <c r="JN1446" s="16"/>
      <c r="JO1446" s="16"/>
      <c r="JP1446" s="16"/>
    </row>
    <row r="1447" spans="2:276" s="18" customFormat="1" ht="15.75" customHeight="1" x14ac:dyDescent="0.25">
      <c r="B1447" s="16"/>
      <c r="C1447" s="16"/>
      <c r="D1447" s="16"/>
      <c r="E1447" s="16"/>
      <c r="F1447" s="16"/>
      <c r="G1447" s="16"/>
      <c r="H1447" s="16"/>
      <c r="I1447" s="16"/>
      <c r="J1447" s="16"/>
      <c r="K1447" s="16"/>
      <c r="L1447" s="16"/>
      <c r="M1447" s="16"/>
      <c r="N1447" s="16"/>
      <c r="O1447" s="16"/>
      <c r="P1447" s="16"/>
      <c r="Q1447" s="16"/>
      <c r="R1447" s="16"/>
      <c r="S1447" s="16"/>
      <c r="T1447" s="16"/>
      <c r="U1447" s="16"/>
      <c r="V1447" s="16"/>
      <c r="W1447" s="16"/>
      <c r="X1447" s="16"/>
      <c r="Y1447" s="16"/>
      <c r="Z1447" s="16"/>
      <c r="AA1447" s="16"/>
      <c r="AB1447" s="16"/>
      <c r="AC1447" s="16"/>
      <c r="AD1447" s="16"/>
      <c r="AE1447" s="16"/>
      <c r="AF1447" s="16"/>
      <c r="AG1447" s="16"/>
      <c r="AH1447" s="16"/>
      <c r="AI1447" s="16"/>
      <c r="AJ1447" s="16"/>
      <c r="AK1447" s="16"/>
      <c r="AL1447" s="16"/>
      <c r="AM1447" s="16"/>
      <c r="AN1447" s="16"/>
      <c r="AO1447" s="16"/>
      <c r="AP1447" s="16"/>
      <c r="AQ1447" s="16"/>
      <c r="AR1447" s="16"/>
      <c r="AS1447" s="16"/>
      <c r="AT1447" s="16"/>
      <c r="AU1447" s="16"/>
      <c r="AV1447" s="16"/>
      <c r="AW1447" s="16"/>
      <c r="AX1447" s="16"/>
      <c r="AY1447" s="16"/>
      <c r="AZ1447" s="16"/>
      <c r="BA1447" s="16"/>
      <c r="BB1447" s="16"/>
      <c r="BC1447" s="16"/>
      <c r="BD1447" s="16"/>
      <c r="BE1447" s="16"/>
      <c r="BF1447" s="16"/>
      <c r="BG1447" s="16"/>
      <c r="BH1447" s="16"/>
      <c r="BI1447" s="16"/>
      <c r="BJ1447" s="16"/>
      <c r="BK1447" s="16"/>
      <c r="BL1447" s="16"/>
      <c r="BM1447" s="16"/>
      <c r="BN1447" s="16"/>
      <c r="BO1447" s="16"/>
      <c r="BP1447" s="16"/>
      <c r="BQ1447" s="16"/>
      <c r="BR1447" s="16"/>
      <c r="BS1447" s="16"/>
      <c r="BT1447" s="16"/>
      <c r="BU1447" s="16"/>
      <c r="BV1447" s="16"/>
      <c r="BW1447" s="16"/>
      <c r="BX1447" s="16"/>
      <c r="BY1447" s="16"/>
      <c r="BZ1447" s="16"/>
      <c r="CA1447" s="16"/>
      <c r="CB1447" s="16"/>
      <c r="CC1447" s="16"/>
      <c r="CD1447" s="16"/>
      <c r="CE1447" s="16"/>
      <c r="CF1447" s="16"/>
      <c r="CG1447" s="16"/>
      <c r="CH1447" s="16"/>
      <c r="CI1447" s="16"/>
      <c r="CJ1447" s="16"/>
      <c r="CK1447" s="16"/>
      <c r="CL1447" s="16"/>
      <c r="CM1447" s="16"/>
      <c r="CN1447" s="16"/>
      <c r="CO1447" s="16"/>
      <c r="CP1447" s="16"/>
      <c r="CQ1447" s="16"/>
      <c r="CR1447" s="16"/>
      <c r="CS1447" s="16"/>
      <c r="CT1447" s="16"/>
      <c r="CU1447" s="16"/>
      <c r="CV1447" s="16"/>
      <c r="CW1447" s="16"/>
      <c r="CX1447" s="16"/>
      <c r="CY1447" s="16"/>
      <c r="CZ1447" s="16"/>
      <c r="DA1447" s="16"/>
      <c r="DB1447" s="16"/>
      <c r="DC1447" s="16"/>
      <c r="DD1447" s="16"/>
      <c r="DE1447" s="16"/>
      <c r="DF1447" s="16"/>
      <c r="DG1447" s="16"/>
      <c r="DH1447" s="16"/>
      <c r="DI1447" s="16"/>
      <c r="DJ1447" s="16"/>
      <c r="DK1447" s="16"/>
      <c r="DL1447" s="16"/>
      <c r="DM1447" s="16"/>
      <c r="DN1447" s="16"/>
      <c r="DO1447" s="16"/>
      <c r="DP1447" s="16"/>
      <c r="DQ1447" s="16"/>
      <c r="DR1447" s="16"/>
      <c r="DS1447" s="16"/>
      <c r="DT1447" s="16"/>
      <c r="DU1447" s="16"/>
      <c r="DV1447" s="16"/>
      <c r="DW1447" s="16"/>
      <c r="DX1447" s="16"/>
      <c r="DY1447" s="16"/>
      <c r="DZ1447" s="16"/>
      <c r="EA1447" s="16"/>
      <c r="EB1447" s="16"/>
      <c r="EC1447" s="16"/>
      <c r="ED1447" s="16"/>
      <c r="EE1447" s="16"/>
      <c r="EF1447" s="16"/>
      <c r="EG1447" s="16"/>
      <c r="EH1447" s="16"/>
      <c r="EI1447" s="16"/>
      <c r="EJ1447" s="16"/>
      <c r="EK1447" s="16"/>
      <c r="EL1447" s="16"/>
      <c r="EM1447" s="16"/>
      <c r="EN1447" s="16"/>
      <c r="EO1447" s="16"/>
      <c r="EP1447" s="16"/>
      <c r="EQ1447" s="16"/>
      <c r="ER1447" s="16"/>
      <c r="ES1447" s="16"/>
      <c r="ET1447" s="16"/>
      <c r="EU1447" s="16"/>
      <c r="EV1447" s="16"/>
      <c r="EW1447" s="16"/>
      <c r="EX1447" s="16"/>
      <c r="EY1447" s="16"/>
      <c r="EZ1447" s="16"/>
      <c r="FA1447" s="16"/>
      <c r="FB1447" s="16"/>
      <c r="FC1447" s="16"/>
      <c r="FD1447" s="16"/>
      <c r="FE1447" s="16"/>
      <c r="FF1447" s="16"/>
      <c r="FG1447" s="16"/>
      <c r="FH1447" s="16"/>
      <c r="FI1447" s="16"/>
      <c r="FJ1447" s="16"/>
      <c r="FK1447" s="16"/>
      <c r="FL1447" s="16"/>
      <c r="FM1447" s="16"/>
      <c r="FN1447" s="16"/>
      <c r="FO1447" s="16"/>
      <c r="FP1447" s="16"/>
      <c r="FQ1447" s="16"/>
      <c r="FR1447" s="16"/>
      <c r="FS1447" s="16"/>
      <c r="FT1447" s="16"/>
      <c r="FU1447" s="16"/>
      <c r="FV1447" s="16"/>
      <c r="FW1447" s="16"/>
      <c r="FX1447" s="16"/>
      <c r="FY1447" s="16"/>
      <c r="FZ1447" s="16"/>
      <c r="GA1447" s="16"/>
      <c r="GB1447" s="16"/>
      <c r="GC1447" s="16"/>
      <c r="GD1447" s="16"/>
      <c r="GE1447" s="16"/>
      <c r="GF1447" s="16"/>
      <c r="GG1447" s="16"/>
      <c r="GH1447" s="16"/>
      <c r="GI1447" s="16"/>
      <c r="GJ1447" s="16"/>
      <c r="GK1447" s="16"/>
      <c r="GL1447" s="16"/>
      <c r="GM1447" s="16"/>
      <c r="GN1447" s="16"/>
      <c r="GO1447" s="16"/>
      <c r="GP1447" s="16"/>
      <c r="GQ1447" s="16"/>
      <c r="GR1447" s="16"/>
      <c r="GS1447" s="16"/>
      <c r="GT1447" s="16"/>
      <c r="GU1447" s="16"/>
      <c r="GV1447" s="16"/>
      <c r="GW1447" s="16"/>
      <c r="GX1447" s="16"/>
      <c r="GY1447" s="16"/>
      <c r="GZ1447" s="16"/>
      <c r="HA1447" s="16"/>
      <c r="HB1447" s="16"/>
      <c r="HC1447" s="16"/>
      <c r="HD1447" s="16"/>
      <c r="HE1447" s="16"/>
      <c r="HF1447" s="16"/>
      <c r="HG1447" s="16"/>
      <c r="HH1447" s="16"/>
      <c r="HI1447" s="16"/>
      <c r="HJ1447" s="16"/>
      <c r="HK1447" s="16"/>
      <c r="HL1447" s="16"/>
      <c r="HM1447" s="16"/>
      <c r="HN1447" s="16"/>
      <c r="HO1447" s="16"/>
      <c r="HP1447" s="16"/>
      <c r="HQ1447" s="16"/>
      <c r="HR1447" s="16"/>
      <c r="HS1447" s="16"/>
      <c r="HT1447" s="16"/>
      <c r="HU1447" s="16"/>
      <c r="HV1447" s="16"/>
      <c r="HW1447" s="16"/>
      <c r="HX1447" s="16"/>
      <c r="HY1447" s="16"/>
      <c r="HZ1447" s="16"/>
      <c r="IA1447" s="16"/>
      <c r="IB1447" s="16"/>
      <c r="IC1447" s="16"/>
      <c r="ID1447" s="16"/>
      <c r="IE1447" s="16"/>
      <c r="IF1447" s="16"/>
      <c r="IG1447" s="16"/>
      <c r="IH1447" s="16"/>
      <c r="II1447" s="16"/>
      <c r="IJ1447" s="16"/>
      <c r="IK1447" s="16"/>
      <c r="IL1447" s="16"/>
      <c r="IM1447" s="16"/>
      <c r="IN1447" s="16"/>
      <c r="IO1447" s="16"/>
      <c r="IP1447" s="16"/>
      <c r="IQ1447" s="16"/>
      <c r="IR1447" s="16"/>
      <c r="IS1447" s="16"/>
      <c r="IT1447" s="16"/>
      <c r="IU1447" s="16"/>
      <c r="IV1447" s="16"/>
      <c r="IW1447" s="16"/>
      <c r="IX1447" s="16"/>
      <c r="IY1447" s="16"/>
      <c r="IZ1447" s="16"/>
      <c r="JA1447" s="16"/>
      <c r="JB1447" s="16"/>
      <c r="JC1447" s="16"/>
      <c r="JD1447" s="16"/>
      <c r="JE1447" s="16"/>
      <c r="JF1447" s="16"/>
      <c r="JG1447" s="16"/>
      <c r="JH1447" s="16"/>
      <c r="JI1447" s="16"/>
      <c r="JJ1447" s="16"/>
      <c r="JK1447" s="16"/>
      <c r="JL1447" s="16"/>
      <c r="JM1447" s="16"/>
      <c r="JN1447" s="16"/>
      <c r="JO1447" s="16"/>
      <c r="JP1447" s="16"/>
    </row>
    <row r="1448" spans="2:276" s="18" customFormat="1" ht="15.75" customHeight="1" x14ac:dyDescent="0.25">
      <c r="B1448" s="16"/>
      <c r="C1448" s="16"/>
      <c r="D1448" s="16"/>
      <c r="E1448" s="16"/>
      <c r="F1448" s="16"/>
      <c r="G1448" s="16"/>
      <c r="H1448" s="16"/>
      <c r="I1448" s="16"/>
      <c r="J1448" s="16"/>
      <c r="K1448" s="16"/>
      <c r="L1448" s="16"/>
      <c r="M1448" s="16"/>
      <c r="N1448" s="16"/>
      <c r="O1448" s="16"/>
      <c r="P1448" s="16"/>
      <c r="Q1448" s="16"/>
      <c r="R1448" s="16"/>
      <c r="S1448" s="16"/>
      <c r="T1448" s="16"/>
      <c r="U1448" s="16"/>
      <c r="V1448" s="16"/>
      <c r="W1448" s="16"/>
      <c r="X1448" s="16"/>
      <c r="Y1448" s="16"/>
      <c r="Z1448" s="16"/>
      <c r="AA1448" s="16"/>
      <c r="AB1448" s="16"/>
      <c r="AC1448" s="16"/>
      <c r="AD1448" s="16"/>
      <c r="AE1448" s="16"/>
      <c r="AF1448" s="16"/>
      <c r="AG1448" s="16"/>
      <c r="AH1448" s="16"/>
      <c r="AI1448" s="16"/>
      <c r="AJ1448" s="16"/>
      <c r="AK1448" s="16"/>
      <c r="AL1448" s="16"/>
      <c r="AM1448" s="16"/>
      <c r="AN1448" s="16"/>
      <c r="AO1448" s="16"/>
      <c r="AP1448" s="16"/>
      <c r="AQ1448" s="16"/>
      <c r="AR1448" s="16"/>
      <c r="AS1448" s="16"/>
      <c r="AT1448" s="16"/>
      <c r="AU1448" s="16"/>
      <c r="AV1448" s="16"/>
      <c r="AW1448" s="16"/>
      <c r="AX1448" s="16"/>
      <c r="AY1448" s="16"/>
      <c r="AZ1448" s="16"/>
      <c r="BA1448" s="16"/>
      <c r="BB1448" s="16"/>
      <c r="BC1448" s="16"/>
      <c r="BD1448" s="16"/>
      <c r="BE1448" s="16"/>
      <c r="BF1448" s="16"/>
      <c r="BG1448" s="16"/>
      <c r="BH1448" s="16"/>
      <c r="BI1448" s="16"/>
      <c r="BJ1448" s="16"/>
      <c r="BK1448" s="16"/>
      <c r="BL1448" s="16"/>
      <c r="BM1448" s="16"/>
      <c r="BN1448" s="16"/>
      <c r="BO1448" s="16"/>
      <c r="BP1448" s="16"/>
      <c r="BQ1448" s="16"/>
      <c r="BR1448" s="16"/>
      <c r="BS1448" s="16"/>
      <c r="BT1448" s="16"/>
      <c r="BU1448" s="16"/>
      <c r="BV1448" s="16"/>
      <c r="BW1448" s="16"/>
      <c r="BX1448" s="16"/>
      <c r="BY1448" s="16"/>
      <c r="BZ1448" s="16"/>
      <c r="CA1448" s="16"/>
      <c r="CB1448" s="16"/>
      <c r="CC1448" s="16"/>
      <c r="CD1448" s="16"/>
      <c r="CE1448" s="16"/>
      <c r="CF1448" s="16"/>
      <c r="CG1448" s="16"/>
      <c r="CH1448" s="16"/>
      <c r="CI1448" s="16"/>
      <c r="CJ1448" s="16"/>
      <c r="CK1448" s="16"/>
      <c r="CL1448" s="16"/>
      <c r="CM1448" s="16"/>
      <c r="CN1448" s="16"/>
      <c r="CO1448" s="16"/>
      <c r="CP1448" s="16"/>
      <c r="CQ1448" s="16"/>
      <c r="CR1448" s="16"/>
      <c r="CS1448" s="16"/>
      <c r="CT1448" s="16"/>
      <c r="CU1448" s="16"/>
      <c r="CV1448" s="16"/>
      <c r="CW1448" s="16"/>
      <c r="CX1448" s="16"/>
      <c r="CY1448" s="16"/>
      <c r="CZ1448" s="16"/>
      <c r="DA1448" s="16"/>
      <c r="DB1448" s="16"/>
      <c r="DC1448" s="16"/>
      <c r="DD1448" s="16"/>
      <c r="DE1448" s="16"/>
      <c r="DF1448" s="16"/>
      <c r="DG1448" s="16"/>
      <c r="DH1448" s="16"/>
      <c r="DI1448" s="16"/>
      <c r="DJ1448" s="16"/>
      <c r="DK1448" s="16"/>
      <c r="DL1448" s="16"/>
      <c r="DM1448" s="16"/>
      <c r="DN1448" s="16"/>
      <c r="DO1448" s="16"/>
      <c r="DP1448" s="16"/>
      <c r="DQ1448" s="16"/>
      <c r="DR1448" s="16"/>
      <c r="DS1448" s="16"/>
      <c r="DT1448" s="16"/>
      <c r="DU1448" s="16"/>
      <c r="DV1448" s="16"/>
      <c r="DW1448" s="16"/>
      <c r="DX1448" s="16"/>
      <c r="DY1448" s="16"/>
      <c r="DZ1448" s="16"/>
      <c r="EA1448" s="16"/>
      <c r="EB1448" s="16"/>
      <c r="EC1448" s="16"/>
      <c r="ED1448" s="16"/>
      <c r="EE1448" s="16"/>
      <c r="EF1448" s="16"/>
      <c r="EG1448" s="16"/>
      <c r="EH1448" s="16"/>
      <c r="EI1448" s="16"/>
      <c r="EJ1448" s="16"/>
      <c r="EK1448" s="16"/>
      <c r="EL1448" s="16"/>
      <c r="EM1448" s="16"/>
      <c r="EN1448" s="16"/>
      <c r="EO1448" s="16"/>
      <c r="EP1448" s="16"/>
      <c r="EQ1448" s="16"/>
      <c r="ER1448" s="16"/>
      <c r="ES1448" s="16"/>
      <c r="ET1448" s="16"/>
      <c r="EU1448" s="16"/>
      <c r="EV1448" s="16"/>
      <c r="EW1448" s="16"/>
      <c r="EX1448" s="16"/>
      <c r="EY1448" s="16"/>
      <c r="EZ1448" s="16"/>
      <c r="FA1448" s="16"/>
      <c r="FB1448" s="16"/>
      <c r="FC1448" s="16"/>
      <c r="FD1448" s="16"/>
      <c r="FE1448" s="16"/>
      <c r="FF1448" s="16"/>
      <c r="FG1448" s="16"/>
      <c r="FH1448" s="16"/>
      <c r="FI1448" s="16"/>
      <c r="FJ1448" s="16"/>
      <c r="FK1448" s="16"/>
      <c r="FL1448" s="16"/>
      <c r="FM1448" s="16"/>
      <c r="FN1448" s="16"/>
      <c r="FO1448" s="16"/>
      <c r="FP1448" s="16"/>
      <c r="FQ1448" s="16"/>
      <c r="FR1448" s="16"/>
      <c r="FS1448" s="16"/>
      <c r="FT1448" s="16"/>
      <c r="FU1448" s="16"/>
      <c r="FV1448" s="16"/>
      <c r="FW1448" s="16"/>
      <c r="FX1448" s="16"/>
      <c r="FY1448" s="16"/>
      <c r="FZ1448" s="16"/>
      <c r="GA1448" s="16"/>
      <c r="GB1448" s="16"/>
      <c r="GC1448" s="16"/>
      <c r="GD1448" s="16"/>
      <c r="GE1448" s="16"/>
      <c r="GF1448" s="16"/>
      <c r="GG1448" s="16"/>
      <c r="GH1448" s="16"/>
      <c r="GI1448" s="16"/>
      <c r="GJ1448" s="16"/>
      <c r="GK1448" s="16"/>
      <c r="GL1448" s="16"/>
      <c r="GM1448" s="16"/>
      <c r="GN1448" s="16"/>
      <c r="GO1448" s="16"/>
      <c r="GP1448" s="16"/>
      <c r="GQ1448" s="16"/>
      <c r="GR1448" s="16"/>
      <c r="GS1448" s="16"/>
      <c r="GT1448" s="16"/>
      <c r="GU1448" s="16"/>
      <c r="GV1448" s="16"/>
      <c r="GW1448" s="16"/>
      <c r="GX1448" s="16"/>
      <c r="GY1448" s="16"/>
      <c r="GZ1448" s="16"/>
      <c r="HA1448" s="16"/>
      <c r="HB1448" s="16"/>
      <c r="HC1448" s="16"/>
      <c r="HD1448" s="16"/>
      <c r="HE1448" s="16"/>
      <c r="HF1448" s="16"/>
      <c r="HG1448" s="16"/>
      <c r="HH1448" s="16"/>
      <c r="HI1448" s="16"/>
      <c r="HJ1448" s="16"/>
      <c r="HK1448" s="16"/>
      <c r="HL1448" s="16"/>
      <c r="HM1448" s="16"/>
      <c r="HN1448" s="16"/>
      <c r="HO1448" s="16"/>
      <c r="HP1448" s="16"/>
      <c r="HQ1448" s="16"/>
      <c r="HR1448" s="16"/>
      <c r="HS1448" s="16"/>
      <c r="HT1448" s="16"/>
      <c r="HU1448" s="16"/>
      <c r="HV1448" s="16"/>
      <c r="HW1448" s="16"/>
      <c r="HX1448" s="16"/>
      <c r="HY1448" s="16"/>
      <c r="HZ1448" s="16"/>
      <c r="IA1448" s="16"/>
      <c r="IB1448" s="16"/>
      <c r="IC1448" s="16"/>
      <c r="ID1448" s="16"/>
      <c r="IE1448" s="16"/>
      <c r="IF1448" s="16"/>
      <c r="IG1448" s="16"/>
      <c r="IH1448" s="16"/>
      <c r="II1448" s="16"/>
      <c r="IJ1448" s="16"/>
      <c r="IK1448" s="16"/>
      <c r="IL1448" s="16"/>
      <c r="IM1448" s="16"/>
      <c r="IN1448" s="16"/>
      <c r="IO1448" s="16"/>
      <c r="IP1448" s="16"/>
      <c r="IQ1448" s="16"/>
      <c r="IR1448" s="16"/>
      <c r="IS1448" s="16"/>
      <c r="IT1448" s="16"/>
      <c r="IU1448" s="16"/>
      <c r="IV1448" s="16"/>
      <c r="IW1448" s="16"/>
      <c r="IX1448" s="16"/>
      <c r="IY1448" s="16"/>
      <c r="IZ1448" s="16"/>
      <c r="JA1448" s="16"/>
      <c r="JB1448" s="16"/>
      <c r="JC1448" s="16"/>
      <c r="JD1448" s="16"/>
      <c r="JE1448" s="16"/>
      <c r="JF1448" s="16"/>
      <c r="JG1448" s="16"/>
      <c r="JH1448" s="16"/>
      <c r="JI1448" s="16"/>
      <c r="JJ1448" s="16"/>
      <c r="JK1448" s="16"/>
      <c r="JL1448" s="16"/>
      <c r="JM1448" s="16"/>
      <c r="JN1448" s="16"/>
      <c r="JO1448" s="16"/>
      <c r="JP1448" s="16"/>
    </row>
    <row r="1449" spans="2:276" s="18" customFormat="1" ht="15.75" customHeight="1" x14ac:dyDescent="0.25">
      <c r="B1449" s="16"/>
      <c r="C1449" s="16"/>
      <c r="D1449" s="16"/>
      <c r="E1449" s="16"/>
      <c r="F1449" s="16"/>
      <c r="G1449" s="16"/>
      <c r="H1449" s="16"/>
      <c r="I1449" s="16"/>
      <c r="J1449" s="16"/>
      <c r="K1449" s="16"/>
      <c r="L1449" s="16"/>
      <c r="M1449" s="16"/>
      <c r="N1449" s="16"/>
      <c r="O1449" s="16"/>
      <c r="P1449" s="16"/>
      <c r="Q1449" s="16"/>
      <c r="R1449" s="16"/>
      <c r="S1449" s="16"/>
      <c r="T1449" s="16"/>
      <c r="U1449" s="16"/>
      <c r="V1449" s="16"/>
      <c r="W1449" s="16"/>
      <c r="X1449" s="16"/>
      <c r="Y1449" s="16"/>
      <c r="Z1449" s="16"/>
      <c r="AA1449" s="16"/>
      <c r="AB1449" s="16"/>
      <c r="AC1449" s="16"/>
      <c r="AD1449" s="16"/>
      <c r="AE1449" s="16"/>
      <c r="AF1449" s="16"/>
      <c r="AG1449" s="16"/>
      <c r="AH1449" s="16"/>
      <c r="AI1449" s="16"/>
      <c r="AJ1449" s="16"/>
      <c r="AK1449" s="16"/>
      <c r="AL1449" s="16"/>
      <c r="AM1449" s="16"/>
      <c r="AN1449" s="16"/>
      <c r="AO1449" s="16"/>
      <c r="AP1449" s="16"/>
      <c r="AQ1449" s="16"/>
      <c r="AR1449" s="16"/>
      <c r="AS1449" s="16"/>
      <c r="AT1449" s="16"/>
      <c r="AU1449" s="16"/>
      <c r="AV1449" s="16"/>
      <c r="AW1449" s="16"/>
      <c r="AX1449" s="16"/>
      <c r="AY1449" s="16"/>
      <c r="AZ1449" s="16"/>
      <c r="BA1449" s="16"/>
      <c r="BB1449" s="16"/>
      <c r="BC1449" s="16"/>
      <c r="BD1449" s="16"/>
      <c r="BE1449" s="16"/>
      <c r="BF1449" s="16"/>
      <c r="BG1449" s="16"/>
      <c r="BH1449" s="16"/>
      <c r="BI1449" s="16"/>
      <c r="BJ1449" s="16"/>
      <c r="BK1449" s="16"/>
      <c r="BL1449" s="16"/>
      <c r="BM1449" s="16"/>
      <c r="BN1449" s="16"/>
      <c r="BO1449" s="16"/>
      <c r="BP1449" s="16"/>
      <c r="BQ1449" s="16"/>
      <c r="BR1449" s="16"/>
      <c r="BS1449" s="16"/>
      <c r="BT1449" s="16"/>
      <c r="BU1449" s="16"/>
      <c r="BV1449" s="16"/>
      <c r="BW1449" s="16"/>
      <c r="BX1449" s="16"/>
      <c r="BY1449" s="16"/>
      <c r="BZ1449" s="16"/>
      <c r="CA1449" s="16"/>
      <c r="CB1449" s="16"/>
      <c r="CC1449" s="16"/>
      <c r="CD1449" s="16"/>
      <c r="CE1449" s="16"/>
      <c r="CF1449" s="16"/>
      <c r="CG1449" s="16"/>
      <c r="CH1449" s="16"/>
      <c r="CI1449" s="16"/>
      <c r="CJ1449" s="16"/>
      <c r="CK1449" s="16"/>
      <c r="CL1449" s="16"/>
      <c r="CM1449" s="16"/>
      <c r="CN1449" s="16"/>
      <c r="CO1449" s="16"/>
      <c r="CP1449" s="16"/>
      <c r="CQ1449" s="16"/>
      <c r="CR1449" s="16"/>
      <c r="CS1449" s="16"/>
      <c r="CT1449" s="16"/>
      <c r="CU1449" s="16"/>
      <c r="CV1449" s="16"/>
      <c r="CW1449" s="16"/>
      <c r="CX1449" s="16"/>
      <c r="CY1449" s="16"/>
      <c r="CZ1449" s="16"/>
      <c r="DA1449" s="16"/>
      <c r="DB1449" s="16"/>
      <c r="DC1449" s="16"/>
      <c r="DD1449" s="16"/>
      <c r="DE1449" s="16"/>
      <c r="DF1449" s="16"/>
      <c r="DG1449" s="16"/>
      <c r="DH1449" s="16"/>
      <c r="DI1449" s="16"/>
      <c r="DJ1449" s="16"/>
      <c r="DK1449" s="16"/>
      <c r="DL1449" s="16"/>
      <c r="DM1449" s="16"/>
      <c r="DN1449" s="16"/>
      <c r="DO1449" s="16"/>
      <c r="DP1449" s="16"/>
      <c r="DQ1449" s="16"/>
      <c r="DR1449" s="16"/>
      <c r="DS1449" s="16"/>
      <c r="DT1449" s="16"/>
      <c r="DU1449" s="16"/>
      <c r="DV1449" s="16"/>
      <c r="DW1449" s="16"/>
      <c r="DX1449" s="16"/>
      <c r="DY1449" s="16"/>
      <c r="DZ1449" s="16"/>
      <c r="EA1449" s="16"/>
      <c r="EB1449" s="16"/>
      <c r="EC1449" s="16"/>
      <c r="ED1449" s="16"/>
      <c r="EE1449" s="16"/>
      <c r="EF1449" s="16"/>
      <c r="EG1449" s="16"/>
      <c r="EH1449" s="16"/>
      <c r="EI1449" s="16"/>
      <c r="EJ1449" s="16"/>
      <c r="EK1449" s="16"/>
      <c r="EL1449" s="16"/>
      <c r="EM1449" s="16"/>
      <c r="EN1449" s="16"/>
      <c r="EO1449" s="16"/>
      <c r="EP1449" s="16"/>
      <c r="EQ1449" s="16"/>
      <c r="ER1449" s="16"/>
      <c r="ES1449" s="16"/>
      <c r="ET1449" s="16"/>
      <c r="EU1449" s="16"/>
      <c r="EV1449" s="16"/>
      <c r="EW1449" s="16"/>
      <c r="EX1449" s="16"/>
      <c r="EY1449" s="16"/>
      <c r="EZ1449" s="16"/>
      <c r="FA1449" s="16"/>
      <c r="FB1449" s="16"/>
      <c r="FC1449" s="16"/>
      <c r="FD1449" s="16"/>
      <c r="FE1449" s="16"/>
      <c r="FF1449" s="16"/>
      <c r="FG1449" s="16"/>
      <c r="FH1449" s="16"/>
      <c r="FI1449" s="16"/>
      <c r="FJ1449" s="16"/>
      <c r="FK1449" s="16"/>
      <c r="FL1449" s="16"/>
      <c r="FM1449" s="16"/>
      <c r="FN1449" s="16"/>
      <c r="FO1449" s="16"/>
      <c r="FP1449" s="16"/>
      <c r="FQ1449" s="16"/>
      <c r="FR1449" s="16"/>
      <c r="FS1449" s="16"/>
      <c r="FT1449" s="16"/>
      <c r="FU1449" s="16"/>
      <c r="FV1449" s="16"/>
      <c r="FW1449" s="16"/>
      <c r="FX1449" s="16"/>
      <c r="FY1449" s="16"/>
      <c r="FZ1449" s="16"/>
      <c r="GA1449" s="16"/>
      <c r="GB1449" s="16"/>
      <c r="GC1449" s="16"/>
      <c r="GD1449" s="16"/>
      <c r="GE1449" s="16"/>
      <c r="GF1449" s="16"/>
      <c r="GG1449" s="16"/>
      <c r="GH1449" s="16"/>
      <c r="GI1449" s="16"/>
      <c r="GJ1449" s="16"/>
      <c r="GK1449" s="16"/>
      <c r="GL1449" s="16"/>
      <c r="GM1449" s="16"/>
      <c r="GN1449" s="16"/>
      <c r="GO1449" s="16"/>
      <c r="GP1449" s="16"/>
      <c r="GQ1449" s="16"/>
      <c r="GR1449" s="16"/>
      <c r="GS1449" s="16"/>
      <c r="GT1449" s="16"/>
      <c r="GU1449" s="16"/>
      <c r="GV1449" s="16"/>
      <c r="GW1449" s="16"/>
      <c r="GX1449" s="16"/>
      <c r="GY1449" s="16"/>
      <c r="GZ1449" s="16"/>
      <c r="HA1449" s="16"/>
      <c r="HB1449" s="16"/>
      <c r="HC1449" s="16"/>
      <c r="HD1449" s="16"/>
      <c r="HE1449" s="16"/>
      <c r="HF1449" s="16"/>
      <c r="HG1449" s="16"/>
      <c r="HH1449" s="16"/>
      <c r="HI1449" s="16"/>
      <c r="HJ1449" s="16"/>
      <c r="HK1449" s="16"/>
      <c r="HL1449" s="16"/>
      <c r="HM1449" s="16"/>
      <c r="HN1449" s="16"/>
      <c r="HO1449" s="16"/>
      <c r="HP1449" s="16"/>
      <c r="HQ1449" s="16"/>
      <c r="HR1449" s="16"/>
      <c r="HS1449" s="16"/>
      <c r="HT1449" s="16"/>
      <c r="HU1449" s="16"/>
      <c r="HV1449" s="16"/>
      <c r="HW1449" s="16"/>
      <c r="HX1449" s="16"/>
      <c r="HY1449" s="16"/>
      <c r="HZ1449" s="16"/>
      <c r="IA1449" s="16"/>
      <c r="IB1449" s="16"/>
      <c r="IC1449" s="16"/>
      <c r="ID1449" s="16"/>
      <c r="IE1449" s="16"/>
      <c r="IF1449" s="16"/>
      <c r="IG1449" s="16"/>
      <c r="IH1449" s="16"/>
      <c r="II1449" s="16"/>
      <c r="IJ1449" s="16"/>
      <c r="IK1449" s="16"/>
      <c r="IL1449" s="16"/>
      <c r="IM1449" s="16"/>
      <c r="IN1449" s="16"/>
      <c r="IO1449" s="16"/>
      <c r="IP1449" s="16"/>
      <c r="IQ1449" s="16"/>
      <c r="IR1449" s="16"/>
      <c r="IS1449" s="16"/>
      <c r="IT1449" s="16"/>
      <c r="IU1449" s="16"/>
      <c r="IV1449" s="16"/>
      <c r="IW1449" s="16"/>
      <c r="IX1449" s="16"/>
      <c r="IY1449" s="16"/>
      <c r="IZ1449" s="16"/>
      <c r="JA1449" s="16"/>
      <c r="JB1449" s="16"/>
      <c r="JC1449" s="16"/>
      <c r="JD1449" s="16"/>
      <c r="JE1449" s="16"/>
      <c r="JF1449" s="16"/>
      <c r="JG1449" s="16"/>
      <c r="JH1449" s="16"/>
      <c r="JI1449" s="16"/>
      <c r="JJ1449" s="16"/>
      <c r="JK1449" s="16"/>
      <c r="JL1449" s="16"/>
      <c r="JM1449" s="16"/>
      <c r="JN1449" s="16"/>
      <c r="JO1449" s="16"/>
      <c r="JP1449" s="16"/>
    </row>
    <row r="1450" spans="2:276" s="18" customFormat="1" ht="15.75" customHeight="1" x14ac:dyDescent="0.25">
      <c r="B1450" s="16"/>
      <c r="C1450" s="16"/>
      <c r="D1450" s="16"/>
      <c r="E1450" s="16"/>
      <c r="F1450" s="16"/>
      <c r="G1450" s="16"/>
      <c r="H1450" s="16"/>
      <c r="I1450" s="16"/>
      <c r="J1450" s="16"/>
      <c r="K1450" s="16"/>
      <c r="L1450" s="16"/>
      <c r="M1450" s="16"/>
      <c r="N1450" s="16"/>
      <c r="O1450" s="16"/>
      <c r="P1450" s="16"/>
      <c r="Q1450" s="16"/>
      <c r="R1450" s="16"/>
      <c r="S1450" s="16"/>
      <c r="T1450" s="16"/>
      <c r="U1450" s="16"/>
      <c r="V1450" s="16"/>
      <c r="W1450" s="16"/>
      <c r="X1450" s="16"/>
      <c r="Y1450" s="16"/>
      <c r="Z1450" s="16"/>
      <c r="AA1450" s="16"/>
      <c r="AB1450" s="16"/>
      <c r="AC1450" s="16"/>
      <c r="AD1450" s="16"/>
      <c r="AE1450" s="16"/>
      <c r="AF1450" s="16"/>
      <c r="AG1450" s="16"/>
      <c r="AH1450" s="16"/>
      <c r="AI1450" s="16"/>
      <c r="AJ1450" s="16"/>
      <c r="AK1450" s="16"/>
      <c r="AL1450" s="16"/>
      <c r="AM1450" s="16"/>
      <c r="AN1450" s="16"/>
      <c r="AO1450" s="16"/>
      <c r="AP1450" s="16"/>
      <c r="AQ1450" s="16"/>
      <c r="AR1450" s="16"/>
      <c r="AS1450" s="16"/>
      <c r="AT1450" s="16"/>
      <c r="AU1450" s="16"/>
      <c r="AV1450" s="16"/>
      <c r="AW1450" s="16"/>
      <c r="AX1450" s="16"/>
      <c r="AY1450" s="16"/>
      <c r="AZ1450" s="16"/>
      <c r="BA1450" s="16"/>
      <c r="BB1450" s="16"/>
      <c r="BC1450" s="16"/>
      <c r="BD1450" s="16"/>
      <c r="BE1450" s="16"/>
      <c r="BF1450" s="16"/>
      <c r="BG1450" s="16"/>
      <c r="BH1450" s="16"/>
      <c r="BI1450" s="16"/>
      <c r="BJ1450" s="16"/>
      <c r="BK1450" s="16"/>
      <c r="BL1450" s="16"/>
      <c r="BM1450" s="16"/>
      <c r="BN1450" s="16"/>
      <c r="BO1450" s="16"/>
      <c r="BP1450" s="16"/>
      <c r="BQ1450" s="16"/>
      <c r="BR1450" s="16"/>
      <c r="BS1450" s="16"/>
      <c r="BT1450" s="16"/>
      <c r="BU1450" s="16"/>
      <c r="BV1450" s="16"/>
      <c r="BW1450" s="16"/>
      <c r="BX1450" s="16"/>
      <c r="BY1450" s="16"/>
      <c r="BZ1450" s="16"/>
      <c r="CA1450" s="16"/>
      <c r="CB1450" s="16"/>
      <c r="CC1450" s="16"/>
      <c r="CD1450" s="16"/>
      <c r="CE1450" s="16"/>
      <c r="CF1450" s="16"/>
      <c r="CG1450" s="16"/>
      <c r="CH1450" s="16"/>
      <c r="CI1450" s="16"/>
      <c r="CJ1450" s="16"/>
      <c r="CK1450" s="16"/>
      <c r="CL1450" s="16"/>
      <c r="CM1450" s="16"/>
      <c r="CN1450" s="16"/>
      <c r="CO1450" s="16"/>
      <c r="CP1450" s="16"/>
      <c r="CQ1450" s="16"/>
      <c r="CR1450" s="16"/>
      <c r="CS1450" s="16"/>
      <c r="CT1450" s="16"/>
      <c r="CU1450" s="16"/>
      <c r="CV1450" s="16"/>
      <c r="CW1450" s="16"/>
      <c r="CX1450" s="16"/>
      <c r="CY1450" s="16"/>
      <c r="CZ1450" s="16"/>
      <c r="DA1450" s="16"/>
      <c r="DB1450" s="16"/>
      <c r="DC1450" s="16"/>
      <c r="DD1450" s="16"/>
      <c r="DE1450" s="16"/>
      <c r="DF1450" s="16"/>
      <c r="DG1450" s="16"/>
      <c r="DH1450" s="16"/>
      <c r="DI1450" s="16"/>
      <c r="DJ1450" s="16"/>
      <c r="DK1450" s="16"/>
      <c r="DL1450" s="16"/>
      <c r="DM1450" s="16"/>
      <c r="DN1450" s="16"/>
      <c r="DO1450" s="16"/>
      <c r="DP1450" s="16"/>
      <c r="DQ1450" s="16"/>
      <c r="DR1450" s="16"/>
      <c r="DS1450" s="16"/>
      <c r="DT1450" s="16"/>
      <c r="DU1450" s="16"/>
      <c r="DV1450" s="16"/>
      <c r="DW1450" s="16"/>
      <c r="DX1450" s="16"/>
      <c r="DY1450" s="16"/>
      <c r="DZ1450" s="16"/>
      <c r="EA1450" s="16"/>
      <c r="EB1450" s="16"/>
      <c r="EC1450" s="16"/>
      <c r="ED1450" s="16"/>
      <c r="EE1450" s="16"/>
      <c r="EF1450" s="16"/>
      <c r="EG1450" s="16"/>
      <c r="EH1450" s="16"/>
      <c r="EI1450" s="16"/>
      <c r="EJ1450" s="16"/>
      <c r="EK1450" s="16"/>
      <c r="EL1450" s="16"/>
      <c r="EM1450" s="16"/>
      <c r="EN1450" s="16"/>
      <c r="EO1450" s="16"/>
      <c r="EP1450" s="16"/>
      <c r="EQ1450" s="16"/>
      <c r="ER1450" s="16"/>
      <c r="ES1450" s="16"/>
      <c r="ET1450" s="16"/>
      <c r="EU1450" s="16"/>
      <c r="EV1450" s="16"/>
      <c r="EW1450" s="16"/>
      <c r="EX1450" s="16"/>
      <c r="EY1450" s="16"/>
      <c r="EZ1450" s="16"/>
      <c r="FA1450" s="16"/>
      <c r="FB1450" s="16"/>
      <c r="FC1450" s="16"/>
      <c r="FD1450" s="16"/>
      <c r="FE1450" s="16"/>
      <c r="FF1450" s="16"/>
      <c r="FG1450" s="16"/>
      <c r="FH1450" s="16"/>
      <c r="FI1450" s="16"/>
      <c r="FJ1450" s="16"/>
      <c r="FK1450" s="16"/>
      <c r="FL1450" s="16"/>
      <c r="FM1450" s="16"/>
      <c r="FN1450" s="16"/>
      <c r="FO1450" s="16"/>
      <c r="FP1450" s="16"/>
      <c r="FQ1450" s="16"/>
      <c r="FR1450" s="16"/>
      <c r="FS1450" s="16"/>
      <c r="FT1450" s="16"/>
      <c r="FU1450" s="16"/>
      <c r="FV1450" s="16"/>
      <c r="FW1450" s="16"/>
      <c r="FX1450" s="16"/>
      <c r="FY1450" s="16"/>
      <c r="FZ1450" s="16"/>
      <c r="GA1450" s="16"/>
      <c r="GB1450" s="16"/>
      <c r="GC1450" s="16"/>
      <c r="GD1450" s="16"/>
      <c r="GE1450" s="16"/>
      <c r="GF1450" s="16"/>
      <c r="GG1450" s="16"/>
      <c r="GH1450" s="16"/>
      <c r="GI1450" s="16"/>
      <c r="GJ1450" s="16"/>
      <c r="GK1450" s="16"/>
      <c r="GL1450" s="16"/>
      <c r="GM1450" s="16"/>
      <c r="GN1450" s="16"/>
      <c r="GO1450" s="16"/>
      <c r="GP1450" s="16"/>
      <c r="GQ1450" s="16"/>
      <c r="GR1450" s="16"/>
      <c r="GS1450" s="16"/>
      <c r="GT1450" s="16"/>
      <c r="GU1450" s="16"/>
      <c r="GV1450" s="16"/>
      <c r="GW1450" s="16"/>
      <c r="GX1450" s="16"/>
      <c r="GY1450" s="16"/>
      <c r="GZ1450" s="16"/>
      <c r="HA1450" s="16"/>
      <c r="HB1450" s="16"/>
      <c r="HC1450" s="16"/>
      <c r="HD1450" s="16"/>
      <c r="HE1450" s="16"/>
      <c r="HF1450" s="16"/>
      <c r="HG1450" s="16"/>
      <c r="HH1450" s="16"/>
      <c r="HI1450" s="16"/>
      <c r="HJ1450" s="16"/>
      <c r="HK1450" s="16"/>
      <c r="HL1450" s="16"/>
      <c r="HM1450" s="16"/>
      <c r="HN1450" s="16"/>
      <c r="HO1450" s="16"/>
      <c r="HP1450" s="16"/>
      <c r="HQ1450" s="16"/>
      <c r="HR1450" s="16"/>
      <c r="HS1450" s="16"/>
      <c r="HT1450" s="16"/>
      <c r="HU1450" s="16"/>
      <c r="HV1450" s="16"/>
      <c r="HW1450" s="16"/>
      <c r="HX1450" s="16"/>
      <c r="HY1450" s="16"/>
      <c r="HZ1450" s="16"/>
      <c r="IA1450" s="16"/>
      <c r="IB1450" s="16"/>
      <c r="IC1450" s="16"/>
      <c r="ID1450" s="16"/>
      <c r="IE1450" s="16"/>
      <c r="IF1450" s="16"/>
      <c r="IG1450" s="16"/>
      <c r="IH1450" s="16"/>
      <c r="II1450" s="16"/>
      <c r="IJ1450" s="16"/>
      <c r="IK1450" s="16"/>
      <c r="IL1450" s="16"/>
      <c r="IM1450" s="16"/>
      <c r="IN1450" s="16"/>
      <c r="IO1450" s="16"/>
      <c r="IP1450" s="16"/>
      <c r="IQ1450" s="16"/>
      <c r="IR1450" s="16"/>
      <c r="IS1450" s="16"/>
      <c r="IT1450" s="16"/>
      <c r="IU1450" s="16"/>
      <c r="IV1450" s="16"/>
      <c r="IW1450" s="16"/>
      <c r="IX1450" s="16"/>
      <c r="IY1450" s="16"/>
      <c r="IZ1450" s="16"/>
      <c r="JA1450" s="16"/>
      <c r="JB1450" s="16"/>
      <c r="JC1450" s="16"/>
      <c r="JD1450" s="16"/>
      <c r="JE1450" s="16"/>
      <c r="JF1450" s="16"/>
      <c r="JG1450" s="16"/>
      <c r="JH1450" s="16"/>
      <c r="JI1450" s="16"/>
      <c r="JJ1450" s="16"/>
      <c r="JK1450" s="16"/>
      <c r="JL1450" s="16"/>
      <c r="JM1450" s="16"/>
      <c r="JN1450" s="16"/>
      <c r="JO1450" s="16"/>
      <c r="JP1450" s="16"/>
    </row>
    <row r="1451" spans="2:276" s="18" customFormat="1" ht="15.75" customHeight="1" x14ac:dyDescent="0.25">
      <c r="B1451" s="16"/>
      <c r="C1451" s="16"/>
      <c r="D1451" s="16"/>
      <c r="E1451" s="16"/>
      <c r="F1451" s="16"/>
      <c r="G1451" s="16"/>
      <c r="H1451" s="16"/>
      <c r="I1451" s="16"/>
      <c r="J1451" s="16"/>
      <c r="K1451" s="16"/>
      <c r="L1451" s="16"/>
      <c r="M1451" s="16"/>
      <c r="N1451" s="16"/>
      <c r="O1451" s="16"/>
      <c r="P1451" s="16"/>
      <c r="Q1451" s="16"/>
      <c r="R1451" s="16"/>
      <c r="S1451" s="16"/>
      <c r="T1451" s="16"/>
      <c r="U1451" s="16"/>
      <c r="V1451" s="16"/>
      <c r="W1451" s="16"/>
      <c r="X1451" s="16"/>
      <c r="Y1451" s="16"/>
      <c r="Z1451" s="16"/>
      <c r="AA1451" s="16"/>
      <c r="AB1451" s="16"/>
      <c r="AC1451" s="16"/>
      <c r="AD1451" s="16"/>
      <c r="AE1451" s="16"/>
      <c r="AF1451" s="16"/>
      <c r="AG1451" s="16"/>
      <c r="AH1451" s="16"/>
      <c r="AI1451" s="16"/>
      <c r="AJ1451" s="16"/>
      <c r="AK1451" s="16"/>
      <c r="AL1451" s="16"/>
      <c r="AM1451" s="16"/>
      <c r="AN1451" s="16"/>
      <c r="AO1451" s="16"/>
      <c r="AP1451" s="16"/>
      <c r="AQ1451" s="16"/>
      <c r="AR1451" s="16"/>
      <c r="AS1451" s="16"/>
      <c r="AT1451" s="16"/>
      <c r="AU1451" s="16"/>
      <c r="AV1451" s="16"/>
      <c r="AW1451" s="16"/>
      <c r="AX1451" s="16"/>
      <c r="AY1451" s="16"/>
      <c r="AZ1451" s="16"/>
      <c r="BA1451" s="16"/>
      <c r="BB1451" s="16"/>
      <c r="BC1451" s="16"/>
      <c r="BD1451" s="16"/>
      <c r="BE1451" s="16"/>
      <c r="BF1451" s="16"/>
      <c r="BG1451" s="16"/>
      <c r="BH1451" s="16"/>
      <c r="BI1451" s="16"/>
      <c r="BJ1451" s="16"/>
      <c r="BK1451" s="16"/>
      <c r="BL1451" s="16"/>
      <c r="BM1451" s="16"/>
      <c r="BN1451" s="16"/>
      <c r="BO1451" s="16"/>
      <c r="BP1451" s="16"/>
      <c r="BQ1451" s="16"/>
      <c r="BR1451" s="16"/>
      <c r="BS1451" s="16"/>
      <c r="BT1451" s="16"/>
      <c r="BU1451" s="16"/>
      <c r="BV1451" s="16"/>
      <c r="BW1451" s="16"/>
      <c r="BX1451" s="16"/>
      <c r="BY1451" s="16"/>
      <c r="BZ1451" s="16"/>
      <c r="CA1451" s="16"/>
      <c r="CB1451" s="16"/>
      <c r="CC1451" s="16"/>
      <c r="CD1451" s="16"/>
      <c r="CE1451" s="16"/>
      <c r="CF1451" s="16"/>
      <c r="CG1451" s="16"/>
      <c r="CH1451" s="16"/>
      <c r="CI1451" s="16"/>
      <c r="CJ1451" s="16"/>
      <c r="CK1451" s="16"/>
      <c r="CL1451" s="16"/>
      <c r="CM1451" s="16"/>
      <c r="CN1451" s="16"/>
      <c r="CO1451" s="16"/>
      <c r="CP1451" s="16"/>
      <c r="CQ1451" s="16"/>
      <c r="CR1451" s="16"/>
      <c r="CS1451" s="16"/>
      <c r="CT1451" s="16"/>
      <c r="CU1451" s="16"/>
      <c r="CV1451" s="16"/>
      <c r="CW1451" s="16"/>
      <c r="CX1451" s="16"/>
      <c r="CY1451" s="16"/>
      <c r="CZ1451" s="16"/>
      <c r="DA1451" s="16"/>
      <c r="DB1451" s="16"/>
      <c r="DC1451" s="16"/>
      <c r="DD1451" s="16"/>
      <c r="DE1451" s="16"/>
      <c r="DF1451" s="16"/>
      <c r="DG1451" s="16"/>
      <c r="DH1451" s="16"/>
      <c r="DI1451" s="16"/>
      <c r="DJ1451" s="16"/>
      <c r="DK1451" s="16"/>
      <c r="DL1451" s="16"/>
      <c r="DM1451" s="16"/>
      <c r="DN1451" s="16"/>
      <c r="DO1451" s="16"/>
      <c r="DP1451" s="16"/>
      <c r="DQ1451" s="16"/>
      <c r="DR1451" s="16"/>
      <c r="DS1451" s="16"/>
      <c r="DT1451" s="16"/>
      <c r="DU1451" s="16"/>
      <c r="DV1451" s="16"/>
      <c r="DW1451" s="16"/>
      <c r="DX1451" s="16"/>
      <c r="DY1451" s="16"/>
      <c r="DZ1451" s="16"/>
      <c r="EA1451" s="16"/>
      <c r="EB1451" s="16"/>
      <c r="EC1451" s="16"/>
      <c r="ED1451" s="16"/>
      <c r="EE1451" s="16"/>
      <c r="EF1451" s="16"/>
      <c r="EG1451" s="16"/>
      <c r="EH1451" s="16"/>
      <c r="EI1451" s="16"/>
      <c r="EJ1451" s="16"/>
      <c r="EK1451" s="16"/>
      <c r="EL1451" s="16"/>
      <c r="EM1451" s="16"/>
      <c r="EN1451" s="16"/>
      <c r="EO1451" s="16"/>
      <c r="EP1451" s="16"/>
      <c r="EQ1451" s="16"/>
      <c r="ER1451" s="16"/>
      <c r="ES1451" s="16"/>
      <c r="ET1451" s="16"/>
      <c r="EU1451" s="16"/>
      <c r="EV1451" s="16"/>
      <c r="EW1451" s="16"/>
      <c r="EX1451" s="16"/>
      <c r="EY1451" s="16"/>
      <c r="EZ1451" s="16"/>
      <c r="FA1451" s="16"/>
      <c r="FB1451" s="16"/>
      <c r="FC1451" s="16"/>
      <c r="FD1451" s="16"/>
      <c r="FE1451" s="16"/>
      <c r="FF1451" s="16"/>
      <c r="FG1451" s="16"/>
      <c r="FH1451" s="16"/>
      <c r="FI1451" s="16"/>
      <c r="FJ1451" s="16"/>
      <c r="FK1451" s="16"/>
      <c r="FL1451" s="16"/>
      <c r="FM1451" s="16"/>
      <c r="FN1451" s="16"/>
      <c r="FO1451" s="16"/>
      <c r="FP1451" s="16"/>
      <c r="FQ1451" s="16"/>
      <c r="FR1451" s="16"/>
      <c r="FS1451" s="16"/>
      <c r="FT1451" s="16"/>
      <c r="FU1451" s="16"/>
      <c r="FV1451" s="16"/>
      <c r="FW1451" s="16"/>
      <c r="FX1451" s="16"/>
      <c r="FY1451" s="16"/>
      <c r="FZ1451" s="16"/>
      <c r="GA1451" s="16"/>
      <c r="GB1451" s="16"/>
      <c r="GC1451" s="16"/>
      <c r="GD1451" s="16"/>
      <c r="GE1451" s="16"/>
      <c r="GF1451" s="16"/>
      <c r="GG1451" s="16"/>
      <c r="GH1451" s="16"/>
      <c r="GI1451" s="16"/>
      <c r="GJ1451" s="16"/>
      <c r="GK1451" s="16"/>
      <c r="GL1451" s="16"/>
      <c r="GM1451" s="16"/>
      <c r="GN1451" s="16"/>
      <c r="GO1451" s="16"/>
      <c r="GP1451" s="16"/>
      <c r="GQ1451" s="16"/>
      <c r="GR1451" s="16"/>
      <c r="GS1451" s="16"/>
      <c r="GT1451" s="16"/>
      <c r="GU1451" s="16"/>
      <c r="GV1451" s="16"/>
      <c r="GW1451" s="16"/>
      <c r="GX1451" s="16"/>
      <c r="GY1451" s="16"/>
      <c r="GZ1451" s="16"/>
      <c r="HA1451" s="16"/>
      <c r="HB1451" s="16"/>
      <c r="HC1451" s="16"/>
      <c r="HD1451" s="16"/>
      <c r="HE1451" s="16"/>
      <c r="HF1451" s="16"/>
      <c r="HG1451" s="16"/>
      <c r="HH1451" s="16"/>
      <c r="HI1451" s="16"/>
      <c r="HJ1451" s="16"/>
      <c r="HK1451" s="16"/>
      <c r="HL1451" s="16"/>
      <c r="HM1451" s="16"/>
      <c r="HN1451" s="16"/>
      <c r="HO1451" s="16"/>
      <c r="HP1451" s="16"/>
      <c r="HQ1451" s="16"/>
      <c r="HR1451" s="16"/>
      <c r="HS1451" s="16"/>
      <c r="HT1451" s="16"/>
      <c r="HU1451" s="16"/>
      <c r="HV1451" s="16"/>
      <c r="HW1451" s="16"/>
      <c r="HX1451" s="16"/>
      <c r="HY1451" s="16"/>
      <c r="HZ1451" s="16"/>
      <c r="IA1451" s="16"/>
      <c r="IB1451" s="16"/>
      <c r="IC1451" s="16"/>
      <c r="ID1451" s="16"/>
      <c r="IE1451" s="16"/>
      <c r="IF1451" s="16"/>
      <c r="IG1451" s="16"/>
      <c r="IH1451" s="16"/>
      <c r="II1451" s="16"/>
      <c r="IJ1451" s="16"/>
      <c r="IK1451" s="16"/>
      <c r="IL1451" s="16"/>
      <c r="IM1451" s="16"/>
      <c r="IN1451" s="16"/>
      <c r="IO1451" s="16"/>
      <c r="IP1451" s="16"/>
      <c r="IQ1451" s="16"/>
      <c r="IR1451" s="16"/>
      <c r="IS1451" s="16"/>
      <c r="IT1451" s="16"/>
      <c r="IU1451" s="16"/>
      <c r="IV1451" s="16"/>
      <c r="IW1451" s="16"/>
      <c r="IX1451" s="16"/>
      <c r="IY1451" s="16"/>
      <c r="IZ1451" s="16"/>
      <c r="JA1451" s="16"/>
      <c r="JB1451" s="16"/>
      <c r="JC1451" s="16"/>
      <c r="JD1451" s="16"/>
      <c r="JE1451" s="16"/>
      <c r="JF1451" s="16"/>
      <c r="JG1451" s="16"/>
      <c r="JH1451" s="16"/>
      <c r="JI1451" s="16"/>
      <c r="JJ1451" s="16"/>
      <c r="JK1451" s="16"/>
      <c r="JL1451" s="16"/>
      <c r="JM1451" s="16"/>
      <c r="JN1451" s="16"/>
      <c r="JO1451" s="16"/>
      <c r="JP1451" s="16"/>
    </row>
    <row r="1452" spans="2:276" s="18" customFormat="1" ht="15.75" customHeight="1" x14ac:dyDescent="0.25">
      <c r="B1452" s="16"/>
      <c r="C1452" s="16"/>
      <c r="D1452" s="16"/>
      <c r="E1452" s="16"/>
      <c r="F1452" s="16"/>
      <c r="G1452" s="16"/>
      <c r="H1452" s="16"/>
      <c r="I1452" s="16"/>
      <c r="J1452" s="16"/>
      <c r="K1452" s="16"/>
      <c r="L1452" s="16"/>
      <c r="M1452" s="16"/>
      <c r="N1452" s="16"/>
      <c r="O1452" s="16"/>
      <c r="P1452" s="16"/>
      <c r="Q1452" s="16"/>
      <c r="R1452" s="16"/>
      <c r="S1452" s="16"/>
      <c r="T1452" s="16"/>
      <c r="U1452" s="16"/>
      <c r="V1452" s="16"/>
      <c r="W1452" s="16"/>
      <c r="X1452" s="16"/>
      <c r="Y1452" s="16"/>
      <c r="Z1452" s="16"/>
      <c r="AA1452" s="16"/>
      <c r="AB1452" s="16"/>
      <c r="AC1452" s="16"/>
      <c r="AD1452" s="16"/>
      <c r="AE1452" s="16"/>
      <c r="AF1452" s="16"/>
      <c r="AG1452" s="16"/>
      <c r="AH1452" s="16"/>
      <c r="AI1452" s="16"/>
      <c r="AJ1452" s="16"/>
      <c r="AK1452" s="16"/>
      <c r="AL1452" s="16"/>
      <c r="AM1452" s="16"/>
      <c r="AN1452" s="16"/>
      <c r="AO1452" s="16"/>
      <c r="AP1452" s="16"/>
      <c r="AQ1452" s="16"/>
      <c r="AR1452" s="16"/>
      <c r="AS1452" s="16"/>
      <c r="AT1452" s="16"/>
      <c r="AU1452" s="16"/>
      <c r="AV1452" s="16"/>
      <c r="AW1452" s="16"/>
      <c r="AX1452" s="16"/>
      <c r="AY1452" s="16"/>
      <c r="AZ1452" s="16"/>
      <c r="BA1452" s="16"/>
      <c r="BB1452" s="16"/>
      <c r="BC1452" s="16"/>
      <c r="BD1452" s="16"/>
      <c r="BE1452" s="16"/>
      <c r="BF1452" s="16"/>
      <c r="BG1452" s="16"/>
      <c r="BH1452" s="16"/>
      <c r="BI1452" s="16"/>
      <c r="BJ1452" s="16"/>
      <c r="BK1452" s="16"/>
      <c r="BL1452" s="16"/>
      <c r="BM1452" s="16"/>
      <c r="BN1452" s="16"/>
      <c r="BO1452" s="16"/>
      <c r="BP1452" s="16"/>
      <c r="BQ1452" s="16"/>
      <c r="BR1452" s="16"/>
      <c r="BS1452" s="16"/>
      <c r="BT1452" s="16"/>
      <c r="BU1452" s="16"/>
      <c r="BV1452" s="16"/>
      <c r="BW1452" s="16"/>
      <c r="BX1452" s="16"/>
      <c r="BY1452" s="16"/>
      <c r="BZ1452" s="16"/>
      <c r="CA1452" s="16"/>
      <c r="CB1452" s="16"/>
      <c r="CC1452" s="16"/>
      <c r="CD1452" s="16"/>
      <c r="CE1452" s="16"/>
      <c r="CF1452" s="16"/>
      <c r="CG1452" s="16"/>
      <c r="CH1452" s="16"/>
      <c r="CI1452" s="16"/>
      <c r="CJ1452" s="16"/>
      <c r="CK1452" s="16"/>
      <c r="CL1452" s="16"/>
      <c r="CM1452" s="16"/>
      <c r="CN1452" s="16"/>
      <c r="CO1452" s="16"/>
      <c r="CP1452" s="16"/>
      <c r="CQ1452" s="16"/>
      <c r="CR1452" s="16"/>
      <c r="CS1452" s="16"/>
      <c r="CT1452" s="16"/>
      <c r="CU1452" s="16"/>
      <c r="CV1452" s="16"/>
      <c r="CW1452" s="16"/>
      <c r="CX1452" s="16"/>
      <c r="CY1452" s="16"/>
      <c r="CZ1452" s="16"/>
      <c r="DA1452" s="16"/>
      <c r="DB1452" s="16"/>
      <c r="DC1452" s="16"/>
      <c r="DD1452" s="16"/>
      <c r="DE1452" s="16"/>
      <c r="DF1452" s="16"/>
      <c r="DG1452" s="16"/>
      <c r="DH1452" s="16"/>
      <c r="DI1452" s="16"/>
      <c r="DJ1452" s="16"/>
      <c r="DK1452" s="16"/>
      <c r="DL1452" s="16"/>
      <c r="DM1452" s="16"/>
      <c r="DN1452" s="16"/>
      <c r="DO1452" s="16"/>
      <c r="DP1452" s="16"/>
      <c r="DQ1452" s="16"/>
      <c r="DR1452" s="16"/>
      <c r="DS1452" s="16"/>
      <c r="DT1452" s="16"/>
      <c r="DU1452" s="16"/>
      <c r="DV1452" s="16"/>
      <c r="DW1452" s="16"/>
      <c r="DX1452" s="16"/>
      <c r="DY1452" s="16"/>
      <c r="DZ1452" s="16"/>
      <c r="EA1452" s="16"/>
      <c r="EB1452" s="16"/>
      <c r="EC1452" s="16"/>
      <c r="ED1452" s="16"/>
      <c r="EE1452" s="16"/>
      <c r="EF1452" s="16"/>
      <c r="EG1452" s="16"/>
      <c r="EH1452" s="16"/>
      <c r="EI1452" s="16"/>
      <c r="EJ1452" s="16"/>
      <c r="EK1452" s="16"/>
      <c r="EL1452" s="16"/>
      <c r="EM1452" s="16"/>
      <c r="EN1452" s="16"/>
      <c r="EO1452" s="16"/>
      <c r="EP1452" s="16"/>
      <c r="EQ1452" s="16"/>
      <c r="ER1452" s="16"/>
      <c r="ES1452" s="16"/>
      <c r="ET1452" s="16"/>
      <c r="EU1452" s="16"/>
      <c r="EV1452" s="16"/>
      <c r="EW1452" s="16"/>
      <c r="EX1452" s="16"/>
      <c r="EY1452" s="16"/>
      <c r="EZ1452" s="16"/>
      <c r="FA1452" s="16"/>
      <c r="FB1452" s="16"/>
      <c r="FC1452" s="16"/>
      <c r="FD1452" s="16"/>
      <c r="FE1452" s="16"/>
      <c r="FF1452" s="16"/>
      <c r="FG1452" s="16"/>
      <c r="FH1452" s="16"/>
      <c r="FI1452" s="16"/>
      <c r="FJ1452" s="16"/>
      <c r="FK1452" s="16"/>
      <c r="FL1452" s="16"/>
      <c r="FM1452" s="16"/>
      <c r="FN1452" s="16"/>
      <c r="FO1452" s="16"/>
      <c r="FP1452" s="16"/>
      <c r="FQ1452" s="16"/>
      <c r="FR1452" s="16"/>
      <c r="FS1452" s="16"/>
      <c r="FT1452" s="16"/>
      <c r="FU1452" s="16"/>
      <c r="FV1452" s="16"/>
      <c r="FW1452" s="16"/>
      <c r="FX1452" s="16"/>
      <c r="FY1452" s="16"/>
      <c r="FZ1452" s="16"/>
      <c r="GA1452" s="16"/>
      <c r="GB1452" s="16"/>
      <c r="GC1452" s="16"/>
      <c r="GD1452" s="16"/>
      <c r="GE1452" s="16"/>
      <c r="GF1452" s="16"/>
      <c r="GG1452" s="16"/>
      <c r="GH1452" s="16"/>
      <c r="GI1452" s="16"/>
      <c r="GJ1452" s="16"/>
      <c r="GK1452" s="16"/>
      <c r="GL1452" s="16"/>
      <c r="GM1452" s="16"/>
      <c r="GN1452" s="16"/>
      <c r="GO1452" s="16"/>
      <c r="GP1452" s="16"/>
      <c r="GQ1452" s="16"/>
      <c r="GR1452" s="16"/>
      <c r="GS1452" s="16"/>
      <c r="GT1452" s="16"/>
      <c r="GU1452" s="16"/>
      <c r="GV1452" s="16"/>
      <c r="GW1452" s="16"/>
      <c r="GX1452" s="16"/>
      <c r="GY1452" s="16"/>
      <c r="GZ1452" s="16"/>
      <c r="HA1452" s="16"/>
      <c r="HB1452" s="16"/>
      <c r="HC1452" s="16"/>
      <c r="HD1452" s="16"/>
      <c r="HE1452" s="16"/>
      <c r="HF1452" s="16"/>
      <c r="HG1452" s="16"/>
      <c r="HH1452" s="16"/>
      <c r="HI1452" s="16"/>
      <c r="HJ1452" s="16"/>
      <c r="HK1452" s="16"/>
      <c r="HL1452" s="16"/>
      <c r="HM1452" s="16"/>
      <c r="HN1452" s="16"/>
      <c r="HO1452" s="16"/>
      <c r="HP1452" s="16"/>
      <c r="HQ1452" s="16"/>
      <c r="HR1452" s="16"/>
      <c r="HS1452" s="16"/>
      <c r="HT1452" s="16"/>
      <c r="HU1452" s="16"/>
      <c r="HV1452" s="16"/>
      <c r="HW1452" s="16"/>
      <c r="HX1452" s="16"/>
      <c r="HY1452" s="16"/>
      <c r="HZ1452" s="16"/>
      <c r="IA1452" s="16"/>
      <c r="IB1452" s="16"/>
      <c r="IC1452" s="16"/>
      <c r="ID1452" s="16"/>
      <c r="IE1452" s="16"/>
      <c r="IF1452" s="16"/>
      <c r="IG1452" s="16"/>
      <c r="IH1452" s="16"/>
      <c r="II1452" s="16"/>
      <c r="IJ1452" s="16"/>
      <c r="IK1452" s="16"/>
      <c r="IL1452" s="16"/>
      <c r="IM1452" s="16"/>
      <c r="IN1452" s="16"/>
      <c r="IO1452" s="16"/>
      <c r="IP1452" s="16"/>
      <c r="IQ1452" s="16"/>
      <c r="IR1452" s="16"/>
      <c r="IS1452" s="16"/>
      <c r="IT1452" s="16"/>
      <c r="IU1452" s="16"/>
      <c r="IV1452" s="16"/>
      <c r="IW1452" s="16"/>
      <c r="IX1452" s="16"/>
      <c r="IY1452" s="16"/>
      <c r="IZ1452" s="16"/>
      <c r="JA1452" s="16"/>
      <c r="JB1452" s="16"/>
      <c r="JC1452" s="16"/>
      <c r="JD1452" s="16"/>
      <c r="JE1452" s="16"/>
      <c r="JF1452" s="16"/>
      <c r="JG1452" s="16"/>
      <c r="JH1452" s="16"/>
      <c r="JI1452" s="16"/>
      <c r="JJ1452" s="16"/>
      <c r="JK1452" s="16"/>
      <c r="JL1452" s="16"/>
      <c r="JM1452" s="16"/>
      <c r="JN1452" s="16"/>
      <c r="JO1452" s="16"/>
      <c r="JP1452" s="16"/>
    </row>
    <row r="1453" spans="2:276" s="18" customFormat="1" ht="15.75" customHeight="1" x14ac:dyDescent="0.25">
      <c r="B1453" s="16"/>
      <c r="C1453" s="16"/>
      <c r="D1453" s="16"/>
      <c r="E1453" s="16"/>
      <c r="F1453" s="16"/>
      <c r="G1453" s="16"/>
      <c r="H1453" s="16"/>
      <c r="I1453" s="16"/>
      <c r="J1453" s="16"/>
      <c r="K1453" s="16"/>
      <c r="L1453" s="16"/>
      <c r="M1453" s="16"/>
      <c r="N1453" s="16"/>
      <c r="O1453" s="16"/>
      <c r="P1453" s="16"/>
      <c r="Q1453" s="16"/>
      <c r="R1453" s="16"/>
      <c r="S1453" s="16"/>
      <c r="T1453" s="16"/>
      <c r="U1453" s="16"/>
      <c r="V1453" s="16"/>
      <c r="W1453" s="16"/>
      <c r="X1453" s="16"/>
      <c r="Y1453" s="16"/>
      <c r="Z1453" s="16"/>
      <c r="AA1453" s="16"/>
      <c r="AB1453" s="16"/>
      <c r="AC1453" s="16"/>
      <c r="AD1453" s="16"/>
      <c r="AE1453" s="16"/>
      <c r="AF1453" s="16"/>
      <c r="AG1453" s="16"/>
      <c r="AH1453" s="16"/>
      <c r="AI1453" s="16"/>
      <c r="AJ1453" s="16"/>
      <c r="AK1453" s="16"/>
      <c r="AL1453" s="16"/>
      <c r="AM1453" s="16"/>
      <c r="AN1453" s="16"/>
      <c r="AO1453" s="16"/>
      <c r="AP1453" s="16"/>
      <c r="AQ1453" s="16"/>
      <c r="AR1453" s="16"/>
      <c r="AS1453" s="16"/>
      <c r="AT1453" s="16"/>
      <c r="AU1453" s="16"/>
      <c r="AV1453" s="16"/>
      <c r="AW1453" s="16"/>
      <c r="AX1453" s="16"/>
      <c r="AY1453" s="16"/>
      <c r="AZ1453" s="16"/>
      <c r="BA1453" s="16"/>
      <c r="BB1453" s="16"/>
      <c r="BC1453" s="16"/>
      <c r="BD1453" s="16"/>
      <c r="BE1453" s="16"/>
      <c r="BF1453" s="16"/>
      <c r="BG1453" s="16"/>
      <c r="BH1453" s="16"/>
      <c r="BI1453" s="16"/>
      <c r="BJ1453" s="16"/>
      <c r="BK1453" s="16"/>
      <c r="BL1453" s="16"/>
      <c r="BM1453" s="16"/>
      <c r="BN1453" s="16"/>
      <c r="BO1453" s="16"/>
      <c r="BP1453" s="16"/>
      <c r="BQ1453" s="16"/>
      <c r="BR1453" s="16"/>
      <c r="BS1453" s="16"/>
      <c r="BT1453" s="16"/>
      <c r="BU1453" s="16"/>
      <c r="BV1453" s="16"/>
      <c r="BW1453" s="16"/>
      <c r="BX1453" s="16"/>
      <c r="BY1453" s="16"/>
      <c r="BZ1453" s="16"/>
      <c r="CA1453" s="16"/>
      <c r="CB1453" s="16"/>
      <c r="CC1453" s="16"/>
      <c r="CD1453" s="16"/>
      <c r="CE1453" s="16"/>
      <c r="CF1453" s="16"/>
      <c r="CG1453" s="16"/>
      <c r="CH1453" s="16"/>
      <c r="CI1453" s="16"/>
      <c r="CJ1453" s="16"/>
      <c r="CK1453" s="16"/>
      <c r="CL1453" s="16"/>
      <c r="CM1453" s="16"/>
      <c r="CN1453" s="16"/>
      <c r="CO1453" s="16"/>
      <c r="CP1453" s="16"/>
      <c r="CQ1453" s="16"/>
      <c r="CR1453" s="16"/>
      <c r="CS1453" s="16"/>
      <c r="CT1453" s="16"/>
      <c r="CU1453" s="16"/>
      <c r="CV1453" s="16"/>
      <c r="CW1453" s="16"/>
      <c r="CX1453" s="16"/>
      <c r="CY1453" s="16"/>
      <c r="CZ1453" s="16"/>
      <c r="DA1453" s="16"/>
      <c r="DB1453" s="16"/>
      <c r="DC1453" s="16"/>
      <c r="DD1453" s="16"/>
      <c r="DE1453" s="16"/>
      <c r="DF1453" s="16"/>
      <c r="DG1453" s="16"/>
      <c r="DH1453" s="16"/>
      <c r="DI1453" s="16"/>
      <c r="DJ1453" s="16"/>
      <c r="DK1453" s="16"/>
      <c r="DL1453" s="16"/>
      <c r="DM1453" s="16"/>
      <c r="DN1453" s="16"/>
      <c r="DO1453" s="16"/>
      <c r="DP1453" s="16"/>
      <c r="DQ1453" s="16"/>
      <c r="DR1453" s="16"/>
      <c r="DS1453" s="16"/>
      <c r="DT1453" s="16"/>
      <c r="DU1453" s="16"/>
      <c r="DV1453" s="16"/>
      <c r="DW1453" s="16"/>
      <c r="DX1453" s="16"/>
      <c r="DY1453" s="16"/>
      <c r="DZ1453" s="16"/>
      <c r="EA1453" s="16"/>
      <c r="EB1453" s="16"/>
      <c r="EC1453" s="16"/>
      <c r="ED1453" s="16"/>
      <c r="EE1453" s="16"/>
      <c r="EF1453" s="16"/>
      <c r="EG1453" s="16"/>
      <c r="EH1453" s="16"/>
      <c r="EI1453" s="16"/>
      <c r="EJ1453" s="16"/>
      <c r="EK1453" s="16"/>
      <c r="EL1453" s="16"/>
      <c r="EM1453" s="16"/>
      <c r="EN1453" s="16"/>
      <c r="EO1453" s="16"/>
      <c r="EP1453" s="16"/>
      <c r="EQ1453" s="16"/>
      <c r="ER1453" s="16"/>
      <c r="ES1453" s="16"/>
      <c r="ET1453" s="16"/>
      <c r="EU1453" s="16"/>
      <c r="EV1453" s="16"/>
      <c r="EW1453" s="16"/>
      <c r="EX1453" s="16"/>
      <c r="EY1453" s="16"/>
      <c r="EZ1453" s="16"/>
      <c r="FA1453" s="16"/>
      <c r="FB1453" s="16"/>
      <c r="FC1453" s="16"/>
      <c r="FD1453" s="16"/>
      <c r="FE1453" s="16"/>
      <c r="FF1453" s="16"/>
      <c r="FG1453" s="16"/>
      <c r="FH1453" s="16"/>
      <c r="FI1453" s="16"/>
      <c r="FJ1453" s="16"/>
      <c r="FK1453" s="16"/>
      <c r="FL1453" s="16"/>
      <c r="FM1453" s="16"/>
      <c r="FN1453" s="16"/>
      <c r="FO1453" s="16"/>
      <c r="FP1453" s="16"/>
      <c r="FQ1453" s="16"/>
      <c r="FR1453" s="16"/>
      <c r="FS1453" s="16"/>
      <c r="FT1453" s="16"/>
      <c r="FU1453" s="16"/>
      <c r="FV1453" s="16"/>
      <c r="FW1453" s="16"/>
      <c r="FX1453" s="16"/>
      <c r="FY1453" s="16"/>
      <c r="FZ1453" s="16"/>
      <c r="GA1453" s="16"/>
      <c r="GB1453" s="16"/>
      <c r="GC1453" s="16"/>
      <c r="GD1453" s="16"/>
      <c r="GE1453" s="16"/>
      <c r="GF1453" s="16"/>
      <c r="GG1453" s="16"/>
      <c r="GH1453" s="16"/>
      <c r="GI1453" s="16"/>
      <c r="GJ1453" s="16"/>
      <c r="GK1453" s="16"/>
      <c r="GL1453" s="16"/>
      <c r="GM1453" s="16"/>
      <c r="GN1453" s="16"/>
      <c r="GO1453" s="16"/>
      <c r="GP1453" s="16"/>
      <c r="GQ1453" s="16"/>
      <c r="GR1453" s="16"/>
      <c r="GS1453" s="16"/>
      <c r="GT1453" s="16"/>
      <c r="GU1453" s="16"/>
      <c r="GV1453" s="16"/>
      <c r="GW1453" s="16"/>
      <c r="GX1453" s="16"/>
      <c r="GY1453" s="16"/>
      <c r="GZ1453" s="16"/>
      <c r="HA1453" s="16"/>
      <c r="HB1453" s="16"/>
      <c r="HC1453" s="16"/>
      <c r="HD1453" s="16"/>
      <c r="HE1453" s="16"/>
      <c r="HF1453" s="16"/>
      <c r="HG1453" s="16"/>
      <c r="HH1453" s="16"/>
      <c r="HI1453" s="16"/>
      <c r="HJ1453" s="16"/>
      <c r="HK1453" s="16"/>
      <c r="HL1453" s="16"/>
      <c r="HM1453" s="16"/>
      <c r="HN1453" s="16"/>
      <c r="HO1453" s="16"/>
      <c r="HP1453" s="16"/>
      <c r="HQ1453" s="16"/>
      <c r="HR1453" s="16"/>
      <c r="HS1453" s="16"/>
      <c r="HT1453" s="16"/>
      <c r="HU1453" s="16"/>
      <c r="HV1453" s="16"/>
      <c r="HW1453" s="16"/>
      <c r="HX1453" s="16"/>
      <c r="HY1453" s="16"/>
      <c r="HZ1453" s="16"/>
      <c r="IA1453" s="16"/>
      <c r="IB1453" s="16"/>
      <c r="IC1453" s="16"/>
      <c r="ID1453" s="16"/>
      <c r="IE1453" s="16"/>
      <c r="IF1453" s="16"/>
      <c r="IG1453" s="16"/>
      <c r="IH1453" s="16"/>
      <c r="II1453" s="16"/>
      <c r="IJ1453" s="16"/>
      <c r="IK1453" s="16"/>
      <c r="IL1453" s="16"/>
      <c r="IM1453" s="16"/>
      <c r="IN1453" s="16"/>
      <c r="IO1453" s="16"/>
      <c r="IP1453" s="16"/>
      <c r="IQ1453" s="16"/>
      <c r="IR1453" s="16"/>
      <c r="IS1453" s="16"/>
      <c r="IT1453" s="16"/>
      <c r="IU1453" s="16"/>
      <c r="IV1453" s="16"/>
      <c r="IW1453" s="16"/>
      <c r="IX1453" s="16"/>
      <c r="IY1453" s="16"/>
      <c r="IZ1453" s="16"/>
      <c r="JA1453" s="16"/>
      <c r="JB1453" s="16"/>
      <c r="JC1453" s="16"/>
      <c r="JD1453" s="16"/>
      <c r="JE1453" s="16"/>
      <c r="JF1453" s="16"/>
      <c r="JG1453" s="16"/>
      <c r="JH1453" s="16"/>
      <c r="JI1453" s="16"/>
      <c r="JJ1453" s="16"/>
      <c r="JK1453" s="16"/>
      <c r="JL1453" s="16"/>
      <c r="JM1453" s="16"/>
      <c r="JN1453" s="16"/>
      <c r="JO1453" s="16"/>
      <c r="JP1453" s="16"/>
    </row>
    <row r="1454" spans="2:276" s="18" customFormat="1" ht="15.75" customHeight="1" x14ac:dyDescent="0.25">
      <c r="B1454" s="16"/>
      <c r="C1454" s="16"/>
      <c r="D1454" s="16"/>
      <c r="E1454" s="16"/>
      <c r="F1454" s="16"/>
      <c r="G1454" s="16"/>
      <c r="H1454" s="16"/>
      <c r="I1454" s="16"/>
      <c r="J1454" s="16"/>
      <c r="K1454" s="16"/>
      <c r="L1454" s="16"/>
      <c r="M1454" s="16"/>
      <c r="N1454" s="16"/>
      <c r="O1454" s="16"/>
      <c r="P1454" s="16"/>
      <c r="Q1454" s="16"/>
      <c r="R1454" s="16"/>
      <c r="S1454" s="16"/>
      <c r="T1454" s="16"/>
      <c r="U1454" s="16"/>
      <c r="V1454" s="16"/>
      <c r="W1454" s="16"/>
      <c r="X1454" s="16"/>
      <c r="Y1454" s="16"/>
      <c r="Z1454" s="16"/>
      <c r="AA1454" s="16"/>
      <c r="AB1454" s="16"/>
      <c r="AC1454" s="16"/>
      <c r="AD1454" s="16"/>
      <c r="AE1454" s="16"/>
      <c r="AF1454" s="16"/>
      <c r="AG1454" s="16"/>
      <c r="AH1454" s="16"/>
      <c r="AI1454" s="16"/>
      <c r="AJ1454" s="16"/>
      <c r="AK1454" s="16"/>
      <c r="AL1454" s="16"/>
      <c r="AM1454" s="16"/>
      <c r="AN1454" s="16"/>
      <c r="AO1454" s="16"/>
      <c r="AP1454" s="16"/>
      <c r="AQ1454" s="16"/>
      <c r="AR1454" s="16"/>
      <c r="AS1454" s="16"/>
      <c r="AT1454" s="16"/>
      <c r="AU1454" s="16"/>
      <c r="AV1454" s="16"/>
      <c r="AW1454" s="16"/>
      <c r="AX1454" s="16"/>
      <c r="AY1454" s="16"/>
      <c r="AZ1454" s="16"/>
      <c r="BA1454" s="16"/>
      <c r="BB1454" s="16"/>
      <c r="BC1454" s="16"/>
      <c r="BD1454" s="16"/>
      <c r="BE1454" s="16"/>
      <c r="BF1454" s="16"/>
      <c r="BG1454" s="16"/>
      <c r="BH1454" s="16"/>
      <c r="BI1454" s="16"/>
      <c r="BJ1454" s="16"/>
      <c r="BK1454" s="16"/>
      <c r="BL1454" s="16"/>
      <c r="BM1454" s="16"/>
      <c r="BN1454" s="16"/>
      <c r="BO1454" s="16"/>
      <c r="BP1454" s="16"/>
      <c r="BQ1454" s="16"/>
      <c r="BR1454" s="16"/>
      <c r="BS1454" s="16"/>
      <c r="BT1454" s="16"/>
      <c r="BU1454" s="16"/>
      <c r="BV1454" s="16"/>
      <c r="BW1454" s="16"/>
      <c r="BX1454" s="16"/>
      <c r="BY1454" s="16"/>
      <c r="BZ1454" s="16"/>
      <c r="CA1454" s="16"/>
      <c r="CB1454" s="16"/>
      <c r="CC1454" s="16"/>
      <c r="CD1454" s="16"/>
      <c r="CE1454" s="16"/>
      <c r="CF1454" s="16"/>
      <c r="CG1454" s="16"/>
      <c r="CH1454" s="16"/>
      <c r="CI1454" s="16"/>
      <c r="CJ1454" s="16"/>
      <c r="CK1454" s="16"/>
      <c r="CL1454" s="16"/>
      <c r="CM1454" s="16"/>
      <c r="CN1454" s="16"/>
      <c r="CO1454" s="16"/>
      <c r="CP1454" s="16"/>
      <c r="CQ1454" s="16"/>
      <c r="CR1454" s="16"/>
      <c r="CS1454" s="16"/>
      <c r="CT1454" s="16"/>
      <c r="CU1454" s="16"/>
      <c r="CV1454" s="16"/>
      <c r="CW1454" s="16"/>
      <c r="CX1454" s="16"/>
      <c r="CY1454" s="16"/>
      <c r="CZ1454" s="16"/>
      <c r="DA1454" s="16"/>
      <c r="DB1454" s="16"/>
      <c r="DC1454" s="16"/>
      <c r="DD1454" s="16"/>
      <c r="DE1454" s="16"/>
      <c r="DF1454" s="16"/>
      <c r="DG1454" s="16"/>
      <c r="DH1454" s="16"/>
      <c r="DI1454" s="16"/>
      <c r="DJ1454" s="16"/>
      <c r="DK1454" s="16"/>
      <c r="DL1454" s="16"/>
      <c r="DM1454" s="16"/>
      <c r="DN1454" s="16"/>
      <c r="DO1454" s="16"/>
      <c r="DP1454" s="16"/>
      <c r="DQ1454" s="16"/>
      <c r="DR1454" s="16"/>
      <c r="DS1454" s="16"/>
      <c r="DT1454" s="16"/>
      <c r="DU1454" s="16"/>
      <c r="DV1454" s="16"/>
      <c r="DW1454" s="16"/>
      <c r="DX1454" s="16"/>
      <c r="DY1454" s="16"/>
      <c r="DZ1454" s="16"/>
      <c r="EA1454" s="16"/>
      <c r="EB1454" s="16"/>
      <c r="EC1454" s="16"/>
      <c r="ED1454" s="16"/>
      <c r="EE1454" s="16"/>
      <c r="EF1454" s="16"/>
      <c r="EG1454" s="16"/>
      <c r="EH1454" s="16"/>
      <c r="EI1454" s="16"/>
      <c r="EJ1454" s="16"/>
      <c r="EK1454" s="16"/>
      <c r="EL1454" s="16"/>
      <c r="EM1454" s="16"/>
      <c r="EN1454" s="16"/>
      <c r="EO1454" s="16"/>
      <c r="EP1454" s="16"/>
      <c r="EQ1454" s="16"/>
      <c r="ER1454" s="16"/>
      <c r="ES1454" s="16"/>
      <c r="ET1454" s="16"/>
      <c r="EU1454" s="16"/>
      <c r="EV1454" s="16"/>
      <c r="EW1454" s="16"/>
      <c r="EX1454" s="16"/>
      <c r="EY1454" s="16"/>
      <c r="EZ1454" s="16"/>
      <c r="FA1454" s="16"/>
      <c r="FB1454" s="16"/>
      <c r="FC1454" s="16"/>
      <c r="FD1454" s="16"/>
      <c r="FE1454" s="16"/>
      <c r="FF1454" s="16"/>
      <c r="FG1454" s="16"/>
      <c r="FH1454" s="16"/>
      <c r="FI1454" s="16"/>
      <c r="FJ1454" s="16"/>
      <c r="FK1454" s="16"/>
      <c r="FL1454" s="16"/>
      <c r="FM1454" s="16"/>
      <c r="FN1454" s="16"/>
      <c r="FO1454" s="16"/>
      <c r="FP1454" s="16"/>
      <c r="FQ1454" s="16"/>
      <c r="FR1454" s="16"/>
      <c r="FS1454" s="16"/>
      <c r="FT1454" s="16"/>
      <c r="FU1454" s="16"/>
      <c r="FV1454" s="16"/>
      <c r="FW1454" s="16"/>
      <c r="FX1454" s="16"/>
      <c r="FY1454" s="16"/>
      <c r="FZ1454" s="16"/>
      <c r="GA1454" s="16"/>
      <c r="GB1454" s="16"/>
      <c r="GC1454" s="16"/>
      <c r="GD1454" s="16"/>
      <c r="GE1454" s="16"/>
      <c r="GF1454" s="16"/>
      <c r="GG1454" s="16"/>
      <c r="GH1454" s="16"/>
      <c r="GI1454" s="16"/>
      <c r="GJ1454" s="16"/>
      <c r="GK1454" s="16"/>
      <c r="GL1454" s="16"/>
      <c r="GM1454" s="16"/>
      <c r="GN1454" s="16"/>
      <c r="GO1454" s="16"/>
      <c r="GP1454" s="16"/>
      <c r="GQ1454" s="16"/>
      <c r="GR1454" s="16"/>
      <c r="GS1454" s="16"/>
      <c r="GT1454" s="16"/>
      <c r="GU1454" s="16"/>
      <c r="GV1454" s="16"/>
      <c r="GW1454" s="16"/>
      <c r="GX1454" s="16"/>
      <c r="GY1454" s="16"/>
      <c r="GZ1454" s="16"/>
      <c r="HA1454" s="16"/>
      <c r="HB1454" s="16"/>
      <c r="HC1454" s="16"/>
      <c r="HD1454" s="16"/>
      <c r="HE1454" s="16"/>
      <c r="HF1454" s="16"/>
      <c r="HG1454" s="16"/>
      <c r="HH1454" s="16"/>
      <c r="HI1454" s="16"/>
      <c r="HJ1454" s="16"/>
      <c r="HK1454" s="16"/>
      <c r="HL1454" s="16"/>
      <c r="HM1454" s="16"/>
      <c r="HN1454" s="16"/>
      <c r="HO1454" s="16"/>
      <c r="HP1454" s="16"/>
      <c r="HQ1454" s="16"/>
      <c r="HR1454" s="16"/>
      <c r="HS1454" s="16"/>
      <c r="HT1454" s="16"/>
      <c r="HU1454" s="16"/>
      <c r="HV1454" s="16"/>
      <c r="HW1454" s="16"/>
      <c r="HX1454" s="16"/>
      <c r="HY1454" s="16"/>
      <c r="HZ1454" s="16"/>
      <c r="IA1454" s="16"/>
      <c r="IB1454" s="16"/>
      <c r="IC1454" s="16"/>
      <c r="ID1454" s="16"/>
      <c r="IE1454" s="16"/>
      <c r="IF1454" s="16"/>
      <c r="IG1454" s="16"/>
      <c r="IH1454" s="16"/>
      <c r="II1454" s="16"/>
      <c r="IJ1454" s="16"/>
      <c r="IK1454" s="16"/>
      <c r="IL1454" s="16"/>
      <c r="IM1454" s="16"/>
      <c r="IN1454" s="16"/>
      <c r="IO1454" s="16"/>
      <c r="IP1454" s="16"/>
      <c r="IQ1454" s="16"/>
      <c r="IR1454" s="16"/>
      <c r="IS1454" s="16"/>
      <c r="IT1454" s="16"/>
      <c r="IU1454" s="16"/>
      <c r="IV1454" s="16"/>
      <c r="IW1454" s="16"/>
      <c r="IX1454" s="16"/>
      <c r="IY1454" s="16"/>
      <c r="IZ1454" s="16"/>
      <c r="JA1454" s="16"/>
      <c r="JB1454" s="16"/>
      <c r="JC1454" s="16"/>
      <c r="JD1454" s="16"/>
      <c r="JE1454" s="16"/>
      <c r="JF1454" s="16"/>
      <c r="JG1454" s="16"/>
      <c r="JH1454" s="16"/>
      <c r="JI1454" s="16"/>
      <c r="JJ1454" s="16"/>
      <c r="JK1454" s="16"/>
      <c r="JL1454" s="16"/>
      <c r="JM1454" s="16"/>
      <c r="JN1454" s="16"/>
      <c r="JO1454" s="16"/>
      <c r="JP1454" s="16"/>
    </row>
    <row r="1455" spans="2:276" s="18" customFormat="1" ht="15.75" customHeight="1" x14ac:dyDescent="0.25">
      <c r="B1455" s="16"/>
      <c r="C1455" s="16"/>
      <c r="D1455" s="16"/>
      <c r="E1455" s="16"/>
      <c r="F1455" s="16"/>
      <c r="G1455" s="16"/>
      <c r="H1455" s="16"/>
      <c r="I1455" s="16"/>
      <c r="J1455" s="16"/>
      <c r="K1455" s="16"/>
      <c r="L1455" s="16"/>
      <c r="M1455" s="16"/>
      <c r="N1455" s="16"/>
      <c r="O1455" s="16"/>
      <c r="P1455" s="16"/>
      <c r="Q1455" s="16"/>
      <c r="R1455" s="16"/>
      <c r="S1455" s="16"/>
      <c r="T1455" s="16"/>
      <c r="U1455" s="16"/>
      <c r="V1455" s="16"/>
      <c r="W1455" s="16"/>
      <c r="X1455" s="16"/>
      <c r="Y1455" s="16"/>
      <c r="Z1455" s="16"/>
      <c r="AA1455" s="16"/>
      <c r="AB1455" s="16"/>
      <c r="AC1455" s="16"/>
      <c r="AD1455" s="16"/>
      <c r="AE1455" s="16"/>
      <c r="AF1455" s="16"/>
      <c r="AG1455" s="16"/>
      <c r="AH1455" s="16"/>
      <c r="AI1455" s="16"/>
      <c r="AJ1455" s="16"/>
      <c r="AK1455" s="16"/>
      <c r="AL1455" s="16"/>
      <c r="AM1455" s="16"/>
      <c r="AN1455" s="16"/>
      <c r="AO1455" s="16"/>
      <c r="AP1455" s="16"/>
      <c r="AQ1455" s="16"/>
      <c r="AR1455" s="16"/>
      <c r="AS1455" s="16"/>
      <c r="AT1455" s="16"/>
      <c r="AU1455" s="16"/>
      <c r="AV1455" s="16"/>
      <c r="AW1455" s="16"/>
      <c r="AX1455" s="16"/>
      <c r="AY1455" s="16"/>
      <c r="AZ1455" s="16"/>
      <c r="BA1455" s="16"/>
      <c r="BB1455" s="16"/>
      <c r="BC1455" s="16"/>
      <c r="BD1455" s="16"/>
      <c r="BE1455" s="16"/>
      <c r="BF1455" s="16"/>
      <c r="BG1455" s="16"/>
      <c r="BH1455" s="16"/>
      <c r="BI1455" s="16"/>
      <c r="BJ1455" s="16"/>
      <c r="BK1455" s="16"/>
      <c r="BL1455" s="16"/>
      <c r="BM1455" s="16"/>
      <c r="BN1455" s="16"/>
      <c r="BO1455" s="16"/>
      <c r="BP1455" s="16"/>
      <c r="BQ1455" s="16"/>
      <c r="BR1455" s="16"/>
      <c r="BS1455" s="16"/>
      <c r="BT1455" s="16"/>
      <c r="BU1455" s="16"/>
      <c r="BV1455" s="16"/>
      <c r="BW1455" s="16"/>
      <c r="BX1455" s="16"/>
      <c r="BY1455" s="16"/>
      <c r="BZ1455" s="16"/>
      <c r="CA1455" s="16"/>
      <c r="CB1455" s="16"/>
      <c r="CC1455" s="16"/>
      <c r="CD1455" s="16"/>
      <c r="CE1455" s="16"/>
      <c r="CF1455" s="16"/>
      <c r="CG1455" s="16"/>
      <c r="CH1455" s="16"/>
      <c r="CI1455" s="16"/>
      <c r="CJ1455" s="16"/>
      <c r="CK1455" s="16"/>
      <c r="CL1455" s="16"/>
      <c r="CM1455" s="16"/>
      <c r="CN1455" s="16"/>
      <c r="CO1455" s="16"/>
      <c r="CP1455" s="16"/>
      <c r="CQ1455" s="16"/>
      <c r="CR1455" s="16"/>
      <c r="CS1455" s="16"/>
      <c r="CT1455" s="16"/>
      <c r="CU1455" s="16"/>
      <c r="CV1455" s="16"/>
      <c r="CW1455" s="16"/>
      <c r="CX1455" s="16"/>
      <c r="CY1455" s="16"/>
      <c r="CZ1455" s="16"/>
      <c r="DA1455" s="16"/>
      <c r="DB1455" s="16"/>
      <c r="DC1455" s="16"/>
      <c r="DD1455" s="16"/>
      <c r="DE1455" s="16"/>
      <c r="DF1455" s="16"/>
      <c r="DG1455" s="16"/>
      <c r="DH1455" s="16"/>
      <c r="DI1455" s="16"/>
      <c r="DJ1455" s="16"/>
      <c r="DK1455" s="16"/>
      <c r="DL1455" s="16"/>
      <c r="DM1455" s="16"/>
      <c r="DN1455" s="16"/>
      <c r="DO1455" s="16"/>
      <c r="DP1455" s="16"/>
      <c r="DQ1455" s="16"/>
      <c r="DR1455" s="16"/>
      <c r="DS1455" s="16"/>
      <c r="DT1455" s="16"/>
      <c r="DU1455" s="16"/>
      <c r="DV1455" s="16"/>
      <c r="DW1455" s="16"/>
      <c r="DX1455" s="16"/>
      <c r="DY1455" s="16"/>
      <c r="DZ1455" s="16"/>
      <c r="EA1455" s="16"/>
      <c r="EB1455" s="16"/>
      <c r="EC1455" s="16"/>
      <c r="ED1455" s="16"/>
      <c r="EE1455" s="16"/>
      <c r="EF1455" s="16"/>
      <c r="EG1455" s="16"/>
      <c r="EH1455" s="16"/>
      <c r="EI1455" s="16"/>
      <c r="EJ1455" s="16"/>
      <c r="EK1455" s="16"/>
      <c r="EL1455" s="16"/>
      <c r="EM1455" s="16"/>
      <c r="EN1455" s="16"/>
      <c r="EO1455" s="16"/>
      <c r="EP1455" s="16"/>
      <c r="EQ1455" s="16"/>
      <c r="ER1455" s="16"/>
      <c r="ES1455" s="16"/>
      <c r="ET1455" s="16"/>
      <c r="EU1455" s="16"/>
      <c r="EV1455" s="16"/>
      <c r="EW1455" s="16"/>
      <c r="EX1455" s="16"/>
      <c r="EY1455" s="16"/>
      <c r="EZ1455" s="16"/>
      <c r="FA1455" s="16"/>
      <c r="FB1455" s="16"/>
      <c r="FC1455" s="16"/>
      <c r="FD1455" s="16"/>
      <c r="FE1455" s="16"/>
      <c r="FF1455" s="16"/>
      <c r="FG1455" s="16"/>
      <c r="FH1455" s="16"/>
      <c r="FI1455" s="16"/>
      <c r="FJ1455" s="16"/>
      <c r="FK1455" s="16"/>
      <c r="FL1455" s="16"/>
      <c r="FM1455" s="16"/>
      <c r="FN1455" s="16"/>
      <c r="FO1455" s="16"/>
      <c r="FP1455" s="16"/>
      <c r="FQ1455" s="16"/>
      <c r="FR1455" s="16"/>
      <c r="FS1455" s="16"/>
      <c r="FT1455" s="16"/>
      <c r="FU1455" s="16"/>
      <c r="FV1455" s="16"/>
      <c r="FW1455" s="16"/>
      <c r="FX1455" s="16"/>
      <c r="FY1455" s="16"/>
      <c r="FZ1455" s="16"/>
      <c r="GA1455" s="16"/>
      <c r="GB1455" s="16"/>
      <c r="GC1455" s="16"/>
      <c r="GD1455" s="16"/>
      <c r="GE1455" s="16"/>
      <c r="GF1455" s="16"/>
      <c r="GG1455" s="16"/>
      <c r="GH1455" s="16"/>
      <c r="GI1455" s="16"/>
      <c r="GJ1455" s="16"/>
      <c r="GK1455" s="16"/>
      <c r="GL1455" s="16"/>
      <c r="GM1455" s="16"/>
      <c r="GN1455" s="16"/>
      <c r="GO1455" s="16"/>
      <c r="GP1455" s="16"/>
      <c r="GQ1455" s="16"/>
      <c r="GR1455" s="16"/>
      <c r="GS1455" s="16"/>
      <c r="GT1455" s="16"/>
      <c r="GU1455" s="16"/>
      <c r="GV1455" s="16"/>
      <c r="GW1455" s="16"/>
      <c r="GX1455" s="16"/>
      <c r="GY1455" s="16"/>
      <c r="GZ1455" s="16"/>
      <c r="HA1455" s="16"/>
      <c r="HB1455" s="16"/>
      <c r="HC1455" s="16"/>
      <c r="HD1455" s="16"/>
      <c r="HE1455" s="16"/>
      <c r="HF1455" s="16"/>
      <c r="HG1455" s="16"/>
      <c r="HH1455" s="16"/>
      <c r="HI1455" s="16"/>
      <c r="HJ1455" s="16"/>
      <c r="HK1455" s="16"/>
      <c r="HL1455" s="16"/>
      <c r="HM1455" s="16"/>
      <c r="HN1455" s="16"/>
      <c r="HO1455" s="16"/>
      <c r="HP1455" s="16"/>
      <c r="HQ1455" s="16"/>
      <c r="HR1455" s="16"/>
      <c r="HS1455" s="16"/>
      <c r="HT1455" s="16"/>
      <c r="HU1455" s="16"/>
      <c r="HV1455" s="16"/>
      <c r="HW1455" s="16"/>
      <c r="HX1455" s="16"/>
      <c r="HY1455" s="16"/>
      <c r="HZ1455" s="16"/>
      <c r="IA1455" s="16"/>
      <c r="IB1455" s="16"/>
      <c r="IC1455" s="16"/>
      <c r="ID1455" s="16"/>
      <c r="IE1455" s="16"/>
      <c r="IF1455" s="16"/>
      <c r="IG1455" s="16"/>
      <c r="IH1455" s="16"/>
      <c r="II1455" s="16"/>
      <c r="IJ1455" s="16"/>
      <c r="IK1455" s="16"/>
      <c r="IL1455" s="16"/>
      <c r="IM1455" s="16"/>
      <c r="IN1455" s="16"/>
      <c r="IO1455" s="16"/>
      <c r="IP1455" s="16"/>
      <c r="IQ1455" s="16"/>
      <c r="IR1455" s="16"/>
      <c r="IS1455" s="16"/>
      <c r="IT1455" s="16"/>
      <c r="IU1455" s="16"/>
      <c r="IV1455" s="16"/>
      <c r="IW1455" s="16"/>
      <c r="IX1455" s="16"/>
      <c r="IY1455" s="16"/>
      <c r="IZ1455" s="16"/>
      <c r="JA1455" s="16"/>
      <c r="JB1455" s="16"/>
      <c r="JC1455" s="16"/>
      <c r="JD1455" s="16"/>
      <c r="JE1455" s="16"/>
      <c r="JF1455" s="16"/>
      <c r="JG1455" s="16"/>
      <c r="JH1455" s="16"/>
      <c r="JI1455" s="16"/>
      <c r="JJ1455" s="16"/>
      <c r="JK1455" s="16"/>
      <c r="JL1455" s="16"/>
      <c r="JM1455" s="16"/>
      <c r="JN1455" s="16"/>
      <c r="JO1455" s="16"/>
      <c r="JP1455" s="16"/>
    </row>
    <row r="1456" spans="2:276" s="18" customFormat="1" ht="15.75" customHeight="1" x14ac:dyDescent="0.25">
      <c r="B1456" s="16"/>
      <c r="C1456" s="16"/>
      <c r="D1456" s="16"/>
      <c r="E1456" s="16"/>
      <c r="F1456" s="16"/>
      <c r="G1456" s="16"/>
      <c r="H1456" s="16"/>
      <c r="I1456" s="16"/>
      <c r="J1456" s="16"/>
      <c r="K1456" s="16"/>
      <c r="L1456" s="16"/>
      <c r="M1456" s="16"/>
      <c r="N1456" s="16"/>
      <c r="O1456" s="16"/>
      <c r="P1456" s="16"/>
      <c r="Q1456" s="16"/>
      <c r="R1456" s="16"/>
      <c r="S1456" s="16"/>
      <c r="T1456" s="16"/>
      <c r="U1456" s="16"/>
      <c r="V1456" s="16"/>
      <c r="W1456" s="16"/>
      <c r="X1456" s="16"/>
      <c r="Y1456" s="16"/>
      <c r="Z1456" s="16"/>
      <c r="AA1456" s="16"/>
      <c r="AB1456" s="16"/>
      <c r="AC1456" s="16"/>
      <c r="AD1456" s="16"/>
      <c r="AE1456" s="16"/>
      <c r="AF1456" s="16"/>
      <c r="AG1456" s="16"/>
      <c r="AH1456" s="16"/>
      <c r="AI1456" s="16"/>
      <c r="AJ1456" s="16"/>
      <c r="AK1456" s="16"/>
      <c r="AL1456" s="16"/>
      <c r="AM1456" s="16"/>
      <c r="AN1456" s="16"/>
      <c r="AO1456" s="16"/>
      <c r="AP1456" s="16"/>
      <c r="AQ1456" s="16"/>
      <c r="AR1456" s="16"/>
      <c r="AS1456" s="16"/>
      <c r="AT1456" s="16"/>
      <c r="AU1456" s="16"/>
      <c r="AV1456" s="16"/>
      <c r="AW1456" s="16"/>
      <c r="AX1456" s="16"/>
      <c r="AY1456" s="16"/>
      <c r="AZ1456" s="16"/>
      <c r="BA1456" s="16"/>
      <c r="BB1456" s="16"/>
      <c r="BC1456" s="16"/>
      <c r="BD1456" s="16"/>
      <c r="BE1456" s="16"/>
      <c r="BF1456" s="16"/>
      <c r="BG1456" s="16"/>
      <c r="BH1456" s="16"/>
      <c r="BI1456" s="16"/>
      <c r="BJ1456" s="16"/>
      <c r="BK1456" s="16"/>
      <c r="BL1456" s="16"/>
      <c r="BM1456" s="16"/>
      <c r="BN1456" s="16"/>
      <c r="BO1456" s="16"/>
      <c r="BP1456" s="16"/>
      <c r="BQ1456" s="16"/>
      <c r="BR1456" s="16"/>
      <c r="BS1456" s="16"/>
      <c r="BT1456" s="16"/>
      <c r="BU1456" s="16"/>
      <c r="BV1456" s="16"/>
      <c r="BW1456" s="16"/>
      <c r="BX1456" s="16"/>
      <c r="BY1456" s="16"/>
      <c r="BZ1456" s="16"/>
      <c r="CA1456" s="16"/>
      <c r="CB1456" s="16"/>
      <c r="CC1456" s="16"/>
      <c r="CD1456" s="16"/>
      <c r="CE1456" s="16"/>
      <c r="CF1456" s="16"/>
      <c r="CG1456" s="16"/>
      <c r="CH1456" s="16"/>
      <c r="CI1456" s="16"/>
      <c r="CJ1456" s="16"/>
      <c r="CK1456" s="16"/>
      <c r="CL1456" s="16"/>
      <c r="CM1456" s="16"/>
      <c r="CN1456" s="16"/>
      <c r="CO1456" s="16"/>
      <c r="CP1456" s="16"/>
      <c r="CQ1456" s="16"/>
      <c r="CR1456" s="16"/>
      <c r="CS1456" s="16"/>
      <c r="CT1456" s="16"/>
      <c r="CU1456" s="16"/>
      <c r="CV1456" s="16"/>
      <c r="CW1456" s="16"/>
      <c r="CX1456" s="16"/>
      <c r="CY1456" s="16"/>
      <c r="CZ1456" s="16"/>
      <c r="DA1456" s="16"/>
      <c r="DB1456" s="16"/>
      <c r="DC1456" s="16"/>
      <c r="DD1456" s="16"/>
      <c r="DE1456" s="16"/>
      <c r="DF1456" s="16"/>
      <c r="DG1456" s="16"/>
      <c r="DH1456" s="16"/>
      <c r="DI1456" s="16"/>
      <c r="DJ1456" s="16"/>
      <c r="DK1456" s="16"/>
      <c r="DL1456" s="16"/>
      <c r="DM1456" s="16"/>
      <c r="DN1456" s="16"/>
      <c r="DO1456" s="16"/>
      <c r="DP1456" s="16"/>
      <c r="DQ1456" s="16"/>
      <c r="DR1456" s="16"/>
      <c r="DS1456" s="16"/>
      <c r="DT1456" s="16"/>
      <c r="DU1456" s="16"/>
      <c r="DV1456" s="16"/>
      <c r="DW1456" s="16"/>
      <c r="DX1456" s="16"/>
      <c r="DY1456" s="16"/>
      <c r="DZ1456" s="16"/>
      <c r="EA1456" s="16"/>
      <c r="EB1456" s="16"/>
      <c r="EC1456" s="16"/>
      <c r="ED1456" s="16"/>
      <c r="EE1456" s="16"/>
      <c r="EF1456" s="16"/>
      <c r="EG1456" s="16"/>
      <c r="EH1456" s="16"/>
      <c r="EI1456" s="16"/>
      <c r="EJ1456" s="16"/>
      <c r="EK1456" s="16"/>
      <c r="EL1456" s="16"/>
      <c r="EM1456" s="16"/>
      <c r="EN1456" s="16"/>
      <c r="EO1456" s="16"/>
      <c r="EP1456" s="16"/>
      <c r="EQ1456" s="16"/>
      <c r="ER1456" s="16"/>
      <c r="ES1456" s="16"/>
      <c r="ET1456" s="16"/>
      <c r="EU1456" s="16"/>
      <c r="EV1456" s="16"/>
      <c r="EW1456" s="16"/>
      <c r="EX1456" s="16"/>
      <c r="EY1456" s="16"/>
      <c r="EZ1456" s="16"/>
      <c r="FA1456" s="16"/>
      <c r="FB1456" s="16"/>
      <c r="FC1456" s="16"/>
      <c r="FD1456" s="16"/>
      <c r="FE1456" s="16"/>
      <c r="FF1456" s="16"/>
      <c r="FG1456" s="16"/>
      <c r="FH1456" s="16"/>
      <c r="FI1456" s="16"/>
      <c r="FJ1456" s="16"/>
      <c r="FK1456" s="16"/>
      <c r="FL1456" s="16"/>
      <c r="FM1456" s="16"/>
      <c r="FN1456" s="16"/>
      <c r="FO1456" s="16"/>
      <c r="FP1456" s="16"/>
      <c r="FQ1456" s="16"/>
      <c r="FR1456" s="16"/>
      <c r="FS1456" s="16"/>
      <c r="FT1456" s="16"/>
      <c r="FU1456" s="16"/>
      <c r="FV1456" s="16"/>
      <c r="FW1456" s="16"/>
      <c r="FX1456" s="16"/>
      <c r="FY1456" s="16"/>
      <c r="FZ1456" s="16"/>
      <c r="GA1456" s="16"/>
      <c r="GB1456" s="16"/>
      <c r="GC1456" s="16"/>
      <c r="GD1456" s="16"/>
      <c r="GE1456" s="16"/>
      <c r="GF1456" s="16"/>
      <c r="GG1456" s="16"/>
      <c r="GH1456" s="16"/>
      <c r="GI1456" s="16"/>
      <c r="GJ1456" s="16"/>
      <c r="GK1456" s="16"/>
      <c r="GL1456" s="16"/>
      <c r="GM1456" s="16"/>
      <c r="GN1456" s="16"/>
      <c r="GO1456" s="16"/>
      <c r="GP1456" s="16"/>
      <c r="GQ1456" s="16"/>
      <c r="GR1456" s="16"/>
      <c r="GS1456" s="16"/>
      <c r="GT1456" s="16"/>
      <c r="GU1456" s="16"/>
      <c r="GV1456" s="16"/>
      <c r="GW1456" s="16"/>
      <c r="GX1456" s="16"/>
      <c r="GY1456" s="16"/>
      <c r="GZ1456" s="16"/>
      <c r="HA1456" s="16"/>
      <c r="HB1456" s="16"/>
      <c r="HC1456" s="16"/>
      <c r="HD1456" s="16"/>
      <c r="HE1456" s="16"/>
      <c r="HF1456" s="16"/>
      <c r="HG1456" s="16"/>
      <c r="HH1456" s="16"/>
      <c r="HI1456" s="16"/>
      <c r="HJ1456" s="16"/>
      <c r="HK1456" s="16"/>
      <c r="HL1456" s="16"/>
      <c r="HM1456" s="16"/>
      <c r="HN1456" s="16"/>
      <c r="HO1456" s="16"/>
      <c r="HP1456" s="16"/>
      <c r="HQ1456" s="16"/>
      <c r="HR1456" s="16"/>
      <c r="HS1456" s="16"/>
      <c r="HT1456" s="16"/>
      <c r="HU1456" s="16"/>
      <c r="HV1456" s="16"/>
      <c r="HW1456" s="16"/>
      <c r="HX1456" s="16"/>
      <c r="HY1456" s="16"/>
      <c r="HZ1456" s="16"/>
      <c r="IA1456" s="16"/>
      <c r="IB1456" s="16"/>
      <c r="IC1456" s="16"/>
      <c r="ID1456" s="16"/>
      <c r="IE1456" s="16"/>
      <c r="IF1456" s="16"/>
      <c r="IG1456" s="16"/>
      <c r="IH1456" s="16"/>
      <c r="II1456" s="16"/>
      <c r="IJ1456" s="16"/>
      <c r="IK1456" s="16"/>
      <c r="IL1456" s="16"/>
      <c r="IM1456" s="16"/>
      <c r="IN1456" s="16"/>
      <c r="IO1456" s="16"/>
      <c r="IP1456" s="16"/>
      <c r="IQ1456" s="16"/>
      <c r="IR1456" s="16"/>
      <c r="IS1456" s="16"/>
      <c r="IT1456" s="16"/>
      <c r="IU1456" s="16"/>
      <c r="IV1456" s="16"/>
      <c r="IW1456" s="16"/>
      <c r="IX1456" s="16"/>
      <c r="IY1456" s="16"/>
      <c r="IZ1456" s="16"/>
      <c r="JA1456" s="16"/>
      <c r="JB1456" s="16"/>
      <c r="JC1456" s="16"/>
      <c r="JD1456" s="16"/>
      <c r="JE1456" s="16"/>
      <c r="JF1456" s="16"/>
      <c r="JG1456" s="16"/>
      <c r="JH1456" s="16"/>
      <c r="JI1456" s="16"/>
      <c r="JJ1456" s="16"/>
      <c r="JK1456" s="16"/>
      <c r="JL1456" s="16"/>
      <c r="JM1456" s="16"/>
      <c r="JN1456" s="16"/>
      <c r="JO1456" s="16"/>
      <c r="JP1456" s="16"/>
    </row>
    <row r="1457" spans="2:276" s="18" customFormat="1" ht="15.75" customHeight="1" x14ac:dyDescent="0.25">
      <c r="B1457" s="16"/>
      <c r="C1457" s="16"/>
      <c r="D1457" s="16"/>
      <c r="E1457" s="16"/>
      <c r="F1457" s="16"/>
      <c r="G1457" s="16"/>
      <c r="H1457" s="16"/>
      <c r="I1457" s="16"/>
      <c r="J1457" s="16"/>
      <c r="K1457" s="16"/>
      <c r="L1457" s="16"/>
      <c r="M1457" s="16"/>
      <c r="N1457" s="16"/>
      <c r="O1457" s="16"/>
      <c r="P1457" s="16"/>
      <c r="Q1457" s="16"/>
      <c r="R1457" s="16"/>
      <c r="S1457" s="16"/>
      <c r="T1457" s="16"/>
      <c r="U1457" s="16"/>
      <c r="V1457" s="16"/>
      <c r="W1457" s="16"/>
      <c r="X1457" s="16"/>
      <c r="Y1457" s="16"/>
      <c r="Z1457" s="16"/>
      <c r="AA1457" s="16"/>
      <c r="AB1457" s="16"/>
      <c r="AC1457" s="16"/>
      <c r="AD1457" s="16"/>
      <c r="AE1457" s="16"/>
      <c r="AF1457" s="16"/>
      <c r="AG1457" s="16"/>
      <c r="AH1457" s="16"/>
      <c r="AI1457" s="16"/>
      <c r="AJ1457" s="16"/>
      <c r="AK1457" s="16"/>
      <c r="AL1457" s="16"/>
      <c r="AM1457" s="16"/>
      <c r="AN1457" s="16"/>
      <c r="AO1457" s="16"/>
      <c r="AP1457" s="16"/>
      <c r="AQ1457" s="16"/>
      <c r="AR1457" s="16"/>
      <c r="AS1457" s="16"/>
      <c r="AT1457" s="16"/>
      <c r="AU1457" s="16"/>
      <c r="AV1457" s="16"/>
      <c r="AW1457" s="16"/>
      <c r="AX1457" s="16"/>
      <c r="AY1457" s="16"/>
      <c r="AZ1457" s="16"/>
      <c r="BA1457" s="16"/>
      <c r="BB1457" s="16"/>
      <c r="BC1457" s="16"/>
      <c r="BD1457" s="16"/>
      <c r="BE1457" s="16"/>
      <c r="BF1457" s="16"/>
      <c r="BG1457" s="16"/>
      <c r="BH1457" s="16"/>
      <c r="BI1457" s="16"/>
      <c r="BJ1457" s="16"/>
      <c r="BK1457" s="16"/>
      <c r="BL1457" s="16"/>
      <c r="BM1457" s="16"/>
      <c r="BN1457" s="16"/>
      <c r="BO1457" s="16"/>
      <c r="BP1457" s="16"/>
      <c r="BQ1457" s="16"/>
      <c r="BR1457" s="16"/>
      <c r="BS1457" s="16"/>
      <c r="BT1457" s="16"/>
      <c r="BU1457" s="16"/>
      <c r="BV1457" s="16"/>
      <c r="BW1457" s="16"/>
      <c r="BX1457" s="16"/>
      <c r="BY1457" s="16"/>
      <c r="BZ1457" s="16"/>
      <c r="CA1457" s="16"/>
      <c r="CB1457" s="16"/>
      <c r="CC1457" s="16"/>
      <c r="CD1457" s="16"/>
      <c r="CE1457" s="16"/>
      <c r="CF1457" s="16"/>
      <c r="CG1457" s="16"/>
      <c r="CH1457" s="16"/>
      <c r="CI1457" s="16"/>
      <c r="CJ1457" s="16"/>
      <c r="CK1457" s="16"/>
      <c r="CL1457" s="16"/>
      <c r="CM1457" s="16"/>
      <c r="CN1457" s="16"/>
      <c r="CO1457" s="16"/>
      <c r="CP1457" s="16"/>
      <c r="CQ1457" s="16"/>
      <c r="CR1457" s="16"/>
      <c r="CS1457" s="16"/>
      <c r="CT1457" s="16"/>
      <c r="CU1457" s="16"/>
      <c r="CV1457" s="16"/>
      <c r="CW1457" s="16"/>
      <c r="CX1457" s="16"/>
      <c r="CY1457" s="16"/>
      <c r="CZ1457" s="16"/>
      <c r="DA1457" s="16"/>
      <c r="DB1457" s="16"/>
      <c r="DC1457" s="16"/>
      <c r="DD1457" s="16"/>
      <c r="DE1457" s="16"/>
      <c r="DF1457" s="16"/>
      <c r="DG1457" s="16"/>
      <c r="DH1457" s="16"/>
      <c r="DI1457" s="16"/>
      <c r="DJ1457" s="16"/>
      <c r="DK1457" s="16"/>
      <c r="DL1457" s="16"/>
      <c r="DM1457" s="16"/>
      <c r="DN1457" s="16"/>
      <c r="DO1457" s="16"/>
      <c r="DP1457" s="16"/>
      <c r="DQ1457" s="16"/>
      <c r="DR1457" s="16"/>
      <c r="DS1457" s="16"/>
      <c r="DT1457" s="16"/>
      <c r="DU1457" s="16"/>
      <c r="DV1457" s="16"/>
      <c r="DW1457" s="16"/>
      <c r="DX1457" s="16"/>
      <c r="DY1457" s="16"/>
      <c r="DZ1457" s="16"/>
      <c r="EA1457" s="16"/>
      <c r="EB1457" s="16"/>
      <c r="EC1457" s="16"/>
      <c r="ED1457" s="16"/>
      <c r="EE1457" s="16"/>
      <c r="EF1457" s="16"/>
      <c r="EG1457" s="16"/>
      <c r="EH1457" s="16"/>
      <c r="EI1457" s="16"/>
      <c r="EJ1457" s="16"/>
      <c r="EK1457" s="16"/>
      <c r="EL1457" s="16"/>
      <c r="EM1457" s="16"/>
      <c r="EN1457" s="16"/>
      <c r="EO1457" s="16"/>
      <c r="EP1457" s="16"/>
      <c r="EQ1457" s="16"/>
      <c r="ER1457" s="16"/>
      <c r="ES1457" s="16"/>
      <c r="ET1457" s="16"/>
      <c r="EU1457" s="16"/>
      <c r="EV1457" s="16"/>
      <c r="EW1457" s="16"/>
      <c r="EX1457" s="16"/>
      <c r="EY1457" s="16"/>
      <c r="EZ1457" s="16"/>
      <c r="FA1457" s="16"/>
      <c r="FB1457" s="16"/>
      <c r="FC1457" s="16"/>
      <c r="FD1457" s="16"/>
      <c r="FE1457" s="16"/>
      <c r="FF1457" s="16"/>
      <c r="FG1457" s="16"/>
      <c r="FH1457" s="16"/>
      <c r="FI1457" s="16"/>
      <c r="FJ1457" s="16"/>
      <c r="FK1457" s="16"/>
      <c r="FL1457" s="16"/>
      <c r="FM1457" s="16"/>
      <c r="FN1457" s="16"/>
      <c r="FO1457" s="16"/>
      <c r="FP1457" s="16"/>
      <c r="FQ1457" s="16"/>
      <c r="FR1457" s="16"/>
      <c r="FS1457" s="16"/>
      <c r="FT1457" s="16"/>
      <c r="FU1457" s="16"/>
      <c r="FV1457" s="16"/>
      <c r="FW1457" s="16"/>
      <c r="FX1457" s="16"/>
      <c r="FY1457" s="16"/>
      <c r="FZ1457" s="16"/>
      <c r="GA1457" s="16"/>
      <c r="GB1457" s="16"/>
      <c r="GC1457" s="16"/>
      <c r="GD1457" s="16"/>
      <c r="GE1457" s="16"/>
      <c r="GF1457" s="16"/>
      <c r="GG1457" s="16"/>
      <c r="GH1457" s="16"/>
      <c r="GI1457" s="16"/>
      <c r="GJ1457" s="16"/>
      <c r="GK1457" s="16"/>
      <c r="GL1457" s="16"/>
      <c r="GM1457" s="16"/>
      <c r="GN1457" s="16"/>
      <c r="GO1457" s="16"/>
      <c r="GP1457" s="16"/>
      <c r="GQ1457" s="16"/>
      <c r="GR1457" s="16"/>
      <c r="GS1457" s="16"/>
      <c r="GT1457" s="16"/>
      <c r="GU1457" s="16"/>
      <c r="GV1457" s="16"/>
      <c r="GW1457" s="16"/>
      <c r="GX1457" s="16"/>
      <c r="GY1457" s="16"/>
      <c r="GZ1457" s="16"/>
      <c r="HA1457" s="16"/>
      <c r="HB1457" s="16"/>
      <c r="HC1457" s="16"/>
      <c r="HD1457" s="16"/>
      <c r="HE1457" s="16"/>
      <c r="HF1457" s="16"/>
      <c r="HG1457" s="16"/>
      <c r="HH1457" s="16"/>
      <c r="HI1457" s="16"/>
      <c r="HJ1457" s="16"/>
      <c r="HK1457" s="16"/>
      <c r="HL1457" s="16"/>
      <c r="HM1457" s="16"/>
      <c r="HN1457" s="16"/>
      <c r="HO1457" s="16"/>
      <c r="HP1457" s="16"/>
      <c r="HQ1457" s="16"/>
      <c r="HR1457" s="16"/>
      <c r="HS1457" s="16"/>
      <c r="HT1457" s="16"/>
      <c r="HU1457" s="16"/>
      <c r="HV1457" s="16"/>
      <c r="HW1457" s="16"/>
      <c r="HX1457" s="16"/>
      <c r="HY1457" s="16"/>
      <c r="HZ1457" s="16"/>
      <c r="IA1457" s="16"/>
      <c r="IB1457" s="16"/>
      <c r="IC1457" s="16"/>
      <c r="ID1457" s="16"/>
      <c r="IE1457" s="16"/>
      <c r="IF1457" s="16"/>
      <c r="IG1457" s="16"/>
      <c r="IH1457" s="16"/>
      <c r="II1457" s="16"/>
      <c r="IJ1457" s="16"/>
      <c r="IK1457" s="16"/>
      <c r="IL1457" s="16"/>
      <c r="IM1457" s="16"/>
      <c r="IN1457" s="16"/>
      <c r="IO1457" s="16"/>
      <c r="IP1457" s="16"/>
      <c r="IQ1457" s="16"/>
      <c r="IR1457" s="16"/>
      <c r="IS1457" s="16"/>
      <c r="IT1457" s="16"/>
      <c r="IU1457" s="16"/>
      <c r="IV1457" s="16"/>
      <c r="IW1457" s="16"/>
      <c r="IX1457" s="16"/>
      <c r="IY1457" s="16"/>
      <c r="IZ1457" s="16"/>
      <c r="JA1457" s="16"/>
      <c r="JB1457" s="16"/>
      <c r="JC1457" s="16"/>
      <c r="JD1457" s="16"/>
      <c r="JE1457" s="16"/>
      <c r="JF1457" s="16"/>
      <c r="JG1457" s="16"/>
      <c r="JH1457" s="16"/>
      <c r="JI1457" s="16"/>
      <c r="JJ1457" s="16"/>
      <c r="JK1457" s="16"/>
      <c r="JL1457" s="16"/>
      <c r="JM1457" s="16"/>
      <c r="JN1457" s="16"/>
      <c r="JO1457" s="16"/>
      <c r="JP1457" s="16"/>
    </row>
  </sheetData>
  <sheetProtection algorithmName="SHA-512" hashValue="N+C2oti2+fz6psCRDm2fJu3JKbj9OCu//VAcLyzkzKVUxjyJr3zVX2lK2ADwM6hP8mXPK1DD9peQ8GFpPbEtEw==" saltValue="30ov4dCyzm4RCuEZNMZ/AQ==" spinCount="100000" sheet="1" objects="1" scenarios="1" formatColumns="0" formatRows="0"/>
  <mergeCells count="733">
    <mergeCell ref="AN136:AQ137"/>
    <mergeCell ref="AA261:AD262"/>
    <mergeCell ref="AE261:AI262"/>
    <mergeCell ref="B378:C378"/>
    <mergeCell ref="Z255:AA255"/>
    <mergeCell ref="AB255:AC255"/>
    <mergeCell ref="B315:C315"/>
    <mergeCell ref="B336:C336"/>
    <mergeCell ref="Y232:Z232"/>
    <mergeCell ref="AA232:AB232"/>
    <mergeCell ref="B253:C253"/>
    <mergeCell ref="Y253:Z253"/>
    <mergeCell ref="AA253:AB253"/>
    <mergeCell ref="B294:C294"/>
    <mergeCell ref="Z254:AA254"/>
    <mergeCell ref="AB254:AC254"/>
    <mergeCell ref="AA169:AB169"/>
    <mergeCell ref="Y169:Z169"/>
    <mergeCell ref="Y190:Z190"/>
    <mergeCell ref="AA190:AB190"/>
    <mergeCell ref="B211:C211"/>
    <mergeCell ref="Y211:Z211"/>
    <mergeCell ref="AA211:AB211"/>
    <mergeCell ref="B232:C232"/>
    <mergeCell ref="G252:H252"/>
    <mergeCell ref="G247:H247"/>
    <mergeCell ref="E248:F248"/>
    <mergeCell ref="G248:H248"/>
    <mergeCell ref="G249:H249"/>
    <mergeCell ref="E250:F250"/>
    <mergeCell ref="G250:H250"/>
    <mergeCell ref="E251:F251"/>
    <mergeCell ref="G251:H251"/>
    <mergeCell ref="B109:C109"/>
    <mergeCell ref="B169:C169"/>
    <mergeCell ref="B190:C190"/>
    <mergeCell ref="E189:F189"/>
    <mergeCell ref="G189:H189"/>
    <mergeCell ref="E179:F179"/>
    <mergeCell ref="G179:H179"/>
    <mergeCell ref="E180:F180"/>
    <mergeCell ref="G180:H180"/>
    <mergeCell ref="E181:F181"/>
    <mergeCell ref="G181:H181"/>
    <mergeCell ref="E182:F182"/>
    <mergeCell ref="G182:H182"/>
    <mergeCell ref="E183:F183"/>
    <mergeCell ref="G183:H183"/>
    <mergeCell ref="E174:F174"/>
    <mergeCell ref="G174:H174"/>
    <mergeCell ref="E175:F175"/>
    <mergeCell ref="G175:H175"/>
    <mergeCell ref="E176:F176"/>
    <mergeCell ref="G176:H176"/>
    <mergeCell ref="E177:F177"/>
    <mergeCell ref="G177:H177"/>
    <mergeCell ref="E178:F178"/>
    <mergeCell ref="E242:F242"/>
    <mergeCell ref="G242:H242"/>
    <mergeCell ref="E243:F243"/>
    <mergeCell ref="G243:H243"/>
    <mergeCell ref="E244:F244"/>
    <mergeCell ref="G244:H244"/>
    <mergeCell ref="E245:F245"/>
    <mergeCell ref="G245:H245"/>
    <mergeCell ref="E246:F246"/>
    <mergeCell ref="G246:H246"/>
    <mergeCell ref="E237:F237"/>
    <mergeCell ref="G237:H237"/>
    <mergeCell ref="E238:F238"/>
    <mergeCell ref="G238:H238"/>
    <mergeCell ref="E239:F239"/>
    <mergeCell ref="G239:H239"/>
    <mergeCell ref="E240:F240"/>
    <mergeCell ref="G240:H240"/>
    <mergeCell ref="E241:F241"/>
    <mergeCell ref="G241:H241"/>
    <mergeCell ref="E231:F231"/>
    <mergeCell ref="G231:H231"/>
    <mergeCell ref="E233:F233"/>
    <mergeCell ref="G233:H233"/>
    <mergeCell ref="E234:F234"/>
    <mergeCell ref="G234:H234"/>
    <mergeCell ref="E235:F235"/>
    <mergeCell ref="G235:H235"/>
    <mergeCell ref="E236:F236"/>
    <mergeCell ref="G236:H236"/>
    <mergeCell ref="E226:F226"/>
    <mergeCell ref="G226:H226"/>
    <mergeCell ref="E227:F227"/>
    <mergeCell ref="G227:H227"/>
    <mergeCell ref="E228:F228"/>
    <mergeCell ref="G228:H228"/>
    <mergeCell ref="E229:F229"/>
    <mergeCell ref="G229:H229"/>
    <mergeCell ref="E230:F230"/>
    <mergeCell ref="G230:H230"/>
    <mergeCell ref="E221:F221"/>
    <mergeCell ref="G221:H221"/>
    <mergeCell ref="E222:F222"/>
    <mergeCell ref="G222:H222"/>
    <mergeCell ref="E223:F223"/>
    <mergeCell ref="G223:H223"/>
    <mergeCell ref="E224:F224"/>
    <mergeCell ref="G224:H224"/>
    <mergeCell ref="E225:F225"/>
    <mergeCell ref="G225:H225"/>
    <mergeCell ref="E216:F216"/>
    <mergeCell ref="G216:H216"/>
    <mergeCell ref="E217:F217"/>
    <mergeCell ref="G217:H217"/>
    <mergeCell ref="E218:F218"/>
    <mergeCell ref="G218:H218"/>
    <mergeCell ref="E219:F219"/>
    <mergeCell ref="G219:H219"/>
    <mergeCell ref="E220:F220"/>
    <mergeCell ref="G220:H220"/>
    <mergeCell ref="E210:F210"/>
    <mergeCell ref="G210:H210"/>
    <mergeCell ref="E212:F212"/>
    <mergeCell ref="G212:H212"/>
    <mergeCell ref="E213:F213"/>
    <mergeCell ref="G213:H213"/>
    <mergeCell ref="E214:F214"/>
    <mergeCell ref="G214:H214"/>
    <mergeCell ref="E215:F215"/>
    <mergeCell ref="G215:H215"/>
    <mergeCell ref="E205:F205"/>
    <mergeCell ref="G205:H205"/>
    <mergeCell ref="E206:F206"/>
    <mergeCell ref="G206:H206"/>
    <mergeCell ref="E207:F207"/>
    <mergeCell ref="G207:H207"/>
    <mergeCell ref="E208:F208"/>
    <mergeCell ref="G208:H208"/>
    <mergeCell ref="E209:F209"/>
    <mergeCell ref="G209:H209"/>
    <mergeCell ref="E200:F200"/>
    <mergeCell ref="G200:H200"/>
    <mergeCell ref="E201:F201"/>
    <mergeCell ref="G201:H201"/>
    <mergeCell ref="E202:F202"/>
    <mergeCell ref="G202:H202"/>
    <mergeCell ref="E203:F203"/>
    <mergeCell ref="G203:H203"/>
    <mergeCell ref="E204:F204"/>
    <mergeCell ref="G204:H204"/>
    <mergeCell ref="E195:F195"/>
    <mergeCell ref="G195:H195"/>
    <mergeCell ref="E196:F196"/>
    <mergeCell ref="G196:H196"/>
    <mergeCell ref="E197:F197"/>
    <mergeCell ref="G197:H197"/>
    <mergeCell ref="E198:F198"/>
    <mergeCell ref="G198:H198"/>
    <mergeCell ref="E199:F199"/>
    <mergeCell ref="G199:H199"/>
    <mergeCell ref="E191:F191"/>
    <mergeCell ref="G191:H191"/>
    <mergeCell ref="E192:F192"/>
    <mergeCell ref="G192:H192"/>
    <mergeCell ref="E193:F193"/>
    <mergeCell ref="G193:H193"/>
    <mergeCell ref="E194:F194"/>
    <mergeCell ref="G194:H194"/>
    <mergeCell ref="E184:F184"/>
    <mergeCell ref="G184:H184"/>
    <mergeCell ref="E185:F185"/>
    <mergeCell ref="G185:H185"/>
    <mergeCell ref="E186:F186"/>
    <mergeCell ref="G186:H186"/>
    <mergeCell ref="E187:F187"/>
    <mergeCell ref="G187:H187"/>
    <mergeCell ref="E188:F188"/>
    <mergeCell ref="G188:H188"/>
    <mergeCell ref="E166:F166"/>
    <mergeCell ref="G166:H166"/>
    <mergeCell ref="E167:F167"/>
    <mergeCell ref="G167:H167"/>
    <mergeCell ref="G178:H178"/>
    <mergeCell ref="E168:F168"/>
    <mergeCell ref="G168:H168"/>
    <mergeCell ref="E170:F170"/>
    <mergeCell ref="G170:H170"/>
    <mergeCell ref="E171:F171"/>
    <mergeCell ref="G171:H171"/>
    <mergeCell ref="E172:F172"/>
    <mergeCell ref="G172:H172"/>
    <mergeCell ref="E173:F173"/>
    <mergeCell ref="G173:H173"/>
    <mergeCell ref="E161:F161"/>
    <mergeCell ref="G161:H161"/>
    <mergeCell ref="E162:F162"/>
    <mergeCell ref="G162:H162"/>
    <mergeCell ref="E163:F163"/>
    <mergeCell ref="G163:H163"/>
    <mergeCell ref="E164:F164"/>
    <mergeCell ref="G164:H164"/>
    <mergeCell ref="E165:F165"/>
    <mergeCell ref="G165:H165"/>
    <mergeCell ref="G148:H148"/>
    <mergeCell ref="E149:F149"/>
    <mergeCell ref="G149:H149"/>
    <mergeCell ref="E158:F158"/>
    <mergeCell ref="G158:H158"/>
    <mergeCell ref="E159:F159"/>
    <mergeCell ref="G159:H159"/>
    <mergeCell ref="E160:F160"/>
    <mergeCell ref="G160:H160"/>
    <mergeCell ref="E150:F150"/>
    <mergeCell ref="G150:H150"/>
    <mergeCell ref="E151:F151"/>
    <mergeCell ref="G151:H151"/>
    <mergeCell ref="E157:F157"/>
    <mergeCell ref="G157:H157"/>
    <mergeCell ref="G152:H152"/>
    <mergeCell ref="E153:F153"/>
    <mergeCell ref="G153:H153"/>
    <mergeCell ref="E154:F154"/>
    <mergeCell ref="G154:H154"/>
    <mergeCell ref="E155:F155"/>
    <mergeCell ref="G155:H155"/>
    <mergeCell ref="E156:F156"/>
    <mergeCell ref="G156:H156"/>
    <mergeCell ref="B2:X2"/>
    <mergeCell ref="K261:L262"/>
    <mergeCell ref="K136:L137"/>
    <mergeCell ref="E138:F138"/>
    <mergeCell ref="D136:H137"/>
    <mergeCell ref="G138:H138"/>
    <mergeCell ref="G139:H139"/>
    <mergeCell ref="E139:F139"/>
    <mergeCell ref="E140:F140"/>
    <mergeCell ref="G140:H140"/>
    <mergeCell ref="E141:F141"/>
    <mergeCell ref="G141:H141"/>
    <mergeCell ref="E142:F142"/>
    <mergeCell ref="G142:H142"/>
    <mergeCell ref="E143:F143"/>
    <mergeCell ref="G143:H143"/>
    <mergeCell ref="E144:F144"/>
    <mergeCell ref="G144:H144"/>
    <mergeCell ref="E145:F145"/>
    <mergeCell ref="G145:H145"/>
    <mergeCell ref="E146:F146"/>
    <mergeCell ref="B91:C91"/>
    <mergeCell ref="B92:C92"/>
    <mergeCell ref="B93:C93"/>
    <mergeCell ref="I136:J137"/>
    <mergeCell ref="AL136:AM137"/>
    <mergeCell ref="AR136:AV137"/>
    <mergeCell ref="G261:H262"/>
    <mergeCell ref="D261:F262"/>
    <mergeCell ref="I261:J262"/>
    <mergeCell ref="M262:N262"/>
    <mergeCell ref="O262:P262"/>
    <mergeCell ref="Q262:R262"/>
    <mergeCell ref="S262:T262"/>
    <mergeCell ref="U262:V262"/>
    <mergeCell ref="W262:X262"/>
    <mergeCell ref="Y261:Z262"/>
    <mergeCell ref="N137:Q137"/>
    <mergeCell ref="R137:U137"/>
    <mergeCell ref="V137:Y137"/>
    <mergeCell ref="Z137:AC137"/>
    <mergeCell ref="AD137:AG137"/>
    <mergeCell ref="AH137:AK137"/>
    <mergeCell ref="E152:F152"/>
    <mergeCell ref="E148:F148"/>
    <mergeCell ref="G146:H146"/>
    <mergeCell ref="E147:F147"/>
    <mergeCell ref="G147:H147"/>
    <mergeCell ref="B85:C85"/>
    <mergeCell ref="B86:C86"/>
    <mergeCell ref="B87:C87"/>
    <mergeCell ref="B89:C89"/>
    <mergeCell ref="B42:C42"/>
    <mergeCell ref="B43:C43"/>
    <mergeCell ref="B44:C44"/>
    <mergeCell ref="B60:C60"/>
    <mergeCell ref="B61:C61"/>
    <mergeCell ref="B62:C62"/>
    <mergeCell ref="B63:C63"/>
    <mergeCell ref="B64:C64"/>
    <mergeCell ref="B82:C82"/>
    <mergeCell ref="B56:C56"/>
    <mergeCell ref="B57:C57"/>
    <mergeCell ref="B58:C58"/>
    <mergeCell ref="B83:C83"/>
    <mergeCell ref="B46:C46"/>
    <mergeCell ref="B88:C88"/>
    <mergeCell ref="B67:C67"/>
    <mergeCell ref="B38:C38"/>
    <mergeCell ref="B139:C139"/>
    <mergeCell ref="B122:C122"/>
    <mergeCell ref="B123:C123"/>
    <mergeCell ref="B124:C124"/>
    <mergeCell ref="B125:C125"/>
    <mergeCell ref="B126:C126"/>
    <mergeCell ref="B127:C127"/>
    <mergeCell ref="B128:C128"/>
    <mergeCell ref="B129:C129"/>
    <mergeCell ref="B130:C130"/>
    <mergeCell ref="B119:C119"/>
    <mergeCell ref="B120:C120"/>
    <mergeCell ref="B121:C121"/>
    <mergeCell ref="B40:C40"/>
    <mergeCell ref="B41:C41"/>
    <mergeCell ref="B103:C103"/>
    <mergeCell ref="B104:C104"/>
    <mergeCell ref="B105:C105"/>
    <mergeCell ref="B106:C106"/>
    <mergeCell ref="B94:C94"/>
    <mergeCell ref="B95:C95"/>
    <mergeCell ref="B96:C96"/>
    <mergeCell ref="B84:C84"/>
    <mergeCell ref="B159:C159"/>
    <mergeCell ref="B160:C160"/>
    <mergeCell ref="B143:C143"/>
    <mergeCell ref="B144:C144"/>
    <mergeCell ref="B145:C145"/>
    <mergeCell ref="B157:C157"/>
    <mergeCell ref="B136:C138"/>
    <mergeCell ref="B158:C158"/>
    <mergeCell ref="B146:C146"/>
    <mergeCell ref="B147:C147"/>
    <mergeCell ref="B140:C140"/>
    <mergeCell ref="B141:C141"/>
    <mergeCell ref="B142:C142"/>
    <mergeCell ref="B155:C155"/>
    <mergeCell ref="B156:C156"/>
    <mergeCell ref="B152:C152"/>
    <mergeCell ref="B153:C153"/>
    <mergeCell ref="B154:C154"/>
    <mergeCell ref="B149:C149"/>
    <mergeCell ref="B150:C150"/>
    <mergeCell ref="B151:C151"/>
    <mergeCell ref="B148:C148"/>
    <mergeCell ref="B161:C161"/>
    <mergeCell ref="B180:C180"/>
    <mergeCell ref="B181:C181"/>
    <mergeCell ref="B182:C182"/>
    <mergeCell ref="B177:C177"/>
    <mergeCell ref="B178:C178"/>
    <mergeCell ref="B179:C179"/>
    <mergeCell ref="B174:C174"/>
    <mergeCell ref="B175:C175"/>
    <mergeCell ref="B176:C176"/>
    <mergeCell ref="B171:C171"/>
    <mergeCell ref="B172:C172"/>
    <mergeCell ref="B173:C173"/>
    <mergeCell ref="B167:C167"/>
    <mergeCell ref="B168:C168"/>
    <mergeCell ref="B170:C170"/>
    <mergeCell ref="B164:C164"/>
    <mergeCell ref="B165:C165"/>
    <mergeCell ref="B166:C166"/>
    <mergeCell ref="B162:C162"/>
    <mergeCell ref="B163:C163"/>
    <mergeCell ref="B199:C199"/>
    <mergeCell ref="B200:C200"/>
    <mergeCell ref="B201:C201"/>
    <mergeCell ref="B196:C196"/>
    <mergeCell ref="B197:C197"/>
    <mergeCell ref="B198:C198"/>
    <mergeCell ref="B193:C193"/>
    <mergeCell ref="B194:C194"/>
    <mergeCell ref="B195:C195"/>
    <mergeCell ref="B189:C189"/>
    <mergeCell ref="B191:C191"/>
    <mergeCell ref="B192:C192"/>
    <mergeCell ref="B186:C186"/>
    <mergeCell ref="B187:C187"/>
    <mergeCell ref="B188:C188"/>
    <mergeCell ref="B183:C183"/>
    <mergeCell ref="B184:C184"/>
    <mergeCell ref="B185:C185"/>
    <mergeCell ref="B218:C218"/>
    <mergeCell ref="B219:C219"/>
    <mergeCell ref="B220:C220"/>
    <mergeCell ref="B215:C215"/>
    <mergeCell ref="B216:C216"/>
    <mergeCell ref="B217:C217"/>
    <mergeCell ref="B212:C212"/>
    <mergeCell ref="B213:C213"/>
    <mergeCell ref="B214:C214"/>
    <mergeCell ref="B208:C208"/>
    <mergeCell ref="B209:C209"/>
    <mergeCell ref="B210:C210"/>
    <mergeCell ref="B205:C205"/>
    <mergeCell ref="B206:C206"/>
    <mergeCell ref="B207:C207"/>
    <mergeCell ref="B202:C202"/>
    <mergeCell ref="B203:C203"/>
    <mergeCell ref="B204:C204"/>
    <mergeCell ref="B224:C224"/>
    <mergeCell ref="B225:C225"/>
    <mergeCell ref="B226:C226"/>
    <mergeCell ref="B221:C221"/>
    <mergeCell ref="B222:C222"/>
    <mergeCell ref="B223:C223"/>
    <mergeCell ref="B237:C237"/>
    <mergeCell ref="B238:C238"/>
    <mergeCell ref="B239:C239"/>
    <mergeCell ref="B234:C234"/>
    <mergeCell ref="B235:C235"/>
    <mergeCell ref="B236:C236"/>
    <mergeCell ref="B230:C230"/>
    <mergeCell ref="B231:C231"/>
    <mergeCell ref="B233:C233"/>
    <mergeCell ref="B241:C241"/>
    <mergeCell ref="B242:C242"/>
    <mergeCell ref="B252:C252"/>
    <mergeCell ref="B249:C249"/>
    <mergeCell ref="B250:C250"/>
    <mergeCell ref="B251:C251"/>
    <mergeCell ref="B227:C227"/>
    <mergeCell ref="B228:C228"/>
    <mergeCell ref="B229:C229"/>
    <mergeCell ref="E263:F263"/>
    <mergeCell ref="B264:C264"/>
    <mergeCell ref="E264:F264"/>
    <mergeCell ref="B265:C265"/>
    <mergeCell ref="E265:F265"/>
    <mergeCell ref="B261:C263"/>
    <mergeCell ref="B246:C246"/>
    <mergeCell ref="B247:C247"/>
    <mergeCell ref="B248:C248"/>
    <mergeCell ref="E247:F247"/>
    <mergeCell ref="E252:F252"/>
    <mergeCell ref="E249:F249"/>
    <mergeCell ref="E269:F269"/>
    <mergeCell ref="B270:C270"/>
    <mergeCell ref="E270:F270"/>
    <mergeCell ref="B271:C271"/>
    <mergeCell ref="E271:F271"/>
    <mergeCell ref="B266:C266"/>
    <mergeCell ref="E266:F266"/>
    <mergeCell ref="B267:C267"/>
    <mergeCell ref="E267:F267"/>
    <mergeCell ref="B268:C268"/>
    <mergeCell ref="E268:F268"/>
    <mergeCell ref="E275:F275"/>
    <mergeCell ref="B276:C276"/>
    <mergeCell ref="E276:F276"/>
    <mergeCell ref="B277:C277"/>
    <mergeCell ref="E277:F277"/>
    <mergeCell ref="B272:C272"/>
    <mergeCell ref="E272:F272"/>
    <mergeCell ref="B273:C273"/>
    <mergeCell ref="E273:F273"/>
    <mergeCell ref="B274:C274"/>
    <mergeCell ref="E274:F274"/>
    <mergeCell ref="E281:F281"/>
    <mergeCell ref="B282:C282"/>
    <mergeCell ref="E282:F282"/>
    <mergeCell ref="B283:C283"/>
    <mergeCell ref="E283:F283"/>
    <mergeCell ref="B278:C278"/>
    <mergeCell ref="E278:F278"/>
    <mergeCell ref="B279:C279"/>
    <mergeCell ref="E279:F279"/>
    <mergeCell ref="B280:C280"/>
    <mergeCell ref="E280:F280"/>
    <mergeCell ref="E287:F287"/>
    <mergeCell ref="B288:C288"/>
    <mergeCell ref="E288:F288"/>
    <mergeCell ref="B289:C289"/>
    <mergeCell ref="E289:F289"/>
    <mergeCell ref="B284:C284"/>
    <mergeCell ref="E284:F284"/>
    <mergeCell ref="B285:C285"/>
    <mergeCell ref="E285:F285"/>
    <mergeCell ref="B286:C286"/>
    <mergeCell ref="E286:F286"/>
    <mergeCell ref="E293:F293"/>
    <mergeCell ref="B295:C295"/>
    <mergeCell ref="E295:F295"/>
    <mergeCell ref="B296:C296"/>
    <mergeCell ref="E296:F296"/>
    <mergeCell ref="B290:C290"/>
    <mergeCell ref="E290:F290"/>
    <mergeCell ref="B291:C291"/>
    <mergeCell ref="E291:F291"/>
    <mergeCell ref="B292:C292"/>
    <mergeCell ref="E292:F292"/>
    <mergeCell ref="B293:C293"/>
    <mergeCell ref="E300:F300"/>
    <mergeCell ref="B301:C301"/>
    <mergeCell ref="E301:F301"/>
    <mergeCell ref="B302:C302"/>
    <mergeCell ref="E302:F302"/>
    <mergeCell ref="B297:C297"/>
    <mergeCell ref="E297:F297"/>
    <mergeCell ref="B298:C298"/>
    <mergeCell ref="E298:F298"/>
    <mergeCell ref="B299:C299"/>
    <mergeCell ref="E299:F299"/>
    <mergeCell ref="B300:C300"/>
    <mergeCell ref="E306:F306"/>
    <mergeCell ref="B307:C307"/>
    <mergeCell ref="E307:F307"/>
    <mergeCell ref="B308:C308"/>
    <mergeCell ref="E308:F308"/>
    <mergeCell ref="B303:C303"/>
    <mergeCell ref="E303:F303"/>
    <mergeCell ref="B304:C304"/>
    <mergeCell ref="E304:F304"/>
    <mergeCell ref="B305:C305"/>
    <mergeCell ref="E305:F305"/>
    <mergeCell ref="B306:C306"/>
    <mergeCell ref="E312:F312"/>
    <mergeCell ref="B313:C313"/>
    <mergeCell ref="E313:F313"/>
    <mergeCell ref="B314:C314"/>
    <mergeCell ref="E314:F314"/>
    <mergeCell ref="B309:C309"/>
    <mergeCell ref="E309:F309"/>
    <mergeCell ref="B310:C310"/>
    <mergeCell ref="E310:F310"/>
    <mergeCell ref="B311:C311"/>
    <mergeCell ref="E311:F311"/>
    <mergeCell ref="B312:C312"/>
    <mergeCell ref="E319:F319"/>
    <mergeCell ref="B320:C320"/>
    <mergeCell ref="E320:F320"/>
    <mergeCell ref="B321:C321"/>
    <mergeCell ref="E321:F321"/>
    <mergeCell ref="B316:C316"/>
    <mergeCell ref="E316:F316"/>
    <mergeCell ref="B317:C317"/>
    <mergeCell ref="E317:F317"/>
    <mergeCell ref="B318:C318"/>
    <mergeCell ref="E318:F318"/>
    <mergeCell ref="B319:C319"/>
    <mergeCell ref="E325:F325"/>
    <mergeCell ref="B326:C326"/>
    <mergeCell ref="E326:F326"/>
    <mergeCell ref="B327:C327"/>
    <mergeCell ref="E327:F327"/>
    <mergeCell ref="B322:C322"/>
    <mergeCell ref="E322:F322"/>
    <mergeCell ref="B323:C323"/>
    <mergeCell ref="E323:F323"/>
    <mergeCell ref="B324:C324"/>
    <mergeCell ref="E324:F324"/>
    <mergeCell ref="B325:C325"/>
    <mergeCell ref="E331:F331"/>
    <mergeCell ref="B332:C332"/>
    <mergeCell ref="E332:F332"/>
    <mergeCell ref="B333:C333"/>
    <mergeCell ref="E333:F333"/>
    <mergeCell ref="B328:C328"/>
    <mergeCell ref="E328:F328"/>
    <mergeCell ref="B329:C329"/>
    <mergeCell ref="E329:F329"/>
    <mergeCell ref="B330:C330"/>
    <mergeCell ref="E330:F330"/>
    <mergeCell ref="B331:C331"/>
    <mergeCell ref="E338:F338"/>
    <mergeCell ref="B339:C339"/>
    <mergeCell ref="E339:F339"/>
    <mergeCell ref="B340:C340"/>
    <mergeCell ref="E340:F340"/>
    <mergeCell ref="B334:C334"/>
    <mergeCell ref="E334:F334"/>
    <mergeCell ref="B335:C335"/>
    <mergeCell ref="E335:F335"/>
    <mergeCell ref="B337:C337"/>
    <mergeCell ref="E337:F337"/>
    <mergeCell ref="E344:F344"/>
    <mergeCell ref="B345:C345"/>
    <mergeCell ref="E345:F345"/>
    <mergeCell ref="B346:C346"/>
    <mergeCell ref="E346:F346"/>
    <mergeCell ref="B341:C341"/>
    <mergeCell ref="E341:F341"/>
    <mergeCell ref="B342:C342"/>
    <mergeCell ref="E342:F342"/>
    <mergeCell ref="B343:C343"/>
    <mergeCell ref="E343:F343"/>
    <mergeCell ref="E350:F350"/>
    <mergeCell ref="B351:C351"/>
    <mergeCell ref="E351:F351"/>
    <mergeCell ref="B352:C352"/>
    <mergeCell ref="E352:F352"/>
    <mergeCell ref="B347:C347"/>
    <mergeCell ref="E347:F347"/>
    <mergeCell ref="B348:C348"/>
    <mergeCell ref="E348:F348"/>
    <mergeCell ref="B349:C349"/>
    <mergeCell ref="E349:F349"/>
    <mergeCell ref="E356:F356"/>
    <mergeCell ref="B358:C358"/>
    <mergeCell ref="E358:F358"/>
    <mergeCell ref="B359:C359"/>
    <mergeCell ref="E359:F359"/>
    <mergeCell ref="B353:C353"/>
    <mergeCell ref="E353:F353"/>
    <mergeCell ref="B354:C354"/>
    <mergeCell ref="E354:F354"/>
    <mergeCell ref="B355:C355"/>
    <mergeCell ref="E355:F355"/>
    <mergeCell ref="B357:C357"/>
    <mergeCell ref="E363:F363"/>
    <mergeCell ref="B364:C364"/>
    <mergeCell ref="E364:F364"/>
    <mergeCell ref="B365:C365"/>
    <mergeCell ref="E365:F365"/>
    <mergeCell ref="B360:C360"/>
    <mergeCell ref="E360:F360"/>
    <mergeCell ref="B361:C361"/>
    <mergeCell ref="E361:F361"/>
    <mergeCell ref="B362:C362"/>
    <mergeCell ref="E362:F362"/>
    <mergeCell ref="E369:F369"/>
    <mergeCell ref="B370:C370"/>
    <mergeCell ref="E370:F370"/>
    <mergeCell ref="B371:C371"/>
    <mergeCell ref="E371:F371"/>
    <mergeCell ref="B366:C366"/>
    <mergeCell ref="E366:F366"/>
    <mergeCell ref="B367:C367"/>
    <mergeCell ref="E367:F367"/>
    <mergeCell ref="B368:C368"/>
    <mergeCell ref="E368:F368"/>
    <mergeCell ref="E375:F375"/>
    <mergeCell ref="B376:C376"/>
    <mergeCell ref="E376:F376"/>
    <mergeCell ref="B377:C377"/>
    <mergeCell ref="E377:F377"/>
    <mergeCell ref="B372:C372"/>
    <mergeCell ref="E372:F372"/>
    <mergeCell ref="B373:C373"/>
    <mergeCell ref="E373:F373"/>
    <mergeCell ref="B374:C374"/>
    <mergeCell ref="E374:F374"/>
    <mergeCell ref="V14:X14"/>
    <mergeCell ref="B45:C45"/>
    <mergeCell ref="B72:C72"/>
    <mergeCell ref="B73:C73"/>
    <mergeCell ref="B74:C74"/>
    <mergeCell ref="B75:C75"/>
    <mergeCell ref="B76:C76"/>
    <mergeCell ref="B77:C77"/>
    <mergeCell ref="B65:C65"/>
    <mergeCell ref="B66:C66"/>
    <mergeCell ref="B68:C68"/>
    <mergeCell ref="B69:C69"/>
    <mergeCell ref="B70:C70"/>
    <mergeCell ref="B71:C71"/>
    <mergeCell ref="B59:C59"/>
    <mergeCell ref="B39:C39"/>
    <mergeCell ref="B53:C53"/>
    <mergeCell ref="B54:C54"/>
    <mergeCell ref="B55:C55"/>
    <mergeCell ref="B14:C15"/>
    <mergeCell ref="B16:C16"/>
    <mergeCell ref="B17:C17"/>
    <mergeCell ref="B18:C18"/>
    <mergeCell ref="B19:C19"/>
    <mergeCell ref="S14:U14"/>
    <mergeCell ref="P14:R14"/>
    <mergeCell ref="M14:O14"/>
    <mergeCell ref="J14:L14"/>
    <mergeCell ref="G14:I14"/>
    <mergeCell ref="D14:D15"/>
    <mergeCell ref="E14:E15"/>
    <mergeCell ref="F14:F15"/>
    <mergeCell ref="B116:C116"/>
    <mergeCell ref="B47:C47"/>
    <mergeCell ref="B48:C48"/>
    <mergeCell ref="B49:C49"/>
    <mergeCell ref="B50:C50"/>
    <mergeCell ref="B51:C51"/>
    <mergeCell ref="B52:C52"/>
    <mergeCell ref="B90:C90"/>
    <mergeCell ref="B78:C78"/>
    <mergeCell ref="B79:C79"/>
    <mergeCell ref="B80:C80"/>
    <mergeCell ref="B81:C81"/>
    <mergeCell ref="B20:C20"/>
    <mergeCell ref="B21:C21"/>
    <mergeCell ref="B28:C28"/>
    <mergeCell ref="B29:C29"/>
    <mergeCell ref="B385:C385"/>
    <mergeCell ref="B117:C117"/>
    <mergeCell ref="B118:C118"/>
    <mergeCell ref="B110:C110"/>
    <mergeCell ref="B111:C111"/>
    <mergeCell ref="B112:C112"/>
    <mergeCell ref="B113:C113"/>
    <mergeCell ref="B114:C114"/>
    <mergeCell ref="B115:C115"/>
    <mergeCell ref="B375:C375"/>
    <mergeCell ref="B369:C369"/>
    <mergeCell ref="B363:C363"/>
    <mergeCell ref="B356:C356"/>
    <mergeCell ref="B350:C350"/>
    <mergeCell ref="B344:C344"/>
    <mergeCell ref="B338:C338"/>
    <mergeCell ref="B287:C287"/>
    <mergeCell ref="B281:C281"/>
    <mergeCell ref="B275:C275"/>
    <mergeCell ref="B269:C269"/>
    <mergeCell ref="B243:C243"/>
    <mergeCell ref="B244:C244"/>
    <mergeCell ref="B245:C245"/>
    <mergeCell ref="B240:C240"/>
    <mergeCell ref="G6:H6"/>
    <mergeCell ref="G8:H8"/>
    <mergeCell ref="B107:C107"/>
    <mergeCell ref="B108:C108"/>
    <mergeCell ref="B97:C97"/>
    <mergeCell ref="B98:C98"/>
    <mergeCell ref="B99:C99"/>
    <mergeCell ref="B100:C100"/>
    <mergeCell ref="B101:C101"/>
    <mergeCell ref="B102:C102"/>
    <mergeCell ref="B30:C30"/>
    <mergeCell ref="B31:C31"/>
    <mergeCell ref="B32:C32"/>
    <mergeCell ref="B33:C33"/>
    <mergeCell ref="B22:C22"/>
    <mergeCell ref="B23:C23"/>
    <mergeCell ref="B24:C24"/>
    <mergeCell ref="B25:C25"/>
    <mergeCell ref="B26:C26"/>
    <mergeCell ref="B27:C27"/>
    <mergeCell ref="B34:C34"/>
    <mergeCell ref="B35:C35"/>
    <mergeCell ref="B36:C36"/>
    <mergeCell ref="B37:C37"/>
  </mergeCells>
  <dataValidations count="1">
    <dataValidation operator="greaterThanOrEqual" allowBlank="1" showInputMessage="1" showErrorMessage="1" sqref="A1:XFD3 A11:XFD1048576" xr:uid="{A2D8EAAE-44B8-420C-B10A-A7F929EBAFA9}"/>
  </dataValidations>
  <pageMargins left="0.7" right="0.7" top="0.75" bottom="0.75" header="0" footer="0"/>
  <pageSetup orientation="landscape"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50AA48-DD22-4002-87D2-22FAC2D09881}">
  <sheetPr>
    <tabColor rgb="FF7F7F7F"/>
  </sheetPr>
  <dimension ref="A1:Z300"/>
  <sheetViews>
    <sheetView showGridLines="0" zoomScaleNormal="100" workbookViewId="0">
      <selection activeCell="E20" sqref="E20"/>
    </sheetView>
  </sheetViews>
  <sheetFormatPr defaultColWidth="9" defaultRowHeight="15" customHeight="1" x14ac:dyDescent="0.3"/>
  <cols>
    <col min="1" max="1" width="4.09765625" style="18" customWidth="1"/>
    <col min="2" max="4" width="15.69921875" style="59" customWidth="1"/>
    <col min="5" max="5" width="15.69921875" style="60" customWidth="1"/>
    <col min="6" max="8" width="15.69921875" style="59" customWidth="1"/>
    <col min="9" max="9" width="15.69921875" style="60" customWidth="1"/>
    <col min="10" max="14" width="15.69921875" style="59" customWidth="1"/>
    <col min="15" max="23" width="9.59765625" style="59" customWidth="1"/>
    <col min="24" max="24" width="12.09765625" style="59" customWidth="1"/>
    <col min="25" max="26" width="9.59765625" style="59" customWidth="1"/>
    <col min="27" max="16384" width="9" style="59"/>
  </cols>
  <sheetData>
    <row r="1" spans="1:26" s="16" customFormat="1" ht="19.95" customHeight="1" x14ac:dyDescent="0.25">
      <c r="A1" s="100"/>
      <c r="B1" s="100"/>
      <c r="C1" s="100"/>
      <c r="D1" s="100"/>
      <c r="E1" s="100"/>
      <c r="F1" s="100"/>
      <c r="G1" s="100"/>
      <c r="H1" s="100"/>
      <c r="I1" s="100"/>
      <c r="J1" s="100"/>
      <c r="K1" s="100"/>
      <c r="L1" s="100"/>
      <c r="M1" s="100"/>
      <c r="N1" s="100"/>
      <c r="O1" s="100"/>
      <c r="P1" s="100"/>
      <c r="Q1" s="100"/>
      <c r="R1" s="100"/>
      <c r="S1" s="100"/>
      <c r="T1" s="100"/>
      <c r="U1" s="100"/>
      <c r="V1" s="100"/>
      <c r="W1" s="100"/>
      <c r="X1" s="100"/>
      <c r="Y1" s="100"/>
      <c r="Z1" s="100"/>
    </row>
    <row r="2" spans="1:26" s="16" customFormat="1" ht="95.1" customHeight="1" x14ac:dyDescent="0.25">
      <c r="A2" s="100"/>
      <c r="B2" s="340" t="s">
        <v>230</v>
      </c>
      <c r="C2" s="341"/>
      <c r="D2" s="341"/>
      <c r="E2" s="341"/>
      <c r="F2" s="341"/>
      <c r="G2" s="341"/>
      <c r="H2" s="341"/>
      <c r="I2" s="341"/>
      <c r="J2" s="342"/>
      <c r="K2" s="100"/>
      <c r="L2" s="100"/>
      <c r="M2" s="100"/>
      <c r="N2" s="100"/>
      <c r="O2" s="100"/>
      <c r="P2" s="100"/>
      <c r="Q2" s="100"/>
      <c r="R2" s="100"/>
      <c r="S2" s="100"/>
      <c r="T2" s="100"/>
      <c r="U2" s="100"/>
      <c r="V2" s="100"/>
      <c r="W2" s="100"/>
      <c r="X2" s="100"/>
      <c r="Y2" s="100"/>
      <c r="Z2" s="100"/>
    </row>
    <row r="3" spans="1:26" s="101" customFormat="1" ht="18" customHeight="1" x14ac:dyDescent="0.3">
      <c r="A3" s="100"/>
      <c r="B3" s="100"/>
      <c r="C3" s="100"/>
      <c r="D3" s="100"/>
      <c r="E3" s="104"/>
      <c r="F3" s="102"/>
      <c r="G3" s="102"/>
      <c r="H3" s="102"/>
      <c r="I3" s="99"/>
      <c r="J3" s="99"/>
      <c r="K3" s="100"/>
      <c r="L3" s="100"/>
      <c r="M3" s="100"/>
      <c r="N3" s="100"/>
      <c r="O3" s="100"/>
      <c r="P3" s="100"/>
      <c r="Q3" s="100"/>
      <c r="R3" s="100"/>
      <c r="S3" s="100"/>
      <c r="T3" s="100"/>
      <c r="U3" s="100"/>
      <c r="V3" s="100"/>
      <c r="W3" s="100"/>
      <c r="X3" s="100"/>
      <c r="Y3" s="100"/>
      <c r="Z3" s="100"/>
    </row>
    <row r="4" spans="1:26" s="1" customFormat="1" ht="17.399999999999999" customHeight="1" x14ac:dyDescent="0.3">
      <c r="A4" s="100"/>
      <c r="B4" s="68" t="s">
        <v>231</v>
      </c>
      <c r="C4" s="69"/>
      <c r="D4" s="69"/>
      <c r="E4" s="69"/>
      <c r="F4" s="69"/>
      <c r="G4" s="69"/>
      <c r="H4" s="69"/>
      <c r="I4" s="69"/>
      <c r="J4" s="70"/>
      <c r="K4" s="100"/>
      <c r="L4" s="100"/>
      <c r="M4" s="100"/>
      <c r="N4" s="100"/>
      <c r="O4" s="100"/>
      <c r="P4" s="100"/>
      <c r="Q4" s="100"/>
      <c r="R4" s="100"/>
      <c r="S4" s="100"/>
      <c r="T4" s="100"/>
      <c r="U4" s="100"/>
      <c r="V4" s="100"/>
      <c r="W4" s="100"/>
      <c r="X4" s="100"/>
      <c r="Y4" s="100"/>
      <c r="Z4" s="100"/>
    </row>
    <row r="5" spans="1:26" s="101" customFormat="1" ht="18" customHeight="1" x14ac:dyDescent="0.3">
      <c r="A5" s="100"/>
      <c r="B5" s="100"/>
      <c r="C5" s="100"/>
      <c r="D5" s="100"/>
      <c r="E5" s="104"/>
      <c r="F5" s="102"/>
      <c r="G5" s="102"/>
      <c r="H5" s="102"/>
      <c r="I5" s="99"/>
      <c r="J5" s="99"/>
      <c r="K5" s="100"/>
      <c r="L5" s="100"/>
      <c r="M5" s="100"/>
      <c r="N5" s="100"/>
      <c r="O5" s="100"/>
      <c r="P5" s="100"/>
      <c r="Q5" s="100"/>
      <c r="R5" s="100"/>
      <c r="S5" s="100"/>
      <c r="T5" s="100"/>
      <c r="U5" s="100"/>
      <c r="V5" s="100"/>
      <c r="W5" s="100"/>
      <c r="X5" s="100"/>
      <c r="Y5" s="100"/>
      <c r="Z5" s="100"/>
    </row>
    <row r="6" spans="1:26" s="101" customFormat="1" ht="18" customHeight="1" x14ac:dyDescent="0.3">
      <c r="A6" s="100"/>
      <c r="B6" s="381" t="s">
        <v>163</v>
      </c>
      <c r="C6" s="382"/>
      <c r="D6" s="108" t="s">
        <v>232</v>
      </c>
      <c r="E6" s="96" t="s">
        <v>233</v>
      </c>
      <c r="F6" s="97"/>
      <c r="G6" s="97"/>
      <c r="H6" s="98"/>
      <c r="I6" s="99"/>
      <c r="J6" s="99"/>
      <c r="K6" s="100"/>
      <c r="L6" s="100"/>
      <c r="M6" s="100"/>
      <c r="N6" s="100"/>
      <c r="O6" s="100"/>
      <c r="P6" s="100"/>
      <c r="Q6" s="100"/>
      <c r="R6" s="100"/>
      <c r="S6" s="100"/>
      <c r="T6" s="100"/>
      <c r="U6" s="100"/>
      <c r="V6" s="100"/>
      <c r="W6" s="100"/>
      <c r="X6" s="100"/>
      <c r="Y6" s="100"/>
      <c r="Z6" s="100"/>
    </row>
    <row r="7" spans="1:26" s="101" customFormat="1" ht="18" customHeight="1" x14ac:dyDescent="0.3">
      <c r="A7" s="100"/>
      <c r="B7" s="102"/>
      <c r="C7" s="102"/>
      <c r="D7" s="102"/>
      <c r="E7" s="103" t="s">
        <v>234</v>
      </c>
      <c r="F7" s="97"/>
      <c r="G7" s="97"/>
      <c r="H7" s="98"/>
      <c r="I7" s="99"/>
      <c r="J7" s="99"/>
      <c r="K7" s="100"/>
      <c r="L7" s="100"/>
      <c r="M7" s="100"/>
      <c r="N7" s="100"/>
      <c r="O7" s="100"/>
      <c r="P7" s="100"/>
      <c r="Q7" s="100"/>
      <c r="R7" s="100"/>
      <c r="S7" s="100"/>
      <c r="T7" s="100"/>
      <c r="U7" s="100"/>
      <c r="V7" s="100"/>
      <c r="W7" s="100"/>
      <c r="X7" s="100"/>
      <c r="Y7" s="100"/>
      <c r="Z7" s="100"/>
    </row>
    <row r="8" spans="1:26" s="101" customFormat="1" ht="18" customHeight="1" x14ac:dyDescent="0.3">
      <c r="A8" s="100"/>
      <c r="B8" s="102"/>
      <c r="C8" s="102"/>
      <c r="D8" s="102"/>
      <c r="E8" s="103" t="s">
        <v>235</v>
      </c>
      <c r="F8" s="97"/>
      <c r="G8" s="97"/>
      <c r="H8" s="98"/>
      <c r="I8" s="99"/>
      <c r="J8" s="99"/>
      <c r="K8" s="100"/>
      <c r="L8" s="100"/>
      <c r="M8" s="100"/>
      <c r="N8" s="100"/>
      <c r="O8" s="100"/>
      <c r="P8" s="100"/>
      <c r="Q8" s="100"/>
      <c r="R8" s="100"/>
      <c r="S8" s="100"/>
      <c r="T8" s="100"/>
      <c r="U8" s="100"/>
      <c r="V8" s="100"/>
      <c r="W8" s="100"/>
      <c r="X8" s="100"/>
      <c r="Y8" s="100"/>
      <c r="Z8" s="100"/>
    </row>
    <row r="9" spans="1:26" s="101" customFormat="1" ht="18" customHeight="1" x14ac:dyDescent="0.3">
      <c r="A9" s="100"/>
      <c r="B9" s="102"/>
      <c r="C9" s="102"/>
      <c r="D9" s="102"/>
      <c r="E9" s="103" t="s">
        <v>236</v>
      </c>
      <c r="F9" s="97"/>
      <c r="G9" s="97"/>
      <c r="H9" s="98"/>
      <c r="I9" s="99"/>
      <c r="J9" s="99"/>
      <c r="K9" s="100"/>
      <c r="L9" s="100"/>
      <c r="M9" s="100"/>
      <c r="N9" s="100"/>
      <c r="O9" s="100"/>
      <c r="P9" s="100"/>
      <c r="Q9" s="100"/>
      <c r="R9" s="100"/>
      <c r="S9" s="100"/>
      <c r="T9" s="100"/>
      <c r="U9" s="100"/>
      <c r="V9" s="100"/>
      <c r="W9" s="100"/>
      <c r="X9" s="100"/>
      <c r="Y9" s="100"/>
      <c r="Z9" s="100"/>
    </row>
    <row r="10" spans="1:26" s="101" customFormat="1" ht="18" customHeight="1" x14ac:dyDescent="0.3">
      <c r="A10" s="100"/>
      <c r="B10" s="100"/>
      <c r="C10" s="100"/>
      <c r="D10" s="100"/>
      <c r="E10" s="104"/>
      <c r="F10" s="102"/>
      <c r="G10" s="102"/>
      <c r="H10" s="102"/>
      <c r="I10" s="99"/>
      <c r="J10" s="99"/>
      <c r="K10" s="100"/>
      <c r="L10" s="100"/>
      <c r="M10" s="100"/>
      <c r="N10" s="100"/>
      <c r="O10" s="100"/>
      <c r="P10" s="100"/>
      <c r="Q10" s="100"/>
      <c r="R10" s="100"/>
      <c r="S10" s="100"/>
      <c r="T10" s="100"/>
      <c r="U10" s="100"/>
      <c r="V10" s="100"/>
      <c r="W10" s="100"/>
      <c r="X10" s="100"/>
      <c r="Y10" s="100"/>
      <c r="Z10" s="100"/>
    </row>
    <row r="11" spans="1:26" s="101" customFormat="1" ht="18" customHeight="1" x14ac:dyDescent="0.3">
      <c r="A11" s="100"/>
      <c r="B11" s="381" t="s">
        <v>237</v>
      </c>
      <c r="C11" s="382"/>
      <c r="D11" s="108" t="s">
        <v>232</v>
      </c>
      <c r="E11" s="105" t="s">
        <v>233</v>
      </c>
      <c r="F11" s="106" t="s">
        <v>238</v>
      </c>
      <c r="G11" s="106" t="s">
        <v>185</v>
      </c>
      <c r="H11" s="106" t="s">
        <v>205</v>
      </c>
      <c r="I11" s="106" t="s">
        <v>238</v>
      </c>
      <c r="J11" s="100"/>
      <c r="K11" s="100"/>
      <c r="L11" s="100"/>
      <c r="M11" s="100"/>
      <c r="N11" s="100"/>
      <c r="O11" s="100"/>
      <c r="P11" s="100"/>
      <c r="Q11" s="100"/>
      <c r="R11" s="100"/>
      <c r="S11" s="100"/>
      <c r="T11" s="100"/>
      <c r="U11" s="100"/>
      <c r="V11" s="100"/>
      <c r="W11" s="100"/>
      <c r="X11" s="100"/>
      <c r="Y11" s="100"/>
      <c r="Z11" s="100"/>
    </row>
    <row r="12" spans="1:26" s="101" customFormat="1" ht="18" customHeight="1" x14ac:dyDescent="0.3">
      <c r="A12" s="100"/>
      <c r="B12" s="102"/>
      <c r="C12" s="102"/>
      <c r="D12" s="102"/>
      <c r="E12" s="107" t="s">
        <v>239</v>
      </c>
      <c r="F12" s="106" t="s">
        <v>240</v>
      </c>
      <c r="G12" s="106" t="s">
        <v>241</v>
      </c>
      <c r="H12" s="106" t="s">
        <v>242</v>
      </c>
      <c r="I12" s="110" t="s">
        <v>243</v>
      </c>
      <c r="J12" s="100"/>
      <c r="K12" s="100"/>
      <c r="L12" s="100"/>
      <c r="M12" s="100"/>
      <c r="N12" s="100"/>
      <c r="O12" s="100"/>
      <c r="P12" s="100"/>
      <c r="Q12" s="100"/>
      <c r="R12" s="100"/>
      <c r="S12" s="100"/>
      <c r="T12" s="100"/>
      <c r="U12" s="100"/>
      <c r="V12" s="100"/>
      <c r="W12" s="100"/>
      <c r="X12" s="100"/>
      <c r="Y12" s="100"/>
      <c r="Z12" s="100"/>
    </row>
    <row r="13" spans="1:26" s="101" customFormat="1" ht="18" customHeight="1" x14ac:dyDescent="0.3">
      <c r="A13" s="100"/>
      <c r="B13" s="102"/>
      <c r="C13" s="102"/>
      <c r="D13" s="102"/>
      <c r="E13" s="107" t="s">
        <v>244</v>
      </c>
      <c r="F13" s="106" t="s">
        <v>245</v>
      </c>
      <c r="G13" s="106" t="s">
        <v>246</v>
      </c>
      <c r="H13" s="106" t="s">
        <v>247</v>
      </c>
      <c r="I13" s="110" t="s">
        <v>248</v>
      </c>
      <c r="J13" s="100"/>
      <c r="K13" s="100"/>
      <c r="L13" s="100"/>
      <c r="M13" s="100"/>
      <c r="N13" s="100"/>
      <c r="O13" s="100"/>
      <c r="P13" s="100"/>
      <c r="Q13" s="100"/>
      <c r="R13" s="100"/>
      <c r="S13" s="100"/>
      <c r="T13" s="100"/>
      <c r="U13" s="100"/>
      <c r="V13" s="100"/>
      <c r="W13" s="100"/>
      <c r="X13" s="100"/>
      <c r="Y13" s="100"/>
      <c r="Z13" s="100"/>
    </row>
    <row r="14" spans="1:26" s="101" customFormat="1" ht="18" customHeight="1" x14ac:dyDescent="0.3">
      <c r="A14" s="100"/>
      <c r="B14" s="100"/>
      <c r="C14" s="100"/>
      <c r="D14" s="100"/>
      <c r="E14" s="104"/>
      <c r="F14" s="102"/>
      <c r="G14" s="102"/>
      <c r="H14" s="102"/>
      <c r="I14" s="99"/>
      <c r="J14" s="99"/>
      <c r="K14" s="100"/>
      <c r="L14" s="100"/>
      <c r="M14" s="100"/>
      <c r="N14" s="100"/>
      <c r="O14" s="100"/>
      <c r="P14" s="100"/>
      <c r="Q14" s="100"/>
      <c r="R14" s="100"/>
      <c r="S14" s="100"/>
      <c r="T14" s="100"/>
      <c r="U14" s="100"/>
      <c r="V14" s="100"/>
      <c r="W14" s="100"/>
      <c r="X14" s="100"/>
      <c r="Y14" s="100"/>
      <c r="Z14" s="100"/>
    </row>
    <row r="15" spans="1:26" s="101" customFormat="1" ht="18" customHeight="1" x14ac:dyDescent="0.3">
      <c r="A15" s="100"/>
      <c r="B15" s="100"/>
      <c r="C15" s="100"/>
      <c r="D15" s="100"/>
      <c r="E15" s="104"/>
      <c r="F15" s="102"/>
      <c r="G15" s="102"/>
      <c r="H15" s="102"/>
      <c r="I15" s="99"/>
      <c r="J15" s="99"/>
      <c r="K15" s="100"/>
      <c r="L15" s="100"/>
      <c r="M15" s="100"/>
      <c r="N15" s="100"/>
      <c r="O15" s="100"/>
      <c r="P15" s="100"/>
      <c r="Q15" s="100"/>
      <c r="R15" s="100"/>
      <c r="S15" s="100"/>
      <c r="T15" s="100"/>
      <c r="U15" s="100"/>
      <c r="V15" s="100"/>
      <c r="W15" s="100"/>
      <c r="X15" s="100"/>
      <c r="Y15" s="100"/>
      <c r="Z15" s="100"/>
    </row>
    <row r="16" spans="1:26" s="1" customFormat="1" ht="17.399999999999999" customHeight="1" x14ac:dyDescent="0.3">
      <c r="A16" s="100"/>
      <c r="B16" s="68" t="s">
        <v>249</v>
      </c>
      <c r="C16" s="69"/>
      <c r="D16" s="69"/>
      <c r="E16" s="69"/>
      <c r="F16" s="69"/>
      <c r="G16" s="69"/>
      <c r="H16" s="69"/>
      <c r="I16" s="69"/>
      <c r="J16" s="70"/>
      <c r="K16" s="100"/>
      <c r="L16" s="100"/>
      <c r="M16" s="100"/>
      <c r="N16" s="100"/>
      <c r="O16" s="100"/>
      <c r="P16" s="100"/>
      <c r="Q16" s="100"/>
      <c r="R16" s="100"/>
      <c r="S16" s="100"/>
      <c r="T16" s="100"/>
      <c r="U16" s="100"/>
      <c r="V16" s="100"/>
      <c r="W16" s="100"/>
      <c r="X16" s="100"/>
      <c r="Y16" s="100"/>
      <c r="Z16" s="100"/>
    </row>
    <row r="17" spans="1:26" s="101" customFormat="1" ht="18" customHeight="1" x14ac:dyDescent="0.3">
      <c r="A17" s="100"/>
      <c r="B17" s="100"/>
      <c r="C17" s="100"/>
      <c r="D17" s="100"/>
      <c r="E17" s="104"/>
      <c r="F17" s="102"/>
      <c r="G17" s="102"/>
      <c r="H17" s="102"/>
      <c r="I17" s="99"/>
      <c r="J17" s="99"/>
      <c r="K17" s="100"/>
      <c r="L17" s="100"/>
      <c r="M17" s="100"/>
      <c r="N17" s="100"/>
      <c r="O17" s="100"/>
      <c r="P17" s="100"/>
      <c r="Q17" s="100"/>
      <c r="R17" s="100"/>
      <c r="S17" s="100"/>
      <c r="T17" s="100"/>
      <c r="U17" s="100"/>
      <c r="V17" s="100"/>
      <c r="W17" s="100"/>
      <c r="X17" s="100"/>
      <c r="Y17" s="100"/>
      <c r="Z17" s="100"/>
    </row>
    <row r="18" spans="1:26" s="101" customFormat="1" ht="18" customHeight="1" x14ac:dyDescent="0.3">
      <c r="A18" s="100"/>
      <c r="B18" s="381" t="s">
        <v>250</v>
      </c>
      <c r="C18" s="382"/>
      <c r="D18" s="108" t="s">
        <v>232</v>
      </c>
      <c r="E18" s="119" t="s">
        <v>233</v>
      </c>
      <c r="F18" s="99"/>
      <c r="G18" s="99"/>
      <c r="H18" s="99"/>
      <c r="I18" s="99"/>
      <c r="J18" s="99"/>
      <c r="K18" s="100"/>
      <c r="L18" s="100"/>
      <c r="M18" s="100"/>
      <c r="N18" s="100"/>
      <c r="O18" s="100"/>
      <c r="P18" s="100"/>
      <c r="Q18" s="100"/>
      <c r="R18" s="100"/>
      <c r="S18" s="100"/>
      <c r="T18" s="100"/>
      <c r="U18" s="100"/>
      <c r="V18" s="100"/>
      <c r="W18" s="100"/>
      <c r="X18" s="100"/>
      <c r="Y18" s="100"/>
      <c r="Z18" s="100"/>
    </row>
    <row r="19" spans="1:26" s="101" customFormat="1" ht="18" customHeight="1" x14ac:dyDescent="0.3">
      <c r="A19" s="100"/>
      <c r="B19" s="102"/>
      <c r="C19" s="102"/>
      <c r="D19" s="102"/>
      <c r="E19" s="19" t="s">
        <v>201</v>
      </c>
      <c r="F19" s="99"/>
      <c r="G19" s="99"/>
      <c r="H19" s="99"/>
      <c r="I19" s="99"/>
      <c r="J19" s="99"/>
      <c r="K19" s="100"/>
      <c r="L19" s="100"/>
      <c r="M19" s="100"/>
      <c r="N19" s="100"/>
      <c r="O19" s="100"/>
      <c r="P19" s="100"/>
      <c r="Q19" s="100"/>
      <c r="R19" s="100"/>
      <c r="S19" s="100"/>
      <c r="T19" s="100"/>
      <c r="U19" s="100"/>
      <c r="V19" s="100"/>
      <c r="W19" s="100"/>
      <c r="X19" s="100"/>
      <c r="Y19" s="100"/>
      <c r="Z19" s="100"/>
    </row>
    <row r="20" spans="1:26" s="101" customFormat="1" ht="18" customHeight="1" x14ac:dyDescent="0.3">
      <c r="A20" s="100"/>
      <c r="B20" s="102"/>
      <c r="C20" s="102"/>
      <c r="D20" s="102"/>
      <c r="E20" s="19" t="s">
        <v>251</v>
      </c>
      <c r="F20" s="99"/>
      <c r="G20" s="99"/>
      <c r="H20" s="99"/>
      <c r="I20" s="99"/>
      <c r="J20" s="99"/>
      <c r="K20" s="100"/>
      <c r="L20" s="100"/>
      <c r="M20" s="100"/>
      <c r="N20" s="100"/>
      <c r="O20" s="100"/>
      <c r="P20" s="100"/>
      <c r="Q20" s="100"/>
      <c r="R20" s="100"/>
      <c r="S20" s="100"/>
      <c r="T20" s="100"/>
      <c r="U20" s="100"/>
      <c r="V20" s="100"/>
      <c r="W20" s="100"/>
      <c r="X20" s="100"/>
      <c r="Y20" s="100"/>
      <c r="Z20" s="100"/>
    </row>
    <row r="21" spans="1:26" s="101" customFormat="1" ht="18" customHeight="1" x14ac:dyDescent="0.3">
      <c r="A21" s="100"/>
      <c r="B21" s="100"/>
      <c r="C21" s="100"/>
      <c r="D21" s="100"/>
      <c r="E21" s="104"/>
      <c r="F21" s="99"/>
      <c r="G21" s="99"/>
      <c r="H21" s="99"/>
      <c r="I21" s="99"/>
      <c r="J21" s="99"/>
      <c r="K21" s="100"/>
      <c r="L21" s="100"/>
      <c r="M21" s="100"/>
      <c r="N21" s="100"/>
      <c r="O21" s="100"/>
      <c r="P21" s="100"/>
      <c r="Q21" s="100"/>
      <c r="R21" s="100"/>
      <c r="S21" s="100"/>
      <c r="T21" s="100"/>
      <c r="U21" s="100"/>
      <c r="V21" s="100"/>
      <c r="W21" s="100"/>
      <c r="X21" s="100"/>
      <c r="Y21" s="100"/>
      <c r="Z21" s="100"/>
    </row>
    <row r="22" spans="1:26" s="101" customFormat="1" ht="18" customHeight="1" x14ac:dyDescent="0.3">
      <c r="A22" s="100"/>
      <c r="B22" s="381" t="s">
        <v>252</v>
      </c>
      <c r="C22" s="382"/>
      <c r="D22" s="108" t="s">
        <v>232</v>
      </c>
      <c r="E22" s="119" t="s">
        <v>233</v>
      </c>
      <c r="F22" s="99"/>
      <c r="G22" s="99"/>
      <c r="H22" s="99"/>
      <c r="I22" s="99"/>
      <c r="J22" s="99"/>
      <c r="K22" s="100"/>
      <c r="L22" s="100"/>
      <c r="M22" s="100"/>
      <c r="N22" s="100"/>
      <c r="O22" s="100"/>
      <c r="P22" s="100"/>
      <c r="Q22" s="100"/>
      <c r="R22" s="100"/>
      <c r="S22" s="100"/>
      <c r="T22" s="100"/>
      <c r="U22" s="100"/>
      <c r="V22" s="100"/>
      <c r="W22" s="100"/>
      <c r="X22" s="100"/>
      <c r="Y22" s="100"/>
      <c r="Z22" s="100"/>
    </row>
    <row r="23" spans="1:26" s="101" customFormat="1" ht="18" customHeight="1" x14ac:dyDescent="0.3">
      <c r="A23" s="100"/>
      <c r="B23" s="102"/>
      <c r="C23" s="102"/>
      <c r="D23" s="102"/>
      <c r="E23" s="58" t="s">
        <v>253</v>
      </c>
      <c r="F23" s="99"/>
      <c r="G23" s="99"/>
      <c r="H23" s="99"/>
      <c r="I23" s="99"/>
      <c r="J23" s="99"/>
      <c r="K23" s="100"/>
      <c r="L23" s="100"/>
      <c r="M23" s="100"/>
      <c r="N23" s="100"/>
      <c r="O23" s="100"/>
      <c r="P23" s="100"/>
      <c r="Q23" s="100"/>
      <c r="R23" s="100"/>
      <c r="S23" s="100"/>
      <c r="T23" s="100"/>
      <c r="U23" s="100"/>
      <c r="V23" s="100"/>
      <c r="W23" s="100"/>
      <c r="X23" s="100"/>
      <c r="Y23" s="100"/>
      <c r="Z23" s="100"/>
    </row>
    <row r="24" spans="1:26" s="101" customFormat="1" ht="18" customHeight="1" x14ac:dyDescent="0.3">
      <c r="A24" s="100"/>
      <c r="B24" s="102"/>
      <c r="C24" s="102"/>
      <c r="D24" s="102"/>
      <c r="E24" s="58" t="s">
        <v>0</v>
      </c>
      <c r="F24" s="99"/>
      <c r="G24" s="99"/>
      <c r="H24" s="99"/>
      <c r="I24" s="99"/>
      <c r="J24" s="99"/>
      <c r="K24" s="100"/>
      <c r="L24" s="100"/>
      <c r="M24" s="100"/>
      <c r="N24" s="100"/>
      <c r="O24" s="100"/>
      <c r="P24" s="100"/>
      <c r="Q24" s="100"/>
      <c r="R24" s="100"/>
      <c r="S24" s="100"/>
      <c r="T24" s="100"/>
      <c r="U24" s="100"/>
      <c r="V24" s="100"/>
      <c r="W24" s="100"/>
      <c r="X24" s="100"/>
      <c r="Y24" s="100"/>
      <c r="Z24" s="100"/>
    </row>
    <row r="25" spans="1:26" s="1" customFormat="1" ht="17.399999999999999" customHeight="1" x14ac:dyDescent="0.3">
      <c r="A25" s="100"/>
      <c r="B25" s="100"/>
      <c r="C25" s="100"/>
      <c r="D25" s="100"/>
      <c r="E25" s="100"/>
      <c r="F25" s="100"/>
      <c r="G25" s="100"/>
      <c r="H25" s="100"/>
      <c r="I25" s="100"/>
      <c r="J25" s="100"/>
      <c r="K25" s="100"/>
      <c r="L25" s="100"/>
      <c r="M25" s="100"/>
      <c r="N25" s="100"/>
      <c r="O25" s="100"/>
      <c r="P25" s="100"/>
      <c r="Q25" s="100"/>
      <c r="R25" s="100"/>
      <c r="S25" s="100"/>
      <c r="T25" s="100"/>
      <c r="U25" s="100"/>
      <c r="V25" s="100"/>
      <c r="W25" s="100"/>
      <c r="X25" s="100"/>
      <c r="Y25" s="100"/>
      <c r="Z25" s="100"/>
    </row>
    <row r="26" spans="1:26" s="101" customFormat="1" ht="18" customHeight="1" x14ac:dyDescent="0.3">
      <c r="A26" s="100"/>
      <c r="B26" s="100"/>
      <c r="C26" s="100"/>
      <c r="D26" s="100"/>
      <c r="E26" s="104"/>
      <c r="F26" s="102"/>
      <c r="G26" s="102"/>
      <c r="H26" s="102"/>
      <c r="I26" s="99"/>
      <c r="J26" s="99"/>
      <c r="K26" s="100"/>
      <c r="L26" s="100"/>
      <c r="M26" s="100"/>
      <c r="N26" s="100"/>
      <c r="O26" s="100"/>
      <c r="P26" s="100"/>
      <c r="Q26" s="100"/>
      <c r="R26" s="100"/>
      <c r="S26" s="100"/>
      <c r="T26" s="100"/>
      <c r="U26" s="100"/>
      <c r="V26" s="100"/>
      <c r="W26" s="100"/>
      <c r="X26" s="100"/>
      <c r="Y26" s="100"/>
      <c r="Z26" s="100"/>
    </row>
    <row r="27" spans="1:26" s="1" customFormat="1" ht="17.399999999999999" customHeight="1" x14ac:dyDescent="0.3">
      <c r="A27" s="100"/>
      <c r="B27" s="68" t="s">
        <v>254</v>
      </c>
      <c r="C27" s="69"/>
      <c r="D27" s="69"/>
      <c r="E27" s="69"/>
      <c r="F27" s="69"/>
      <c r="G27" s="69"/>
      <c r="H27" s="69"/>
      <c r="I27" s="69"/>
      <c r="J27" s="70"/>
      <c r="K27" s="100"/>
      <c r="L27" s="100"/>
      <c r="M27" s="100"/>
      <c r="N27" s="100"/>
      <c r="O27" s="100"/>
      <c r="P27" s="100"/>
      <c r="Q27" s="100"/>
      <c r="R27" s="100"/>
      <c r="S27" s="100"/>
      <c r="T27" s="100"/>
      <c r="U27" s="100"/>
      <c r="V27" s="100"/>
      <c r="W27" s="100"/>
      <c r="X27" s="100"/>
      <c r="Y27" s="100"/>
      <c r="Z27" s="100"/>
    </row>
    <row r="28" spans="1:26" s="101" customFormat="1" ht="18" customHeight="1" x14ac:dyDescent="0.3">
      <c r="A28" s="100"/>
      <c r="B28" s="100"/>
      <c r="C28" s="100"/>
      <c r="D28" s="100"/>
      <c r="E28" s="104"/>
      <c r="F28" s="102"/>
      <c r="G28" s="102"/>
      <c r="H28" s="102"/>
      <c r="I28" s="99"/>
      <c r="J28" s="99"/>
      <c r="K28" s="100"/>
      <c r="L28" s="100"/>
      <c r="M28" s="100"/>
      <c r="N28" s="100"/>
      <c r="O28" s="100"/>
      <c r="P28" s="100"/>
      <c r="Q28" s="100"/>
      <c r="R28" s="100"/>
      <c r="S28" s="100"/>
      <c r="T28" s="100"/>
      <c r="U28" s="100"/>
      <c r="V28" s="100"/>
      <c r="W28" s="100"/>
      <c r="X28" s="100"/>
      <c r="Y28" s="100"/>
      <c r="Z28" s="100"/>
    </row>
    <row r="29" spans="1:26" s="101" customFormat="1" ht="18" customHeight="1" x14ac:dyDescent="0.3">
      <c r="A29" s="100"/>
      <c r="B29" s="381" t="s">
        <v>255</v>
      </c>
      <c r="C29" s="382"/>
      <c r="D29" s="108" t="s">
        <v>232</v>
      </c>
      <c r="E29" s="119" t="s">
        <v>233</v>
      </c>
      <c r="F29" s="99"/>
      <c r="G29" s="99"/>
      <c r="H29" s="99"/>
      <c r="I29" s="99"/>
      <c r="J29" s="99"/>
      <c r="K29" s="100"/>
      <c r="L29" s="100"/>
      <c r="M29" s="100"/>
      <c r="N29" s="100"/>
      <c r="O29" s="100"/>
      <c r="P29" s="100"/>
      <c r="Q29" s="100"/>
      <c r="R29" s="100"/>
      <c r="S29" s="100"/>
      <c r="T29" s="100"/>
      <c r="U29" s="100"/>
      <c r="V29" s="100"/>
      <c r="W29" s="100"/>
      <c r="X29" s="100"/>
      <c r="Y29" s="100"/>
      <c r="Z29" s="100"/>
    </row>
    <row r="30" spans="1:26" s="101" customFormat="1" ht="18" customHeight="1" x14ac:dyDescent="0.3">
      <c r="A30" s="100"/>
      <c r="B30" s="102"/>
      <c r="C30" s="102"/>
      <c r="D30" s="102"/>
      <c r="E30" s="19" t="s">
        <v>256</v>
      </c>
      <c r="F30" s="99"/>
      <c r="G30" s="99"/>
      <c r="H30" s="99"/>
      <c r="I30" s="99"/>
      <c r="J30" s="99"/>
      <c r="K30" s="100"/>
      <c r="L30" s="100"/>
      <c r="M30" s="100"/>
      <c r="N30" s="100"/>
      <c r="O30" s="100"/>
      <c r="P30" s="100"/>
      <c r="Q30" s="100"/>
      <c r="R30" s="100"/>
      <c r="S30" s="100"/>
      <c r="T30" s="100"/>
      <c r="U30" s="100"/>
      <c r="V30" s="100"/>
      <c r="W30" s="100"/>
      <c r="X30" s="100"/>
      <c r="Y30" s="100"/>
      <c r="Z30" s="100"/>
    </row>
    <row r="31" spans="1:26" s="101" customFormat="1" ht="18" customHeight="1" x14ac:dyDescent="0.3">
      <c r="A31" s="100"/>
      <c r="B31" s="102"/>
      <c r="C31" s="102"/>
      <c r="D31" s="102"/>
      <c r="E31" s="19" t="s">
        <v>257</v>
      </c>
      <c r="F31" s="99"/>
      <c r="G31" s="99"/>
      <c r="H31" s="99"/>
      <c r="I31" s="99"/>
      <c r="J31" s="99"/>
      <c r="K31" s="100"/>
      <c r="L31" s="100"/>
      <c r="M31" s="100"/>
      <c r="N31" s="100"/>
      <c r="O31" s="100"/>
      <c r="P31" s="100"/>
      <c r="Q31" s="100"/>
      <c r="R31" s="100"/>
      <c r="S31" s="100"/>
      <c r="T31" s="100"/>
      <c r="U31" s="100"/>
      <c r="V31" s="100"/>
      <c r="W31" s="100"/>
      <c r="X31" s="100"/>
      <c r="Y31" s="100"/>
      <c r="Z31" s="100"/>
    </row>
    <row r="32" spans="1:26" s="101" customFormat="1" ht="18" customHeight="1" x14ac:dyDescent="0.3">
      <c r="A32" s="100"/>
      <c r="B32" s="100"/>
      <c r="C32" s="100"/>
      <c r="D32" s="100"/>
      <c r="E32" s="19" t="s">
        <v>258</v>
      </c>
      <c r="F32" s="99"/>
      <c r="G32" s="99"/>
      <c r="H32" s="99"/>
      <c r="I32" s="99"/>
      <c r="J32" s="99"/>
      <c r="K32" s="100"/>
      <c r="L32" s="100"/>
      <c r="M32" s="100"/>
      <c r="N32" s="100"/>
      <c r="O32" s="100"/>
      <c r="P32" s="100"/>
      <c r="Q32" s="100"/>
      <c r="R32" s="100"/>
      <c r="S32" s="100"/>
      <c r="T32" s="100"/>
      <c r="U32" s="100"/>
      <c r="V32" s="100"/>
      <c r="W32" s="100"/>
      <c r="X32" s="100"/>
      <c r="Y32" s="100"/>
      <c r="Z32" s="100"/>
    </row>
    <row r="33" spans="1:26" s="101" customFormat="1" ht="18" customHeight="1" x14ac:dyDescent="0.3">
      <c r="A33" s="100"/>
      <c r="B33" s="100"/>
      <c r="C33" s="100"/>
      <c r="D33" s="100"/>
      <c r="E33" s="104"/>
      <c r="F33" s="104"/>
      <c r="G33" s="104"/>
      <c r="H33" s="99"/>
      <c r="I33" s="99"/>
      <c r="J33" s="99"/>
      <c r="K33" s="99"/>
      <c r="L33" s="100"/>
      <c r="M33" s="100"/>
      <c r="N33" s="100"/>
      <c r="O33" s="100"/>
      <c r="P33" s="100"/>
      <c r="Q33" s="100"/>
      <c r="R33" s="100"/>
      <c r="S33" s="100"/>
      <c r="T33" s="100"/>
      <c r="U33" s="100"/>
      <c r="V33" s="100"/>
      <c r="W33" s="100"/>
      <c r="X33" s="100"/>
      <c r="Y33" s="100"/>
      <c r="Z33" s="100"/>
    </row>
    <row r="34" spans="1:26" s="101" customFormat="1" ht="13.8" x14ac:dyDescent="0.3">
      <c r="A34" s="100"/>
      <c r="B34" s="381" t="s">
        <v>259</v>
      </c>
      <c r="C34" s="382"/>
      <c r="D34" s="108" t="s">
        <v>232</v>
      </c>
      <c r="E34" s="119" t="s">
        <v>260</v>
      </c>
      <c r="F34" s="96" t="s">
        <v>261</v>
      </c>
      <c r="G34" s="120"/>
      <c r="H34" s="96" t="s">
        <v>258</v>
      </c>
      <c r="I34" s="98"/>
      <c r="J34" s="99"/>
      <c r="K34" s="99"/>
      <c r="L34" s="100"/>
      <c r="M34" s="100"/>
      <c r="N34" s="100"/>
      <c r="O34" s="100"/>
      <c r="P34" s="100"/>
      <c r="Q34" s="100"/>
      <c r="R34" s="100"/>
      <c r="S34" s="100"/>
      <c r="T34" s="100"/>
      <c r="U34" s="100"/>
      <c r="V34" s="100"/>
      <c r="W34" s="100"/>
      <c r="X34" s="100"/>
      <c r="Y34" s="100"/>
      <c r="Z34" s="100"/>
    </row>
    <row r="35" spans="1:26" s="101" customFormat="1" ht="18" customHeight="1" x14ac:dyDescent="0.3">
      <c r="A35" s="100"/>
      <c r="B35" s="102"/>
      <c r="C35" s="102"/>
      <c r="D35" s="102"/>
      <c r="E35" s="119" t="s">
        <v>261</v>
      </c>
      <c r="F35" s="103" t="s">
        <v>262</v>
      </c>
      <c r="G35" s="98"/>
      <c r="H35" s="103" t="s">
        <v>263</v>
      </c>
      <c r="I35" s="98"/>
      <c r="J35" s="99"/>
      <c r="K35" s="99"/>
      <c r="L35" s="100"/>
      <c r="M35" s="100"/>
      <c r="N35" s="100"/>
      <c r="O35" s="100"/>
      <c r="P35" s="100"/>
      <c r="Q35" s="100"/>
      <c r="R35" s="100"/>
      <c r="S35" s="100"/>
      <c r="T35" s="100"/>
      <c r="U35" s="100"/>
      <c r="V35" s="100"/>
      <c r="W35" s="100"/>
      <c r="X35" s="100"/>
      <c r="Y35" s="100"/>
      <c r="Z35" s="100"/>
    </row>
    <row r="36" spans="1:26" s="101" customFormat="1" ht="18" customHeight="1" x14ac:dyDescent="0.3">
      <c r="A36" s="100"/>
      <c r="B36" s="102"/>
      <c r="C36" s="102"/>
      <c r="D36" s="102"/>
      <c r="E36" s="119" t="s">
        <v>258</v>
      </c>
      <c r="F36" s="103" t="s">
        <v>264</v>
      </c>
      <c r="G36" s="98"/>
      <c r="H36" s="103" t="s">
        <v>265</v>
      </c>
      <c r="I36" s="98"/>
      <c r="J36" s="99"/>
      <c r="K36" s="99"/>
      <c r="L36" s="100"/>
      <c r="M36" s="100"/>
      <c r="N36" s="100"/>
      <c r="O36" s="100"/>
      <c r="P36" s="100"/>
      <c r="Q36" s="100"/>
      <c r="R36" s="100"/>
      <c r="S36" s="100"/>
      <c r="T36" s="100"/>
      <c r="U36" s="100"/>
      <c r="V36" s="100"/>
      <c r="W36" s="100"/>
      <c r="X36" s="100"/>
      <c r="Y36" s="100"/>
      <c r="Z36" s="100"/>
    </row>
    <row r="37" spans="1:26" s="101" customFormat="1" ht="18" customHeight="1" x14ac:dyDescent="0.3">
      <c r="A37" s="100"/>
      <c r="B37" s="102"/>
      <c r="C37" s="102"/>
      <c r="D37" s="102"/>
      <c r="E37" s="99"/>
      <c r="F37" s="103" t="s">
        <v>266</v>
      </c>
      <c r="G37" s="98"/>
      <c r="H37" s="103" t="s">
        <v>267</v>
      </c>
      <c r="I37" s="98"/>
      <c r="J37" s="99"/>
      <c r="K37" s="99"/>
      <c r="L37" s="100"/>
      <c r="M37" s="100"/>
      <c r="N37" s="100"/>
      <c r="O37" s="100"/>
      <c r="P37" s="100"/>
      <c r="Q37" s="100"/>
      <c r="R37" s="100"/>
      <c r="S37" s="100"/>
      <c r="T37" s="100"/>
      <c r="U37" s="100"/>
      <c r="V37" s="100"/>
      <c r="W37" s="100"/>
      <c r="X37" s="100"/>
      <c r="Y37" s="100"/>
      <c r="Z37" s="100"/>
    </row>
    <row r="38" spans="1:26" s="101" customFormat="1" ht="18" customHeight="1" x14ac:dyDescent="0.3">
      <c r="A38" s="100"/>
      <c r="B38" s="102"/>
      <c r="C38" s="102"/>
      <c r="D38" s="102"/>
      <c r="E38" s="99"/>
      <c r="F38" s="103" t="s">
        <v>268</v>
      </c>
      <c r="G38" s="98"/>
      <c r="H38" s="99"/>
      <c r="I38" s="99"/>
      <c r="J38" s="99"/>
      <c r="K38" s="99"/>
      <c r="L38" s="100"/>
      <c r="M38" s="100"/>
      <c r="N38" s="100"/>
      <c r="O38" s="100"/>
      <c r="P38" s="100"/>
      <c r="Q38" s="100"/>
      <c r="R38" s="100"/>
      <c r="S38" s="100"/>
      <c r="T38" s="100"/>
      <c r="U38" s="100"/>
      <c r="V38" s="100"/>
      <c r="W38" s="100"/>
      <c r="X38" s="100"/>
      <c r="Y38" s="100"/>
      <c r="Z38" s="100"/>
    </row>
    <row r="39" spans="1:26" s="1" customFormat="1" ht="17.399999999999999" customHeight="1" x14ac:dyDescent="0.3">
      <c r="A39" s="100"/>
      <c r="B39" s="100"/>
      <c r="C39" s="100"/>
      <c r="D39" s="99"/>
      <c r="E39" s="99"/>
      <c r="F39" s="99"/>
      <c r="G39" s="99"/>
      <c r="H39" s="99"/>
      <c r="I39" s="99"/>
      <c r="J39" s="99"/>
      <c r="K39" s="100"/>
      <c r="L39" s="100"/>
      <c r="M39" s="100"/>
      <c r="N39" s="100"/>
      <c r="O39" s="100"/>
      <c r="P39" s="100"/>
      <c r="Q39" s="100"/>
      <c r="R39" s="100"/>
      <c r="S39" s="100"/>
      <c r="T39" s="100"/>
      <c r="U39" s="100"/>
      <c r="V39" s="100"/>
      <c r="W39" s="100"/>
      <c r="X39" s="100"/>
      <c r="Y39" s="100"/>
      <c r="Z39" s="100"/>
    </row>
    <row r="40" spans="1:26" s="101" customFormat="1" ht="18" customHeight="1" x14ac:dyDescent="0.3">
      <c r="A40" s="100"/>
      <c r="B40" s="381" t="s">
        <v>259</v>
      </c>
      <c r="C40" s="382"/>
      <c r="D40" s="108" t="s">
        <v>232</v>
      </c>
      <c r="E40" s="96" t="s">
        <v>233</v>
      </c>
      <c r="F40" s="98"/>
      <c r="G40" s="99"/>
      <c r="H40" s="99"/>
      <c r="I40" s="99"/>
      <c r="J40" s="99"/>
      <c r="K40" s="100"/>
      <c r="L40" s="100"/>
      <c r="M40" s="100"/>
      <c r="N40" s="100"/>
      <c r="O40" s="100"/>
      <c r="P40" s="100"/>
      <c r="Q40" s="100"/>
      <c r="R40" s="100"/>
      <c r="S40" s="100"/>
      <c r="T40" s="100"/>
      <c r="U40" s="100"/>
      <c r="V40" s="100"/>
      <c r="W40" s="100"/>
      <c r="X40" s="100"/>
      <c r="Y40" s="100"/>
      <c r="Z40" s="100"/>
    </row>
    <row r="41" spans="1:26" s="101" customFormat="1" ht="18" customHeight="1" x14ac:dyDescent="0.3">
      <c r="A41" s="100"/>
      <c r="B41" s="102"/>
      <c r="C41" s="102"/>
      <c r="D41" s="102"/>
      <c r="E41" s="103" t="s">
        <v>269</v>
      </c>
      <c r="F41" s="98"/>
      <c r="G41" s="99"/>
      <c r="H41" s="99"/>
      <c r="I41" s="99"/>
      <c r="J41" s="99"/>
      <c r="K41" s="100"/>
      <c r="L41" s="100"/>
      <c r="M41" s="100"/>
      <c r="N41" s="100"/>
      <c r="O41" s="100"/>
      <c r="P41" s="100"/>
      <c r="Q41" s="100"/>
      <c r="R41" s="100"/>
      <c r="S41" s="100"/>
      <c r="T41" s="100"/>
      <c r="U41" s="100"/>
      <c r="V41" s="100"/>
      <c r="W41" s="100"/>
      <c r="X41" s="100"/>
      <c r="Y41" s="100"/>
      <c r="Z41" s="100"/>
    </row>
    <row r="42" spans="1:26" s="101" customFormat="1" ht="18" customHeight="1" x14ac:dyDescent="0.3">
      <c r="A42" s="100"/>
      <c r="B42" s="102"/>
      <c r="C42" s="102"/>
      <c r="D42" s="102"/>
      <c r="E42" s="103" t="s">
        <v>270</v>
      </c>
      <c r="F42" s="98"/>
      <c r="G42" s="99"/>
      <c r="H42" s="99"/>
      <c r="I42" s="99"/>
      <c r="J42" s="99"/>
      <c r="K42" s="100"/>
      <c r="L42" s="100"/>
      <c r="M42" s="100"/>
      <c r="N42" s="100"/>
      <c r="O42" s="100"/>
      <c r="P42" s="100"/>
      <c r="Q42" s="100"/>
      <c r="R42" s="100"/>
      <c r="S42" s="100"/>
      <c r="T42" s="100"/>
      <c r="U42" s="100"/>
      <c r="V42" s="100"/>
      <c r="W42" s="100"/>
      <c r="X42" s="100"/>
      <c r="Y42" s="100"/>
      <c r="Z42" s="100"/>
    </row>
    <row r="43" spans="1:26" s="101" customFormat="1" ht="18" customHeight="1" x14ac:dyDescent="0.3">
      <c r="A43" s="100"/>
      <c r="B43" s="102"/>
      <c r="C43" s="102"/>
      <c r="D43" s="102"/>
      <c r="E43" s="103" t="s">
        <v>271</v>
      </c>
      <c r="F43" s="98"/>
      <c r="G43" s="99"/>
      <c r="H43" s="99"/>
      <c r="I43" s="99"/>
      <c r="J43" s="99"/>
      <c r="K43" s="100"/>
      <c r="L43" s="100"/>
      <c r="M43" s="100"/>
      <c r="N43" s="100"/>
      <c r="O43" s="100"/>
      <c r="P43" s="100"/>
      <c r="Q43" s="100"/>
      <c r="R43" s="100"/>
      <c r="S43" s="100"/>
      <c r="T43" s="100"/>
      <c r="U43" s="100"/>
      <c r="V43" s="100"/>
      <c r="W43" s="100"/>
      <c r="X43" s="100"/>
      <c r="Y43" s="100"/>
      <c r="Z43" s="100"/>
    </row>
    <row r="44" spans="1:26" s="101" customFormat="1" ht="18" customHeight="1" x14ac:dyDescent="0.3">
      <c r="A44" s="100"/>
      <c r="B44" s="102"/>
      <c r="C44" s="102"/>
      <c r="D44" s="102"/>
      <c r="E44" s="103" t="s">
        <v>272</v>
      </c>
      <c r="F44" s="98"/>
      <c r="G44" s="99"/>
      <c r="H44" s="99"/>
      <c r="I44" s="99"/>
      <c r="J44" s="99"/>
      <c r="K44" s="100"/>
      <c r="L44" s="100"/>
      <c r="M44" s="100"/>
      <c r="N44" s="100"/>
      <c r="O44" s="100"/>
      <c r="P44" s="100"/>
      <c r="Q44" s="100"/>
      <c r="R44" s="100"/>
      <c r="S44" s="100"/>
      <c r="T44" s="100"/>
      <c r="U44" s="100"/>
      <c r="V44" s="100"/>
      <c r="W44" s="100"/>
      <c r="X44" s="100"/>
      <c r="Y44" s="100"/>
      <c r="Z44" s="100"/>
    </row>
    <row r="45" spans="1:26" s="101" customFormat="1" ht="18" customHeight="1" x14ac:dyDescent="0.3">
      <c r="A45" s="100"/>
      <c r="B45" s="102"/>
      <c r="C45" s="102"/>
      <c r="D45" s="102"/>
      <c r="E45" s="103" t="s">
        <v>273</v>
      </c>
      <c r="F45" s="98"/>
      <c r="G45" s="99"/>
      <c r="H45" s="99"/>
      <c r="I45" s="99"/>
      <c r="J45" s="99"/>
      <c r="K45" s="100"/>
      <c r="L45" s="100"/>
      <c r="M45" s="100"/>
      <c r="N45" s="100"/>
      <c r="O45" s="100"/>
      <c r="P45" s="100"/>
      <c r="Q45" s="100"/>
      <c r="R45" s="100"/>
      <c r="S45" s="100"/>
      <c r="T45" s="100"/>
      <c r="U45" s="100"/>
      <c r="V45" s="100"/>
      <c r="W45" s="100"/>
      <c r="X45" s="100"/>
      <c r="Y45" s="100"/>
      <c r="Z45" s="100"/>
    </row>
    <row r="46" spans="1:26" s="101" customFormat="1" ht="18" customHeight="1" x14ac:dyDescent="0.3">
      <c r="A46" s="100"/>
      <c r="B46" s="102"/>
      <c r="C46" s="102"/>
      <c r="D46" s="102"/>
      <c r="E46" s="103" t="s">
        <v>274</v>
      </c>
      <c r="F46" s="98"/>
      <c r="G46" s="99"/>
      <c r="H46" s="99"/>
      <c r="I46" s="99"/>
      <c r="J46" s="99"/>
      <c r="K46" s="100"/>
      <c r="L46" s="100"/>
      <c r="M46" s="100"/>
      <c r="N46" s="100"/>
      <c r="O46" s="100"/>
      <c r="P46" s="100"/>
      <c r="Q46" s="100"/>
      <c r="R46" s="100"/>
      <c r="S46" s="100"/>
      <c r="T46" s="100"/>
      <c r="U46" s="100"/>
      <c r="V46" s="100"/>
      <c r="W46" s="100"/>
      <c r="X46" s="100"/>
      <c r="Y46" s="100"/>
      <c r="Z46" s="100"/>
    </row>
    <row r="47" spans="1:26" s="1" customFormat="1" ht="17.399999999999999" customHeight="1" x14ac:dyDescent="0.3">
      <c r="A47" s="100"/>
      <c r="B47" s="100"/>
      <c r="C47" s="100"/>
      <c r="D47" s="99"/>
      <c r="E47" s="99"/>
      <c r="F47" s="99"/>
      <c r="G47" s="99"/>
      <c r="H47" s="99"/>
      <c r="I47" s="99"/>
      <c r="J47" s="99"/>
      <c r="K47" s="100"/>
      <c r="L47" s="100"/>
      <c r="M47" s="100"/>
      <c r="N47" s="100"/>
      <c r="O47" s="100"/>
      <c r="P47" s="100"/>
      <c r="Q47" s="100"/>
      <c r="R47" s="100"/>
      <c r="S47" s="100"/>
      <c r="T47" s="100"/>
      <c r="U47" s="100"/>
      <c r="V47" s="100"/>
      <c r="W47" s="100"/>
      <c r="X47" s="100"/>
      <c r="Y47" s="100"/>
      <c r="Z47" s="100"/>
    </row>
    <row r="48" spans="1:26" s="101" customFormat="1" ht="18" customHeight="1" x14ac:dyDescent="0.3">
      <c r="A48" s="100"/>
      <c r="B48" s="100"/>
      <c r="C48" s="100"/>
      <c r="D48" s="99"/>
      <c r="E48" s="99"/>
      <c r="F48" s="99"/>
      <c r="G48" s="99"/>
      <c r="H48" s="99"/>
      <c r="I48" s="99"/>
      <c r="J48" s="99"/>
      <c r="K48" s="100"/>
      <c r="L48" s="100"/>
      <c r="M48" s="100"/>
      <c r="N48" s="100"/>
      <c r="O48" s="100"/>
      <c r="P48" s="100"/>
      <c r="Q48" s="100"/>
      <c r="R48" s="100"/>
      <c r="S48" s="100"/>
      <c r="T48" s="100"/>
      <c r="U48" s="100"/>
      <c r="V48" s="100"/>
      <c r="W48" s="100"/>
      <c r="X48" s="100"/>
      <c r="Y48" s="100"/>
      <c r="Z48" s="100"/>
    </row>
    <row r="49" spans="1:26" s="1" customFormat="1" ht="17.399999999999999" customHeight="1" x14ac:dyDescent="0.3">
      <c r="A49" s="100"/>
      <c r="B49" s="68" t="s">
        <v>275</v>
      </c>
      <c r="C49" s="69"/>
      <c r="D49" s="69"/>
      <c r="E49" s="69"/>
      <c r="F49" s="69"/>
      <c r="G49" s="69"/>
      <c r="H49" s="69"/>
      <c r="I49" s="69"/>
      <c r="J49" s="69"/>
      <c r="K49" s="69"/>
      <c r="L49" s="69"/>
      <c r="M49" s="69"/>
      <c r="N49" s="70"/>
      <c r="O49" s="100"/>
      <c r="P49" s="100"/>
      <c r="Q49" s="100"/>
      <c r="R49" s="100"/>
      <c r="S49" s="100"/>
      <c r="T49" s="100"/>
      <c r="U49" s="100"/>
      <c r="V49" s="100"/>
      <c r="W49" s="100"/>
      <c r="X49" s="100"/>
      <c r="Y49" s="100"/>
      <c r="Z49" s="100"/>
    </row>
    <row r="50" spans="1:26" s="101" customFormat="1" ht="18" customHeight="1" x14ac:dyDescent="0.3">
      <c r="A50" s="100"/>
      <c r="B50" s="100"/>
      <c r="C50" s="100"/>
      <c r="D50" s="100"/>
      <c r="E50" s="104"/>
      <c r="F50" s="102"/>
      <c r="G50" s="102"/>
      <c r="H50" s="99"/>
      <c r="I50" s="99"/>
      <c r="J50" s="100"/>
      <c r="K50" s="100"/>
      <c r="L50" s="100"/>
      <c r="M50" s="100"/>
      <c r="N50" s="100"/>
      <c r="O50" s="100"/>
      <c r="P50" s="100"/>
      <c r="Q50" s="100"/>
      <c r="R50" s="100"/>
      <c r="S50" s="100"/>
      <c r="T50" s="100"/>
      <c r="U50" s="100"/>
      <c r="V50" s="100"/>
      <c r="W50" s="100"/>
      <c r="X50" s="100"/>
      <c r="Y50" s="100"/>
      <c r="Z50" s="100"/>
    </row>
    <row r="51" spans="1:26" s="1" customFormat="1" ht="17.399999999999999" customHeight="1" x14ac:dyDescent="0.3">
      <c r="A51" s="100"/>
      <c r="B51" s="352" t="s">
        <v>276</v>
      </c>
      <c r="C51" s="352"/>
      <c r="D51" s="352"/>
      <c r="E51" s="383" t="s">
        <v>277</v>
      </c>
      <c r="F51" s="383"/>
      <c r="G51" s="383"/>
      <c r="H51" s="383"/>
      <c r="I51" s="377" t="s">
        <v>278</v>
      </c>
      <c r="J51" s="378" t="s">
        <v>279</v>
      </c>
      <c r="K51" s="379"/>
      <c r="L51" s="379"/>
      <c r="M51" s="379"/>
      <c r="N51" s="380"/>
      <c r="O51" s="100"/>
      <c r="P51" s="100"/>
      <c r="Q51" s="100"/>
      <c r="R51" s="100"/>
      <c r="S51" s="100"/>
      <c r="T51" s="100"/>
      <c r="U51" s="100"/>
      <c r="V51" s="100"/>
      <c r="W51" s="100"/>
      <c r="X51" s="100"/>
      <c r="Y51" s="100"/>
      <c r="Z51" s="100"/>
    </row>
    <row r="52" spans="1:26" s="1" customFormat="1" ht="26.4" x14ac:dyDescent="0.3">
      <c r="A52" s="100"/>
      <c r="B52" s="352"/>
      <c r="C52" s="352"/>
      <c r="D52" s="352"/>
      <c r="E52" s="121" t="s">
        <v>50</v>
      </c>
      <c r="F52" s="121" t="s">
        <v>280</v>
      </c>
      <c r="G52" s="121" t="s">
        <v>281</v>
      </c>
      <c r="H52" s="121" t="s">
        <v>280</v>
      </c>
      <c r="I52" s="377"/>
      <c r="J52" s="123" t="s">
        <v>282</v>
      </c>
      <c r="K52" s="123" t="s">
        <v>198</v>
      </c>
      <c r="L52" s="123" t="s">
        <v>178</v>
      </c>
      <c r="M52" s="123" t="s">
        <v>283</v>
      </c>
      <c r="N52" s="122" t="s">
        <v>180</v>
      </c>
      <c r="O52" s="100"/>
      <c r="P52" s="100"/>
      <c r="Q52" s="100"/>
      <c r="R52" s="100"/>
      <c r="S52" s="100"/>
      <c r="T52" s="100"/>
      <c r="U52" s="100"/>
      <c r="V52" s="100"/>
      <c r="W52" s="100"/>
      <c r="X52" s="100"/>
      <c r="Y52" s="100"/>
      <c r="Z52" s="100"/>
    </row>
    <row r="53" spans="1:26" s="136" customFormat="1" ht="18" customHeight="1" x14ac:dyDescent="0.3">
      <c r="A53" s="99"/>
      <c r="B53" s="133" t="s">
        <v>284</v>
      </c>
      <c r="C53" s="134" t="s">
        <v>285</v>
      </c>
      <c r="D53" s="135"/>
      <c r="E53" s="132" t="s">
        <v>286</v>
      </c>
      <c r="F53" s="132" t="s">
        <v>287</v>
      </c>
      <c r="G53" s="132" t="s">
        <v>288</v>
      </c>
      <c r="H53" s="132" t="s">
        <v>289</v>
      </c>
      <c r="I53" s="132" t="s">
        <v>290</v>
      </c>
      <c r="J53" s="132" t="s">
        <v>291</v>
      </c>
      <c r="K53" s="132" t="s">
        <v>292</v>
      </c>
      <c r="L53" s="132" t="s">
        <v>293</v>
      </c>
      <c r="M53" s="132" t="s">
        <v>294</v>
      </c>
      <c r="N53" s="132" t="s">
        <v>295</v>
      </c>
      <c r="O53" s="99"/>
      <c r="P53" s="99"/>
      <c r="Q53" s="99"/>
      <c r="R53" s="99"/>
      <c r="S53" s="99"/>
      <c r="T53" s="99"/>
      <c r="U53" s="99"/>
      <c r="V53" s="99"/>
      <c r="W53" s="99"/>
      <c r="X53" s="99"/>
      <c r="Y53" s="99"/>
      <c r="Z53" s="99"/>
    </row>
    <row r="54" spans="1:26" s="1" customFormat="1" ht="17.399999999999999" customHeight="1" x14ac:dyDescent="0.3">
      <c r="A54" s="100"/>
      <c r="B54" s="124" t="s">
        <v>296</v>
      </c>
      <c r="C54" s="125" t="s">
        <v>256</v>
      </c>
      <c r="D54" s="126"/>
      <c r="E54" s="127">
        <v>1.6</v>
      </c>
      <c r="F54" s="128" t="s">
        <v>242</v>
      </c>
      <c r="G54" s="129">
        <v>6</v>
      </c>
      <c r="H54" s="128" t="s">
        <v>247</v>
      </c>
      <c r="I54" s="130" t="s">
        <v>297</v>
      </c>
      <c r="J54" s="302">
        <v>1</v>
      </c>
      <c r="K54" s="302">
        <v>0.1</v>
      </c>
      <c r="L54" s="302">
        <v>0.1</v>
      </c>
      <c r="M54" s="302">
        <v>1</v>
      </c>
      <c r="N54" s="302">
        <v>5</v>
      </c>
      <c r="O54" s="100"/>
      <c r="P54" s="100"/>
      <c r="Q54" s="100"/>
      <c r="R54" s="100"/>
      <c r="S54" s="100"/>
      <c r="T54" s="100"/>
      <c r="U54" s="100"/>
      <c r="V54" s="100"/>
      <c r="W54" s="100"/>
      <c r="X54" s="100"/>
      <c r="Y54" s="100"/>
      <c r="Z54" s="100"/>
    </row>
    <row r="55" spans="1:26" s="1" customFormat="1" ht="17.399999999999999" customHeight="1" x14ac:dyDescent="0.3">
      <c r="A55" s="100"/>
      <c r="B55" s="124" t="s">
        <v>296</v>
      </c>
      <c r="C55" s="125" t="s">
        <v>257</v>
      </c>
      <c r="D55" s="126"/>
      <c r="E55" s="127">
        <v>1.6</v>
      </c>
      <c r="F55" s="128" t="s">
        <v>242</v>
      </c>
      <c r="G55" s="129">
        <v>6</v>
      </c>
      <c r="H55" s="128" t="s">
        <v>247</v>
      </c>
      <c r="I55" s="130" t="s">
        <v>297</v>
      </c>
      <c r="J55" s="302">
        <v>3</v>
      </c>
      <c r="K55" s="302">
        <v>0.5</v>
      </c>
      <c r="L55" s="302">
        <v>0.2</v>
      </c>
      <c r="M55" s="302">
        <v>3</v>
      </c>
      <c r="N55" s="302">
        <v>5</v>
      </c>
      <c r="O55" s="100"/>
      <c r="P55" s="100"/>
      <c r="Q55" s="100"/>
      <c r="R55" s="100"/>
      <c r="S55" s="100"/>
      <c r="T55" s="100"/>
      <c r="U55" s="100"/>
      <c r="V55" s="100"/>
      <c r="W55" s="100"/>
      <c r="X55" s="100"/>
      <c r="Y55" s="100"/>
      <c r="Z55" s="100"/>
    </row>
    <row r="56" spans="1:26" s="1" customFormat="1" ht="17.399999999999999" customHeight="1" x14ac:dyDescent="0.3">
      <c r="A56" s="100"/>
      <c r="B56" s="124" t="s">
        <v>296</v>
      </c>
      <c r="C56" s="125" t="s">
        <v>258</v>
      </c>
      <c r="D56" s="126"/>
      <c r="E56" s="127">
        <v>1</v>
      </c>
      <c r="F56" s="128" t="s">
        <v>242</v>
      </c>
      <c r="G56" s="129">
        <v>3.8</v>
      </c>
      <c r="H56" s="128" t="s">
        <v>247</v>
      </c>
      <c r="I56" s="130" t="s">
        <v>297</v>
      </c>
      <c r="J56" s="302">
        <v>2</v>
      </c>
      <c r="K56" s="302">
        <v>0.4</v>
      </c>
      <c r="L56" s="302">
        <v>0.1</v>
      </c>
      <c r="M56" s="302">
        <v>2</v>
      </c>
      <c r="N56" s="302">
        <v>0</v>
      </c>
      <c r="O56" s="100"/>
      <c r="P56" s="100"/>
      <c r="Q56" s="100"/>
      <c r="R56" s="100"/>
      <c r="S56" s="100"/>
      <c r="T56" s="100"/>
      <c r="U56" s="100"/>
      <c r="V56" s="100"/>
      <c r="W56" s="100"/>
      <c r="X56" s="100"/>
      <c r="Y56" s="100"/>
      <c r="Z56" s="100"/>
    </row>
    <row r="57" spans="1:26" s="1" customFormat="1" ht="17.399999999999999" customHeight="1" x14ac:dyDescent="0.3">
      <c r="A57" s="100"/>
      <c r="B57" s="124" t="s">
        <v>298</v>
      </c>
      <c r="C57" s="125" t="s">
        <v>269</v>
      </c>
      <c r="D57" s="126"/>
      <c r="E57" s="127">
        <v>0.5</v>
      </c>
      <c r="F57" s="128" t="s">
        <v>241</v>
      </c>
      <c r="G57" s="129">
        <v>1.9</v>
      </c>
      <c r="H57" s="128" t="s">
        <v>246</v>
      </c>
      <c r="I57" s="131">
        <v>30</v>
      </c>
      <c r="J57" s="302">
        <v>3</v>
      </c>
      <c r="K57" s="302">
        <v>0.5</v>
      </c>
      <c r="L57" s="302">
        <v>0.2</v>
      </c>
      <c r="M57" s="302">
        <v>3</v>
      </c>
      <c r="N57" s="302">
        <v>0</v>
      </c>
      <c r="O57" s="100"/>
      <c r="P57" s="100"/>
      <c r="Q57" s="100"/>
      <c r="R57" s="100"/>
      <c r="S57" s="100"/>
      <c r="T57" s="100"/>
      <c r="U57" s="100"/>
      <c r="V57" s="100"/>
      <c r="W57" s="100"/>
      <c r="X57" s="100"/>
      <c r="Y57" s="100"/>
      <c r="Z57" s="100"/>
    </row>
    <row r="58" spans="1:26" s="1" customFormat="1" ht="17.399999999999999" customHeight="1" x14ac:dyDescent="0.3">
      <c r="A58" s="100"/>
      <c r="B58" s="124" t="s">
        <v>298</v>
      </c>
      <c r="C58" s="125" t="s">
        <v>270</v>
      </c>
      <c r="D58" s="126"/>
      <c r="E58" s="127">
        <v>2.2000000000000002</v>
      </c>
      <c r="F58" s="128" t="s">
        <v>241</v>
      </c>
      <c r="G58" s="129">
        <v>8.3000000000000007</v>
      </c>
      <c r="H58" s="128" t="s">
        <v>246</v>
      </c>
      <c r="I58" s="131">
        <v>60</v>
      </c>
      <c r="J58" s="302">
        <v>0</v>
      </c>
      <c r="K58" s="302">
        <v>0</v>
      </c>
      <c r="L58" s="302">
        <v>0</v>
      </c>
      <c r="M58" s="302">
        <v>0</v>
      </c>
      <c r="N58" s="302">
        <v>5</v>
      </c>
      <c r="O58" s="100"/>
      <c r="P58" s="100"/>
      <c r="Q58" s="100"/>
      <c r="R58" s="100"/>
      <c r="S58" s="100"/>
      <c r="T58" s="100"/>
      <c r="U58" s="100"/>
      <c r="V58" s="100"/>
      <c r="W58" s="100"/>
      <c r="X58" s="100"/>
      <c r="Y58" s="100"/>
      <c r="Z58" s="100"/>
    </row>
    <row r="59" spans="1:26" s="1" customFormat="1" ht="17.399999999999999" customHeight="1" x14ac:dyDescent="0.3">
      <c r="A59" s="100"/>
      <c r="B59" s="124" t="s">
        <v>298</v>
      </c>
      <c r="C59" s="125" t="s">
        <v>271</v>
      </c>
      <c r="D59" s="126"/>
      <c r="E59" s="127">
        <v>2.2000000000000002</v>
      </c>
      <c r="F59" s="128" t="s">
        <v>241</v>
      </c>
      <c r="G59" s="129">
        <v>8.3000000000000007</v>
      </c>
      <c r="H59" s="128" t="s">
        <v>246</v>
      </c>
      <c r="I59" s="131">
        <v>15</v>
      </c>
      <c r="J59" s="302">
        <v>1</v>
      </c>
      <c r="K59" s="302">
        <v>0</v>
      </c>
      <c r="L59" s="302">
        <v>0</v>
      </c>
      <c r="M59" s="302">
        <v>0</v>
      </c>
      <c r="N59" s="302">
        <v>0</v>
      </c>
      <c r="O59" s="100"/>
      <c r="P59" s="100"/>
      <c r="Q59" s="100"/>
      <c r="R59" s="100"/>
      <c r="S59" s="100"/>
      <c r="T59" s="100"/>
      <c r="U59" s="100"/>
      <c r="V59" s="100"/>
      <c r="W59" s="100"/>
      <c r="X59" s="100"/>
      <c r="Y59" s="100"/>
      <c r="Z59" s="100"/>
    </row>
    <row r="60" spans="1:26" s="1" customFormat="1" ht="17.399999999999999" customHeight="1" x14ac:dyDescent="0.3">
      <c r="A60" s="100"/>
      <c r="B60" s="124" t="s">
        <v>298</v>
      </c>
      <c r="C60" s="125" t="s">
        <v>272</v>
      </c>
      <c r="D60" s="126"/>
      <c r="E60" s="127">
        <v>2.2000000000000002</v>
      </c>
      <c r="F60" s="128" t="s">
        <v>241</v>
      </c>
      <c r="G60" s="129">
        <v>8.3000000000000007</v>
      </c>
      <c r="H60" s="128" t="s">
        <v>246</v>
      </c>
      <c r="I60" s="131">
        <v>60</v>
      </c>
      <c r="J60" s="302">
        <v>0</v>
      </c>
      <c r="K60" s="302">
        <v>0</v>
      </c>
      <c r="L60" s="302">
        <v>0</v>
      </c>
      <c r="M60" s="302">
        <v>0</v>
      </c>
      <c r="N60" s="302">
        <v>4</v>
      </c>
      <c r="O60" s="100"/>
      <c r="P60" s="100"/>
      <c r="Q60" s="100"/>
      <c r="R60" s="100"/>
      <c r="S60" s="100"/>
      <c r="T60" s="100"/>
      <c r="U60" s="100"/>
      <c r="V60" s="100"/>
      <c r="W60" s="100"/>
      <c r="X60" s="100"/>
      <c r="Y60" s="100"/>
      <c r="Z60" s="100"/>
    </row>
    <row r="61" spans="1:26" s="1" customFormat="1" ht="17.399999999999999" customHeight="1" x14ac:dyDescent="0.3">
      <c r="A61" s="100"/>
      <c r="B61" s="124" t="s">
        <v>298</v>
      </c>
      <c r="C61" s="125" t="s">
        <v>273</v>
      </c>
      <c r="D61" s="126"/>
      <c r="E61" s="127">
        <v>2.5</v>
      </c>
      <c r="F61" s="128" t="s">
        <v>241</v>
      </c>
      <c r="G61" s="129">
        <v>9.5</v>
      </c>
      <c r="H61" s="128" t="s">
        <v>246</v>
      </c>
      <c r="I61" s="131">
        <v>300</v>
      </c>
      <c r="J61" s="302">
        <v>0.1</v>
      </c>
      <c r="K61" s="302">
        <v>0</v>
      </c>
      <c r="L61" s="302">
        <v>0</v>
      </c>
      <c r="M61" s="302">
        <v>0</v>
      </c>
      <c r="N61" s="302">
        <v>0</v>
      </c>
      <c r="O61" s="100"/>
      <c r="P61" s="100"/>
      <c r="Q61" s="100"/>
      <c r="R61" s="100"/>
      <c r="S61" s="100"/>
      <c r="T61" s="100"/>
      <c r="U61" s="100"/>
      <c r="V61" s="100"/>
      <c r="W61" s="100"/>
      <c r="X61" s="100"/>
      <c r="Y61" s="100"/>
      <c r="Z61" s="100"/>
    </row>
    <row r="62" spans="1:26" s="1" customFormat="1" ht="17.399999999999999" customHeight="1" x14ac:dyDescent="0.3">
      <c r="A62" s="100"/>
      <c r="B62" s="124" t="s">
        <v>298</v>
      </c>
      <c r="C62" s="125" t="s">
        <v>274</v>
      </c>
      <c r="D62" s="126"/>
      <c r="E62" s="127">
        <v>2.5</v>
      </c>
      <c r="F62" s="128" t="s">
        <v>241</v>
      </c>
      <c r="G62" s="127">
        <v>9.5</v>
      </c>
      <c r="H62" s="128" t="s">
        <v>246</v>
      </c>
      <c r="I62" s="131">
        <v>480</v>
      </c>
      <c r="J62" s="302">
        <v>0</v>
      </c>
      <c r="K62" s="302">
        <v>0</v>
      </c>
      <c r="L62" s="302">
        <v>0</v>
      </c>
      <c r="M62" s="302">
        <v>0</v>
      </c>
      <c r="N62" s="302">
        <v>1</v>
      </c>
      <c r="O62" s="100"/>
      <c r="P62" s="100"/>
      <c r="Q62" s="100"/>
      <c r="R62" s="100"/>
      <c r="S62" s="100"/>
      <c r="T62" s="100"/>
      <c r="U62" s="100"/>
      <c r="V62" s="100"/>
      <c r="W62" s="100"/>
      <c r="X62" s="100"/>
      <c r="Y62" s="100"/>
      <c r="Z62" s="100"/>
    </row>
    <row r="63" spans="1:26" s="1" customFormat="1" ht="17.399999999999999" customHeight="1" x14ac:dyDescent="0.3">
      <c r="A63" s="100"/>
      <c r="B63" s="100"/>
      <c r="C63" s="100"/>
      <c r="D63" s="100"/>
      <c r="E63" s="100"/>
      <c r="F63" s="100"/>
      <c r="G63" s="100"/>
      <c r="H63" s="100"/>
      <c r="I63" s="100"/>
      <c r="J63" s="100"/>
      <c r="K63" s="100"/>
      <c r="L63" s="100"/>
      <c r="M63" s="100"/>
      <c r="N63" s="100"/>
      <c r="O63" s="100"/>
      <c r="P63" s="100"/>
      <c r="Q63" s="100"/>
      <c r="R63" s="100"/>
      <c r="S63" s="100"/>
      <c r="T63" s="100"/>
      <c r="U63" s="100"/>
      <c r="V63" s="100"/>
      <c r="W63" s="100"/>
      <c r="X63" s="100"/>
      <c r="Y63" s="100"/>
      <c r="Z63" s="100"/>
    </row>
    <row r="64" spans="1:26" s="1" customFormat="1" ht="17.399999999999999" customHeight="1" x14ac:dyDescent="0.3">
      <c r="A64" s="100"/>
      <c r="B64" s="100"/>
      <c r="C64" s="100"/>
      <c r="D64" s="100"/>
      <c r="E64" s="100"/>
      <c r="F64" s="100"/>
      <c r="G64" s="100"/>
      <c r="H64" s="100"/>
      <c r="I64" s="100"/>
      <c r="J64" s="100"/>
      <c r="K64" s="100"/>
      <c r="L64" s="100"/>
      <c r="M64" s="100"/>
      <c r="N64" s="100"/>
      <c r="O64" s="100"/>
      <c r="P64" s="100"/>
      <c r="Q64" s="100"/>
      <c r="R64" s="100"/>
      <c r="S64" s="100"/>
      <c r="T64" s="100"/>
      <c r="U64" s="100"/>
      <c r="V64" s="100"/>
      <c r="W64" s="100"/>
      <c r="X64" s="100"/>
      <c r="Y64" s="100"/>
      <c r="Z64" s="100"/>
    </row>
    <row r="65" spans="1:26" s="1" customFormat="1" ht="17.399999999999999" customHeight="1" x14ac:dyDescent="0.3">
      <c r="A65" s="100"/>
      <c r="B65" s="68" t="s">
        <v>299</v>
      </c>
      <c r="C65" s="69"/>
      <c r="D65" s="69"/>
      <c r="E65" s="69"/>
      <c r="F65" s="70"/>
      <c r="G65" s="100"/>
      <c r="H65" s="100"/>
      <c r="I65" s="100"/>
      <c r="J65" s="100"/>
      <c r="K65" s="100"/>
      <c r="L65" s="100"/>
      <c r="M65" s="100"/>
      <c r="N65" s="100"/>
      <c r="O65" s="100"/>
      <c r="P65" s="100"/>
      <c r="Q65" s="100"/>
      <c r="R65" s="100"/>
      <c r="S65" s="100"/>
      <c r="T65" s="100"/>
      <c r="U65" s="100"/>
      <c r="V65" s="100"/>
      <c r="W65" s="100"/>
      <c r="X65" s="100"/>
      <c r="Y65" s="100"/>
      <c r="Z65" s="100"/>
    </row>
    <row r="66" spans="1:26" s="1" customFormat="1" ht="17.399999999999999" customHeight="1" x14ac:dyDescent="0.3">
      <c r="A66" s="100"/>
      <c r="B66" s="100"/>
      <c r="C66" s="100"/>
      <c r="D66" s="100"/>
      <c r="E66" s="100"/>
      <c r="F66" s="100"/>
      <c r="G66" s="100"/>
      <c r="H66" s="100"/>
      <c r="I66" s="100"/>
      <c r="J66" s="100"/>
      <c r="K66" s="100"/>
      <c r="L66" s="100"/>
      <c r="M66" s="100"/>
      <c r="N66" s="100"/>
      <c r="O66" s="100"/>
      <c r="P66" s="100"/>
      <c r="Q66" s="100"/>
      <c r="R66" s="100"/>
      <c r="S66" s="100"/>
      <c r="T66" s="100"/>
      <c r="U66" s="100"/>
      <c r="V66" s="100"/>
      <c r="W66" s="100"/>
      <c r="X66" s="100"/>
      <c r="Y66" s="100"/>
      <c r="Z66" s="100"/>
    </row>
    <row r="67" spans="1:26" s="1" customFormat="1" ht="17.399999999999999" customHeight="1" x14ac:dyDescent="0.3">
      <c r="A67" s="100"/>
      <c r="B67" s="175" t="s">
        <v>300</v>
      </c>
      <c r="C67" s="176"/>
      <c r="D67" s="176"/>
      <c r="E67" s="176"/>
      <c r="F67" s="177" t="s">
        <v>301</v>
      </c>
      <c r="G67" s="178"/>
      <c r="H67" s="178"/>
      <c r="I67" s="100"/>
      <c r="J67" s="100"/>
      <c r="K67" s="100"/>
      <c r="L67" s="100"/>
      <c r="M67" s="100"/>
      <c r="N67" s="100"/>
      <c r="O67" s="100"/>
      <c r="P67" s="100"/>
      <c r="Q67" s="100"/>
      <c r="R67" s="100"/>
      <c r="S67" s="100"/>
      <c r="T67" s="100"/>
      <c r="U67" s="100"/>
      <c r="V67" s="100"/>
      <c r="W67" s="100"/>
      <c r="X67" s="100"/>
      <c r="Y67" s="100"/>
      <c r="Z67" s="100"/>
    </row>
    <row r="68" spans="1:26" s="1" customFormat="1" ht="17.399999999999999" customHeight="1" x14ac:dyDescent="0.3">
      <c r="A68" s="100"/>
      <c r="B68" s="179" t="s">
        <v>302</v>
      </c>
      <c r="C68" s="180"/>
      <c r="D68" s="180"/>
      <c r="E68" s="180"/>
      <c r="F68" s="181" t="s">
        <v>234</v>
      </c>
      <c r="G68" s="178"/>
      <c r="H68" s="178"/>
      <c r="I68" s="100"/>
      <c r="J68" s="100"/>
      <c r="K68" s="100"/>
      <c r="L68" s="100"/>
      <c r="M68" s="100"/>
      <c r="N68" s="100"/>
      <c r="O68" s="100"/>
      <c r="P68" s="100"/>
      <c r="Q68" s="100"/>
      <c r="R68" s="100"/>
      <c r="S68" s="100"/>
      <c r="T68" s="100"/>
      <c r="U68" s="100"/>
      <c r="V68" s="100"/>
      <c r="W68" s="100"/>
      <c r="X68" s="100"/>
      <c r="Y68" s="100"/>
      <c r="Z68" s="100"/>
    </row>
    <row r="69" spans="1:26" s="1" customFormat="1" ht="17.399999999999999" customHeight="1" x14ac:dyDescent="0.3">
      <c r="A69" s="100"/>
      <c r="B69" s="179" t="s">
        <v>303</v>
      </c>
      <c r="C69" s="180"/>
      <c r="D69" s="180"/>
      <c r="E69" s="180"/>
      <c r="F69" s="181" t="s">
        <v>235</v>
      </c>
      <c r="G69" s="178"/>
      <c r="H69" s="178"/>
      <c r="I69" s="100"/>
      <c r="J69" s="100"/>
      <c r="K69" s="100"/>
      <c r="L69" s="100"/>
      <c r="M69" s="100"/>
      <c r="N69" s="100"/>
      <c r="O69" s="100"/>
      <c r="P69" s="100"/>
      <c r="Q69" s="100"/>
      <c r="R69" s="100"/>
      <c r="S69" s="100"/>
      <c r="T69" s="100"/>
      <c r="U69" s="100"/>
      <c r="V69" s="100"/>
      <c r="W69" s="100"/>
      <c r="X69" s="100"/>
      <c r="Y69" s="100"/>
      <c r="Z69" s="100"/>
    </row>
    <row r="70" spans="1:26" s="1" customFormat="1" ht="17.399999999999999" customHeight="1" x14ac:dyDescent="0.3">
      <c r="A70" s="100"/>
      <c r="B70" s="179" t="s">
        <v>304</v>
      </c>
      <c r="C70" s="180"/>
      <c r="D70" s="180"/>
      <c r="E70" s="180"/>
      <c r="F70" s="181" t="s">
        <v>236</v>
      </c>
      <c r="G70" s="178"/>
      <c r="H70" s="178"/>
      <c r="I70" s="100"/>
      <c r="J70" s="100"/>
      <c r="K70" s="100"/>
      <c r="L70" s="100"/>
      <c r="M70" s="100"/>
      <c r="N70" s="100"/>
      <c r="O70" s="100"/>
      <c r="P70" s="100"/>
      <c r="Q70" s="100"/>
      <c r="R70" s="100"/>
      <c r="S70" s="100"/>
      <c r="T70" s="100"/>
      <c r="U70" s="100"/>
      <c r="V70" s="100"/>
      <c r="W70" s="100"/>
      <c r="X70" s="100"/>
      <c r="Y70" s="100"/>
      <c r="Z70" s="100"/>
    </row>
    <row r="71" spans="1:26" s="1" customFormat="1" ht="17.399999999999999" customHeight="1" x14ac:dyDescent="0.3">
      <c r="A71" s="100"/>
      <c r="B71" s="102"/>
      <c r="C71" s="102"/>
      <c r="D71" s="104"/>
      <c r="E71" s="102"/>
      <c r="F71" s="178"/>
      <c r="G71" s="99"/>
      <c r="H71" s="178"/>
      <c r="I71" s="100"/>
      <c r="J71" s="100"/>
      <c r="K71" s="100"/>
      <c r="L71" s="100"/>
      <c r="M71" s="100"/>
      <c r="N71" s="100"/>
      <c r="O71" s="100"/>
      <c r="P71" s="100"/>
      <c r="Q71" s="100"/>
      <c r="R71" s="100"/>
      <c r="S71" s="100"/>
      <c r="T71" s="100"/>
      <c r="U71" s="100"/>
      <c r="V71" s="100"/>
      <c r="W71" s="100"/>
      <c r="X71" s="100"/>
      <c r="Y71" s="100"/>
      <c r="Z71" s="100"/>
    </row>
    <row r="72" spans="1:26" s="1" customFormat="1" ht="17.399999999999999" customHeight="1" x14ac:dyDescent="0.3">
      <c r="A72" s="100"/>
      <c r="B72" s="224" t="s">
        <v>234</v>
      </c>
      <c r="C72" s="225"/>
      <c r="D72" s="225"/>
      <c r="E72" s="121" t="s">
        <v>300</v>
      </c>
      <c r="F72" s="226" t="s">
        <v>305</v>
      </c>
      <c r="G72" s="178"/>
      <c r="H72" s="178"/>
      <c r="I72" s="100"/>
      <c r="J72" s="100"/>
      <c r="K72" s="100"/>
      <c r="L72" s="100"/>
      <c r="M72" s="100"/>
      <c r="N72" s="100"/>
      <c r="O72" s="100"/>
      <c r="P72" s="100"/>
      <c r="Q72" s="100"/>
      <c r="R72" s="100"/>
      <c r="S72" s="100"/>
      <c r="T72" s="100"/>
      <c r="U72" s="100"/>
      <c r="V72" s="100"/>
      <c r="W72" s="100"/>
      <c r="X72" s="100"/>
      <c r="Y72" s="100"/>
      <c r="Z72" s="100"/>
    </row>
    <row r="73" spans="1:26" s="1" customFormat="1" ht="17.399999999999999" customHeight="1" x14ac:dyDescent="0.3">
      <c r="A73" s="100"/>
      <c r="B73" s="147" t="s">
        <v>302</v>
      </c>
      <c r="C73" s="221"/>
      <c r="D73" s="221"/>
      <c r="E73" s="223">
        <v>0.3</v>
      </c>
      <c r="F73" s="222">
        <v>1</v>
      </c>
      <c r="G73" s="178"/>
      <c r="H73" s="178"/>
      <c r="I73" s="100"/>
      <c r="J73" s="100"/>
      <c r="K73" s="100"/>
      <c r="L73" s="100"/>
      <c r="M73" s="100"/>
      <c r="N73" s="100"/>
      <c r="O73" s="100"/>
      <c r="P73" s="100"/>
      <c r="Q73" s="100"/>
      <c r="R73" s="100"/>
      <c r="S73" s="100"/>
      <c r="T73" s="100"/>
      <c r="U73" s="100"/>
      <c r="V73" s="100"/>
      <c r="W73" s="100"/>
      <c r="X73" s="100"/>
      <c r="Y73" s="100"/>
      <c r="Z73" s="100"/>
    </row>
    <row r="74" spans="1:26" s="1" customFormat="1" ht="17.399999999999999" customHeight="1" x14ac:dyDescent="0.3">
      <c r="A74" s="100"/>
      <c r="B74" s="147" t="s">
        <v>302</v>
      </c>
      <c r="C74" s="221"/>
      <c r="D74" s="221"/>
      <c r="E74" s="223">
        <v>0.35</v>
      </c>
      <c r="F74" s="222">
        <v>2</v>
      </c>
      <c r="G74" s="178"/>
      <c r="H74" s="178"/>
      <c r="I74" s="100"/>
      <c r="J74" s="100"/>
      <c r="K74" s="100"/>
      <c r="L74" s="100"/>
      <c r="M74" s="100"/>
      <c r="N74" s="100"/>
      <c r="O74" s="100"/>
      <c r="P74" s="100"/>
      <c r="Q74" s="100"/>
      <c r="R74" s="100"/>
      <c r="S74" s="100"/>
      <c r="T74" s="100"/>
      <c r="U74" s="100"/>
      <c r="V74" s="100"/>
      <c r="W74" s="100"/>
      <c r="X74" s="100"/>
      <c r="Y74" s="100"/>
      <c r="Z74" s="100"/>
    </row>
    <row r="75" spans="1:26" s="1" customFormat="1" ht="17.399999999999999" customHeight="1" x14ac:dyDescent="0.3">
      <c r="A75" s="100"/>
      <c r="B75" s="147" t="s">
        <v>302</v>
      </c>
      <c r="C75" s="221"/>
      <c r="D75" s="221"/>
      <c r="E75" s="223">
        <v>0.4</v>
      </c>
      <c r="F75" s="222">
        <v>3</v>
      </c>
      <c r="G75" s="178"/>
      <c r="H75" s="178"/>
      <c r="I75" s="100"/>
      <c r="J75" s="100"/>
      <c r="K75" s="100"/>
      <c r="L75" s="100"/>
      <c r="M75" s="100"/>
      <c r="N75" s="100"/>
      <c r="O75" s="100"/>
      <c r="P75" s="100"/>
      <c r="Q75" s="100"/>
      <c r="R75" s="100"/>
      <c r="S75" s="100"/>
      <c r="T75" s="100"/>
      <c r="U75" s="100"/>
      <c r="V75" s="100"/>
      <c r="W75" s="100"/>
      <c r="X75" s="100"/>
      <c r="Y75" s="100"/>
      <c r="Z75" s="100"/>
    </row>
    <row r="76" spans="1:26" s="1" customFormat="1" ht="17.399999999999999" customHeight="1" x14ac:dyDescent="0.3">
      <c r="A76" s="100"/>
      <c r="B76" s="102"/>
      <c r="C76" s="102"/>
      <c r="D76" s="104"/>
      <c r="E76" s="102"/>
      <c r="F76" s="178"/>
      <c r="G76" s="99"/>
      <c r="H76" s="178"/>
      <c r="I76" s="100"/>
      <c r="J76" s="100"/>
      <c r="K76" s="100"/>
      <c r="L76" s="100"/>
      <c r="M76" s="100"/>
      <c r="N76" s="100"/>
      <c r="O76" s="100"/>
      <c r="P76" s="100"/>
      <c r="Q76" s="100"/>
      <c r="R76" s="100"/>
      <c r="S76" s="100"/>
      <c r="T76" s="100"/>
      <c r="U76" s="100"/>
      <c r="V76" s="100"/>
      <c r="W76" s="100"/>
      <c r="X76" s="100"/>
      <c r="Y76" s="100"/>
      <c r="Z76" s="100"/>
    </row>
    <row r="77" spans="1:26" s="1" customFormat="1" ht="17.399999999999999" customHeight="1" x14ac:dyDescent="0.3">
      <c r="A77" s="100"/>
      <c r="B77" s="224" t="s">
        <v>235</v>
      </c>
      <c r="C77" s="227"/>
      <c r="D77" s="227"/>
      <c r="E77" s="121" t="s">
        <v>300</v>
      </c>
      <c r="F77" s="226" t="s">
        <v>305</v>
      </c>
      <c r="G77" s="178"/>
      <c r="H77" s="178"/>
      <c r="I77" s="100"/>
      <c r="J77" s="100"/>
      <c r="K77" s="100"/>
      <c r="L77" s="100"/>
      <c r="M77" s="100"/>
      <c r="N77" s="100"/>
      <c r="O77" s="100"/>
      <c r="P77" s="100"/>
      <c r="Q77" s="100"/>
      <c r="R77" s="100"/>
      <c r="S77" s="100"/>
      <c r="T77" s="100"/>
      <c r="U77" s="100"/>
      <c r="V77" s="100"/>
      <c r="W77" s="100"/>
      <c r="X77" s="100"/>
      <c r="Y77" s="100"/>
      <c r="Z77" s="100"/>
    </row>
    <row r="78" spans="1:26" s="1" customFormat="1" ht="17.399999999999999" customHeight="1" x14ac:dyDescent="0.3">
      <c r="A78" s="100"/>
      <c r="B78" s="147" t="s">
        <v>303</v>
      </c>
      <c r="C78" s="221"/>
      <c r="D78" s="221"/>
      <c r="E78" s="223">
        <v>0.3</v>
      </c>
      <c r="F78" s="222">
        <v>1</v>
      </c>
      <c r="G78" s="99"/>
      <c r="H78" s="99"/>
      <c r="I78" s="100"/>
      <c r="J78" s="100"/>
      <c r="K78" s="100"/>
      <c r="L78" s="100"/>
      <c r="M78" s="100"/>
      <c r="N78" s="100"/>
      <c r="O78" s="100"/>
      <c r="P78" s="100"/>
      <c r="Q78" s="100"/>
      <c r="R78" s="100"/>
      <c r="S78" s="100"/>
      <c r="T78" s="100"/>
      <c r="U78" s="100"/>
      <c r="V78" s="100"/>
      <c r="W78" s="100"/>
      <c r="X78" s="100"/>
      <c r="Y78" s="100"/>
      <c r="Z78" s="100"/>
    </row>
    <row r="79" spans="1:26" s="1" customFormat="1" ht="17.399999999999999" customHeight="1" x14ac:dyDescent="0.3">
      <c r="A79" s="100"/>
      <c r="B79" s="147" t="s">
        <v>303</v>
      </c>
      <c r="C79" s="221"/>
      <c r="D79" s="221"/>
      <c r="E79" s="223">
        <v>0.35</v>
      </c>
      <c r="F79" s="222">
        <v>2</v>
      </c>
      <c r="G79" s="99"/>
      <c r="H79" s="99"/>
      <c r="I79" s="100"/>
      <c r="J79" s="100"/>
      <c r="K79" s="100"/>
      <c r="L79" s="100"/>
      <c r="M79" s="100"/>
      <c r="N79" s="100"/>
      <c r="O79" s="100"/>
      <c r="P79" s="100"/>
      <c r="Q79" s="100"/>
      <c r="R79" s="100"/>
      <c r="S79" s="100"/>
      <c r="T79" s="100"/>
      <c r="U79" s="100"/>
      <c r="V79" s="100"/>
      <c r="W79" s="100"/>
      <c r="X79" s="100"/>
      <c r="Y79" s="100"/>
      <c r="Z79" s="100"/>
    </row>
    <row r="80" spans="1:26" s="1" customFormat="1" ht="17.399999999999999" customHeight="1" x14ac:dyDescent="0.3">
      <c r="A80" s="100"/>
      <c r="B80" s="147" t="s">
        <v>303</v>
      </c>
      <c r="C80" s="221"/>
      <c r="D80" s="221"/>
      <c r="E80" s="223">
        <v>0.4</v>
      </c>
      <c r="F80" s="222">
        <v>3</v>
      </c>
      <c r="G80" s="99"/>
      <c r="H80" s="99"/>
      <c r="I80" s="100"/>
      <c r="J80" s="100"/>
      <c r="K80" s="100"/>
      <c r="L80" s="100"/>
      <c r="M80" s="100"/>
      <c r="N80" s="100"/>
      <c r="O80" s="100"/>
      <c r="P80" s="100"/>
      <c r="Q80" s="100"/>
      <c r="R80" s="100"/>
      <c r="S80" s="100"/>
      <c r="T80" s="100"/>
      <c r="U80" s="100"/>
      <c r="V80" s="100"/>
      <c r="W80" s="100"/>
      <c r="X80" s="100"/>
      <c r="Y80" s="100"/>
      <c r="Z80" s="100"/>
    </row>
    <row r="81" spans="1:26" s="1" customFormat="1" ht="17.399999999999999" customHeight="1" x14ac:dyDescent="0.3">
      <c r="A81" s="100"/>
      <c r="B81" s="102"/>
      <c r="C81" s="102"/>
      <c r="D81" s="104"/>
      <c r="E81" s="102"/>
      <c r="F81" s="178"/>
      <c r="G81" s="99"/>
      <c r="H81" s="178"/>
      <c r="I81" s="100"/>
      <c r="J81" s="100"/>
      <c r="K81" s="100"/>
      <c r="L81" s="100"/>
      <c r="M81" s="100"/>
      <c r="N81" s="100"/>
      <c r="O81" s="100"/>
      <c r="P81" s="100"/>
      <c r="Q81" s="100"/>
      <c r="R81" s="100"/>
      <c r="S81" s="100"/>
      <c r="T81" s="100"/>
      <c r="U81" s="100"/>
      <c r="V81" s="100"/>
      <c r="W81" s="100"/>
      <c r="X81" s="100"/>
      <c r="Y81" s="100"/>
      <c r="Z81" s="100"/>
    </row>
    <row r="82" spans="1:26" s="1" customFormat="1" ht="17.399999999999999" customHeight="1" x14ac:dyDescent="0.3">
      <c r="A82" s="100"/>
      <c r="B82" s="224" t="s">
        <v>236</v>
      </c>
      <c r="C82" s="225"/>
      <c r="D82" s="225"/>
      <c r="E82" s="121" t="s">
        <v>300</v>
      </c>
      <c r="F82" s="226" t="s">
        <v>305</v>
      </c>
      <c r="G82" s="178"/>
      <c r="H82" s="178"/>
      <c r="I82" s="100"/>
      <c r="J82" s="100"/>
      <c r="K82" s="100"/>
      <c r="L82" s="100"/>
      <c r="M82" s="100"/>
      <c r="N82" s="100"/>
      <c r="O82" s="100"/>
      <c r="P82" s="100"/>
      <c r="Q82" s="100"/>
      <c r="R82" s="100"/>
      <c r="S82" s="100"/>
      <c r="T82" s="100"/>
      <c r="U82" s="100"/>
      <c r="V82" s="100"/>
      <c r="W82" s="100"/>
      <c r="X82" s="100"/>
      <c r="Y82" s="100"/>
      <c r="Z82" s="100"/>
    </row>
    <row r="83" spans="1:26" s="1" customFormat="1" ht="17.399999999999999" customHeight="1" x14ac:dyDescent="0.3">
      <c r="A83" s="100"/>
      <c r="B83" s="147" t="s">
        <v>304</v>
      </c>
      <c r="C83" s="221"/>
      <c r="D83" s="221"/>
      <c r="E83" s="223">
        <v>0.25</v>
      </c>
      <c r="F83" s="222">
        <v>1</v>
      </c>
      <c r="G83" s="99"/>
      <c r="H83" s="99"/>
      <c r="I83" s="100"/>
      <c r="J83" s="100"/>
      <c r="K83" s="100"/>
      <c r="L83" s="100"/>
      <c r="M83" s="100"/>
      <c r="N83" s="100"/>
      <c r="O83" s="100"/>
      <c r="P83" s="100"/>
      <c r="Q83" s="100"/>
      <c r="R83" s="100"/>
      <c r="S83" s="100"/>
      <c r="T83" s="100"/>
      <c r="U83" s="100"/>
      <c r="V83" s="100"/>
      <c r="W83" s="100"/>
      <c r="X83" s="100"/>
      <c r="Y83" s="100"/>
      <c r="Z83" s="100"/>
    </row>
    <row r="84" spans="1:26" s="1" customFormat="1" ht="17.399999999999999" customHeight="1" x14ac:dyDescent="0.3">
      <c r="A84" s="100"/>
      <c r="B84" s="147" t="s">
        <v>304</v>
      </c>
      <c r="C84" s="221"/>
      <c r="D84" s="221"/>
      <c r="E84" s="223">
        <v>0.3</v>
      </c>
      <c r="F84" s="222">
        <v>2</v>
      </c>
      <c r="G84" s="99"/>
      <c r="H84" s="99"/>
      <c r="I84" s="100"/>
      <c r="J84" s="100"/>
      <c r="K84" s="100"/>
      <c r="L84" s="100"/>
      <c r="M84" s="100"/>
      <c r="N84" s="100"/>
      <c r="O84" s="100"/>
      <c r="P84" s="100"/>
      <c r="Q84" s="100"/>
      <c r="R84" s="100"/>
      <c r="S84" s="100"/>
      <c r="T84" s="100"/>
      <c r="U84" s="100"/>
      <c r="V84" s="100"/>
      <c r="W84" s="100"/>
      <c r="X84" s="100"/>
      <c r="Y84" s="100"/>
      <c r="Z84" s="100"/>
    </row>
    <row r="85" spans="1:26" s="1" customFormat="1" ht="17.399999999999999" customHeight="1" x14ac:dyDescent="0.3">
      <c r="A85" s="100"/>
      <c r="B85" s="147" t="s">
        <v>304</v>
      </c>
      <c r="C85" s="221"/>
      <c r="D85" s="221"/>
      <c r="E85" s="223">
        <v>0.35</v>
      </c>
      <c r="F85" s="222">
        <v>3</v>
      </c>
      <c r="G85" s="99"/>
      <c r="H85" s="99"/>
      <c r="I85" s="100"/>
      <c r="J85" s="100"/>
      <c r="K85" s="100"/>
      <c r="L85" s="100"/>
      <c r="M85" s="100"/>
      <c r="N85" s="100"/>
      <c r="O85" s="100"/>
      <c r="P85" s="100"/>
      <c r="Q85" s="100"/>
      <c r="R85" s="100"/>
      <c r="S85" s="100"/>
      <c r="T85" s="100"/>
      <c r="U85" s="100"/>
      <c r="V85" s="100"/>
      <c r="W85" s="100"/>
      <c r="X85" s="100"/>
      <c r="Y85" s="100"/>
      <c r="Z85" s="100"/>
    </row>
    <row r="86" spans="1:26" s="1" customFormat="1" ht="17.399999999999999" customHeight="1" x14ac:dyDescent="0.3">
      <c r="A86" s="100"/>
      <c r="B86" s="147" t="s">
        <v>304</v>
      </c>
      <c r="C86" s="221"/>
      <c r="D86" s="221"/>
      <c r="E86" s="223">
        <v>0.4</v>
      </c>
      <c r="F86" s="222">
        <v>4</v>
      </c>
      <c r="G86" s="99"/>
      <c r="H86" s="99"/>
      <c r="I86" s="100"/>
      <c r="J86" s="100"/>
      <c r="K86" s="100"/>
      <c r="L86" s="100"/>
      <c r="M86" s="100"/>
      <c r="N86" s="100"/>
      <c r="O86" s="100"/>
      <c r="P86" s="100"/>
      <c r="Q86" s="100"/>
      <c r="R86" s="100"/>
      <c r="S86" s="100"/>
      <c r="T86" s="100"/>
      <c r="U86" s="100"/>
      <c r="V86" s="100"/>
      <c r="W86" s="100"/>
      <c r="X86" s="100"/>
      <c r="Y86" s="100"/>
      <c r="Z86" s="100"/>
    </row>
    <row r="87" spans="1:26" s="1" customFormat="1" ht="17.399999999999999" customHeight="1" x14ac:dyDescent="0.3">
      <c r="A87" s="100"/>
      <c r="B87" s="147" t="s">
        <v>304</v>
      </c>
      <c r="C87" s="221"/>
      <c r="D87" s="221"/>
      <c r="E87" s="223">
        <v>0.45</v>
      </c>
      <c r="F87" s="222">
        <v>5</v>
      </c>
      <c r="G87" s="99"/>
      <c r="H87" s="99"/>
      <c r="I87" s="100"/>
      <c r="J87" s="100"/>
      <c r="K87" s="100"/>
      <c r="L87" s="100"/>
      <c r="M87" s="100"/>
      <c r="N87" s="100"/>
      <c r="O87" s="100"/>
      <c r="P87" s="100"/>
      <c r="Q87" s="100"/>
      <c r="R87" s="100"/>
      <c r="S87" s="100"/>
      <c r="T87" s="100"/>
      <c r="U87" s="100"/>
      <c r="V87" s="100"/>
      <c r="W87" s="100"/>
      <c r="X87" s="100"/>
      <c r="Y87" s="100"/>
      <c r="Z87" s="100"/>
    </row>
    <row r="88" spans="1:26" s="1" customFormat="1" ht="17.399999999999999" customHeight="1" x14ac:dyDescent="0.3">
      <c r="A88" s="100"/>
      <c r="B88" s="147" t="s">
        <v>304</v>
      </c>
      <c r="C88" s="221"/>
      <c r="D88" s="221"/>
      <c r="E88" s="223">
        <v>0.5</v>
      </c>
      <c r="F88" s="222">
        <v>6</v>
      </c>
      <c r="G88" s="99"/>
      <c r="H88" s="99"/>
      <c r="I88" s="100"/>
      <c r="J88" s="100"/>
      <c r="K88" s="100"/>
      <c r="L88" s="100"/>
      <c r="M88" s="100"/>
      <c r="N88" s="100"/>
      <c r="O88" s="100"/>
      <c r="P88" s="100"/>
      <c r="Q88" s="100"/>
      <c r="R88" s="100"/>
      <c r="S88" s="100"/>
      <c r="T88" s="100"/>
      <c r="U88" s="100"/>
      <c r="V88" s="100"/>
      <c r="W88" s="100"/>
      <c r="X88" s="100"/>
      <c r="Y88" s="100"/>
      <c r="Z88" s="100"/>
    </row>
    <row r="89" spans="1:26" s="1" customFormat="1" ht="17.399999999999999" customHeight="1" x14ac:dyDescent="0.3">
      <c r="A89" s="100"/>
      <c r="B89" s="102"/>
      <c r="C89" s="102"/>
      <c r="D89" s="102"/>
      <c r="E89" s="104"/>
      <c r="F89" s="102"/>
      <c r="G89" s="178"/>
      <c r="H89" s="99"/>
      <c r="I89" s="100"/>
      <c r="J89" s="100"/>
      <c r="K89" s="100"/>
      <c r="L89" s="100"/>
      <c r="M89" s="100"/>
      <c r="N89" s="100"/>
      <c r="O89" s="100"/>
      <c r="P89" s="100"/>
      <c r="Q89" s="100"/>
      <c r="R89" s="100"/>
      <c r="S89" s="100"/>
      <c r="T89" s="100"/>
      <c r="U89" s="100"/>
      <c r="V89" s="100"/>
      <c r="W89" s="100"/>
      <c r="X89" s="100"/>
      <c r="Y89" s="100"/>
      <c r="Z89" s="100"/>
    </row>
    <row r="90" spans="1:26" s="1" customFormat="1" ht="17.399999999999999" customHeight="1" x14ac:dyDescent="0.3">
      <c r="A90" s="100"/>
      <c r="B90" s="175" t="s">
        <v>163</v>
      </c>
      <c r="C90" s="176"/>
      <c r="D90" s="182"/>
      <c r="E90" s="121" t="s">
        <v>300</v>
      </c>
      <c r="F90" s="218" t="s">
        <v>305</v>
      </c>
      <c r="G90" s="178"/>
      <c r="H90" s="99"/>
      <c r="I90" s="100"/>
      <c r="J90" s="100"/>
      <c r="K90" s="100"/>
      <c r="L90" s="100"/>
      <c r="M90" s="100"/>
      <c r="N90" s="100"/>
      <c r="O90" s="100"/>
      <c r="P90" s="100"/>
      <c r="Q90" s="100"/>
      <c r="R90" s="100"/>
      <c r="S90" s="100"/>
      <c r="T90" s="100"/>
      <c r="U90" s="100"/>
      <c r="V90" s="100"/>
      <c r="W90" s="100"/>
      <c r="X90" s="100"/>
      <c r="Y90" s="100"/>
      <c r="Z90" s="100"/>
    </row>
    <row r="91" spans="1:26" s="1" customFormat="1" ht="17.399999999999999" customHeight="1" x14ac:dyDescent="0.3">
      <c r="A91" s="100"/>
      <c r="B91" s="301" t="s">
        <v>306</v>
      </c>
      <c r="C91" s="184"/>
      <c r="D91" s="185"/>
      <c r="E91" s="219">
        <v>0.2</v>
      </c>
      <c r="F91" s="220" t="s">
        <v>307</v>
      </c>
      <c r="G91" s="178"/>
      <c r="H91" s="99"/>
      <c r="I91" s="100"/>
      <c r="J91" s="100"/>
      <c r="K91" s="100"/>
      <c r="L91" s="100"/>
      <c r="M91" s="100"/>
      <c r="N91" s="100"/>
      <c r="O91" s="100"/>
      <c r="P91" s="100"/>
      <c r="Q91" s="100"/>
      <c r="R91" s="100"/>
      <c r="S91" s="100"/>
      <c r="T91" s="100"/>
      <c r="U91" s="100"/>
      <c r="V91" s="100"/>
      <c r="W91" s="100"/>
      <c r="X91" s="100"/>
      <c r="Y91" s="100"/>
      <c r="Z91" s="100"/>
    </row>
    <row r="92" spans="1:26" s="1" customFormat="1" ht="17.399999999999999" customHeight="1" x14ac:dyDescent="0.3">
      <c r="A92" s="100"/>
      <c r="B92" s="301" t="s">
        <v>306</v>
      </c>
      <c r="C92" s="184"/>
      <c r="D92" s="185"/>
      <c r="E92" s="219">
        <v>0.3</v>
      </c>
      <c r="F92" s="220">
        <v>1</v>
      </c>
      <c r="G92" s="178"/>
      <c r="H92" s="99"/>
      <c r="I92" s="100"/>
      <c r="J92" s="100"/>
      <c r="K92" s="100"/>
      <c r="L92" s="100"/>
      <c r="M92" s="100"/>
      <c r="N92" s="100"/>
      <c r="O92" s="100"/>
      <c r="P92" s="100"/>
      <c r="Q92" s="100"/>
      <c r="R92" s="100"/>
      <c r="S92" s="100"/>
      <c r="T92" s="100"/>
      <c r="U92" s="100"/>
      <c r="V92" s="100"/>
      <c r="W92" s="100"/>
      <c r="X92" s="100"/>
      <c r="Y92" s="100"/>
      <c r="Z92" s="100"/>
    </row>
    <row r="93" spans="1:26" s="1" customFormat="1" ht="17.399999999999999" customHeight="1" x14ac:dyDescent="0.3">
      <c r="A93" s="100"/>
      <c r="B93" s="301" t="s">
        <v>306</v>
      </c>
      <c r="C93" s="184"/>
      <c r="D93" s="185"/>
      <c r="E93" s="219">
        <v>0.35</v>
      </c>
      <c r="F93" s="220">
        <v>2</v>
      </c>
      <c r="G93" s="178"/>
      <c r="H93" s="99"/>
      <c r="I93" s="100"/>
      <c r="J93" s="100"/>
      <c r="K93" s="100"/>
      <c r="L93" s="100"/>
      <c r="M93" s="100"/>
      <c r="N93" s="100"/>
      <c r="O93" s="100"/>
      <c r="P93" s="100"/>
      <c r="Q93" s="100"/>
      <c r="R93" s="100"/>
      <c r="S93" s="100"/>
      <c r="T93" s="100"/>
      <c r="U93" s="100"/>
      <c r="V93" s="100"/>
      <c r="W93" s="100"/>
      <c r="X93" s="100"/>
      <c r="Y93" s="100"/>
      <c r="Z93" s="100"/>
    </row>
    <row r="94" spans="1:26" s="1" customFormat="1" ht="17.399999999999999" customHeight="1" x14ac:dyDescent="0.3">
      <c r="A94" s="100"/>
      <c r="B94" s="301" t="s">
        <v>306</v>
      </c>
      <c r="C94" s="184"/>
      <c r="D94" s="185"/>
      <c r="E94" s="219">
        <v>0.4</v>
      </c>
      <c r="F94" s="220">
        <v>3</v>
      </c>
      <c r="G94" s="178"/>
      <c r="H94" s="99"/>
      <c r="I94" s="100"/>
      <c r="J94" s="100"/>
      <c r="K94" s="100"/>
      <c r="L94" s="100"/>
      <c r="M94" s="100"/>
      <c r="N94" s="100"/>
      <c r="O94" s="100"/>
      <c r="P94" s="100"/>
      <c r="Q94" s="100"/>
      <c r="R94" s="100"/>
      <c r="S94" s="100"/>
      <c r="T94" s="100"/>
      <c r="U94" s="100"/>
      <c r="V94" s="100"/>
      <c r="W94" s="100"/>
      <c r="X94" s="100"/>
      <c r="Y94" s="100"/>
      <c r="Z94" s="100"/>
    </row>
    <row r="95" spans="1:26" s="1" customFormat="1" ht="17.399999999999999" customHeight="1" x14ac:dyDescent="0.3">
      <c r="A95" s="100"/>
      <c r="B95" s="301" t="s">
        <v>306</v>
      </c>
      <c r="C95" s="184"/>
      <c r="D95" s="185"/>
      <c r="E95" s="219">
        <v>1</v>
      </c>
      <c r="F95" s="220">
        <v>3</v>
      </c>
      <c r="G95" s="178"/>
      <c r="H95" s="99"/>
      <c r="I95" s="100"/>
      <c r="J95" s="100"/>
      <c r="K95" s="100"/>
      <c r="L95" s="100"/>
      <c r="M95" s="100"/>
      <c r="N95" s="100"/>
      <c r="O95" s="100"/>
      <c r="P95" s="100"/>
      <c r="Q95" s="100"/>
      <c r="R95" s="100"/>
      <c r="S95" s="100"/>
      <c r="T95" s="100"/>
      <c r="U95" s="100"/>
      <c r="V95" s="100"/>
      <c r="W95" s="100"/>
      <c r="X95" s="100"/>
      <c r="Y95" s="100"/>
      <c r="Z95" s="100"/>
    </row>
    <row r="96" spans="1:26" s="1" customFormat="1" ht="17.399999999999999" customHeight="1" x14ac:dyDescent="0.3">
      <c r="A96" s="100"/>
      <c r="B96" s="301" t="s">
        <v>306</v>
      </c>
      <c r="C96" s="184"/>
      <c r="D96" s="185"/>
      <c r="E96" s="219">
        <v>1</v>
      </c>
      <c r="F96" s="220">
        <v>3</v>
      </c>
      <c r="G96" s="178"/>
      <c r="H96" s="99"/>
      <c r="I96" s="100"/>
      <c r="J96" s="100"/>
      <c r="K96" s="100"/>
      <c r="L96" s="100"/>
      <c r="M96" s="100"/>
      <c r="N96" s="100"/>
      <c r="O96" s="100"/>
      <c r="P96" s="100"/>
      <c r="Q96" s="100"/>
      <c r="R96" s="100"/>
      <c r="S96" s="100"/>
      <c r="T96" s="100"/>
      <c r="U96" s="100"/>
      <c r="V96" s="100"/>
      <c r="W96" s="100"/>
      <c r="X96" s="100"/>
      <c r="Y96" s="100"/>
      <c r="Z96" s="100"/>
    </row>
    <row r="97" spans="1:26" s="1" customFormat="1" ht="17.399999999999999" customHeight="1" x14ac:dyDescent="0.3">
      <c r="A97" s="100"/>
      <c r="B97" s="301" t="s">
        <v>306</v>
      </c>
      <c r="C97" s="184"/>
      <c r="D97" s="185"/>
      <c r="E97" s="219">
        <v>1</v>
      </c>
      <c r="F97" s="220">
        <v>3</v>
      </c>
      <c r="G97" s="178"/>
      <c r="H97" s="99"/>
      <c r="I97" s="100"/>
      <c r="J97" s="100"/>
      <c r="K97" s="100"/>
      <c r="L97" s="100"/>
      <c r="M97" s="100"/>
      <c r="N97" s="100"/>
      <c r="O97" s="100"/>
      <c r="P97" s="100"/>
      <c r="Q97" s="100"/>
      <c r="R97" s="100"/>
      <c r="S97" s="100"/>
      <c r="T97" s="100"/>
      <c r="U97" s="100"/>
      <c r="V97" s="100"/>
      <c r="W97" s="100"/>
      <c r="X97" s="100"/>
      <c r="Y97" s="100"/>
      <c r="Z97" s="100"/>
    </row>
    <row r="98" spans="1:26" s="1" customFormat="1" ht="17.399999999999999" customHeight="1" x14ac:dyDescent="0.3">
      <c r="A98" s="100"/>
      <c r="B98" s="183" t="s">
        <v>302</v>
      </c>
      <c r="C98" s="184"/>
      <c r="D98" s="185"/>
      <c r="E98" s="219">
        <v>0.2</v>
      </c>
      <c r="F98" s="220" t="s">
        <v>307</v>
      </c>
      <c r="G98" s="178"/>
      <c r="H98" s="99"/>
      <c r="I98" s="100"/>
      <c r="J98" s="100"/>
      <c r="K98" s="100"/>
      <c r="L98" s="100"/>
      <c r="M98" s="100"/>
      <c r="N98" s="100"/>
      <c r="O98" s="100"/>
      <c r="P98" s="100"/>
      <c r="Q98" s="100"/>
      <c r="R98" s="100"/>
      <c r="S98" s="100"/>
      <c r="T98" s="100"/>
      <c r="U98" s="100"/>
      <c r="V98" s="100"/>
      <c r="W98" s="100"/>
      <c r="X98" s="100"/>
      <c r="Y98" s="100"/>
      <c r="Z98" s="100"/>
    </row>
    <row r="99" spans="1:26" s="1" customFormat="1" ht="17.399999999999999" customHeight="1" x14ac:dyDescent="0.3">
      <c r="A99" s="100"/>
      <c r="B99" s="183" t="s">
        <v>302</v>
      </c>
      <c r="C99" s="184"/>
      <c r="D99" s="185"/>
      <c r="E99" s="219">
        <v>0.3</v>
      </c>
      <c r="F99" s="220">
        <v>1</v>
      </c>
      <c r="G99" s="178"/>
      <c r="H99" s="99"/>
      <c r="I99" s="100"/>
      <c r="J99" s="100"/>
      <c r="K99" s="100"/>
      <c r="L99" s="100"/>
      <c r="M99" s="100"/>
      <c r="N99" s="100"/>
      <c r="O99" s="100"/>
      <c r="P99" s="100"/>
      <c r="Q99" s="100"/>
      <c r="R99" s="100"/>
      <c r="S99" s="100"/>
      <c r="T99" s="100"/>
      <c r="U99" s="100"/>
      <c r="V99" s="100"/>
      <c r="W99" s="100"/>
      <c r="X99" s="100"/>
      <c r="Y99" s="100"/>
      <c r="Z99" s="100"/>
    </row>
    <row r="100" spans="1:26" s="1" customFormat="1" ht="17.399999999999999" customHeight="1" x14ac:dyDescent="0.3">
      <c r="A100" s="100"/>
      <c r="B100" s="183" t="s">
        <v>302</v>
      </c>
      <c r="C100" s="184"/>
      <c r="D100" s="185"/>
      <c r="E100" s="219">
        <v>0.35</v>
      </c>
      <c r="F100" s="220">
        <v>2</v>
      </c>
      <c r="G100" s="178"/>
      <c r="H100" s="99"/>
      <c r="I100" s="100"/>
      <c r="J100" s="100"/>
      <c r="K100" s="100"/>
      <c r="L100" s="100"/>
      <c r="M100" s="100"/>
      <c r="N100" s="100"/>
      <c r="O100" s="100"/>
      <c r="P100" s="100"/>
      <c r="Q100" s="100"/>
      <c r="R100" s="100"/>
      <c r="S100" s="100"/>
      <c r="T100" s="100"/>
      <c r="U100" s="100"/>
      <c r="V100" s="100"/>
      <c r="W100" s="100"/>
      <c r="X100" s="100"/>
      <c r="Y100" s="100"/>
      <c r="Z100" s="100"/>
    </row>
    <row r="101" spans="1:26" s="1" customFormat="1" ht="17.399999999999999" customHeight="1" x14ac:dyDescent="0.3">
      <c r="A101" s="100"/>
      <c r="B101" s="183" t="s">
        <v>302</v>
      </c>
      <c r="C101" s="184"/>
      <c r="D101" s="185"/>
      <c r="E101" s="219">
        <v>0.4</v>
      </c>
      <c r="F101" s="220">
        <v>3</v>
      </c>
      <c r="G101" s="178"/>
      <c r="H101" s="99"/>
      <c r="I101" s="100"/>
      <c r="J101" s="100"/>
      <c r="K101" s="100"/>
      <c r="L101" s="100"/>
      <c r="M101" s="100"/>
      <c r="N101" s="100"/>
      <c r="O101" s="100"/>
      <c r="P101" s="100"/>
      <c r="Q101" s="100"/>
      <c r="R101" s="100"/>
      <c r="S101" s="100"/>
      <c r="T101" s="100"/>
      <c r="U101" s="100"/>
      <c r="V101" s="100"/>
      <c r="W101" s="100"/>
      <c r="X101" s="100"/>
      <c r="Y101" s="100"/>
      <c r="Z101" s="100"/>
    </row>
    <row r="102" spans="1:26" s="1" customFormat="1" ht="17.399999999999999" customHeight="1" x14ac:dyDescent="0.3">
      <c r="A102" s="100"/>
      <c r="B102" s="183" t="s">
        <v>302</v>
      </c>
      <c r="C102" s="184"/>
      <c r="D102" s="185"/>
      <c r="E102" s="219">
        <v>1</v>
      </c>
      <c r="F102" s="220">
        <v>3</v>
      </c>
      <c r="G102" s="178"/>
      <c r="H102" s="99"/>
      <c r="I102" s="100"/>
      <c r="J102" s="100"/>
      <c r="K102" s="100"/>
      <c r="L102" s="100"/>
      <c r="M102" s="100"/>
      <c r="N102" s="100"/>
      <c r="O102" s="100"/>
      <c r="P102" s="100"/>
      <c r="Q102" s="100"/>
      <c r="R102" s="100"/>
      <c r="S102" s="100"/>
      <c r="T102" s="100"/>
      <c r="U102" s="100"/>
      <c r="V102" s="100"/>
      <c r="W102" s="100"/>
      <c r="X102" s="100"/>
      <c r="Y102" s="100"/>
      <c r="Z102" s="100"/>
    </row>
    <row r="103" spans="1:26" s="1" customFormat="1" ht="17.399999999999999" customHeight="1" x14ac:dyDescent="0.3">
      <c r="A103" s="100"/>
      <c r="B103" s="183" t="s">
        <v>302</v>
      </c>
      <c r="C103" s="184"/>
      <c r="D103" s="185"/>
      <c r="E103" s="219">
        <v>1</v>
      </c>
      <c r="F103" s="220">
        <v>3</v>
      </c>
      <c r="G103" s="178"/>
      <c r="H103" s="99"/>
      <c r="I103" s="100"/>
      <c r="J103" s="100"/>
      <c r="K103" s="100"/>
      <c r="L103" s="100"/>
      <c r="M103" s="100"/>
      <c r="N103" s="100"/>
      <c r="O103" s="100"/>
      <c r="P103" s="100"/>
      <c r="Q103" s="100"/>
      <c r="R103" s="100"/>
      <c r="S103" s="100"/>
      <c r="T103" s="100"/>
      <c r="U103" s="100"/>
      <c r="V103" s="100"/>
      <c r="W103" s="100"/>
      <c r="X103" s="100"/>
      <c r="Y103" s="100"/>
      <c r="Z103" s="100"/>
    </row>
    <row r="104" spans="1:26" s="1" customFormat="1" ht="17.399999999999999" customHeight="1" x14ac:dyDescent="0.3">
      <c r="A104" s="100"/>
      <c r="B104" s="183" t="s">
        <v>302</v>
      </c>
      <c r="C104" s="184"/>
      <c r="D104" s="185"/>
      <c r="E104" s="219">
        <v>1</v>
      </c>
      <c r="F104" s="220">
        <v>3</v>
      </c>
      <c r="G104" s="178"/>
      <c r="H104" s="99"/>
      <c r="I104" s="100"/>
      <c r="J104" s="100"/>
      <c r="K104" s="100"/>
      <c r="L104" s="100"/>
      <c r="M104" s="100"/>
      <c r="N104" s="100"/>
      <c r="O104" s="100"/>
      <c r="P104" s="100"/>
      <c r="Q104" s="100"/>
      <c r="R104" s="100"/>
      <c r="S104" s="100"/>
      <c r="T104" s="100"/>
      <c r="U104" s="100"/>
      <c r="V104" s="100"/>
      <c r="W104" s="100"/>
      <c r="X104" s="100"/>
      <c r="Y104" s="100"/>
      <c r="Z104" s="100"/>
    </row>
    <row r="105" spans="1:26" s="1" customFormat="1" ht="17.399999999999999" customHeight="1" x14ac:dyDescent="0.3">
      <c r="A105" s="100"/>
      <c r="B105" s="183" t="s">
        <v>303</v>
      </c>
      <c r="C105" s="184"/>
      <c r="D105" s="185"/>
      <c r="E105" s="219">
        <v>0.2</v>
      </c>
      <c r="F105" s="220" t="s">
        <v>307</v>
      </c>
      <c r="G105" s="178"/>
      <c r="H105" s="99"/>
      <c r="I105" s="100"/>
      <c r="J105" s="100"/>
      <c r="K105" s="100"/>
      <c r="L105" s="100"/>
      <c r="M105" s="100"/>
      <c r="N105" s="100"/>
      <c r="O105" s="100"/>
      <c r="P105" s="100"/>
      <c r="Q105" s="100"/>
      <c r="R105" s="100"/>
      <c r="S105" s="100"/>
      <c r="T105" s="100"/>
      <c r="U105" s="100"/>
      <c r="V105" s="100"/>
      <c r="W105" s="100"/>
      <c r="X105" s="100"/>
      <c r="Y105" s="100"/>
      <c r="Z105" s="100"/>
    </row>
    <row r="106" spans="1:26" s="1" customFormat="1" ht="17.399999999999999" customHeight="1" x14ac:dyDescent="0.3">
      <c r="A106" s="100"/>
      <c r="B106" s="183" t="s">
        <v>303</v>
      </c>
      <c r="C106" s="184"/>
      <c r="D106" s="185"/>
      <c r="E106" s="219">
        <v>0.3</v>
      </c>
      <c r="F106" s="220">
        <v>1</v>
      </c>
      <c r="G106" s="178"/>
      <c r="H106" s="99"/>
      <c r="I106" s="100"/>
      <c r="J106" s="100"/>
      <c r="K106" s="100"/>
      <c r="L106" s="100"/>
      <c r="M106" s="100"/>
      <c r="N106" s="100"/>
      <c r="O106" s="100"/>
      <c r="P106" s="100"/>
      <c r="Q106" s="100"/>
      <c r="R106" s="100"/>
      <c r="S106" s="100"/>
      <c r="T106" s="100"/>
      <c r="U106" s="100"/>
      <c r="V106" s="100"/>
      <c r="W106" s="100"/>
      <c r="X106" s="100"/>
      <c r="Y106" s="100"/>
      <c r="Z106" s="100"/>
    </row>
    <row r="107" spans="1:26" s="1" customFormat="1" ht="17.399999999999999" customHeight="1" x14ac:dyDescent="0.3">
      <c r="A107" s="100"/>
      <c r="B107" s="183" t="s">
        <v>303</v>
      </c>
      <c r="C107" s="184"/>
      <c r="D107" s="185"/>
      <c r="E107" s="219">
        <v>0.35</v>
      </c>
      <c r="F107" s="220">
        <v>2</v>
      </c>
      <c r="G107" s="178"/>
      <c r="H107" s="99"/>
      <c r="I107" s="100"/>
      <c r="J107" s="100"/>
      <c r="K107" s="100"/>
      <c r="L107" s="100"/>
      <c r="M107" s="100"/>
      <c r="N107" s="100"/>
      <c r="O107" s="100"/>
      <c r="P107" s="100"/>
      <c r="Q107" s="100"/>
      <c r="R107" s="100"/>
      <c r="S107" s="100"/>
      <c r="T107" s="100"/>
      <c r="U107" s="100"/>
      <c r="V107" s="100"/>
      <c r="W107" s="100"/>
      <c r="X107" s="100"/>
      <c r="Y107" s="100"/>
      <c r="Z107" s="100"/>
    </row>
    <row r="108" spans="1:26" s="1" customFormat="1" ht="17.399999999999999" customHeight="1" x14ac:dyDescent="0.3">
      <c r="A108" s="100"/>
      <c r="B108" s="183" t="s">
        <v>303</v>
      </c>
      <c r="C108" s="184"/>
      <c r="D108" s="185"/>
      <c r="E108" s="219">
        <v>0.4</v>
      </c>
      <c r="F108" s="220">
        <v>3</v>
      </c>
      <c r="G108" s="178"/>
      <c r="H108" s="99"/>
      <c r="I108" s="100"/>
      <c r="J108" s="100"/>
      <c r="K108" s="100"/>
      <c r="L108" s="100"/>
      <c r="M108" s="100"/>
      <c r="N108" s="100"/>
      <c r="O108" s="100"/>
      <c r="P108" s="100"/>
      <c r="Q108" s="100"/>
      <c r="R108" s="100"/>
      <c r="S108" s="100"/>
      <c r="T108" s="100"/>
      <c r="U108" s="100"/>
      <c r="V108" s="100"/>
      <c r="W108" s="100"/>
      <c r="X108" s="100"/>
      <c r="Y108" s="100"/>
      <c r="Z108" s="100"/>
    </row>
    <row r="109" spans="1:26" s="1" customFormat="1" ht="17.399999999999999" customHeight="1" x14ac:dyDescent="0.3">
      <c r="A109" s="100"/>
      <c r="B109" s="183" t="s">
        <v>303</v>
      </c>
      <c r="C109" s="184"/>
      <c r="D109" s="185"/>
      <c r="E109" s="219">
        <v>1</v>
      </c>
      <c r="F109" s="220">
        <v>3</v>
      </c>
      <c r="G109" s="178"/>
      <c r="H109" s="99"/>
      <c r="I109" s="100"/>
      <c r="J109" s="100"/>
      <c r="K109" s="100"/>
      <c r="L109" s="100"/>
      <c r="M109" s="100"/>
      <c r="N109" s="100"/>
      <c r="O109" s="100"/>
      <c r="P109" s="100"/>
      <c r="Q109" s="100"/>
      <c r="R109" s="100"/>
      <c r="S109" s="100"/>
      <c r="T109" s="100"/>
      <c r="U109" s="100"/>
      <c r="V109" s="100"/>
      <c r="W109" s="100"/>
      <c r="X109" s="100"/>
      <c r="Y109" s="100"/>
      <c r="Z109" s="100"/>
    </row>
    <row r="110" spans="1:26" s="1" customFormat="1" ht="17.399999999999999" customHeight="1" x14ac:dyDescent="0.3">
      <c r="A110" s="100"/>
      <c r="B110" s="183" t="s">
        <v>303</v>
      </c>
      <c r="C110" s="184"/>
      <c r="D110" s="185"/>
      <c r="E110" s="219">
        <v>1</v>
      </c>
      <c r="F110" s="220">
        <v>3</v>
      </c>
      <c r="G110" s="178"/>
      <c r="H110" s="99"/>
      <c r="I110" s="100"/>
      <c r="J110" s="100"/>
      <c r="K110" s="100"/>
      <c r="L110" s="100"/>
      <c r="M110" s="100"/>
      <c r="N110" s="100"/>
      <c r="O110" s="100"/>
      <c r="P110" s="100"/>
      <c r="Q110" s="100"/>
      <c r="R110" s="100"/>
      <c r="S110" s="100"/>
      <c r="T110" s="100"/>
      <c r="U110" s="100"/>
      <c r="V110" s="100"/>
      <c r="W110" s="100"/>
      <c r="X110" s="100"/>
      <c r="Y110" s="100"/>
      <c r="Z110" s="100"/>
    </row>
    <row r="111" spans="1:26" s="1" customFormat="1" ht="17.399999999999999" customHeight="1" x14ac:dyDescent="0.3">
      <c r="A111" s="100"/>
      <c r="B111" s="183" t="s">
        <v>303</v>
      </c>
      <c r="C111" s="184"/>
      <c r="D111" s="185"/>
      <c r="E111" s="219">
        <v>1</v>
      </c>
      <c r="F111" s="220">
        <v>3</v>
      </c>
      <c r="G111" s="178"/>
      <c r="H111" s="99"/>
      <c r="I111" s="100"/>
      <c r="J111" s="100"/>
      <c r="K111" s="100"/>
      <c r="L111" s="100"/>
      <c r="M111" s="100"/>
      <c r="N111" s="100"/>
      <c r="O111" s="100"/>
      <c r="P111" s="100"/>
      <c r="Q111" s="100"/>
      <c r="R111" s="100"/>
      <c r="S111" s="100"/>
      <c r="T111" s="100"/>
      <c r="U111" s="100"/>
      <c r="V111" s="100"/>
      <c r="W111" s="100"/>
      <c r="X111" s="100"/>
      <c r="Y111" s="100"/>
      <c r="Z111" s="100"/>
    </row>
    <row r="112" spans="1:26" s="1" customFormat="1" ht="17.399999999999999" customHeight="1" x14ac:dyDescent="0.3">
      <c r="A112" s="100"/>
      <c r="B112" s="183" t="s">
        <v>304</v>
      </c>
      <c r="C112" s="184"/>
      <c r="D112" s="185"/>
      <c r="E112" s="219">
        <v>0.2</v>
      </c>
      <c r="F112" s="220" t="s">
        <v>307</v>
      </c>
      <c r="G112" s="178"/>
      <c r="H112" s="99"/>
      <c r="I112" s="100"/>
      <c r="J112" s="100"/>
      <c r="K112" s="100"/>
      <c r="L112" s="100"/>
      <c r="M112" s="100"/>
      <c r="N112" s="100"/>
      <c r="O112" s="100"/>
      <c r="P112" s="100"/>
      <c r="Q112" s="100"/>
      <c r="R112" s="100"/>
      <c r="S112" s="100"/>
      <c r="T112" s="100"/>
      <c r="U112" s="100"/>
      <c r="V112" s="100"/>
      <c r="W112" s="100"/>
      <c r="X112" s="100"/>
      <c r="Y112" s="100"/>
      <c r="Z112" s="100"/>
    </row>
    <row r="113" spans="1:26" s="1" customFormat="1" ht="17.399999999999999" customHeight="1" x14ac:dyDescent="0.3">
      <c r="A113" s="100"/>
      <c r="B113" s="183" t="s">
        <v>304</v>
      </c>
      <c r="C113" s="184"/>
      <c r="D113" s="185"/>
      <c r="E113" s="219">
        <v>0.25</v>
      </c>
      <c r="F113" s="220">
        <v>1</v>
      </c>
      <c r="G113" s="178"/>
      <c r="H113" s="99"/>
      <c r="I113" s="100"/>
      <c r="J113" s="100"/>
      <c r="K113" s="100"/>
      <c r="L113" s="100"/>
      <c r="M113" s="100"/>
      <c r="N113" s="100"/>
      <c r="O113" s="100"/>
      <c r="P113" s="100"/>
      <c r="Q113" s="100"/>
      <c r="R113" s="100"/>
      <c r="S113" s="100"/>
      <c r="T113" s="100"/>
      <c r="U113" s="100"/>
      <c r="V113" s="100"/>
      <c r="W113" s="100"/>
      <c r="X113" s="100"/>
      <c r="Y113" s="100"/>
      <c r="Z113" s="100"/>
    </row>
    <row r="114" spans="1:26" s="1" customFormat="1" ht="17.399999999999999" customHeight="1" x14ac:dyDescent="0.3">
      <c r="A114" s="100"/>
      <c r="B114" s="183" t="s">
        <v>304</v>
      </c>
      <c r="C114" s="184"/>
      <c r="D114" s="185"/>
      <c r="E114" s="219">
        <v>0.3</v>
      </c>
      <c r="F114" s="220">
        <v>2</v>
      </c>
      <c r="G114" s="178"/>
      <c r="H114" s="99"/>
      <c r="I114" s="100"/>
      <c r="J114" s="100"/>
      <c r="K114" s="100"/>
      <c r="L114" s="100"/>
      <c r="M114" s="100"/>
      <c r="N114" s="100"/>
      <c r="O114" s="100"/>
      <c r="P114" s="100"/>
      <c r="Q114" s="100"/>
      <c r="R114" s="100"/>
      <c r="S114" s="100"/>
      <c r="T114" s="100"/>
      <c r="U114" s="100"/>
      <c r="V114" s="100"/>
      <c r="W114" s="100"/>
      <c r="X114" s="100"/>
      <c r="Y114" s="100"/>
      <c r="Z114" s="100"/>
    </row>
    <row r="115" spans="1:26" s="1" customFormat="1" ht="17.399999999999999" customHeight="1" x14ac:dyDescent="0.3">
      <c r="A115" s="100"/>
      <c r="B115" s="183" t="s">
        <v>304</v>
      </c>
      <c r="C115" s="184"/>
      <c r="D115" s="185"/>
      <c r="E115" s="219">
        <v>0.35</v>
      </c>
      <c r="F115" s="220">
        <v>3</v>
      </c>
      <c r="G115" s="178"/>
      <c r="H115" s="99"/>
      <c r="I115" s="100"/>
      <c r="J115" s="100"/>
      <c r="K115" s="100"/>
      <c r="L115" s="100"/>
      <c r="M115" s="100"/>
      <c r="N115" s="100"/>
      <c r="O115" s="100"/>
      <c r="P115" s="100"/>
      <c r="Q115" s="100"/>
      <c r="R115" s="100"/>
      <c r="S115" s="100"/>
      <c r="T115" s="100"/>
      <c r="U115" s="100"/>
      <c r="V115" s="100"/>
      <c r="W115" s="100"/>
      <c r="X115" s="100"/>
      <c r="Y115" s="100"/>
      <c r="Z115" s="100"/>
    </row>
    <row r="116" spans="1:26" s="1" customFormat="1" ht="17.399999999999999" customHeight="1" x14ac:dyDescent="0.3">
      <c r="A116" s="100"/>
      <c r="B116" s="183" t="s">
        <v>304</v>
      </c>
      <c r="C116" s="184"/>
      <c r="D116" s="185"/>
      <c r="E116" s="219">
        <v>0.4</v>
      </c>
      <c r="F116" s="220">
        <v>4</v>
      </c>
      <c r="G116" s="178"/>
      <c r="H116" s="99"/>
      <c r="I116" s="100"/>
      <c r="J116" s="100"/>
      <c r="K116" s="100"/>
      <c r="L116" s="100"/>
      <c r="M116" s="100"/>
      <c r="N116" s="100"/>
      <c r="O116" s="100"/>
      <c r="P116" s="100"/>
      <c r="Q116" s="100"/>
      <c r="R116" s="100"/>
      <c r="S116" s="100"/>
      <c r="T116" s="100"/>
      <c r="U116" s="100"/>
      <c r="V116" s="100"/>
      <c r="W116" s="100"/>
      <c r="X116" s="100"/>
      <c r="Y116" s="100"/>
      <c r="Z116" s="100"/>
    </row>
    <row r="117" spans="1:26" s="1" customFormat="1" ht="17.399999999999999" customHeight="1" x14ac:dyDescent="0.3">
      <c r="A117" s="100"/>
      <c r="B117" s="183" t="s">
        <v>304</v>
      </c>
      <c r="C117" s="184"/>
      <c r="D117" s="185"/>
      <c r="E117" s="219">
        <v>0.45</v>
      </c>
      <c r="F117" s="220">
        <v>5</v>
      </c>
      <c r="G117" s="178"/>
      <c r="H117" s="99"/>
      <c r="I117" s="100"/>
      <c r="J117" s="100"/>
      <c r="K117" s="100"/>
      <c r="L117" s="100"/>
      <c r="M117" s="100"/>
      <c r="N117" s="100"/>
      <c r="O117" s="100"/>
      <c r="P117" s="100"/>
      <c r="Q117" s="100"/>
      <c r="R117" s="100"/>
      <c r="S117" s="100"/>
      <c r="T117" s="100"/>
      <c r="U117" s="100"/>
      <c r="V117" s="100"/>
      <c r="W117" s="100"/>
      <c r="X117" s="100"/>
      <c r="Y117" s="100"/>
      <c r="Z117" s="100"/>
    </row>
    <row r="118" spans="1:26" s="1" customFormat="1" ht="17.399999999999999" customHeight="1" x14ac:dyDescent="0.3">
      <c r="A118" s="100"/>
      <c r="B118" s="183" t="s">
        <v>304</v>
      </c>
      <c r="C118" s="184"/>
      <c r="D118" s="185"/>
      <c r="E118" s="219">
        <v>0.5</v>
      </c>
      <c r="F118" s="220">
        <v>6</v>
      </c>
      <c r="G118" s="178"/>
      <c r="H118" s="99"/>
      <c r="I118" s="100"/>
      <c r="J118" s="100"/>
      <c r="K118" s="100"/>
      <c r="L118" s="100"/>
      <c r="M118" s="100"/>
      <c r="N118" s="100"/>
      <c r="O118" s="100"/>
      <c r="P118" s="100"/>
      <c r="Q118" s="100"/>
      <c r="R118" s="100"/>
      <c r="S118" s="100"/>
      <c r="T118" s="100"/>
      <c r="U118" s="100"/>
      <c r="V118" s="100"/>
      <c r="W118" s="100"/>
      <c r="X118" s="100"/>
      <c r="Y118" s="100"/>
      <c r="Z118" s="100"/>
    </row>
    <row r="119" spans="1:26" s="1" customFormat="1" ht="17.399999999999999" customHeight="1" x14ac:dyDescent="0.3">
      <c r="A119" s="100"/>
      <c r="B119" s="102"/>
      <c r="C119" s="102"/>
      <c r="D119" s="102"/>
      <c r="E119" s="104"/>
      <c r="F119" s="102"/>
      <c r="G119" s="178"/>
      <c r="H119" s="99"/>
      <c r="I119" s="100"/>
      <c r="J119" s="100"/>
      <c r="K119" s="100"/>
      <c r="L119" s="100"/>
      <c r="M119" s="100"/>
      <c r="N119" s="100"/>
      <c r="O119" s="100"/>
      <c r="P119" s="100"/>
      <c r="Q119" s="100"/>
      <c r="R119" s="100"/>
      <c r="S119" s="100"/>
      <c r="T119" s="100"/>
      <c r="U119" s="100"/>
      <c r="V119" s="100"/>
      <c r="W119" s="100"/>
      <c r="X119" s="100"/>
      <c r="Y119" s="100"/>
      <c r="Z119" s="100"/>
    </row>
    <row r="120" spans="1:26" s="1" customFormat="1" ht="17.399999999999999" customHeight="1" x14ac:dyDescent="0.3">
      <c r="A120" s="100"/>
      <c r="B120" s="102"/>
      <c r="C120" s="102"/>
      <c r="D120" s="102"/>
      <c r="E120" s="104"/>
      <c r="F120" s="102"/>
      <c r="G120" s="178"/>
      <c r="H120" s="99"/>
      <c r="I120" s="100"/>
      <c r="J120" s="100"/>
      <c r="K120" s="100"/>
      <c r="L120" s="100"/>
      <c r="M120" s="100"/>
      <c r="N120" s="100"/>
      <c r="O120" s="100"/>
      <c r="P120" s="100"/>
      <c r="Q120" s="100"/>
      <c r="R120" s="100"/>
      <c r="S120" s="100"/>
      <c r="T120" s="100"/>
      <c r="U120" s="100"/>
      <c r="V120" s="100"/>
      <c r="W120" s="100"/>
      <c r="X120" s="100"/>
      <c r="Y120" s="100"/>
      <c r="Z120" s="100"/>
    </row>
    <row r="121" spans="1:26" s="1" customFormat="1" ht="17.399999999999999" customHeight="1" x14ac:dyDescent="0.3">
      <c r="A121" s="100"/>
      <c r="B121" s="102"/>
      <c r="C121" s="102"/>
      <c r="D121" s="102"/>
      <c r="E121" s="104"/>
      <c r="F121" s="102"/>
      <c r="G121" s="178"/>
      <c r="H121" s="99"/>
      <c r="I121" s="100"/>
      <c r="J121" s="100"/>
      <c r="K121" s="100"/>
      <c r="L121" s="100"/>
      <c r="M121" s="100"/>
      <c r="N121" s="100"/>
      <c r="O121" s="100"/>
      <c r="P121" s="100"/>
      <c r="Q121" s="100"/>
      <c r="R121" s="100"/>
      <c r="S121" s="100"/>
      <c r="T121" s="100"/>
      <c r="U121" s="100"/>
      <c r="V121" s="100"/>
      <c r="W121" s="100"/>
      <c r="X121" s="100"/>
      <c r="Y121" s="100"/>
      <c r="Z121" s="100"/>
    </row>
    <row r="122" spans="1:26" s="1" customFormat="1" ht="17.399999999999999" customHeight="1" x14ac:dyDescent="0.3">
      <c r="A122" s="100"/>
      <c r="B122" s="102"/>
      <c r="C122" s="102"/>
      <c r="D122" s="102"/>
      <c r="E122" s="104"/>
      <c r="F122" s="102"/>
      <c r="G122" s="178"/>
      <c r="H122" s="99"/>
      <c r="I122" s="100"/>
      <c r="J122" s="100"/>
      <c r="K122" s="100"/>
      <c r="L122" s="100"/>
      <c r="M122" s="100"/>
      <c r="N122" s="100"/>
      <c r="O122" s="100"/>
      <c r="P122" s="100"/>
      <c r="Q122" s="100"/>
      <c r="R122" s="100"/>
      <c r="S122" s="100"/>
      <c r="T122" s="100"/>
      <c r="U122" s="100"/>
      <c r="V122" s="100"/>
      <c r="W122" s="100"/>
      <c r="X122" s="100"/>
      <c r="Y122" s="100"/>
      <c r="Z122" s="100"/>
    </row>
    <row r="123" spans="1:26" s="1" customFormat="1" ht="17.399999999999999" customHeight="1" x14ac:dyDescent="0.3">
      <c r="A123" s="100"/>
      <c r="B123" s="100"/>
      <c r="C123" s="100"/>
      <c r="D123" s="100"/>
      <c r="E123" s="100"/>
      <c r="F123" s="100"/>
      <c r="G123" s="178"/>
      <c r="H123" s="100"/>
      <c r="I123" s="100"/>
      <c r="J123" s="100"/>
      <c r="K123" s="100"/>
      <c r="L123" s="100"/>
      <c r="M123" s="100"/>
      <c r="N123" s="100"/>
      <c r="O123" s="100"/>
      <c r="P123" s="100"/>
      <c r="Q123" s="100"/>
      <c r="R123" s="100"/>
      <c r="S123" s="100"/>
      <c r="T123" s="100"/>
      <c r="U123" s="100"/>
      <c r="V123" s="100"/>
      <c r="W123" s="100"/>
      <c r="X123" s="100"/>
      <c r="Y123" s="100"/>
      <c r="Z123" s="100"/>
    </row>
    <row r="124" spans="1:26" s="1" customFormat="1" ht="17.399999999999999" customHeight="1" x14ac:dyDescent="0.3">
      <c r="A124" s="100"/>
      <c r="B124" s="100"/>
      <c r="C124" s="100"/>
      <c r="D124" s="100"/>
      <c r="E124" s="100"/>
      <c r="F124" s="100"/>
      <c r="G124" s="178"/>
      <c r="H124" s="100"/>
      <c r="I124" s="100"/>
      <c r="J124" s="100"/>
      <c r="K124" s="100"/>
      <c r="L124" s="100"/>
      <c r="M124" s="100"/>
      <c r="N124" s="100"/>
      <c r="O124" s="100"/>
      <c r="P124" s="100"/>
      <c r="Q124" s="100"/>
      <c r="R124" s="100"/>
      <c r="S124" s="100"/>
      <c r="T124" s="100"/>
      <c r="U124" s="100"/>
      <c r="V124" s="100"/>
      <c r="W124" s="100"/>
      <c r="X124" s="100"/>
      <c r="Y124" s="100"/>
      <c r="Z124" s="100"/>
    </row>
    <row r="125" spans="1:26" s="1" customFormat="1" ht="17.399999999999999" customHeight="1" x14ac:dyDescent="0.3">
      <c r="A125" s="100"/>
      <c r="B125" s="100"/>
      <c r="C125" s="100"/>
      <c r="D125" s="100"/>
      <c r="E125" s="100"/>
      <c r="F125" s="100"/>
      <c r="G125" s="178"/>
      <c r="H125" s="100"/>
      <c r="I125" s="100"/>
      <c r="J125" s="100"/>
      <c r="K125" s="100"/>
      <c r="L125" s="100"/>
      <c r="M125" s="100"/>
      <c r="N125" s="100"/>
      <c r="O125" s="100"/>
      <c r="P125" s="100"/>
      <c r="Q125" s="100"/>
      <c r="R125" s="100"/>
      <c r="S125" s="100"/>
      <c r="T125" s="100"/>
      <c r="U125" s="100"/>
      <c r="V125" s="100"/>
      <c r="W125" s="100"/>
      <c r="X125" s="100"/>
      <c r="Y125" s="100"/>
      <c r="Z125" s="100"/>
    </row>
    <row r="126" spans="1:26" s="1" customFormat="1" ht="17.399999999999999" customHeight="1" x14ac:dyDescent="0.3">
      <c r="A126" s="100"/>
      <c r="B126" s="100"/>
      <c r="C126" s="100"/>
      <c r="D126" s="100"/>
      <c r="E126" s="100"/>
      <c r="F126" s="100"/>
      <c r="G126" s="178"/>
      <c r="H126" s="100"/>
      <c r="I126" s="100"/>
      <c r="J126" s="100"/>
      <c r="K126" s="100"/>
      <c r="L126" s="100"/>
      <c r="M126" s="100"/>
      <c r="N126" s="100"/>
      <c r="O126" s="100"/>
      <c r="P126" s="100"/>
      <c r="Q126" s="100"/>
      <c r="R126" s="100"/>
      <c r="S126" s="100"/>
      <c r="T126" s="100"/>
      <c r="U126" s="100"/>
      <c r="V126" s="100"/>
      <c r="W126" s="100"/>
      <c r="X126" s="100"/>
      <c r="Y126" s="100"/>
      <c r="Z126" s="100"/>
    </row>
    <row r="127" spans="1:26" s="1" customFormat="1" ht="17.399999999999999" customHeight="1" x14ac:dyDescent="0.3">
      <c r="A127" s="100"/>
      <c r="B127" s="100"/>
      <c r="C127" s="100"/>
      <c r="D127" s="100"/>
      <c r="E127" s="100"/>
      <c r="F127" s="100"/>
      <c r="G127" s="178"/>
      <c r="H127" s="100"/>
      <c r="I127" s="100"/>
      <c r="J127" s="100"/>
      <c r="K127" s="100"/>
      <c r="L127" s="100"/>
      <c r="M127" s="100"/>
      <c r="N127" s="100"/>
      <c r="O127" s="100"/>
      <c r="P127" s="100"/>
      <c r="Q127" s="100"/>
      <c r="R127" s="100"/>
      <c r="S127" s="100"/>
      <c r="T127" s="100"/>
      <c r="U127" s="100"/>
      <c r="V127" s="100"/>
      <c r="W127" s="100"/>
      <c r="X127" s="100"/>
      <c r="Y127" s="100"/>
      <c r="Z127" s="100"/>
    </row>
    <row r="128" spans="1:26" s="1" customFormat="1" ht="17.399999999999999" customHeight="1" x14ac:dyDescent="0.3">
      <c r="A128" s="100"/>
      <c r="B128" s="100"/>
      <c r="C128" s="100"/>
      <c r="D128" s="100"/>
      <c r="E128" s="100"/>
      <c r="F128" s="100"/>
      <c r="G128" s="178"/>
      <c r="H128" s="100"/>
      <c r="I128" s="100"/>
      <c r="J128" s="100"/>
      <c r="K128" s="100"/>
      <c r="L128" s="100"/>
      <c r="M128" s="100"/>
      <c r="N128" s="100"/>
      <c r="O128" s="100"/>
      <c r="P128" s="100"/>
      <c r="Q128" s="100"/>
      <c r="R128" s="100"/>
      <c r="S128" s="100"/>
      <c r="T128" s="100"/>
      <c r="U128" s="100"/>
      <c r="V128" s="100"/>
      <c r="W128" s="100"/>
      <c r="X128" s="100"/>
      <c r="Y128" s="100"/>
      <c r="Z128" s="100"/>
    </row>
    <row r="129" spans="1:26" s="1" customFormat="1" ht="17.399999999999999" customHeight="1" x14ac:dyDescent="0.3">
      <c r="A129" s="100"/>
      <c r="B129" s="100"/>
      <c r="C129" s="100"/>
      <c r="D129" s="100"/>
      <c r="E129" s="100"/>
      <c r="F129" s="100"/>
      <c r="G129" s="178"/>
      <c r="H129" s="100"/>
      <c r="I129" s="100"/>
      <c r="J129" s="100"/>
      <c r="K129" s="100"/>
      <c r="L129" s="100"/>
      <c r="M129" s="100"/>
      <c r="N129" s="100"/>
      <c r="O129" s="100"/>
      <c r="P129" s="100"/>
      <c r="Q129" s="100"/>
      <c r="R129" s="100"/>
      <c r="S129" s="100"/>
      <c r="T129" s="100"/>
      <c r="U129" s="100"/>
      <c r="V129" s="100"/>
      <c r="W129" s="100"/>
      <c r="X129" s="100"/>
      <c r="Y129" s="100"/>
      <c r="Z129" s="100"/>
    </row>
    <row r="130" spans="1:26" s="1" customFormat="1" ht="17.399999999999999" customHeight="1" x14ac:dyDescent="0.3">
      <c r="A130" s="100"/>
      <c r="B130" s="100"/>
      <c r="C130" s="100"/>
      <c r="D130" s="100"/>
      <c r="E130" s="100"/>
      <c r="F130" s="100"/>
      <c r="G130" s="178"/>
      <c r="H130" s="100"/>
      <c r="I130" s="100"/>
      <c r="J130" s="100"/>
      <c r="K130" s="100"/>
      <c r="L130" s="100"/>
      <c r="M130" s="100"/>
      <c r="N130" s="100"/>
      <c r="O130" s="100"/>
      <c r="P130" s="100"/>
      <c r="Q130" s="100"/>
      <c r="R130" s="100"/>
      <c r="S130" s="100"/>
      <c r="T130" s="100"/>
      <c r="U130" s="100"/>
      <c r="V130" s="100"/>
      <c r="W130" s="100"/>
      <c r="X130" s="100"/>
      <c r="Y130" s="100"/>
      <c r="Z130" s="100"/>
    </row>
    <row r="131" spans="1:26" s="1" customFormat="1" ht="17.399999999999999" customHeight="1" x14ac:dyDescent="0.3">
      <c r="A131" s="100"/>
      <c r="B131" s="100"/>
      <c r="C131" s="100"/>
      <c r="D131" s="100"/>
      <c r="E131" s="100"/>
      <c r="F131" s="100"/>
      <c r="G131" s="178"/>
      <c r="H131" s="100"/>
      <c r="I131" s="100"/>
      <c r="J131" s="100"/>
      <c r="K131" s="100"/>
      <c r="L131" s="100"/>
      <c r="M131" s="100"/>
      <c r="N131" s="100"/>
      <c r="O131" s="100"/>
      <c r="P131" s="100"/>
      <c r="Q131" s="100"/>
      <c r="R131" s="100"/>
      <c r="S131" s="100"/>
      <c r="T131" s="100"/>
      <c r="U131" s="100"/>
      <c r="V131" s="100"/>
      <c r="W131" s="100"/>
      <c r="X131" s="100"/>
      <c r="Y131" s="100"/>
      <c r="Z131" s="100"/>
    </row>
    <row r="132" spans="1:26" s="1" customFormat="1" ht="17.399999999999999" customHeight="1" x14ac:dyDescent="0.3">
      <c r="A132" s="100"/>
      <c r="B132" s="100"/>
      <c r="C132" s="100"/>
      <c r="D132" s="100"/>
      <c r="E132" s="100"/>
      <c r="F132" s="100"/>
      <c r="G132" s="178"/>
      <c r="H132" s="100"/>
      <c r="I132" s="100"/>
      <c r="J132" s="100"/>
      <c r="K132" s="100"/>
      <c r="L132" s="100"/>
      <c r="M132" s="100"/>
      <c r="N132" s="100"/>
      <c r="O132" s="100"/>
      <c r="P132" s="100"/>
      <c r="Q132" s="100"/>
      <c r="R132" s="100"/>
      <c r="S132" s="100"/>
      <c r="T132" s="100"/>
      <c r="U132" s="100"/>
      <c r="V132" s="100"/>
      <c r="W132" s="100"/>
      <c r="X132" s="100"/>
      <c r="Y132" s="100"/>
      <c r="Z132" s="100"/>
    </row>
    <row r="133" spans="1:26" s="1" customFormat="1" ht="17.399999999999999" customHeight="1" x14ac:dyDescent="0.3">
      <c r="A133" s="100"/>
      <c r="B133" s="100"/>
      <c r="C133" s="100"/>
      <c r="D133" s="100"/>
      <c r="E133" s="100"/>
      <c r="F133" s="100"/>
      <c r="G133" s="178"/>
      <c r="H133" s="100"/>
      <c r="I133" s="100"/>
      <c r="J133" s="100"/>
      <c r="K133" s="100"/>
      <c r="L133" s="100"/>
      <c r="M133" s="100"/>
      <c r="N133" s="100"/>
      <c r="O133" s="100"/>
      <c r="P133" s="100"/>
      <c r="Q133" s="100"/>
      <c r="R133" s="100"/>
      <c r="S133" s="100"/>
      <c r="T133" s="100"/>
      <c r="U133" s="100"/>
      <c r="V133" s="100"/>
      <c r="W133" s="100"/>
      <c r="X133" s="100"/>
      <c r="Y133" s="100"/>
      <c r="Z133" s="100"/>
    </row>
    <row r="134" spans="1:26" s="1" customFormat="1" ht="17.399999999999999" customHeight="1" x14ac:dyDescent="0.3">
      <c r="A134" s="100"/>
      <c r="B134" s="100"/>
      <c r="C134" s="100"/>
      <c r="D134" s="100"/>
      <c r="E134" s="100"/>
      <c r="F134" s="100"/>
      <c r="G134" s="178"/>
      <c r="H134" s="100"/>
      <c r="I134" s="100"/>
      <c r="J134" s="100"/>
      <c r="K134" s="100"/>
      <c r="L134" s="100"/>
      <c r="M134" s="100"/>
      <c r="N134" s="100"/>
      <c r="O134" s="100"/>
      <c r="P134" s="100"/>
      <c r="Q134" s="100"/>
      <c r="R134" s="100"/>
      <c r="S134" s="100"/>
      <c r="T134" s="100"/>
      <c r="U134" s="100"/>
      <c r="V134" s="100"/>
      <c r="W134" s="100"/>
      <c r="X134" s="100"/>
      <c r="Y134" s="100"/>
      <c r="Z134" s="100"/>
    </row>
    <row r="135" spans="1:26" s="1" customFormat="1" ht="17.399999999999999" customHeight="1" x14ac:dyDescent="0.3">
      <c r="A135" s="100"/>
      <c r="B135" s="100"/>
      <c r="C135" s="100"/>
      <c r="D135" s="100"/>
      <c r="E135" s="100"/>
      <c r="F135" s="100"/>
      <c r="G135" s="178"/>
      <c r="H135" s="100"/>
      <c r="I135" s="100"/>
      <c r="J135" s="100"/>
      <c r="K135" s="100"/>
      <c r="L135" s="100"/>
      <c r="M135" s="100"/>
      <c r="N135" s="100"/>
      <c r="O135" s="100"/>
      <c r="P135" s="100"/>
      <c r="Q135" s="100"/>
      <c r="R135" s="100"/>
      <c r="S135" s="100"/>
      <c r="T135" s="100"/>
      <c r="U135" s="100"/>
      <c r="V135" s="100"/>
      <c r="W135" s="100"/>
      <c r="X135" s="100"/>
      <c r="Y135" s="100"/>
      <c r="Z135" s="100"/>
    </row>
    <row r="136" spans="1:26" s="1" customFormat="1" ht="17.399999999999999" customHeight="1" x14ac:dyDescent="0.3">
      <c r="A136" s="100"/>
      <c r="B136" s="100"/>
      <c r="C136" s="100"/>
      <c r="D136" s="100"/>
      <c r="E136" s="100"/>
      <c r="F136" s="100"/>
      <c r="G136" s="178"/>
      <c r="H136" s="100"/>
      <c r="I136" s="100"/>
      <c r="J136" s="100"/>
      <c r="K136" s="100"/>
      <c r="L136" s="100"/>
      <c r="M136" s="100"/>
      <c r="N136" s="100"/>
      <c r="O136" s="100"/>
      <c r="P136" s="100"/>
      <c r="Q136" s="100"/>
      <c r="R136" s="100"/>
      <c r="S136" s="100"/>
      <c r="T136" s="100"/>
      <c r="U136" s="100"/>
      <c r="V136" s="100"/>
      <c r="W136" s="100"/>
      <c r="X136" s="100"/>
      <c r="Y136" s="100"/>
      <c r="Z136" s="100"/>
    </row>
    <row r="137" spans="1:26" s="1" customFormat="1" ht="17.399999999999999" customHeight="1" x14ac:dyDescent="0.3">
      <c r="A137" s="100"/>
      <c r="B137" s="100"/>
      <c r="C137" s="100"/>
      <c r="D137" s="100"/>
      <c r="E137" s="100"/>
      <c r="F137" s="100"/>
      <c r="G137" s="100"/>
      <c r="H137" s="100"/>
      <c r="I137" s="100"/>
      <c r="J137" s="100"/>
      <c r="K137" s="100"/>
      <c r="L137" s="100"/>
      <c r="M137" s="100"/>
      <c r="N137" s="100"/>
      <c r="O137" s="100"/>
      <c r="P137" s="100"/>
      <c r="Q137" s="100"/>
      <c r="R137" s="100"/>
      <c r="S137" s="100"/>
      <c r="T137" s="100"/>
      <c r="U137" s="100"/>
      <c r="V137" s="100"/>
      <c r="W137" s="100"/>
      <c r="X137" s="100"/>
      <c r="Y137" s="100"/>
      <c r="Z137" s="100"/>
    </row>
    <row r="138" spans="1:26" s="1" customFormat="1" ht="17.399999999999999" customHeight="1" x14ac:dyDescent="0.3">
      <c r="A138" s="100"/>
      <c r="B138" s="100"/>
      <c r="C138" s="100"/>
      <c r="D138" s="100"/>
      <c r="E138" s="100"/>
      <c r="F138" s="100"/>
      <c r="G138" s="100"/>
      <c r="H138" s="100"/>
      <c r="I138" s="100"/>
      <c r="J138" s="100"/>
      <c r="K138" s="100"/>
      <c r="L138" s="100"/>
      <c r="M138" s="100"/>
      <c r="N138" s="100"/>
      <c r="O138" s="100"/>
      <c r="P138" s="100"/>
      <c r="Q138" s="100"/>
      <c r="R138" s="100"/>
      <c r="S138" s="100"/>
      <c r="T138" s="100"/>
      <c r="U138" s="100"/>
      <c r="V138" s="100"/>
      <c r="W138" s="100"/>
      <c r="X138" s="100"/>
      <c r="Y138" s="100"/>
      <c r="Z138" s="100"/>
    </row>
    <row r="139" spans="1:26" s="1" customFormat="1" ht="17.399999999999999" customHeight="1" x14ac:dyDescent="0.3">
      <c r="A139" s="100"/>
      <c r="B139" s="100"/>
      <c r="C139" s="100"/>
      <c r="D139" s="100"/>
      <c r="E139" s="100"/>
      <c r="F139" s="100"/>
      <c r="G139" s="100"/>
      <c r="H139" s="100"/>
      <c r="I139" s="100"/>
      <c r="J139" s="100"/>
      <c r="K139" s="100"/>
      <c r="L139" s="100"/>
      <c r="M139" s="100"/>
      <c r="N139" s="100"/>
      <c r="O139" s="100"/>
      <c r="P139" s="100"/>
      <c r="Q139" s="100"/>
      <c r="R139" s="100"/>
      <c r="S139" s="100"/>
      <c r="T139" s="100"/>
      <c r="U139" s="100"/>
      <c r="V139" s="100"/>
      <c r="W139" s="100"/>
      <c r="X139" s="100"/>
      <c r="Y139" s="100"/>
      <c r="Z139" s="100"/>
    </row>
    <row r="140" spans="1:26" s="1" customFormat="1" ht="17.399999999999999" customHeight="1" x14ac:dyDescent="0.3">
      <c r="A140" s="100"/>
      <c r="B140" s="100"/>
      <c r="C140" s="100"/>
      <c r="D140" s="100"/>
      <c r="E140" s="100"/>
      <c r="F140" s="100"/>
      <c r="G140" s="100"/>
      <c r="H140" s="100"/>
      <c r="I140" s="100"/>
      <c r="J140" s="100"/>
      <c r="K140" s="100"/>
      <c r="L140" s="100"/>
      <c r="M140" s="100"/>
      <c r="N140" s="100"/>
      <c r="O140" s="100"/>
      <c r="P140" s="100"/>
      <c r="Q140" s="100"/>
      <c r="R140" s="100"/>
      <c r="S140" s="100"/>
      <c r="T140" s="100"/>
      <c r="U140" s="100"/>
      <c r="V140" s="100"/>
      <c r="W140" s="100"/>
      <c r="X140" s="100"/>
      <c r="Y140" s="100"/>
      <c r="Z140" s="100"/>
    </row>
    <row r="141" spans="1:26" s="1" customFormat="1" ht="17.399999999999999" customHeight="1" x14ac:dyDescent="0.3">
      <c r="A141" s="100"/>
      <c r="B141" s="100"/>
      <c r="C141" s="100"/>
      <c r="D141" s="100"/>
      <c r="E141" s="100"/>
      <c r="F141" s="100"/>
      <c r="G141" s="100"/>
      <c r="H141" s="100"/>
      <c r="I141" s="100"/>
      <c r="J141" s="100"/>
      <c r="K141" s="100"/>
      <c r="L141" s="100"/>
      <c r="M141" s="100"/>
      <c r="N141" s="100"/>
      <c r="O141" s="100"/>
      <c r="P141" s="100"/>
      <c r="Q141" s="100"/>
      <c r="R141" s="100"/>
      <c r="S141" s="100"/>
      <c r="T141" s="100"/>
      <c r="U141" s="100"/>
      <c r="V141" s="100"/>
      <c r="W141" s="100"/>
      <c r="X141" s="100"/>
      <c r="Y141" s="100"/>
      <c r="Z141" s="100"/>
    </row>
    <row r="142" spans="1:26" s="1" customFormat="1" ht="17.399999999999999" customHeight="1" x14ac:dyDescent="0.3">
      <c r="A142" s="100"/>
      <c r="B142" s="100"/>
      <c r="C142" s="100"/>
      <c r="D142" s="100"/>
      <c r="E142" s="100"/>
      <c r="F142" s="100"/>
      <c r="G142" s="100"/>
      <c r="H142" s="100"/>
      <c r="I142" s="100"/>
      <c r="J142" s="100"/>
      <c r="K142" s="100"/>
      <c r="L142" s="100"/>
      <c r="M142" s="100"/>
      <c r="N142" s="100"/>
      <c r="O142" s="100"/>
      <c r="P142" s="100"/>
      <c r="Q142" s="100"/>
      <c r="R142" s="100"/>
      <c r="S142" s="100"/>
      <c r="T142" s="100"/>
      <c r="U142" s="100"/>
      <c r="V142" s="100"/>
      <c r="W142" s="100"/>
      <c r="X142" s="100"/>
      <c r="Y142" s="100"/>
      <c r="Z142" s="100"/>
    </row>
    <row r="143" spans="1:26" s="1" customFormat="1" ht="17.399999999999999" customHeight="1" x14ac:dyDescent="0.3">
      <c r="A143" s="100"/>
      <c r="B143" s="100"/>
      <c r="C143" s="100"/>
      <c r="D143" s="100"/>
      <c r="E143" s="100"/>
      <c r="F143" s="100"/>
      <c r="G143" s="100"/>
      <c r="H143" s="100"/>
      <c r="I143" s="100"/>
      <c r="J143" s="100"/>
      <c r="K143" s="100"/>
      <c r="L143" s="100"/>
      <c r="M143" s="100"/>
      <c r="N143" s="100"/>
      <c r="O143" s="100"/>
      <c r="P143" s="100"/>
      <c r="Q143" s="100"/>
      <c r="R143" s="100"/>
      <c r="S143" s="100"/>
      <c r="T143" s="100"/>
      <c r="U143" s="100"/>
      <c r="V143" s="100"/>
      <c r="W143" s="100"/>
      <c r="X143" s="100"/>
      <c r="Y143" s="100"/>
      <c r="Z143" s="100"/>
    </row>
    <row r="144" spans="1:26" s="1" customFormat="1" ht="17.399999999999999" customHeight="1" x14ac:dyDescent="0.3">
      <c r="A144" s="100"/>
      <c r="B144" s="100"/>
      <c r="C144" s="100"/>
      <c r="D144" s="100"/>
      <c r="E144" s="100"/>
      <c r="F144" s="100"/>
      <c r="G144" s="100"/>
      <c r="H144" s="100"/>
      <c r="I144" s="100"/>
      <c r="J144" s="100"/>
      <c r="K144" s="100"/>
      <c r="L144" s="100"/>
      <c r="M144" s="100"/>
      <c r="N144" s="100"/>
      <c r="O144" s="100"/>
      <c r="P144" s="100"/>
      <c r="Q144" s="100"/>
      <c r="R144" s="100"/>
      <c r="S144" s="100"/>
      <c r="T144" s="100"/>
      <c r="U144" s="100"/>
      <c r="V144" s="100"/>
      <c r="W144" s="100"/>
      <c r="X144" s="100"/>
      <c r="Y144" s="100"/>
      <c r="Z144" s="100"/>
    </row>
    <row r="145" spans="1:26" s="1" customFormat="1" ht="17.399999999999999" customHeight="1" x14ac:dyDescent="0.3">
      <c r="A145" s="100"/>
      <c r="B145" s="100"/>
      <c r="C145" s="100"/>
      <c r="D145" s="100"/>
      <c r="E145" s="100"/>
      <c r="F145" s="100"/>
      <c r="G145" s="100"/>
      <c r="H145" s="100"/>
      <c r="I145" s="100"/>
      <c r="J145" s="100"/>
      <c r="K145" s="100"/>
      <c r="L145" s="100"/>
      <c r="M145" s="100"/>
      <c r="N145" s="100"/>
      <c r="O145" s="100"/>
      <c r="P145" s="100"/>
      <c r="Q145" s="100"/>
      <c r="R145" s="100"/>
      <c r="S145" s="100"/>
      <c r="T145" s="100"/>
      <c r="U145" s="100"/>
      <c r="V145" s="100"/>
      <c r="W145" s="100"/>
      <c r="X145" s="100"/>
      <c r="Y145" s="100"/>
      <c r="Z145" s="100"/>
    </row>
    <row r="146" spans="1:26" s="1" customFormat="1" ht="17.399999999999999" customHeight="1" x14ac:dyDescent="0.3">
      <c r="A146" s="100"/>
      <c r="B146" s="100"/>
      <c r="C146" s="100"/>
      <c r="D146" s="100"/>
      <c r="E146" s="100"/>
      <c r="F146" s="100"/>
      <c r="G146" s="100"/>
      <c r="H146" s="100"/>
      <c r="I146" s="100"/>
      <c r="J146" s="100"/>
      <c r="K146" s="100"/>
      <c r="L146" s="100"/>
      <c r="M146" s="100"/>
      <c r="N146" s="100"/>
      <c r="O146" s="100"/>
      <c r="P146" s="100"/>
      <c r="Q146" s="100"/>
      <c r="R146" s="100"/>
      <c r="S146" s="100"/>
      <c r="T146" s="100"/>
      <c r="U146" s="100"/>
      <c r="V146" s="100"/>
      <c r="W146" s="100"/>
      <c r="X146" s="100"/>
      <c r="Y146" s="100"/>
      <c r="Z146" s="100"/>
    </row>
    <row r="147" spans="1:26" s="1" customFormat="1" ht="17.399999999999999" customHeight="1" x14ac:dyDescent="0.3">
      <c r="A147" s="100"/>
      <c r="B147" s="100"/>
      <c r="C147" s="100"/>
      <c r="D147" s="100"/>
      <c r="E147" s="100"/>
      <c r="F147" s="100"/>
      <c r="G147" s="100"/>
      <c r="H147" s="100"/>
      <c r="I147" s="100"/>
      <c r="J147" s="100"/>
      <c r="K147" s="100"/>
      <c r="L147" s="100"/>
      <c r="M147" s="100"/>
      <c r="N147" s="100"/>
      <c r="O147" s="100"/>
      <c r="P147" s="100"/>
      <c r="Q147" s="100"/>
      <c r="R147" s="100"/>
      <c r="S147" s="100"/>
      <c r="T147" s="100"/>
      <c r="U147" s="100"/>
      <c r="V147" s="100"/>
      <c r="W147" s="100"/>
      <c r="X147" s="100"/>
      <c r="Y147" s="100"/>
      <c r="Z147" s="100"/>
    </row>
    <row r="148" spans="1:26" s="1" customFormat="1" ht="17.399999999999999" customHeight="1" x14ac:dyDescent="0.3">
      <c r="A148" s="100"/>
      <c r="B148" s="100"/>
      <c r="C148" s="100"/>
      <c r="D148" s="100"/>
      <c r="E148" s="100"/>
      <c r="F148" s="100"/>
      <c r="G148" s="100"/>
      <c r="H148" s="100"/>
      <c r="I148" s="100"/>
      <c r="J148" s="100"/>
      <c r="K148" s="100"/>
      <c r="L148" s="100"/>
      <c r="M148" s="100"/>
      <c r="N148" s="100"/>
      <c r="O148" s="100"/>
      <c r="P148" s="100"/>
      <c r="Q148" s="100"/>
      <c r="R148" s="100"/>
      <c r="S148" s="100"/>
      <c r="T148" s="100"/>
      <c r="U148" s="100"/>
      <c r="V148" s="100"/>
      <c r="W148" s="100"/>
      <c r="X148" s="100"/>
      <c r="Y148" s="100"/>
      <c r="Z148" s="100"/>
    </row>
    <row r="149" spans="1:26" s="1" customFormat="1" ht="17.399999999999999" customHeight="1" x14ac:dyDescent="0.3">
      <c r="A149" s="100"/>
      <c r="B149" s="100"/>
      <c r="C149" s="100"/>
      <c r="D149" s="100"/>
      <c r="E149" s="100"/>
      <c r="F149" s="100"/>
      <c r="G149" s="100"/>
      <c r="H149" s="100"/>
      <c r="I149" s="100"/>
      <c r="J149" s="100"/>
      <c r="K149" s="100"/>
      <c r="L149" s="100"/>
      <c r="M149" s="100"/>
      <c r="N149" s="100"/>
      <c r="O149" s="100"/>
      <c r="P149" s="100"/>
      <c r="Q149" s="100"/>
      <c r="R149" s="100"/>
      <c r="S149" s="100"/>
      <c r="T149" s="100"/>
      <c r="U149" s="100"/>
      <c r="V149" s="100"/>
      <c r="W149" s="100"/>
      <c r="X149" s="100"/>
      <c r="Y149" s="100"/>
      <c r="Z149" s="100"/>
    </row>
    <row r="150" spans="1:26" s="1" customFormat="1" ht="17.399999999999999" customHeight="1" x14ac:dyDescent="0.3">
      <c r="A150" s="100"/>
      <c r="B150" s="100"/>
      <c r="C150" s="100"/>
      <c r="D150" s="100"/>
      <c r="E150" s="100"/>
      <c r="F150" s="100"/>
      <c r="G150" s="100"/>
      <c r="H150" s="100"/>
      <c r="I150" s="100"/>
      <c r="J150" s="100"/>
      <c r="K150" s="100"/>
      <c r="L150" s="100"/>
      <c r="M150" s="100"/>
      <c r="N150" s="100"/>
      <c r="O150" s="100"/>
      <c r="P150" s="100"/>
      <c r="Q150" s="100"/>
      <c r="R150" s="100"/>
      <c r="S150" s="100"/>
      <c r="T150" s="100"/>
      <c r="U150" s="100"/>
      <c r="V150" s="100"/>
      <c r="W150" s="100"/>
      <c r="X150" s="100"/>
      <c r="Y150" s="100"/>
      <c r="Z150" s="100"/>
    </row>
    <row r="151" spans="1:26" s="1" customFormat="1" ht="17.399999999999999" customHeight="1" x14ac:dyDescent="0.3">
      <c r="A151" s="100"/>
      <c r="B151" s="100"/>
      <c r="C151" s="100"/>
      <c r="D151" s="100"/>
      <c r="E151" s="100"/>
      <c r="F151" s="100"/>
      <c r="G151" s="100"/>
      <c r="H151" s="100"/>
      <c r="I151" s="100"/>
      <c r="J151" s="100"/>
      <c r="K151" s="100"/>
      <c r="L151" s="100"/>
      <c r="M151" s="100"/>
      <c r="N151" s="100"/>
      <c r="O151" s="100"/>
      <c r="P151" s="100"/>
      <c r="Q151" s="100"/>
      <c r="R151" s="100"/>
      <c r="S151" s="100"/>
      <c r="T151" s="100"/>
      <c r="U151" s="100"/>
      <c r="V151" s="100"/>
      <c r="W151" s="100"/>
      <c r="X151" s="100"/>
      <c r="Y151" s="100"/>
      <c r="Z151" s="100"/>
    </row>
    <row r="152" spans="1:26" s="1" customFormat="1" ht="17.399999999999999" customHeight="1" x14ac:dyDescent="0.3">
      <c r="A152" s="100"/>
      <c r="B152" s="100"/>
      <c r="C152" s="100"/>
      <c r="D152" s="100"/>
      <c r="E152" s="100"/>
      <c r="F152" s="100"/>
      <c r="G152" s="100"/>
      <c r="H152" s="100"/>
      <c r="I152" s="100"/>
      <c r="J152" s="100"/>
      <c r="K152" s="100"/>
      <c r="L152" s="100"/>
      <c r="M152" s="100"/>
      <c r="N152" s="100"/>
      <c r="O152" s="100"/>
      <c r="P152" s="100"/>
      <c r="Q152" s="100"/>
      <c r="R152" s="100"/>
      <c r="S152" s="100"/>
      <c r="T152" s="100"/>
      <c r="U152" s="100"/>
      <c r="V152" s="100"/>
      <c r="W152" s="100"/>
      <c r="X152" s="100"/>
      <c r="Y152" s="100"/>
      <c r="Z152" s="100"/>
    </row>
    <row r="153" spans="1:26" s="1" customFormat="1" ht="17.399999999999999" customHeight="1" x14ac:dyDescent="0.3">
      <c r="A153" s="100"/>
      <c r="B153" s="100"/>
      <c r="C153" s="100"/>
      <c r="D153" s="100"/>
      <c r="E153" s="100"/>
      <c r="F153" s="100"/>
      <c r="G153" s="100"/>
      <c r="H153" s="100"/>
      <c r="I153" s="100"/>
      <c r="J153" s="100"/>
      <c r="K153" s="100"/>
      <c r="L153" s="100"/>
      <c r="M153" s="100"/>
      <c r="N153" s="100"/>
      <c r="O153" s="100"/>
      <c r="P153" s="100"/>
      <c r="Q153" s="100"/>
      <c r="R153" s="100"/>
      <c r="S153" s="100"/>
      <c r="T153" s="100"/>
      <c r="U153" s="100"/>
      <c r="V153" s="100"/>
      <c r="W153" s="100"/>
      <c r="X153" s="100"/>
      <c r="Y153" s="100"/>
      <c r="Z153" s="100"/>
    </row>
    <row r="154" spans="1:26" s="1" customFormat="1" ht="17.399999999999999" customHeight="1" x14ac:dyDescent="0.3">
      <c r="A154" s="100"/>
      <c r="B154" s="100"/>
      <c r="C154" s="100"/>
      <c r="D154" s="100"/>
      <c r="E154" s="100"/>
      <c r="F154" s="100"/>
      <c r="G154" s="100"/>
      <c r="H154" s="100"/>
      <c r="I154" s="100"/>
      <c r="J154" s="100"/>
      <c r="K154" s="100"/>
      <c r="L154" s="100"/>
      <c r="M154" s="100"/>
      <c r="N154" s="100"/>
      <c r="O154" s="100"/>
      <c r="P154" s="100"/>
      <c r="Q154" s="100"/>
      <c r="R154" s="100"/>
      <c r="S154" s="100"/>
      <c r="T154" s="100"/>
      <c r="U154" s="100"/>
      <c r="V154" s="100"/>
      <c r="W154" s="100"/>
      <c r="X154" s="100"/>
      <c r="Y154" s="100"/>
      <c r="Z154" s="100"/>
    </row>
    <row r="155" spans="1:26" s="1" customFormat="1" ht="17.399999999999999" customHeight="1" x14ac:dyDescent="0.3">
      <c r="A155" s="100"/>
      <c r="B155" s="100"/>
      <c r="C155" s="100"/>
      <c r="D155" s="100"/>
      <c r="E155" s="100"/>
      <c r="F155" s="100"/>
      <c r="G155" s="100"/>
      <c r="H155" s="100"/>
      <c r="I155" s="100"/>
      <c r="J155" s="100"/>
      <c r="K155" s="100"/>
      <c r="L155" s="100"/>
      <c r="M155" s="100"/>
      <c r="N155" s="100"/>
      <c r="O155" s="100"/>
      <c r="P155" s="100"/>
      <c r="Q155" s="100"/>
      <c r="R155" s="100"/>
      <c r="S155" s="100"/>
      <c r="T155" s="100"/>
      <c r="U155" s="100"/>
      <c r="V155" s="100"/>
      <c r="W155" s="100"/>
      <c r="X155" s="100"/>
      <c r="Y155" s="100"/>
      <c r="Z155" s="100"/>
    </row>
    <row r="156" spans="1:26" s="1" customFormat="1" ht="17.399999999999999" customHeight="1" x14ac:dyDescent="0.3">
      <c r="A156" s="100"/>
      <c r="B156" s="100"/>
      <c r="C156" s="100"/>
      <c r="D156" s="100"/>
      <c r="E156" s="100"/>
      <c r="F156" s="100"/>
      <c r="G156" s="100"/>
      <c r="H156" s="100"/>
      <c r="I156" s="100"/>
      <c r="J156" s="100"/>
      <c r="K156" s="100"/>
      <c r="L156" s="100"/>
      <c r="M156" s="100"/>
      <c r="N156" s="100"/>
      <c r="O156" s="100"/>
      <c r="P156" s="100"/>
      <c r="Q156" s="100"/>
      <c r="R156" s="100"/>
      <c r="S156" s="100"/>
      <c r="T156" s="100"/>
      <c r="U156" s="100"/>
      <c r="V156" s="100"/>
      <c r="W156" s="100"/>
      <c r="X156" s="100"/>
      <c r="Y156" s="100"/>
      <c r="Z156" s="100"/>
    </row>
    <row r="157" spans="1:26" s="1" customFormat="1" ht="17.399999999999999" customHeight="1" x14ac:dyDescent="0.3">
      <c r="A157" s="100"/>
      <c r="B157" s="100"/>
      <c r="C157" s="100"/>
      <c r="D157" s="100"/>
      <c r="E157" s="100"/>
      <c r="F157" s="100"/>
      <c r="G157" s="100"/>
      <c r="H157" s="100"/>
      <c r="I157" s="100"/>
      <c r="J157" s="100"/>
      <c r="K157" s="100"/>
      <c r="L157" s="100"/>
      <c r="M157" s="100"/>
      <c r="N157" s="100"/>
      <c r="O157" s="100"/>
      <c r="P157" s="100"/>
      <c r="Q157" s="100"/>
      <c r="R157" s="100"/>
      <c r="S157" s="100"/>
      <c r="T157" s="100"/>
      <c r="U157" s="100"/>
      <c r="V157" s="100"/>
      <c r="W157" s="100"/>
      <c r="X157" s="100"/>
      <c r="Y157" s="100"/>
      <c r="Z157" s="100"/>
    </row>
    <row r="158" spans="1:26" s="1" customFormat="1" ht="17.399999999999999" customHeight="1" x14ac:dyDescent="0.3">
      <c r="A158" s="100"/>
      <c r="B158" s="100"/>
      <c r="C158" s="100"/>
      <c r="D158" s="100"/>
      <c r="E158" s="100"/>
      <c r="F158" s="100"/>
      <c r="G158" s="100"/>
      <c r="H158" s="100"/>
      <c r="I158" s="100"/>
      <c r="J158" s="100"/>
      <c r="K158" s="100"/>
      <c r="L158" s="100"/>
      <c r="M158" s="100"/>
      <c r="N158" s="100"/>
      <c r="O158" s="100"/>
      <c r="P158" s="100"/>
      <c r="Q158" s="100"/>
      <c r="R158" s="100"/>
      <c r="S158" s="100"/>
      <c r="T158" s="100"/>
      <c r="U158" s="100"/>
      <c r="V158" s="100"/>
      <c r="W158" s="100"/>
      <c r="X158" s="100"/>
      <c r="Y158" s="100"/>
      <c r="Z158" s="100"/>
    </row>
    <row r="159" spans="1:26" s="1" customFormat="1" ht="17.399999999999999" customHeight="1" x14ac:dyDescent="0.3">
      <c r="A159" s="100"/>
      <c r="B159" s="100"/>
      <c r="C159" s="100"/>
      <c r="D159" s="100"/>
      <c r="E159" s="100"/>
      <c r="F159" s="100"/>
      <c r="G159" s="100"/>
      <c r="H159" s="100"/>
      <c r="I159" s="100"/>
      <c r="J159" s="100"/>
      <c r="K159" s="100"/>
      <c r="L159" s="100"/>
      <c r="M159" s="100"/>
      <c r="N159" s="100"/>
      <c r="O159" s="100"/>
      <c r="P159" s="100"/>
      <c r="Q159" s="100"/>
      <c r="R159" s="100"/>
      <c r="S159" s="100"/>
      <c r="T159" s="100"/>
      <c r="U159" s="100"/>
      <c r="V159" s="100"/>
      <c r="W159" s="100"/>
      <c r="X159" s="100"/>
      <c r="Y159" s="100"/>
      <c r="Z159" s="100"/>
    </row>
    <row r="160" spans="1:26" s="1" customFormat="1" ht="17.399999999999999" customHeight="1" x14ac:dyDescent="0.3">
      <c r="A160" s="100"/>
      <c r="B160" s="100"/>
      <c r="C160" s="100"/>
      <c r="D160" s="100"/>
      <c r="E160" s="100"/>
      <c r="F160" s="100"/>
      <c r="G160" s="100"/>
      <c r="H160" s="100"/>
      <c r="I160" s="100"/>
      <c r="J160" s="100"/>
      <c r="K160" s="100"/>
      <c r="L160" s="100"/>
      <c r="M160" s="100"/>
      <c r="N160" s="100"/>
      <c r="O160" s="100"/>
      <c r="P160" s="100"/>
      <c r="Q160" s="100"/>
      <c r="R160" s="100"/>
      <c r="S160" s="100"/>
      <c r="T160" s="100"/>
      <c r="U160" s="100"/>
      <c r="V160" s="100"/>
      <c r="W160" s="100"/>
      <c r="X160" s="100"/>
      <c r="Y160" s="100"/>
      <c r="Z160" s="100"/>
    </row>
    <row r="161" spans="1:26" s="1" customFormat="1" ht="17.399999999999999" customHeight="1" x14ac:dyDescent="0.3">
      <c r="A161" s="100"/>
      <c r="B161" s="100"/>
      <c r="C161" s="100"/>
      <c r="D161" s="100"/>
      <c r="E161" s="100"/>
      <c r="F161" s="100"/>
      <c r="G161" s="100"/>
      <c r="H161" s="100"/>
      <c r="I161" s="100"/>
      <c r="J161" s="100"/>
      <c r="K161" s="100"/>
      <c r="L161" s="100"/>
      <c r="M161" s="100"/>
      <c r="N161" s="100"/>
      <c r="O161" s="100"/>
      <c r="P161" s="100"/>
      <c r="Q161" s="100"/>
      <c r="R161" s="100"/>
      <c r="S161" s="100"/>
      <c r="T161" s="100"/>
      <c r="U161" s="100"/>
      <c r="V161" s="100"/>
      <c r="W161" s="100"/>
      <c r="X161" s="100"/>
      <c r="Y161" s="100"/>
      <c r="Z161" s="100"/>
    </row>
    <row r="162" spans="1:26" s="1" customFormat="1" ht="17.399999999999999" customHeight="1" x14ac:dyDescent="0.3">
      <c r="A162" s="100"/>
      <c r="B162" s="100"/>
      <c r="C162" s="100"/>
      <c r="D162" s="100"/>
      <c r="E162" s="100"/>
      <c r="F162" s="100"/>
      <c r="G162" s="100"/>
      <c r="H162" s="100"/>
      <c r="I162" s="100"/>
      <c r="J162" s="100"/>
      <c r="K162" s="100"/>
      <c r="L162" s="100"/>
      <c r="M162" s="100"/>
      <c r="N162" s="100"/>
      <c r="O162" s="100"/>
      <c r="P162" s="100"/>
      <c r="Q162" s="100"/>
      <c r="R162" s="100"/>
      <c r="S162" s="100"/>
      <c r="T162" s="100"/>
      <c r="U162" s="100"/>
      <c r="V162" s="100"/>
      <c r="W162" s="100"/>
      <c r="X162" s="100"/>
      <c r="Y162" s="100"/>
      <c r="Z162" s="100"/>
    </row>
    <row r="163" spans="1:26" s="1" customFormat="1" ht="17.399999999999999" customHeight="1" x14ac:dyDescent="0.3">
      <c r="A163" s="100"/>
      <c r="B163" s="100"/>
      <c r="C163" s="100"/>
      <c r="D163" s="100"/>
      <c r="E163" s="100"/>
      <c r="F163" s="100"/>
      <c r="G163" s="100"/>
      <c r="H163" s="100"/>
      <c r="I163" s="100"/>
      <c r="J163" s="100"/>
      <c r="K163" s="100"/>
      <c r="L163" s="100"/>
      <c r="M163" s="100"/>
      <c r="N163" s="100"/>
      <c r="O163" s="100"/>
      <c r="P163" s="100"/>
      <c r="Q163" s="100"/>
      <c r="R163" s="100"/>
      <c r="S163" s="100"/>
      <c r="T163" s="100"/>
      <c r="U163" s="100"/>
      <c r="V163" s="100"/>
      <c r="W163" s="100"/>
      <c r="X163" s="100"/>
      <c r="Y163" s="100"/>
      <c r="Z163" s="100"/>
    </row>
    <row r="164" spans="1:26" s="1" customFormat="1" ht="17.399999999999999" customHeight="1" x14ac:dyDescent="0.3">
      <c r="A164" s="100"/>
      <c r="B164" s="100"/>
      <c r="C164" s="100"/>
      <c r="D164" s="100"/>
      <c r="E164" s="100"/>
      <c r="F164" s="100"/>
      <c r="G164" s="100"/>
      <c r="H164" s="100"/>
      <c r="I164" s="100"/>
      <c r="J164" s="100"/>
      <c r="K164" s="100"/>
      <c r="L164" s="100"/>
      <c r="M164" s="100"/>
      <c r="N164" s="100"/>
      <c r="O164" s="100"/>
      <c r="P164" s="100"/>
      <c r="Q164" s="100"/>
      <c r="R164" s="100"/>
      <c r="S164" s="100"/>
      <c r="T164" s="100"/>
      <c r="U164" s="100"/>
      <c r="V164" s="100"/>
      <c r="W164" s="100"/>
      <c r="X164" s="100"/>
      <c r="Y164" s="100"/>
      <c r="Z164" s="100"/>
    </row>
    <row r="165" spans="1:26" s="1" customFormat="1" ht="17.399999999999999" customHeight="1" x14ac:dyDescent="0.3">
      <c r="A165" s="100"/>
      <c r="B165" s="100"/>
      <c r="C165" s="100"/>
      <c r="D165" s="100"/>
      <c r="E165" s="100"/>
      <c r="F165" s="100"/>
      <c r="G165" s="100"/>
      <c r="H165" s="100"/>
      <c r="I165" s="100"/>
      <c r="J165" s="100"/>
      <c r="K165" s="100"/>
      <c r="L165" s="100"/>
      <c r="M165" s="100"/>
      <c r="N165" s="100"/>
      <c r="O165" s="100"/>
      <c r="P165" s="100"/>
      <c r="Q165" s="100"/>
      <c r="R165" s="100"/>
      <c r="S165" s="100"/>
      <c r="T165" s="100"/>
      <c r="U165" s="100"/>
      <c r="V165" s="100"/>
      <c r="W165" s="100"/>
      <c r="X165" s="100"/>
      <c r="Y165" s="100"/>
      <c r="Z165" s="100"/>
    </row>
    <row r="166" spans="1:26" s="1" customFormat="1" ht="17.399999999999999" customHeight="1" x14ac:dyDescent="0.3">
      <c r="A166" s="100"/>
      <c r="B166" s="100"/>
      <c r="C166" s="100"/>
      <c r="D166" s="100"/>
      <c r="E166" s="100"/>
      <c r="F166" s="100"/>
      <c r="G166" s="100"/>
      <c r="H166" s="100"/>
      <c r="I166" s="100"/>
      <c r="J166" s="100"/>
      <c r="K166" s="100"/>
      <c r="L166" s="100"/>
      <c r="M166" s="100"/>
      <c r="N166" s="100"/>
      <c r="O166" s="100"/>
      <c r="P166" s="100"/>
      <c r="Q166" s="100"/>
      <c r="R166" s="100"/>
      <c r="S166" s="100"/>
      <c r="T166" s="100"/>
      <c r="U166" s="100"/>
      <c r="V166" s="100"/>
      <c r="W166" s="100"/>
      <c r="X166" s="100"/>
      <c r="Y166" s="100"/>
      <c r="Z166" s="100"/>
    </row>
    <row r="167" spans="1:26" s="1" customFormat="1" ht="17.399999999999999" customHeight="1" x14ac:dyDescent="0.3">
      <c r="A167" s="100"/>
      <c r="B167" s="100"/>
      <c r="C167" s="100"/>
      <c r="D167" s="100"/>
      <c r="E167" s="100"/>
      <c r="F167" s="100"/>
      <c r="G167" s="100"/>
      <c r="H167" s="100"/>
      <c r="I167" s="100"/>
      <c r="J167" s="100"/>
      <c r="K167" s="100"/>
      <c r="L167" s="100"/>
      <c r="M167" s="100"/>
      <c r="N167" s="100"/>
      <c r="O167" s="100"/>
      <c r="P167" s="100"/>
      <c r="Q167" s="100"/>
      <c r="R167" s="100"/>
      <c r="S167" s="100"/>
      <c r="T167" s="100"/>
      <c r="U167" s="100"/>
      <c r="V167" s="100"/>
      <c r="W167" s="100"/>
      <c r="X167" s="100"/>
      <c r="Y167" s="100"/>
      <c r="Z167" s="100"/>
    </row>
    <row r="168" spans="1:26" s="1" customFormat="1" ht="17.399999999999999" customHeight="1" x14ac:dyDescent="0.3">
      <c r="A168" s="100"/>
      <c r="B168" s="100"/>
      <c r="C168" s="100"/>
      <c r="D168" s="100"/>
      <c r="E168" s="100"/>
      <c r="F168" s="100"/>
      <c r="G168" s="100"/>
      <c r="H168" s="100"/>
      <c r="I168" s="100"/>
      <c r="J168" s="100"/>
      <c r="K168" s="100"/>
      <c r="L168" s="100"/>
      <c r="M168" s="100"/>
      <c r="N168" s="100"/>
      <c r="O168" s="100"/>
      <c r="P168" s="100"/>
      <c r="Q168" s="100"/>
      <c r="R168" s="100"/>
      <c r="S168" s="100"/>
      <c r="T168" s="100"/>
      <c r="U168" s="100"/>
      <c r="V168" s="100"/>
      <c r="W168" s="100"/>
      <c r="X168" s="100"/>
      <c r="Y168" s="100"/>
      <c r="Z168" s="100"/>
    </row>
    <row r="169" spans="1:26" s="1" customFormat="1" ht="17.399999999999999" customHeight="1" x14ac:dyDescent="0.3">
      <c r="A169" s="100"/>
      <c r="B169" s="100"/>
      <c r="C169" s="100"/>
      <c r="D169" s="100"/>
      <c r="E169" s="100"/>
      <c r="F169" s="100"/>
      <c r="G169" s="100"/>
      <c r="H169" s="100"/>
      <c r="I169" s="100"/>
      <c r="J169" s="100"/>
      <c r="K169" s="100"/>
      <c r="L169" s="100"/>
      <c r="M169" s="100"/>
      <c r="N169" s="100"/>
      <c r="O169" s="100"/>
      <c r="P169" s="100"/>
      <c r="Q169" s="100"/>
      <c r="R169" s="100"/>
      <c r="S169" s="100"/>
      <c r="T169" s="100"/>
      <c r="U169" s="100"/>
      <c r="V169" s="100"/>
      <c r="W169" s="100"/>
      <c r="X169" s="100"/>
      <c r="Y169" s="100"/>
      <c r="Z169" s="100"/>
    </row>
    <row r="170" spans="1:26" s="1" customFormat="1" ht="17.399999999999999" customHeight="1" x14ac:dyDescent="0.3">
      <c r="A170" s="100"/>
      <c r="B170" s="100"/>
      <c r="C170" s="100"/>
      <c r="D170" s="100"/>
      <c r="E170" s="100"/>
      <c r="F170" s="100"/>
      <c r="G170" s="100"/>
      <c r="H170" s="100"/>
      <c r="I170" s="100"/>
      <c r="J170" s="100"/>
      <c r="K170" s="100"/>
      <c r="L170" s="100"/>
      <c r="M170" s="100"/>
      <c r="N170" s="100"/>
      <c r="O170" s="100"/>
      <c r="P170" s="100"/>
      <c r="Q170" s="100"/>
      <c r="R170" s="100"/>
      <c r="S170" s="100"/>
      <c r="T170" s="100"/>
      <c r="U170" s="100"/>
      <c r="V170" s="100"/>
      <c r="W170" s="100"/>
      <c r="X170" s="100"/>
      <c r="Y170" s="100"/>
      <c r="Z170" s="100"/>
    </row>
    <row r="171" spans="1:26" s="1" customFormat="1" ht="17.399999999999999" customHeight="1" x14ac:dyDescent="0.3">
      <c r="A171" s="100"/>
      <c r="B171" s="100"/>
      <c r="C171" s="100"/>
      <c r="D171" s="100"/>
      <c r="E171" s="100"/>
      <c r="F171" s="100"/>
      <c r="G171" s="100"/>
      <c r="H171" s="100"/>
      <c r="I171" s="100"/>
      <c r="J171" s="100"/>
      <c r="K171" s="100"/>
      <c r="L171" s="100"/>
      <c r="M171" s="100"/>
      <c r="N171" s="100"/>
      <c r="O171" s="100"/>
      <c r="P171" s="100"/>
      <c r="Q171" s="100"/>
      <c r="R171" s="100"/>
      <c r="S171" s="100"/>
      <c r="T171" s="100"/>
      <c r="U171" s="100"/>
      <c r="V171" s="100"/>
      <c r="W171" s="100"/>
      <c r="X171" s="100"/>
      <c r="Y171" s="100"/>
      <c r="Z171" s="100"/>
    </row>
    <row r="172" spans="1:26" s="1" customFormat="1" ht="17.399999999999999" customHeight="1" x14ac:dyDescent="0.3">
      <c r="A172" s="100"/>
      <c r="B172" s="100"/>
      <c r="C172" s="100"/>
      <c r="D172" s="100"/>
      <c r="E172" s="100"/>
      <c r="F172" s="100"/>
      <c r="G172" s="100"/>
      <c r="H172" s="100"/>
      <c r="I172" s="100"/>
      <c r="J172" s="100"/>
      <c r="K172" s="100"/>
      <c r="L172" s="100"/>
      <c r="M172" s="100"/>
      <c r="N172" s="100"/>
      <c r="O172" s="100"/>
      <c r="P172" s="100"/>
      <c r="Q172" s="100"/>
      <c r="R172" s="100"/>
      <c r="S172" s="100"/>
      <c r="T172" s="100"/>
      <c r="U172" s="100"/>
      <c r="V172" s="100"/>
      <c r="W172" s="100"/>
      <c r="X172" s="100"/>
      <c r="Y172" s="100"/>
      <c r="Z172" s="100"/>
    </row>
    <row r="173" spans="1:26" s="1" customFormat="1" ht="17.399999999999999" customHeight="1" x14ac:dyDescent="0.3">
      <c r="A173" s="100"/>
      <c r="B173" s="100"/>
      <c r="C173" s="100"/>
      <c r="D173" s="100"/>
      <c r="E173" s="100"/>
      <c r="F173" s="100"/>
      <c r="G173" s="100"/>
      <c r="H173" s="100"/>
      <c r="I173" s="100"/>
      <c r="J173" s="100"/>
      <c r="K173" s="100"/>
      <c r="L173" s="100"/>
      <c r="M173" s="100"/>
      <c r="N173" s="100"/>
      <c r="O173" s="100"/>
      <c r="P173" s="100"/>
      <c r="Q173" s="100"/>
      <c r="R173" s="100"/>
      <c r="S173" s="100"/>
      <c r="T173" s="100"/>
      <c r="U173" s="100"/>
      <c r="V173" s="100"/>
      <c r="W173" s="100"/>
      <c r="X173" s="100"/>
      <c r="Y173" s="100"/>
      <c r="Z173" s="100"/>
    </row>
    <row r="174" spans="1:26" s="1" customFormat="1" ht="17.399999999999999" customHeight="1" x14ac:dyDescent="0.3">
      <c r="A174" s="100"/>
      <c r="B174" s="100"/>
      <c r="C174" s="100"/>
      <c r="D174" s="100"/>
      <c r="E174" s="100"/>
      <c r="F174" s="100"/>
      <c r="G174" s="100"/>
      <c r="H174" s="100"/>
      <c r="I174" s="100"/>
      <c r="J174" s="100"/>
      <c r="K174" s="100"/>
      <c r="L174" s="100"/>
      <c r="M174" s="100"/>
      <c r="N174" s="100"/>
      <c r="O174" s="100"/>
      <c r="P174" s="100"/>
      <c r="Q174" s="100"/>
      <c r="R174" s="100"/>
      <c r="S174" s="100"/>
      <c r="T174" s="100"/>
      <c r="U174" s="100"/>
      <c r="V174" s="100"/>
      <c r="W174" s="100"/>
      <c r="X174" s="100"/>
      <c r="Y174" s="100"/>
      <c r="Z174" s="100"/>
    </row>
    <row r="175" spans="1:26" s="1" customFormat="1" ht="17.399999999999999" customHeight="1" x14ac:dyDescent="0.3">
      <c r="A175" s="100"/>
      <c r="B175" s="100"/>
      <c r="C175" s="100"/>
      <c r="D175" s="100"/>
      <c r="E175" s="100"/>
      <c r="F175" s="100"/>
      <c r="G175" s="100"/>
      <c r="H175" s="100"/>
      <c r="I175" s="100"/>
      <c r="J175" s="100"/>
      <c r="K175" s="100"/>
      <c r="L175" s="100"/>
      <c r="M175" s="100"/>
      <c r="N175" s="100"/>
      <c r="O175" s="100"/>
      <c r="P175" s="100"/>
      <c r="Q175" s="100"/>
      <c r="R175" s="100"/>
      <c r="S175" s="100"/>
      <c r="T175" s="100"/>
      <c r="U175" s="100"/>
      <c r="V175" s="100"/>
      <c r="W175" s="100"/>
      <c r="X175" s="100"/>
      <c r="Y175" s="100"/>
      <c r="Z175" s="100"/>
    </row>
    <row r="176" spans="1:26" s="1" customFormat="1" ht="17.399999999999999" customHeight="1" x14ac:dyDescent="0.3">
      <c r="A176" s="100"/>
      <c r="B176" s="100"/>
      <c r="C176" s="100"/>
      <c r="D176" s="100"/>
      <c r="E176" s="100"/>
      <c r="F176" s="100"/>
      <c r="G176" s="100"/>
      <c r="H176" s="100"/>
      <c r="I176" s="100"/>
      <c r="J176" s="100"/>
      <c r="K176" s="100"/>
      <c r="L176" s="100"/>
      <c r="M176" s="100"/>
      <c r="N176" s="100"/>
      <c r="O176" s="100"/>
      <c r="P176" s="100"/>
      <c r="Q176" s="100"/>
      <c r="R176" s="100"/>
      <c r="S176" s="100"/>
      <c r="T176" s="100"/>
      <c r="U176" s="100"/>
      <c r="V176" s="100"/>
      <c r="W176" s="100"/>
      <c r="X176" s="100"/>
      <c r="Y176" s="100"/>
      <c r="Z176" s="100"/>
    </row>
    <row r="177" spans="1:26" s="1" customFormat="1" ht="17.399999999999999" customHeight="1" x14ac:dyDescent="0.3">
      <c r="A177" s="100"/>
      <c r="B177" s="100"/>
      <c r="C177" s="100"/>
      <c r="D177" s="100"/>
      <c r="E177" s="100"/>
      <c r="F177" s="100"/>
      <c r="G177" s="100"/>
      <c r="H177" s="100"/>
      <c r="I177" s="100"/>
      <c r="J177" s="100"/>
      <c r="K177" s="100"/>
      <c r="L177" s="100"/>
      <c r="M177" s="100"/>
      <c r="N177" s="100"/>
      <c r="O177" s="100"/>
      <c r="P177" s="100"/>
      <c r="Q177" s="100"/>
      <c r="R177" s="100"/>
      <c r="S177" s="100"/>
      <c r="T177" s="100"/>
      <c r="U177" s="100"/>
      <c r="V177" s="100"/>
      <c r="W177" s="100"/>
      <c r="X177" s="100"/>
      <c r="Y177" s="100"/>
      <c r="Z177" s="100"/>
    </row>
    <row r="178" spans="1:26" s="1" customFormat="1" ht="17.399999999999999" customHeight="1" x14ac:dyDescent="0.3">
      <c r="A178" s="100"/>
      <c r="B178" s="100"/>
      <c r="C178" s="100"/>
      <c r="D178" s="100"/>
      <c r="E178" s="100"/>
      <c r="F178" s="100"/>
      <c r="G178" s="100"/>
      <c r="H178" s="100"/>
      <c r="I178" s="100"/>
      <c r="J178" s="100"/>
      <c r="K178" s="100"/>
      <c r="L178" s="100"/>
      <c r="M178" s="100"/>
      <c r="N178" s="100"/>
      <c r="O178" s="100"/>
      <c r="P178" s="100"/>
      <c r="Q178" s="100"/>
      <c r="R178" s="100"/>
      <c r="S178" s="100"/>
      <c r="T178" s="100"/>
      <c r="U178" s="100"/>
      <c r="V178" s="100"/>
      <c r="W178" s="100"/>
      <c r="X178" s="100"/>
      <c r="Y178" s="100"/>
      <c r="Z178" s="100"/>
    </row>
    <row r="179" spans="1:26" s="1" customFormat="1" ht="17.399999999999999" customHeight="1" x14ac:dyDescent="0.3">
      <c r="A179" s="100"/>
      <c r="B179" s="100"/>
      <c r="C179" s="100"/>
      <c r="D179" s="100"/>
      <c r="E179" s="100"/>
      <c r="F179" s="100"/>
      <c r="G179" s="100"/>
      <c r="H179" s="100"/>
      <c r="I179" s="100"/>
      <c r="J179" s="100"/>
      <c r="K179" s="100"/>
      <c r="L179" s="100"/>
      <c r="M179" s="100"/>
      <c r="N179" s="100"/>
      <c r="O179" s="100"/>
      <c r="P179" s="100"/>
      <c r="Q179" s="100"/>
      <c r="R179" s="100"/>
      <c r="S179" s="100"/>
      <c r="T179" s="100"/>
      <c r="U179" s="100"/>
      <c r="V179" s="100"/>
      <c r="W179" s="100"/>
      <c r="X179" s="100"/>
      <c r="Y179" s="100"/>
      <c r="Z179" s="100"/>
    </row>
    <row r="180" spans="1:26" s="1" customFormat="1" ht="17.399999999999999" customHeight="1" x14ac:dyDescent="0.3">
      <c r="A180" s="100"/>
      <c r="B180" s="100"/>
      <c r="C180" s="100"/>
      <c r="D180" s="100"/>
      <c r="E180" s="100"/>
      <c r="F180" s="100"/>
      <c r="G180" s="100"/>
      <c r="H180" s="100"/>
      <c r="I180" s="100"/>
      <c r="J180" s="100"/>
      <c r="K180" s="100"/>
      <c r="L180" s="100"/>
      <c r="M180" s="100"/>
      <c r="N180" s="100"/>
      <c r="O180" s="100"/>
      <c r="P180" s="100"/>
      <c r="Q180" s="100"/>
      <c r="R180" s="100"/>
      <c r="S180" s="100"/>
      <c r="T180" s="100"/>
      <c r="U180" s="100"/>
      <c r="V180" s="100"/>
      <c r="W180" s="100"/>
      <c r="X180" s="100"/>
      <c r="Y180" s="100"/>
      <c r="Z180" s="100"/>
    </row>
    <row r="181" spans="1:26" s="1" customFormat="1" ht="17.399999999999999" customHeight="1" x14ac:dyDescent="0.3">
      <c r="A181" s="100"/>
      <c r="B181" s="100"/>
      <c r="C181" s="100"/>
      <c r="D181" s="100"/>
      <c r="E181" s="100"/>
      <c r="F181" s="100"/>
      <c r="G181" s="100"/>
      <c r="H181" s="100"/>
      <c r="I181" s="100"/>
      <c r="J181" s="100"/>
      <c r="K181" s="100"/>
      <c r="L181" s="100"/>
      <c r="M181" s="100"/>
      <c r="N181" s="100"/>
      <c r="O181" s="100"/>
      <c r="P181" s="100"/>
      <c r="Q181" s="100"/>
      <c r="R181" s="100"/>
      <c r="S181" s="100"/>
      <c r="T181" s="100"/>
      <c r="U181" s="100"/>
      <c r="V181" s="100"/>
      <c r="W181" s="100"/>
      <c r="X181" s="100"/>
      <c r="Y181" s="100"/>
      <c r="Z181" s="100"/>
    </row>
    <row r="182" spans="1:26" s="1" customFormat="1" ht="17.399999999999999" customHeight="1" x14ac:dyDescent="0.3">
      <c r="A182" s="100"/>
      <c r="B182" s="100"/>
      <c r="C182" s="100"/>
      <c r="D182" s="100"/>
      <c r="E182" s="100"/>
      <c r="F182" s="100"/>
      <c r="G182" s="100"/>
      <c r="H182" s="100"/>
      <c r="I182" s="100"/>
      <c r="J182" s="100"/>
      <c r="K182" s="100"/>
      <c r="L182" s="100"/>
      <c r="M182" s="100"/>
      <c r="N182" s="100"/>
      <c r="O182" s="100"/>
      <c r="P182" s="100"/>
      <c r="Q182" s="100"/>
      <c r="R182" s="100"/>
      <c r="S182" s="100"/>
      <c r="T182" s="100"/>
      <c r="U182" s="100"/>
      <c r="V182" s="100"/>
      <c r="W182" s="100"/>
      <c r="X182" s="100"/>
      <c r="Y182" s="100"/>
      <c r="Z182" s="100"/>
    </row>
    <row r="183" spans="1:26" s="1" customFormat="1" ht="17.399999999999999" customHeight="1" x14ac:dyDescent="0.3">
      <c r="A183" s="100"/>
      <c r="B183" s="100"/>
      <c r="C183" s="100"/>
      <c r="D183" s="100"/>
      <c r="E183" s="100"/>
      <c r="F183" s="100"/>
      <c r="G183" s="100"/>
      <c r="H183" s="100"/>
      <c r="I183" s="100"/>
      <c r="J183" s="100"/>
      <c r="K183" s="100"/>
      <c r="L183" s="100"/>
      <c r="M183" s="100"/>
      <c r="N183" s="100"/>
      <c r="O183" s="100"/>
      <c r="P183" s="100"/>
      <c r="Q183" s="100"/>
      <c r="R183" s="100"/>
      <c r="S183" s="100"/>
      <c r="T183" s="100"/>
      <c r="U183" s="100"/>
      <c r="V183" s="100"/>
      <c r="W183" s="100"/>
      <c r="X183" s="100"/>
      <c r="Y183" s="100"/>
      <c r="Z183" s="100"/>
    </row>
    <row r="184" spans="1:26" s="1" customFormat="1" ht="17.399999999999999" customHeight="1" x14ac:dyDescent="0.3">
      <c r="A184" s="100"/>
      <c r="B184" s="100"/>
      <c r="C184" s="100"/>
      <c r="D184" s="100"/>
      <c r="E184" s="100"/>
      <c r="F184" s="100"/>
      <c r="G184" s="100"/>
      <c r="H184" s="100"/>
      <c r="I184" s="100"/>
      <c r="J184" s="100"/>
      <c r="K184" s="100"/>
      <c r="L184" s="100"/>
      <c r="M184" s="100"/>
      <c r="N184" s="100"/>
      <c r="O184" s="100"/>
      <c r="P184" s="100"/>
      <c r="Q184" s="100"/>
      <c r="R184" s="100"/>
      <c r="S184" s="100"/>
      <c r="T184" s="100"/>
      <c r="U184" s="100"/>
      <c r="V184" s="100"/>
      <c r="W184" s="100"/>
      <c r="X184" s="100"/>
      <c r="Y184" s="100"/>
      <c r="Z184" s="100"/>
    </row>
    <row r="185" spans="1:26" s="1" customFormat="1" ht="17.399999999999999" customHeight="1" x14ac:dyDescent="0.3">
      <c r="A185" s="100"/>
      <c r="B185" s="100"/>
      <c r="C185" s="100"/>
      <c r="D185" s="100"/>
      <c r="E185" s="100"/>
      <c r="F185" s="100"/>
      <c r="G185" s="100"/>
      <c r="H185" s="100"/>
      <c r="I185" s="100"/>
      <c r="J185" s="100"/>
      <c r="K185" s="100"/>
      <c r="L185" s="100"/>
      <c r="M185" s="100"/>
      <c r="N185" s="100"/>
      <c r="O185" s="100"/>
      <c r="P185" s="100"/>
      <c r="Q185" s="100"/>
      <c r="R185" s="100"/>
      <c r="S185" s="100"/>
      <c r="T185" s="100"/>
      <c r="U185" s="100"/>
      <c r="V185" s="100"/>
      <c r="W185" s="100"/>
      <c r="X185" s="100"/>
      <c r="Y185" s="100"/>
      <c r="Z185" s="100"/>
    </row>
    <row r="186" spans="1:26" s="1" customFormat="1" ht="17.399999999999999" customHeight="1" x14ac:dyDescent="0.3">
      <c r="A186" s="100"/>
      <c r="B186" s="100"/>
      <c r="C186" s="100"/>
      <c r="D186" s="100"/>
      <c r="E186" s="100"/>
      <c r="F186" s="100"/>
      <c r="G186" s="100"/>
      <c r="H186" s="100"/>
      <c r="I186" s="100"/>
      <c r="J186" s="100"/>
      <c r="K186" s="100"/>
      <c r="L186" s="100"/>
      <c r="M186" s="100"/>
      <c r="N186" s="100"/>
      <c r="O186" s="100"/>
      <c r="P186" s="100"/>
      <c r="Q186" s="100"/>
      <c r="R186" s="100"/>
      <c r="S186" s="100"/>
      <c r="T186" s="100"/>
      <c r="U186" s="100"/>
      <c r="V186" s="100"/>
      <c r="W186" s="100"/>
      <c r="X186" s="100"/>
      <c r="Y186" s="100"/>
      <c r="Z186" s="100"/>
    </row>
    <row r="187" spans="1:26" s="1" customFormat="1" ht="17.399999999999999" customHeight="1" x14ac:dyDescent="0.3">
      <c r="A187" s="100"/>
      <c r="B187" s="100"/>
      <c r="C187" s="100"/>
      <c r="D187" s="100"/>
      <c r="E187" s="100"/>
      <c r="F187" s="100"/>
      <c r="G187" s="100"/>
      <c r="H187" s="100"/>
      <c r="I187" s="100"/>
      <c r="J187" s="100"/>
      <c r="K187" s="100"/>
      <c r="L187" s="100"/>
      <c r="M187" s="100"/>
      <c r="N187" s="100"/>
      <c r="O187" s="100"/>
      <c r="P187" s="100"/>
      <c r="Q187" s="100"/>
      <c r="R187" s="100"/>
      <c r="S187" s="100"/>
      <c r="T187" s="100"/>
      <c r="U187" s="100"/>
      <c r="V187" s="100"/>
      <c r="W187" s="100"/>
      <c r="X187" s="100"/>
      <c r="Y187" s="100"/>
      <c r="Z187" s="100"/>
    </row>
    <row r="188" spans="1:26" s="1" customFormat="1" ht="17.399999999999999" customHeight="1" x14ac:dyDescent="0.3">
      <c r="A188" s="100"/>
      <c r="B188" s="100"/>
      <c r="C188" s="100"/>
      <c r="D188" s="100"/>
      <c r="E188" s="100"/>
      <c r="F188" s="100"/>
      <c r="G188" s="100"/>
      <c r="H188" s="100"/>
      <c r="I188" s="100"/>
      <c r="J188" s="100"/>
      <c r="K188" s="100"/>
      <c r="L188" s="100"/>
      <c r="M188" s="100"/>
      <c r="N188" s="100"/>
      <c r="O188" s="100"/>
      <c r="P188" s="100"/>
      <c r="Q188" s="100"/>
      <c r="R188" s="100"/>
      <c r="S188" s="100"/>
      <c r="T188" s="100"/>
      <c r="U188" s="100"/>
      <c r="V188" s="100"/>
      <c r="W188" s="100"/>
      <c r="X188" s="100"/>
      <c r="Y188" s="100"/>
      <c r="Z188" s="100"/>
    </row>
    <row r="189" spans="1:26" s="1" customFormat="1" ht="17.399999999999999" customHeight="1" x14ac:dyDescent="0.3">
      <c r="A189" s="100"/>
      <c r="B189" s="100"/>
      <c r="C189" s="100"/>
      <c r="D189" s="100"/>
      <c r="E189" s="100"/>
      <c r="F189" s="100"/>
      <c r="G189" s="100"/>
      <c r="H189" s="100"/>
      <c r="I189" s="100"/>
      <c r="J189" s="100"/>
      <c r="K189" s="100"/>
      <c r="L189" s="100"/>
      <c r="M189" s="100"/>
      <c r="N189" s="100"/>
      <c r="O189" s="100"/>
      <c r="P189" s="100"/>
      <c r="Q189" s="100"/>
      <c r="R189" s="100"/>
      <c r="S189" s="100"/>
      <c r="T189" s="100"/>
      <c r="U189" s="100"/>
      <c r="V189" s="100"/>
      <c r="W189" s="100"/>
      <c r="X189" s="100"/>
      <c r="Y189" s="100"/>
      <c r="Z189" s="100"/>
    </row>
    <row r="190" spans="1:26" s="1" customFormat="1" ht="17.399999999999999" customHeight="1" x14ac:dyDescent="0.3">
      <c r="A190" s="100"/>
      <c r="B190" s="100"/>
      <c r="C190" s="100"/>
      <c r="D190" s="100"/>
      <c r="E190" s="100"/>
      <c r="F190" s="100"/>
      <c r="G190" s="100"/>
      <c r="H190" s="100"/>
      <c r="I190" s="100"/>
      <c r="J190" s="100"/>
      <c r="K190" s="100"/>
      <c r="L190" s="100"/>
      <c r="M190" s="100"/>
      <c r="N190" s="100"/>
      <c r="O190" s="100"/>
      <c r="P190" s="100"/>
      <c r="Q190" s="100"/>
      <c r="R190" s="100"/>
      <c r="S190" s="100"/>
      <c r="T190" s="100"/>
      <c r="U190" s="100"/>
      <c r="V190" s="100"/>
      <c r="W190" s="100"/>
      <c r="X190" s="100"/>
      <c r="Y190" s="100"/>
      <c r="Z190" s="100"/>
    </row>
    <row r="191" spans="1:26" s="1" customFormat="1" ht="17.399999999999999" customHeight="1" x14ac:dyDescent="0.3">
      <c r="A191" s="100"/>
      <c r="B191" s="100"/>
      <c r="C191" s="100"/>
      <c r="D191" s="100"/>
      <c r="E191" s="100"/>
      <c r="F191" s="100"/>
      <c r="G191" s="100"/>
      <c r="H191" s="100"/>
      <c r="I191" s="100"/>
      <c r="J191" s="100"/>
      <c r="K191" s="100"/>
      <c r="L191" s="100"/>
      <c r="M191" s="100"/>
      <c r="N191" s="100"/>
      <c r="O191" s="100"/>
      <c r="P191" s="100"/>
      <c r="Q191" s="100"/>
      <c r="R191" s="100"/>
      <c r="S191" s="100"/>
      <c r="T191" s="100"/>
      <c r="U191" s="100"/>
      <c r="V191" s="100"/>
      <c r="W191" s="100"/>
      <c r="X191" s="100"/>
      <c r="Y191" s="100"/>
      <c r="Z191" s="100"/>
    </row>
    <row r="192" spans="1:26" s="1" customFormat="1" ht="17.399999999999999" customHeight="1" x14ac:dyDescent="0.3">
      <c r="A192" s="100"/>
      <c r="B192" s="100"/>
      <c r="C192" s="100"/>
      <c r="D192" s="100"/>
      <c r="E192" s="100"/>
      <c r="F192" s="100"/>
      <c r="G192" s="100"/>
      <c r="H192" s="100"/>
      <c r="I192" s="100"/>
      <c r="J192" s="100"/>
      <c r="K192" s="100"/>
      <c r="L192" s="100"/>
      <c r="M192" s="100"/>
      <c r="N192" s="100"/>
      <c r="O192" s="100"/>
      <c r="P192" s="100"/>
      <c r="Q192" s="100"/>
      <c r="R192" s="100"/>
      <c r="S192" s="100"/>
      <c r="T192" s="100"/>
      <c r="U192" s="100"/>
      <c r="V192" s="100"/>
      <c r="W192" s="100"/>
      <c r="X192" s="100"/>
      <c r="Y192" s="100"/>
      <c r="Z192" s="100"/>
    </row>
    <row r="193" spans="1:26" s="1" customFormat="1" ht="17.399999999999999" customHeight="1" x14ac:dyDescent="0.3">
      <c r="A193" s="100"/>
      <c r="B193" s="100"/>
      <c r="C193" s="100"/>
      <c r="D193" s="100"/>
      <c r="E193" s="100"/>
      <c r="F193" s="100"/>
      <c r="G193" s="100"/>
      <c r="H193" s="100"/>
      <c r="I193" s="100"/>
      <c r="J193" s="100"/>
      <c r="K193" s="100"/>
      <c r="L193" s="100"/>
      <c r="M193" s="100"/>
      <c r="N193" s="100"/>
      <c r="O193" s="100"/>
      <c r="P193" s="100"/>
      <c r="Q193" s="100"/>
      <c r="R193" s="100"/>
      <c r="S193" s="100"/>
      <c r="T193" s="100"/>
      <c r="U193" s="100"/>
      <c r="V193" s="100"/>
      <c r="W193" s="100"/>
      <c r="X193" s="100"/>
      <c r="Y193" s="100"/>
      <c r="Z193" s="100"/>
    </row>
    <row r="194" spans="1:26" s="1" customFormat="1" ht="17.399999999999999" customHeight="1" x14ac:dyDescent="0.3">
      <c r="A194" s="100"/>
      <c r="B194" s="100"/>
      <c r="C194" s="100"/>
      <c r="D194" s="100"/>
      <c r="E194" s="100"/>
      <c r="F194" s="100"/>
      <c r="G194" s="100"/>
      <c r="H194" s="100"/>
      <c r="I194" s="100"/>
      <c r="J194" s="100"/>
      <c r="K194" s="100"/>
      <c r="L194" s="100"/>
      <c r="M194" s="100"/>
      <c r="N194" s="100"/>
      <c r="O194" s="100"/>
      <c r="P194" s="100"/>
      <c r="Q194" s="100"/>
      <c r="R194" s="100"/>
      <c r="S194" s="100"/>
      <c r="T194" s="100"/>
      <c r="U194" s="100"/>
      <c r="V194" s="100"/>
      <c r="W194" s="100"/>
      <c r="X194" s="100"/>
      <c r="Y194" s="100"/>
      <c r="Z194" s="100"/>
    </row>
    <row r="195" spans="1:26" s="1" customFormat="1" ht="17.399999999999999" customHeight="1" x14ac:dyDescent="0.3">
      <c r="A195" s="100"/>
      <c r="B195" s="100"/>
      <c r="C195" s="100"/>
      <c r="D195" s="100"/>
      <c r="E195" s="100"/>
      <c r="F195" s="100"/>
      <c r="G195" s="100"/>
      <c r="H195" s="100"/>
      <c r="I195" s="100"/>
      <c r="J195" s="100"/>
      <c r="K195" s="100"/>
      <c r="L195" s="100"/>
      <c r="M195" s="100"/>
      <c r="N195" s="100"/>
      <c r="O195" s="100"/>
      <c r="P195" s="100"/>
      <c r="Q195" s="100"/>
      <c r="R195" s="100"/>
      <c r="S195" s="100"/>
      <c r="T195" s="100"/>
      <c r="U195" s="100"/>
      <c r="V195" s="100"/>
      <c r="W195" s="100"/>
      <c r="X195" s="100"/>
      <c r="Y195" s="100"/>
      <c r="Z195" s="100"/>
    </row>
    <row r="196" spans="1:26" s="1" customFormat="1" ht="17.399999999999999" customHeight="1" x14ac:dyDescent="0.3">
      <c r="A196" s="100"/>
      <c r="B196" s="100"/>
      <c r="C196" s="100"/>
      <c r="D196" s="100"/>
      <c r="E196" s="100"/>
      <c r="F196" s="100"/>
      <c r="G196" s="100"/>
      <c r="H196" s="100"/>
      <c r="I196" s="100"/>
      <c r="J196" s="100"/>
      <c r="K196" s="100"/>
      <c r="L196" s="100"/>
      <c r="M196" s="100"/>
      <c r="N196" s="100"/>
      <c r="O196" s="100"/>
      <c r="P196" s="100"/>
      <c r="Q196" s="100"/>
      <c r="R196" s="100"/>
      <c r="S196" s="100"/>
      <c r="T196" s="100"/>
      <c r="U196" s="100"/>
      <c r="V196" s="100"/>
      <c r="W196" s="100"/>
      <c r="X196" s="100"/>
      <c r="Y196" s="100"/>
      <c r="Z196" s="100"/>
    </row>
    <row r="197" spans="1:26" s="1" customFormat="1" ht="17.399999999999999" customHeight="1" x14ac:dyDescent="0.3">
      <c r="A197" s="100"/>
      <c r="B197" s="100"/>
      <c r="C197" s="100"/>
      <c r="D197" s="100"/>
      <c r="E197" s="100"/>
      <c r="F197" s="100"/>
      <c r="G197" s="100"/>
      <c r="H197" s="100"/>
      <c r="I197" s="100"/>
      <c r="J197" s="100"/>
      <c r="K197" s="100"/>
      <c r="L197" s="100"/>
      <c r="M197" s="100"/>
      <c r="N197" s="100"/>
      <c r="O197" s="100"/>
      <c r="P197" s="100"/>
      <c r="Q197" s="100"/>
      <c r="R197" s="100"/>
      <c r="S197" s="100"/>
      <c r="T197" s="100"/>
      <c r="U197" s="100"/>
      <c r="V197" s="100"/>
      <c r="W197" s="100"/>
      <c r="X197" s="100"/>
      <c r="Y197" s="100"/>
      <c r="Z197" s="100"/>
    </row>
    <row r="198" spans="1:26" s="1" customFormat="1" ht="17.399999999999999" customHeight="1" x14ac:dyDescent="0.3">
      <c r="A198" s="100"/>
      <c r="B198" s="100"/>
      <c r="C198" s="100"/>
      <c r="D198" s="100"/>
      <c r="E198" s="100"/>
      <c r="F198" s="100"/>
      <c r="G198" s="100"/>
      <c r="H198" s="100"/>
      <c r="I198" s="100"/>
      <c r="J198" s="100"/>
      <c r="K198" s="100"/>
      <c r="L198" s="100"/>
      <c r="M198" s="100"/>
      <c r="N198" s="100"/>
      <c r="O198" s="100"/>
      <c r="P198" s="100"/>
      <c r="Q198" s="100"/>
      <c r="R198" s="100"/>
      <c r="S198" s="100"/>
      <c r="T198" s="100"/>
      <c r="U198" s="100"/>
      <c r="V198" s="100"/>
      <c r="W198" s="100"/>
      <c r="X198" s="100"/>
      <c r="Y198" s="100"/>
      <c r="Z198" s="100"/>
    </row>
    <row r="199" spans="1:26" s="1" customFormat="1" ht="17.399999999999999" customHeight="1" x14ac:dyDescent="0.3">
      <c r="A199" s="100"/>
      <c r="B199" s="100"/>
      <c r="C199" s="100"/>
      <c r="D199" s="100"/>
      <c r="E199" s="100"/>
      <c r="F199" s="100"/>
      <c r="G199" s="100"/>
      <c r="H199" s="100"/>
      <c r="I199" s="100"/>
      <c r="J199" s="100"/>
      <c r="K199" s="100"/>
      <c r="L199" s="100"/>
      <c r="M199" s="100"/>
      <c r="N199" s="100"/>
      <c r="O199" s="100"/>
      <c r="P199" s="100"/>
      <c r="Q199" s="100"/>
      <c r="R199" s="100"/>
      <c r="S199" s="100"/>
      <c r="T199" s="100"/>
      <c r="U199" s="100"/>
      <c r="V199" s="100"/>
      <c r="W199" s="100"/>
      <c r="X199" s="100"/>
      <c r="Y199" s="100"/>
      <c r="Z199" s="100"/>
    </row>
    <row r="200" spans="1:26" s="1" customFormat="1" ht="17.399999999999999" customHeight="1" x14ac:dyDescent="0.3">
      <c r="A200" s="100"/>
      <c r="B200" s="100"/>
      <c r="C200" s="100"/>
      <c r="D200" s="100"/>
      <c r="E200" s="100"/>
      <c r="F200" s="100"/>
      <c r="G200" s="100"/>
      <c r="H200" s="100"/>
      <c r="I200" s="100"/>
      <c r="J200" s="100"/>
      <c r="K200" s="100"/>
      <c r="L200" s="100"/>
      <c r="M200" s="100"/>
      <c r="N200" s="100"/>
      <c r="O200" s="100"/>
      <c r="P200" s="100"/>
      <c r="Q200" s="100"/>
      <c r="R200" s="100"/>
      <c r="S200" s="100"/>
      <c r="T200" s="100"/>
      <c r="U200" s="100"/>
      <c r="V200" s="100"/>
      <c r="W200" s="100"/>
      <c r="X200" s="100"/>
      <c r="Y200" s="100"/>
      <c r="Z200" s="100"/>
    </row>
    <row r="201" spans="1:26" s="1" customFormat="1" ht="17.399999999999999" customHeight="1" x14ac:dyDescent="0.3">
      <c r="A201" s="100"/>
      <c r="B201" s="100"/>
      <c r="C201" s="100"/>
      <c r="D201" s="100"/>
      <c r="E201" s="100"/>
      <c r="F201" s="100"/>
      <c r="G201" s="100"/>
      <c r="H201" s="100"/>
      <c r="I201" s="100"/>
      <c r="J201" s="100"/>
      <c r="K201" s="100"/>
      <c r="L201" s="100"/>
      <c r="M201" s="100"/>
      <c r="N201" s="100"/>
      <c r="O201" s="100"/>
      <c r="P201" s="100"/>
      <c r="Q201" s="100"/>
      <c r="R201" s="100"/>
      <c r="S201" s="100"/>
      <c r="T201" s="100"/>
      <c r="U201" s="100"/>
      <c r="V201" s="100"/>
      <c r="W201" s="100"/>
      <c r="X201" s="100"/>
      <c r="Y201" s="100"/>
      <c r="Z201" s="100"/>
    </row>
    <row r="202" spans="1:26" s="1" customFormat="1" ht="17.399999999999999" customHeight="1" x14ac:dyDescent="0.3">
      <c r="A202" s="100"/>
      <c r="B202" s="100"/>
      <c r="C202" s="100"/>
      <c r="D202" s="100"/>
      <c r="E202" s="100"/>
      <c r="F202" s="100"/>
      <c r="G202" s="100"/>
      <c r="H202" s="100"/>
      <c r="I202" s="100"/>
      <c r="J202" s="100"/>
      <c r="K202" s="100"/>
      <c r="L202" s="100"/>
      <c r="M202" s="100"/>
      <c r="N202" s="100"/>
      <c r="O202" s="100"/>
      <c r="P202" s="100"/>
      <c r="Q202" s="100"/>
      <c r="R202" s="100"/>
      <c r="S202" s="100"/>
      <c r="T202" s="100"/>
      <c r="U202" s="100"/>
      <c r="V202" s="100"/>
      <c r="W202" s="100"/>
      <c r="X202" s="100"/>
      <c r="Y202" s="100"/>
      <c r="Z202" s="100"/>
    </row>
    <row r="203" spans="1:26" s="1" customFormat="1" ht="17.399999999999999" customHeight="1" x14ac:dyDescent="0.3">
      <c r="A203" s="100"/>
      <c r="B203" s="100"/>
      <c r="C203" s="100"/>
      <c r="D203" s="100"/>
      <c r="E203" s="100"/>
      <c r="F203" s="100"/>
      <c r="G203" s="100"/>
      <c r="H203" s="100"/>
      <c r="I203" s="100"/>
      <c r="J203" s="100"/>
      <c r="K203" s="100"/>
      <c r="L203" s="100"/>
      <c r="M203" s="100"/>
      <c r="N203" s="100"/>
      <c r="O203" s="100"/>
      <c r="P203" s="100"/>
      <c r="Q203" s="100"/>
      <c r="R203" s="100"/>
      <c r="S203" s="100"/>
      <c r="T203" s="100"/>
      <c r="U203" s="100"/>
      <c r="V203" s="100"/>
      <c r="W203" s="100"/>
      <c r="X203" s="100"/>
      <c r="Y203" s="100"/>
      <c r="Z203" s="100"/>
    </row>
    <row r="204" spans="1:26" s="1" customFormat="1" ht="17.399999999999999" customHeight="1" x14ac:dyDescent="0.3">
      <c r="A204" s="100"/>
      <c r="B204" s="100"/>
      <c r="C204" s="100"/>
      <c r="D204" s="100"/>
      <c r="E204" s="100"/>
      <c r="F204" s="100"/>
      <c r="G204" s="100"/>
      <c r="H204" s="100"/>
      <c r="I204" s="100"/>
      <c r="J204" s="100"/>
      <c r="K204" s="100"/>
      <c r="L204" s="100"/>
      <c r="M204" s="100"/>
      <c r="N204" s="100"/>
      <c r="O204" s="100"/>
      <c r="P204" s="100"/>
      <c r="Q204" s="100"/>
      <c r="R204" s="100"/>
      <c r="S204" s="100"/>
      <c r="T204" s="100"/>
      <c r="U204" s="100"/>
      <c r="V204" s="100"/>
      <c r="W204" s="100"/>
      <c r="X204" s="100"/>
      <c r="Y204" s="100"/>
      <c r="Z204" s="100"/>
    </row>
    <row r="205" spans="1:26" s="1" customFormat="1" ht="17.399999999999999" customHeight="1" x14ac:dyDescent="0.3">
      <c r="A205" s="100"/>
      <c r="B205" s="100"/>
      <c r="C205" s="100"/>
      <c r="D205" s="100"/>
      <c r="E205" s="100"/>
      <c r="F205" s="100"/>
      <c r="G205" s="100"/>
      <c r="H205" s="100"/>
      <c r="I205" s="100"/>
      <c r="J205" s="100"/>
      <c r="K205" s="100"/>
      <c r="L205" s="100"/>
      <c r="M205" s="100"/>
      <c r="N205" s="100"/>
      <c r="O205" s="100"/>
      <c r="P205" s="100"/>
      <c r="Q205" s="100"/>
      <c r="R205" s="100"/>
      <c r="S205" s="100"/>
      <c r="T205" s="100"/>
      <c r="U205" s="100"/>
      <c r="V205" s="100"/>
      <c r="W205" s="100"/>
      <c r="X205" s="100"/>
      <c r="Y205" s="100"/>
      <c r="Z205" s="100"/>
    </row>
    <row r="206" spans="1:26" s="1" customFormat="1" ht="17.399999999999999" customHeight="1" x14ac:dyDescent="0.3">
      <c r="A206" s="100"/>
      <c r="B206" s="100"/>
      <c r="C206" s="100"/>
      <c r="D206" s="100"/>
      <c r="E206" s="100"/>
      <c r="F206" s="100"/>
      <c r="G206" s="100"/>
      <c r="H206" s="100"/>
      <c r="I206" s="100"/>
      <c r="J206" s="100"/>
      <c r="K206" s="100"/>
      <c r="L206" s="100"/>
      <c r="M206" s="100"/>
      <c r="N206" s="100"/>
      <c r="O206" s="100"/>
      <c r="P206" s="100"/>
      <c r="Q206" s="100"/>
      <c r="R206" s="100"/>
      <c r="S206" s="100"/>
      <c r="T206" s="100"/>
      <c r="U206" s="100"/>
      <c r="V206" s="100"/>
      <c r="W206" s="100"/>
      <c r="X206" s="100"/>
      <c r="Y206" s="100"/>
      <c r="Z206" s="100"/>
    </row>
    <row r="207" spans="1:26" s="1" customFormat="1" ht="17.399999999999999" customHeight="1" x14ac:dyDescent="0.3">
      <c r="A207" s="100"/>
      <c r="B207" s="100"/>
      <c r="C207" s="100"/>
      <c r="D207" s="100"/>
      <c r="E207" s="100"/>
      <c r="F207" s="100"/>
      <c r="G207" s="100"/>
      <c r="H207" s="100"/>
      <c r="I207" s="100"/>
      <c r="J207" s="100"/>
      <c r="K207" s="100"/>
      <c r="L207" s="100"/>
      <c r="M207" s="100"/>
      <c r="N207" s="100"/>
      <c r="O207" s="100"/>
      <c r="P207" s="100"/>
      <c r="Q207" s="100"/>
      <c r="R207" s="100"/>
      <c r="S207" s="100"/>
      <c r="T207" s="100"/>
      <c r="U207" s="100"/>
      <c r="V207" s="100"/>
      <c r="W207" s="100"/>
      <c r="X207" s="100"/>
      <c r="Y207" s="100"/>
      <c r="Z207" s="100"/>
    </row>
    <row r="208" spans="1:26" s="1" customFormat="1" ht="17.399999999999999" customHeight="1" x14ac:dyDescent="0.3">
      <c r="A208" s="100"/>
      <c r="B208" s="100"/>
      <c r="C208" s="100"/>
      <c r="D208" s="100"/>
      <c r="E208" s="100"/>
      <c r="F208" s="100"/>
      <c r="G208" s="100"/>
      <c r="H208" s="100"/>
      <c r="I208" s="100"/>
      <c r="J208" s="100"/>
      <c r="K208" s="100"/>
      <c r="L208" s="100"/>
      <c r="M208" s="100"/>
      <c r="N208" s="100"/>
      <c r="O208" s="100"/>
      <c r="P208" s="100"/>
      <c r="Q208" s="100"/>
      <c r="R208" s="100"/>
      <c r="S208" s="100"/>
      <c r="T208" s="100"/>
      <c r="U208" s="100"/>
      <c r="V208" s="100"/>
      <c r="W208" s="100"/>
      <c r="X208" s="100"/>
      <c r="Y208" s="100"/>
      <c r="Z208" s="100"/>
    </row>
    <row r="209" spans="1:26" s="1" customFormat="1" ht="17.399999999999999" customHeight="1" x14ac:dyDescent="0.3">
      <c r="A209" s="100"/>
      <c r="B209" s="100"/>
      <c r="C209" s="100"/>
      <c r="D209" s="100"/>
      <c r="E209" s="100"/>
      <c r="F209" s="100"/>
      <c r="G209" s="100"/>
      <c r="H209" s="100"/>
      <c r="I209" s="100"/>
      <c r="J209" s="100"/>
      <c r="K209" s="100"/>
      <c r="L209" s="100"/>
      <c r="M209" s="100"/>
      <c r="N209" s="100"/>
      <c r="O209" s="100"/>
      <c r="P209" s="100"/>
      <c r="Q209" s="100"/>
      <c r="R209" s="100"/>
      <c r="S209" s="100"/>
      <c r="T209" s="100"/>
      <c r="U209" s="100"/>
      <c r="V209" s="100"/>
      <c r="W209" s="100"/>
      <c r="X209" s="100"/>
      <c r="Y209" s="100"/>
      <c r="Z209" s="100"/>
    </row>
    <row r="210" spans="1:26" s="1" customFormat="1" ht="17.399999999999999" customHeight="1" x14ac:dyDescent="0.3">
      <c r="A210" s="100"/>
      <c r="B210" s="100"/>
      <c r="C210" s="100"/>
      <c r="D210" s="100"/>
      <c r="E210" s="100"/>
      <c r="F210" s="100"/>
      <c r="G210" s="100"/>
      <c r="H210" s="100"/>
      <c r="I210" s="100"/>
      <c r="J210" s="100"/>
      <c r="K210" s="100"/>
      <c r="L210" s="100"/>
      <c r="M210" s="100"/>
      <c r="N210" s="100"/>
      <c r="O210" s="100"/>
      <c r="P210" s="100"/>
      <c r="Q210" s="100"/>
      <c r="R210" s="100"/>
      <c r="S210" s="100"/>
      <c r="T210" s="100"/>
      <c r="U210" s="100"/>
      <c r="V210" s="100"/>
      <c r="W210" s="100"/>
      <c r="X210" s="100"/>
      <c r="Y210" s="100"/>
      <c r="Z210" s="100"/>
    </row>
    <row r="211" spans="1:26" s="1" customFormat="1" ht="17.399999999999999" customHeight="1" x14ac:dyDescent="0.3">
      <c r="A211" s="100"/>
      <c r="B211" s="100"/>
      <c r="C211" s="100"/>
      <c r="D211" s="100"/>
      <c r="E211" s="100"/>
      <c r="F211" s="100"/>
      <c r="G211" s="100"/>
      <c r="H211" s="100"/>
      <c r="I211" s="100"/>
      <c r="J211" s="100"/>
      <c r="K211" s="100"/>
      <c r="L211" s="100"/>
      <c r="M211" s="100"/>
      <c r="N211" s="100"/>
      <c r="O211" s="100"/>
      <c r="P211" s="100"/>
      <c r="Q211" s="100"/>
      <c r="R211" s="100"/>
      <c r="S211" s="100"/>
      <c r="T211" s="100"/>
      <c r="U211" s="100"/>
      <c r="V211" s="100"/>
      <c r="W211" s="100"/>
      <c r="X211" s="100"/>
      <c r="Y211" s="100"/>
      <c r="Z211" s="100"/>
    </row>
    <row r="212" spans="1:26" s="1" customFormat="1" ht="17.399999999999999" customHeight="1" x14ac:dyDescent="0.3">
      <c r="A212" s="100"/>
      <c r="B212" s="100"/>
      <c r="C212" s="100"/>
      <c r="D212" s="100"/>
      <c r="E212" s="100"/>
      <c r="F212" s="100"/>
      <c r="G212" s="100"/>
      <c r="H212" s="100"/>
      <c r="I212" s="100"/>
      <c r="J212" s="100"/>
      <c r="K212" s="100"/>
      <c r="L212" s="100"/>
      <c r="M212" s="100"/>
      <c r="N212" s="100"/>
      <c r="O212" s="100"/>
      <c r="P212" s="100"/>
      <c r="Q212" s="100"/>
      <c r="R212" s="100"/>
      <c r="S212" s="100"/>
      <c r="T212" s="100"/>
      <c r="U212" s="100"/>
      <c r="V212" s="100"/>
      <c r="W212" s="100"/>
      <c r="X212" s="100"/>
      <c r="Y212" s="100"/>
      <c r="Z212" s="100"/>
    </row>
    <row r="213" spans="1:26" s="1" customFormat="1" ht="17.399999999999999" customHeight="1" x14ac:dyDescent="0.3">
      <c r="A213" s="100"/>
      <c r="B213" s="100"/>
      <c r="C213" s="100"/>
      <c r="D213" s="100"/>
      <c r="E213" s="100"/>
      <c r="F213" s="100"/>
      <c r="G213" s="100"/>
      <c r="H213" s="100"/>
      <c r="I213" s="100"/>
      <c r="J213" s="100"/>
      <c r="K213" s="100"/>
      <c r="L213" s="100"/>
      <c r="M213" s="100"/>
      <c r="N213" s="100"/>
      <c r="O213" s="100"/>
      <c r="P213" s="100"/>
      <c r="Q213" s="100"/>
      <c r="R213" s="100"/>
      <c r="S213" s="100"/>
      <c r="T213" s="100"/>
      <c r="U213" s="100"/>
      <c r="V213" s="100"/>
      <c r="W213" s="100"/>
      <c r="X213" s="100"/>
      <c r="Y213" s="100"/>
      <c r="Z213" s="100"/>
    </row>
    <row r="214" spans="1:26" s="1" customFormat="1" ht="17.399999999999999" customHeight="1" x14ac:dyDescent="0.3">
      <c r="A214" s="100"/>
      <c r="B214" s="100"/>
      <c r="C214" s="100"/>
      <c r="D214" s="100"/>
      <c r="E214" s="100"/>
      <c r="F214" s="100"/>
      <c r="G214" s="100"/>
      <c r="H214" s="100"/>
      <c r="I214" s="100"/>
      <c r="J214" s="100"/>
      <c r="K214" s="100"/>
      <c r="L214" s="100"/>
      <c r="M214" s="100"/>
      <c r="N214" s="100"/>
      <c r="O214" s="100"/>
      <c r="P214" s="100"/>
      <c r="Q214" s="100"/>
      <c r="R214" s="100"/>
      <c r="S214" s="100"/>
      <c r="T214" s="100"/>
      <c r="U214" s="100"/>
      <c r="V214" s="100"/>
      <c r="W214" s="100"/>
      <c r="X214" s="100"/>
      <c r="Y214" s="100"/>
      <c r="Z214" s="100"/>
    </row>
    <row r="215" spans="1:26" s="1" customFormat="1" ht="17.399999999999999" customHeight="1" x14ac:dyDescent="0.3">
      <c r="A215" s="100"/>
      <c r="B215" s="100"/>
      <c r="C215" s="100"/>
      <c r="D215" s="100"/>
      <c r="E215" s="100"/>
      <c r="F215" s="100"/>
      <c r="G215" s="100"/>
      <c r="H215" s="100"/>
      <c r="I215" s="100"/>
      <c r="J215" s="100"/>
      <c r="K215" s="100"/>
      <c r="L215" s="100"/>
      <c r="M215" s="100"/>
      <c r="N215" s="100"/>
      <c r="O215" s="100"/>
      <c r="P215" s="100"/>
      <c r="Q215" s="100"/>
      <c r="R215" s="100"/>
      <c r="S215" s="100"/>
      <c r="T215" s="100"/>
      <c r="U215" s="100"/>
      <c r="V215" s="100"/>
      <c r="W215" s="100"/>
      <c r="X215" s="100"/>
      <c r="Y215" s="100"/>
      <c r="Z215" s="100"/>
    </row>
    <row r="216" spans="1:26" s="1" customFormat="1" ht="17.399999999999999" customHeight="1" x14ac:dyDescent="0.3">
      <c r="A216" s="100"/>
      <c r="B216" s="100"/>
      <c r="C216" s="100"/>
      <c r="D216" s="100"/>
      <c r="E216" s="100"/>
      <c r="F216" s="100"/>
      <c r="G216" s="100"/>
      <c r="H216" s="100"/>
      <c r="I216" s="100"/>
      <c r="J216" s="100"/>
      <c r="K216" s="100"/>
      <c r="L216" s="100"/>
      <c r="M216" s="100"/>
      <c r="N216" s="100"/>
      <c r="O216" s="100"/>
      <c r="P216" s="100"/>
      <c r="Q216" s="100"/>
      <c r="R216" s="100"/>
      <c r="S216" s="100"/>
      <c r="T216" s="100"/>
      <c r="U216" s="100"/>
      <c r="V216" s="100"/>
      <c r="W216" s="100"/>
      <c r="X216" s="100"/>
      <c r="Y216" s="100"/>
      <c r="Z216" s="100"/>
    </row>
    <row r="217" spans="1:26" s="1" customFormat="1" ht="17.399999999999999" customHeight="1" x14ac:dyDescent="0.3">
      <c r="A217" s="100"/>
      <c r="B217" s="100"/>
      <c r="C217" s="100"/>
      <c r="D217" s="100"/>
      <c r="E217" s="100"/>
      <c r="F217" s="100"/>
      <c r="G217" s="100"/>
      <c r="H217" s="100"/>
      <c r="I217" s="100"/>
      <c r="J217" s="100"/>
      <c r="K217" s="100"/>
      <c r="L217" s="100"/>
      <c r="M217" s="100"/>
      <c r="N217" s="100"/>
      <c r="O217" s="100"/>
      <c r="P217" s="100"/>
      <c r="Q217" s="100"/>
      <c r="R217" s="100"/>
      <c r="S217" s="100"/>
      <c r="T217" s="100"/>
      <c r="U217" s="100"/>
      <c r="V217" s="100"/>
      <c r="W217" s="100"/>
      <c r="X217" s="100"/>
      <c r="Y217" s="100"/>
      <c r="Z217" s="100"/>
    </row>
    <row r="218" spans="1:26" s="1" customFormat="1" ht="17.399999999999999" customHeight="1" x14ac:dyDescent="0.3">
      <c r="A218" s="100"/>
      <c r="B218" s="100"/>
      <c r="C218" s="100"/>
      <c r="D218" s="100"/>
      <c r="E218" s="100"/>
      <c r="F218" s="100"/>
      <c r="G218" s="100"/>
      <c r="H218" s="100"/>
      <c r="I218" s="100"/>
      <c r="J218" s="100"/>
      <c r="K218" s="100"/>
      <c r="L218" s="100"/>
      <c r="M218" s="100"/>
      <c r="N218" s="100"/>
      <c r="O218" s="100"/>
      <c r="P218" s="100"/>
      <c r="Q218" s="100"/>
      <c r="R218" s="100"/>
      <c r="S218" s="100"/>
      <c r="T218" s="100"/>
      <c r="U218" s="100"/>
      <c r="V218" s="100"/>
      <c r="W218" s="100"/>
      <c r="X218" s="100"/>
      <c r="Y218" s="100"/>
      <c r="Z218" s="100"/>
    </row>
    <row r="219" spans="1:26" s="1" customFormat="1" ht="17.399999999999999" customHeight="1" x14ac:dyDescent="0.3">
      <c r="A219" s="100"/>
      <c r="B219" s="100"/>
      <c r="C219" s="100"/>
      <c r="D219" s="100"/>
      <c r="E219" s="100"/>
      <c r="F219" s="100"/>
      <c r="G219" s="100"/>
      <c r="H219" s="100"/>
      <c r="I219" s="100"/>
      <c r="J219" s="100"/>
      <c r="K219" s="100"/>
      <c r="L219" s="100"/>
      <c r="M219" s="100"/>
      <c r="N219" s="100"/>
      <c r="O219" s="100"/>
      <c r="P219" s="100"/>
      <c r="Q219" s="100"/>
      <c r="R219" s="100"/>
      <c r="S219" s="100"/>
      <c r="T219" s="100"/>
      <c r="U219" s="100"/>
      <c r="V219" s="100"/>
      <c r="W219" s="100"/>
      <c r="X219" s="100"/>
      <c r="Y219" s="100"/>
      <c r="Z219" s="100"/>
    </row>
    <row r="220" spans="1:26" s="1" customFormat="1" ht="17.399999999999999" customHeight="1" x14ac:dyDescent="0.3">
      <c r="A220" s="100"/>
      <c r="B220" s="100"/>
      <c r="C220" s="100"/>
      <c r="D220" s="100"/>
      <c r="E220" s="100"/>
      <c r="F220" s="100"/>
      <c r="G220" s="100"/>
      <c r="H220" s="100"/>
      <c r="I220" s="100"/>
      <c r="J220" s="100"/>
      <c r="K220" s="100"/>
      <c r="L220" s="100"/>
      <c r="M220" s="100"/>
      <c r="N220" s="100"/>
      <c r="O220" s="100"/>
      <c r="P220" s="100"/>
      <c r="Q220" s="100"/>
      <c r="R220" s="100"/>
      <c r="S220" s="100"/>
      <c r="T220" s="100"/>
      <c r="U220" s="100"/>
      <c r="V220" s="100"/>
      <c r="W220" s="100"/>
      <c r="X220" s="100"/>
      <c r="Y220" s="100"/>
      <c r="Z220" s="100"/>
    </row>
    <row r="221" spans="1:26" s="1" customFormat="1" ht="17.399999999999999" customHeight="1" x14ac:dyDescent="0.3">
      <c r="A221" s="100"/>
      <c r="B221" s="100"/>
      <c r="C221" s="100"/>
      <c r="D221" s="100"/>
      <c r="E221" s="100"/>
      <c r="F221" s="100"/>
      <c r="G221" s="100"/>
      <c r="H221" s="100"/>
      <c r="I221" s="100"/>
      <c r="J221" s="100"/>
      <c r="K221" s="100"/>
      <c r="L221" s="100"/>
      <c r="M221" s="100"/>
      <c r="N221" s="100"/>
      <c r="O221" s="100"/>
      <c r="P221" s="100"/>
      <c r="Q221" s="100"/>
      <c r="R221" s="100"/>
      <c r="S221" s="100"/>
      <c r="T221" s="100"/>
      <c r="U221" s="100"/>
      <c r="V221" s="100"/>
      <c r="W221" s="100"/>
      <c r="X221" s="100"/>
      <c r="Y221" s="100"/>
      <c r="Z221" s="100"/>
    </row>
    <row r="222" spans="1:26" s="1" customFormat="1" ht="17.399999999999999" customHeight="1" x14ac:dyDescent="0.3">
      <c r="A222" s="100"/>
      <c r="B222" s="100"/>
      <c r="C222" s="100"/>
      <c r="D222" s="100"/>
      <c r="E222" s="100"/>
      <c r="F222" s="100"/>
      <c r="G222" s="100"/>
      <c r="H222" s="100"/>
      <c r="I222" s="100"/>
      <c r="J222" s="100"/>
      <c r="K222" s="100"/>
      <c r="L222" s="100"/>
      <c r="M222" s="100"/>
      <c r="N222" s="100"/>
      <c r="O222" s="100"/>
      <c r="P222" s="100"/>
      <c r="Q222" s="100"/>
      <c r="R222" s="100"/>
      <c r="S222" s="100"/>
      <c r="T222" s="100"/>
      <c r="U222" s="100"/>
      <c r="V222" s="100"/>
      <c r="W222" s="100"/>
      <c r="X222" s="100"/>
      <c r="Y222" s="100"/>
      <c r="Z222" s="100"/>
    </row>
    <row r="223" spans="1:26" s="1" customFormat="1" ht="17.399999999999999" customHeight="1" x14ac:dyDescent="0.3">
      <c r="A223" s="100"/>
      <c r="B223" s="100"/>
      <c r="C223" s="100"/>
      <c r="D223" s="100"/>
      <c r="E223" s="100"/>
      <c r="F223" s="100"/>
      <c r="G223" s="100"/>
      <c r="H223" s="100"/>
      <c r="I223" s="100"/>
      <c r="J223" s="100"/>
      <c r="K223" s="100"/>
      <c r="L223" s="100"/>
      <c r="M223" s="100"/>
      <c r="N223" s="100"/>
      <c r="O223" s="100"/>
      <c r="P223" s="100"/>
      <c r="Q223" s="100"/>
      <c r="R223" s="100"/>
      <c r="S223" s="100"/>
      <c r="T223" s="100"/>
      <c r="U223" s="100"/>
      <c r="V223" s="100"/>
      <c r="W223" s="100"/>
      <c r="X223" s="100"/>
      <c r="Y223" s="100"/>
      <c r="Z223" s="100"/>
    </row>
    <row r="224" spans="1:26" s="1" customFormat="1" ht="17.399999999999999" customHeight="1" x14ac:dyDescent="0.3">
      <c r="A224" s="100"/>
      <c r="B224" s="100"/>
      <c r="C224" s="100"/>
      <c r="D224" s="100"/>
      <c r="E224" s="100"/>
      <c r="F224" s="100"/>
      <c r="G224" s="100"/>
      <c r="H224" s="100"/>
      <c r="I224" s="100"/>
      <c r="J224" s="100"/>
      <c r="K224" s="100"/>
      <c r="L224" s="100"/>
      <c r="M224" s="100"/>
      <c r="N224" s="100"/>
      <c r="O224" s="100"/>
      <c r="P224" s="100"/>
      <c r="Q224" s="100"/>
      <c r="R224" s="100"/>
      <c r="S224" s="100"/>
      <c r="T224" s="100"/>
      <c r="U224" s="100"/>
      <c r="V224" s="100"/>
      <c r="W224" s="100"/>
      <c r="X224" s="100"/>
      <c r="Y224" s="100"/>
      <c r="Z224" s="100"/>
    </row>
    <row r="225" spans="1:26" s="1" customFormat="1" ht="17.399999999999999" customHeight="1" x14ac:dyDescent="0.3">
      <c r="A225" s="100"/>
      <c r="B225" s="100"/>
      <c r="C225" s="100"/>
      <c r="D225" s="100"/>
      <c r="E225" s="100"/>
      <c r="F225" s="100"/>
      <c r="G225" s="100"/>
      <c r="H225" s="100"/>
      <c r="I225" s="100"/>
      <c r="J225" s="100"/>
      <c r="K225" s="100"/>
      <c r="L225" s="100"/>
      <c r="M225" s="100"/>
      <c r="N225" s="100"/>
      <c r="O225" s="100"/>
      <c r="P225" s="100"/>
      <c r="Q225" s="100"/>
      <c r="R225" s="100"/>
      <c r="S225" s="100"/>
      <c r="T225" s="100"/>
      <c r="U225" s="100"/>
      <c r="V225" s="100"/>
      <c r="W225" s="100"/>
      <c r="X225" s="100"/>
      <c r="Y225" s="100"/>
      <c r="Z225" s="100"/>
    </row>
    <row r="226" spans="1:26" s="1" customFormat="1" ht="17.399999999999999" customHeight="1" x14ac:dyDescent="0.3">
      <c r="A226" s="100"/>
      <c r="B226" s="100"/>
      <c r="C226" s="100"/>
      <c r="D226" s="100"/>
      <c r="E226" s="100"/>
      <c r="F226" s="100"/>
      <c r="G226" s="100"/>
      <c r="H226" s="100"/>
      <c r="I226" s="100"/>
      <c r="J226" s="100"/>
      <c r="K226" s="100"/>
      <c r="L226" s="100"/>
      <c r="M226" s="100"/>
      <c r="N226" s="100"/>
      <c r="O226" s="100"/>
      <c r="P226" s="100"/>
      <c r="Q226" s="100"/>
      <c r="R226" s="100"/>
      <c r="S226" s="100"/>
      <c r="T226" s="100"/>
      <c r="U226" s="100"/>
      <c r="V226" s="100"/>
      <c r="W226" s="100"/>
      <c r="X226" s="100"/>
      <c r="Y226" s="100"/>
      <c r="Z226" s="100"/>
    </row>
    <row r="227" spans="1:26" s="1" customFormat="1" ht="17.399999999999999" customHeight="1" x14ac:dyDescent="0.3">
      <c r="A227" s="100"/>
      <c r="B227" s="100"/>
      <c r="C227" s="100"/>
      <c r="D227" s="100"/>
      <c r="E227" s="100"/>
      <c r="F227" s="100"/>
      <c r="G227" s="100"/>
      <c r="H227" s="100"/>
      <c r="I227" s="100"/>
      <c r="J227" s="100"/>
      <c r="K227" s="100"/>
      <c r="L227" s="100"/>
      <c r="M227" s="100"/>
      <c r="N227" s="100"/>
      <c r="O227" s="100"/>
      <c r="P227" s="100"/>
      <c r="Q227" s="100"/>
      <c r="R227" s="100"/>
      <c r="S227" s="100"/>
      <c r="T227" s="100"/>
      <c r="U227" s="100"/>
      <c r="V227" s="100"/>
      <c r="W227" s="100"/>
      <c r="X227" s="100"/>
      <c r="Y227" s="100"/>
      <c r="Z227" s="100"/>
    </row>
    <row r="228" spans="1:26" s="1" customFormat="1" ht="17.399999999999999" customHeight="1" x14ac:dyDescent="0.3">
      <c r="A228" s="100"/>
      <c r="B228" s="100"/>
      <c r="C228" s="100"/>
      <c r="D228" s="100"/>
      <c r="E228" s="100"/>
      <c r="F228" s="100"/>
      <c r="G228" s="100"/>
      <c r="H228" s="100"/>
      <c r="I228" s="100"/>
      <c r="J228" s="100"/>
      <c r="K228" s="100"/>
      <c r="L228" s="100"/>
      <c r="M228" s="100"/>
      <c r="N228" s="100"/>
      <c r="O228" s="100"/>
      <c r="P228" s="100"/>
      <c r="Q228" s="100"/>
      <c r="R228" s="100"/>
      <c r="S228" s="100"/>
      <c r="T228" s="100"/>
      <c r="U228" s="100"/>
      <c r="V228" s="100"/>
      <c r="W228" s="100"/>
      <c r="X228" s="100"/>
      <c r="Y228" s="100"/>
      <c r="Z228" s="100"/>
    </row>
    <row r="229" spans="1:26" s="1" customFormat="1" ht="17.399999999999999" customHeight="1" x14ac:dyDescent="0.3">
      <c r="A229" s="100"/>
      <c r="B229" s="100"/>
      <c r="C229" s="100"/>
      <c r="D229" s="100"/>
      <c r="E229" s="100"/>
      <c r="F229" s="100"/>
      <c r="G229" s="100"/>
      <c r="H229" s="100"/>
      <c r="I229" s="100"/>
      <c r="J229" s="100"/>
      <c r="K229" s="100"/>
      <c r="L229" s="100"/>
      <c r="M229" s="100"/>
      <c r="N229" s="100"/>
      <c r="O229" s="100"/>
      <c r="P229" s="100"/>
      <c r="Q229" s="100"/>
      <c r="R229" s="100"/>
      <c r="S229" s="100"/>
      <c r="T229" s="100"/>
      <c r="U229" s="100"/>
      <c r="V229" s="100"/>
      <c r="W229" s="100"/>
      <c r="X229" s="100"/>
      <c r="Y229" s="100"/>
      <c r="Z229" s="100"/>
    </row>
    <row r="230" spans="1:26" s="1" customFormat="1" ht="17.399999999999999" customHeight="1" x14ac:dyDescent="0.3">
      <c r="A230" s="100"/>
      <c r="B230" s="100"/>
      <c r="C230" s="100"/>
      <c r="D230" s="100"/>
      <c r="E230" s="100"/>
      <c r="F230" s="100"/>
      <c r="G230" s="100"/>
      <c r="H230" s="100"/>
      <c r="I230" s="100"/>
      <c r="J230" s="100"/>
      <c r="K230" s="100"/>
      <c r="L230" s="100"/>
      <c r="M230" s="100"/>
      <c r="N230" s="100"/>
      <c r="O230" s="100"/>
      <c r="P230" s="100"/>
      <c r="Q230" s="100"/>
      <c r="R230" s="100"/>
      <c r="S230" s="100"/>
      <c r="T230" s="100"/>
      <c r="U230" s="100"/>
      <c r="V230" s="100"/>
      <c r="W230" s="100"/>
      <c r="X230" s="100"/>
      <c r="Y230" s="100"/>
      <c r="Z230" s="100"/>
    </row>
    <row r="231" spans="1:26" s="1" customFormat="1" ht="17.399999999999999" customHeight="1" x14ac:dyDescent="0.3">
      <c r="A231" s="100"/>
      <c r="B231" s="100"/>
      <c r="C231" s="100"/>
      <c r="D231" s="100"/>
      <c r="E231" s="100"/>
      <c r="F231" s="100"/>
      <c r="G231" s="100"/>
      <c r="H231" s="100"/>
      <c r="I231" s="100"/>
      <c r="J231" s="100"/>
      <c r="K231" s="100"/>
      <c r="L231" s="100"/>
      <c r="M231" s="100"/>
      <c r="N231" s="100"/>
      <c r="O231" s="100"/>
      <c r="P231" s="100"/>
      <c r="Q231" s="100"/>
      <c r="R231" s="100"/>
      <c r="S231" s="100"/>
      <c r="T231" s="100"/>
      <c r="U231" s="100"/>
      <c r="V231" s="100"/>
      <c r="W231" s="100"/>
      <c r="X231" s="100"/>
      <c r="Y231" s="100"/>
      <c r="Z231" s="100"/>
    </row>
    <row r="232" spans="1:26" s="1" customFormat="1" ht="17.399999999999999" customHeight="1" x14ac:dyDescent="0.3">
      <c r="A232" s="100"/>
      <c r="B232" s="100"/>
      <c r="C232" s="100"/>
      <c r="D232" s="100"/>
      <c r="E232" s="100"/>
      <c r="F232" s="100"/>
      <c r="G232" s="100"/>
      <c r="H232" s="100"/>
      <c r="I232" s="100"/>
      <c r="J232" s="100"/>
      <c r="K232" s="100"/>
      <c r="L232" s="100"/>
      <c r="M232" s="100"/>
      <c r="N232" s="100"/>
      <c r="O232" s="100"/>
      <c r="P232" s="100"/>
      <c r="Q232" s="100"/>
      <c r="R232" s="100"/>
      <c r="S232" s="100"/>
      <c r="T232" s="100"/>
      <c r="U232" s="100"/>
      <c r="V232" s="100"/>
      <c r="W232" s="100"/>
      <c r="X232" s="100"/>
      <c r="Y232" s="100"/>
      <c r="Z232" s="100"/>
    </row>
    <row r="233" spans="1:26" s="1" customFormat="1" ht="17.399999999999999" customHeight="1" x14ac:dyDescent="0.3">
      <c r="A233" s="100"/>
      <c r="B233" s="100"/>
      <c r="C233" s="100"/>
      <c r="D233" s="100"/>
      <c r="E233" s="100"/>
      <c r="F233" s="100"/>
      <c r="G233" s="100"/>
      <c r="H233" s="100"/>
      <c r="I233" s="100"/>
      <c r="J233" s="100"/>
      <c r="K233" s="100"/>
      <c r="L233" s="100"/>
      <c r="M233" s="100"/>
      <c r="N233" s="100"/>
      <c r="O233" s="100"/>
      <c r="P233" s="100"/>
      <c r="Q233" s="100"/>
      <c r="R233" s="100"/>
      <c r="S233" s="100"/>
      <c r="T233" s="100"/>
      <c r="U233" s="100"/>
      <c r="V233" s="100"/>
      <c r="W233" s="100"/>
      <c r="X233" s="100"/>
      <c r="Y233" s="100"/>
      <c r="Z233" s="100"/>
    </row>
    <row r="234" spans="1:26" s="1" customFormat="1" ht="17.399999999999999" customHeight="1" x14ac:dyDescent="0.3">
      <c r="A234" s="100"/>
      <c r="B234" s="100"/>
      <c r="C234" s="100"/>
      <c r="D234" s="100"/>
      <c r="E234" s="100"/>
      <c r="F234" s="100"/>
      <c r="G234" s="100"/>
      <c r="H234" s="100"/>
      <c r="I234" s="100"/>
      <c r="J234" s="100"/>
      <c r="K234" s="100"/>
      <c r="L234" s="100"/>
      <c r="M234" s="100"/>
      <c r="N234" s="100"/>
      <c r="O234" s="100"/>
      <c r="P234" s="100"/>
      <c r="Q234" s="100"/>
      <c r="R234" s="100"/>
      <c r="S234" s="100"/>
      <c r="T234" s="100"/>
      <c r="U234" s="100"/>
      <c r="V234" s="100"/>
      <c r="W234" s="100"/>
      <c r="X234" s="100"/>
      <c r="Y234" s="100"/>
      <c r="Z234" s="100"/>
    </row>
    <row r="235" spans="1:26" s="1" customFormat="1" ht="17.399999999999999" customHeight="1" x14ac:dyDescent="0.3">
      <c r="A235" s="100"/>
      <c r="B235" s="100"/>
      <c r="C235" s="100"/>
      <c r="D235" s="100"/>
      <c r="E235" s="100"/>
      <c r="F235" s="100"/>
      <c r="G235" s="100"/>
      <c r="H235" s="100"/>
      <c r="I235" s="100"/>
      <c r="J235" s="100"/>
      <c r="K235" s="100"/>
      <c r="L235" s="100"/>
      <c r="M235" s="100"/>
      <c r="N235" s="100"/>
      <c r="O235" s="100"/>
      <c r="P235" s="100"/>
      <c r="Q235" s="100"/>
      <c r="R235" s="100"/>
      <c r="S235" s="100"/>
      <c r="T235" s="100"/>
      <c r="U235" s="100"/>
      <c r="V235" s="100"/>
      <c r="W235" s="100"/>
      <c r="X235" s="100"/>
      <c r="Y235" s="100"/>
      <c r="Z235" s="100"/>
    </row>
    <row r="236" spans="1:26" s="1" customFormat="1" ht="17.399999999999999" customHeight="1" x14ac:dyDescent="0.3">
      <c r="A236" s="100"/>
      <c r="B236" s="100"/>
      <c r="C236" s="100"/>
      <c r="D236" s="100"/>
      <c r="E236" s="100"/>
      <c r="F236" s="100"/>
      <c r="G236" s="100"/>
      <c r="H236" s="100"/>
      <c r="I236" s="100"/>
      <c r="J236" s="100"/>
      <c r="K236" s="100"/>
      <c r="L236" s="100"/>
      <c r="M236" s="100"/>
      <c r="N236" s="100"/>
      <c r="O236" s="100"/>
      <c r="P236" s="100"/>
      <c r="Q236" s="100"/>
      <c r="R236" s="100"/>
      <c r="S236" s="100"/>
      <c r="T236" s="100"/>
      <c r="U236" s="100"/>
      <c r="V236" s="100"/>
      <c r="W236" s="100"/>
      <c r="X236" s="100"/>
      <c r="Y236" s="100"/>
      <c r="Z236" s="100"/>
    </row>
    <row r="237" spans="1:26" s="1" customFormat="1" ht="17.399999999999999" customHeight="1" x14ac:dyDescent="0.3">
      <c r="A237" s="100"/>
      <c r="B237" s="100"/>
      <c r="C237" s="100"/>
      <c r="D237" s="100"/>
      <c r="E237" s="100"/>
      <c r="F237" s="100"/>
      <c r="G237" s="100"/>
      <c r="H237" s="100"/>
      <c r="I237" s="100"/>
      <c r="J237" s="100"/>
      <c r="K237" s="100"/>
      <c r="L237" s="100"/>
      <c r="M237" s="100"/>
      <c r="N237" s="100"/>
      <c r="O237" s="100"/>
      <c r="P237" s="100"/>
      <c r="Q237" s="100"/>
      <c r="R237" s="100"/>
      <c r="S237" s="100"/>
      <c r="T237" s="100"/>
      <c r="U237" s="100"/>
      <c r="V237" s="100"/>
      <c r="W237" s="100"/>
      <c r="X237" s="100"/>
      <c r="Y237" s="100"/>
      <c r="Z237" s="100"/>
    </row>
    <row r="238" spans="1:26" s="1" customFormat="1" ht="17.399999999999999" customHeight="1" x14ac:dyDescent="0.3">
      <c r="A238" s="100"/>
      <c r="B238" s="100"/>
      <c r="C238" s="100"/>
      <c r="D238" s="100"/>
      <c r="E238" s="100"/>
      <c r="F238" s="100"/>
      <c r="G238" s="100"/>
      <c r="H238" s="100"/>
      <c r="I238" s="100"/>
      <c r="J238" s="100"/>
      <c r="K238" s="100"/>
      <c r="L238" s="100"/>
      <c r="M238" s="100"/>
      <c r="N238" s="100"/>
      <c r="O238" s="100"/>
      <c r="P238" s="100"/>
      <c r="Q238" s="100"/>
      <c r="R238" s="100"/>
      <c r="S238" s="100"/>
      <c r="T238" s="100"/>
      <c r="U238" s="100"/>
      <c r="V238" s="100"/>
      <c r="W238" s="100"/>
      <c r="X238" s="100"/>
      <c r="Y238" s="100"/>
      <c r="Z238" s="100"/>
    </row>
    <row r="239" spans="1:26" s="1" customFormat="1" ht="17.399999999999999" customHeight="1" x14ac:dyDescent="0.3">
      <c r="A239" s="100"/>
      <c r="B239" s="100"/>
      <c r="C239" s="100"/>
      <c r="D239" s="100"/>
      <c r="E239" s="100"/>
      <c r="F239" s="100"/>
      <c r="G239" s="100"/>
      <c r="H239" s="100"/>
      <c r="I239" s="100"/>
      <c r="J239" s="100"/>
      <c r="K239" s="100"/>
      <c r="L239" s="100"/>
      <c r="M239" s="100"/>
      <c r="N239" s="100"/>
      <c r="O239" s="100"/>
      <c r="P239" s="100"/>
      <c r="Q239" s="100"/>
      <c r="R239" s="100"/>
      <c r="S239" s="100"/>
      <c r="T239" s="100"/>
      <c r="U239" s="100"/>
      <c r="V239" s="100"/>
      <c r="W239" s="100"/>
      <c r="X239" s="100"/>
      <c r="Y239" s="100"/>
      <c r="Z239" s="100"/>
    </row>
    <row r="240" spans="1:26" s="1" customFormat="1" ht="17.399999999999999" customHeight="1" x14ac:dyDescent="0.3">
      <c r="A240" s="100"/>
      <c r="B240" s="100"/>
      <c r="C240" s="100"/>
      <c r="D240" s="100"/>
      <c r="E240" s="100"/>
      <c r="F240" s="100"/>
      <c r="G240" s="100"/>
      <c r="H240" s="100"/>
      <c r="I240" s="100"/>
      <c r="J240" s="100"/>
      <c r="K240" s="100"/>
      <c r="L240" s="100"/>
      <c r="M240" s="100"/>
      <c r="N240" s="100"/>
      <c r="O240" s="100"/>
      <c r="P240" s="100"/>
      <c r="Q240" s="100"/>
      <c r="R240" s="100"/>
      <c r="S240" s="100"/>
      <c r="T240" s="100"/>
      <c r="U240" s="100"/>
      <c r="V240" s="100"/>
      <c r="W240" s="100"/>
      <c r="X240" s="100"/>
      <c r="Y240" s="100"/>
      <c r="Z240" s="100"/>
    </row>
    <row r="241" spans="1:26" s="1" customFormat="1" ht="17.399999999999999" customHeight="1" x14ac:dyDescent="0.3">
      <c r="A241" s="100"/>
      <c r="B241" s="100"/>
      <c r="C241" s="100"/>
      <c r="D241" s="100"/>
      <c r="E241" s="100"/>
      <c r="F241" s="100"/>
      <c r="G241" s="100"/>
      <c r="H241" s="100"/>
      <c r="I241" s="100"/>
      <c r="J241" s="100"/>
      <c r="K241" s="100"/>
      <c r="L241" s="100"/>
      <c r="M241" s="100"/>
      <c r="N241" s="100"/>
      <c r="O241" s="100"/>
      <c r="P241" s="100"/>
      <c r="Q241" s="100"/>
      <c r="R241" s="100"/>
      <c r="S241" s="100"/>
      <c r="T241" s="100"/>
      <c r="U241" s="100"/>
      <c r="V241" s="100"/>
      <c r="W241" s="100"/>
      <c r="X241" s="100"/>
      <c r="Y241" s="100"/>
      <c r="Z241" s="100"/>
    </row>
    <row r="242" spans="1:26" s="1" customFormat="1" ht="17.399999999999999" customHeight="1" x14ac:dyDescent="0.3">
      <c r="A242" s="100"/>
      <c r="B242" s="100"/>
      <c r="C242" s="100"/>
      <c r="D242" s="100"/>
      <c r="E242" s="100"/>
      <c r="F242" s="100"/>
      <c r="G242" s="100"/>
      <c r="H242" s="100"/>
      <c r="I242" s="100"/>
      <c r="J242" s="100"/>
      <c r="K242" s="100"/>
      <c r="L242" s="100"/>
      <c r="M242" s="100"/>
      <c r="N242" s="100"/>
      <c r="O242" s="100"/>
      <c r="P242" s="100"/>
      <c r="Q242" s="100"/>
      <c r="R242" s="100"/>
      <c r="S242" s="100"/>
      <c r="T242" s="100"/>
      <c r="U242" s="100"/>
      <c r="V242" s="100"/>
      <c r="W242" s="100"/>
      <c r="X242" s="100"/>
      <c r="Y242" s="100"/>
      <c r="Z242" s="100"/>
    </row>
    <row r="243" spans="1:26" s="1" customFormat="1" ht="17.399999999999999" customHeight="1" x14ac:dyDescent="0.3">
      <c r="A243" s="100"/>
      <c r="B243" s="100"/>
      <c r="C243" s="100"/>
      <c r="D243" s="100"/>
      <c r="E243" s="100"/>
      <c r="F243" s="100"/>
      <c r="G243" s="100"/>
      <c r="H243" s="100"/>
      <c r="I243" s="100"/>
      <c r="J243" s="100"/>
      <c r="K243" s="100"/>
      <c r="L243" s="100"/>
      <c r="M243" s="100"/>
      <c r="N243" s="100"/>
      <c r="O243" s="100"/>
      <c r="P243" s="100"/>
      <c r="Q243" s="100"/>
      <c r="R243" s="100"/>
      <c r="S243" s="100"/>
      <c r="T243" s="100"/>
      <c r="U243" s="100"/>
      <c r="V243" s="100"/>
      <c r="W243" s="100"/>
      <c r="X243" s="100"/>
      <c r="Y243" s="100"/>
      <c r="Z243" s="100"/>
    </row>
    <row r="244" spans="1:26" s="1" customFormat="1" ht="17.399999999999999" customHeight="1" x14ac:dyDescent="0.3">
      <c r="A244" s="100"/>
      <c r="B244" s="100"/>
      <c r="C244" s="100"/>
      <c r="D244" s="100"/>
      <c r="E244" s="100"/>
      <c r="F244" s="100"/>
      <c r="G244" s="100"/>
      <c r="H244" s="100"/>
      <c r="I244" s="100"/>
      <c r="J244" s="100"/>
      <c r="K244" s="100"/>
      <c r="L244" s="100"/>
      <c r="M244" s="100"/>
      <c r="N244" s="100"/>
      <c r="O244" s="100"/>
      <c r="P244" s="100"/>
      <c r="Q244" s="100"/>
      <c r="R244" s="100"/>
      <c r="S244" s="100"/>
      <c r="T244" s="100"/>
      <c r="U244" s="100"/>
      <c r="V244" s="100"/>
      <c r="W244" s="100"/>
      <c r="X244" s="100"/>
      <c r="Y244" s="100"/>
      <c r="Z244" s="100"/>
    </row>
    <row r="245" spans="1:26" s="1" customFormat="1" ht="17.399999999999999" customHeight="1" x14ac:dyDescent="0.3">
      <c r="A245" s="100"/>
      <c r="B245" s="100"/>
      <c r="C245" s="100"/>
      <c r="D245" s="100"/>
      <c r="E245" s="100"/>
      <c r="F245" s="100"/>
      <c r="G245" s="100"/>
      <c r="H245" s="100"/>
      <c r="I245" s="100"/>
      <c r="J245" s="100"/>
      <c r="K245" s="100"/>
      <c r="L245" s="100"/>
      <c r="M245" s="100"/>
      <c r="N245" s="100"/>
      <c r="O245" s="100"/>
      <c r="P245" s="100"/>
      <c r="Q245" s="100"/>
      <c r="R245" s="100"/>
      <c r="S245" s="100"/>
      <c r="T245" s="100"/>
      <c r="U245" s="100"/>
      <c r="V245" s="100"/>
      <c r="W245" s="100"/>
      <c r="X245" s="100"/>
      <c r="Y245" s="100"/>
      <c r="Z245" s="100"/>
    </row>
    <row r="246" spans="1:26" s="1" customFormat="1" ht="17.399999999999999" customHeight="1" x14ac:dyDescent="0.3">
      <c r="A246" s="100"/>
      <c r="B246" s="100"/>
      <c r="C246" s="100"/>
      <c r="D246" s="100"/>
      <c r="E246" s="100"/>
      <c r="F246" s="100"/>
      <c r="G246" s="100"/>
      <c r="H246" s="100"/>
      <c r="I246" s="100"/>
      <c r="J246" s="100"/>
      <c r="K246" s="100"/>
      <c r="L246" s="100"/>
      <c r="M246" s="100"/>
      <c r="N246" s="100"/>
      <c r="O246" s="100"/>
      <c r="P246" s="100"/>
      <c r="Q246" s="100"/>
      <c r="R246" s="100"/>
      <c r="S246" s="100"/>
      <c r="T246" s="100"/>
      <c r="U246" s="100"/>
      <c r="V246" s="100"/>
      <c r="W246" s="100"/>
      <c r="X246" s="100"/>
      <c r="Y246" s="100"/>
      <c r="Z246" s="100"/>
    </row>
    <row r="247" spans="1:26" s="1" customFormat="1" ht="17.399999999999999" customHeight="1" x14ac:dyDescent="0.3">
      <c r="A247" s="100"/>
      <c r="B247" s="100"/>
      <c r="C247" s="100"/>
      <c r="D247" s="100"/>
      <c r="E247" s="100"/>
      <c r="F247" s="100"/>
      <c r="G247" s="100"/>
      <c r="H247" s="100"/>
      <c r="I247" s="100"/>
      <c r="J247" s="100"/>
      <c r="K247" s="100"/>
      <c r="L247" s="100"/>
      <c r="M247" s="100"/>
      <c r="N247" s="100"/>
      <c r="O247" s="100"/>
      <c r="P247" s="100"/>
      <c r="Q247" s="100"/>
      <c r="R247" s="100"/>
      <c r="S247" s="100"/>
      <c r="T247" s="100"/>
      <c r="U247" s="100"/>
      <c r="V247" s="100"/>
      <c r="W247" s="100"/>
      <c r="X247" s="100"/>
      <c r="Y247" s="100"/>
      <c r="Z247" s="100"/>
    </row>
    <row r="248" spans="1:26" s="1" customFormat="1" ht="17.399999999999999" customHeight="1" x14ac:dyDescent="0.3">
      <c r="A248" s="100"/>
      <c r="B248" s="100"/>
      <c r="C248" s="100"/>
      <c r="D248" s="100"/>
      <c r="E248" s="100"/>
      <c r="F248" s="100"/>
      <c r="G248" s="100"/>
      <c r="H248" s="100"/>
      <c r="I248" s="100"/>
      <c r="J248" s="100"/>
      <c r="K248" s="100"/>
      <c r="L248" s="100"/>
      <c r="M248" s="100"/>
      <c r="N248" s="100"/>
      <c r="O248" s="100"/>
      <c r="P248" s="100"/>
      <c r="Q248" s="100"/>
      <c r="R248" s="100"/>
      <c r="S248" s="100"/>
      <c r="T248" s="100"/>
      <c r="U248" s="100"/>
      <c r="V248" s="100"/>
      <c r="W248" s="100"/>
      <c r="X248" s="100"/>
      <c r="Y248" s="100"/>
      <c r="Z248" s="100"/>
    </row>
    <row r="249" spans="1:26" s="1" customFormat="1" ht="17.399999999999999" customHeight="1" x14ac:dyDescent="0.3">
      <c r="A249" s="100"/>
      <c r="B249" s="100"/>
      <c r="C249" s="100"/>
      <c r="D249" s="100"/>
      <c r="E249" s="100"/>
      <c r="F249" s="100"/>
      <c r="G249" s="100"/>
      <c r="H249" s="100"/>
      <c r="I249" s="100"/>
      <c r="J249" s="100"/>
      <c r="K249" s="100"/>
      <c r="L249" s="100"/>
      <c r="M249" s="100"/>
      <c r="N249" s="100"/>
      <c r="O249" s="100"/>
      <c r="P249" s="100"/>
      <c r="Q249" s="100"/>
      <c r="R249" s="100"/>
      <c r="S249" s="100"/>
      <c r="T249" s="100"/>
      <c r="U249" s="100"/>
      <c r="V249" s="100"/>
      <c r="W249" s="100"/>
      <c r="X249" s="100"/>
      <c r="Y249" s="100"/>
      <c r="Z249" s="100"/>
    </row>
    <row r="250" spans="1:26" s="1" customFormat="1" ht="17.399999999999999" customHeight="1" x14ac:dyDescent="0.3">
      <c r="A250" s="100"/>
      <c r="B250" s="100"/>
      <c r="C250" s="100"/>
      <c r="D250" s="100"/>
      <c r="E250" s="100"/>
      <c r="F250" s="100"/>
      <c r="G250" s="100"/>
      <c r="H250" s="100"/>
      <c r="I250" s="100"/>
      <c r="J250" s="100"/>
      <c r="K250" s="100"/>
      <c r="L250" s="100"/>
      <c r="M250" s="100"/>
      <c r="N250" s="100"/>
      <c r="O250" s="100"/>
      <c r="P250" s="100"/>
      <c r="Q250" s="100"/>
      <c r="R250" s="100"/>
      <c r="S250" s="100"/>
      <c r="T250" s="100"/>
      <c r="U250" s="100"/>
      <c r="V250" s="100"/>
      <c r="W250" s="100"/>
      <c r="X250" s="100"/>
      <c r="Y250" s="100"/>
      <c r="Z250" s="100"/>
    </row>
    <row r="251" spans="1:26" s="1" customFormat="1" ht="17.399999999999999" customHeight="1" x14ac:dyDescent="0.3">
      <c r="A251" s="100"/>
      <c r="B251" s="100"/>
      <c r="C251" s="100"/>
      <c r="D251" s="100"/>
      <c r="E251" s="100"/>
      <c r="F251" s="100"/>
      <c r="G251" s="100"/>
      <c r="H251" s="100"/>
      <c r="I251" s="100"/>
      <c r="J251" s="100"/>
      <c r="K251" s="100"/>
      <c r="L251" s="100"/>
      <c r="M251" s="100"/>
      <c r="N251" s="100"/>
      <c r="O251" s="100"/>
      <c r="P251" s="100"/>
      <c r="Q251" s="100"/>
      <c r="R251" s="100"/>
      <c r="S251" s="100"/>
      <c r="T251" s="100"/>
      <c r="U251" s="100"/>
      <c r="V251" s="100"/>
      <c r="W251" s="100"/>
      <c r="X251" s="100"/>
      <c r="Y251" s="100"/>
      <c r="Z251" s="100"/>
    </row>
    <row r="252" spans="1:26" s="1" customFormat="1" ht="17.399999999999999" customHeight="1" x14ac:dyDescent="0.3">
      <c r="A252" s="100"/>
      <c r="B252" s="100"/>
      <c r="C252" s="100"/>
      <c r="D252" s="100"/>
      <c r="E252" s="100"/>
      <c r="F252" s="100"/>
      <c r="G252" s="100"/>
      <c r="H252" s="100"/>
      <c r="I252" s="100"/>
      <c r="J252" s="100"/>
      <c r="K252" s="100"/>
      <c r="L252" s="100"/>
      <c r="M252" s="100"/>
      <c r="N252" s="100"/>
      <c r="O252" s="100"/>
      <c r="P252" s="100"/>
      <c r="Q252" s="100"/>
      <c r="R252" s="100"/>
      <c r="S252" s="100"/>
      <c r="T252" s="100"/>
      <c r="U252" s="100"/>
      <c r="V252" s="100"/>
      <c r="W252" s="100"/>
      <c r="X252" s="100"/>
      <c r="Y252" s="100"/>
      <c r="Z252" s="100"/>
    </row>
    <row r="253" spans="1:26" s="1" customFormat="1" ht="17.399999999999999" customHeight="1" x14ac:dyDescent="0.3">
      <c r="A253" s="100"/>
      <c r="B253" s="100"/>
      <c r="C253" s="100"/>
      <c r="D253" s="100"/>
      <c r="E253" s="100"/>
      <c r="F253" s="100"/>
      <c r="G253" s="100"/>
      <c r="H253" s="100"/>
      <c r="I253" s="100"/>
      <c r="J253" s="100"/>
      <c r="K253" s="100"/>
      <c r="L253" s="100"/>
      <c r="M253" s="100"/>
      <c r="N253" s="100"/>
      <c r="O253" s="100"/>
      <c r="P253" s="100"/>
      <c r="Q253" s="100"/>
      <c r="R253" s="100"/>
      <c r="S253" s="100"/>
      <c r="T253" s="100"/>
      <c r="U253" s="100"/>
      <c r="V253" s="100"/>
      <c r="W253" s="100"/>
      <c r="X253" s="100"/>
      <c r="Y253" s="100"/>
      <c r="Z253" s="100"/>
    </row>
    <row r="254" spans="1:26" s="1" customFormat="1" ht="17.399999999999999" customHeight="1" x14ac:dyDescent="0.3">
      <c r="A254" s="100"/>
      <c r="B254" s="100"/>
      <c r="C254" s="100"/>
      <c r="D254" s="100"/>
      <c r="E254" s="100"/>
      <c r="F254" s="100"/>
      <c r="G254" s="100"/>
      <c r="H254" s="100"/>
      <c r="I254" s="100"/>
      <c r="J254" s="100"/>
      <c r="K254" s="100"/>
      <c r="L254" s="100"/>
      <c r="M254" s="100"/>
      <c r="N254" s="100"/>
      <c r="O254" s="100"/>
      <c r="P254" s="100"/>
      <c r="Q254" s="100"/>
      <c r="R254" s="100"/>
      <c r="S254" s="100"/>
      <c r="T254" s="100"/>
      <c r="U254" s="100"/>
      <c r="V254" s="100"/>
      <c r="W254" s="100"/>
      <c r="X254" s="100"/>
      <c r="Y254" s="100"/>
      <c r="Z254" s="100"/>
    </row>
    <row r="255" spans="1:26" s="1" customFormat="1" ht="17.399999999999999" customHeight="1" x14ac:dyDescent="0.3">
      <c r="A255" s="100"/>
      <c r="B255" s="100"/>
      <c r="C255" s="100"/>
      <c r="D255" s="100"/>
      <c r="E255" s="100"/>
      <c r="F255" s="100"/>
      <c r="G255" s="100"/>
      <c r="H255" s="100"/>
      <c r="I255" s="100"/>
      <c r="J255" s="100"/>
      <c r="K255" s="100"/>
      <c r="L255" s="100"/>
      <c r="M255" s="100"/>
      <c r="N255" s="100"/>
      <c r="O255" s="100"/>
      <c r="P255" s="100"/>
      <c r="Q255" s="100"/>
      <c r="R255" s="100"/>
      <c r="S255" s="100"/>
      <c r="T255" s="100"/>
      <c r="U255" s="100"/>
      <c r="V255" s="100"/>
      <c r="W255" s="100"/>
      <c r="X255" s="100"/>
      <c r="Y255" s="100"/>
      <c r="Z255" s="100"/>
    </row>
    <row r="256" spans="1:26" s="1" customFormat="1" ht="17.399999999999999" customHeight="1" x14ac:dyDescent="0.3">
      <c r="A256" s="100"/>
      <c r="B256" s="100"/>
      <c r="C256" s="100"/>
      <c r="D256" s="100"/>
      <c r="E256" s="100"/>
      <c r="F256" s="100"/>
      <c r="G256" s="100"/>
      <c r="H256" s="100"/>
      <c r="I256" s="100"/>
      <c r="J256" s="100"/>
      <c r="K256" s="100"/>
      <c r="L256" s="100"/>
      <c r="M256" s="100"/>
      <c r="N256" s="100"/>
      <c r="O256" s="100"/>
      <c r="P256" s="100"/>
      <c r="Q256" s="100"/>
      <c r="R256" s="100"/>
      <c r="S256" s="100"/>
      <c r="T256" s="100"/>
      <c r="U256" s="100"/>
      <c r="V256" s="100"/>
      <c r="W256" s="100"/>
      <c r="X256" s="100"/>
      <c r="Y256" s="100"/>
      <c r="Z256" s="100"/>
    </row>
    <row r="257" spans="1:26" s="1" customFormat="1" ht="17.399999999999999" customHeight="1" x14ac:dyDescent="0.3">
      <c r="A257" s="100"/>
      <c r="B257" s="100"/>
      <c r="C257" s="100"/>
      <c r="D257" s="100"/>
      <c r="E257" s="100"/>
      <c r="F257" s="100"/>
      <c r="G257" s="100"/>
      <c r="H257" s="100"/>
      <c r="I257" s="100"/>
      <c r="J257" s="100"/>
      <c r="K257" s="100"/>
      <c r="L257" s="100"/>
      <c r="M257" s="100"/>
      <c r="N257" s="100"/>
      <c r="O257" s="100"/>
      <c r="P257" s="100"/>
      <c r="Q257" s="100"/>
      <c r="R257" s="100"/>
      <c r="S257" s="100"/>
      <c r="T257" s="100"/>
      <c r="U257" s="100"/>
      <c r="V257" s="100"/>
      <c r="W257" s="100"/>
      <c r="X257" s="100"/>
      <c r="Y257" s="100"/>
      <c r="Z257" s="100"/>
    </row>
    <row r="258" spans="1:26" s="1" customFormat="1" ht="17.399999999999999" customHeight="1" x14ac:dyDescent="0.3">
      <c r="A258" s="100"/>
      <c r="B258" s="100"/>
      <c r="C258" s="100"/>
      <c r="D258" s="100"/>
      <c r="E258" s="100"/>
      <c r="F258" s="100"/>
      <c r="G258" s="100"/>
      <c r="H258" s="100"/>
      <c r="I258" s="100"/>
      <c r="J258" s="100"/>
      <c r="K258" s="100"/>
      <c r="L258" s="100"/>
      <c r="M258" s="100"/>
      <c r="N258" s="100"/>
      <c r="O258" s="100"/>
      <c r="P258" s="100"/>
      <c r="Q258" s="100"/>
      <c r="R258" s="100"/>
      <c r="S258" s="100"/>
      <c r="T258" s="100"/>
      <c r="U258" s="100"/>
      <c r="V258" s="100"/>
      <c r="W258" s="100"/>
      <c r="X258" s="100"/>
      <c r="Y258" s="100"/>
      <c r="Z258" s="100"/>
    </row>
    <row r="259" spans="1:26" s="1" customFormat="1" ht="17.399999999999999" customHeight="1" x14ac:dyDescent="0.3">
      <c r="A259" s="100"/>
      <c r="B259" s="100"/>
      <c r="C259" s="100"/>
      <c r="D259" s="100"/>
      <c r="E259" s="100"/>
      <c r="F259" s="100"/>
      <c r="G259" s="100"/>
      <c r="H259" s="100"/>
      <c r="I259" s="100"/>
      <c r="J259" s="100"/>
      <c r="K259" s="100"/>
      <c r="L259" s="100"/>
      <c r="M259" s="100"/>
      <c r="N259" s="100"/>
      <c r="O259" s="100"/>
      <c r="P259" s="100"/>
      <c r="Q259" s="100"/>
      <c r="R259" s="100"/>
      <c r="S259" s="100"/>
      <c r="T259" s="100"/>
      <c r="U259" s="100"/>
      <c r="V259" s="100"/>
      <c r="W259" s="100"/>
      <c r="X259" s="100"/>
      <c r="Y259" s="100"/>
      <c r="Z259" s="100"/>
    </row>
    <row r="260" spans="1:26" s="1" customFormat="1" ht="17.399999999999999" customHeight="1" x14ac:dyDescent="0.3">
      <c r="A260" s="100"/>
      <c r="B260" s="100"/>
      <c r="C260" s="100"/>
      <c r="D260" s="100"/>
      <c r="E260" s="100"/>
      <c r="F260" s="100"/>
      <c r="G260" s="100"/>
      <c r="H260" s="100"/>
      <c r="I260" s="100"/>
      <c r="J260" s="100"/>
      <c r="K260" s="100"/>
      <c r="L260" s="100"/>
      <c r="M260" s="100"/>
      <c r="N260" s="100"/>
      <c r="O260" s="100"/>
      <c r="P260" s="100"/>
      <c r="Q260" s="100"/>
      <c r="R260" s="100"/>
      <c r="S260" s="100"/>
      <c r="T260" s="100"/>
      <c r="U260" s="100"/>
      <c r="V260" s="100"/>
      <c r="W260" s="100"/>
      <c r="X260" s="100"/>
      <c r="Y260" s="100"/>
      <c r="Z260" s="100"/>
    </row>
    <row r="261" spans="1:26" s="1" customFormat="1" ht="17.399999999999999" customHeight="1" x14ac:dyDescent="0.3">
      <c r="A261" s="100"/>
      <c r="B261" s="100"/>
      <c r="C261" s="100"/>
      <c r="D261" s="100"/>
      <c r="E261" s="100"/>
      <c r="F261" s="100"/>
      <c r="G261" s="100"/>
      <c r="H261" s="100"/>
      <c r="I261" s="100"/>
      <c r="J261" s="100"/>
      <c r="K261" s="100"/>
      <c r="L261" s="100"/>
      <c r="M261" s="100"/>
      <c r="N261" s="100"/>
      <c r="O261" s="100"/>
      <c r="P261" s="100"/>
      <c r="Q261" s="100"/>
      <c r="R261" s="100"/>
      <c r="S261" s="100"/>
      <c r="T261" s="100"/>
      <c r="U261" s="100"/>
      <c r="V261" s="100"/>
      <c r="W261" s="100"/>
      <c r="X261" s="100"/>
      <c r="Y261" s="100"/>
      <c r="Z261" s="100"/>
    </row>
    <row r="262" spans="1:26" s="1" customFormat="1" ht="17.399999999999999" customHeight="1" x14ac:dyDescent="0.3">
      <c r="A262" s="100"/>
      <c r="B262" s="100"/>
      <c r="C262" s="100"/>
      <c r="D262" s="100"/>
      <c r="E262" s="100"/>
      <c r="F262" s="100"/>
      <c r="G262" s="100"/>
      <c r="H262" s="100"/>
      <c r="I262" s="100"/>
      <c r="J262" s="100"/>
      <c r="K262" s="100"/>
      <c r="L262" s="100"/>
      <c r="M262" s="100"/>
      <c r="N262" s="100"/>
      <c r="O262" s="100"/>
      <c r="P262" s="100"/>
      <c r="Q262" s="100"/>
      <c r="R262" s="100"/>
      <c r="S262" s="100"/>
      <c r="T262" s="100"/>
      <c r="U262" s="100"/>
      <c r="V262" s="100"/>
      <c r="W262" s="100"/>
      <c r="X262" s="100"/>
      <c r="Y262" s="100"/>
      <c r="Z262" s="100"/>
    </row>
    <row r="263" spans="1:26" s="1" customFormat="1" ht="17.399999999999999" customHeight="1" x14ac:dyDescent="0.3">
      <c r="A263" s="100"/>
      <c r="B263" s="100"/>
      <c r="C263" s="100"/>
      <c r="D263" s="100"/>
      <c r="E263" s="100"/>
      <c r="F263" s="100"/>
      <c r="G263" s="100"/>
      <c r="H263" s="100"/>
      <c r="I263" s="100"/>
      <c r="J263" s="100"/>
      <c r="K263" s="100"/>
      <c r="L263" s="100"/>
      <c r="M263" s="100"/>
      <c r="N263" s="100"/>
      <c r="O263" s="100"/>
      <c r="P263" s="100"/>
      <c r="Q263" s="100"/>
      <c r="R263" s="100"/>
      <c r="S263" s="100"/>
      <c r="T263" s="100"/>
      <c r="U263" s="100"/>
      <c r="V263" s="100"/>
      <c r="W263" s="100"/>
      <c r="X263" s="100"/>
      <c r="Y263" s="100"/>
      <c r="Z263" s="100"/>
    </row>
    <row r="264" spans="1:26" s="1" customFormat="1" ht="17.399999999999999" customHeight="1" x14ac:dyDescent="0.3">
      <c r="A264" s="100"/>
      <c r="B264" s="100"/>
      <c r="C264" s="100"/>
      <c r="D264" s="100"/>
      <c r="E264" s="100"/>
      <c r="F264" s="100"/>
      <c r="G264" s="100"/>
      <c r="H264" s="100"/>
      <c r="I264" s="100"/>
      <c r="J264" s="100"/>
      <c r="K264" s="100"/>
      <c r="L264" s="100"/>
      <c r="M264" s="100"/>
      <c r="N264" s="100"/>
      <c r="O264" s="100"/>
      <c r="P264" s="100"/>
      <c r="Q264" s="100"/>
      <c r="R264" s="100"/>
      <c r="S264" s="100"/>
      <c r="T264" s="100"/>
      <c r="U264" s="100"/>
      <c r="V264" s="100"/>
      <c r="W264" s="100"/>
      <c r="X264" s="100"/>
      <c r="Y264" s="100"/>
      <c r="Z264" s="100"/>
    </row>
    <row r="265" spans="1:26" s="1" customFormat="1" ht="17.399999999999999" customHeight="1" x14ac:dyDescent="0.3">
      <c r="A265" s="100"/>
      <c r="B265" s="100"/>
      <c r="C265" s="100"/>
      <c r="D265" s="100"/>
      <c r="E265" s="100"/>
      <c r="F265" s="100"/>
      <c r="G265" s="100"/>
      <c r="H265" s="100"/>
      <c r="I265" s="100"/>
      <c r="J265" s="100"/>
      <c r="K265" s="100"/>
      <c r="L265" s="100"/>
      <c r="M265" s="100"/>
      <c r="N265" s="100"/>
      <c r="O265" s="100"/>
      <c r="P265" s="100"/>
      <c r="Q265" s="100"/>
      <c r="R265" s="100"/>
      <c r="S265" s="100"/>
      <c r="T265" s="100"/>
      <c r="U265" s="100"/>
      <c r="V265" s="100"/>
      <c r="W265" s="100"/>
      <c r="X265" s="100"/>
      <c r="Y265" s="100"/>
      <c r="Z265" s="100"/>
    </row>
    <row r="266" spans="1:26" s="1" customFormat="1" ht="17.399999999999999" customHeight="1" x14ac:dyDescent="0.3">
      <c r="A266" s="100"/>
      <c r="B266" s="100"/>
      <c r="C266" s="100"/>
      <c r="D266" s="100"/>
      <c r="E266" s="100"/>
      <c r="F266" s="100"/>
      <c r="G266" s="100"/>
      <c r="H266" s="100"/>
      <c r="I266" s="100"/>
      <c r="J266" s="100"/>
      <c r="K266" s="100"/>
      <c r="L266" s="100"/>
      <c r="M266" s="100"/>
      <c r="N266" s="100"/>
      <c r="O266" s="100"/>
      <c r="P266" s="100"/>
      <c r="Q266" s="100"/>
      <c r="R266" s="100"/>
      <c r="S266" s="100"/>
      <c r="T266" s="100"/>
      <c r="U266" s="100"/>
      <c r="V266" s="100"/>
      <c r="W266" s="100"/>
      <c r="X266" s="100"/>
      <c r="Y266" s="100"/>
      <c r="Z266" s="100"/>
    </row>
    <row r="267" spans="1:26" s="1" customFormat="1" ht="17.399999999999999" customHeight="1" x14ac:dyDescent="0.3">
      <c r="A267" s="100"/>
      <c r="B267" s="100"/>
      <c r="C267" s="100"/>
      <c r="D267" s="100"/>
      <c r="E267" s="100"/>
      <c r="F267" s="100"/>
      <c r="G267" s="100"/>
      <c r="H267" s="100"/>
      <c r="I267" s="100"/>
      <c r="J267" s="100"/>
      <c r="K267" s="100"/>
      <c r="L267" s="100"/>
      <c r="M267" s="100"/>
      <c r="N267" s="100"/>
      <c r="O267" s="100"/>
      <c r="P267" s="100"/>
      <c r="Q267" s="100"/>
      <c r="R267" s="100"/>
      <c r="S267" s="100"/>
      <c r="T267" s="100"/>
      <c r="U267" s="100"/>
      <c r="V267" s="100"/>
      <c r="W267" s="100"/>
      <c r="X267" s="100"/>
      <c r="Y267" s="100"/>
      <c r="Z267" s="100"/>
    </row>
    <row r="268" spans="1:26" s="1" customFormat="1" ht="17.399999999999999" customHeight="1" x14ac:dyDescent="0.3">
      <c r="A268" s="100"/>
      <c r="B268" s="100"/>
      <c r="C268" s="100"/>
      <c r="D268" s="100"/>
      <c r="E268" s="100"/>
      <c r="F268" s="100"/>
      <c r="G268" s="100"/>
      <c r="H268" s="100"/>
      <c r="I268" s="100"/>
      <c r="J268" s="100"/>
      <c r="K268" s="100"/>
      <c r="L268" s="100"/>
      <c r="M268" s="100"/>
      <c r="N268" s="100"/>
      <c r="O268" s="100"/>
      <c r="P268" s="100"/>
      <c r="Q268" s="100"/>
      <c r="R268" s="100"/>
      <c r="S268" s="100"/>
      <c r="T268" s="100"/>
      <c r="U268" s="100"/>
      <c r="V268" s="100"/>
      <c r="W268" s="100"/>
      <c r="X268" s="100"/>
      <c r="Y268" s="100"/>
      <c r="Z268" s="100"/>
    </row>
    <row r="269" spans="1:26" s="1" customFormat="1" ht="17.399999999999999" customHeight="1" x14ac:dyDescent="0.3">
      <c r="A269" s="100"/>
      <c r="B269" s="100"/>
      <c r="C269" s="100"/>
      <c r="D269" s="100"/>
      <c r="E269" s="100"/>
      <c r="F269" s="100"/>
      <c r="G269" s="100"/>
      <c r="H269" s="100"/>
      <c r="I269" s="100"/>
      <c r="J269" s="100"/>
      <c r="K269" s="100"/>
      <c r="L269" s="100"/>
      <c r="M269" s="100"/>
      <c r="N269" s="100"/>
      <c r="O269" s="100"/>
      <c r="P269" s="100"/>
      <c r="Q269" s="100"/>
      <c r="R269" s="100"/>
      <c r="S269" s="100"/>
      <c r="T269" s="100"/>
      <c r="U269" s="100"/>
      <c r="V269" s="100"/>
      <c r="W269" s="100"/>
      <c r="X269" s="100"/>
      <c r="Y269" s="100"/>
      <c r="Z269" s="100"/>
    </row>
    <row r="270" spans="1:26" s="1" customFormat="1" ht="17.399999999999999" customHeight="1" x14ac:dyDescent="0.3">
      <c r="A270" s="100"/>
      <c r="B270" s="100"/>
      <c r="C270" s="100"/>
      <c r="D270" s="100"/>
      <c r="E270" s="100"/>
      <c r="F270" s="100"/>
      <c r="G270" s="100"/>
      <c r="H270" s="100"/>
      <c r="I270" s="100"/>
      <c r="J270" s="100"/>
      <c r="K270" s="100"/>
      <c r="L270" s="100"/>
      <c r="M270" s="100"/>
      <c r="N270" s="100"/>
      <c r="O270" s="100"/>
      <c r="P270" s="100"/>
      <c r="Q270" s="100"/>
      <c r="R270" s="100"/>
      <c r="S270" s="100"/>
      <c r="T270" s="100"/>
      <c r="U270" s="100"/>
      <c r="V270" s="100"/>
      <c r="W270" s="100"/>
      <c r="X270" s="100"/>
      <c r="Y270" s="100"/>
      <c r="Z270" s="100"/>
    </row>
    <row r="271" spans="1:26" s="1" customFormat="1" ht="17.399999999999999" customHeight="1" x14ac:dyDescent="0.3">
      <c r="A271" s="100"/>
      <c r="B271" s="100"/>
      <c r="C271" s="100"/>
      <c r="D271" s="100"/>
      <c r="E271" s="100"/>
      <c r="F271" s="100"/>
      <c r="G271" s="100"/>
      <c r="H271" s="100"/>
      <c r="I271" s="100"/>
      <c r="J271" s="100"/>
      <c r="K271" s="100"/>
      <c r="L271" s="100"/>
      <c r="M271" s="100"/>
      <c r="N271" s="100"/>
      <c r="O271" s="100"/>
      <c r="P271" s="100"/>
      <c r="Q271" s="100"/>
      <c r="R271" s="100"/>
      <c r="S271" s="100"/>
      <c r="T271" s="100"/>
      <c r="U271" s="100"/>
      <c r="V271" s="100"/>
      <c r="W271" s="100"/>
      <c r="X271" s="100"/>
      <c r="Y271" s="100"/>
      <c r="Z271" s="100"/>
    </row>
    <row r="272" spans="1:26" s="1" customFormat="1" ht="17.399999999999999" customHeight="1" x14ac:dyDescent="0.3">
      <c r="A272" s="100"/>
      <c r="B272" s="100"/>
      <c r="C272" s="100"/>
      <c r="D272" s="100"/>
      <c r="E272" s="100"/>
      <c r="F272" s="100"/>
      <c r="G272" s="100"/>
      <c r="H272" s="100"/>
      <c r="I272" s="100"/>
      <c r="J272" s="100"/>
      <c r="K272" s="100"/>
      <c r="L272" s="100"/>
      <c r="M272" s="100"/>
      <c r="N272" s="100"/>
      <c r="O272" s="100"/>
      <c r="P272" s="100"/>
      <c r="Q272" s="100"/>
      <c r="R272" s="100"/>
      <c r="S272" s="100"/>
      <c r="T272" s="100"/>
      <c r="U272" s="100"/>
      <c r="V272" s="100"/>
      <c r="W272" s="100"/>
      <c r="X272" s="100"/>
      <c r="Y272" s="100"/>
      <c r="Z272" s="100"/>
    </row>
    <row r="273" spans="1:26" s="1" customFormat="1" ht="17.399999999999999" customHeight="1" x14ac:dyDescent="0.3">
      <c r="A273" s="100"/>
      <c r="B273" s="100"/>
      <c r="C273" s="100"/>
      <c r="D273" s="100"/>
      <c r="E273" s="100"/>
      <c r="F273" s="100"/>
      <c r="G273" s="100"/>
      <c r="H273" s="100"/>
      <c r="I273" s="100"/>
      <c r="J273" s="100"/>
      <c r="K273" s="100"/>
      <c r="L273" s="100"/>
      <c r="M273" s="100"/>
      <c r="N273" s="100"/>
      <c r="O273" s="100"/>
      <c r="P273" s="100"/>
      <c r="Q273" s="100"/>
      <c r="R273" s="100"/>
      <c r="S273" s="100"/>
      <c r="T273" s="100"/>
      <c r="U273" s="100"/>
      <c r="V273" s="100"/>
      <c r="W273" s="100"/>
      <c r="X273" s="100"/>
      <c r="Y273" s="100"/>
      <c r="Z273" s="100"/>
    </row>
    <row r="274" spans="1:26" s="1" customFormat="1" ht="17.399999999999999" customHeight="1" x14ac:dyDescent="0.3">
      <c r="A274" s="100"/>
      <c r="B274" s="100"/>
      <c r="C274" s="100"/>
      <c r="D274" s="100"/>
      <c r="E274" s="100"/>
      <c r="F274" s="100"/>
      <c r="G274" s="100"/>
      <c r="H274" s="100"/>
      <c r="I274" s="100"/>
      <c r="J274" s="100"/>
      <c r="K274" s="100"/>
      <c r="L274" s="100"/>
      <c r="M274" s="100"/>
      <c r="N274" s="100"/>
      <c r="O274" s="100"/>
      <c r="P274" s="100"/>
      <c r="Q274" s="100"/>
      <c r="R274" s="100"/>
      <c r="S274" s="100"/>
      <c r="T274" s="100"/>
      <c r="U274" s="100"/>
      <c r="V274" s="100"/>
      <c r="W274" s="100"/>
      <c r="X274" s="100"/>
      <c r="Y274" s="100"/>
      <c r="Z274" s="100"/>
    </row>
    <row r="275" spans="1:26" s="1" customFormat="1" ht="17.399999999999999" customHeight="1" x14ac:dyDescent="0.3">
      <c r="A275" s="100"/>
      <c r="B275" s="100"/>
      <c r="C275" s="100"/>
      <c r="D275" s="100"/>
      <c r="E275" s="100"/>
      <c r="F275" s="100"/>
      <c r="G275" s="100"/>
      <c r="H275" s="100"/>
      <c r="I275" s="100"/>
      <c r="J275" s="100"/>
      <c r="K275" s="100"/>
      <c r="L275" s="100"/>
      <c r="M275" s="100"/>
      <c r="N275" s="100"/>
      <c r="O275" s="100"/>
      <c r="P275" s="100"/>
      <c r="Q275" s="100"/>
      <c r="R275" s="100"/>
      <c r="S275" s="100"/>
      <c r="T275" s="100"/>
      <c r="U275" s="100"/>
      <c r="V275" s="100"/>
      <c r="W275" s="100"/>
      <c r="X275" s="100"/>
      <c r="Y275" s="100"/>
      <c r="Z275" s="100"/>
    </row>
    <row r="276" spans="1:26" s="1" customFormat="1" ht="17.399999999999999" customHeight="1" x14ac:dyDescent="0.3">
      <c r="A276" s="100"/>
      <c r="B276" s="100"/>
      <c r="C276" s="100"/>
      <c r="D276" s="100"/>
      <c r="E276" s="100"/>
      <c r="F276" s="100"/>
      <c r="G276" s="100"/>
      <c r="H276" s="100"/>
      <c r="I276" s="100"/>
      <c r="J276" s="100"/>
      <c r="K276" s="100"/>
      <c r="L276" s="100"/>
      <c r="M276" s="100"/>
      <c r="N276" s="100"/>
      <c r="O276" s="100"/>
      <c r="P276" s="100"/>
      <c r="Q276" s="100"/>
      <c r="R276" s="100"/>
      <c r="S276" s="100"/>
      <c r="T276" s="100"/>
      <c r="U276" s="100"/>
      <c r="V276" s="100"/>
      <c r="W276" s="100"/>
      <c r="X276" s="100"/>
      <c r="Y276" s="100"/>
      <c r="Z276" s="100"/>
    </row>
    <row r="277" spans="1:26" s="1" customFormat="1" ht="17.399999999999999" customHeight="1" x14ac:dyDescent="0.3">
      <c r="A277" s="100"/>
      <c r="B277" s="100"/>
      <c r="C277" s="100"/>
      <c r="D277" s="100"/>
      <c r="E277" s="100"/>
      <c r="F277" s="100"/>
      <c r="G277" s="100"/>
      <c r="H277" s="100"/>
      <c r="I277" s="100"/>
      <c r="J277" s="100"/>
      <c r="K277" s="100"/>
      <c r="L277" s="100"/>
      <c r="M277" s="100"/>
      <c r="N277" s="100"/>
      <c r="O277" s="100"/>
      <c r="P277" s="100"/>
      <c r="Q277" s="100"/>
      <c r="R277" s="100"/>
      <c r="S277" s="100"/>
      <c r="T277" s="100"/>
      <c r="U277" s="100"/>
      <c r="V277" s="100"/>
      <c r="W277" s="100"/>
      <c r="X277" s="100"/>
      <c r="Y277" s="100"/>
      <c r="Z277" s="100"/>
    </row>
    <row r="278" spans="1:26" s="1" customFormat="1" ht="17.399999999999999" customHeight="1" x14ac:dyDescent="0.3">
      <c r="A278" s="100"/>
      <c r="B278" s="100"/>
      <c r="C278" s="100"/>
      <c r="D278" s="100"/>
      <c r="E278" s="100"/>
      <c r="F278" s="100"/>
      <c r="G278" s="100"/>
      <c r="H278" s="100"/>
      <c r="I278" s="100"/>
      <c r="J278" s="100"/>
      <c r="K278" s="100"/>
      <c r="L278" s="100"/>
      <c r="M278" s="100"/>
      <c r="N278" s="100"/>
      <c r="O278" s="100"/>
      <c r="P278" s="100"/>
      <c r="Q278" s="100"/>
      <c r="R278" s="100"/>
      <c r="S278" s="100"/>
      <c r="T278" s="100"/>
      <c r="U278" s="100"/>
      <c r="V278" s="100"/>
      <c r="W278" s="100"/>
      <c r="X278" s="100"/>
      <c r="Y278" s="100"/>
      <c r="Z278" s="100"/>
    </row>
    <row r="279" spans="1:26" s="1" customFormat="1" ht="17.399999999999999" customHeight="1" x14ac:dyDescent="0.3">
      <c r="A279" s="100"/>
      <c r="B279" s="100"/>
      <c r="C279" s="100"/>
      <c r="D279" s="100"/>
      <c r="E279" s="100"/>
      <c r="F279" s="100"/>
      <c r="G279" s="100"/>
      <c r="H279" s="100"/>
      <c r="I279" s="100"/>
      <c r="J279" s="100"/>
      <c r="K279" s="100"/>
      <c r="L279" s="100"/>
      <c r="M279" s="100"/>
      <c r="N279" s="100"/>
      <c r="O279" s="100"/>
      <c r="P279" s="100"/>
      <c r="Q279" s="100"/>
      <c r="R279" s="100"/>
      <c r="S279" s="100"/>
      <c r="T279" s="100"/>
      <c r="U279" s="100"/>
      <c r="V279" s="100"/>
      <c r="W279" s="100"/>
      <c r="X279" s="100"/>
      <c r="Y279" s="100"/>
      <c r="Z279" s="100"/>
    </row>
    <row r="280" spans="1:26" s="1" customFormat="1" ht="17.399999999999999" customHeight="1" x14ac:dyDescent="0.3">
      <c r="A280" s="100"/>
      <c r="B280" s="100"/>
      <c r="C280" s="100"/>
      <c r="D280" s="100"/>
      <c r="E280" s="100"/>
      <c r="F280" s="100"/>
      <c r="G280" s="100"/>
      <c r="H280" s="100"/>
      <c r="I280" s="100"/>
      <c r="J280" s="100"/>
      <c r="K280" s="100"/>
      <c r="L280" s="100"/>
      <c r="M280" s="100"/>
      <c r="N280" s="100"/>
      <c r="O280" s="100"/>
      <c r="P280" s="100"/>
      <c r="Q280" s="100"/>
      <c r="R280" s="100"/>
      <c r="S280" s="100"/>
      <c r="T280" s="100"/>
      <c r="U280" s="100"/>
      <c r="V280" s="100"/>
      <c r="W280" s="100"/>
      <c r="X280" s="100"/>
      <c r="Y280" s="100"/>
      <c r="Z280" s="100"/>
    </row>
    <row r="281" spans="1:26" s="1" customFormat="1" ht="17.399999999999999" customHeight="1" x14ac:dyDescent="0.3">
      <c r="A281" s="100"/>
      <c r="B281" s="100"/>
      <c r="C281" s="100"/>
      <c r="D281" s="100"/>
      <c r="E281" s="100"/>
      <c r="F281" s="100"/>
      <c r="G281" s="100"/>
      <c r="H281" s="100"/>
      <c r="I281" s="100"/>
      <c r="J281" s="100"/>
      <c r="K281" s="100"/>
      <c r="L281" s="100"/>
      <c r="M281" s="100"/>
      <c r="N281" s="100"/>
      <c r="O281" s="100"/>
      <c r="P281" s="100"/>
      <c r="Q281" s="100"/>
      <c r="R281" s="100"/>
      <c r="S281" s="100"/>
      <c r="T281" s="100"/>
      <c r="U281" s="100"/>
      <c r="V281" s="100"/>
      <c r="W281" s="100"/>
      <c r="X281" s="100"/>
      <c r="Y281" s="100"/>
      <c r="Z281" s="100"/>
    </row>
    <row r="282" spans="1:26" s="1" customFormat="1" ht="17.399999999999999" customHeight="1" x14ac:dyDescent="0.3">
      <c r="A282" s="100"/>
      <c r="B282" s="100"/>
      <c r="C282" s="100"/>
      <c r="D282" s="100"/>
      <c r="E282" s="100"/>
      <c r="F282" s="100"/>
      <c r="G282" s="100"/>
      <c r="H282" s="100"/>
      <c r="I282" s="100"/>
      <c r="J282" s="100"/>
      <c r="K282" s="100"/>
      <c r="L282" s="100"/>
      <c r="M282" s="100"/>
      <c r="N282" s="100"/>
      <c r="O282" s="100"/>
      <c r="P282" s="100"/>
      <c r="Q282" s="100"/>
      <c r="R282" s="100"/>
      <c r="S282" s="100"/>
      <c r="T282" s="100"/>
      <c r="U282" s="100"/>
      <c r="V282" s="100"/>
      <c r="W282" s="100"/>
      <c r="X282" s="100"/>
      <c r="Y282" s="100"/>
      <c r="Z282" s="100"/>
    </row>
    <row r="283" spans="1:26" s="1" customFormat="1" ht="17.399999999999999" customHeight="1" x14ac:dyDescent="0.3">
      <c r="A283" s="100"/>
      <c r="B283" s="100"/>
      <c r="C283" s="100"/>
      <c r="D283" s="100"/>
      <c r="E283" s="100"/>
      <c r="F283" s="100"/>
      <c r="G283" s="100"/>
      <c r="H283" s="100"/>
      <c r="I283" s="100"/>
      <c r="J283" s="100"/>
      <c r="K283" s="100"/>
      <c r="L283" s="100"/>
      <c r="M283" s="100"/>
      <c r="N283" s="100"/>
      <c r="O283" s="100"/>
      <c r="P283" s="100"/>
      <c r="Q283" s="100"/>
      <c r="R283" s="100"/>
      <c r="S283" s="100"/>
      <c r="T283" s="100"/>
      <c r="U283" s="100"/>
      <c r="V283" s="100"/>
      <c r="W283" s="100"/>
      <c r="X283" s="100"/>
      <c r="Y283" s="100"/>
      <c r="Z283" s="100"/>
    </row>
    <row r="284" spans="1:26" s="1" customFormat="1" ht="17.399999999999999" customHeight="1" x14ac:dyDescent="0.3">
      <c r="A284" s="100"/>
      <c r="B284" s="100"/>
      <c r="C284" s="100"/>
      <c r="D284" s="100"/>
      <c r="E284" s="100"/>
      <c r="F284" s="100"/>
      <c r="G284" s="100"/>
      <c r="H284" s="100"/>
      <c r="I284" s="100"/>
      <c r="J284" s="100"/>
      <c r="K284" s="100"/>
      <c r="L284" s="100"/>
      <c r="M284" s="100"/>
      <c r="N284" s="100"/>
      <c r="O284" s="100"/>
      <c r="P284" s="100"/>
      <c r="Q284" s="100"/>
      <c r="R284" s="100"/>
      <c r="S284" s="100"/>
      <c r="T284" s="100"/>
      <c r="U284" s="100"/>
      <c r="V284" s="100"/>
      <c r="W284" s="100"/>
      <c r="X284" s="100"/>
      <c r="Y284" s="100"/>
      <c r="Z284" s="100"/>
    </row>
    <row r="285" spans="1:26" s="1" customFormat="1" ht="17.399999999999999" customHeight="1" x14ac:dyDescent="0.3">
      <c r="A285" s="100"/>
      <c r="B285" s="100"/>
      <c r="C285" s="100"/>
      <c r="D285" s="100"/>
      <c r="E285" s="100"/>
      <c r="F285" s="100"/>
      <c r="G285" s="100"/>
      <c r="H285" s="100"/>
      <c r="I285" s="100"/>
      <c r="J285" s="100"/>
      <c r="K285" s="100"/>
      <c r="L285" s="100"/>
      <c r="M285" s="100"/>
      <c r="N285" s="100"/>
      <c r="O285" s="100"/>
      <c r="P285" s="100"/>
      <c r="Q285" s="100"/>
      <c r="R285" s="100"/>
      <c r="S285" s="100"/>
      <c r="T285" s="100"/>
      <c r="U285" s="100"/>
      <c r="V285" s="100"/>
      <c r="W285" s="100"/>
      <c r="X285" s="100"/>
      <c r="Y285" s="100"/>
      <c r="Z285" s="100"/>
    </row>
    <row r="286" spans="1:26" s="1" customFormat="1" ht="17.399999999999999" customHeight="1" x14ac:dyDescent="0.3">
      <c r="A286" s="100"/>
      <c r="B286" s="100"/>
      <c r="C286" s="100"/>
      <c r="D286" s="100"/>
      <c r="E286" s="100"/>
      <c r="F286" s="100"/>
      <c r="G286" s="100"/>
      <c r="H286" s="100"/>
      <c r="I286" s="100"/>
      <c r="J286" s="100"/>
      <c r="K286" s="100"/>
      <c r="L286" s="100"/>
      <c r="M286" s="100"/>
      <c r="N286" s="100"/>
      <c r="O286" s="100"/>
      <c r="P286" s="100"/>
      <c r="Q286" s="100"/>
      <c r="R286" s="100"/>
      <c r="S286" s="100"/>
      <c r="T286" s="100"/>
      <c r="U286" s="100"/>
      <c r="V286" s="100"/>
      <c r="W286" s="100"/>
      <c r="X286" s="100"/>
      <c r="Y286" s="100"/>
      <c r="Z286" s="100"/>
    </row>
    <row r="287" spans="1:26" s="1" customFormat="1" ht="17.399999999999999" customHeight="1" x14ac:dyDescent="0.3">
      <c r="A287" s="100"/>
      <c r="B287" s="100"/>
      <c r="C287" s="100"/>
      <c r="D287" s="100"/>
      <c r="E287" s="100"/>
      <c r="F287" s="100"/>
      <c r="G287" s="100"/>
      <c r="H287" s="100"/>
      <c r="I287" s="100"/>
      <c r="J287" s="100"/>
      <c r="K287" s="100"/>
      <c r="L287" s="100"/>
      <c r="M287" s="100"/>
      <c r="N287" s="100"/>
      <c r="O287" s="100"/>
      <c r="P287" s="100"/>
      <c r="Q287" s="100"/>
      <c r="R287" s="100"/>
      <c r="S287" s="100"/>
      <c r="T287" s="100"/>
      <c r="U287" s="100"/>
      <c r="V287" s="100"/>
      <c r="W287" s="100"/>
      <c r="X287" s="100"/>
      <c r="Y287" s="100"/>
      <c r="Z287" s="100"/>
    </row>
    <row r="288" spans="1:26" s="1" customFormat="1" ht="17.399999999999999" customHeight="1" x14ac:dyDescent="0.3">
      <c r="A288" s="100"/>
      <c r="B288" s="100"/>
      <c r="C288" s="100"/>
      <c r="D288" s="100"/>
      <c r="E288" s="100"/>
      <c r="F288" s="100"/>
      <c r="G288" s="100"/>
      <c r="H288" s="100"/>
      <c r="I288" s="100"/>
      <c r="J288" s="100"/>
      <c r="K288" s="100"/>
      <c r="L288" s="100"/>
      <c r="M288" s="100"/>
      <c r="N288" s="100"/>
      <c r="O288" s="100"/>
      <c r="P288" s="100"/>
      <c r="Q288" s="100"/>
      <c r="R288" s="100"/>
      <c r="S288" s="100"/>
      <c r="T288" s="100"/>
      <c r="U288" s="100"/>
      <c r="V288" s="100"/>
      <c r="W288" s="100"/>
      <c r="X288" s="100"/>
      <c r="Y288" s="100"/>
      <c r="Z288" s="100"/>
    </row>
    <row r="289" spans="1:26" s="1" customFormat="1" ht="17.399999999999999" customHeight="1" x14ac:dyDescent="0.3">
      <c r="A289" s="100"/>
      <c r="B289" s="100"/>
      <c r="C289" s="100"/>
      <c r="D289" s="100"/>
      <c r="E289" s="100"/>
      <c r="F289" s="100"/>
      <c r="G289" s="100"/>
      <c r="H289" s="100"/>
      <c r="I289" s="100"/>
      <c r="J289" s="100"/>
      <c r="K289" s="100"/>
      <c r="L289" s="100"/>
      <c r="M289" s="100"/>
      <c r="N289" s="100"/>
      <c r="O289" s="100"/>
      <c r="P289" s="100"/>
      <c r="Q289" s="100"/>
      <c r="R289" s="100"/>
      <c r="S289" s="100"/>
      <c r="T289" s="100"/>
      <c r="U289" s="100"/>
      <c r="V289" s="100"/>
      <c r="W289" s="100"/>
      <c r="X289" s="100"/>
      <c r="Y289" s="100"/>
      <c r="Z289" s="100"/>
    </row>
    <row r="290" spans="1:26" s="1" customFormat="1" ht="17.399999999999999" customHeight="1" x14ac:dyDescent="0.3">
      <c r="A290" s="100"/>
      <c r="B290" s="100"/>
      <c r="C290" s="100"/>
      <c r="D290" s="100"/>
      <c r="E290" s="100"/>
      <c r="F290" s="100"/>
      <c r="G290" s="100"/>
      <c r="H290" s="100"/>
      <c r="I290" s="100"/>
      <c r="J290" s="100"/>
      <c r="K290" s="100"/>
      <c r="L290" s="100"/>
      <c r="M290" s="100"/>
      <c r="N290" s="100"/>
      <c r="O290" s="100"/>
      <c r="P290" s="100"/>
      <c r="Q290" s="100"/>
      <c r="R290" s="100"/>
      <c r="S290" s="100"/>
      <c r="T290" s="100"/>
      <c r="U290" s="100"/>
      <c r="V290" s="100"/>
      <c r="W290" s="100"/>
      <c r="X290" s="100"/>
      <c r="Y290" s="100"/>
      <c r="Z290" s="100"/>
    </row>
    <row r="291" spans="1:26" s="1" customFormat="1" ht="17.399999999999999" customHeight="1" x14ac:dyDescent="0.3">
      <c r="A291" s="100"/>
      <c r="B291" s="100"/>
      <c r="C291" s="100"/>
      <c r="D291" s="100"/>
      <c r="E291" s="100"/>
      <c r="F291" s="100"/>
      <c r="G291" s="100"/>
      <c r="H291" s="100"/>
      <c r="I291" s="100"/>
      <c r="J291" s="100"/>
      <c r="K291" s="100"/>
      <c r="L291" s="100"/>
      <c r="M291" s="100"/>
      <c r="N291" s="100"/>
      <c r="O291" s="100"/>
      <c r="P291" s="100"/>
      <c r="Q291" s="100"/>
      <c r="R291" s="100"/>
      <c r="S291" s="100"/>
      <c r="T291" s="100"/>
      <c r="U291" s="100"/>
      <c r="V291" s="100"/>
      <c r="W291" s="100"/>
      <c r="X291" s="100"/>
      <c r="Y291" s="100"/>
      <c r="Z291" s="100"/>
    </row>
    <row r="292" spans="1:26" s="1" customFormat="1" ht="17.399999999999999" customHeight="1" x14ac:dyDescent="0.3">
      <c r="A292" s="100"/>
      <c r="B292" s="100"/>
      <c r="C292" s="100"/>
      <c r="D292" s="100"/>
      <c r="E292" s="100"/>
      <c r="F292" s="100"/>
      <c r="G292" s="100"/>
      <c r="H292" s="100"/>
      <c r="I292" s="100"/>
      <c r="J292" s="100"/>
      <c r="K292" s="100"/>
      <c r="L292" s="100"/>
      <c r="M292" s="100"/>
      <c r="N292" s="100"/>
      <c r="O292" s="100"/>
      <c r="P292" s="100"/>
      <c r="Q292" s="100"/>
      <c r="R292" s="100"/>
      <c r="S292" s="100"/>
      <c r="T292" s="100"/>
      <c r="U292" s="100"/>
      <c r="V292" s="100"/>
      <c r="W292" s="100"/>
      <c r="X292" s="100"/>
      <c r="Y292" s="100"/>
      <c r="Z292" s="100"/>
    </row>
    <row r="293" spans="1:26" s="1" customFormat="1" ht="17.399999999999999" customHeight="1" x14ac:dyDescent="0.3">
      <c r="A293" s="100"/>
      <c r="B293" s="100"/>
      <c r="C293" s="100"/>
      <c r="D293" s="100"/>
      <c r="E293" s="100"/>
      <c r="F293" s="100"/>
      <c r="G293" s="100"/>
      <c r="H293" s="100"/>
      <c r="I293" s="100"/>
      <c r="J293" s="100"/>
      <c r="K293" s="100"/>
      <c r="L293" s="100"/>
      <c r="M293" s="100"/>
      <c r="N293" s="100"/>
      <c r="O293" s="100"/>
      <c r="P293" s="100"/>
      <c r="Q293" s="100"/>
      <c r="R293" s="100"/>
      <c r="S293" s="100"/>
      <c r="T293" s="100"/>
      <c r="U293" s="100"/>
      <c r="V293" s="100"/>
      <c r="W293" s="100"/>
      <c r="X293" s="100"/>
      <c r="Y293" s="100"/>
      <c r="Z293" s="100"/>
    </row>
    <row r="294" spans="1:26" s="1" customFormat="1" ht="17.399999999999999" customHeight="1" x14ac:dyDescent="0.3">
      <c r="A294" s="100"/>
      <c r="B294" s="100"/>
      <c r="C294" s="100"/>
      <c r="D294" s="100"/>
      <c r="E294" s="100"/>
      <c r="F294" s="100"/>
      <c r="G294" s="100"/>
      <c r="H294" s="100"/>
      <c r="I294" s="100"/>
      <c r="J294" s="100"/>
      <c r="K294" s="100"/>
      <c r="L294" s="100"/>
      <c r="M294" s="100"/>
      <c r="N294" s="100"/>
      <c r="O294" s="100"/>
      <c r="P294" s="100"/>
      <c r="Q294" s="100"/>
      <c r="R294" s="100"/>
      <c r="S294" s="100"/>
      <c r="T294" s="100"/>
      <c r="U294" s="100"/>
      <c r="V294" s="100"/>
      <c r="W294" s="100"/>
      <c r="X294" s="100"/>
      <c r="Y294" s="100"/>
      <c r="Z294" s="100"/>
    </row>
    <row r="295" spans="1:26" s="1" customFormat="1" ht="17.399999999999999" customHeight="1" x14ac:dyDescent="0.3">
      <c r="A295" s="100"/>
      <c r="B295" s="100"/>
      <c r="C295" s="100"/>
      <c r="D295" s="100"/>
      <c r="E295" s="100"/>
      <c r="F295" s="100"/>
      <c r="G295" s="100"/>
      <c r="H295" s="100"/>
      <c r="I295" s="100"/>
      <c r="J295" s="100"/>
      <c r="K295" s="100"/>
      <c r="L295" s="100"/>
      <c r="M295" s="100"/>
      <c r="N295" s="100"/>
      <c r="O295" s="100"/>
      <c r="P295" s="100"/>
      <c r="Q295" s="100"/>
      <c r="R295" s="100"/>
      <c r="S295" s="100"/>
      <c r="T295" s="100"/>
      <c r="U295" s="100"/>
      <c r="V295" s="100"/>
      <c r="W295" s="100"/>
      <c r="X295" s="100"/>
      <c r="Y295" s="100"/>
      <c r="Z295" s="100"/>
    </row>
    <row r="296" spans="1:26" s="1" customFormat="1" ht="17.399999999999999" customHeight="1" x14ac:dyDescent="0.3">
      <c r="A296" s="100"/>
      <c r="B296" s="100"/>
      <c r="C296" s="100"/>
      <c r="D296" s="100"/>
      <c r="E296" s="100"/>
      <c r="F296" s="100"/>
      <c r="G296" s="100"/>
      <c r="H296" s="100"/>
      <c r="I296" s="100"/>
      <c r="J296" s="100"/>
      <c r="K296" s="100"/>
      <c r="L296" s="100"/>
      <c r="M296" s="100"/>
      <c r="N296" s="100"/>
      <c r="O296" s="100"/>
      <c r="P296" s="100"/>
      <c r="Q296" s="100"/>
      <c r="R296" s="100"/>
      <c r="S296" s="100"/>
      <c r="T296" s="100"/>
      <c r="U296" s="100"/>
      <c r="V296" s="100"/>
      <c r="W296" s="100"/>
      <c r="X296" s="100"/>
      <c r="Y296" s="100"/>
      <c r="Z296" s="100"/>
    </row>
    <row r="297" spans="1:26" s="1" customFormat="1" ht="17.399999999999999" customHeight="1" x14ac:dyDescent="0.3">
      <c r="A297" s="100"/>
      <c r="B297" s="100"/>
      <c r="C297" s="100"/>
      <c r="D297" s="100"/>
      <c r="E297" s="100"/>
      <c r="F297" s="100"/>
      <c r="G297" s="100"/>
      <c r="H297" s="100"/>
      <c r="I297" s="100"/>
      <c r="J297" s="100"/>
      <c r="K297" s="100"/>
      <c r="L297" s="100"/>
      <c r="M297" s="100"/>
      <c r="N297" s="100"/>
      <c r="O297" s="100"/>
      <c r="P297" s="100"/>
      <c r="Q297" s="100"/>
      <c r="R297" s="100"/>
      <c r="S297" s="100"/>
      <c r="T297" s="100"/>
      <c r="U297" s="100"/>
      <c r="V297" s="100"/>
      <c r="W297" s="100"/>
      <c r="X297" s="100"/>
      <c r="Y297" s="100"/>
      <c r="Z297" s="100"/>
    </row>
    <row r="298" spans="1:26" s="1" customFormat="1" ht="17.399999999999999" customHeight="1" x14ac:dyDescent="0.3">
      <c r="A298" s="100"/>
      <c r="B298" s="100"/>
      <c r="C298" s="100"/>
      <c r="D298" s="100"/>
      <c r="E298" s="100"/>
      <c r="F298" s="100"/>
      <c r="G298" s="100"/>
      <c r="H298" s="100"/>
      <c r="I298" s="100"/>
      <c r="J298" s="100"/>
      <c r="K298" s="100"/>
      <c r="L298" s="100"/>
      <c r="M298" s="100"/>
      <c r="N298" s="100"/>
      <c r="O298" s="100"/>
      <c r="P298" s="100"/>
      <c r="Q298" s="100"/>
      <c r="R298" s="100"/>
      <c r="S298" s="100"/>
      <c r="T298" s="100"/>
      <c r="U298" s="100"/>
      <c r="V298" s="100"/>
      <c r="W298" s="100"/>
      <c r="X298" s="100"/>
      <c r="Y298" s="100"/>
      <c r="Z298" s="100"/>
    </row>
    <row r="299" spans="1:26" s="1" customFormat="1" ht="17.399999999999999" customHeight="1" x14ac:dyDescent="0.3">
      <c r="A299" s="100"/>
      <c r="B299" s="100"/>
      <c r="C299" s="100"/>
      <c r="D299" s="100"/>
      <c r="E299" s="100"/>
      <c r="F299" s="100"/>
      <c r="G299" s="100"/>
      <c r="H299" s="100"/>
      <c r="I299" s="100"/>
      <c r="J299" s="100"/>
      <c r="K299" s="100"/>
      <c r="L299" s="100"/>
      <c r="M299" s="100"/>
      <c r="N299" s="100"/>
      <c r="O299" s="100"/>
      <c r="P299" s="100"/>
      <c r="Q299" s="100"/>
      <c r="R299" s="100"/>
      <c r="S299" s="100"/>
      <c r="T299" s="100"/>
      <c r="U299" s="100"/>
      <c r="V299" s="100"/>
      <c r="W299" s="100"/>
      <c r="X299" s="100"/>
      <c r="Y299" s="100"/>
      <c r="Z299" s="100"/>
    </row>
    <row r="300" spans="1:26" s="1" customFormat="1" ht="17.399999999999999" customHeight="1" x14ac:dyDescent="0.3">
      <c r="A300" s="100"/>
      <c r="B300" s="100"/>
      <c r="C300" s="100"/>
      <c r="D300" s="100"/>
      <c r="E300" s="100"/>
      <c r="F300" s="100"/>
      <c r="G300" s="100"/>
      <c r="H300" s="100"/>
      <c r="I300" s="100"/>
      <c r="J300" s="100"/>
      <c r="K300" s="100"/>
      <c r="L300" s="100"/>
      <c r="M300" s="100"/>
      <c r="N300" s="100"/>
      <c r="O300" s="100"/>
      <c r="P300" s="100"/>
      <c r="Q300" s="100"/>
      <c r="R300" s="100"/>
      <c r="S300" s="100"/>
      <c r="T300" s="100"/>
      <c r="U300" s="100"/>
      <c r="V300" s="100"/>
      <c r="W300" s="100"/>
      <c r="X300" s="100"/>
      <c r="Y300" s="100"/>
      <c r="Z300" s="100"/>
    </row>
  </sheetData>
  <sheetProtection algorithmName="SHA-512" hashValue="rLdED08SKyx+kDSz5I9EW73kLyYR5kdk62RiuNtMwMGP2T4+6d4jblhcoDzbT20/ut8bH8LYScFpg1vCtdTYGw==" saltValue="gfBl+HLaBmGDGR1e0lX93Q==" spinCount="100000" sheet="1" objects="1" scenarios="1"/>
  <mergeCells count="12">
    <mergeCell ref="B2:J2"/>
    <mergeCell ref="I51:I52"/>
    <mergeCell ref="J51:N51"/>
    <mergeCell ref="B11:C11"/>
    <mergeCell ref="B6:C6"/>
    <mergeCell ref="B40:C40"/>
    <mergeCell ref="B29:C29"/>
    <mergeCell ref="B34:C34"/>
    <mergeCell ref="B22:C22"/>
    <mergeCell ref="B18:C18"/>
    <mergeCell ref="E51:H51"/>
    <mergeCell ref="B51:D52"/>
  </mergeCells>
  <conditionalFormatting sqref="I51">
    <cfRule type="containsText" dxfId="6" priority="1" operator="containsText" text="Manual Input">
      <formula>NOT(ISERROR(SEARCH("Manual Input",I51)))</formula>
    </cfRule>
  </conditionalFormatting>
  <pageMargins left="0.7" right="0.7" top="0.75" bottom="0.75" header="0" footer="0"/>
  <pageSetup orientation="landscape"/>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02F8EB-4CD5-4358-8F80-101CE19F4AD0}">
  <sheetPr>
    <tabColor theme="1"/>
  </sheetPr>
  <dimension ref="A1:Z300"/>
  <sheetViews>
    <sheetView showGridLines="0" zoomScaleNormal="100" workbookViewId="0">
      <selection activeCell="P11" sqref="P11"/>
    </sheetView>
  </sheetViews>
  <sheetFormatPr defaultColWidth="8.59765625" defaultRowHeight="15" x14ac:dyDescent="0.25"/>
  <cols>
    <col min="1" max="1" width="4.09765625" style="18" customWidth="1"/>
    <col min="2" max="2" width="4.09765625" style="14" customWidth="1"/>
    <col min="3" max="8" width="18.3984375" style="14" customWidth="1"/>
    <col min="9" max="9" width="4.09765625" style="14" customWidth="1"/>
    <col min="10" max="26" width="10.09765625" style="14" customWidth="1"/>
    <col min="27" max="16384" width="8.59765625" style="14"/>
  </cols>
  <sheetData>
    <row r="1" spans="1:26" s="16" customFormat="1" ht="19.95" customHeight="1" x14ac:dyDescent="0.25">
      <c r="A1" s="137"/>
      <c r="B1" s="138"/>
      <c r="C1" s="138"/>
      <c r="D1" s="138"/>
      <c r="E1" s="138"/>
      <c r="F1" s="138"/>
      <c r="G1" s="138"/>
      <c r="H1" s="138"/>
      <c r="I1" s="138"/>
      <c r="J1" s="138"/>
      <c r="K1" s="138"/>
      <c r="L1" s="138"/>
      <c r="M1" s="138"/>
      <c r="N1" s="138"/>
      <c r="O1" s="138"/>
      <c r="P1" s="138"/>
      <c r="Q1" s="138"/>
      <c r="R1" s="138"/>
      <c r="S1" s="138"/>
      <c r="T1" s="138"/>
      <c r="U1" s="138"/>
      <c r="V1" s="138"/>
      <c r="W1" s="138"/>
      <c r="X1" s="138"/>
      <c r="Y1" s="138"/>
      <c r="Z1" s="138"/>
    </row>
    <row r="2" spans="1:26" s="1" customFormat="1" ht="95.1" customHeight="1" x14ac:dyDescent="0.3">
      <c r="A2" s="137"/>
      <c r="B2" s="340" t="s">
        <v>308</v>
      </c>
      <c r="C2" s="384"/>
      <c r="D2" s="384"/>
      <c r="E2" s="384"/>
      <c r="F2" s="384"/>
      <c r="G2" s="384"/>
      <c r="H2" s="384"/>
      <c r="I2" s="385"/>
      <c r="J2" s="140"/>
      <c r="K2" s="140"/>
      <c r="L2" s="140"/>
      <c r="M2" s="140"/>
      <c r="N2" s="140"/>
      <c r="O2" s="140"/>
      <c r="P2" s="140"/>
      <c r="Q2" s="140"/>
      <c r="R2" s="140"/>
      <c r="S2" s="140"/>
      <c r="T2" s="140"/>
      <c r="U2" s="140"/>
      <c r="V2" s="140"/>
      <c r="W2" s="140"/>
      <c r="X2" s="140"/>
      <c r="Y2" s="140"/>
      <c r="Z2" s="140"/>
    </row>
    <row r="3" spans="1:26" s="1" customFormat="1" ht="18" customHeight="1" x14ac:dyDescent="0.3">
      <c r="A3" s="169"/>
      <c r="B3" s="140"/>
      <c r="C3" s="140"/>
      <c r="D3" s="296"/>
      <c r="E3" s="296"/>
      <c r="F3" s="296"/>
      <c r="G3" s="296"/>
      <c r="H3" s="296"/>
      <c r="I3" s="140"/>
      <c r="J3" s="140"/>
      <c r="K3" s="140"/>
      <c r="L3" s="140"/>
      <c r="M3" s="140"/>
      <c r="N3" s="140"/>
      <c r="O3" s="140"/>
      <c r="P3" s="140"/>
      <c r="Q3" s="140"/>
      <c r="R3" s="140"/>
      <c r="S3" s="140"/>
      <c r="T3" s="140"/>
      <c r="U3" s="140"/>
      <c r="V3" s="140"/>
      <c r="W3" s="140"/>
      <c r="X3" s="140"/>
      <c r="Y3" s="140"/>
      <c r="Z3" s="140"/>
    </row>
    <row r="4" spans="1:26" s="1" customFormat="1" ht="18" customHeight="1" x14ac:dyDescent="0.3">
      <c r="A4" s="73"/>
      <c r="B4" s="186"/>
      <c r="C4" s="187"/>
      <c r="D4" s="188"/>
      <c r="E4" s="188"/>
      <c r="F4" s="187"/>
      <c r="G4" s="187"/>
      <c r="H4" s="187"/>
      <c r="I4" s="2"/>
      <c r="J4" s="140"/>
      <c r="K4" s="140"/>
      <c r="L4" s="140"/>
      <c r="M4" s="140"/>
      <c r="N4" s="140"/>
      <c r="O4" s="140"/>
      <c r="P4" s="140"/>
      <c r="Q4" s="140"/>
      <c r="R4" s="140"/>
      <c r="S4" s="140"/>
      <c r="T4" s="140"/>
      <c r="U4" s="140"/>
      <c r="V4" s="140"/>
      <c r="W4" s="140"/>
      <c r="X4" s="140"/>
      <c r="Y4" s="140"/>
      <c r="Z4" s="140"/>
    </row>
    <row r="5" spans="1:26" s="1" customFormat="1" ht="18" customHeight="1" x14ac:dyDescent="0.3">
      <c r="A5" s="73"/>
      <c r="B5" s="189"/>
      <c r="C5" s="190" t="s">
        <v>163</v>
      </c>
      <c r="D5" s="292" t="str">
        <f>IF(inputspi_pt&lt;&gt;"",inputspi_pt,"")</f>
        <v/>
      </c>
      <c r="E5" s="293"/>
      <c r="I5" s="51"/>
      <c r="J5" s="140"/>
      <c r="K5" s="140"/>
      <c r="L5" s="140"/>
      <c r="M5" s="140"/>
      <c r="N5" s="140"/>
      <c r="O5" s="140"/>
      <c r="P5" s="140"/>
      <c r="Q5" s="140"/>
      <c r="R5" s="140"/>
      <c r="S5" s="140"/>
      <c r="T5" s="140"/>
      <c r="U5" s="140"/>
      <c r="V5" s="140"/>
      <c r="W5" s="140"/>
      <c r="X5" s="140"/>
      <c r="Y5" s="140"/>
      <c r="Z5" s="140"/>
    </row>
    <row r="6" spans="1:26" s="1" customFormat="1" ht="18" customHeight="1" x14ac:dyDescent="0.3">
      <c r="A6" s="73"/>
      <c r="B6" s="189"/>
      <c r="C6" s="192"/>
      <c r="D6" s="191"/>
      <c r="E6" s="191"/>
      <c r="F6" s="192"/>
      <c r="G6" s="192"/>
      <c r="H6" s="192"/>
      <c r="I6" s="51"/>
      <c r="J6" s="140"/>
      <c r="K6" s="140"/>
      <c r="L6" s="140"/>
      <c r="M6" s="140"/>
      <c r="N6" s="140"/>
      <c r="O6" s="140"/>
      <c r="P6" s="140"/>
      <c r="Q6" s="140"/>
      <c r="R6" s="140"/>
      <c r="S6" s="140"/>
      <c r="T6" s="140"/>
      <c r="U6" s="140"/>
      <c r="V6" s="140"/>
      <c r="W6" s="140"/>
      <c r="X6" s="140"/>
      <c r="Y6" s="140"/>
      <c r="Z6" s="140"/>
    </row>
    <row r="7" spans="1:26" s="1" customFormat="1" ht="18" customHeight="1" x14ac:dyDescent="0.3">
      <c r="A7" s="228"/>
      <c r="B7" s="50"/>
      <c r="C7" s="193" t="s">
        <v>309</v>
      </c>
      <c r="D7" s="194"/>
      <c r="E7" s="194"/>
      <c r="F7" s="194"/>
      <c r="G7" s="194"/>
      <c r="H7" s="195"/>
      <c r="I7" s="51"/>
      <c r="J7" s="295"/>
      <c r="K7" s="295"/>
      <c r="L7" s="295"/>
      <c r="M7" s="295"/>
      <c r="N7" s="295"/>
      <c r="O7" s="295"/>
      <c r="P7" s="295"/>
      <c r="Q7" s="295"/>
      <c r="R7" s="295"/>
      <c r="S7" s="295"/>
      <c r="T7" s="295"/>
      <c r="U7" s="295"/>
      <c r="V7" s="295"/>
      <c r="W7" s="295"/>
      <c r="X7" s="295"/>
      <c r="Y7" s="295"/>
      <c r="Z7" s="295"/>
    </row>
    <row r="8" spans="1:26" s="1" customFormat="1" ht="18" customHeight="1" x14ac:dyDescent="0.3">
      <c r="A8" s="228"/>
      <c r="B8" s="50"/>
      <c r="C8" s="52"/>
      <c r="D8" s="53"/>
      <c r="E8" s="53"/>
      <c r="F8" s="53"/>
      <c r="G8" s="204"/>
      <c r="H8" s="192"/>
      <c r="I8" s="51"/>
      <c r="J8" s="83"/>
      <c r="K8" s="294"/>
      <c r="L8" s="294"/>
      <c r="M8" s="294"/>
      <c r="N8" s="294"/>
      <c r="O8" s="294"/>
      <c r="P8" s="294"/>
      <c r="Q8" s="294"/>
      <c r="R8" s="294"/>
      <c r="S8" s="294"/>
      <c r="T8" s="294"/>
      <c r="U8" s="294"/>
      <c r="V8" s="294"/>
      <c r="W8" s="294"/>
      <c r="X8" s="294"/>
      <c r="Y8" s="294"/>
      <c r="Z8" s="294"/>
    </row>
    <row r="9" spans="1:26" ht="18" customHeight="1" x14ac:dyDescent="0.3">
      <c r="A9" s="73"/>
      <c r="B9" s="50"/>
      <c r="C9" s="6" t="str">
        <f>CONCATENATE("Total Annual Water Use Baseline (",IF(inputspi_units&lt;&gt;"",INDEX(data_unitan,MATCH(inputspi_units,data_unittyp,0)),"unit"),")")</f>
        <v>Total Annual Water Use Baseline (unit)</v>
      </c>
      <c r="D9" s="6"/>
      <c r="E9" s="203"/>
      <c r="F9" s="203"/>
      <c r="G9" s="204"/>
      <c r="H9" s="205">
        <f>Logic!D391</f>
        <v>0</v>
      </c>
      <c r="I9" s="56"/>
      <c r="J9" s="83"/>
      <c r="K9" s="298"/>
      <c r="L9" s="298"/>
      <c r="M9" s="298"/>
      <c r="N9" s="83"/>
      <c r="O9" s="83"/>
      <c r="P9" s="83"/>
      <c r="Q9" s="83"/>
      <c r="R9" s="83"/>
      <c r="S9" s="83"/>
      <c r="T9" s="83"/>
      <c r="U9" s="83"/>
      <c r="V9" s="83"/>
      <c r="W9" s="83"/>
      <c r="X9" s="83"/>
      <c r="Y9" s="83"/>
      <c r="Z9" s="83"/>
    </row>
    <row r="10" spans="1:26" ht="18" customHeight="1" x14ac:dyDescent="0.3">
      <c r="A10" s="73"/>
      <c r="B10" s="50"/>
      <c r="C10" s="6" t="str">
        <f>CONCATENATE("Total Annual Alternative Water Use (",IF(inputspi_units&lt;&gt;"",INDEX(data_unitan,MATCH(inputspi_units,data_unittyp,0)),"unit"),")")</f>
        <v>Total Annual Alternative Water Use (unit)</v>
      </c>
      <c r="D10" s="6"/>
      <c r="E10" s="203"/>
      <c r="F10" s="203"/>
      <c r="G10" s="204"/>
      <c r="H10" s="205">
        <f>Logic!F391</f>
        <v>0</v>
      </c>
      <c r="I10" s="56"/>
      <c r="J10" s="83"/>
      <c r="K10" s="298"/>
      <c r="L10" s="298"/>
      <c r="M10" s="298"/>
      <c r="N10" s="83"/>
      <c r="O10" s="83"/>
      <c r="P10" s="83"/>
      <c r="Q10" s="83"/>
      <c r="R10" s="83"/>
      <c r="S10" s="83"/>
      <c r="T10" s="83"/>
      <c r="U10" s="83"/>
      <c r="V10" s="83"/>
      <c r="W10" s="83"/>
      <c r="X10" s="83"/>
      <c r="Y10" s="83"/>
      <c r="Z10" s="83"/>
    </row>
    <row r="11" spans="1:26" ht="18" customHeight="1" x14ac:dyDescent="0.3">
      <c r="A11" s="73"/>
      <c r="B11" s="50"/>
      <c r="C11" s="6" t="str">
        <f>CONCATENATE("Total Annual Water Use Design (excluding alternative water use) (",IF(inputspi_units&lt;&gt;"",INDEX(data_unitan,MATCH(inputspi_units,data_unittyp,0)),"unit"),")")</f>
        <v>Total Annual Water Use Design (excluding alternative water use) (unit)</v>
      </c>
      <c r="D11" s="6"/>
      <c r="E11" s="203"/>
      <c r="F11" s="203"/>
      <c r="G11" s="204"/>
      <c r="H11" s="205">
        <f>Logic!E391</f>
        <v>0</v>
      </c>
      <c r="I11" s="56"/>
      <c r="J11" s="83"/>
      <c r="K11" s="298"/>
      <c r="L11" s="298"/>
      <c r="M11" s="298"/>
      <c r="N11" s="83"/>
      <c r="O11" s="83"/>
      <c r="P11" s="83"/>
      <c r="Q11" s="83"/>
      <c r="R11" s="83"/>
      <c r="S11" s="83"/>
      <c r="T11" s="83"/>
      <c r="U11" s="83"/>
      <c r="V11" s="83"/>
      <c r="W11" s="83"/>
      <c r="X11" s="83"/>
      <c r="Y11" s="83"/>
      <c r="Z11" s="83"/>
    </row>
    <row r="12" spans="1:26" ht="18" customHeight="1" x14ac:dyDescent="0.3">
      <c r="A12" s="73"/>
      <c r="B12" s="50"/>
      <c r="C12" s="6" t="str">
        <f>CONCATENATE("Total Annual Water Use Design (including alternative water use) (",IF(inputspi_units&lt;&gt;"",INDEX(data_unitan,MATCH(inputspi_units,data_unittyp,0)),"unit"),")")</f>
        <v>Total Annual Water Use Design (including alternative water use) (unit)</v>
      </c>
      <c r="D12" s="6"/>
      <c r="E12" s="203"/>
      <c r="F12" s="203"/>
      <c r="G12" s="204"/>
      <c r="H12" s="205">
        <f>Logic!G391</f>
        <v>0</v>
      </c>
      <c r="I12" s="56"/>
      <c r="J12" s="83"/>
      <c r="K12" s="298"/>
      <c r="L12" s="298"/>
      <c r="M12" s="298"/>
      <c r="N12" s="83"/>
      <c r="O12" s="83"/>
      <c r="P12" s="83"/>
      <c r="Q12" s="83"/>
      <c r="R12" s="83"/>
      <c r="S12" s="83"/>
      <c r="T12" s="83"/>
      <c r="U12" s="83"/>
      <c r="V12" s="83"/>
      <c r="W12" s="83"/>
      <c r="X12" s="83"/>
      <c r="Y12" s="83"/>
      <c r="Z12" s="83"/>
    </row>
    <row r="13" spans="1:26" ht="18" customHeight="1" x14ac:dyDescent="0.3">
      <c r="A13" s="73"/>
      <c r="B13" s="50"/>
      <c r="C13" s="6" t="str">
        <f>IF(D5&lt;&gt;"ID+C","Total Percent Reduction for WEp2: Minimum Water Efficiency (excludes alternative water)","Total Percent Reduction for WEp1: Minimum Water Efficiency (excludes alternative water)")</f>
        <v>Total Percent Reduction for WEp2: Minimum Water Efficiency (excludes alternative water)</v>
      </c>
      <c r="D13" s="6"/>
      <c r="E13" s="203"/>
      <c r="F13" s="203"/>
      <c r="G13" s="204"/>
      <c r="H13" s="206">
        <f>Logic!I391</f>
        <v>0</v>
      </c>
      <c r="I13" s="56"/>
      <c r="J13" s="83"/>
      <c r="K13" s="298"/>
      <c r="L13" s="298"/>
      <c r="M13" s="298"/>
      <c r="N13" s="83"/>
      <c r="O13" s="83"/>
      <c r="P13" s="83"/>
      <c r="Q13" s="83"/>
      <c r="R13" s="83"/>
      <c r="S13" s="83"/>
      <c r="T13" s="83"/>
      <c r="U13" s="83"/>
      <c r="V13" s="83"/>
      <c r="W13" s="83"/>
      <c r="X13" s="83"/>
      <c r="Y13" s="83"/>
      <c r="Z13" s="83"/>
    </row>
    <row r="14" spans="1:26" ht="18" customHeight="1" x14ac:dyDescent="0.3">
      <c r="A14" s="73"/>
      <c r="B14" s="50"/>
      <c r="C14" s="6" t="s">
        <v>310</v>
      </c>
      <c r="D14" s="55"/>
      <c r="E14" s="55"/>
      <c r="F14" s="55"/>
      <c r="G14" s="55"/>
      <c r="H14" s="206">
        <f>Logic!K391</f>
        <v>0</v>
      </c>
      <c r="I14" s="56"/>
      <c r="J14" s="83"/>
      <c r="K14" s="298"/>
      <c r="L14" s="298"/>
      <c r="M14" s="298"/>
      <c r="N14" s="83"/>
      <c r="O14" s="83"/>
      <c r="P14" s="83"/>
      <c r="Q14" s="83"/>
      <c r="R14" s="83"/>
      <c r="S14" s="83"/>
      <c r="T14" s="83"/>
      <c r="U14" s="83"/>
      <c r="V14" s="83"/>
      <c r="W14" s="83"/>
      <c r="X14" s="83"/>
      <c r="Y14" s="83"/>
      <c r="Z14" s="83"/>
    </row>
    <row r="15" spans="1:26" ht="18" customHeight="1" x14ac:dyDescent="0.3">
      <c r="A15" s="297"/>
      <c r="B15" s="54"/>
      <c r="C15" s="386" t="s">
        <v>311</v>
      </c>
      <c r="D15" s="386"/>
      <c r="E15" s="386"/>
      <c r="F15" s="386"/>
      <c r="G15" s="386"/>
      <c r="H15" s="386"/>
      <c r="I15" s="56"/>
      <c r="J15" s="83"/>
      <c r="K15" s="83"/>
      <c r="L15" s="83"/>
      <c r="M15" s="83"/>
      <c r="N15" s="83"/>
      <c r="O15" s="83"/>
      <c r="P15" s="83"/>
      <c r="Q15" s="83"/>
      <c r="R15" s="83"/>
      <c r="S15" s="83"/>
      <c r="T15" s="83"/>
      <c r="U15" s="83"/>
      <c r="V15" s="83"/>
      <c r="W15" s="83"/>
      <c r="X15" s="83"/>
      <c r="Y15" s="83"/>
      <c r="Z15" s="83"/>
    </row>
    <row r="16" spans="1:26" ht="18" customHeight="1" x14ac:dyDescent="0.3">
      <c r="A16" s="73"/>
      <c r="B16" s="50"/>
      <c r="C16" s="202">
        <v>1</v>
      </c>
      <c r="D16" s="203"/>
      <c r="E16" s="203"/>
      <c r="F16" s="203">
        <v>3</v>
      </c>
      <c r="G16" s="204">
        <v>6</v>
      </c>
      <c r="H16" s="217">
        <v>1</v>
      </c>
      <c r="I16" s="56"/>
      <c r="J16" s="83"/>
      <c r="K16" s="298"/>
      <c r="L16" s="298"/>
      <c r="M16" s="298"/>
      <c r="N16" s="83"/>
      <c r="O16" s="83"/>
      <c r="P16" s="83"/>
      <c r="Q16" s="83"/>
      <c r="R16" s="83"/>
      <c r="S16" s="83"/>
      <c r="T16" s="83"/>
      <c r="U16" s="83"/>
      <c r="V16" s="83"/>
      <c r="W16" s="83"/>
      <c r="X16" s="83"/>
      <c r="Y16" s="83"/>
      <c r="Z16" s="83"/>
    </row>
    <row r="17" spans="1:26" ht="18" customHeight="1" x14ac:dyDescent="0.3">
      <c r="A17" s="73"/>
      <c r="B17" s="50"/>
      <c r="C17" s="193" t="s">
        <v>312</v>
      </c>
      <c r="D17" s="194"/>
      <c r="E17" s="194"/>
      <c r="F17" s="194"/>
      <c r="G17" s="194"/>
      <c r="H17" s="195"/>
      <c r="I17" s="51"/>
      <c r="J17" s="83"/>
      <c r="K17" s="83"/>
      <c r="L17" s="83"/>
      <c r="M17" s="83"/>
      <c r="N17" s="83"/>
      <c r="O17" s="83"/>
      <c r="P17" s="83"/>
      <c r="Q17" s="83"/>
      <c r="R17" s="83"/>
      <c r="S17" s="83"/>
      <c r="T17" s="83"/>
      <c r="U17" s="83"/>
      <c r="V17" s="83"/>
      <c r="W17" s="83"/>
      <c r="X17" s="83"/>
      <c r="Y17" s="83"/>
      <c r="Z17" s="83"/>
    </row>
    <row r="18" spans="1:26" ht="18" customHeight="1" x14ac:dyDescent="0.3">
      <c r="A18" s="73"/>
      <c r="B18" s="50"/>
      <c r="C18" s="52"/>
      <c r="D18" s="53"/>
      <c r="E18" s="53"/>
      <c r="F18" s="53"/>
      <c r="G18" s="53"/>
      <c r="H18" s="53"/>
      <c r="I18" s="51"/>
      <c r="J18" s="83"/>
      <c r="K18" s="83"/>
      <c r="L18" s="83"/>
      <c r="M18" s="83"/>
      <c r="N18" s="83"/>
      <c r="O18" s="83"/>
      <c r="P18" s="83"/>
      <c r="Q18" s="83"/>
      <c r="R18" s="83"/>
      <c r="S18" s="83"/>
      <c r="T18" s="83"/>
      <c r="U18" s="83"/>
      <c r="V18" s="83"/>
      <c r="W18" s="83"/>
      <c r="X18" s="83"/>
      <c r="Y18" s="83"/>
      <c r="Z18" s="83"/>
    </row>
    <row r="19" spans="1:26" ht="18" customHeight="1" x14ac:dyDescent="0.3">
      <c r="A19" s="73"/>
      <c r="B19" s="50"/>
      <c r="C19" s="64" t="str">
        <f>IF($D5&lt;&gt;"",INDEX(data_ptspr,MATCH($D5,data_ptsdrp,0))," ")</f>
        <v xml:space="preserve"> </v>
      </c>
      <c r="D19" s="65"/>
      <c r="F19" s="196" t="s">
        <v>305</v>
      </c>
      <c r="G19" s="196" t="s">
        <v>305</v>
      </c>
      <c r="H19" s="196" t="s">
        <v>300</v>
      </c>
      <c r="I19" s="51"/>
      <c r="J19" s="83"/>
      <c r="K19" s="83"/>
      <c r="L19" s="83"/>
      <c r="M19" s="83"/>
      <c r="N19" s="83"/>
      <c r="O19" s="83"/>
      <c r="P19" s="83"/>
      <c r="Q19" s="83"/>
      <c r="R19" s="83"/>
      <c r="S19" s="83"/>
      <c r="T19" s="83"/>
      <c r="U19" s="83"/>
      <c r="V19" s="83"/>
      <c r="W19" s="83"/>
      <c r="X19" s="83"/>
      <c r="Y19" s="83"/>
      <c r="Z19" s="83"/>
    </row>
    <row r="20" spans="1:26" ht="18" customHeight="1" x14ac:dyDescent="0.3">
      <c r="A20" s="73"/>
      <c r="B20" s="50"/>
      <c r="C20" s="197"/>
      <c r="D20" s="198"/>
      <c r="E20" s="198"/>
      <c r="F20" s="209" t="s">
        <v>307</v>
      </c>
      <c r="G20" s="211" t="s">
        <v>307</v>
      </c>
      <c r="H20" s="214" cm="1">
        <f t="array" ref="H20">IF($D$5&lt;&gt;"ID+C",(INDEX(data_ptslkpr,MATCH(1,(data_ptslkpnts=$G20)*(data_ptslkpt=$C$19),0))),(INDEX(data_ptslkpr,MATCH(1,(data_ptslkpnts=$F20)*(data_ptslkpt=$C$19),0))))</f>
        <v>0.2</v>
      </c>
      <c r="I20" s="56"/>
      <c r="J20" s="83"/>
      <c r="K20" s="83"/>
      <c r="L20" s="83"/>
      <c r="M20" s="83"/>
      <c r="N20" s="83"/>
      <c r="O20" s="83"/>
      <c r="P20" s="83"/>
      <c r="Q20" s="83"/>
      <c r="R20" s="83"/>
      <c r="S20" s="83"/>
      <c r="T20" s="83"/>
      <c r="U20" s="83"/>
      <c r="V20" s="83"/>
      <c r="W20" s="83"/>
      <c r="X20" s="83"/>
      <c r="Y20" s="83"/>
      <c r="Z20" s="83"/>
    </row>
    <row r="21" spans="1:26" ht="18" customHeight="1" x14ac:dyDescent="0.3">
      <c r="A21" s="73"/>
      <c r="B21" s="50"/>
      <c r="C21" s="199"/>
      <c r="D21" s="299"/>
      <c r="E21" s="299"/>
      <c r="F21" s="300">
        <v>1</v>
      </c>
      <c r="G21" s="212">
        <v>1</v>
      </c>
      <c r="H21" s="215" cm="1">
        <f t="array" ref="H21">IF($D$5&lt;&gt;"ID+C",(INDEX(data_ptslkpr,MATCH(1,(data_ptslkpnts=$G21)*(data_ptslkpt=$C$19),0))),(INDEX(data_ptslkpr,MATCH(1,(data_ptslkpnts=$F21)*(data_ptslkpt=$C$19),0))))</f>
        <v>0.3</v>
      </c>
      <c r="I21" s="56"/>
      <c r="J21" s="83"/>
      <c r="K21" s="83"/>
      <c r="L21" s="83"/>
      <c r="M21" s="83"/>
      <c r="N21" s="83"/>
      <c r="O21" s="83"/>
      <c r="P21" s="83"/>
      <c r="Q21" s="83"/>
      <c r="R21" s="83"/>
      <c r="S21" s="83"/>
      <c r="T21" s="83"/>
      <c r="U21" s="83"/>
      <c r="V21" s="83"/>
      <c r="W21" s="83"/>
      <c r="X21" s="83"/>
      <c r="Y21" s="83"/>
      <c r="Z21" s="83"/>
    </row>
    <row r="22" spans="1:26" s="1" customFormat="1" ht="18" customHeight="1" x14ac:dyDescent="0.3">
      <c r="A22" s="73"/>
      <c r="B22" s="50"/>
      <c r="C22" s="199"/>
      <c r="D22" s="299"/>
      <c r="E22" s="299"/>
      <c r="F22" s="300">
        <v>2</v>
      </c>
      <c r="G22" s="212">
        <v>2</v>
      </c>
      <c r="H22" s="215" cm="1">
        <f t="array" ref="H22">IF($D$5&lt;&gt;"ID+C",(INDEX(data_ptslkpr,MATCH(1,(data_ptslkpnts=$G22)*(data_ptslkpt=$C$19),0))),(INDEX(data_ptslkpr,MATCH(1,(data_ptslkpnts=$F22)*(data_ptslkpt=$C$19),0))))</f>
        <v>0.35</v>
      </c>
      <c r="I22" s="51"/>
      <c r="J22" s="298"/>
      <c r="K22" s="298"/>
      <c r="L22" s="298"/>
      <c r="M22" s="298"/>
      <c r="N22" s="298"/>
      <c r="O22" s="298"/>
      <c r="P22" s="298"/>
      <c r="Q22" s="298"/>
      <c r="R22" s="298"/>
      <c r="S22" s="298"/>
      <c r="T22" s="298"/>
      <c r="U22" s="298"/>
      <c r="V22" s="298"/>
      <c r="W22" s="298"/>
      <c r="X22" s="298"/>
      <c r="Y22" s="298"/>
      <c r="Z22" s="298"/>
    </row>
    <row r="23" spans="1:26" s="1" customFormat="1" ht="18" customHeight="1" x14ac:dyDescent="0.3">
      <c r="A23" s="73"/>
      <c r="B23" s="50"/>
      <c r="C23" s="199"/>
      <c r="D23" s="299"/>
      <c r="E23" s="299"/>
      <c r="F23" s="300">
        <v>3</v>
      </c>
      <c r="G23" s="212">
        <v>3</v>
      </c>
      <c r="H23" s="215" cm="1">
        <f t="array" ref="H23">IF($D$5&lt;&gt;"ID+C",(INDEX(data_ptslkpr,MATCH(1,(data_ptslkpnts=$G23)*(data_ptslkpt=$C$19),0))),(INDEX(data_ptslkpr,MATCH(1,(data_ptslkpnts=$F23)*(data_ptslkpt=$C$19),0))))</f>
        <v>0.4</v>
      </c>
      <c r="I23" s="51"/>
      <c r="J23" s="298"/>
      <c r="K23" s="298"/>
      <c r="L23" s="298"/>
      <c r="M23" s="298"/>
      <c r="N23" s="298"/>
      <c r="O23" s="298"/>
      <c r="P23" s="298"/>
      <c r="Q23" s="298"/>
      <c r="R23" s="298"/>
      <c r="S23" s="298"/>
      <c r="T23" s="298"/>
      <c r="U23" s="298"/>
      <c r="V23" s="298"/>
      <c r="W23" s="298"/>
      <c r="X23" s="298"/>
      <c r="Y23" s="298"/>
      <c r="Z23" s="298"/>
    </row>
    <row r="24" spans="1:26" s="1" customFormat="1" ht="18" customHeight="1" x14ac:dyDescent="0.3">
      <c r="A24" s="73"/>
      <c r="B24" s="50"/>
      <c r="C24" s="199"/>
      <c r="D24" s="299"/>
      <c r="E24" s="299"/>
      <c r="F24" s="300">
        <v>4</v>
      </c>
      <c r="G24" s="212">
        <v>3</v>
      </c>
      <c r="H24" s="215" cm="1">
        <f t="array" ref="H24">IF($D$5&lt;&gt;"ID+C",(INDEX(data_ptslkpr,MATCH(1,(data_ptslkpnts=$G24)*(data_ptslkpt=$C$19),0))),(INDEX(data_ptslkpr,MATCH(1,(data_ptslkpnts=$F24)*(data_ptslkpt=$C$19),0))))</f>
        <v>0.4</v>
      </c>
      <c r="I24" s="51"/>
      <c r="J24" s="298"/>
      <c r="K24" s="298"/>
      <c r="L24" s="298"/>
      <c r="M24" s="298"/>
      <c r="N24" s="298"/>
      <c r="O24" s="298"/>
      <c r="P24" s="298"/>
      <c r="Q24" s="298"/>
      <c r="R24" s="298"/>
      <c r="S24" s="298"/>
      <c r="T24" s="298"/>
      <c r="U24" s="298"/>
      <c r="V24" s="298"/>
      <c r="W24" s="298"/>
      <c r="X24" s="298"/>
      <c r="Y24" s="298"/>
      <c r="Z24" s="298"/>
    </row>
    <row r="25" spans="1:26" s="1" customFormat="1" ht="18" customHeight="1" x14ac:dyDescent="0.3">
      <c r="A25" s="73"/>
      <c r="B25" s="50"/>
      <c r="C25" s="199"/>
      <c r="D25" s="299"/>
      <c r="E25" s="299"/>
      <c r="F25" s="300">
        <v>5</v>
      </c>
      <c r="G25" s="212">
        <v>3</v>
      </c>
      <c r="H25" s="215" cm="1">
        <f t="array" ref="H25">IF($D$5&lt;&gt;"ID+C",(INDEX(data_ptslkpr,MATCH(1,(data_ptslkpnts=$G25)*(data_ptslkpt=$C$19),0))),(INDEX(data_ptslkpr,MATCH(1,(data_ptslkpnts=$F25)*(data_ptslkpt=$C$19),0))))</f>
        <v>0.4</v>
      </c>
      <c r="I25" s="51"/>
      <c r="J25" s="298"/>
      <c r="K25" s="298"/>
      <c r="L25" s="298"/>
      <c r="M25" s="298"/>
      <c r="N25" s="298"/>
      <c r="O25" s="298"/>
      <c r="P25" s="298"/>
      <c r="Q25" s="298"/>
      <c r="R25" s="298"/>
      <c r="S25" s="298"/>
      <c r="T25" s="298"/>
      <c r="U25" s="298"/>
      <c r="V25" s="298"/>
      <c r="W25" s="298"/>
      <c r="X25" s="298"/>
      <c r="Y25" s="298"/>
      <c r="Z25" s="298"/>
    </row>
    <row r="26" spans="1:26" s="1" customFormat="1" ht="18" customHeight="1" x14ac:dyDescent="0.3">
      <c r="A26" s="73"/>
      <c r="B26" s="50"/>
      <c r="C26" s="200"/>
      <c r="D26" s="201"/>
      <c r="E26" s="201"/>
      <c r="F26" s="210">
        <v>6</v>
      </c>
      <c r="G26" s="213">
        <v>3</v>
      </c>
      <c r="H26" s="216" cm="1">
        <f t="array" ref="H26">IF($D$5&lt;&gt;"ID+C",(INDEX(data_ptslkpr,MATCH(1,(data_ptslkpnts=$G26)*(data_ptslkpt=$C$19),0))),(INDEX(data_ptslkpr,MATCH(1,(data_ptslkpnts=$F26)*(data_ptslkpt=$C$19),0))))</f>
        <v>0.4</v>
      </c>
      <c r="I26" s="51"/>
      <c r="J26" s="298"/>
      <c r="K26" s="298"/>
      <c r="L26" s="298"/>
      <c r="M26" s="298"/>
      <c r="N26" s="298"/>
      <c r="O26" s="298"/>
      <c r="P26" s="298"/>
      <c r="Q26" s="298"/>
      <c r="R26" s="298"/>
      <c r="S26" s="298"/>
      <c r="T26" s="298"/>
      <c r="U26" s="298"/>
      <c r="V26" s="298"/>
      <c r="W26" s="298"/>
      <c r="X26" s="298"/>
      <c r="Y26" s="298"/>
      <c r="Z26" s="298"/>
    </row>
    <row r="27" spans="1:26" ht="18" customHeight="1" x14ac:dyDescent="0.3">
      <c r="A27" s="73"/>
      <c r="B27" s="50"/>
      <c r="C27" s="202">
        <v>1</v>
      </c>
      <c r="D27" s="203"/>
      <c r="E27" s="203"/>
      <c r="F27" s="203">
        <v>6</v>
      </c>
      <c r="G27" s="204">
        <v>3</v>
      </c>
      <c r="H27" s="217">
        <v>1</v>
      </c>
      <c r="I27" s="56"/>
      <c r="J27" s="83"/>
      <c r="K27" s="298"/>
      <c r="L27" s="298"/>
      <c r="M27" s="298"/>
      <c r="N27" s="83"/>
      <c r="O27" s="83"/>
      <c r="P27" s="83"/>
      <c r="Q27" s="83"/>
      <c r="R27" s="83"/>
      <c r="S27" s="83"/>
      <c r="T27" s="83"/>
      <c r="U27" s="83"/>
      <c r="V27" s="83"/>
      <c r="W27" s="83"/>
      <c r="X27" s="83"/>
      <c r="Y27" s="83"/>
      <c r="Z27" s="83"/>
    </row>
    <row r="28" spans="1:26" ht="15.6" x14ac:dyDescent="0.3">
      <c r="A28" s="297"/>
      <c r="B28" s="57"/>
      <c r="C28" s="11"/>
      <c r="D28" s="11"/>
      <c r="E28" s="11"/>
      <c r="F28" s="11"/>
      <c r="G28" s="11"/>
      <c r="H28" s="11"/>
      <c r="I28" s="13"/>
      <c r="J28" s="83"/>
      <c r="K28" s="83"/>
      <c r="L28" s="83"/>
      <c r="M28" s="83"/>
      <c r="N28" s="83"/>
      <c r="O28" s="83"/>
      <c r="P28" s="83"/>
      <c r="Q28" s="83"/>
      <c r="R28" s="83"/>
      <c r="S28" s="83"/>
      <c r="T28" s="83"/>
      <c r="U28" s="83"/>
      <c r="V28" s="83"/>
      <c r="W28" s="83"/>
      <c r="X28" s="83"/>
      <c r="Y28" s="83"/>
      <c r="Z28" s="83"/>
    </row>
    <row r="29" spans="1:26" ht="15.6" x14ac:dyDescent="0.3">
      <c r="A29" s="297"/>
      <c r="B29" s="74"/>
      <c r="C29" s="83"/>
      <c r="D29" s="83"/>
      <c r="E29" s="83"/>
      <c r="F29" s="83"/>
      <c r="G29" s="83"/>
      <c r="H29" s="83"/>
      <c r="I29" s="83"/>
      <c r="J29" s="83"/>
      <c r="K29" s="83"/>
      <c r="L29" s="83"/>
      <c r="M29" s="83"/>
      <c r="N29" s="83"/>
      <c r="O29" s="83"/>
      <c r="P29" s="83"/>
      <c r="Q29" s="83"/>
      <c r="R29" s="83"/>
      <c r="S29" s="83"/>
      <c r="T29" s="83"/>
      <c r="U29" s="83"/>
      <c r="V29" s="83"/>
      <c r="W29" s="83"/>
      <c r="X29" s="83"/>
      <c r="Y29" s="83"/>
      <c r="Z29" s="83"/>
    </row>
    <row r="30" spans="1:26" x14ac:dyDescent="0.3">
      <c r="A30" s="73"/>
      <c r="B30" s="83"/>
      <c r="C30" s="83"/>
      <c r="D30" s="83"/>
      <c r="E30" s="83"/>
      <c r="F30" s="83"/>
      <c r="G30" s="83"/>
      <c r="H30" s="83"/>
      <c r="I30" s="83"/>
      <c r="J30" s="83"/>
      <c r="K30" s="83"/>
      <c r="L30" s="83"/>
      <c r="M30" s="83"/>
      <c r="N30" s="83"/>
      <c r="O30" s="83"/>
      <c r="P30" s="83"/>
      <c r="Q30" s="83"/>
      <c r="R30" s="83"/>
      <c r="S30" s="83"/>
      <c r="T30" s="83"/>
      <c r="U30" s="83"/>
      <c r="V30" s="83"/>
      <c r="W30" s="83"/>
      <c r="X30" s="83"/>
      <c r="Y30" s="83"/>
      <c r="Z30" s="83"/>
    </row>
    <row r="31" spans="1:26" x14ac:dyDescent="0.3">
      <c r="A31" s="73"/>
      <c r="B31" s="74"/>
      <c r="C31" s="83"/>
      <c r="D31" s="83"/>
      <c r="E31" s="83"/>
      <c r="F31" s="83"/>
      <c r="G31" s="83"/>
      <c r="H31" s="83"/>
      <c r="I31" s="83"/>
      <c r="J31" s="83"/>
      <c r="K31" s="83"/>
      <c r="L31" s="83"/>
      <c r="M31" s="83"/>
      <c r="N31" s="83"/>
      <c r="O31" s="83"/>
      <c r="P31" s="83"/>
      <c r="Q31" s="83"/>
      <c r="R31" s="83"/>
      <c r="S31" s="83"/>
      <c r="T31" s="83"/>
      <c r="U31" s="83"/>
      <c r="V31" s="83"/>
      <c r="W31" s="83"/>
      <c r="X31" s="83"/>
      <c r="Y31" s="83"/>
      <c r="Z31" s="83"/>
    </row>
    <row r="32" spans="1:26" x14ac:dyDescent="0.3">
      <c r="A32" s="73"/>
      <c r="B32" s="74"/>
      <c r="C32" s="83"/>
      <c r="D32" s="83"/>
      <c r="E32" s="83"/>
      <c r="F32" s="83"/>
      <c r="G32" s="83"/>
      <c r="H32" s="83"/>
      <c r="I32" s="83"/>
      <c r="J32" s="83"/>
      <c r="K32" s="83"/>
      <c r="L32" s="83"/>
      <c r="M32" s="83"/>
      <c r="N32" s="83"/>
      <c r="O32" s="83"/>
      <c r="P32" s="83"/>
      <c r="Q32" s="83"/>
      <c r="R32" s="83"/>
      <c r="S32" s="83"/>
      <c r="T32" s="83"/>
      <c r="U32" s="83"/>
      <c r="V32" s="83"/>
      <c r="W32" s="83"/>
      <c r="X32" s="83"/>
      <c r="Y32" s="83"/>
      <c r="Z32" s="83"/>
    </row>
    <row r="33" spans="1:26" x14ac:dyDescent="0.3">
      <c r="A33" s="73"/>
      <c r="B33" s="83"/>
      <c r="C33" s="83"/>
      <c r="D33" s="83"/>
      <c r="E33" s="83"/>
      <c r="F33" s="83"/>
      <c r="G33" s="83"/>
      <c r="H33" s="83"/>
      <c r="I33" s="83"/>
      <c r="J33" s="83"/>
      <c r="K33" s="83"/>
      <c r="L33" s="83"/>
      <c r="M33" s="83"/>
      <c r="N33" s="83"/>
      <c r="O33" s="83"/>
      <c r="P33" s="83"/>
      <c r="Q33" s="83"/>
      <c r="R33" s="83"/>
      <c r="S33" s="83"/>
      <c r="T33" s="83"/>
      <c r="U33" s="83"/>
      <c r="V33" s="83"/>
      <c r="W33" s="83"/>
      <c r="X33" s="83"/>
      <c r="Y33" s="83"/>
      <c r="Z33" s="83"/>
    </row>
    <row r="34" spans="1:26" x14ac:dyDescent="0.3">
      <c r="A34" s="73"/>
      <c r="B34" s="83"/>
      <c r="C34" s="83"/>
      <c r="D34" s="83"/>
      <c r="E34" s="83"/>
      <c r="F34" s="83"/>
      <c r="G34" s="83"/>
      <c r="H34" s="83"/>
      <c r="I34" s="83"/>
      <c r="J34" s="83"/>
      <c r="K34" s="83"/>
      <c r="L34" s="83"/>
      <c r="M34" s="83"/>
      <c r="N34" s="83"/>
      <c r="O34" s="83"/>
      <c r="P34" s="83"/>
      <c r="Q34" s="83"/>
      <c r="R34" s="83"/>
      <c r="S34" s="83"/>
      <c r="T34" s="83"/>
      <c r="U34" s="83"/>
      <c r="V34" s="83"/>
      <c r="W34" s="83"/>
      <c r="X34" s="83"/>
      <c r="Y34" s="83"/>
      <c r="Z34" s="83"/>
    </row>
    <row r="35" spans="1:26" x14ac:dyDescent="0.3">
      <c r="A35" s="73"/>
      <c r="B35" s="83"/>
      <c r="C35" s="83"/>
      <c r="D35" s="83"/>
      <c r="E35" s="83"/>
      <c r="F35" s="83"/>
      <c r="G35" s="83"/>
      <c r="H35" s="83"/>
      <c r="I35" s="83"/>
      <c r="J35" s="83"/>
      <c r="K35" s="83"/>
      <c r="L35" s="83"/>
      <c r="M35" s="83"/>
      <c r="N35" s="83"/>
      <c r="O35" s="83"/>
      <c r="P35" s="83"/>
      <c r="Q35" s="83"/>
      <c r="R35" s="83"/>
      <c r="S35" s="83"/>
      <c r="T35" s="83"/>
      <c r="U35" s="83"/>
      <c r="V35" s="83"/>
      <c r="W35" s="83"/>
      <c r="X35" s="83"/>
      <c r="Y35" s="83"/>
      <c r="Z35" s="83"/>
    </row>
    <row r="36" spans="1:26" x14ac:dyDescent="0.3">
      <c r="A36" s="73"/>
      <c r="B36" s="83"/>
      <c r="C36" s="83"/>
      <c r="D36" s="83"/>
      <c r="E36" s="83"/>
      <c r="F36" s="83"/>
      <c r="G36" s="83"/>
      <c r="H36" s="83"/>
      <c r="I36" s="83"/>
      <c r="J36" s="83"/>
      <c r="K36" s="83"/>
      <c r="L36" s="83"/>
      <c r="M36" s="83"/>
      <c r="N36" s="83"/>
      <c r="O36" s="83"/>
      <c r="P36" s="83"/>
      <c r="Q36" s="83"/>
      <c r="R36" s="83"/>
      <c r="S36" s="83"/>
      <c r="T36" s="83"/>
      <c r="U36" s="83"/>
      <c r="V36" s="83"/>
      <c r="W36" s="83"/>
      <c r="X36" s="83"/>
      <c r="Y36" s="83"/>
      <c r="Z36" s="83"/>
    </row>
    <row r="37" spans="1:26" x14ac:dyDescent="0.3">
      <c r="A37" s="79"/>
      <c r="B37" s="83"/>
      <c r="C37" s="83"/>
      <c r="D37" s="83"/>
      <c r="E37" s="83"/>
      <c r="F37" s="83"/>
      <c r="G37" s="83"/>
      <c r="H37" s="83"/>
      <c r="I37" s="83"/>
      <c r="J37" s="83"/>
      <c r="K37" s="83"/>
      <c r="L37" s="83"/>
      <c r="M37" s="83"/>
      <c r="N37" s="83"/>
      <c r="O37" s="83"/>
      <c r="P37" s="83"/>
      <c r="Q37" s="83"/>
      <c r="R37" s="83"/>
      <c r="S37" s="83"/>
      <c r="T37" s="83"/>
      <c r="U37" s="83"/>
      <c r="V37" s="83"/>
      <c r="W37" s="83"/>
      <c r="X37" s="83"/>
      <c r="Y37" s="83"/>
      <c r="Z37" s="83"/>
    </row>
    <row r="38" spans="1:26" x14ac:dyDescent="0.3">
      <c r="A38" s="80"/>
      <c r="B38" s="83"/>
      <c r="C38" s="83"/>
      <c r="D38" s="83"/>
      <c r="E38" s="83"/>
      <c r="F38" s="83"/>
      <c r="G38" s="83"/>
      <c r="H38" s="83"/>
      <c r="I38" s="83"/>
      <c r="J38" s="83"/>
      <c r="K38" s="83"/>
      <c r="L38" s="83"/>
      <c r="M38" s="83"/>
      <c r="N38" s="83"/>
      <c r="O38" s="83"/>
      <c r="P38" s="83"/>
      <c r="Q38" s="83"/>
      <c r="R38" s="83"/>
      <c r="S38" s="83"/>
      <c r="T38" s="83"/>
      <c r="U38" s="83"/>
      <c r="V38" s="83"/>
      <c r="W38" s="83"/>
      <c r="X38" s="83"/>
      <c r="Y38" s="83"/>
      <c r="Z38" s="83"/>
    </row>
    <row r="39" spans="1:26" x14ac:dyDescent="0.3">
      <c r="A39" s="80"/>
      <c r="B39" s="83"/>
      <c r="C39" s="83"/>
      <c r="D39" s="83"/>
      <c r="E39" s="83"/>
      <c r="F39" s="83"/>
      <c r="G39" s="83"/>
      <c r="H39" s="83"/>
      <c r="I39" s="83"/>
      <c r="J39" s="83"/>
      <c r="K39" s="83"/>
      <c r="L39" s="83"/>
      <c r="M39" s="83"/>
      <c r="N39" s="83"/>
      <c r="O39" s="83"/>
      <c r="P39" s="83"/>
      <c r="Q39" s="83"/>
      <c r="R39" s="83"/>
      <c r="S39" s="83"/>
      <c r="T39" s="83"/>
      <c r="U39" s="83"/>
      <c r="V39" s="83"/>
      <c r="W39" s="83"/>
      <c r="X39" s="83"/>
      <c r="Y39" s="83"/>
      <c r="Z39" s="83"/>
    </row>
    <row r="40" spans="1:26" x14ac:dyDescent="0.3">
      <c r="A40" s="80"/>
      <c r="B40" s="83"/>
      <c r="C40" s="83"/>
      <c r="D40" s="83"/>
      <c r="E40" s="83"/>
      <c r="F40" s="83"/>
      <c r="G40" s="83"/>
      <c r="H40" s="83"/>
      <c r="I40" s="83"/>
      <c r="J40" s="83"/>
      <c r="K40" s="83"/>
      <c r="L40" s="83"/>
      <c r="M40" s="83"/>
      <c r="N40" s="83"/>
      <c r="O40" s="83"/>
      <c r="P40" s="83"/>
      <c r="Q40" s="83"/>
      <c r="R40" s="83"/>
      <c r="S40" s="83"/>
      <c r="T40" s="83"/>
      <c r="U40" s="83"/>
      <c r="V40" s="83"/>
      <c r="W40" s="83"/>
      <c r="X40" s="83"/>
      <c r="Y40" s="83"/>
      <c r="Z40" s="83"/>
    </row>
    <row r="41" spans="1:26" x14ac:dyDescent="0.3">
      <c r="A41" s="80"/>
      <c r="B41" s="83"/>
      <c r="C41" s="83"/>
      <c r="D41" s="83"/>
      <c r="E41" s="83"/>
      <c r="F41" s="83"/>
      <c r="G41" s="83"/>
      <c r="H41" s="83"/>
      <c r="I41" s="83"/>
      <c r="J41" s="83"/>
      <c r="K41" s="83"/>
      <c r="L41" s="83"/>
      <c r="M41" s="83"/>
      <c r="N41" s="83"/>
      <c r="O41" s="83"/>
      <c r="P41" s="83"/>
      <c r="Q41" s="83"/>
      <c r="R41" s="83"/>
      <c r="S41" s="83"/>
      <c r="T41" s="83"/>
      <c r="U41" s="83"/>
      <c r="V41" s="83"/>
      <c r="W41" s="83"/>
      <c r="X41" s="83"/>
      <c r="Y41" s="83"/>
      <c r="Z41" s="83"/>
    </row>
    <row r="42" spans="1:26" x14ac:dyDescent="0.3">
      <c r="A42" s="84"/>
      <c r="B42" s="83"/>
      <c r="C42" s="83"/>
      <c r="D42" s="83"/>
      <c r="E42" s="83"/>
      <c r="F42" s="83"/>
      <c r="G42" s="83"/>
      <c r="H42" s="83"/>
      <c r="I42" s="83"/>
      <c r="J42" s="83"/>
      <c r="K42" s="83"/>
      <c r="L42" s="83"/>
      <c r="M42" s="83"/>
      <c r="N42" s="83"/>
      <c r="O42" s="83"/>
      <c r="P42" s="83"/>
      <c r="Q42" s="83"/>
      <c r="R42" s="83"/>
      <c r="S42" s="83"/>
      <c r="T42" s="83"/>
      <c r="U42" s="83"/>
      <c r="V42" s="83"/>
      <c r="W42" s="83"/>
      <c r="X42" s="83"/>
      <c r="Y42" s="83"/>
      <c r="Z42" s="83"/>
    </row>
    <row r="43" spans="1:26" x14ac:dyDescent="0.3">
      <c r="A43" s="84"/>
      <c r="B43" s="83"/>
      <c r="C43" s="83"/>
      <c r="D43" s="83"/>
      <c r="E43" s="83"/>
      <c r="F43" s="83"/>
      <c r="G43" s="83"/>
      <c r="H43" s="83"/>
      <c r="I43" s="83"/>
      <c r="J43" s="83"/>
      <c r="K43" s="83"/>
      <c r="L43" s="83"/>
      <c r="M43" s="83"/>
      <c r="N43" s="83"/>
      <c r="O43" s="83"/>
      <c r="P43" s="83"/>
      <c r="Q43" s="83"/>
      <c r="R43" s="83"/>
      <c r="S43" s="83"/>
      <c r="T43" s="83"/>
      <c r="U43" s="83"/>
      <c r="V43" s="83"/>
      <c r="W43" s="83"/>
      <c r="X43" s="83"/>
      <c r="Y43" s="83"/>
      <c r="Z43" s="83"/>
    </row>
    <row r="44" spans="1:26" x14ac:dyDescent="0.3">
      <c r="A44" s="84"/>
      <c r="B44" s="83"/>
      <c r="C44" s="83"/>
      <c r="D44" s="83"/>
      <c r="E44" s="83"/>
      <c r="F44" s="83"/>
      <c r="G44" s="83"/>
      <c r="H44" s="83"/>
      <c r="I44" s="83"/>
      <c r="J44" s="83"/>
      <c r="K44" s="83"/>
      <c r="L44" s="83"/>
      <c r="M44" s="83"/>
      <c r="N44" s="83"/>
      <c r="O44" s="83"/>
      <c r="P44" s="83"/>
      <c r="Q44" s="83"/>
      <c r="R44" s="83"/>
      <c r="S44" s="83"/>
      <c r="T44" s="83"/>
      <c r="U44" s="83"/>
      <c r="V44" s="83"/>
      <c r="W44" s="83"/>
      <c r="X44" s="83"/>
      <c r="Y44" s="83"/>
      <c r="Z44" s="83"/>
    </row>
    <row r="45" spans="1:26" x14ac:dyDescent="0.3">
      <c r="A45" s="84"/>
      <c r="B45" s="83"/>
      <c r="C45" s="83"/>
      <c r="D45" s="83"/>
      <c r="E45" s="83"/>
      <c r="F45" s="83"/>
      <c r="G45" s="83"/>
      <c r="H45" s="83"/>
      <c r="I45" s="83"/>
      <c r="J45" s="83"/>
      <c r="K45" s="83"/>
      <c r="L45" s="83"/>
      <c r="M45" s="83"/>
      <c r="N45" s="83"/>
      <c r="O45" s="83"/>
      <c r="P45" s="83"/>
      <c r="Q45" s="83"/>
      <c r="R45" s="83"/>
      <c r="S45" s="83"/>
      <c r="T45" s="83"/>
      <c r="U45" s="83"/>
      <c r="V45" s="83"/>
      <c r="W45" s="83"/>
      <c r="X45" s="83"/>
      <c r="Y45" s="83"/>
      <c r="Z45" s="83"/>
    </row>
    <row r="46" spans="1:26" x14ac:dyDescent="0.3">
      <c r="A46" s="79"/>
      <c r="B46" s="83"/>
      <c r="C46" s="83"/>
      <c r="D46" s="83"/>
      <c r="E46" s="83"/>
      <c r="F46" s="83"/>
      <c r="G46" s="83"/>
      <c r="H46" s="83"/>
      <c r="I46" s="83"/>
      <c r="J46" s="83"/>
      <c r="K46" s="83"/>
      <c r="L46" s="83"/>
      <c r="M46" s="83"/>
      <c r="N46" s="83"/>
      <c r="O46" s="83"/>
      <c r="P46" s="83"/>
      <c r="Q46" s="83"/>
      <c r="R46" s="83"/>
      <c r="S46" s="83"/>
      <c r="T46" s="83"/>
      <c r="U46" s="83"/>
      <c r="V46" s="83"/>
      <c r="W46" s="83"/>
      <c r="X46" s="83"/>
      <c r="Y46" s="83"/>
      <c r="Z46" s="83"/>
    </row>
    <row r="47" spans="1:26" x14ac:dyDescent="0.3">
      <c r="A47" s="84"/>
      <c r="B47" s="83"/>
      <c r="C47" s="83"/>
      <c r="D47" s="83"/>
      <c r="E47" s="83"/>
      <c r="F47" s="83"/>
      <c r="G47" s="83"/>
      <c r="H47" s="83"/>
      <c r="I47" s="83"/>
      <c r="J47" s="83"/>
      <c r="K47" s="83"/>
      <c r="L47" s="83"/>
      <c r="M47" s="83"/>
      <c r="N47" s="83"/>
      <c r="O47" s="83"/>
      <c r="P47" s="83"/>
      <c r="Q47" s="83"/>
      <c r="R47" s="83"/>
      <c r="S47" s="83"/>
      <c r="T47" s="83"/>
      <c r="U47" s="83"/>
      <c r="V47" s="83"/>
      <c r="W47" s="83"/>
      <c r="X47" s="83"/>
      <c r="Y47" s="83"/>
      <c r="Z47" s="83"/>
    </row>
    <row r="48" spans="1:26" x14ac:dyDescent="0.3">
      <c r="A48" s="84"/>
      <c r="B48" s="83"/>
      <c r="C48" s="83"/>
      <c r="D48" s="83"/>
      <c r="E48" s="83"/>
      <c r="F48" s="83"/>
      <c r="G48" s="83"/>
      <c r="H48" s="83"/>
      <c r="I48" s="83"/>
      <c r="J48" s="83"/>
      <c r="K48" s="83"/>
      <c r="L48" s="83"/>
      <c r="M48" s="83"/>
      <c r="N48" s="83"/>
      <c r="O48" s="83"/>
      <c r="P48" s="83"/>
      <c r="Q48" s="83"/>
      <c r="R48" s="83"/>
      <c r="S48" s="83"/>
      <c r="T48" s="83"/>
      <c r="U48" s="83"/>
      <c r="V48" s="83"/>
      <c r="W48" s="83"/>
      <c r="X48" s="83"/>
      <c r="Y48" s="83"/>
      <c r="Z48" s="83"/>
    </row>
    <row r="49" spans="1:26" x14ac:dyDescent="0.3">
      <c r="A49" s="84"/>
      <c r="B49" s="83"/>
      <c r="C49" s="83"/>
      <c r="D49" s="83"/>
      <c r="E49" s="83"/>
      <c r="F49" s="83"/>
      <c r="G49" s="83"/>
      <c r="H49" s="83"/>
      <c r="I49" s="83"/>
      <c r="J49" s="83"/>
      <c r="K49" s="83"/>
      <c r="L49" s="83"/>
      <c r="M49" s="83"/>
      <c r="N49" s="83"/>
      <c r="O49" s="83"/>
      <c r="P49" s="83"/>
      <c r="Q49" s="83"/>
      <c r="R49" s="83"/>
      <c r="S49" s="83"/>
      <c r="T49" s="83"/>
      <c r="U49" s="83"/>
      <c r="V49" s="83"/>
      <c r="W49" s="83"/>
      <c r="X49" s="83"/>
      <c r="Y49" s="83"/>
      <c r="Z49" s="83"/>
    </row>
    <row r="50" spans="1:26" x14ac:dyDescent="0.3">
      <c r="A50" s="84"/>
      <c r="B50" s="83"/>
      <c r="C50" s="83"/>
      <c r="D50" s="83"/>
      <c r="E50" s="83"/>
      <c r="F50" s="83"/>
      <c r="G50" s="83"/>
      <c r="H50" s="83"/>
      <c r="I50" s="83"/>
      <c r="J50" s="83"/>
      <c r="K50" s="83"/>
      <c r="L50" s="83"/>
      <c r="M50" s="83"/>
      <c r="N50" s="83"/>
      <c r="O50" s="83"/>
      <c r="P50" s="83"/>
      <c r="Q50" s="83"/>
      <c r="R50" s="83"/>
      <c r="S50" s="83"/>
      <c r="T50" s="83"/>
      <c r="U50" s="83"/>
      <c r="V50" s="83"/>
      <c r="W50" s="83"/>
      <c r="X50" s="83"/>
      <c r="Y50" s="83"/>
      <c r="Z50" s="83"/>
    </row>
    <row r="51" spans="1:26" x14ac:dyDescent="0.3">
      <c r="A51" s="84"/>
      <c r="B51" s="83"/>
      <c r="C51" s="83"/>
      <c r="D51" s="83"/>
      <c r="E51" s="83"/>
      <c r="F51" s="83"/>
      <c r="G51" s="83"/>
      <c r="H51" s="83"/>
      <c r="I51" s="83"/>
      <c r="J51" s="83"/>
      <c r="K51" s="83"/>
      <c r="L51" s="83"/>
      <c r="M51" s="83"/>
      <c r="N51" s="83"/>
      <c r="O51" s="83"/>
      <c r="P51" s="83"/>
      <c r="Q51" s="83"/>
      <c r="R51" s="83"/>
      <c r="S51" s="83"/>
      <c r="T51" s="83"/>
      <c r="U51" s="83"/>
      <c r="V51" s="83"/>
      <c r="W51" s="83"/>
      <c r="X51" s="83"/>
      <c r="Y51" s="83"/>
      <c r="Z51" s="83"/>
    </row>
    <row r="52" spans="1:26" x14ac:dyDescent="0.25">
      <c r="A52" s="86"/>
      <c r="B52" s="83"/>
      <c r="C52" s="83"/>
      <c r="D52" s="83"/>
      <c r="E52" s="83"/>
      <c r="F52" s="83"/>
      <c r="G52" s="83"/>
      <c r="H52" s="83"/>
      <c r="I52" s="83"/>
      <c r="J52" s="83"/>
      <c r="K52" s="83"/>
      <c r="L52" s="83"/>
      <c r="M52" s="83"/>
      <c r="N52" s="83"/>
      <c r="O52" s="83"/>
      <c r="P52" s="83"/>
      <c r="Q52" s="83"/>
      <c r="R52" s="83"/>
      <c r="S52" s="83"/>
      <c r="T52" s="83"/>
      <c r="U52" s="83"/>
      <c r="V52" s="83"/>
      <c r="W52" s="83"/>
      <c r="X52" s="83"/>
      <c r="Y52" s="83"/>
      <c r="Z52" s="83"/>
    </row>
    <row r="53" spans="1:26" x14ac:dyDescent="0.25">
      <c r="A53" s="86"/>
      <c r="B53" s="83"/>
      <c r="C53" s="83"/>
      <c r="D53" s="83"/>
      <c r="E53" s="83"/>
      <c r="F53" s="83"/>
      <c r="G53" s="83"/>
      <c r="H53" s="83"/>
      <c r="I53" s="83"/>
      <c r="J53" s="83"/>
      <c r="K53" s="83"/>
      <c r="L53" s="83"/>
      <c r="M53" s="83"/>
      <c r="N53" s="83"/>
      <c r="O53" s="83"/>
      <c r="P53" s="83"/>
      <c r="Q53" s="83"/>
      <c r="R53" s="83"/>
      <c r="S53" s="83"/>
      <c r="T53" s="83"/>
      <c r="U53" s="83"/>
      <c r="V53" s="83"/>
      <c r="W53" s="83"/>
      <c r="X53" s="83"/>
      <c r="Y53" s="83"/>
      <c r="Z53" s="83"/>
    </row>
    <row r="54" spans="1:26" x14ac:dyDescent="0.3">
      <c r="A54" s="80"/>
      <c r="B54" s="83"/>
      <c r="C54" s="83"/>
      <c r="D54" s="83"/>
      <c r="E54" s="83"/>
      <c r="F54" s="83"/>
      <c r="G54" s="83"/>
      <c r="H54" s="83"/>
      <c r="I54" s="83"/>
      <c r="J54" s="83"/>
      <c r="K54" s="83"/>
      <c r="L54" s="83"/>
      <c r="M54" s="83"/>
      <c r="N54" s="83"/>
      <c r="O54" s="83"/>
      <c r="P54" s="83"/>
      <c r="Q54" s="83"/>
      <c r="R54" s="83"/>
      <c r="S54" s="83"/>
      <c r="T54" s="83"/>
      <c r="U54" s="83"/>
      <c r="V54" s="83"/>
      <c r="W54" s="83"/>
      <c r="X54" s="83"/>
      <c r="Y54" s="83"/>
      <c r="Z54" s="83"/>
    </row>
    <row r="55" spans="1:26" x14ac:dyDescent="0.3">
      <c r="A55" s="80"/>
      <c r="B55" s="83"/>
      <c r="C55" s="83"/>
      <c r="D55" s="83"/>
      <c r="E55" s="83"/>
      <c r="F55" s="83"/>
      <c r="G55" s="83"/>
      <c r="H55" s="83"/>
      <c r="I55" s="83"/>
      <c r="J55" s="83"/>
      <c r="K55" s="83"/>
      <c r="L55" s="83"/>
      <c r="M55" s="83"/>
      <c r="N55" s="83"/>
      <c r="O55" s="83"/>
      <c r="P55" s="83"/>
      <c r="Q55" s="83"/>
      <c r="R55" s="83"/>
      <c r="S55" s="83"/>
      <c r="T55" s="83"/>
      <c r="U55" s="83"/>
      <c r="V55" s="83"/>
      <c r="W55" s="83"/>
      <c r="X55" s="83"/>
      <c r="Y55" s="83"/>
      <c r="Z55" s="83"/>
    </row>
    <row r="56" spans="1:26" x14ac:dyDescent="0.25">
      <c r="A56" s="86"/>
      <c r="B56" s="83"/>
      <c r="C56" s="83"/>
      <c r="D56" s="83"/>
      <c r="E56" s="83"/>
      <c r="F56" s="83"/>
      <c r="G56" s="83"/>
      <c r="H56" s="83"/>
      <c r="I56" s="83"/>
      <c r="J56" s="83"/>
      <c r="K56" s="83"/>
      <c r="L56" s="83"/>
      <c r="M56" s="83"/>
      <c r="N56" s="83"/>
      <c r="O56" s="83"/>
      <c r="P56" s="83"/>
      <c r="Q56" s="83"/>
      <c r="R56" s="83"/>
      <c r="S56" s="83"/>
      <c r="T56" s="83"/>
      <c r="U56" s="83"/>
      <c r="V56" s="83"/>
      <c r="W56" s="83"/>
      <c r="X56" s="83"/>
      <c r="Y56" s="83"/>
      <c r="Z56" s="83"/>
    </row>
    <row r="57" spans="1:26" x14ac:dyDescent="0.25">
      <c r="A57" s="86"/>
      <c r="B57" s="83"/>
      <c r="C57" s="83"/>
      <c r="D57" s="83"/>
      <c r="E57" s="83"/>
      <c r="F57" s="83"/>
      <c r="G57" s="83"/>
      <c r="H57" s="83"/>
      <c r="I57" s="83"/>
      <c r="J57" s="83"/>
      <c r="K57" s="83"/>
      <c r="L57" s="83"/>
      <c r="M57" s="83"/>
      <c r="N57" s="83"/>
      <c r="O57" s="83"/>
      <c r="P57" s="83"/>
      <c r="Q57" s="83"/>
      <c r="R57" s="83"/>
      <c r="S57" s="83"/>
      <c r="T57" s="83"/>
      <c r="U57" s="83"/>
      <c r="V57" s="83"/>
      <c r="W57" s="83"/>
      <c r="X57" s="83"/>
      <c r="Y57" s="83"/>
      <c r="Z57" s="83"/>
    </row>
    <row r="58" spans="1:26" x14ac:dyDescent="0.25">
      <c r="A58" s="86"/>
      <c r="B58" s="83"/>
      <c r="C58" s="83"/>
      <c r="D58" s="83"/>
      <c r="E58" s="83"/>
      <c r="F58" s="83"/>
      <c r="G58" s="83"/>
      <c r="H58" s="83"/>
      <c r="I58" s="83"/>
      <c r="J58" s="83"/>
      <c r="K58" s="83"/>
      <c r="L58" s="83"/>
      <c r="M58" s="83"/>
      <c r="N58" s="83"/>
      <c r="O58" s="83"/>
      <c r="P58" s="83"/>
      <c r="Q58" s="83"/>
      <c r="R58" s="83"/>
      <c r="S58" s="83"/>
      <c r="T58" s="83"/>
      <c r="U58" s="83"/>
      <c r="V58" s="83"/>
      <c r="W58" s="83"/>
      <c r="X58" s="83"/>
      <c r="Y58" s="83"/>
      <c r="Z58" s="83"/>
    </row>
    <row r="59" spans="1:26" x14ac:dyDescent="0.25">
      <c r="A59" s="86"/>
      <c r="B59" s="83"/>
      <c r="C59" s="83"/>
      <c r="D59" s="83"/>
      <c r="E59" s="83"/>
      <c r="F59" s="83"/>
      <c r="G59" s="83"/>
      <c r="H59" s="83"/>
      <c r="I59" s="83"/>
      <c r="J59" s="83"/>
      <c r="K59" s="83"/>
      <c r="L59" s="83"/>
      <c r="M59" s="83"/>
      <c r="N59" s="83"/>
      <c r="O59" s="83"/>
      <c r="P59" s="83"/>
      <c r="Q59" s="83"/>
      <c r="R59" s="83"/>
      <c r="S59" s="83"/>
      <c r="T59" s="83"/>
      <c r="U59" s="83"/>
      <c r="V59" s="83"/>
      <c r="W59" s="83"/>
      <c r="X59" s="83"/>
      <c r="Y59" s="83"/>
      <c r="Z59" s="83"/>
    </row>
    <row r="60" spans="1:26" x14ac:dyDescent="0.25">
      <c r="A60" s="86"/>
      <c r="B60" s="83"/>
      <c r="C60" s="83"/>
      <c r="D60" s="83"/>
      <c r="E60" s="83"/>
      <c r="F60" s="83"/>
      <c r="G60" s="83"/>
      <c r="H60" s="83"/>
      <c r="I60" s="83"/>
      <c r="J60" s="83"/>
      <c r="K60" s="83"/>
      <c r="L60" s="83"/>
      <c r="M60" s="83"/>
      <c r="N60" s="83"/>
      <c r="O60" s="83"/>
      <c r="P60" s="83"/>
      <c r="Q60" s="83"/>
      <c r="R60" s="83"/>
      <c r="S60" s="83"/>
      <c r="T60" s="83"/>
      <c r="U60" s="83"/>
      <c r="V60" s="83"/>
      <c r="W60" s="83"/>
      <c r="X60" s="83"/>
      <c r="Y60" s="83"/>
      <c r="Z60" s="83"/>
    </row>
    <row r="61" spans="1:26" x14ac:dyDescent="0.25">
      <c r="A61" s="86"/>
      <c r="B61" s="83"/>
      <c r="C61" s="83"/>
      <c r="D61" s="83"/>
      <c r="E61" s="83"/>
      <c r="F61" s="83"/>
      <c r="G61" s="83"/>
      <c r="H61" s="83"/>
      <c r="I61" s="83"/>
      <c r="J61" s="83"/>
      <c r="K61" s="83"/>
      <c r="L61" s="83"/>
      <c r="M61" s="83"/>
      <c r="N61" s="83"/>
      <c r="O61" s="83"/>
      <c r="P61" s="83"/>
      <c r="Q61" s="83"/>
      <c r="R61" s="83"/>
      <c r="S61" s="83"/>
      <c r="T61" s="83"/>
      <c r="U61" s="83"/>
      <c r="V61" s="83"/>
      <c r="W61" s="83"/>
      <c r="X61" s="83"/>
      <c r="Y61" s="83"/>
      <c r="Z61" s="83"/>
    </row>
    <row r="62" spans="1:26" x14ac:dyDescent="0.3">
      <c r="A62" s="80"/>
      <c r="B62" s="83"/>
      <c r="C62" s="83"/>
      <c r="D62" s="83"/>
      <c r="E62" s="83"/>
      <c r="F62" s="83"/>
      <c r="G62" s="83"/>
      <c r="H62" s="83"/>
      <c r="I62" s="83"/>
      <c r="J62" s="83"/>
      <c r="K62" s="83"/>
      <c r="L62" s="83"/>
      <c r="M62" s="83"/>
      <c r="N62" s="83"/>
      <c r="O62" s="83"/>
      <c r="P62" s="83"/>
      <c r="Q62" s="83"/>
      <c r="R62" s="83"/>
      <c r="S62" s="83"/>
      <c r="T62" s="83"/>
      <c r="U62" s="83"/>
      <c r="V62" s="83"/>
      <c r="W62" s="83"/>
      <c r="X62" s="83"/>
      <c r="Y62" s="83"/>
      <c r="Z62" s="83"/>
    </row>
    <row r="63" spans="1:26" x14ac:dyDescent="0.25">
      <c r="A63" s="86"/>
      <c r="B63" s="83"/>
      <c r="C63" s="83"/>
      <c r="D63" s="83"/>
      <c r="E63" s="83"/>
      <c r="F63" s="83"/>
      <c r="G63" s="83"/>
      <c r="H63" s="83"/>
      <c r="I63" s="83"/>
      <c r="J63" s="83"/>
      <c r="K63" s="83"/>
      <c r="L63" s="83"/>
      <c r="M63" s="83"/>
      <c r="N63" s="83"/>
      <c r="O63" s="83"/>
      <c r="P63" s="83"/>
      <c r="Q63" s="83"/>
      <c r="R63" s="83"/>
      <c r="S63" s="83"/>
      <c r="T63" s="83"/>
      <c r="U63" s="83"/>
      <c r="V63" s="83"/>
      <c r="W63" s="83"/>
      <c r="X63" s="83"/>
      <c r="Y63" s="83"/>
      <c r="Z63" s="83"/>
    </row>
    <row r="64" spans="1:26" x14ac:dyDescent="0.25">
      <c r="A64" s="86"/>
      <c r="B64" s="83"/>
      <c r="C64" s="83"/>
      <c r="D64" s="83"/>
      <c r="E64" s="83"/>
      <c r="F64" s="83"/>
      <c r="G64" s="83"/>
      <c r="H64" s="83"/>
      <c r="I64" s="83"/>
      <c r="J64" s="83"/>
      <c r="K64" s="83"/>
      <c r="L64" s="83"/>
      <c r="M64" s="83"/>
      <c r="N64" s="83"/>
      <c r="O64" s="83"/>
      <c r="P64" s="83"/>
      <c r="Q64" s="83"/>
      <c r="R64" s="83"/>
      <c r="S64" s="83"/>
      <c r="T64" s="83"/>
      <c r="U64" s="83"/>
      <c r="V64" s="83"/>
      <c r="W64" s="83"/>
      <c r="X64" s="83"/>
      <c r="Y64" s="83"/>
      <c r="Z64" s="83"/>
    </row>
    <row r="65" spans="1:26" x14ac:dyDescent="0.3">
      <c r="A65" s="80"/>
      <c r="B65" s="83"/>
      <c r="C65" s="83"/>
      <c r="D65" s="83"/>
      <c r="E65" s="83"/>
      <c r="F65" s="83"/>
      <c r="G65" s="83"/>
      <c r="H65" s="83"/>
      <c r="I65" s="83"/>
      <c r="J65" s="83"/>
      <c r="K65" s="83"/>
      <c r="L65" s="83"/>
      <c r="M65" s="83"/>
      <c r="N65" s="83"/>
      <c r="O65" s="83"/>
      <c r="P65" s="83"/>
      <c r="Q65" s="83"/>
      <c r="R65" s="83"/>
      <c r="S65" s="83"/>
      <c r="T65" s="83"/>
      <c r="U65" s="83"/>
      <c r="V65" s="83"/>
      <c r="W65" s="83"/>
      <c r="X65" s="83"/>
      <c r="Y65" s="83"/>
      <c r="Z65" s="83"/>
    </row>
    <row r="66" spans="1:26" x14ac:dyDescent="0.3">
      <c r="A66" s="80"/>
      <c r="B66" s="83"/>
      <c r="C66" s="83"/>
      <c r="D66" s="83"/>
      <c r="E66" s="83"/>
      <c r="F66" s="83"/>
      <c r="G66" s="83"/>
      <c r="H66" s="83"/>
      <c r="I66" s="83"/>
      <c r="J66" s="83"/>
      <c r="K66" s="83"/>
      <c r="L66" s="83"/>
      <c r="M66" s="83"/>
      <c r="N66" s="83"/>
      <c r="O66" s="83"/>
      <c r="P66" s="83"/>
      <c r="Q66" s="83"/>
      <c r="R66" s="83"/>
      <c r="S66" s="83"/>
      <c r="T66" s="83"/>
      <c r="U66" s="83"/>
      <c r="V66" s="83"/>
      <c r="W66" s="83"/>
      <c r="X66" s="83"/>
      <c r="Y66" s="83"/>
      <c r="Z66" s="83"/>
    </row>
    <row r="67" spans="1:26" x14ac:dyDescent="0.25">
      <c r="A67" s="86"/>
      <c r="B67" s="83"/>
      <c r="C67" s="83"/>
      <c r="D67" s="83"/>
      <c r="E67" s="83"/>
      <c r="F67" s="83"/>
      <c r="G67" s="83"/>
      <c r="H67" s="83"/>
      <c r="I67" s="83"/>
      <c r="J67" s="83"/>
      <c r="K67" s="83"/>
      <c r="L67" s="83"/>
      <c r="M67" s="83"/>
      <c r="N67" s="83"/>
      <c r="O67" s="83"/>
      <c r="P67" s="83"/>
      <c r="Q67" s="83"/>
      <c r="R67" s="83"/>
      <c r="S67" s="83"/>
      <c r="T67" s="83"/>
      <c r="U67" s="83"/>
      <c r="V67" s="83"/>
      <c r="W67" s="83"/>
      <c r="X67" s="83"/>
      <c r="Y67" s="83"/>
      <c r="Z67" s="83"/>
    </row>
    <row r="68" spans="1:26" x14ac:dyDescent="0.25">
      <c r="A68" s="86"/>
      <c r="B68" s="83"/>
      <c r="C68" s="83"/>
      <c r="D68" s="83"/>
      <c r="E68" s="83"/>
      <c r="F68" s="83"/>
      <c r="G68" s="83"/>
      <c r="H68" s="83"/>
      <c r="I68" s="83"/>
      <c r="J68" s="83"/>
      <c r="K68" s="83"/>
      <c r="L68" s="83"/>
      <c r="M68" s="83"/>
      <c r="N68" s="83"/>
      <c r="O68" s="83"/>
      <c r="P68" s="83"/>
      <c r="Q68" s="83"/>
      <c r="R68" s="83"/>
      <c r="S68" s="83"/>
      <c r="T68" s="83"/>
      <c r="U68" s="83"/>
      <c r="V68" s="83"/>
      <c r="W68" s="83"/>
      <c r="X68" s="83"/>
      <c r="Y68" s="83"/>
      <c r="Z68" s="83"/>
    </row>
    <row r="69" spans="1:26" x14ac:dyDescent="0.25">
      <c r="A69" s="78"/>
      <c r="B69" s="83"/>
      <c r="C69" s="83"/>
      <c r="D69" s="83"/>
      <c r="E69" s="83"/>
      <c r="F69" s="83"/>
      <c r="G69" s="83"/>
      <c r="H69" s="83"/>
      <c r="I69" s="83"/>
      <c r="J69" s="83"/>
      <c r="K69" s="83"/>
      <c r="L69" s="83"/>
      <c r="M69" s="83"/>
      <c r="N69" s="83"/>
      <c r="O69" s="83"/>
      <c r="P69" s="83"/>
      <c r="Q69" s="83"/>
      <c r="R69" s="83"/>
      <c r="S69" s="83"/>
      <c r="T69" s="83"/>
      <c r="U69" s="83"/>
      <c r="V69" s="83"/>
      <c r="W69" s="83"/>
      <c r="X69" s="83"/>
      <c r="Y69" s="83"/>
      <c r="Z69" s="83"/>
    </row>
    <row r="70" spans="1:26" x14ac:dyDescent="0.25">
      <c r="A70" s="78"/>
      <c r="B70" s="83"/>
      <c r="C70" s="83"/>
      <c r="D70" s="83"/>
      <c r="E70" s="83"/>
      <c r="F70" s="83"/>
      <c r="G70" s="83"/>
      <c r="H70" s="83"/>
      <c r="I70" s="83"/>
      <c r="J70" s="83"/>
      <c r="K70" s="83"/>
      <c r="L70" s="83"/>
      <c r="M70" s="83"/>
      <c r="N70" s="83"/>
      <c r="O70" s="83"/>
      <c r="P70" s="83"/>
      <c r="Q70" s="83"/>
      <c r="R70" s="83"/>
      <c r="S70" s="83"/>
      <c r="T70" s="83"/>
      <c r="U70" s="83"/>
      <c r="V70" s="83"/>
      <c r="W70" s="83"/>
      <c r="X70" s="83"/>
      <c r="Y70" s="83"/>
      <c r="Z70" s="83"/>
    </row>
    <row r="71" spans="1:26" x14ac:dyDescent="0.3">
      <c r="A71" s="80"/>
      <c r="B71" s="83"/>
      <c r="C71" s="83"/>
      <c r="D71" s="83"/>
      <c r="E71" s="83"/>
      <c r="F71" s="83"/>
      <c r="G71" s="83"/>
      <c r="H71" s="83"/>
      <c r="I71" s="83"/>
      <c r="J71" s="83"/>
      <c r="K71" s="83"/>
      <c r="L71" s="83"/>
      <c r="M71" s="83"/>
      <c r="N71" s="83"/>
      <c r="O71" s="83"/>
      <c r="P71" s="83"/>
      <c r="Q71" s="83"/>
      <c r="R71" s="83"/>
      <c r="S71" s="83"/>
      <c r="T71" s="83"/>
      <c r="U71" s="83"/>
      <c r="V71" s="83"/>
      <c r="W71" s="83"/>
      <c r="X71" s="83"/>
      <c r="Y71" s="83"/>
      <c r="Z71" s="83"/>
    </row>
    <row r="72" spans="1:26" x14ac:dyDescent="0.25">
      <c r="A72" s="78"/>
      <c r="B72" s="83"/>
      <c r="C72" s="83"/>
      <c r="D72" s="83"/>
      <c r="E72" s="83"/>
      <c r="F72" s="83"/>
      <c r="G72" s="83"/>
      <c r="H72" s="83"/>
      <c r="I72" s="83"/>
      <c r="J72" s="83"/>
      <c r="K72" s="83"/>
      <c r="L72" s="83"/>
      <c r="M72" s="83"/>
      <c r="N72" s="83"/>
      <c r="O72" s="83"/>
      <c r="P72" s="83"/>
      <c r="Q72" s="83"/>
      <c r="R72" s="83"/>
      <c r="S72" s="83"/>
      <c r="T72" s="83"/>
      <c r="U72" s="83"/>
      <c r="V72" s="83"/>
      <c r="W72" s="83"/>
      <c r="X72" s="83"/>
      <c r="Y72" s="83"/>
      <c r="Z72" s="83"/>
    </row>
    <row r="73" spans="1:26" x14ac:dyDescent="0.25">
      <c r="A73" s="78"/>
      <c r="B73" s="83"/>
      <c r="C73" s="83"/>
      <c r="D73" s="83"/>
      <c r="E73" s="83"/>
      <c r="F73" s="83"/>
      <c r="G73" s="83"/>
      <c r="H73" s="83"/>
      <c r="I73" s="83"/>
      <c r="J73" s="83"/>
      <c r="K73" s="83"/>
      <c r="L73" s="83"/>
      <c r="M73" s="83"/>
      <c r="N73" s="83"/>
      <c r="O73" s="83"/>
      <c r="P73" s="83"/>
      <c r="Q73" s="83"/>
      <c r="R73" s="83"/>
      <c r="S73" s="83"/>
      <c r="T73" s="83"/>
      <c r="U73" s="83"/>
      <c r="V73" s="83"/>
      <c r="W73" s="83"/>
      <c r="X73" s="83"/>
      <c r="Y73" s="83"/>
      <c r="Z73" s="83"/>
    </row>
    <row r="74" spans="1:26" x14ac:dyDescent="0.25">
      <c r="A74" s="78"/>
      <c r="B74" s="83"/>
      <c r="C74" s="83"/>
      <c r="D74" s="83"/>
      <c r="E74" s="83"/>
      <c r="F74" s="83"/>
      <c r="G74" s="83"/>
      <c r="H74" s="83"/>
      <c r="I74" s="83"/>
      <c r="J74" s="83"/>
      <c r="K74" s="83"/>
      <c r="L74" s="83"/>
      <c r="M74" s="83"/>
      <c r="N74" s="83"/>
      <c r="O74" s="83"/>
      <c r="P74" s="83"/>
      <c r="Q74" s="83"/>
      <c r="R74" s="83"/>
      <c r="S74" s="83"/>
      <c r="T74" s="83"/>
      <c r="U74" s="83"/>
      <c r="V74" s="83"/>
      <c r="W74" s="83"/>
      <c r="X74" s="83"/>
      <c r="Y74" s="83"/>
      <c r="Z74" s="83"/>
    </row>
    <row r="75" spans="1:26" x14ac:dyDescent="0.25">
      <c r="A75" s="78"/>
      <c r="B75" s="83"/>
      <c r="C75" s="83"/>
      <c r="D75" s="83"/>
      <c r="E75" s="83"/>
      <c r="F75" s="83"/>
      <c r="G75" s="83"/>
      <c r="H75" s="83"/>
      <c r="I75" s="83"/>
      <c r="J75" s="83"/>
      <c r="K75" s="83"/>
      <c r="L75" s="83"/>
      <c r="M75" s="83"/>
      <c r="N75" s="83"/>
      <c r="O75" s="83"/>
      <c r="P75" s="83"/>
      <c r="Q75" s="83"/>
      <c r="R75" s="83"/>
      <c r="S75" s="83"/>
      <c r="T75" s="83"/>
      <c r="U75" s="83"/>
      <c r="V75" s="83"/>
      <c r="W75" s="83"/>
      <c r="X75" s="83"/>
      <c r="Y75" s="83"/>
      <c r="Z75" s="83"/>
    </row>
    <row r="76" spans="1:26" x14ac:dyDescent="0.25">
      <c r="A76" s="78"/>
      <c r="B76" s="83"/>
      <c r="C76" s="83"/>
      <c r="D76" s="83"/>
      <c r="E76" s="83"/>
      <c r="F76" s="83"/>
      <c r="G76" s="83"/>
      <c r="H76" s="83"/>
      <c r="I76" s="83"/>
      <c r="J76" s="83"/>
      <c r="K76" s="83"/>
      <c r="L76" s="83"/>
      <c r="M76" s="83"/>
      <c r="N76" s="83"/>
      <c r="O76" s="83"/>
      <c r="P76" s="83"/>
      <c r="Q76" s="83"/>
      <c r="R76" s="83"/>
      <c r="S76" s="83"/>
      <c r="T76" s="83"/>
      <c r="U76" s="83"/>
      <c r="V76" s="83"/>
      <c r="W76" s="83"/>
      <c r="X76" s="83"/>
      <c r="Y76" s="83"/>
      <c r="Z76" s="83"/>
    </row>
    <row r="77" spans="1:26" x14ac:dyDescent="0.25">
      <c r="A77" s="78"/>
      <c r="B77" s="83"/>
      <c r="C77" s="83"/>
      <c r="D77" s="83"/>
      <c r="E77" s="83"/>
      <c r="F77" s="83"/>
      <c r="G77" s="83"/>
      <c r="H77" s="83"/>
      <c r="I77" s="83"/>
      <c r="J77" s="83"/>
      <c r="K77" s="83"/>
      <c r="L77" s="83"/>
      <c r="M77" s="83"/>
      <c r="N77" s="83"/>
      <c r="O77" s="83"/>
      <c r="P77" s="83"/>
      <c r="Q77" s="83"/>
      <c r="R77" s="83"/>
      <c r="S77" s="83"/>
      <c r="T77" s="83"/>
      <c r="U77" s="83"/>
      <c r="V77" s="83"/>
      <c r="W77" s="83"/>
      <c r="X77" s="83"/>
      <c r="Y77" s="83"/>
      <c r="Z77" s="83"/>
    </row>
    <row r="78" spans="1:26" x14ac:dyDescent="0.25">
      <c r="A78" s="78"/>
      <c r="B78" s="83"/>
      <c r="C78" s="83"/>
      <c r="D78" s="83"/>
      <c r="E78" s="83"/>
      <c r="F78" s="83"/>
      <c r="G78" s="83"/>
      <c r="H78" s="83"/>
      <c r="I78" s="83"/>
      <c r="J78" s="83"/>
      <c r="K78" s="83"/>
      <c r="L78" s="83"/>
      <c r="M78" s="83"/>
      <c r="N78" s="83"/>
      <c r="O78" s="83"/>
      <c r="P78" s="83"/>
      <c r="Q78" s="83"/>
      <c r="R78" s="83"/>
      <c r="S78" s="83"/>
      <c r="T78" s="83"/>
      <c r="U78" s="83"/>
      <c r="V78" s="83"/>
      <c r="W78" s="83"/>
      <c r="X78" s="83"/>
      <c r="Y78" s="83"/>
      <c r="Z78" s="83"/>
    </row>
    <row r="79" spans="1:26" x14ac:dyDescent="0.25">
      <c r="A79" s="78"/>
      <c r="B79" s="83"/>
      <c r="C79" s="83"/>
      <c r="D79" s="83"/>
      <c r="E79" s="83"/>
      <c r="F79" s="83"/>
      <c r="G79" s="83"/>
      <c r="H79" s="83"/>
      <c r="I79" s="83"/>
      <c r="J79" s="83"/>
      <c r="K79" s="83"/>
      <c r="L79" s="83"/>
      <c r="M79" s="83"/>
      <c r="N79" s="83"/>
      <c r="O79" s="83"/>
      <c r="P79" s="83"/>
      <c r="Q79" s="83"/>
      <c r="R79" s="83"/>
      <c r="S79" s="83"/>
      <c r="T79" s="83"/>
      <c r="U79" s="83"/>
      <c r="V79" s="83"/>
      <c r="W79" s="83"/>
      <c r="X79" s="83"/>
      <c r="Y79" s="83"/>
      <c r="Z79" s="83"/>
    </row>
    <row r="80" spans="1:26" x14ac:dyDescent="0.25">
      <c r="A80" s="78"/>
      <c r="B80" s="83"/>
      <c r="C80" s="83"/>
      <c r="D80" s="83"/>
      <c r="E80" s="83"/>
      <c r="F80" s="83"/>
      <c r="G80" s="83"/>
      <c r="H80" s="83"/>
      <c r="I80" s="83"/>
      <c r="J80" s="83"/>
      <c r="K80" s="83"/>
      <c r="L80" s="83"/>
      <c r="M80" s="83"/>
      <c r="N80" s="83"/>
      <c r="O80" s="83"/>
      <c r="P80" s="83"/>
      <c r="Q80" s="83"/>
      <c r="R80" s="83"/>
      <c r="S80" s="83"/>
      <c r="T80" s="83"/>
      <c r="U80" s="83"/>
      <c r="V80" s="83"/>
      <c r="W80" s="83"/>
      <c r="X80" s="83"/>
      <c r="Y80" s="83"/>
      <c r="Z80" s="83"/>
    </row>
    <row r="81" spans="1:26" x14ac:dyDescent="0.25">
      <c r="A81" s="78"/>
      <c r="B81" s="83"/>
      <c r="C81" s="83"/>
      <c r="D81" s="83"/>
      <c r="E81" s="83"/>
      <c r="F81" s="83"/>
      <c r="G81" s="83"/>
      <c r="H81" s="83"/>
      <c r="I81" s="83"/>
      <c r="J81" s="83"/>
      <c r="K81" s="83"/>
      <c r="L81" s="83"/>
      <c r="M81" s="83"/>
      <c r="N81" s="83"/>
      <c r="O81" s="83"/>
      <c r="P81" s="83"/>
      <c r="Q81" s="83"/>
      <c r="R81" s="83"/>
      <c r="S81" s="83"/>
      <c r="T81" s="83"/>
      <c r="U81" s="83"/>
      <c r="V81" s="83"/>
      <c r="W81" s="83"/>
      <c r="X81" s="83"/>
      <c r="Y81" s="83"/>
      <c r="Z81" s="83"/>
    </row>
    <row r="82" spans="1:26" x14ac:dyDescent="0.25">
      <c r="A82" s="78"/>
      <c r="B82" s="83"/>
      <c r="C82" s="83"/>
      <c r="D82" s="83"/>
      <c r="E82" s="83"/>
      <c r="F82" s="83"/>
      <c r="G82" s="83"/>
      <c r="H82" s="83"/>
      <c r="I82" s="83"/>
      <c r="J82" s="83"/>
      <c r="K82" s="83"/>
      <c r="L82" s="83"/>
      <c r="M82" s="83"/>
      <c r="N82" s="83"/>
      <c r="O82" s="83"/>
      <c r="P82" s="83"/>
      <c r="Q82" s="83"/>
      <c r="R82" s="83"/>
      <c r="S82" s="83"/>
      <c r="T82" s="83"/>
      <c r="U82" s="83"/>
      <c r="V82" s="83"/>
      <c r="W82" s="83"/>
      <c r="X82" s="83"/>
      <c r="Y82" s="83"/>
      <c r="Z82" s="83"/>
    </row>
    <row r="83" spans="1:26" x14ac:dyDescent="0.25">
      <c r="A83" s="78"/>
      <c r="B83" s="83"/>
      <c r="C83" s="83"/>
      <c r="D83" s="83"/>
      <c r="E83" s="83"/>
      <c r="F83" s="83"/>
      <c r="G83" s="83"/>
      <c r="H83" s="83"/>
      <c r="I83" s="83"/>
      <c r="J83" s="83"/>
      <c r="K83" s="83"/>
      <c r="L83" s="83"/>
      <c r="M83" s="83"/>
      <c r="N83" s="83"/>
      <c r="O83" s="83"/>
      <c r="P83" s="83"/>
      <c r="Q83" s="83"/>
      <c r="R83" s="83"/>
      <c r="S83" s="83"/>
      <c r="T83" s="83"/>
      <c r="U83" s="83"/>
      <c r="V83" s="83"/>
      <c r="W83" s="83"/>
      <c r="X83" s="83"/>
      <c r="Y83" s="83"/>
      <c r="Z83" s="83"/>
    </row>
    <row r="84" spans="1:26" x14ac:dyDescent="0.25">
      <c r="A84" s="78"/>
      <c r="B84" s="83"/>
      <c r="C84" s="83"/>
      <c r="D84" s="83"/>
      <c r="E84" s="83"/>
      <c r="F84" s="83"/>
      <c r="G84" s="83"/>
      <c r="H84" s="83"/>
      <c r="I84" s="83"/>
      <c r="J84" s="83"/>
      <c r="K84" s="83"/>
      <c r="L84" s="83"/>
      <c r="M84" s="83"/>
      <c r="N84" s="83"/>
      <c r="O84" s="83"/>
      <c r="P84" s="83"/>
      <c r="Q84" s="83"/>
      <c r="R84" s="83"/>
      <c r="S84" s="83"/>
      <c r="T84" s="83"/>
      <c r="U84" s="83"/>
      <c r="V84" s="83"/>
      <c r="W84" s="83"/>
      <c r="X84" s="83"/>
      <c r="Y84" s="83"/>
      <c r="Z84" s="83"/>
    </row>
    <row r="85" spans="1:26" x14ac:dyDescent="0.25">
      <c r="A85" s="78"/>
      <c r="B85" s="83"/>
      <c r="C85" s="83"/>
      <c r="D85" s="83"/>
      <c r="E85" s="83"/>
      <c r="F85" s="83"/>
      <c r="G85" s="83"/>
      <c r="H85" s="83"/>
      <c r="I85" s="83"/>
      <c r="J85" s="83"/>
      <c r="K85" s="83"/>
      <c r="L85" s="83"/>
      <c r="M85" s="83"/>
      <c r="N85" s="83"/>
      <c r="O85" s="83"/>
      <c r="P85" s="83"/>
      <c r="Q85" s="83"/>
      <c r="R85" s="83"/>
      <c r="S85" s="83"/>
      <c r="T85" s="83"/>
      <c r="U85" s="83"/>
      <c r="V85" s="83"/>
      <c r="W85" s="83"/>
      <c r="X85" s="83"/>
      <c r="Y85" s="83"/>
      <c r="Z85" s="83"/>
    </row>
    <row r="86" spans="1:26" x14ac:dyDescent="0.25">
      <c r="A86" s="78"/>
      <c r="B86" s="83"/>
      <c r="C86" s="83"/>
      <c r="D86" s="83"/>
      <c r="E86" s="83"/>
      <c r="F86" s="83"/>
      <c r="G86" s="83"/>
      <c r="H86" s="83"/>
      <c r="I86" s="83"/>
      <c r="J86" s="83"/>
      <c r="K86" s="83"/>
      <c r="L86" s="83"/>
      <c r="M86" s="83"/>
      <c r="N86" s="83"/>
      <c r="O86" s="83"/>
      <c r="P86" s="83"/>
      <c r="Q86" s="83"/>
      <c r="R86" s="83"/>
      <c r="S86" s="83"/>
      <c r="T86" s="83"/>
      <c r="U86" s="83"/>
      <c r="V86" s="83"/>
      <c r="W86" s="83"/>
      <c r="X86" s="83"/>
      <c r="Y86" s="83"/>
      <c r="Z86" s="83"/>
    </row>
    <row r="87" spans="1:26" x14ac:dyDescent="0.25">
      <c r="A87" s="78"/>
      <c r="B87" s="83"/>
      <c r="C87" s="83"/>
      <c r="D87" s="83"/>
      <c r="E87" s="83"/>
      <c r="F87" s="83"/>
      <c r="G87" s="83"/>
      <c r="H87" s="83"/>
      <c r="I87" s="83"/>
      <c r="J87" s="83"/>
      <c r="K87" s="83"/>
      <c r="L87" s="83"/>
      <c r="M87" s="83"/>
      <c r="N87" s="83"/>
      <c r="O87" s="83"/>
      <c r="P87" s="83"/>
      <c r="Q87" s="83"/>
      <c r="R87" s="83"/>
      <c r="S87" s="83"/>
      <c r="T87" s="83"/>
      <c r="U87" s="83"/>
      <c r="V87" s="83"/>
      <c r="W87" s="83"/>
      <c r="X87" s="83"/>
      <c r="Y87" s="83"/>
      <c r="Z87" s="83"/>
    </row>
    <row r="88" spans="1:26" x14ac:dyDescent="0.25">
      <c r="A88" s="78"/>
      <c r="B88" s="83"/>
      <c r="C88" s="83"/>
      <c r="D88" s="83"/>
      <c r="E88" s="83"/>
      <c r="F88" s="83"/>
      <c r="G88" s="83"/>
      <c r="H88" s="83"/>
      <c r="I88" s="83"/>
      <c r="J88" s="83"/>
      <c r="K88" s="83"/>
      <c r="L88" s="83"/>
      <c r="M88" s="83"/>
      <c r="N88" s="83"/>
      <c r="O88" s="83"/>
      <c r="P88" s="83"/>
      <c r="Q88" s="83"/>
      <c r="R88" s="83"/>
      <c r="S88" s="83"/>
      <c r="T88" s="83"/>
      <c r="U88" s="83"/>
      <c r="V88" s="83"/>
      <c r="W88" s="83"/>
      <c r="X88" s="83"/>
      <c r="Y88" s="83"/>
      <c r="Z88" s="83"/>
    </row>
    <row r="89" spans="1:26" x14ac:dyDescent="0.25">
      <c r="A89" s="78"/>
      <c r="B89" s="83"/>
      <c r="C89" s="83"/>
      <c r="D89" s="83"/>
      <c r="E89" s="83"/>
      <c r="F89" s="83"/>
      <c r="G89" s="83"/>
      <c r="H89" s="83"/>
      <c r="I89" s="83"/>
      <c r="J89" s="83"/>
      <c r="K89" s="83"/>
      <c r="L89" s="83"/>
      <c r="M89" s="83"/>
      <c r="N89" s="83"/>
      <c r="O89" s="83"/>
      <c r="P89" s="83"/>
      <c r="Q89" s="83"/>
      <c r="R89" s="83"/>
      <c r="S89" s="83"/>
      <c r="T89" s="83"/>
      <c r="U89" s="83"/>
      <c r="V89" s="83"/>
      <c r="W89" s="83"/>
      <c r="X89" s="83"/>
      <c r="Y89" s="83"/>
      <c r="Z89" s="83"/>
    </row>
    <row r="90" spans="1:26" x14ac:dyDescent="0.25">
      <c r="A90" s="78"/>
      <c r="B90" s="83"/>
      <c r="C90" s="83"/>
      <c r="D90" s="83"/>
      <c r="E90" s="83"/>
      <c r="F90" s="83"/>
      <c r="G90" s="83"/>
      <c r="H90" s="83"/>
      <c r="I90" s="83"/>
      <c r="J90" s="83"/>
      <c r="K90" s="83"/>
      <c r="L90" s="83"/>
      <c r="M90" s="83"/>
      <c r="N90" s="83"/>
      <c r="O90" s="83"/>
      <c r="P90" s="83"/>
      <c r="Q90" s="83"/>
      <c r="R90" s="83"/>
      <c r="S90" s="83"/>
      <c r="T90" s="83"/>
      <c r="U90" s="83"/>
      <c r="V90" s="83"/>
      <c r="W90" s="83"/>
      <c r="X90" s="83"/>
      <c r="Y90" s="83"/>
      <c r="Z90" s="83"/>
    </row>
    <row r="91" spans="1:26" x14ac:dyDescent="0.25">
      <c r="A91" s="78"/>
      <c r="B91" s="83"/>
      <c r="C91" s="83"/>
      <c r="D91" s="83"/>
      <c r="E91" s="83"/>
      <c r="F91" s="83"/>
      <c r="G91" s="83"/>
      <c r="H91" s="83"/>
      <c r="I91" s="83"/>
      <c r="J91" s="83"/>
      <c r="K91" s="83"/>
      <c r="L91" s="83"/>
      <c r="M91" s="83"/>
      <c r="N91" s="83"/>
      <c r="O91" s="83"/>
      <c r="P91" s="83"/>
      <c r="Q91" s="83"/>
      <c r="R91" s="83"/>
      <c r="S91" s="83"/>
      <c r="T91" s="83"/>
      <c r="U91" s="83"/>
      <c r="V91" s="83"/>
      <c r="W91" s="83"/>
      <c r="X91" s="83"/>
      <c r="Y91" s="83"/>
      <c r="Z91" s="83"/>
    </row>
    <row r="92" spans="1:26" x14ac:dyDescent="0.25">
      <c r="A92" s="78"/>
      <c r="B92" s="83"/>
      <c r="C92" s="83"/>
      <c r="D92" s="83"/>
      <c r="E92" s="83"/>
      <c r="F92" s="83"/>
      <c r="G92" s="83"/>
      <c r="H92" s="83"/>
      <c r="I92" s="83"/>
      <c r="J92" s="83"/>
      <c r="K92" s="83"/>
      <c r="L92" s="83"/>
      <c r="M92" s="83"/>
      <c r="N92" s="83"/>
      <c r="O92" s="83"/>
      <c r="P92" s="83"/>
      <c r="Q92" s="83"/>
      <c r="R92" s="83"/>
      <c r="S92" s="83"/>
      <c r="T92" s="83"/>
      <c r="U92" s="83"/>
      <c r="V92" s="83"/>
      <c r="W92" s="83"/>
      <c r="X92" s="83"/>
      <c r="Y92" s="83"/>
      <c r="Z92" s="83"/>
    </row>
    <row r="93" spans="1:26" x14ac:dyDescent="0.25">
      <c r="A93" s="78"/>
      <c r="B93" s="83"/>
      <c r="C93" s="83"/>
      <c r="D93" s="83"/>
      <c r="E93" s="83"/>
      <c r="F93" s="83"/>
      <c r="G93" s="83"/>
      <c r="H93" s="83"/>
      <c r="I93" s="83"/>
      <c r="J93" s="83"/>
      <c r="K93" s="83"/>
      <c r="L93" s="83"/>
      <c r="M93" s="83"/>
      <c r="N93" s="83"/>
      <c r="O93" s="83"/>
      <c r="P93" s="83"/>
      <c r="Q93" s="83"/>
      <c r="R93" s="83"/>
      <c r="S93" s="83"/>
      <c r="T93" s="83"/>
      <c r="U93" s="83"/>
      <c r="V93" s="83"/>
      <c r="W93" s="83"/>
      <c r="X93" s="83"/>
      <c r="Y93" s="83"/>
      <c r="Z93" s="83"/>
    </row>
    <row r="94" spans="1:26" x14ac:dyDescent="0.25">
      <c r="A94" s="78"/>
      <c r="B94" s="83"/>
      <c r="C94" s="83"/>
      <c r="D94" s="83"/>
      <c r="E94" s="83"/>
      <c r="F94" s="83"/>
      <c r="G94" s="83"/>
      <c r="H94" s="83"/>
      <c r="I94" s="83"/>
      <c r="J94" s="83"/>
      <c r="K94" s="83"/>
      <c r="L94" s="83"/>
      <c r="M94" s="83"/>
      <c r="N94" s="83"/>
      <c r="O94" s="83"/>
      <c r="P94" s="83"/>
      <c r="Q94" s="83"/>
      <c r="R94" s="83"/>
      <c r="S94" s="83"/>
      <c r="T94" s="83"/>
      <c r="U94" s="83"/>
      <c r="V94" s="83"/>
      <c r="W94" s="83"/>
      <c r="X94" s="83"/>
      <c r="Y94" s="83"/>
      <c r="Z94" s="83"/>
    </row>
    <row r="95" spans="1:26" x14ac:dyDescent="0.25">
      <c r="A95" s="78"/>
      <c r="B95" s="83"/>
      <c r="C95" s="83"/>
      <c r="D95" s="83"/>
      <c r="E95" s="83"/>
      <c r="F95" s="83"/>
      <c r="G95" s="83"/>
      <c r="H95" s="83"/>
      <c r="I95" s="83"/>
      <c r="J95" s="83"/>
      <c r="K95" s="83"/>
      <c r="L95" s="83"/>
      <c r="M95" s="83"/>
      <c r="N95" s="83"/>
      <c r="O95" s="83"/>
      <c r="P95" s="83"/>
      <c r="Q95" s="83"/>
      <c r="R95" s="83"/>
      <c r="S95" s="83"/>
      <c r="T95" s="83"/>
      <c r="U95" s="83"/>
      <c r="V95" s="83"/>
      <c r="W95" s="83"/>
      <c r="X95" s="83"/>
      <c r="Y95" s="83"/>
      <c r="Z95" s="83"/>
    </row>
    <row r="96" spans="1:26" x14ac:dyDescent="0.25">
      <c r="A96" s="78"/>
      <c r="B96" s="83"/>
      <c r="C96" s="83"/>
      <c r="D96" s="83"/>
      <c r="E96" s="83"/>
      <c r="F96" s="83"/>
      <c r="G96" s="83"/>
      <c r="H96" s="83"/>
      <c r="I96" s="83"/>
      <c r="J96" s="83"/>
      <c r="K96" s="83"/>
      <c r="L96" s="83"/>
      <c r="M96" s="83"/>
      <c r="N96" s="83"/>
      <c r="O96" s="83"/>
      <c r="P96" s="83"/>
      <c r="Q96" s="83"/>
      <c r="R96" s="83"/>
      <c r="S96" s="83"/>
      <c r="T96" s="83"/>
      <c r="U96" s="83"/>
      <c r="V96" s="83"/>
      <c r="W96" s="83"/>
      <c r="X96" s="83"/>
      <c r="Y96" s="83"/>
      <c r="Z96" s="83"/>
    </row>
    <row r="97" spans="1:26" x14ac:dyDescent="0.25">
      <c r="A97" s="78"/>
      <c r="B97" s="83"/>
      <c r="C97" s="83"/>
      <c r="D97" s="83"/>
      <c r="E97" s="83"/>
      <c r="F97" s="83"/>
      <c r="G97" s="83"/>
      <c r="H97" s="83"/>
      <c r="I97" s="83"/>
      <c r="J97" s="83"/>
      <c r="K97" s="83"/>
      <c r="L97" s="83"/>
      <c r="M97" s="83"/>
      <c r="N97" s="83"/>
      <c r="O97" s="83"/>
      <c r="P97" s="83"/>
      <c r="Q97" s="83"/>
      <c r="R97" s="83"/>
      <c r="S97" s="83"/>
      <c r="T97" s="83"/>
      <c r="U97" s="83"/>
      <c r="V97" s="83"/>
      <c r="W97" s="83"/>
      <c r="X97" s="83"/>
      <c r="Y97" s="83"/>
      <c r="Z97" s="83"/>
    </row>
    <row r="98" spans="1:26" x14ac:dyDescent="0.25">
      <c r="A98" s="78"/>
      <c r="B98" s="83"/>
      <c r="C98" s="83"/>
      <c r="D98" s="83"/>
      <c r="E98" s="83"/>
      <c r="F98" s="83"/>
      <c r="G98" s="83"/>
      <c r="H98" s="83"/>
      <c r="I98" s="83"/>
      <c r="J98" s="83"/>
      <c r="K98" s="83"/>
      <c r="L98" s="83"/>
      <c r="M98" s="83"/>
      <c r="N98" s="83"/>
      <c r="O98" s="83"/>
      <c r="P98" s="83"/>
      <c r="Q98" s="83"/>
      <c r="R98" s="83"/>
      <c r="S98" s="83"/>
      <c r="T98" s="83"/>
      <c r="U98" s="83"/>
      <c r="V98" s="83"/>
      <c r="W98" s="83"/>
      <c r="X98" s="83"/>
      <c r="Y98" s="83"/>
      <c r="Z98" s="83"/>
    </row>
    <row r="99" spans="1:26" x14ac:dyDescent="0.25">
      <c r="A99" s="78"/>
      <c r="B99" s="83"/>
      <c r="C99" s="83"/>
      <c r="D99" s="83"/>
      <c r="E99" s="83"/>
      <c r="F99" s="83"/>
      <c r="G99" s="83"/>
      <c r="H99" s="83"/>
      <c r="I99" s="83"/>
      <c r="J99" s="83"/>
      <c r="K99" s="83"/>
      <c r="L99" s="83"/>
      <c r="M99" s="83"/>
      <c r="N99" s="83"/>
      <c r="O99" s="83"/>
      <c r="P99" s="83"/>
      <c r="Q99" s="83"/>
      <c r="R99" s="83"/>
      <c r="S99" s="83"/>
      <c r="T99" s="83"/>
      <c r="U99" s="83"/>
      <c r="V99" s="83"/>
      <c r="W99" s="83"/>
      <c r="X99" s="83"/>
      <c r="Y99" s="83"/>
      <c r="Z99" s="83"/>
    </row>
    <row r="100" spans="1:26" x14ac:dyDescent="0.25">
      <c r="A100" s="78"/>
      <c r="B100" s="83"/>
      <c r="C100" s="83"/>
      <c r="D100" s="83"/>
      <c r="E100" s="83"/>
      <c r="F100" s="83"/>
      <c r="G100" s="83"/>
      <c r="H100" s="83"/>
      <c r="I100" s="83"/>
      <c r="J100" s="83"/>
      <c r="K100" s="83"/>
      <c r="L100" s="83"/>
      <c r="M100" s="83"/>
      <c r="N100" s="83"/>
      <c r="O100" s="83"/>
      <c r="P100" s="83"/>
      <c r="Q100" s="83"/>
      <c r="R100" s="83"/>
      <c r="S100" s="83"/>
      <c r="T100" s="83"/>
      <c r="U100" s="83"/>
      <c r="V100" s="83"/>
      <c r="W100" s="83"/>
      <c r="X100" s="83"/>
      <c r="Y100" s="83"/>
      <c r="Z100" s="83"/>
    </row>
    <row r="101" spans="1:26" x14ac:dyDescent="0.25">
      <c r="A101" s="78"/>
      <c r="B101" s="83"/>
      <c r="C101" s="83"/>
      <c r="D101" s="83"/>
      <c r="E101" s="83"/>
      <c r="F101" s="83"/>
      <c r="G101" s="83"/>
      <c r="H101" s="83"/>
      <c r="I101" s="83"/>
      <c r="J101" s="83"/>
      <c r="K101" s="83"/>
      <c r="L101" s="83"/>
      <c r="M101" s="83"/>
      <c r="N101" s="83"/>
      <c r="O101" s="83"/>
      <c r="P101" s="83"/>
      <c r="Q101" s="83"/>
      <c r="R101" s="83"/>
      <c r="S101" s="83"/>
      <c r="T101" s="83"/>
      <c r="U101" s="83"/>
      <c r="V101" s="83"/>
      <c r="W101" s="83"/>
      <c r="X101" s="83"/>
      <c r="Y101" s="83"/>
      <c r="Z101" s="83"/>
    </row>
    <row r="102" spans="1:26" x14ac:dyDescent="0.25">
      <c r="A102" s="78"/>
      <c r="B102" s="83"/>
      <c r="C102" s="83"/>
      <c r="D102" s="83"/>
      <c r="E102" s="83"/>
      <c r="F102" s="83"/>
      <c r="G102" s="83"/>
      <c r="H102" s="83"/>
      <c r="I102" s="83"/>
      <c r="J102" s="83"/>
      <c r="K102" s="83"/>
      <c r="L102" s="83"/>
      <c r="M102" s="83"/>
      <c r="N102" s="83"/>
      <c r="O102" s="83"/>
      <c r="P102" s="83"/>
      <c r="Q102" s="83"/>
      <c r="R102" s="83"/>
      <c r="S102" s="83"/>
      <c r="T102" s="83"/>
      <c r="U102" s="83"/>
      <c r="V102" s="83"/>
      <c r="W102" s="83"/>
      <c r="X102" s="83"/>
      <c r="Y102" s="83"/>
      <c r="Z102" s="83"/>
    </row>
    <row r="103" spans="1:26" x14ac:dyDescent="0.25">
      <c r="A103" s="78"/>
      <c r="B103" s="83"/>
      <c r="C103" s="83"/>
      <c r="D103" s="83"/>
      <c r="E103" s="83"/>
      <c r="F103" s="83"/>
      <c r="G103" s="83"/>
      <c r="H103" s="83"/>
      <c r="I103" s="83"/>
      <c r="J103" s="83"/>
      <c r="K103" s="83"/>
      <c r="L103" s="83"/>
      <c r="M103" s="83"/>
      <c r="N103" s="83"/>
      <c r="O103" s="83"/>
      <c r="P103" s="83"/>
      <c r="Q103" s="83"/>
      <c r="R103" s="83"/>
      <c r="S103" s="83"/>
      <c r="T103" s="83"/>
      <c r="U103" s="83"/>
      <c r="V103" s="83"/>
      <c r="W103" s="83"/>
      <c r="X103" s="83"/>
      <c r="Y103" s="83"/>
      <c r="Z103" s="83"/>
    </row>
    <row r="104" spans="1:26" x14ac:dyDescent="0.25">
      <c r="A104" s="78"/>
      <c r="B104" s="83"/>
      <c r="C104" s="83"/>
      <c r="D104" s="83"/>
      <c r="E104" s="83"/>
      <c r="F104" s="83"/>
      <c r="G104" s="83"/>
      <c r="H104" s="83"/>
      <c r="I104" s="83"/>
      <c r="J104" s="83"/>
      <c r="K104" s="83"/>
      <c r="L104" s="83"/>
      <c r="M104" s="83"/>
      <c r="N104" s="83"/>
      <c r="O104" s="83"/>
      <c r="P104" s="83"/>
      <c r="Q104" s="83"/>
      <c r="R104" s="83"/>
      <c r="S104" s="83"/>
      <c r="T104" s="83"/>
      <c r="U104" s="83"/>
      <c r="V104" s="83"/>
      <c r="W104" s="83"/>
      <c r="X104" s="83"/>
      <c r="Y104" s="83"/>
      <c r="Z104" s="83"/>
    </row>
    <row r="105" spans="1:26" x14ac:dyDescent="0.25">
      <c r="A105" s="78"/>
      <c r="B105" s="83"/>
      <c r="C105" s="83"/>
      <c r="D105" s="83"/>
      <c r="E105" s="83"/>
      <c r="F105" s="83"/>
      <c r="G105" s="83"/>
      <c r="H105" s="83"/>
      <c r="I105" s="83"/>
      <c r="J105" s="83"/>
      <c r="K105" s="83"/>
      <c r="L105" s="83"/>
      <c r="M105" s="83"/>
      <c r="N105" s="83"/>
      <c r="O105" s="83"/>
      <c r="P105" s="83"/>
      <c r="Q105" s="83"/>
      <c r="R105" s="83"/>
      <c r="S105" s="83"/>
      <c r="T105" s="83"/>
      <c r="U105" s="83"/>
      <c r="V105" s="83"/>
      <c r="W105" s="83"/>
      <c r="X105" s="83"/>
      <c r="Y105" s="83"/>
      <c r="Z105" s="83"/>
    </row>
    <row r="106" spans="1:26" x14ac:dyDescent="0.25">
      <c r="A106" s="78"/>
      <c r="B106" s="83"/>
      <c r="C106" s="83"/>
      <c r="D106" s="83"/>
      <c r="E106" s="83"/>
      <c r="F106" s="83"/>
      <c r="G106" s="83"/>
      <c r="H106" s="83"/>
      <c r="I106" s="83"/>
      <c r="J106" s="83"/>
      <c r="K106" s="83"/>
      <c r="L106" s="83"/>
      <c r="M106" s="83"/>
      <c r="N106" s="83"/>
      <c r="O106" s="83"/>
      <c r="P106" s="83"/>
      <c r="Q106" s="83"/>
      <c r="R106" s="83"/>
      <c r="S106" s="83"/>
      <c r="T106" s="83"/>
      <c r="U106" s="83"/>
      <c r="V106" s="83"/>
      <c r="W106" s="83"/>
      <c r="X106" s="83"/>
      <c r="Y106" s="83"/>
      <c r="Z106" s="83"/>
    </row>
    <row r="107" spans="1:26" x14ac:dyDescent="0.25">
      <c r="A107" s="78"/>
      <c r="B107" s="83"/>
      <c r="C107" s="83"/>
      <c r="D107" s="83"/>
      <c r="E107" s="83"/>
      <c r="F107" s="83"/>
      <c r="G107" s="83"/>
      <c r="H107" s="83"/>
      <c r="I107" s="83"/>
      <c r="J107" s="83"/>
      <c r="K107" s="83"/>
      <c r="L107" s="83"/>
      <c r="M107" s="83"/>
      <c r="N107" s="83"/>
      <c r="O107" s="83"/>
      <c r="P107" s="83"/>
      <c r="Q107" s="83"/>
      <c r="R107" s="83"/>
      <c r="S107" s="83"/>
      <c r="T107" s="83"/>
      <c r="U107" s="83"/>
      <c r="V107" s="83"/>
      <c r="W107" s="83"/>
      <c r="X107" s="83"/>
      <c r="Y107" s="83"/>
      <c r="Z107" s="83"/>
    </row>
    <row r="108" spans="1:26" x14ac:dyDescent="0.25">
      <c r="A108" s="78"/>
      <c r="B108" s="83"/>
      <c r="C108" s="83"/>
      <c r="D108" s="83"/>
      <c r="E108" s="83"/>
      <c r="F108" s="83"/>
      <c r="G108" s="83"/>
      <c r="H108" s="83"/>
      <c r="I108" s="83"/>
      <c r="J108" s="83"/>
      <c r="K108" s="83"/>
      <c r="L108" s="83"/>
      <c r="M108" s="83"/>
      <c r="N108" s="83"/>
      <c r="O108" s="83"/>
      <c r="P108" s="83"/>
      <c r="Q108" s="83"/>
      <c r="R108" s="83"/>
      <c r="S108" s="83"/>
      <c r="T108" s="83"/>
      <c r="U108" s="83"/>
      <c r="V108" s="83"/>
      <c r="W108" s="83"/>
      <c r="X108" s="83"/>
      <c r="Y108" s="83"/>
      <c r="Z108" s="83"/>
    </row>
    <row r="109" spans="1:26" x14ac:dyDescent="0.25">
      <c r="A109" s="78"/>
      <c r="B109" s="83"/>
      <c r="C109" s="83"/>
      <c r="D109" s="83"/>
      <c r="E109" s="83"/>
      <c r="F109" s="83"/>
      <c r="G109" s="83"/>
      <c r="H109" s="83"/>
      <c r="I109" s="83"/>
      <c r="J109" s="83"/>
      <c r="K109" s="83"/>
      <c r="L109" s="83"/>
      <c r="M109" s="83"/>
      <c r="N109" s="83"/>
      <c r="O109" s="83"/>
      <c r="P109" s="83"/>
      <c r="Q109" s="83"/>
      <c r="R109" s="83"/>
      <c r="S109" s="83"/>
      <c r="T109" s="83"/>
      <c r="U109" s="83"/>
      <c r="V109" s="83"/>
      <c r="W109" s="83"/>
      <c r="X109" s="83"/>
      <c r="Y109" s="83"/>
      <c r="Z109" s="83"/>
    </row>
    <row r="110" spans="1:26" x14ac:dyDescent="0.25">
      <c r="A110" s="78"/>
      <c r="B110" s="83"/>
      <c r="C110" s="83"/>
      <c r="D110" s="83"/>
      <c r="E110" s="83"/>
      <c r="F110" s="83"/>
      <c r="G110" s="83"/>
      <c r="H110" s="83"/>
      <c r="I110" s="83"/>
      <c r="J110" s="83"/>
      <c r="K110" s="83"/>
      <c r="L110" s="83"/>
      <c r="M110" s="83"/>
      <c r="N110" s="83"/>
      <c r="O110" s="83"/>
      <c r="P110" s="83"/>
      <c r="Q110" s="83"/>
      <c r="R110" s="83"/>
      <c r="S110" s="83"/>
      <c r="T110" s="83"/>
      <c r="U110" s="83"/>
      <c r="V110" s="83"/>
      <c r="W110" s="83"/>
      <c r="X110" s="83"/>
      <c r="Y110" s="83"/>
      <c r="Z110" s="83"/>
    </row>
    <row r="111" spans="1:26" x14ac:dyDescent="0.25">
      <c r="A111" s="78"/>
      <c r="B111" s="83"/>
      <c r="C111" s="83"/>
      <c r="D111" s="83"/>
      <c r="E111" s="83"/>
      <c r="F111" s="83"/>
      <c r="G111" s="83"/>
      <c r="H111" s="83"/>
      <c r="I111" s="83"/>
      <c r="J111" s="83"/>
      <c r="K111" s="83"/>
      <c r="L111" s="83"/>
      <c r="M111" s="83"/>
      <c r="N111" s="83"/>
      <c r="O111" s="83"/>
      <c r="P111" s="83"/>
      <c r="Q111" s="83"/>
      <c r="R111" s="83"/>
      <c r="S111" s="83"/>
      <c r="T111" s="83"/>
      <c r="U111" s="83"/>
      <c r="V111" s="83"/>
      <c r="W111" s="83"/>
      <c r="X111" s="83"/>
      <c r="Y111" s="83"/>
      <c r="Z111" s="83"/>
    </row>
    <row r="112" spans="1:26" x14ac:dyDescent="0.25">
      <c r="A112" s="78"/>
      <c r="B112" s="83"/>
      <c r="C112" s="83"/>
      <c r="D112" s="83"/>
      <c r="E112" s="83"/>
      <c r="F112" s="83"/>
      <c r="G112" s="83"/>
      <c r="H112" s="83"/>
      <c r="I112" s="83"/>
      <c r="J112" s="83"/>
      <c r="K112" s="83"/>
      <c r="L112" s="83"/>
      <c r="M112" s="83"/>
      <c r="N112" s="83"/>
      <c r="O112" s="83"/>
      <c r="P112" s="83"/>
      <c r="Q112" s="83"/>
      <c r="R112" s="83"/>
      <c r="S112" s="83"/>
      <c r="T112" s="83"/>
      <c r="U112" s="83"/>
      <c r="V112" s="83"/>
      <c r="W112" s="83"/>
      <c r="X112" s="83"/>
      <c r="Y112" s="83"/>
      <c r="Z112" s="83"/>
    </row>
    <row r="113" spans="1:26" x14ac:dyDescent="0.25">
      <c r="A113" s="78"/>
      <c r="B113" s="83"/>
      <c r="C113" s="83"/>
      <c r="D113" s="83"/>
      <c r="E113" s="83"/>
      <c r="F113" s="83"/>
      <c r="G113" s="83"/>
      <c r="H113" s="83"/>
      <c r="I113" s="83"/>
      <c r="J113" s="83"/>
      <c r="K113" s="83"/>
      <c r="L113" s="83"/>
      <c r="M113" s="83"/>
      <c r="N113" s="83"/>
      <c r="O113" s="83"/>
      <c r="P113" s="83"/>
      <c r="Q113" s="83"/>
      <c r="R113" s="83"/>
      <c r="S113" s="83"/>
      <c r="T113" s="83"/>
      <c r="U113" s="83"/>
      <c r="V113" s="83"/>
      <c r="W113" s="83"/>
      <c r="X113" s="83"/>
      <c r="Y113" s="83"/>
      <c r="Z113" s="83"/>
    </row>
    <row r="114" spans="1:26" x14ac:dyDescent="0.25">
      <c r="A114" s="78"/>
      <c r="B114" s="83"/>
      <c r="C114" s="83"/>
      <c r="D114" s="83"/>
      <c r="E114" s="83"/>
      <c r="F114" s="83"/>
      <c r="G114" s="83"/>
      <c r="H114" s="83"/>
      <c r="I114" s="83"/>
      <c r="J114" s="83"/>
      <c r="K114" s="83"/>
      <c r="L114" s="83"/>
      <c r="M114" s="83"/>
      <c r="N114" s="83"/>
      <c r="O114" s="83"/>
      <c r="P114" s="83"/>
      <c r="Q114" s="83"/>
      <c r="R114" s="83"/>
      <c r="S114" s="83"/>
      <c r="T114" s="83"/>
      <c r="U114" s="83"/>
      <c r="V114" s="83"/>
      <c r="W114" s="83"/>
      <c r="X114" s="83"/>
      <c r="Y114" s="83"/>
      <c r="Z114" s="83"/>
    </row>
    <row r="115" spans="1:26" x14ac:dyDescent="0.25">
      <c r="A115" s="78"/>
      <c r="B115" s="83"/>
      <c r="C115" s="83"/>
      <c r="D115" s="83"/>
      <c r="E115" s="83"/>
      <c r="F115" s="83"/>
      <c r="G115" s="83"/>
      <c r="H115" s="83"/>
      <c r="I115" s="83"/>
      <c r="J115" s="83"/>
      <c r="K115" s="83"/>
      <c r="L115" s="83"/>
      <c r="M115" s="83"/>
      <c r="N115" s="83"/>
      <c r="O115" s="83"/>
      <c r="P115" s="83"/>
      <c r="Q115" s="83"/>
      <c r="R115" s="83"/>
      <c r="S115" s="83"/>
      <c r="T115" s="83"/>
      <c r="U115" s="83"/>
      <c r="V115" s="83"/>
      <c r="W115" s="83"/>
      <c r="X115" s="83"/>
      <c r="Y115" s="83"/>
      <c r="Z115" s="83"/>
    </row>
    <row r="116" spans="1:26" x14ac:dyDescent="0.25">
      <c r="A116" s="78"/>
      <c r="B116" s="83"/>
      <c r="C116" s="83"/>
      <c r="D116" s="83"/>
      <c r="E116" s="83"/>
      <c r="F116" s="83"/>
      <c r="G116" s="83"/>
      <c r="H116" s="83"/>
      <c r="I116" s="83"/>
      <c r="J116" s="83"/>
      <c r="K116" s="83"/>
      <c r="L116" s="83"/>
      <c r="M116" s="83"/>
      <c r="N116" s="83"/>
      <c r="O116" s="83"/>
      <c r="P116" s="83"/>
      <c r="Q116" s="83"/>
      <c r="R116" s="83"/>
      <c r="S116" s="83"/>
      <c r="T116" s="83"/>
      <c r="U116" s="83"/>
      <c r="V116" s="83"/>
      <c r="W116" s="83"/>
      <c r="X116" s="83"/>
      <c r="Y116" s="83"/>
      <c r="Z116" s="83"/>
    </row>
    <row r="117" spans="1:26" x14ac:dyDescent="0.25">
      <c r="A117" s="78"/>
      <c r="B117" s="83"/>
      <c r="C117" s="83"/>
      <c r="D117" s="83"/>
      <c r="E117" s="83"/>
      <c r="F117" s="83"/>
      <c r="G117" s="83"/>
      <c r="H117" s="83"/>
      <c r="I117" s="83"/>
      <c r="J117" s="83"/>
      <c r="K117" s="83"/>
      <c r="L117" s="83"/>
      <c r="M117" s="83"/>
      <c r="N117" s="83"/>
      <c r="O117" s="83"/>
      <c r="P117" s="83"/>
      <c r="Q117" s="83"/>
      <c r="R117" s="83"/>
      <c r="S117" s="83"/>
      <c r="T117" s="83"/>
      <c r="U117" s="83"/>
      <c r="V117" s="83"/>
      <c r="W117" s="83"/>
      <c r="X117" s="83"/>
      <c r="Y117" s="83"/>
      <c r="Z117" s="83"/>
    </row>
    <row r="118" spans="1:26" x14ac:dyDescent="0.25">
      <c r="A118" s="78"/>
      <c r="B118" s="83"/>
      <c r="C118" s="83"/>
      <c r="D118" s="83"/>
      <c r="E118" s="83"/>
      <c r="F118" s="83"/>
      <c r="G118" s="83"/>
      <c r="H118" s="83"/>
      <c r="I118" s="83"/>
      <c r="J118" s="83"/>
      <c r="K118" s="83"/>
      <c r="L118" s="83"/>
      <c r="M118" s="83"/>
      <c r="N118" s="83"/>
      <c r="O118" s="83"/>
      <c r="P118" s="83"/>
      <c r="Q118" s="83"/>
      <c r="R118" s="83"/>
      <c r="S118" s="83"/>
      <c r="T118" s="83"/>
      <c r="U118" s="83"/>
      <c r="V118" s="83"/>
      <c r="W118" s="83"/>
      <c r="X118" s="83"/>
      <c r="Y118" s="83"/>
      <c r="Z118" s="83"/>
    </row>
    <row r="119" spans="1:26" x14ac:dyDescent="0.25">
      <c r="A119" s="78"/>
      <c r="B119" s="83"/>
      <c r="C119" s="83"/>
      <c r="D119" s="83"/>
      <c r="E119" s="83"/>
      <c r="F119" s="83"/>
      <c r="G119" s="83"/>
      <c r="H119" s="83"/>
      <c r="I119" s="83"/>
      <c r="J119" s="83"/>
      <c r="K119" s="83"/>
      <c r="L119" s="83"/>
      <c r="M119" s="83"/>
      <c r="N119" s="83"/>
      <c r="O119" s="83"/>
      <c r="P119" s="83"/>
      <c r="Q119" s="83"/>
      <c r="R119" s="83"/>
      <c r="S119" s="83"/>
      <c r="T119" s="83"/>
      <c r="U119" s="83"/>
      <c r="V119" s="83"/>
      <c r="W119" s="83"/>
      <c r="X119" s="83"/>
      <c r="Y119" s="83"/>
      <c r="Z119" s="83"/>
    </row>
    <row r="120" spans="1:26" x14ac:dyDescent="0.25">
      <c r="A120" s="78"/>
      <c r="B120" s="83"/>
      <c r="C120" s="83"/>
      <c r="D120" s="83"/>
      <c r="E120" s="83"/>
      <c r="F120" s="83"/>
      <c r="G120" s="83"/>
      <c r="H120" s="83"/>
      <c r="I120" s="83"/>
      <c r="J120" s="83"/>
      <c r="K120" s="83"/>
      <c r="L120" s="83"/>
      <c r="M120" s="83"/>
      <c r="N120" s="83"/>
      <c r="O120" s="83"/>
      <c r="P120" s="83"/>
      <c r="Q120" s="83"/>
      <c r="R120" s="83"/>
      <c r="S120" s="83"/>
      <c r="T120" s="83"/>
      <c r="U120" s="83"/>
      <c r="V120" s="83"/>
      <c r="W120" s="83"/>
      <c r="X120" s="83"/>
      <c r="Y120" s="83"/>
      <c r="Z120" s="83"/>
    </row>
    <row r="121" spans="1:26" x14ac:dyDescent="0.25">
      <c r="A121" s="78"/>
      <c r="B121" s="83"/>
      <c r="C121" s="83"/>
      <c r="D121" s="83"/>
      <c r="E121" s="83"/>
      <c r="F121" s="83"/>
      <c r="G121" s="83"/>
      <c r="H121" s="83"/>
      <c r="I121" s="83"/>
      <c r="J121" s="83"/>
      <c r="K121" s="83"/>
      <c r="L121" s="83"/>
      <c r="M121" s="83"/>
      <c r="N121" s="83"/>
      <c r="O121" s="83"/>
      <c r="P121" s="83"/>
      <c r="Q121" s="83"/>
      <c r="R121" s="83"/>
      <c r="S121" s="83"/>
      <c r="T121" s="83"/>
      <c r="U121" s="83"/>
      <c r="V121" s="83"/>
      <c r="W121" s="83"/>
      <c r="X121" s="83"/>
      <c r="Y121" s="83"/>
      <c r="Z121" s="83"/>
    </row>
    <row r="122" spans="1:26" x14ac:dyDescent="0.25">
      <c r="A122" s="78"/>
      <c r="B122" s="83"/>
      <c r="C122" s="83"/>
      <c r="D122" s="83"/>
      <c r="E122" s="83"/>
      <c r="F122" s="83"/>
      <c r="G122" s="83"/>
      <c r="H122" s="83"/>
      <c r="I122" s="83"/>
      <c r="J122" s="83"/>
      <c r="K122" s="83"/>
      <c r="L122" s="83"/>
      <c r="M122" s="83"/>
      <c r="N122" s="83"/>
      <c r="O122" s="83"/>
      <c r="P122" s="83"/>
      <c r="Q122" s="83"/>
      <c r="R122" s="83"/>
      <c r="S122" s="83"/>
      <c r="T122" s="83"/>
      <c r="U122" s="83"/>
      <c r="V122" s="83"/>
      <c r="W122" s="83"/>
      <c r="X122" s="83"/>
      <c r="Y122" s="83"/>
      <c r="Z122" s="83"/>
    </row>
    <row r="123" spans="1:26" x14ac:dyDescent="0.25">
      <c r="A123" s="78"/>
      <c r="B123" s="83"/>
      <c r="C123" s="83"/>
      <c r="D123" s="83"/>
      <c r="E123" s="83"/>
      <c r="F123" s="83"/>
      <c r="G123" s="83"/>
      <c r="H123" s="83"/>
      <c r="I123" s="83"/>
      <c r="J123" s="83"/>
      <c r="K123" s="83"/>
      <c r="L123" s="83"/>
      <c r="M123" s="83"/>
      <c r="N123" s="83"/>
      <c r="O123" s="83"/>
      <c r="P123" s="83"/>
      <c r="Q123" s="83"/>
      <c r="R123" s="83"/>
      <c r="S123" s="83"/>
      <c r="T123" s="83"/>
      <c r="U123" s="83"/>
      <c r="V123" s="83"/>
      <c r="W123" s="83"/>
      <c r="X123" s="83"/>
      <c r="Y123" s="83"/>
      <c r="Z123" s="83"/>
    </row>
    <row r="124" spans="1:26" x14ac:dyDescent="0.25">
      <c r="A124" s="78"/>
      <c r="B124" s="83"/>
      <c r="C124" s="83"/>
      <c r="D124" s="83"/>
      <c r="E124" s="83"/>
      <c r="F124" s="83"/>
      <c r="G124" s="83"/>
      <c r="H124" s="83"/>
      <c r="I124" s="83"/>
      <c r="J124" s="83"/>
      <c r="K124" s="83"/>
      <c r="L124" s="83"/>
      <c r="M124" s="83"/>
      <c r="N124" s="83"/>
      <c r="O124" s="83"/>
      <c r="P124" s="83"/>
      <c r="Q124" s="83"/>
      <c r="R124" s="83"/>
      <c r="S124" s="83"/>
      <c r="T124" s="83"/>
      <c r="U124" s="83"/>
      <c r="V124" s="83"/>
      <c r="W124" s="83"/>
      <c r="X124" s="83"/>
      <c r="Y124" s="83"/>
      <c r="Z124" s="83"/>
    </row>
    <row r="125" spans="1:26" x14ac:dyDescent="0.25">
      <c r="A125" s="78"/>
      <c r="B125" s="83"/>
      <c r="C125" s="83"/>
      <c r="D125" s="83"/>
      <c r="E125" s="83"/>
      <c r="F125" s="83"/>
      <c r="G125" s="83"/>
      <c r="H125" s="83"/>
      <c r="I125" s="83"/>
      <c r="J125" s="83"/>
      <c r="K125" s="83"/>
      <c r="L125" s="83"/>
      <c r="M125" s="83"/>
      <c r="N125" s="83"/>
      <c r="O125" s="83"/>
      <c r="P125" s="83"/>
      <c r="Q125" s="83"/>
      <c r="R125" s="83"/>
      <c r="S125" s="83"/>
      <c r="T125" s="83"/>
      <c r="U125" s="83"/>
      <c r="V125" s="83"/>
      <c r="W125" s="83"/>
      <c r="X125" s="83"/>
      <c r="Y125" s="83"/>
      <c r="Z125" s="83"/>
    </row>
    <row r="126" spans="1:26" x14ac:dyDescent="0.25">
      <c r="A126" s="78"/>
      <c r="B126" s="83"/>
      <c r="C126" s="83"/>
      <c r="D126" s="83"/>
      <c r="E126" s="83"/>
      <c r="F126" s="83"/>
      <c r="G126" s="83"/>
      <c r="H126" s="83"/>
      <c r="I126" s="83"/>
      <c r="J126" s="83"/>
      <c r="K126" s="83"/>
      <c r="L126" s="83"/>
      <c r="M126" s="83"/>
      <c r="N126" s="83"/>
      <c r="O126" s="83"/>
      <c r="P126" s="83"/>
      <c r="Q126" s="83"/>
      <c r="R126" s="83"/>
      <c r="S126" s="83"/>
      <c r="T126" s="83"/>
      <c r="U126" s="83"/>
      <c r="V126" s="83"/>
      <c r="W126" s="83"/>
      <c r="X126" s="83"/>
      <c r="Y126" s="83"/>
      <c r="Z126" s="83"/>
    </row>
    <row r="127" spans="1:26" x14ac:dyDescent="0.25">
      <c r="A127" s="78"/>
      <c r="B127" s="83"/>
      <c r="C127" s="83"/>
      <c r="D127" s="83"/>
      <c r="E127" s="83"/>
      <c r="F127" s="83"/>
      <c r="G127" s="83"/>
      <c r="H127" s="83"/>
      <c r="I127" s="83"/>
      <c r="J127" s="83"/>
      <c r="K127" s="83"/>
      <c r="L127" s="83"/>
      <c r="M127" s="83"/>
      <c r="N127" s="83"/>
      <c r="O127" s="83"/>
      <c r="P127" s="83"/>
      <c r="Q127" s="83"/>
      <c r="R127" s="83"/>
      <c r="S127" s="83"/>
      <c r="T127" s="83"/>
      <c r="U127" s="83"/>
      <c r="V127" s="83"/>
      <c r="W127" s="83"/>
      <c r="X127" s="83"/>
      <c r="Y127" s="83"/>
      <c r="Z127" s="83"/>
    </row>
    <row r="128" spans="1:26" x14ac:dyDescent="0.25">
      <c r="A128" s="78"/>
      <c r="B128" s="83"/>
      <c r="C128" s="83"/>
      <c r="D128" s="83"/>
      <c r="E128" s="83"/>
      <c r="F128" s="83"/>
      <c r="G128" s="83"/>
      <c r="H128" s="83"/>
      <c r="I128" s="83"/>
      <c r="J128" s="83"/>
      <c r="K128" s="83"/>
      <c r="L128" s="83"/>
      <c r="M128" s="83"/>
      <c r="N128" s="83"/>
      <c r="O128" s="83"/>
      <c r="P128" s="83"/>
      <c r="Q128" s="83"/>
      <c r="R128" s="83"/>
      <c r="S128" s="83"/>
      <c r="T128" s="83"/>
      <c r="U128" s="83"/>
      <c r="V128" s="83"/>
      <c r="W128" s="83"/>
      <c r="X128" s="83"/>
      <c r="Y128" s="83"/>
      <c r="Z128" s="83"/>
    </row>
    <row r="129" spans="1:26" x14ac:dyDescent="0.25">
      <c r="A129" s="78"/>
      <c r="B129" s="83"/>
      <c r="C129" s="83"/>
      <c r="D129" s="83"/>
      <c r="E129" s="83"/>
      <c r="F129" s="83"/>
      <c r="G129" s="83"/>
      <c r="H129" s="83"/>
      <c r="I129" s="83"/>
      <c r="J129" s="83"/>
      <c r="K129" s="83"/>
      <c r="L129" s="83"/>
      <c r="M129" s="83"/>
      <c r="N129" s="83"/>
      <c r="O129" s="83"/>
      <c r="P129" s="83"/>
      <c r="Q129" s="83"/>
      <c r="R129" s="83"/>
      <c r="S129" s="83"/>
      <c r="T129" s="83"/>
      <c r="U129" s="83"/>
      <c r="V129" s="83"/>
      <c r="W129" s="83"/>
      <c r="X129" s="83"/>
      <c r="Y129" s="83"/>
      <c r="Z129" s="83"/>
    </row>
    <row r="130" spans="1:26" x14ac:dyDescent="0.25">
      <c r="A130" s="78"/>
      <c r="B130" s="83"/>
      <c r="C130" s="83"/>
      <c r="D130" s="83"/>
      <c r="E130" s="83"/>
      <c r="F130" s="83"/>
      <c r="G130" s="83"/>
      <c r="H130" s="83"/>
      <c r="I130" s="83"/>
      <c r="J130" s="83"/>
      <c r="K130" s="83"/>
      <c r="L130" s="83"/>
      <c r="M130" s="83"/>
      <c r="N130" s="83"/>
      <c r="O130" s="83"/>
      <c r="P130" s="83"/>
      <c r="Q130" s="83"/>
      <c r="R130" s="83"/>
      <c r="S130" s="83"/>
      <c r="T130" s="83"/>
      <c r="U130" s="83"/>
      <c r="V130" s="83"/>
      <c r="W130" s="83"/>
      <c r="X130" s="83"/>
      <c r="Y130" s="83"/>
      <c r="Z130" s="83"/>
    </row>
    <row r="131" spans="1:26" x14ac:dyDescent="0.25">
      <c r="A131" s="78"/>
      <c r="B131" s="83"/>
      <c r="C131" s="83"/>
      <c r="D131" s="83"/>
      <c r="E131" s="83"/>
      <c r="F131" s="83"/>
      <c r="G131" s="83"/>
      <c r="H131" s="83"/>
      <c r="I131" s="83"/>
      <c r="J131" s="83"/>
      <c r="K131" s="83"/>
      <c r="L131" s="83"/>
      <c r="M131" s="83"/>
      <c r="N131" s="83"/>
      <c r="O131" s="83"/>
      <c r="P131" s="83"/>
      <c r="Q131" s="83"/>
      <c r="R131" s="83"/>
      <c r="S131" s="83"/>
      <c r="T131" s="83"/>
      <c r="U131" s="83"/>
      <c r="V131" s="83"/>
      <c r="W131" s="83"/>
      <c r="X131" s="83"/>
      <c r="Y131" s="83"/>
      <c r="Z131" s="83"/>
    </row>
    <row r="132" spans="1:26" x14ac:dyDescent="0.25">
      <c r="A132" s="78"/>
      <c r="B132" s="83"/>
      <c r="C132" s="83"/>
      <c r="D132" s="83"/>
      <c r="E132" s="83"/>
      <c r="F132" s="83"/>
      <c r="G132" s="83"/>
      <c r="H132" s="83"/>
      <c r="I132" s="83"/>
      <c r="J132" s="83"/>
      <c r="K132" s="83"/>
      <c r="L132" s="83"/>
      <c r="M132" s="83"/>
      <c r="N132" s="83"/>
      <c r="O132" s="83"/>
      <c r="P132" s="83"/>
      <c r="Q132" s="83"/>
      <c r="R132" s="83"/>
      <c r="S132" s="83"/>
      <c r="T132" s="83"/>
      <c r="U132" s="83"/>
      <c r="V132" s="83"/>
      <c r="W132" s="83"/>
      <c r="X132" s="83"/>
      <c r="Y132" s="83"/>
      <c r="Z132" s="83"/>
    </row>
    <row r="133" spans="1:26" x14ac:dyDescent="0.25">
      <c r="A133" s="78"/>
      <c r="B133" s="83"/>
      <c r="C133" s="83"/>
      <c r="D133" s="83"/>
      <c r="E133" s="83"/>
      <c r="F133" s="83"/>
      <c r="G133" s="83"/>
      <c r="H133" s="83"/>
      <c r="I133" s="83"/>
      <c r="J133" s="83"/>
      <c r="K133" s="83"/>
      <c r="L133" s="83"/>
      <c r="M133" s="83"/>
      <c r="N133" s="83"/>
      <c r="O133" s="83"/>
      <c r="P133" s="83"/>
      <c r="Q133" s="83"/>
      <c r="R133" s="83"/>
      <c r="S133" s="83"/>
      <c r="T133" s="83"/>
      <c r="U133" s="83"/>
      <c r="V133" s="83"/>
      <c r="W133" s="83"/>
      <c r="X133" s="83"/>
      <c r="Y133" s="83"/>
      <c r="Z133" s="83"/>
    </row>
    <row r="134" spans="1:26" x14ac:dyDescent="0.25">
      <c r="A134" s="78"/>
      <c r="B134" s="83"/>
      <c r="C134" s="83"/>
      <c r="D134" s="83"/>
      <c r="E134" s="83"/>
      <c r="F134" s="83"/>
      <c r="G134" s="83"/>
      <c r="H134" s="83"/>
      <c r="I134" s="83"/>
      <c r="J134" s="83"/>
      <c r="K134" s="83"/>
      <c r="L134" s="83"/>
      <c r="M134" s="83"/>
      <c r="N134" s="83"/>
      <c r="O134" s="83"/>
      <c r="P134" s="83"/>
      <c r="Q134" s="83"/>
      <c r="R134" s="83"/>
      <c r="S134" s="83"/>
      <c r="T134" s="83"/>
      <c r="U134" s="83"/>
      <c r="V134" s="83"/>
      <c r="W134" s="83"/>
      <c r="X134" s="83"/>
      <c r="Y134" s="83"/>
      <c r="Z134" s="83"/>
    </row>
    <row r="135" spans="1:26" x14ac:dyDescent="0.25">
      <c r="A135" s="78"/>
      <c r="B135" s="83"/>
      <c r="C135" s="83"/>
      <c r="D135" s="83"/>
      <c r="E135" s="83"/>
      <c r="F135" s="83"/>
      <c r="G135" s="83"/>
      <c r="H135" s="83"/>
      <c r="I135" s="83"/>
      <c r="J135" s="83"/>
      <c r="K135" s="83"/>
      <c r="L135" s="83"/>
      <c r="M135" s="83"/>
      <c r="N135" s="83"/>
      <c r="O135" s="83"/>
      <c r="P135" s="83"/>
      <c r="Q135" s="83"/>
      <c r="R135" s="83"/>
      <c r="S135" s="83"/>
      <c r="T135" s="83"/>
      <c r="U135" s="83"/>
      <c r="V135" s="83"/>
      <c r="W135" s="83"/>
      <c r="X135" s="83"/>
      <c r="Y135" s="83"/>
      <c r="Z135" s="83"/>
    </row>
    <row r="136" spans="1:26" x14ac:dyDescent="0.25">
      <c r="A136" s="78"/>
      <c r="B136" s="83"/>
      <c r="C136" s="83"/>
      <c r="D136" s="83"/>
      <c r="E136" s="83"/>
      <c r="F136" s="83"/>
      <c r="G136" s="83"/>
      <c r="H136" s="83"/>
      <c r="I136" s="83"/>
      <c r="J136" s="83"/>
      <c r="K136" s="83"/>
      <c r="L136" s="83"/>
      <c r="M136" s="83"/>
      <c r="N136" s="83"/>
      <c r="O136" s="83"/>
      <c r="P136" s="83"/>
      <c r="Q136" s="83"/>
      <c r="R136" s="83"/>
      <c r="S136" s="83"/>
      <c r="T136" s="83"/>
      <c r="U136" s="83"/>
      <c r="V136" s="83"/>
      <c r="W136" s="83"/>
      <c r="X136" s="83"/>
      <c r="Y136" s="83"/>
      <c r="Z136" s="83"/>
    </row>
    <row r="137" spans="1:26" x14ac:dyDescent="0.25">
      <c r="A137" s="78"/>
      <c r="B137" s="83"/>
      <c r="C137" s="83"/>
      <c r="D137" s="83"/>
      <c r="E137" s="83"/>
      <c r="F137" s="83"/>
      <c r="G137" s="83"/>
      <c r="H137" s="83"/>
      <c r="I137" s="83"/>
      <c r="J137" s="83"/>
      <c r="K137" s="83"/>
      <c r="L137" s="83"/>
      <c r="M137" s="83"/>
      <c r="N137" s="83"/>
      <c r="O137" s="83"/>
      <c r="P137" s="83"/>
      <c r="Q137" s="83"/>
      <c r="R137" s="83"/>
      <c r="S137" s="83"/>
      <c r="T137" s="83"/>
      <c r="U137" s="83"/>
      <c r="V137" s="83"/>
      <c r="W137" s="83"/>
      <c r="X137" s="83"/>
      <c r="Y137" s="83"/>
      <c r="Z137" s="83"/>
    </row>
    <row r="138" spans="1:26" x14ac:dyDescent="0.25">
      <c r="A138" s="78"/>
      <c r="B138" s="83"/>
      <c r="C138" s="83"/>
      <c r="D138" s="83"/>
      <c r="E138" s="83"/>
      <c r="F138" s="83"/>
      <c r="G138" s="83"/>
      <c r="H138" s="83"/>
      <c r="I138" s="83"/>
      <c r="J138" s="83"/>
      <c r="K138" s="83"/>
      <c r="L138" s="83"/>
      <c r="M138" s="83"/>
      <c r="N138" s="83"/>
      <c r="O138" s="83"/>
      <c r="P138" s="83"/>
      <c r="Q138" s="83"/>
      <c r="R138" s="83"/>
      <c r="S138" s="83"/>
      <c r="T138" s="83"/>
      <c r="U138" s="83"/>
      <c r="V138" s="83"/>
      <c r="W138" s="83"/>
      <c r="X138" s="83"/>
      <c r="Y138" s="83"/>
      <c r="Z138" s="83"/>
    </row>
    <row r="139" spans="1:26" x14ac:dyDescent="0.25">
      <c r="A139" s="78"/>
      <c r="B139" s="83"/>
      <c r="C139" s="83"/>
      <c r="D139" s="83"/>
      <c r="E139" s="83"/>
      <c r="F139" s="83"/>
      <c r="G139" s="83"/>
      <c r="H139" s="83"/>
      <c r="I139" s="83"/>
      <c r="J139" s="83"/>
      <c r="K139" s="83"/>
      <c r="L139" s="83"/>
      <c r="M139" s="83"/>
      <c r="N139" s="83"/>
      <c r="O139" s="83"/>
      <c r="P139" s="83"/>
      <c r="Q139" s="83"/>
      <c r="R139" s="83"/>
      <c r="S139" s="83"/>
      <c r="T139" s="83"/>
      <c r="U139" s="83"/>
      <c r="V139" s="83"/>
      <c r="W139" s="83"/>
      <c r="X139" s="83"/>
      <c r="Y139" s="83"/>
      <c r="Z139" s="83"/>
    </row>
    <row r="140" spans="1:26" x14ac:dyDescent="0.25">
      <c r="A140" s="78"/>
      <c r="B140" s="83"/>
      <c r="C140" s="83"/>
      <c r="D140" s="83"/>
      <c r="E140" s="83"/>
      <c r="F140" s="83"/>
      <c r="G140" s="83"/>
      <c r="H140" s="83"/>
      <c r="I140" s="83"/>
      <c r="J140" s="83"/>
      <c r="K140" s="83"/>
      <c r="L140" s="83"/>
      <c r="M140" s="83"/>
      <c r="N140" s="83"/>
      <c r="O140" s="83"/>
      <c r="P140" s="83"/>
      <c r="Q140" s="83"/>
      <c r="R140" s="83"/>
      <c r="S140" s="83"/>
      <c r="T140" s="83"/>
      <c r="U140" s="83"/>
      <c r="V140" s="83"/>
      <c r="W140" s="83"/>
      <c r="X140" s="83"/>
      <c r="Y140" s="83"/>
      <c r="Z140" s="83"/>
    </row>
    <row r="141" spans="1:26" x14ac:dyDescent="0.25">
      <c r="A141" s="78"/>
      <c r="B141" s="83"/>
      <c r="C141" s="83"/>
      <c r="D141" s="83"/>
      <c r="E141" s="83"/>
      <c r="F141" s="83"/>
      <c r="G141" s="83"/>
      <c r="H141" s="83"/>
      <c r="I141" s="83"/>
      <c r="J141" s="83"/>
      <c r="K141" s="83"/>
      <c r="L141" s="83"/>
      <c r="M141" s="83"/>
      <c r="N141" s="83"/>
      <c r="O141" s="83"/>
      <c r="P141" s="83"/>
      <c r="Q141" s="83"/>
      <c r="R141" s="83"/>
      <c r="S141" s="83"/>
      <c r="T141" s="83"/>
      <c r="U141" s="83"/>
      <c r="V141" s="83"/>
      <c r="W141" s="83"/>
      <c r="X141" s="83"/>
      <c r="Y141" s="83"/>
      <c r="Z141" s="83"/>
    </row>
    <row r="142" spans="1:26" x14ac:dyDescent="0.25">
      <c r="A142" s="78"/>
      <c r="B142" s="83"/>
      <c r="C142" s="83"/>
      <c r="D142" s="83"/>
      <c r="E142" s="83"/>
      <c r="F142" s="83"/>
      <c r="G142" s="83"/>
      <c r="H142" s="83"/>
      <c r="I142" s="83"/>
      <c r="J142" s="83"/>
      <c r="K142" s="83"/>
      <c r="L142" s="83"/>
      <c r="M142" s="83"/>
      <c r="N142" s="83"/>
      <c r="O142" s="83"/>
      <c r="P142" s="83"/>
      <c r="Q142" s="83"/>
      <c r="R142" s="83"/>
      <c r="S142" s="83"/>
      <c r="T142" s="83"/>
      <c r="U142" s="83"/>
      <c r="V142" s="83"/>
      <c r="W142" s="83"/>
      <c r="X142" s="83"/>
      <c r="Y142" s="83"/>
      <c r="Z142" s="83"/>
    </row>
    <row r="143" spans="1:26" x14ac:dyDescent="0.25">
      <c r="A143" s="78"/>
      <c r="B143" s="83"/>
      <c r="C143" s="83"/>
      <c r="D143" s="83"/>
      <c r="E143" s="83"/>
      <c r="F143" s="83"/>
      <c r="G143" s="83"/>
      <c r="H143" s="83"/>
      <c r="I143" s="83"/>
      <c r="J143" s="83"/>
      <c r="K143" s="83"/>
      <c r="L143" s="83"/>
      <c r="M143" s="83"/>
      <c r="N143" s="83"/>
      <c r="O143" s="83"/>
      <c r="P143" s="83"/>
      <c r="Q143" s="83"/>
      <c r="R143" s="83"/>
      <c r="S143" s="83"/>
      <c r="T143" s="83"/>
      <c r="U143" s="83"/>
      <c r="V143" s="83"/>
      <c r="W143" s="83"/>
      <c r="X143" s="83"/>
      <c r="Y143" s="83"/>
      <c r="Z143" s="83"/>
    </row>
    <row r="144" spans="1:26" x14ac:dyDescent="0.25">
      <c r="A144" s="78"/>
      <c r="B144" s="83"/>
      <c r="C144" s="83"/>
      <c r="D144" s="83"/>
      <c r="E144" s="83"/>
      <c r="F144" s="83"/>
      <c r="G144" s="83"/>
      <c r="H144" s="83"/>
      <c r="I144" s="83"/>
      <c r="J144" s="83"/>
      <c r="K144" s="83"/>
      <c r="L144" s="83"/>
      <c r="M144" s="83"/>
      <c r="N144" s="83"/>
      <c r="O144" s="83"/>
      <c r="P144" s="83"/>
      <c r="Q144" s="83"/>
      <c r="R144" s="83"/>
      <c r="S144" s="83"/>
      <c r="T144" s="83"/>
      <c r="U144" s="83"/>
      <c r="V144" s="83"/>
      <c r="W144" s="83"/>
      <c r="X144" s="83"/>
      <c r="Y144" s="83"/>
      <c r="Z144" s="83"/>
    </row>
    <row r="145" spans="1:26" x14ac:dyDescent="0.25">
      <c r="A145" s="78"/>
      <c r="B145" s="83"/>
      <c r="C145" s="83"/>
      <c r="D145" s="83"/>
      <c r="E145" s="83"/>
      <c r="F145" s="83"/>
      <c r="G145" s="83"/>
      <c r="H145" s="83"/>
      <c r="I145" s="83"/>
      <c r="J145" s="83"/>
      <c r="K145" s="83"/>
      <c r="L145" s="83"/>
      <c r="M145" s="83"/>
      <c r="N145" s="83"/>
      <c r="O145" s="83"/>
      <c r="P145" s="83"/>
      <c r="Q145" s="83"/>
      <c r="R145" s="83"/>
      <c r="S145" s="83"/>
      <c r="T145" s="83"/>
      <c r="U145" s="83"/>
      <c r="V145" s="83"/>
      <c r="W145" s="83"/>
      <c r="X145" s="83"/>
      <c r="Y145" s="83"/>
      <c r="Z145" s="83"/>
    </row>
    <row r="146" spans="1:26" x14ac:dyDescent="0.25">
      <c r="A146" s="78"/>
      <c r="B146" s="83"/>
      <c r="C146" s="83"/>
      <c r="D146" s="83"/>
      <c r="E146" s="83"/>
      <c r="F146" s="83"/>
      <c r="G146" s="83"/>
      <c r="H146" s="83"/>
      <c r="I146" s="83"/>
      <c r="J146" s="83"/>
      <c r="K146" s="83"/>
      <c r="L146" s="83"/>
      <c r="M146" s="83"/>
      <c r="N146" s="83"/>
      <c r="O146" s="83"/>
      <c r="P146" s="83"/>
      <c r="Q146" s="83"/>
      <c r="R146" s="83"/>
      <c r="S146" s="83"/>
      <c r="T146" s="83"/>
      <c r="U146" s="83"/>
      <c r="V146" s="83"/>
      <c r="W146" s="83"/>
      <c r="X146" s="83"/>
      <c r="Y146" s="83"/>
      <c r="Z146" s="83"/>
    </row>
    <row r="147" spans="1:26" x14ac:dyDescent="0.25">
      <c r="A147" s="78"/>
      <c r="B147" s="83"/>
      <c r="C147" s="83"/>
      <c r="D147" s="83"/>
      <c r="E147" s="83"/>
      <c r="F147" s="83"/>
      <c r="G147" s="83"/>
      <c r="H147" s="83"/>
      <c r="I147" s="83"/>
      <c r="J147" s="83"/>
      <c r="K147" s="83"/>
      <c r="L147" s="83"/>
      <c r="M147" s="83"/>
      <c r="N147" s="83"/>
      <c r="O147" s="83"/>
      <c r="P147" s="83"/>
      <c r="Q147" s="83"/>
      <c r="R147" s="83"/>
      <c r="S147" s="83"/>
      <c r="T147" s="83"/>
      <c r="U147" s="83"/>
      <c r="V147" s="83"/>
      <c r="W147" s="83"/>
      <c r="X147" s="83"/>
      <c r="Y147" s="83"/>
      <c r="Z147" s="83"/>
    </row>
    <row r="148" spans="1:26" x14ac:dyDescent="0.25">
      <c r="A148" s="78"/>
      <c r="B148" s="83"/>
      <c r="C148" s="83"/>
      <c r="D148" s="83"/>
      <c r="E148" s="83"/>
      <c r="F148" s="83"/>
      <c r="G148" s="83"/>
      <c r="H148" s="83"/>
      <c r="I148" s="83"/>
      <c r="J148" s="83"/>
      <c r="K148" s="83"/>
      <c r="L148" s="83"/>
      <c r="M148" s="83"/>
      <c r="N148" s="83"/>
      <c r="O148" s="83"/>
      <c r="P148" s="83"/>
      <c r="Q148" s="83"/>
      <c r="R148" s="83"/>
      <c r="S148" s="83"/>
      <c r="T148" s="83"/>
      <c r="U148" s="83"/>
      <c r="V148" s="83"/>
      <c r="W148" s="83"/>
      <c r="X148" s="83"/>
      <c r="Y148" s="83"/>
      <c r="Z148" s="83"/>
    </row>
    <row r="149" spans="1:26" x14ac:dyDescent="0.25">
      <c r="A149" s="78"/>
      <c r="B149" s="83"/>
      <c r="C149" s="83"/>
      <c r="D149" s="83"/>
      <c r="E149" s="83"/>
      <c r="F149" s="83"/>
      <c r="G149" s="83"/>
      <c r="H149" s="83"/>
      <c r="I149" s="83"/>
      <c r="J149" s="83"/>
      <c r="K149" s="83"/>
      <c r="L149" s="83"/>
      <c r="M149" s="83"/>
      <c r="N149" s="83"/>
      <c r="O149" s="83"/>
      <c r="P149" s="83"/>
      <c r="Q149" s="83"/>
      <c r="R149" s="83"/>
      <c r="S149" s="83"/>
      <c r="T149" s="83"/>
      <c r="U149" s="83"/>
      <c r="V149" s="83"/>
      <c r="W149" s="83"/>
      <c r="X149" s="83"/>
      <c r="Y149" s="83"/>
      <c r="Z149" s="83"/>
    </row>
    <row r="150" spans="1:26" x14ac:dyDescent="0.25">
      <c r="A150" s="78"/>
      <c r="B150" s="83"/>
      <c r="C150" s="83"/>
      <c r="D150" s="83"/>
      <c r="E150" s="83"/>
      <c r="F150" s="83"/>
      <c r="G150" s="83"/>
      <c r="H150" s="83"/>
      <c r="I150" s="83"/>
      <c r="J150" s="83"/>
      <c r="K150" s="83"/>
      <c r="L150" s="83"/>
      <c r="M150" s="83"/>
      <c r="N150" s="83"/>
      <c r="O150" s="83"/>
      <c r="P150" s="83"/>
      <c r="Q150" s="83"/>
      <c r="R150" s="83"/>
      <c r="S150" s="83"/>
      <c r="T150" s="83"/>
      <c r="U150" s="83"/>
      <c r="V150" s="83"/>
      <c r="W150" s="83"/>
      <c r="X150" s="83"/>
      <c r="Y150" s="83"/>
      <c r="Z150" s="83"/>
    </row>
    <row r="151" spans="1:26" x14ac:dyDescent="0.25">
      <c r="A151" s="78"/>
      <c r="B151" s="83"/>
      <c r="C151" s="83"/>
      <c r="D151" s="83"/>
      <c r="E151" s="83"/>
      <c r="F151" s="83"/>
      <c r="G151" s="83"/>
      <c r="H151" s="83"/>
      <c r="I151" s="83"/>
      <c r="J151" s="83"/>
      <c r="K151" s="83"/>
      <c r="L151" s="83"/>
      <c r="M151" s="83"/>
      <c r="N151" s="83"/>
      <c r="O151" s="83"/>
      <c r="P151" s="83"/>
      <c r="Q151" s="83"/>
      <c r="R151" s="83"/>
      <c r="S151" s="83"/>
      <c r="T151" s="83"/>
      <c r="U151" s="83"/>
      <c r="V151" s="83"/>
      <c r="W151" s="83"/>
      <c r="X151" s="83"/>
      <c r="Y151" s="83"/>
      <c r="Z151" s="83"/>
    </row>
    <row r="152" spans="1:26" x14ac:dyDescent="0.25">
      <c r="A152" s="78"/>
      <c r="B152" s="83"/>
      <c r="C152" s="83"/>
      <c r="D152" s="83"/>
      <c r="E152" s="83"/>
      <c r="F152" s="83"/>
      <c r="G152" s="83"/>
      <c r="H152" s="83"/>
      <c r="I152" s="83"/>
      <c r="J152" s="83"/>
      <c r="K152" s="83"/>
      <c r="L152" s="83"/>
      <c r="M152" s="83"/>
      <c r="N152" s="83"/>
      <c r="O152" s="83"/>
      <c r="P152" s="83"/>
      <c r="Q152" s="83"/>
      <c r="R152" s="83"/>
      <c r="S152" s="83"/>
      <c r="T152" s="83"/>
      <c r="U152" s="83"/>
      <c r="V152" s="83"/>
      <c r="W152" s="83"/>
      <c r="X152" s="83"/>
      <c r="Y152" s="83"/>
      <c r="Z152" s="83"/>
    </row>
    <row r="153" spans="1:26" x14ac:dyDescent="0.25">
      <c r="A153" s="78"/>
      <c r="B153" s="83"/>
      <c r="C153" s="83"/>
      <c r="D153" s="83"/>
      <c r="E153" s="83"/>
      <c r="F153" s="83"/>
      <c r="G153" s="83"/>
      <c r="H153" s="83"/>
      <c r="I153" s="83"/>
      <c r="J153" s="83"/>
      <c r="K153" s="83"/>
      <c r="L153" s="83"/>
      <c r="M153" s="83"/>
      <c r="N153" s="83"/>
      <c r="O153" s="83"/>
      <c r="P153" s="83"/>
      <c r="Q153" s="83"/>
      <c r="R153" s="83"/>
      <c r="S153" s="83"/>
      <c r="T153" s="83"/>
      <c r="U153" s="83"/>
      <c r="V153" s="83"/>
      <c r="W153" s="83"/>
      <c r="X153" s="83"/>
      <c r="Y153" s="83"/>
      <c r="Z153" s="83"/>
    </row>
    <row r="154" spans="1:26" x14ac:dyDescent="0.25">
      <c r="A154" s="78"/>
      <c r="B154" s="83"/>
      <c r="C154" s="83"/>
      <c r="D154" s="83"/>
      <c r="E154" s="83"/>
      <c r="F154" s="83"/>
      <c r="G154" s="83"/>
      <c r="H154" s="83"/>
      <c r="I154" s="83"/>
      <c r="J154" s="83"/>
      <c r="K154" s="83"/>
      <c r="L154" s="83"/>
      <c r="M154" s="83"/>
      <c r="N154" s="83"/>
      <c r="O154" s="83"/>
      <c r="P154" s="83"/>
      <c r="Q154" s="83"/>
      <c r="R154" s="83"/>
      <c r="S154" s="83"/>
      <c r="T154" s="83"/>
      <c r="U154" s="83"/>
      <c r="V154" s="83"/>
      <c r="W154" s="83"/>
      <c r="X154" s="83"/>
      <c r="Y154" s="83"/>
      <c r="Z154" s="83"/>
    </row>
    <row r="155" spans="1:26" x14ac:dyDescent="0.25">
      <c r="A155" s="78"/>
      <c r="B155" s="83"/>
      <c r="C155" s="83"/>
      <c r="D155" s="83"/>
      <c r="E155" s="83"/>
      <c r="F155" s="83"/>
      <c r="G155" s="83"/>
      <c r="H155" s="83"/>
      <c r="I155" s="83"/>
      <c r="J155" s="83"/>
      <c r="K155" s="83"/>
      <c r="L155" s="83"/>
      <c r="M155" s="83"/>
      <c r="N155" s="83"/>
      <c r="O155" s="83"/>
      <c r="P155" s="83"/>
      <c r="Q155" s="83"/>
      <c r="R155" s="83"/>
      <c r="S155" s="83"/>
      <c r="T155" s="83"/>
      <c r="U155" s="83"/>
      <c r="V155" s="83"/>
      <c r="W155" s="83"/>
      <c r="X155" s="83"/>
      <c r="Y155" s="83"/>
      <c r="Z155" s="83"/>
    </row>
    <row r="156" spans="1:26" x14ac:dyDescent="0.25">
      <c r="A156" s="78"/>
      <c r="B156" s="83"/>
      <c r="C156" s="83"/>
      <c r="D156" s="83"/>
      <c r="E156" s="83"/>
      <c r="F156" s="83"/>
      <c r="G156" s="83"/>
      <c r="H156" s="83"/>
      <c r="I156" s="83"/>
      <c r="J156" s="83"/>
      <c r="K156" s="83"/>
      <c r="L156" s="83"/>
      <c r="M156" s="83"/>
      <c r="N156" s="83"/>
      <c r="O156" s="83"/>
      <c r="P156" s="83"/>
      <c r="Q156" s="83"/>
      <c r="R156" s="83"/>
      <c r="S156" s="83"/>
      <c r="T156" s="83"/>
      <c r="U156" s="83"/>
      <c r="V156" s="83"/>
      <c r="W156" s="83"/>
      <c r="X156" s="83"/>
      <c r="Y156" s="83"/>
      <c r="Z156" s="83"/>
    </row>
    <row r="157" spans="1:26" x14ac:dyDescent="0.25">
      <c r="A157" s="78"/>
      <c r="B157" s="83"/>
      <c r="C157" s="83"/>
      <c r="D157" s="83"/>
      <c r="E157" s="83"/>
      <c r="F157" s="83"/>
      <c r="G157" s="83"/>
      <c r="H157" s="83"/>
      <c r="I157" s="83"/>
      <c r="J157" s="83"/>
      <c r="K157" s="83"/>
      <c r="L157" s="83"/>
      <c r="M157" s="83"/>
      <c r="N157" s="83"/>
      <c r="O157" s="83"/>
      <c r="P157" s="83"/>
      <c r="Q157" s="83"/>
      <c r="R157" s="83"/>
      <c r="S157" s="83"/>
      <c r="T157" s="83"/>
      <c r="U157" s="83"/>
      <c r="V157" s="83"/>
      <c r="W157" s="83"/>
      <c r="X157" s="83"/>
      <c r="Y157" s="83"/>
      <c r="Z157" s="83"/>
    </row>
    <row r="158" spans="1:26" x14ac:dyDescent="0.25">
      <c r="A158" s="78"/>
      <c r="B158" s="83"/>
      <c r="C158" s="83"/>
      <c r="D158" s="83"/>
      <c r="E158" s="83"/>
      <c r="F158" s="83"/>
      <c r="G158" s="83"/>
      <c r="H158" s="83"/>
      <c r="I158" s="83"/>
      <c r="J158" s="83"/>
      <c r="K158" s="83"/>
      <c r="L158" s="83"/>
      <c r="M158" s="83"/>
      <c r="N158" s="83"/>
      <c r="O158" s="83"/>
      <c r="P158" s="83"/>
      <c r="Q158" s="83"/>
      <c r="R158" s="83"/>
      <c r="S158" s="83"/>
      <c r="T158" s="83"/>
      <c r="U158" s="83"/>
      <c r="V158" s="83"/>
      <c r="W158" s="83"/>
      <c r="X158" s="83"/>
      <c r="Y158" s="83"/>
      <c r="Z158" s="83"/>
    </row>
    <row r="159" spans="1:26" x14ac:dyDescent="0.25">
      <c r="A159" s="78"/>
      <c r="B159" s="83"/>
      <c r="C159" s="83"/>
      <c r="D159" s="83"/>
      <c r="E159" s="83"/>
      <c r="F159" s="83"/>
      <c r="G159" s="83"/>
      <c r="H159" s="83"/>
      <c r="I159" s="83"/>
      <c r="J159" s="83"/>
      <c r="K159" s="83"/>
      <c r="L159" s="83"/>
      <c r="M159" s="83"/>
      <c r="N159" s="83"/>
      <c r="O159" s="83"/>
      <c r="P159" s="83"/>
      <c r="Q159" s="83"/>
      <c r="R159" s="83"/>
      <c r="S159" s="83"/>
      <c r="T159" s="83"/>
      <c r="U159" s="83"/>
      <c r="V159" s="83"/>
      <c r="W159" s="83"/>
      <c r="X159" s="83"/>
      <c r="Y159" s="83"/>
      <c r="Z159" s="83"/>
    </row>
    <row r="160" spans="1:26" x14ac:dyDescent="0.25">
      <c r="A160" s="78"/>
      <c r="B160" s="83"/>
      <c r="C160" s="83"/>
      <c r="D160" s="83"/>
      <c r="E160" s="83"/>
      <c r="F160" s="83"/>
      <c r="G160" s="83"/>
      <c r="H160" s="83"/>
      <c r="I160" s="83"/>
      <c r="J160" s="83"/>
      <c r="K160" s="83"/>
      <c r="L160" s="83"/>
      <c r="M160" s="83"/>
      <c r="N160" s="83"/>
      <c r="O160" s="83"/>
      <c r="P160" s="83"/>
      <c r="Q160" s="83"/>
      <c r="R160" s="83"/>
      <c r="S160" s="83"/>
      <c r="T160" s="83"/>
      <c r="U160" s="83"/>
      <c r="V160" s="83"/>
      <c r="W160" s="83"/>
      <c r="X160" s="83"/>
      <c r="Y160" s="83"/>
      <c r="Z160" s="83"/>
    </row>
    <row r="161" spans="1:26" x14ac:dyDescent="0.25">
      <c r="A161" s="78"/>
      <c r="B161" s="83"/>
      <c r="C161" s="83"/>
      <c r="D161" s="83"/>
      <c r="E161" s="83"/>
      <c r="F161" s="83"/>
      <c r="G161" s="83"/>
      <c r="H161" s="83"/>
      <c r="I161" s="83"/>
      <c r="J161" s="83"/>
      <c r="K161" s="83"/>
      <c r="L161" s="83"/>
      <c r="M161" s="83"/>
      <c r="N161" s="83"/>
      <c r="O161" s="83"/>
      <c r="P161" s="83"/>
      <c r="Q161" s="83"/>
      <c r="R161" s="83"/>
      <c r="S161" s="83"/>
      <c r="T161" s="83"/>
      <c r="U161" s="83"/>
      <c r="V161" s="83"/>
      <c r="W161" s="83"/>
      <c r="X161" s="83"/>
      <c r="Y161" s="83"/>
      <c r="Z161" s="83"/>
    </row>
    <row r="162" spans="1:26" x14ac:dyDescent="0.25">
      <c r="A162" s="78"/>
      <c r="B162" s="83"/>
      <c r="C162" s="83"/>
      <c r="D162" s="83"/>
      <c r="E162" s="83"/>
      <c r="F162" s="83"/>
      <c r="G162" s="83"/>
      <c r="H162" s="83"/>
      <c r="I162" s="83"/>
      <c r="J162" s="83"/>
      <c r="K162" s="83"/>
      <c r="L162" s="83"/>
      <c r="M162" s="83"/>
      <c r="N162" s="83"/>
      <c r="O162" s="83"/>
      <c r="P162" s="83"/>
      <c r="Q162" s="83"/>
      <c r="R162" s="83"/>
      <c r="S162" s="83"/>
      <c r="T162" s="83"/>
      <c r="U162" s="83"/>
      <c r="V162" s="83"/>
      <c r="W162" s="83"/>
      <c r="X162" s="83"/>
      <c r="Y162" s="83"/>
      <c r="Z162" s="83"/>
    </row>
    <row r="163" spans="1:26" x14ac:dyDescent="0.25">
      <c r="A163" s="78"/>
      <c r="B163" s="83"/>
      <c r="C163" s="83"/>
      <c r="D163" s="83"/>
      <c r="E163" s="83"/>
      <c r="F163" s="83"/>
      <c r="G163" s="83"/>
      <c r="H163" s="83"/>
      <c r="I163" s="83"/>
      <c r="J163" s="83"/>
      <c r="K163" s="83"/>
      <c r="L163" s="83"/>
      <c r="M163" s="83"/>
      <c r="N163" s="83"/>
      <c r="O163" s="83"/>
      <c r="P163" s="83"/>
      <c r="Q163" s="83"/>
      <c r="R163" s="83"/>
      <c r="S163" s="83"/>
      <c r="T163" s="83"/>
      <c r="U163" s="83"/>
      <c r="V163" s="83"/>
      <c r="W163" s="83"/>
      <c r="X163" s="83"/>
      <c r="Y163" s="83"/>
      <c r="Z163" s="83"/>
    </row>
    <row r="164" spans="1:26" x14ac:dyDescent="0.25">
      <c r="A164" s="78"/>
      <c r="B164" s="83"/>
      <c r="C164" s="83"/>
      <c r="D164" s="83"/>
      <c r="E164" s="83"/>
      <c r="F164" s="83"/>
      <c r="G164" s="83"/>
      <c r="H164" s="83"/>
      <c r="I164" s="83"/>
      <c r="J164" s="83"/>
      <c r="K164" s="83"/>
      <c r="L164" s="83"/>
      <c r="M164" s="83"/>
      <c r="N164" s="83"/>
      <c r="O164" s="83"/>
      <c r="P164" s="83"/>
      <c r="Q164" s="83"/>
      <c r="R164" s="83"/>
      <c r="S164" s="83"/>
      <c r="T164" s="83"/>
      <c r="U164" s="83"/>
      <c r="V164" s="83"/>
      <c r="W164" s="83"/>
      <c r="X164" s="83"/>
      <c r="Y164" s="83"/>
      <c r="Z164" s="83"/>
    </row>
    <row r="165" spans="1:26" x14ac:dyDescent="0.25">
      <c r="A165" s="78"/>
      <c r="B165" s="83"/>
      <c r="C165" s="83"/>
      <c r="D165" s="83"/>
      <c r="E165" s="83"/>
      <c r="F165" s="83"/>
      <c r="G165" s="83"/>
      <c r="H165" s="83"/>
      <c r="I165" s="83"/>
      <c r="J165" s="83"/>
      <c r="K165" s="83"/>
      <c r="L165" s="83"/>
      <c r="M165" s="83"/>
      <c r="N165" s="83"/>
      <c r="O165" s="83"/>
      <c r="P165" s="83"/>
      <c r="Q165" s="83"/>
      <c r="R165" s="83"/>
      <c r="S165" s="83"/>
      <c r="T165" s="83"/>
      <c r="U165" s="83"/>
      <c r="V165" s="83"/>
      <c r="W165" s="83"/>
      <c r="X165" s="83"/>
      <c r="Y165" s="83"/>
      <c r="Z165" s="83"/>
    </row>
    <row r="166" spans="1:26" x14ac:dyDescent="0.25">
      <c r="A166" s="78"/>
      <c r="B166" s="83"/>
      <c r="C166" s="83"/>
      <c r="D166" s="83"/>
      <c r="E166" s="83"/>
      <c r="F166" s="83"/>
      <c r="G166" s="83"/>
      <c r="H166" s="83"/>
      <c r="I166" s="83"/>
      <c r="J166" s="83"/>
      <c r="K166" s="83"/>
      <c r="L166" s="83"/>
      <c r="M166" s="83"/>
      <c r="N166" s="83"/>
      <c r="O166" s="83"/>
      <c r="P166" s="83"/>
      <c r="Q166" s="83"/>
      <c r="R166" s="83"/>
      <c r="S166" s="83"/>
      <c r="T166" s="83"/>
      <c r="U166" s="83"/>
      <c r="V166" s="83"/>
      <c r="W166" s="83"/>
      <c r="X166" s="83"/>
      <c r="Y166" s="83"/>
      <c r="Z166" s="83"/>
    </row>
    <row r="167" spans="1:26" x14ac:dyDescent="0.25">
      <c r="A167" s="78"/>
      <c r="B167" s="83"/>
      <c r="C167" s="83"/>
      <c r="D167" s="83"/>
      <c r="E167" s="83"/>
      <c r="F167" s="83"/>
      <c r="G167" s="83"/>
      <c r="H167" s="83"/>
      <c r="I167" s="83"/>
      <c r="J167" s="83"/>
      <c r="K167" s="83"/>
      <c r="L167" s="83"/>
      <c r="M167" s="83"/>
      <c r="N167" s="83"/>
      <c r="O167" s="83"/>
      <c r="P167" s="83"/>
      <c r="Q167" s="83"/>
      <c r="R167" s="83"/>
      <c r="S167" s="83"/>
      <c r="T167" s="83"/>
      <c r="U167" s="83"/>
      <c r="V167" s="83"/>
      <c r="W167" s="83"/>
      <c r="X167" s="83"/>
      <c r="Y167" s="83"/>
      <c r="Z167" s="83"/>
    </row>
    <row r="168" spans="1:26" x14ac:dyDescent="0.25">
      <c r="A168" s="78"/>
      <c r="B168" s="83"/>
      <c r="C168" s="83"/>
      <c r="D168" s="83"/>
      <c r="E168" s="83"/>
      <c r="F168" s="83"/>
      <c r="G168" s="83"/>
      <c r="H168" s="83"/>
      <c r="I168" s="83"/>
      <c r="J168" s="83"/>
      <c r="K168" s="83"/>
      <c r="L168" s="83"/>
      <c r="M168" s="83"/>
      <c r="N168" s="83"/>
      <c r="O168" s="83"/>
      <c r="P168" s="83"/>
      <c r="Q168" s="83"/>
      <c r="R168" s="83"/>
      <c r="S168" s="83"/>
      <c r="T168" s="83"/>
      <c r="U168" s="83"/>
      <c r="V168" s="83"/>
      <c r="W168" s="83"/>
      <c r="X168" s="83"/>
      <c r="Y168" s="83"/>
      <c r="Z168" s="83"/>
    </row>
    <row r="169" spans="1:26" x14ac:dyDescent="0.25">
      <c r="A169" s="78"/>
      <c r="B169" s="83"/>
      <c r="C169" s="83"/>
      <c r="D169" s="83"/>
      <c r="E169" s="83"/>
      <c r="F169" s="83"/>
      <c r="G169" s="83"/>
      <c r="H169" s="83"/>
      <c r="I169" s="83"/>
      <c r="J169" s="83"/>
      <c r="K169" s="83"/>
      <c r="L169" s="83"/>
      <c r="M169" s="83"/>
      <c r="N169" s="83"/>
      <c r="O169" s="83"/>
      <c r="P169" s="83"/>
      <c r="Q169" s="83"/>
      <c r="R169" s="83"/>
      <c r="S169" s="83"/>
      <c r="T169" s="83"/>
      <c r="U169" s="83"/>
      <c r="V169" s="83"/>
      <c r="W169" s="83"/>
      <c r="X169" s="83"/>
      <c r="Y169" s="83"/>
      <c r="Z169" s="83"/>
    </row>
    <row r="170" spans="1:26" x14ac:dyDescent="0.25">
      <c r="A170" s="78"/>
      <c r="B170" s="83"/>
      <c r="C170" s="83"/>
      <c r="D170" s="83"/>
      <c r="E170" s="83"/>
      <c r="F170" s="83"/>
      <c r="G170" s="83"/>
      <c r="H170" s="83"/>
      <c r="I170" s="83"/>
      <c r="J170" s="83"/>
      <c r="K170" s="83"/>
      <c r="L170" s="83"/>
      <c r="M170" s="83"/>
      <c r="N170" s="83"/>
      <c r="O170" s="83"/>
      <c r="P170" s="83"/>
      <c r="Q170" s="83"/>
      <c r="R170" s="83"/>
      <c r="S170" s="83"/>
      <c r="T170" s="83"/>
      <c r="U170" s="83"/>
      <c r="V170" s="83"/>
      <c r="W170" s="83"/>
      <c r="X170" s="83"/>
      <c r="Y170" s="83"/>
      <c r="Z170" s="83"/>
    </row>
    <row r="171" spans="1:26" x14ac:dyDescent="0.25">
      <c r="A171" s="78"/>
      <c r="B171" s="83"/>
      <c r="C171" s="83"/>
      <c r="D171" s="83"/>
      <c r="E171" s="83"/>
      <c r="F171" s="83"/>
      <c r="G171" s="83"/>
      <c r="H171" s="83"/>
      <c r="I171" s="83"/>
      <c r="J171" s="83"/>
      <c r="K171" s="83"/>
      <c r="L171" s="83"/>
      <c r="M171" s="83"/>
      <c r="N171" s="83"/>
      <c r="O171" s="83"/>
      <c r="P171" s="83"/>
      <c r="Q171" s="83"/>
      <c r="R171" s="83"/>
      <c r="S171" s="83"/>
      <c r="T171" s="83"/>
      <c r="U171" s="83"/>
      <c r="V171" s="83"/>
      <c r="W171" s="83"/>
      <c r="X171" s="83"/>
      <c r="Y171" s="83"/>
      <c r="Z171" s="83"/>
    </row>
    <row r="172" spans="1:26" x14ac:dyDescent="0.25">
      <c r="A172" s="78"/>
      <c r="B172" s="83"/>
      <c r="C172" s="83"/>
      <c r="D172" s="83"/>
      <c r="E172" s="83"/>
      <c r="F172" s="83"/>
      <c r="G172" s="83"/>
      <c r="H172" s="83"/>
      <c r="I172" s="83"/>
      <c r="J172" s="83"/>
      <c r="K172" s="83"/>
      <c r="L172" s="83"/>
      <c r="M172" s="83"/>
      <c r="N172" s="83"/>
      <c r="O172" s="83"/>
      <c r="P172" s="83"/>
      <c r="Q172" s="83"/>
      <c r="R172" s="83"/>
      <c r="S172" s="83"/>
      <c r="T172" s="83"/>
      <c r="U172" s="83"/>
      <c r="V172" s="83"/>
      <c r="W172" s="83"/>
      <c r="X172" s="83"/>
      <c r="Y172" s="83"/>
      <c r="Z172" s="83"/>
    </row>
    <row r="173" spans="1:26" x14ac:dyDescent="0.25">
      <c r="A173" s="78"/>
      <c r="B173" s="83"/>
      <c r="C173" s="83"/>
      <c r="D173" s="83"/>
      <c r="E173" s="83"/>
      <c r="F173" s="83"/>
      <c r="G173" s="83"/>
      <c r="H173" s="83"/>
      <c r="I173" s="83"/>
      <c r="J173" s="83"/>
      <c r="K173" s="83"/>
      <c r="L173" s="83"/>
      <c r="M173" s="83"/>
      <c r="N173" s="83"/>
      <c r="O173" s="83"/>
      <c r="P173" s="83"/>
      <c r="Q173" s="83"/>
      <c r="R173" s="83"/>
      <c r="S173" s="83"/>
      <c r="T173" s="83"/>
      <c r="U173" s="83"/>
      <c r="V173" s="83"/>
      <c r="W173" s="83"/>
      <c r="X173" s="83"/>
      <c r="Y173" s="83"/>
      <c r="Z173" s="83"/>
    </row>
    <row r="174" spans="1:26" x14ac:dyDescent="0.25">
      <c r="A174" s="78"/>
      <c r="B174" s="83"/>
      <c r="C174" s="83"/>
      <c r="D174" s="83"/>
      <c r="E174" s="83"/>
      <c r="F174" s="83"/>
      <c r="G174" s="83"/>
      <c r="H174" s="83"/>
      <c r="I174" s="83"/>
      <c r="J174" s="83"/>
      <c r="K174" s="83"/>
      <c r="L174" s="83"/>
      <c r="M174" s="83"/>
      <c r="N174" s="83"/>
      <c r="O174" s="83"/>
      <c r="P174" s="83"/>
      <c r="Q174" s="83"/>
      <c r="R174" s="83"/>
      <c r="S174" s="83"/>
      <c r="T174" s="83"/>
      <c r="U174" s="83"/>
      <c r="V174" s="83"/>
      <c r="W174" s="83"/>
      <c r="X174" s="83"/>
      <c r="Y174" s="83"/>
      <c r="Z174" s="83"/>
    </row>
    <row r="175" spans="1:26" x14ac:dyDescent="0.25">
      <c r="A175" s="78"/>
      <c r="B175" s="83"/>
      <c r="C175" s="83"/>
      <c r="D175" s="83"/>
      <c r="E175" s="83"/>
      <c r="F175" s="83"/>
      <c r="G175" s="83"/>
      <c r="H175" s="83"/>
      <c r="I175" s="83"/>
      <c r="J175" s="83"/>
      <c r="K175" s="83"/>
      <c r="L175" s="83"/>
      <c r="M175" s="83"/>
      <c r="N175" s="83"/>
      <c r="O175" s="83"/>
      <c r="P175" s="83"/>
      <c r="Q175" s="83"/>
      <c r="R175" s="83"/>
      <c r="S175" s="83"/>
      <c r="T175" s="83"/>
      <c r="U175" s="83"/>
      <c r="V175" s="83"/>
      <c r="W175" s="83"/>
      <c r="X175" s="83"/>
      <c r="Y175" s="83"/>
      <c r="Z175" s="83"/>
    </row>
    <row r="176" spans="1:26" x14ac:dyDescent="0.25">
      <c r="A176" s="78"/>
      <c r="B176" s="83"/>
      <c r="C176" s="83"/>
      <c r="D176" s="83"/>
      <c r="E176" s="83"/>
      <c r="F176" s="83"/>
      <c r="G176" s="83"/>
      <c r="H176" s="83"/>
      <c r="I176" s="83"/>
      <c r="J176" s="83"/>
      <c r="K176" s="83"/>
      <c r="L176" s="83"/>
      <c r="M176" s="83"/>
      <c r="N176" s="83"/>
      <c r="O176" s="83"/>
      <c r="P176" s="83"/>
      <c r="Q176" s="83"/>
      <c r="R176" s="83"/>
      <c r="S176" s="83"/>
      <c r="T176" s="83"/>
      <c r="U176" s="83"/>
      <c r="V176" s="83"/>
      <c r="W176" s="83"/>
      <c r="X176" s="83"/>
      <c r="Y176" s="83"/>
      <c r="Z176" s="83"/>
    </row>
    <row r="177" spans="1:26" x14ac:dyDescent="0.25">
      <c r="A177" s="78"/>
      <c r="B177" s="83"/>
      <c r="C177" s="83"/>
      <c r="D177" s="83"/>
      <c r="E177" s="83"/>
      <c r="F177" s="83"/>
      <c r="G177" s="83"/>
      <c r="H177" s="83"/>
      <c r="I177" s="83"/>
      <c r="J177" s="83"/>
      <c r="K177" s="83"/>
      <c r="L177" s="83"/>
      <c r="M177" s="83"/>
      <c r="N177" s="83"/>
      <c r="O177" s="83"/>
      <c r="P177" s="83"/>
      <c r="Q177" s="83"/>
      <c r="R177" s="83"/>
      <c r="S177" s="83"/>
      <c r="T177" s="83"/>
      <c r="U177" s="83"/>
      <c r="V177" s="83"/>
      <c r="W177" s="83"/>
      <c r="X177" s="83"/>
      <c r="Y177" s="83"/>
      <c r="Z177" s="83"/>
    </row>
    <row r="178" spans="1:26" x14ac:dyDescent="0.25">
      <c r="A178" s="78"/>
      <c r="B178" s="83"/>
      <c r="C178" s="83"/>
      <c r="D178" s="83"/>
      <c r="E178" s="83"/>
      <c r="F178" s="83"/>
      <c r="G178" s="83"/>
      <c r="H178" s="83"/>
      <c r="I178" s="83"/>
      <c r="J178" s="83"/>
      <c r="K178" s="83"/>
      <c r="L178" s="83"/>
      <c r="M178" s="83"/>
      <c r="N178" s="83"/>
      <c r="O178" s="83"/>
      <c r="P178" s="83"/>
      <c r="Q178" s="83"/>
      <c r="R178" s="83"/>
      <c r="S178" s="83"/>
      <c r="T178" s="83"/>
      <c r="U178" s="83"/>
      <c r="V178" s="83"/>
      <c r="W178" s="83"/>
      <c r="X178" s="83"/>
      <c r="Y178" s="83"/>
      <c r="Z178" s="83"/>
    </row>
    <row r="179" spans="1:26" x14ac:dyDescent="0.25">
      <c r="A179" s="78"/>
      <c r="B179" s="83"/>
      <c r="C179" s="83"/>
      <c r="D179" s="83"/>
      <c r="E179" s="83"/>
      <c r="F179" s="83"/>
      <c r="G179" s="83"/>
      <c r="H179" s="83"/>
      <c r="I179" s="83"/>
      <c r="J179" s="83"/>
      <c r="K179" s="83"/>
      <c r="L179" s="83"/>
      <c r="M179" s="83"/>
      <c r="N179" s="83"/>
      <c r="O179" s="83"/>
      <c r="P179" s="83"/>
      <c r="Q179" s="83"/>
      <c r="R179" s="83"/>
      <c r="S179" s="83"/>
      <c r="T179" s="83"/>
      <c r="U179" s="83"/>
      <c r="V179" s="83"/>
      <c r="W179" s="83"/>
      <c r="X179" s="83"/>
      <c r="Y179" s="83"/>
      <c r="Z179" s="83"/>
    </row>
    <row r="180" spans="1:26" x14ac:dyDescent="0.25">
      <c r="A180" s="78"/>
      <c r="B180" s="83"/>
      <c r="C180" s="83"/>
      <c r="D180" s="83"/>
      <c r="E180" s="83"/>
      <c r="F180" s="83"/>
      <c r="G180" s="83"/>
      <c r="H180" s="83"/>
      <c r="I180" s="83"/>
      <c r="J180" s="83"/>
      <c r="K180" s="83"/>
      <c r="L180" s="83"/>
      <c r="M180" s="83"/>
      <c r="N180" s="83"/>
      <c r="O180" s="83"/>
      <c r="P180" s="83"/>
      <c r="Q180" s="83"/>
      <c r="R180" s="83"/>
      <c r="S180" s="83"/>
      <c r="T180" s="83"/>
      <c r="U180" s="83"/>
      <c r="V180" s="83"/>
      <c r="W180" s="83"/>
      <c r="X180" s="83"/>
      <c r="Y180" s="83"/>
      <c r="Z180" s="83"/>
    </row>
    <row r="181" spans="1:26" x14ac:dyDescent="0.25">
      <c r="A181" s="78"/>
      <c r="B181" s="83"/>
      <c r="C181" s="83"/>
      <c r="D181" s="83"/>
      <c r="E181" s="83"/>
      <c r="F181" s="83"/>
      <c r="G181" s="83"/>
      <c r="H181" s="83"/>
      <c r="I181" s="83"/>
      <c r="J181" s="83"/>
      <c r="K181" s="83"/>
      <c r="L181" s="83"/>
      <c r="M181" s="83"/>
      <c r="N181" s="83"/>
      <c r="O181" s="83"/>
      <c r="P181" s="83"/>
      <c r="Q181" s="83"/>
      <c r="R181" s="83"/>
      <c r="S181" s="83"/>
      <c r="T181" s="83"/>
      <c r="U181" s="83"/>
      <c r="V181" s="83"/>
      <c r="W181" s="83"/>
      <c r="X181" s="83"/>
      <c r="Y181" s="83"/>
      <c r="Z181" s="83"/>
    </row>
    <row r="182" spans="1:26" x14ac:dyDescent="0.25">
      <c r="A182" s="78"/>
      <c r="B182" s="83"/>
      <c r="C182" s="83"/>
      <c r="D182" s="83"/>
      <c r="E182" s="83"/>
      <c r="F182" s="83"/>
      <c r="G182" s="83"/>
      <c r="H182" s="83"/>
      <c r="I182" s="83"/>
      <c r="J182" s="83"/>
      <c r="K182" s="83"/>
      <c r="L182" s="83"/>
      <c r="M182" s="83"/>
      <c r="N182" s="83"/>
      <c r="O182" s="83"/>
      <c r="P182" s="83"/>
      <c r="Q182" s="83"/>
      <c r="R182" s="83"/>
      <c r="S182" s="83"/>
      <c r="T182" s="83"/>
      <c r="U182" s="83"/>
      <c r="V182" s="83"/>
      <c r="W182" s="83"/>
      <c r="X182" s="83"/>
      <c r="Y182" s="83"/>
      <c r="Z182" s="83"/>
    </row>
    <row r="183" spans="1:26" x14ac:dyDescent="0.25">
      <c r="A183" s="78"/>
      <c r="B183" s="83"/>
      <c r="C183" s="83"/>
      <c r="D183" s="83"/>
      <c r="E183" s="83"/>
      <c r="F183" s="83"/>
      <c r="G183" s="83"/>
      <c r="H183" s="83"/>
      <c r="I183" s="83"/>
      <c r="J183" s="83"/>
      <c r="K183" s="83"/>
      <c r="L183" s="83"/>
      <c r="M183" s="83"/>
      <c r="N183" s="83"/>
      <c r="O183" s="83"/>
      <c r="P183" s="83"/>
      <c r="Q183" s="83"/>
      <c r="R183" s="83"/>
      <c r="S183" s="83"/>
      <c r="T183" s="83"/>
      <c r="U183" s="83"/>
      <c r="V183" s="83"/>
      <c r="W183" s="83"/>
      <c r="X183" s="83"/>
      <c r="Y183" s="83"/>
      <c r="Z183" s="83"/>
    </row>
    <row r="184" spans="1:26" x14ac:dyDescent="0.25">
      <c r="A184" s="78"/>
      <c r="B184" s="83"/>
      <c r="C184" s="83"/>
      <c r="D184" s="83"/>
      <c r="E184" s="83"/>
      <c r="F184" s="83"/>
      <c r="G184" s="83"/>
      <c r="H184" s="83"/>
      <c r="I184" s="83"/>
      <c r="J184" s="83"/>
      <c r="K184" s="83"/>
      <c r="L184" s="83"/>
      <c r="M184" s="83"/>
      <c r="N184" s="83"/>
      <c r="O184" s="83"/>
      <c r="P184" s="83"/>
      <c r="Q184" s="83"/>
      <c r="R184" s="83"/>
      <c r="S184" s="83"/>
      <c r="T184" s="83"/>
      <c r="U184" s="83"/>
      <c r="V184" s="83"/>
      <c r="W184" s="83"/>
      <c r="X184" s="83"/>
      <c r="Y184" s="83"/>
      <c r="Z184" s="83"/>
    </row>
    <row r="185" spans="1:26" x14ac:dyDescent="0.25">
      <c r="A185" s="78"/>
      <c r="B185" s="83"/>
      <c r="C185" s="83"/>
      <c r="D185" s="83"/>
      <c r="E185" s="83"/>
      <c r="F185" s="83"/>
      <c r="G185" s="83"/>
      <c r="H185" s="83"/>
      <c r="I185" s="83"/>
      <c r="J185" s="83"/>
      <c r="K185" s="83"/>
      <c r="L185" s="83"/>
      <c r="M185" s="83"/>
      <c r="N185" s="83"/>
      <c r="O185" s="83"/>
      <c r="P185" s="83"/>
      <c r="Q185" s="83"/>
      <c r="R185" s="83"/>
      <c r="S185" s="83"/>
      <c r="T185" s="83"/>
      <c r="U185" s="83"/>
      <c r="V185" s="83"/>
      <c r="W185" s="83"/>
      <c r="X185" s="83"/>
      <c r="Y185" s="83"/>
      <c r="Z185" s="83"/>
    </row>
    <row r="186" spans="1:26" x14ac:dyDescent="0.25">
      <c r="A186" s="78"/>
      <c r="B186" s="83"/>
      <c r="C186" s="83"/>
      <c r="D186" s="83"/>
      <c r="E186" s="83"/>
      <c r="F186" s="83"/>
      <c r="G186" s="83"/>
      <c r="H186" s="83"/>
      <c r="I186" s="83"/>
      <c r="J186" s="83"/>
      <c r="K186" s="83"/>
      <c r="L186" s="83"/>
      <c r="M186" s="83"/>
      <c r="N186" s="83"/>
      <c r="O186" s="83"/>
      <c r="P186" s="83"/>
      <c r="Q186" s="83"/>
      <c r="R186" s="83"/>
      <c r="S186" s="83"/>
      <c r="T186" s="83"/>
      <c r="U186" s="83"/>
      <c r="V186" s="83"/>
      <c r="W186" s="83"/>
      <c r="X186" s="83"/>
      <c r="Y186" s="83"/>
      <c r="Z186" s="83"/>
    </row>
    <row r="187" spans="1:26" x14ac:dyDescent="0.25">
      <c r="A187" s="78"/>
      <c r="B187" s="83"/>
      <c r="C187" s="83"/>
      <c r="D187" s="83"/>
      <c r="E187" s="83"/>
      <c r="F187" s="83"/>
      <c r="G187" s="83"/>
      <c r="H187" s="83"/>
      <c r="I187" s="83"/>
      <c r="J187" s="83"/>
      <c r="K187" s="83"/>
      <c r="L187" s="83"/>
      <c r="M187" s="83"/>
      <c r="N187" s="83"/>
      <c r="O187" s="83"/>
      <c r="P187" s="83"/>
      <c r="Q187" s="83"/>
      <c r="R187" s="83"/>
      <c r="S187" s="83"/>
      <c r="T187" s="83"/>
      <c r="U187" s="83"/>
      <c r="V187" s="83"/>
      <c r="W187" s="83"/>
      <c r="X187" s="83"/>
      <c r="Y187" s="83"/>
      <c r="Z187" s="83"/>
    </row>
    <row r="188" spans="1:26" x14ac:dyDescent="0.25">
      <c r="A188" s="78"/>
      <c r="B188" s="83"/>
      <c r="C188" s="83"/>
      <c r="D188" s="83"/>
      <c r="E188" s="83"/>
      <c r="F188" s="83"/>
      <c r="G188" s="83"/>
      <c r="H188" s="83"/>
      <c r="I188" s="83"/>
      <c r="J188" s="83"/>
      <c r="K188" s="83"/>
      <c r="L188" s="83"/>
      <c r="M188" s="83"/>
      <c r="N188" s="83"/>
      <c r="O188" s="83"/>
      <c r="P188" s="83"/>
      <c r="Q188" s="83"/>
      <c r="R188" s="83"/>
      <c r="S188" s="83"/>
      <c r="T188" s="83"/>
      <c r="U188" s="83"/>
      <c r="V188" s="83"/>
      <c r="W188" s="83"/>
      <c r="X188" s="83"/>
      <c r="Y188" s="83"/>
      <c r="Z188" s="83"/>
    </row>
    <row r="189" spans="1:26" x14ac:dyDescent="0.25">
      <c r="A189" s="78"/>
      <c r="B189" s="83"/>
      <c r="C189" s="83"/>
      <c r="D189" s="83"/>
      <c r="E189" s="83"/>
      <c r="F189" s="83"/>
      <c r="G189" s="83"/>
      <c r="H189" s="83"/>
      <c r="I189" s="83"/>
      <c r="J189" s="83"/>
      <c r="K189" s="83"/>
      <c r="L189" s="83"/>
      <c r="M189" s="83"/>
      <c r="N189" s="83"/>
      <c r="O189" s="83"/>
      <c r="P189" s="83"/>
      <c r="Q189" s="83"/>
      <c r="R189" s="83"/>
      <c r="S189" s="83"/>
      <c r="T189" s="83"/>
      <c r="U189" s="83"/>
      <c r="V189" s="83"/>
      <c r="W189" s="83"/>
      <c r="X189" s="83"/>
      <c r="Y189" s="83"/>
      <c r="Z189" s="83"/>
    </row>
    <row r="190" spans="1:26" x14ac:dyDescent="0.25">
      <c r="A190" s="78"/>
      <c r="B190" s="83"/>
      <c r="C190" s="83"/>
      <c r="D190" s="83"/>
      <c r="E190" s="83"/>
      <c r="F190" s="83"/>
      <c r="G190" s="83"/>
      <c r="H190" s="83"/>
      <c r="I190" s="83"/>
      <c r="J190" s="83"/>
      <c r="K190" s="83"/>
      <c r="L190" s="83"/>
      <c r="M190" s="83"/>
      <c r="N190" s="83"/>
      <c r="O190" s="83"/>
      <c r="P190" s="83"/>
      <c r="Q190" s="83"/>
      <c r="R190" s="83"/>
      <c r="S190" s="83"/>
      <c r="T190" s="83"/>
      <c r="U190" s="83"/>
      <c r="V190" s="83"/>
      <c r="W190" s="83"/>
      <c r="X190" s="83"/>
      <c r="Y190" s="83"/>
      <c r="Z190" s="83"/>
    </row>
    <row r="191" spans="1:26" x14ac:dyDescent="0.25">
      <c r="A191" s="78"/>
      <c r="B191" s="83"/>
      <c r="C191" s="83"/>
      <c r="D191" s="83"/>
      <c r="E191" s="83"/>
      <c r="F191" s="83"/>
      <c r="G191" s="83"/>
      <c r="H191" s="83"/>
      <c r="I191" s="83"/>
      <c r="J191" s="83"/>
      <c r="K191" s="83"/>
      <c r="L191" s="83"/>
      <c r="M191" s="83"/>
      <c r="N191" s="83"/>
      <c r="O191" s="83"/>
      <c r="P191" s="83"/>
      <c r="Q191" s="83"/>
      <c r="R191" s="83"/>
      <c r="S191" s="83"/>
      <c r="T191" s="83"/>
      <c r="U191" s="83"/>
      <c r="V191" s="83"/>
      <c r="W191" s="83"/>
      <c r="X191" s="83"/>
      <c r="Y191" s="83"/>
      <c r="Z191" s="83"/>
    </row>
    <row r="192" spans="1:26" x14ac:dyDescent="0.25">
      <c r="A192" s="78"/>
      <c r="B192" s="83"/>
      <c r="C192" s="83"/>
      <c r="D192" s="83"/>
      <c r="E192" s="83"/>
      <c r="F192" s="83"/>
      <c r="G192" s="83"/>
      <c r="H192" s="83"/>
      <c r="I192" s="83"/>
      <c r="J192" s="83"/>
      <c r="K192" s="83"/>
      <c r="L192" s="83"/>
      <c r="M192" s="83"/>
      <c r="N192" s="83"/>
      <c r="O192" s="83"/>
      <c r="P192" s="83"/>
      <c r="Q192" s="83"/>
      <c r="R192" s="83"/>
      <c r="S192" s="83"/>
      <c r="T192" s="83"/>
      <c r="U192" s="83"/>
      <c r="V192" s="83"/>
      <c r="W192" s="83"/>
      <c r="X192" s="83"/>
      <c r="Y192" s="83"/>
      <c r="Z192" s="83"/>
    </row>
    <row r="193" spans="1:26" x14ac:dyDescent="0.25">
      <c r="A193" s="78"/>
      <c r="B193" s="83"/>
      <c r="C193" s="83"/>
      <c r="D193" s="83"/>
      <c r="E193" s="83"/>
      <c r="F193" s="83"/>
      <c r="G193" s="83"/>
      <c r="H193" s="83"/>
      <c r="I193" s="83"/>
      <c r="J193" s="83"/>
      <c r="K193" s="83"/>
      <c r="L193" s="83"/>
      <c r="M193" s="83"/>
      <c r="N193" s="83"/>
      <c r="O193" s="83"/>
      <c r="P193" s="83"/>
      <c r="Q193" s="83"/>
      <c r="R193" s="83"/>
      <c r="S193" s="83"/>
      <c r="T193" s="83"/>
      <c r="U193" s="83"/>
      <c r="V193" s="83"/>
      <c r="W193" s="83"/>
      <c r="X193" s="83"/>
      <c r="Y193" s="83"/>
      <c r="Z193" s="83"/>
    </row>
    <row r="194" spans="1:26" x14ac:dyDescent="0.25">
      <c r="A194" s="78"/>
      <c r="B194" s="83"/>
      <c r="C194" s="83"/>
      <c r="D194" s="83"/>
      <c r="E194" s="83"/>
      <c r="F194" s="83"/>
      <c r="G194" s="83"/>
      <c r="H194" s="83"/>
      <c r="I194" s="83"/>
      <c r="J194" s="83"/>
      <c r="K194" s="83"/>
      <c r="L194" s="83"/>
      <c r="M194" s="83"/>
      <c r="N194" s="83"/>
      <c r="O194" s="83"/>
      <c r="P194" s="83"/>
      <c r="Q194" s="83"/>
      <c r="R194" s="83"/>
      <c r="S194" s="83"/>
      <c r="T194" s="83"/>
      <c r="U194" s="83"/>
      <c r="V194" s="83"/>
      <c r="W194" s="83"/>
      <c r="X194" s="83"/>
      <c r="Y194" s="83"/>
      <c r="Z194" s="83"/>
    </row>
    <row r="195" spans="1:26" x14ac:dyDescent="0.25">
      <c r="A195" s="78"/>
      <c r="B195" s="83"/>
      <c r="C195" s="83"/>
      <c r="D195" s="83"/>
      <c r="E195" s="83"/>
      <c r="F195" s="83"/>
      <c r="G195" s="83"/>
      <c r="H195" s="83"/>
      <c r="I195" s="83"/>
      <c r="J195" s="83"/>
      <c r="K195" s="83"/>
      <c r="L195" s="83"/>
      <c r="M195" s="83"/>
      <c r="N195" s="83"/>
      <c r="O195" s="83"/>
      <c r="P195" s="83"/>
      <c r="Q195" s="83"/>
      <c r="R195" s="83"/>
      <c r="S195" s="83"/>
      <c r="T195" s="83"/>
      <c r="U195" s="83"/>
      <c r="V195" s="83"/>
      <c r="W195" s="83"/>
      <c r="X195" s="83"/>
      <c r="Y195" s="83"/>
      <c r="Z195" s="83"/>
    </row>
    <row r="196" spans="1:26" x14ac:dyDescent="0.25">
      <c r="A196" s="78"/>
      <c r="B196" s="83"/>
      <c r="C196" s="83"/>
      <c r="D196" s="83"/>
      <c r="E196" s="83"/>
      <c r="F196" s="83"/>
      <c r="G196" s="83"/>
      <c r="H196" s="83"/>
      <c r="I196" s="83"/>
      <c r="J196" s="83"/>
      <c r="K196" s="83"/>
      <c r="L196" s="83"/>
      <c r="M196" s="83"/>
      <c r="N196" s="83"/>
      <c r="O196" s="83"/>
      <c r="P196" s="83"/>
      <c r="Q196" s="83"/>
      <c r="R196" s="83"/>
      <c r="S196" s="83"/>
      <c r="T196" s="83"/>
      <c r="U196" s="83"/>
      <c r="V196" s="83"/>
      <c r="W196" s="83"/>
      <c r="X196" s="83"/>
      <c r="Y196" s="83"/>
      <c r="Z196" s="83"/>
    </row>
    <row r="197" spans="1:26" x14ac:dyDescent="0.25">
      <c r="A197" s="78"/>
      <c r="B197" s="83"/>
      <c r="C197" s="83"/>
      <c r="D197" s="83"/>
      <c r="E197" s="83"/>
      <c r="F197" s="83"/>
      <c r="G197" s="83"/>
      <c r="H197" s="83"/>
      <c r="I197" s="83"/>
      <c r="J197" s="83"/>
      <c r="K197" s="83"/>
      <c r="L197" s="83"/>
      <c r="M197" s="83"/>
      <c r="N197" s="83"/>
      <c r="O197" s="83"/>
      <c r="P197" s="83"/>
      <c r="Q197" s="83"/>
      <c r="R197" s="83"/>
      <c r="S197" s="83"/>
      <c r="T197" s="83"/>
      <c r="U197" s="83"/>
      <c r="V197" s="83"/>
      <c r="W197" s="83"/>
      <c r="X197" s="83"/>
      <c r="Y197" s="83"/>
      <c r="Z197" s="83"/>
    </row>
    <row r="198" spans="1:26" x14ac:dyDescent="0.25">
      <c r="A198" s="78"/>
      <c r="B198" s="83"/>
      <c r="C198" s="83"/>
      <c r="D198" s="83"/>
      <c r="E198" s="83"/>
      <c r="F198" s="83"/>
      <c r="G198" s="83"/>
      <c r="H198" s="83"/>
      <c r="I198" s="83"/>
      <c r="J198" s="83"/>
      <c r="K198" s="83"/>
      <c r="L198" s="83"/>
      <c r="M198" s="83"/>
      <c r="N198" s="83"/>
      <c r="O198" s="83"/>
      <c r="P198" s="83"/>
      <c r="Q198" s="83"/>
      <c r="R198" s="83"/>
      <c r="S198" s="83"/>
      <c r="T198" s="83"/>
      <c r="U198" s="83"/>
      <c r="V198" s="83"/>
      <c r="W198" s="83"/>
      <c r="X198" s="83"/>
      <c r="Y198" s="83"/>
      <c r="Z198" s="83"/>
    </row>
    <row r="199" spans="1:26" x14ac:dyDescent="0.25">
      <c r="A199" s="78"/>
      <c r="B199" s="83"/>
      <c r="C199" s="83"/>
      <c r="D199" s="83"/>
      <c r="E199" s="83"/>
      <c r="F199" s="83"/>
      <c r="G199" s="83"/>
      <c r="H199" s="83"/>
      <c r="I199" s="83"/>
      <c r="J199" s="83"/>
      <c r="K199" s="83"/>
      <c r="L199" s="83"/>
      <c r="M199" s="83"/>
      <c r="N199" s="83"/>
      <c r="O199" s="83"/>
      <c r="P199" s="83"/>
      <c r="Q199" s="83"/>
      <c r="R199" s="83"/>
      <c r="S199" s="83"/>
      <c r="T199" s="83"/>
      <c r="U199" s="83"/>
      <c r="V199" s="83"/>
      <c r="W199" s="83"/>
      <c r="X199" s="83"/>
      <c r="Y199" s="83"/>
      <c r="Z199" s="83"/>
    </row>
    <row r="200" spans="1:26" x14ac:dyDescent="0.25">
      <c r="A200" s="78"/>
      <c r="B200" s="83"/>
      <c r="C200" s="83"/>
      <c r="D200" s="83"/>
      <c r="E200" s="83"/>
      <c r="F200" s="83"/>
      <c r="G200" s="83"/>
      <c r="H200" s="83"/>
      <c r="I200" s="83"/>
      <c r="J200" s="83"/>
      <c r="K200" s="83"/>
      <c r="L200" s="83"/>
      <c r="M200" s="83"/>
      <c r="N200" s="83"/>
      <c r="O200" s="83"/>
      <c r="P200" s="83"/>
      <c r="Q200" s="83"/>
      <c r="R200" s="83"/>
      <c r="S200" s="83"/>
      <c r="T200" s="83"/>
      <c r="U200" s="83"/>
      <c r="V200" s="83"/>
      <c r="W200" s="83"/>
      <c r="X200" s="83"/>
      <c r="Y200" s="83"/>
      <c r="Z200" s="83"/>
    </row>
    <row r="201" spans="1:26" x14ac:dyDescent="0.25">
      <c r="A201" s="78"/>
      <c r="B201" s="83"/>
      <c r="C201" s="83"/>
      <c r="D201" s="83"/>
      <c r="E201" s="83"/>
      <c r="F201" s="83"/>
      <c r="G201" s="83"/>
      <c r="H201" s="83"/>
      <c r="I201" s="83"/>
      <c r="J201" s="83"/>
      <c r="K201" s="83"/>
      <c r="L201" s="83"/>
      <c r="M201" s="83"/>
      <c r="N201" s="83"/>
      <c r="O201" s="83"/>
      <c r="P201" s="83"/>
      <c r="Q201" s="83"/>
      <c r="R201" s="83"/>
      <c r="S201" s="83"/>
      <c r="T201" s="83"/>
      <c r="U201" s="83"/>
      <c r="V201" s="83"/>
      <c r="W201" s="83"/>
      <c r="X201" s="83"/>
      <c r="Y201" s="83"/>
      <c r="Z201" s="83"/>
    </row>
    <row r="202" spans="1:26" x14ac:dyDescent="0.25">
      <c r="A202" s="78"/>
      <c r="B202" s="83"/>
      <c r="C202" s="83"/>
      <c r="D202" s="83"/>
      <c r="E202" s="83"/>
      <c r="F202" s="83"/>
      <c r="G202" s="83"/>
      <c r="H202" s="83"/>
      <c r="I202" s="83"/>
      <c r="J202" s="83"/>
      <c r="K202" s="83"/>
      <c r="L202" s="83"/>
      <c r="M202" s="83"/>
      <c r="N202" s="83"/>
      <c r="O202" s="83"/>
      <c r="P202" s="83"/>
      <c r="Q202" s="83"/>
      <c r="R202" s="83"/>
      <c r="S202" s="83"/>
      <c r="T202" s="83"/>
      <c r="U202" s="83"/>
      <c r="V202" s="83"/>
      <c r="W202" s="83"/>
      <c r="X202" s="83"/>
      <c r="Y202" s="83"/>
      <c r="Z202" s="83"/>
    </row>
    <row r="203" spans="1:26" x14ac:dyDescent="0.25">
      <c r="A203" s="78"/>
      <c r="B203" s="83"/>
      <c r="C203" s="83"/>
      <c r="D203" s="83"/>
      <c r="E203" s="83"/>
      <c r="F203" s="83"/>
      <c r="G203" s="83"/>
      <c r="H203" s="83"/>
      <c r="I203" s="83"/>
      <c r="J203" s="83"/>
      <c r="K203" s="83"/>
      <c r="L203" s="83"/>
      <c r="M203" s="83"/>
      <c r="N203" s="83"/>
      <c r="O203" s="83"/>
      <c r="P203" s="83"/>
      <c r="Q203" s="83"/>
      <c r="R203" s="83"/>
      <c r="S203" s="83"/>
      <c r="T203" s="83"/>
      <c r="U203" s="83"/>
      <c r="V203" s="83"/>
      <c r="W203" s="83"/>
      <c r="X203" s="83"/>
      <c r="Y203" s="83"/>
      <c r="Z203" s="83"/>
    </row>
    <row r="204" spans="1:26" x14ac:dyDescent="0.25">
      <c r="A204" s="78"/>
      <c r="B204" s="83"/>
      <c r="C204" s="83"/>
      <c r="D204" s="83"/>
      <c r="E204" s="83"/>
      <c r="F204" s="83"/>
      <c r="G204" s="83"/>
      <c r="H204" s="83"/>
      <c r="I204" s="83"/>
      <c r="J204" s="83"/>
      <c r="K204" s="83"/>
      <c r="L204" s="83"/>
      <c r="M204" s="83"/>
      <c r="N204" s="83"/>
      <c r="O204" s="83"/>
      <c r="P204" s="83"/>
      <c r="Q204" s="83"/>
      <c r="R204" s="83"/>
      <c r="S204" s="83"/>
      <c r="T204" s="83"/>
      <c r="U204" s="83"/>
      <c r="V204" s="83"/>
      <c r="W204" s="83"/>
      <c r="X204" s="83"/>
      <c r="Y204" s="83"/>
      <c r="Z204" s="83"/>
    </row>
    <row r="205" spans="1:26" x14ac:dyDescent="0.25">
      <c r="A205" s="78"/>
      <c r="B205" s="83"/>
      <c r="C205" s="83"/>
      <c r="D205" s="83"/>
      <c r="E205" s="83"/>
      <c r="F205" s="83"/>
      <c r="G205" s="83"/>
      <c r="H205" s="83"/>
      <c r="I205" s="83"/>
      <c r="J205" s="83"/>
      <c r="K205" s="83"/>
      <c r="L205" s="83"/>
      <c r="M205" s="83"/>
      <c r="N205" s="83"/>
      <c r="O205" s="83"/>
      <c r="P205" s="83"/>
      <c r="Q205" s="83"/>
      <c r="R205" s="83"/>
      <c r="S205" s="83"/>
      <c r="T205" s="83"/>
      <c r="U205" s="83"/>
      <c r="V205" s="83"/>
      <c r="W205" s="83"/>
      <c r="X205" s="83"/>
      <c r="Y205" s="83"/>
      <c r="Z205" s="83"/>
    </row>
    <row r="206" spans="1:26" x14ac:dyDescent="0.25">
      <c r="A206" s="78"/>
      <c r="B206" s="83"/>
      <c r="C206" s="83"/>
      <c r="D206" s="83"/>
      <c r="E206" s="83"/>
      <c r="F206" s="83"/>
      <c r="G206" s="83"/>
      <c r="H206" s="83"/>
      <c r="I206" s="83"/>
      <c r="J206" s="83"/>
      <c r="K206" s="83"/>
      <c r="L206" s="83"/>
      <c r="M206" s="83"/>
      <c r="N206" s="83"/>
      <c r="O206" s="83"/>
      <c r="P206" s="83"/>
      <c r="Q206" s="83"/>
      <c r="R206" s="83"/>
      <c r="S206" s="83"/>
      <c r="T206" s="83"/>
      <c r="U206" s="83"/>
      <c r="V206" s="83"/>
      <c r="W206" s="83"/>
      <c r="X206" s="83"/>
      <c r="Y206" s="83"/>
      <c r="Z206" s="83"/>
    </row>
    <row r="207" spans="1:26" x14ac:dyDescent="0.25">
      <c r="A207" s="78"/>
      <c r="B207" s="83"/>
      <c r="C207" s="83"/>
      <c r="D207" s="83"/>
      <c r="E207" s="83"/>
      <c r="F207" s="83"/>
      <c r="G207" s="83"/>
      <c r="H207" s="83"/>
      <c r="I207" s="83"/>
      <c r="J207" s="83"/>
      <c r="K207" s="83"/>
      <c r="L207" s="83"/>
      <c r="M207" s="83"/>
      <c r="N207" s="83"/>
      <c r="O207" s="83"/>
      <c r="P207" s="83"/>
      <c r="Q207" s="83"/>
      <c r="R207" s="83"/>
      <c r="S207" s="83"/>
      <c r="T207" s="83"/>
      <c r="U207" s="83"/>
      <c r="V207" s="83"/>
      <c r="W207" s="83"/>
      <c r="X207" s="83"/>
      <c r="Y207" s="83"/>
      <c r="Z207" s="83"/>
    </row>
    <row r="208" spans="1:26" x14ac:dyDescent="0.25">
      <c r="A208" s="78"/>
      <c r="B208" s="83"/>
      <c r="C208" s="83"/>
      <c r="D208" s="83"/>
      <c r="E208" s="83"/>
      <c r="F208" s="83"/>
      <c r="G208" s="83"/>
      <c r="H208" s="83"/>
      <c r="I208" s="83"/>
      <c r="J208" s="83"/>
      <c r="K208" s="83"/>
      <c r="L208" s="83"/>
      <c r="M208" s="83"/>
      <c r="N208" s="83"/>
      <c r="O208" s="83"/>
      <c r="P208" s="83"/>
      <c r="Q208" s="83"/>
      <c r="R208" s="83"/>
      <c r="S208" s="83"/>
      <c r="T208" s="83"/>
      <c r="U208" s="83"/>
      <c r="V208" s="83"/>
      <c r="W208" s="83"/>
      <c r="X208" s="83"/>
      <c r="Y208" s="83"/>
      <c r="Z208" s="83"/>
    </row>
    <row r="209" spans="1:26" x14ac:dyDescent="0.25">
      <c r="A209" s="78"/>
      <c r="B209" s="83"/>
      <c r="C209" s="83"/>
      <c r="D209" s="83"/>
      <c r="E209" s="83"/>
      <c r="F209" s="83"/>
      <c r="G209" s="83"/>
      <c r="H209" s="83"/>
      <c r="I209" s="83"/>
      <c r="J209" s="83"/>
      <c r="K209" s="83"/>
      <c r="L209" s="83"/>
      <c r="M209" s="83"/>
      <c r="N209" s="83"/>
      <c r="O209" s="83"/>
      <c r="P209" s="83"/>
      <c r="Q209" s="83"/>
      <c r="R209" s="83"/>
      <c r="S209" s="83"/>
      <c r="T209" s="83"/>
      <c r="U209" s="83"/>
      <c r="V209" s="83"/>
      <c r="W209" s="83"/>
      <c r="X209" s="83"/>
      <c r="Y209" s="83"/>
      <c r="Z209" s="83"/>
    </row>
    <row r="210" spans="1:26" x14ac:dyDescent="0.25">
      <c r="A210" s="78"/>
      <c r="B210" s="83"/>
      <c r="C210" s="83"/>
      <c r="D210" s="83"/>
      <c r="E210" s="83"/>
      <c r="F210" s="83"/>
      <c r="G210" s="83"/>
      <c r="H210" s="83"/>
      <c r="I210" s="83"/>
      <c r="J210" s="83"/>
      <c r="K210" s="83"/>
      <c r="L210" s="83"/>
      <c r="M210" s="83"/>
      <c r="N210" s="83"/>
      <c r="O210" s="83"/>
      <c r="P210" s="83"/>
      <c r="Q210" s="83"/>
      <c r="R210" s="83"/>
      <c r="S210" s="83"/>
      <c r="T210" s="83"/>
      <c r="U210" s="83"/>
      <c r="V210" s="83"/>
      <c r="W210" s="83"/>
      <c r="X210" s="83"/>
      <c r="Y210" s="83"/>
      <c r="Z210" s="83"/>
    </row>
    <row r="211" spans="1:26" x14ac:dyDescent="0.25">
      <c r="A211" s="78"/>
      <c r="B211" s="83"/>
      <c r="C211" s="83"/>
      <c r="D211" s="83"/>
      <c r="E211" s="83"/>
      <c r="F211" s="83"/>
      <c r="G211" s="83"/>
      <c r="H211" s="83"/>
      <c r="I211" s="83"/>
      <c r="J211" s="83"/>
      <c r="K211" s="83"/>
      <c r="L211" s="83"/>
      <c r="M211" s="83"/>
      <c r="N211" s="83"/>
      <c r="O211" s="83"/>
      <c r="P211" s="83"/>
      <c r="Q211" s="83"/>
      <c r="R211" s="83"/>
      <c r="S211" s="83"/>
      <c r="T211" s="83"/>
      <c r="U211" s="83"/>
      <c r="V211" s="83"/>
      <c r="W211" s="83"/>
      <c r="X211" s="83"/>
      <c r="Y211" s="83"/>
      <c r="Z211" s="83"/>
    </row>
    <row r="212" spans="1:26" x14ac:dyDescent="0.25">
      <c r="A212" s="78"/>
      <c r="B212" s="83"/>
      <c r="C212" s="83"/>
      <c r="D212" s="83"/>
      <c r="E212" s="83"/>
      <c r="F212" s="83"/>
      <c r="G212" s="83"/>
      <c r="H212" s="83"/>
      <c r="I212" s="83"/>
      <c r="J212" s="83"/>
      <c r="K212" s="83"/>
      <c r="L212" s="83"/>
      <c r="M212" s="83"/>
      <c r="N212" s="83"/>
      <c r="O212" s="83"/>
      <c r="P212" s="83"/>
      <c r="Q212" s="83"/>
      <c r="R212" s="83"/>
      <c r="S212" s="83"/>
      <c r="T212" s="83"/>
      <c r="U212" s="83"/>
      <c r="V212" s="83"/>
      <c r="W212" s="83"/>
      <c r="X212" s="83"/>
      <c r="Y212" s="83"/>
      <c r="Z212" s="83"/>
    </row>
    <row r="213" spans="1:26" x14ac:dyDescent="0.25">
      <c r="A213" s="78"/>
      <c r="B213" s="83"/>
      <c r="C213" s="83"/>
      <c r="D213" s="83"/>
      <c r="E213" s="83"/>
      <c r="F213" s="83"/>
      <c r="G213" s="83"/>
      <c r="H213" s="83"/>
      <c r="I213" s="83"/>
      <c r="J213" s="83"/>
      <c r="K213" s="83"/>
      <c r="L213" s="83"/>
      <c r="M213" s="83"/>
      <c r="N213" s="83"/>
      <c r="O213" s="83"/>
      <c r="P213" s="83"/>
      <c r="Q213" s="83"/>
      <c r="R213" s="83"/>
      <c r="S213" s="83"/>
      <c r="T213" s="83"/>
      <c r="U213" s="83"/>
      <c r="V213" s="83"/>
      <c r="W213" s="83"/>
      <c r="X213" s="83"/>
      <c r="Y213" s="83"/>
      <c r="Z213" s="83"/>
    </row>
    <row r="214" spans="1:26" x14ac:dyDescent="0.25">
      <c r="A214" s="78"/>
      <c r="B214" s="83"/>
      <c r="C214" s="83"/>
      <c r="D214" s="83"/>
      <c r="E214" s="83"/>
      <c r="F214" s="83"/>
      <c r="G214" s="83"/>
      <c r="H214" s="83"/>
      <c r="I214" s="83"/>
      <c r="J214" s="83"/>
      <c r="K214" s="83"/>
      <c r="L214" s="83"/>
      <c r="M214" s="83"/>
      <c r="N214" s="83"/>
      <c r="O214" s="83"/>
      <c r="P214" s="83"/>
      <c r="Q214" s="83"/>
      <c r="R214" s="83"/>
      <c r="S214" s="83"/>
      <c r="T214" s="83"/>
      <c r="U214" s="83"/>
      <c r="V214" s="83"/>
      <c r="W214" s="83"/>
      <c r="X214" s="83"/>
      <c r="Y214" s="83"/>
      <c r="Z214" s="83"/>
    </row>
    <row r="215" spans="1:26" x14ac:dyDescent="0.25">
      <c r="A215" s="78"/>
      <c r="B215" s="83"/>
      <c r="C215" s="83"/>
      <c r="D215" s="83"/>
      <c r="E215" s="83"/>
      <c r="F215" s="83"/>
      <c r="G215" s="83"/>
      <c r="H215" s="83"/>
      <c r="I215" s="83"/>
      <c r="J215" s="83"/>
      <c r="K215" s="83"/>
      <c r="L215" s="83"/>
      <c r="M215" s="83"/>
      <c r="N215" s="83"/>
      <c r="O215" s="83"/>
      <c r="P215" s="83"/>
      <c r="Q215" s="83"/>
      <c r="R215" s="83"/>
      <c r="S215" s="83"/>
      <c r="T215" s="83"/>
      <c r="U215" s="83"/>
      <c r="V215" s="83"/>
      <c r="W215" s="83"/>
      <c r="X215" s="83"/>
      <c r="Y215" s="83"/>
      <c r="Z215" s="83"/>
    </row>
    <row r="216" spans="1:26" x14ac:dyDescent="0.25">
      <c r="A216" s="78"/>
      <c r="B216" s="83"/>
      <c r="C216" s="83"/>
      <c r="D216" s="83"/>
      <c r="E216" s="83"/>
      <c r="F216" s="83"/>
      <c r="G216" s="83"/>
      <c r="H216" s="83"/>
      <c r="I216" s="83"/>
      <c r="J216" s="83"/>
      <c r="K216" s="83"/>
      <c r="L216" s="83"/>
      <c r="M216" s="83"/>
      <c r="N216" s="83"/>
      <c r="O216" s="83"/>
      <c r="P216" s="83"/>
      <c r="Q216" s="83"/>
      <c r="R216" s="83"/>
      <c r="S216" s="83"/>
      <c r="T216" s="83"/>
      <c r="U216" s="83"/>
      <c r="V216" s="83"/>
      <c r="W216" s="83"/>
      <c r="X216" s="83"/>
      <c r="Y216" s="83"/>
      <c r="Z216" s="83"/>
    </row>
    <row r="217" spans="1:26" x14ac:dyDescent="0.25">
      <c r="A217" s="78"/>
      <c r="B217" s="83"/>
      <c r="C217" s="83"/>
      <c r="D217" s="83"/>
      <c r="E217" s="83"/>
      <c r="F217" s="83"/>
      <c r="G217" s="83"/>
      <c r="H217" s="83"/>
      <c r="I217" s="83"/>
      <c r="J217" s="83"/>
      <c r="K217" s="83"/>
      <c r="L217" s="83"/>
      <c r="M217" s="83"/>
      <c r="N217" s="83"/>
      <c r="O217" s="83"/>
      <c r="P217" s="83"/>
      <c r="Q217" s="83"/>
      <c r="R217" s="83"/>
      <c r="S217" s="83"/>
      <c r="T217" s="83"/>
      <c r="U217" s="83"/>
      <c r="V217" s="83"/>
      <c r="W217" s="83"/>
      <c r="X217" s="83"/>
      <c r="Y217" s="83"/>
      <c r="Z217" s="83"/>
    </row>
    <row r="218" spans="1:26" x14ac:dyDescent="0.25">
      <c r="A218" s="78"/>
      <c r="B218" s="83"/>
      <c r="C218" s="83"/>
      <c r="D218" s="83"/>
      <c r="E218" s="83"/>
      <c r="F218" s="83"/>
      <c r="G218" s="83"/>
      <c r="H218" s="83"/>
      <c r="I218" s="83"/>
      <c r="J218" s="83"/>
      <c r="K218" s="83"/>
      <c r="L218" s="83"/>
      <c r="M218" s="83"/>
      <c r="N218" s="83"/>
      <c r="O218" s="83"/>
      <c r="P218" s="83"/>
      <c r="Q218" s="83"/>
      <c r="R218" s="83"/>
      <c r="S218" s="83"/>
      <c r="T218" s="83"/>
      <c r="U218" s="83"/>
      <c r="V218" s="83"/>
      <c r="W218" s="83"/>
      <c r="X218" s="83"/>
      <c r="Y218" s="83"/>
      <c r="Z218" s="83"/>
    </row>
    <row r="219" spans="1:26" x14ac:dyDescent="0.25">
      <c r="A219" s="78"/>
      <c r="B219" s="83"/>
      <c r="C219" s="83"/>
      <c r="D219" s="83"/>
      <c r="E219" s="83"/>
      <c r="F219" s="83"/>
      <c r="G219" s="83"/>
      <c r="H219" s="83"/>
      <c r="I219" s="83"/>
      <c r="J219" s="83"/>
      <c r="K219" s="83"/>
      <c r="L219" s="83"/>
      <c r="M219" s="83"/>
      <c r="N219" s="83"/>
      <c r="O219" s="83"/>
      <c r="P219" s="83"/>
      <c r="Q219" s="83"/>
      <c r="R219" s="83"/>
      <c r="S219" s="83"/>
      <c r="T219" s="83"/>
      <c r="U219" s="83"/>
      <c r="V219" s="83"/>
      <c r="W219" s="83"/>
      <c r="X219" s="83"/>
      <c r="Y219" s="83"/>
      <c r="Z219" s="83"/>
    </row>
    <row r="220" spans="1:26" x14ac:dyDescent="0.25">
      <c r="A220" s="78"/>
      <c r="B220" s="83"/>
      <c r="C220" s="83"/>
      <c r="D220" s="83"/>
      <c r="E220" s="83"/>
      <c r="F220" s="83"/>
      <c r="G220" s="83"/>
      <c r="H220" s="83"/>
      <c r="I220" s="83"/>
      <c r="J220" s="83"/>
      <c r="K220" s="83"/>
      <c r="L220" s="83"/>
      <c r="M220" s="83"/>
      <c r="N220" s="83"/>
      <c r="O220" s="83"/>
      <c r="P220" s="83"/>
      <c r="Q220" s="83"/>
      <c r="R220" s="83"/>
      <c r="S220" s="83"/>
      <c r="T220" s="83"/>
      <c r="U220" s="83"/>
      <c r="V220" s="83"/>
      <c r="W220" s="83"/>
      <c r="X220" s="83"/>
      <c r="Y220" s="83"/>
      <c r="Z220" s="83"/>
    </row>
    <row r="221" spans="1:26" x14ac:dyDescent="0.25">
      <c r="A221" s="78"/>
      <c r="B221" s="83"/>
      <c r="C221" s="83"/>
      <c r="D221" s="83"/>
      <c r="E221" s="83"/>
      <c r="F221" s="83"/>
      <c r="G221" s="83"/>
      <c r="H221" s="83"/>
      <c r="I221" s="83"/>
      <c r="J221" s="83"/>
      <c r="K221" s="83"/>
      <c r="L221" s="83"/>
      <c r="M221" s="83"/>
      <c r="N221" s="83"/>
      <c r="O221" s="83"/>
      <c r="P221" s="83"/>
      <c r="Q221" s="83"/>
      <c r="R221" s="83"/>
      <c r="S221" s="83"/>
      <c r="T221" s="83"/>
      <c r="U221" s="83"/>
      <c r="V221" s="83"/>
      <c r="W221" s="83"/>
      <c r="X221" s="83"/>
      <c r="Y221" s="83"/>
      <c r="Z221" s="83"/>
    </row>
    <row r="222" spans="1:26" x14ac:dyDescent="0.25">
      <c r="A222" s="78"/>
      <c r="B222" s="83"/>
      <c r="C222" s="83"/>
      <c r="D222" s="83"/>
      <c r="E222" s="83"/>
      <c r="F222" s="83"/>
      <c r="G222" s="83"/>
      <c r="H222" s="83"/>
      <c r="I222" s="83"/>
      <c r="J222" s="83"/>
      <c r="K222" s="83"/>
      <c r="L222" s="83"/>
      <c r="M222" s="83"/>
      <c r="N222" s="83"/>
      <c r="O222" s="83"/>
      <c r="P222" s="83"/>
      <c r="Q222" s="83"/>
      <c r="R222" s="83"/>
      <c r="S222" s="83"/>
      <c r="T222" s="83"/>
      <c r="U222" s="83"/>
      <c r="V222" s="83"/>
      <c r="W222" s="83"/>
      <c r="X222" s="83"/>
      <c r="Y222" s="83"/>
      <c r="Z222" s="83"/>
    </row>
    <row r="223" spans="1:26" x14ac:dyDescent="0.25">
      <c r="A223" s="78"/>
      <c r="B223" s="83"/>
      <c r="C223" s="83"/>
      <c r="D223" s="83"/>
      <c r="E223" s="83"/>
      <c r="F223" s="83"/>
      <c r="G223" s="83"/>
      <c r="H223" s="83"/>
      <c r="I223" s="83"/>
      <c r="J223" s="83"/>
      <c r="K223" s="83"/>
      <c r="L223" s="83"/>
      <c r="M223" s="83"/>
      <c r="N223" s="83"/>
      <c r="O223" s="83"/>
      <c r="P223" s="83"/>
      <c r="Q223" s="83"/>
      <c r="R223" s="83"/>
      <c r="S223" s="83"/>
      <c r="T223" s="83"/>
      <c r="U223" s="83"/>
      <c r="V223" s="83"/>
      <c r="W223" s="83"/>
      <c r="X223" s="83"/>
      <c r="Y223" s="83"/>
      <c r="Z223" s="83"/>
    </row>
    <row r="224" spans="1:26" x14ac:dyDescent="0.25">
      <c r="A224" s="78"/>
      <c r="B224" s="83"/>
      <c r="C224" s="83"/>
      <c r="D224" s="83"/>
      <c r="E224" s="83"/>
      <c r="F224" s="83"/>
      <c r="G224" s="83"/>
      <c r="H224" s="83"/>
      <c r="I224" s="83"/>
      <c r="J224" s="83"/>
      <c r="K224" s="83"/>
      <c r="L224" s="83"/>
      <c r="M224" s="83"/>
      <c r="N224" s="83"/>
      <c r="O224" s="83"/>
      <c r="P224" s="83"/>
      <c r="Q224" s="83"/>
      <c r="R224" s="83"/>
      <c r="S224" s="83"/>
      <c r="T224" s="83"/>
      <c r="U224" s="83"/>
      <c r="V224" s="83"/>
      <c r="W224" s="83"/>
      <c r="X224" s="83"/>
      <c r="Y224" s="83"/>
      <c r="Z224" s="83"/>
    </row>
    <row r="225" spans="1:26" x14ac:dyDescent="0.25">
      <c r="A225" s="78"/>
      <c r="B225" s="83"/>
      <c r="C225" s="83"/>
      <c r="D225" s="83"/>
      <c r="E225" s="83"/>
      <c r="F225" s="83"/>
      <c r="G225" s="83"/>
      <c r="H225" s="83"/>
      <c r="I225" s="83"/>
      <c r="J225" s="83"/>
      <c r="K225" s="83"/>
      <c r="L225" s="83"/>
      <c r="M225" s="83"/>
      <c r="N225" s="83"/>
      <c r="O225" s="83"/>
      <c r="P225" s="83"/>
      <c r="Q225" s="83"/>
      <c r="R225" s="83"/>
      <c r="S225" s="83"/>
      <c r="T225" s="83"/>
      <c r="U225" s="83"/>
      <c r="V225" s="83"/>
      <c r="W225" s="83"/>
      <c r="X225" s="83"/>
      <c r="Y225" s="83"/>
      <c r="Z225" s="83"/>
    </row>
    <row r="226" spans="1:26" x14ac:dyDescent="0.25">
      <c r="A226" s="78"/>
      <c r="B226" s="83"/>
      <c r="C226" s="83"/>
      <c r="D226" s="83"/>
      <c r="E226" s="83"/>
      <c r="F226" s="83"/>
      <c r="G226" s="83"/>
      <c r="H226" s="83"/>
      <c r="I226" s="83"/>
      <c r="J226" s="83"/>
      <c r="K226" s="83"/>
      <c r="L226" s="83"/>
      <c r="M226" s="83"/>
      <c r="N226" s="83"/>
      <c r="O226" s="83"/>
      <c r="P226" s="83"/>
      <c r="Q226" s="83"/>
      <c r="R226" s="83"/>
      <c r="S226" s="83"/>
      <c r="T226" s="83"/>
      <c r="U226" s="83"/>
      <c r="V226" s="83"/>
      <c r="W226" s="83"/>
      <c r="X226" s="83"/>
      <c r="Y226" s="83"/>
      <c r="Z226" s="83"/>
    </row>
    <row r="227" spans="1:26" x14ac:dyDescent="0.25">
      <c r="A227" s="78"/>
      <c r="B227" s="83"/>
      <c r="C227" s="83"/>
      <c r="D227" s="83"/>
      <c r="E227" s="83"/>
      <c r="F227" s="83"/>
      <c r="G227" s="83"/>
      <c r="H227" s="83"/>
      <c r="I227" s="83"/>
      <c r="J227" s="83"/>
      <c r="K227" s="83"/>
      <c r="L227" s="83"/>
      <c r="M227" s="83"/>
      <c r="N227" s="83"/>
      <c r="O227" s="83"/>
      <c r="P227" s="83"/>
      <c r="Q227" s="83"/>
      <c r="R227" s="83"/>
      <c r="S227" s="83"/>
      <c r="T227" s="83"/>
      <c r="U227" s="83"/>
      <c r="V227" s="83"/>
      <c r="W227" s="83"/>
      <c r="X227" s="83"/>
      <c r="Y227" s="83"/>
      <c r="Z227" s="83"/>
    </row>
    <row r="228" spans="1:26" x14ac:dyDescent="0.25">
      <c r="A228" s="78"/>
      <c r="B228" s="83"/>
      <c r="C228" s="83"/>
      <c r="D228" s="83"/>
      <c r="E228" s="83"/>
      <c r="F228" s="83"/>
      <c r="G228" s="83"/>
      <c r="H228" s="83"/>
      <c r="I228" s="83"/>
      <c r="J228" s="83"/>
      <c r="K228" s="83"/>
      <c r="L228" s="83"/>
      <c r="M228" s="83"/>
      <c r="N228" s="83"/>
      <c r="O228" s="83"/>
      <c r="P228" s="83"/>
      <c r="Q228" s="83"/>
      <c r="R228" s="83"/>
      <c r="S228" s="83"/>
      <c r="T228" s="83"/>
      <c r="U228" s="83"/>
      <c r="V228" s="83"/>
      <c r="W228" s="83"/>
      <c r="X228" s="83"/>
      <c r="Y228" s="83"/>
      <c r="Z228" s="83"/>
    </row>
    <row r="229" spans="1:26" x14ac:dyDescent="0.25">
      <c r="A229" s="78"/>
      <c r="B229" s="83"/>
      <c r="C229" s="83"/>
      <c r="D229" s="83"/>
      <c r="E229" s="83"/>
      <c r="F229" s="83"/>
      <c r="G229" s="83"/>
      <c r="H229" s="83"/>
      <c r="I229" s="83"/>
      <c r="J229" s="83"/>
      <c r="K229" s="83"/>
      <c r="L229" s="83"/>
      <c r="M229" s="83"/>
      <c r="N229" s="83"/>
      <c r="O229" s="83"/>
      <c r="P229" s="83"/>
      <c r="Q229" s="83"/>
      <c r="R229" s="83"/>
      <c r="S229" s="83"/>
      <c r="T229" s="83"/>
      <c r="U229" s="83"/>
      <c r="V229" s="83"/>
      <c r="W229" s="83"/>
      <c r="X229" s="83"/>
      <c r="Y229" s="83"/>
      <c r="Z229" s="83"/>
    </row>
    <row r="230" spans="1:26" x14ac:dyDescent="0.25">
      <c r="A230" s="78"/>
      <c r="B230" s="83"/>
      <c r="C230" s="83"/>
      <c r="D230" s="83"/>
      <c r="E230" s="83"/>
      <c r="F230" s="83"/>
      <c r="G230" s="83"/>
      <c r="H230" s="83"/>
      <c r="I230" s="83"/>
      <c r="J230" s="83"/>
      <c r="K230" s="83"/>
      <c r="L230" s="83"/>
      <c r="M230" s="83"/>
      <c r="N230" s="83"/>
      <c r="O230" s="83"/>
      <c r="P230" s="83"/>
      <c r="Q230" s="83"/>
      <c r="R230" s="83"/>
      <c r="S230" s="83"/>
      <c r="T230" s="83"/>
      <c r="U230" s="83"/>
      <c r="V230" s="83"/>
      <c r="W230" s="83"/>
      <c r="X230" s="83"/>
      <c r="Y230" s="83"/>
      <c r="Z230" s="83"/>
    </row>
    <row r="231" spans="1:26" x14ac:dyDescent="0.25">
      <c r="A231" s="78"/>
      <c r="B231" s="83"/>
      <c r="C231" s="83"/>
      <c r="D231" s="83"/>
      <c r="E231" s="83"/>
      <c r="F231" s="83"/>
      <c r="G231" s="83"/>
      <c r="H231" s="83"/>
      <c r="I231" s="83"/>
      <c r="J231" s="83"/>
      <c r="K231" s="83"/>
      <c r="L231" s="83"/>
      <c r="M231" s="83"/>
      <c r="N231" s="83"/>
      <c r="O231" s="83"/>
      <c r="P231" s="83"/>
      <c r="Q231" s="83"/>
      <c r="R231" s="83"/>
      <c r="S231" s="83"/>
      <c r="T231" s="83"/>
      <c r="U231" s="83"/>
      <c r="V231" s="83"/>
      <c r="W231" s="83"/>
      <c r="X231" s="83"/>
      <c r="Y231" s="83"/>
      <c r="Z231" s="83"/>
    </row>
    <row r="232" spans="1:26" x14ac:dyDescent="0.25">
      <c r="A232" s="78"/>
      <c r="B232" s="83"/>
      <c r="C232" s="83"/>
      <c r="D232" s="83"/>
      <c r="E232" s="83"/>
      <c r="F232" s="83"/>
      <c r="G232" s="83"/>
      <c r="H232" s="83"/>
      <c r="I232" s="83"/>
      <c r="J232" s="83"/>
      <c r="K232" s="83"/>
      <c r="L232" s="83"/>
      <c r="M232" s="83"/>
      <c r="N232" s="83"/>
      <c r="O232" s="83"/>
      <c r="P232" s="83"/>
      <c r="Q232" s="83"/>
      <c r="R232" s="83"/>
      <c r="S232" s="83"/>
      <c r="T232" s="83"/>
      <c r="U232" s="83"/>
      <c r="V232" s="83"/>
      <c r="W232" s="83"/>
      <c r="X232" s="83"/>
      <c r="Y232" s="83"/>
      <c r="Z232" s="83"/>
    </row>
    <row r="233" spans="1:26" x14ac:dyDescent="0.25">
      <c r="A233" s="78"/>
      <c r="B233" s="83"/>
      <c r="C233" s="83"/>
      <c r="D233" s="83"/>
      <c r="E233" s="83"/>
      <c r="F233" s="83"/>
      <c r="G233" s="83"/>
      <c r="H233" s="83"/>
      <c r="I233" s="83"/>
      <c r="J233" s="83"/>
      <c r="K233" s="83"/>
      <c r="L233" s="83"/>
      <c r="M233" s="83"/>
      <c r="N233" s="83"/>
      <c r="O233" s="83"/>
      <c r="P233" s="83"/>
      <c r="Q233" s="83"/>
      <c r="R233" s="83"/>
      <c r="S233" s="83"/>
      <c r="T233" s="83"/>
      <c r="U233" s="83"/>
      <c r="V233" s="83"/>
      <c r="W233" s="83"/>
      <c r="X233" s="83"/>
      <c r="Y233" s="83"/>
      <c r="Z233" s="83"/>
    </row>
    <row r="234" spans="1:26" x14ac:dyDescent="0.25">
      <c r="A234" s="78"/>
      <c r="B234" s="83"/>
      <c r="C234" s="83"/>
      <c r="D234" s="83"/>
      <c r="E234" s="83"/>
      <c r="F234" s="83"/>
      <c r="G234" s="83"/>
      <c r="H234" s="83"/>
      <c r="I234" s="83"/>
      <c r="J234" s="83"/>
      <c r="K234" s="83"/>
      <c r="L234" s="83"/>
      <c r="M234" s="83"/>
      <c r="N234" s="83"/>
      <c r="O234" s="83"/>
      <c r="P234" s="83"/>
      <c r="Q234" s="83"/>
      <c r="R234" s="83"/>
      <c r="S234" s="83"/>
      <c r="T234" s="83"/>
      <c r="U234" s="83"/>
      <c r="V234" s="83"/>
      <c r="W234" s="83"/>
      <c r="X234" s="83"/>
      <c r="Y234" s="83"/>
      <c r="Z234" s="83"/>
    </row>
    <row r="235" spans="1:26" x14ac:dyDescent="0.25">
      <c r="A235" s="78"/>
      <c r="B235" s="83"/>
      <c r="C235" s="83"/>
      <c r="D235" s="83"/>
      <c r="E235" s="83"/>
      <c r="F235" s="83"/>
      <c r="G235" s="83"/>
      <c r="H235" s="83"/>
      <c r="I235" s="83"/>
      <c r="J235" s="83"/>
      <c r="K235" s="83"/>
      <c r="L235" s="83"/>
      <c r="M235" s="83"/>
      <c r="N235" s="83"/>
      <c r="O235" s="83"/>
      <c r="P235" s="83"/>
      <c r="Q235" s="83"/>
      <c r="R235" s="83"/>
      <c r="S235" s="83"/>
      <c r="T235" s="83"/>
      <c r="U235" s="83"/>
      <c r="V235" s="83"/>
      <c r="W235" s="83"/>
      <c r="X235" s="83"/>
      <c r="Y235" s="83"/>
      <c r="Z235" s="83"/>
    </row>
    <row r="236" spans="1:26" x14ac:dyDescent="0.25">
      <c r="A236" s="78"/>
      <c r="B236" s="83"/>
      <c r="C236" s="83"/>
      <c r="D236" s="83"/>
      <c r="E236" s="83"/>
      <c r="F236" s="83"/>
      <c r="G236" s="83"/>
      <c r="H236" s="83"/>
      <c r="I236" s="83"/>
      <c r="J236" s="83"/>
      <c r="K236" s="83"/>
      <c r="L236" s="83"/>
      <c r="M236" s="83"/>
      <c r="N236" s="83"/>
      <c r="O236" s="83"/>
      <c r="P236" s="83"/>
      <c r="Q236" s="83"/>
      <c r="R236" s="83"/>
      <c r="S236" s="83"/>
      <c r="T236" s="83"/>
      <c r="U236" s="83"/>
      <c r="V236" s="83"/>
      <c r="W236" s="83"/>
      <c r="X236" s="83"/>
      <c r="Y236" s="83"/>
      <c r="Z236" s="83"/>
    </row>
    <row r="237" spans="1:26" x14ac:dyDescent="0.25">
      <c r="A237" s="78"/>
      <c r="B237" s="83"/>
      <c r="C237" s="83"/>
      <c r="D237" s="83"/>
      <c r="E237" s="83"/>
      <c r="F237" s="83"/>
      <c r="G237" s="83"/>
      <c r="H237" s="83"/>
      <c r="I237" s="83"/>
      <c r="J237" s="83"/>
      <c r="K237" s="83"/>
      <c r="L237" s="83"/>
      <c r="M237" s="83"/>
      <c r="N237" s="83"/>
      <c r="O237" s="83"/>
      <c r="P237" s="83"/>
      <c r="Q237" s="83"/>
      <c r="R237" s="83"/>
      <c r="S237" s="83"/>
      <c r="T237" s="83"/>
      <c r="U237" s="83"/>
      <c r="V237" s="83"/>
      <c r="W237" s="83"/>
      <c r="X237" s="83"/>
      <c r="Y237" s="83"/>
      <c r="Z237" s="83"/>
    </row>
    <row r="238" spans="1:26" x14ac:dyDescent="0.25">
      <c r="A238" s="78"/>
      <c r="B238" s="83"/>
      <c r="C238" s="83"/>
      <c r="D238" s="83"/>
      <c r="E238" s="83"/>
      <c r="F238" s="83"/>
      <c r="G238" s="83"/>
      <c r="H238" s="83"/>
      <c r="I238" s="83"/>
      <c r="J238" s="83"/>
      <c r="K238" s="83"/>
      <c r="L238" s="83"/>
      <c r="M238" s="83"/>
      <c r="N238" s="83"/>
      <c r="O238" s="83"/>
      <c r="P238" s="83"/>
      <c r="Q238" s="83"/>
      <c r="R238" s="83"/>
      <c r="S238" s="83"/>
      <c r="T238" s="83"/>
      <c r="U238" s="83"/>
      <c r="V238" s="83"/>
      <c r="W238" s="83"/>
      <c r="X238" s="83"/>
      <c r="Y238" s="83"/>
      <c r="Z238" s="83"/>
    </row>
    <row r="239" spans="1:26" x14ac:dyDescent="0.25">
      <c r="A239" s="78"/>
      <c r="B239" s="83"/>
      <c r="C239" s="83"/>
      <c r="D239" s="83"/>
      <c r="E239" s="83"/>
      <c r="F239" s="83"/>
      <c r="G239" s="83"/>
      <c r="H239" s="83"/>
      <c r="I239" s="83"/>
      <c r="J239" s="83"/>
      <c r="K239" s="83"/>
      <c r="L239" s="83"/>
      <c r="M239" s="83"/>
      <c r="N239" s="83"/>
      <c r="O239" s="83"/>
      <c r="P239" s="83"/>
      <c r="Q239" s="83"/>
      <c r="R239" s="83"/>
      <c r="S239" s="83"/>
      <c r="T239" s="83"/>
      <c r="U239" s="83"/>
      <c r="V239" s="83"/>
      <c r="W239" s="83"/>
      <c r="X239" s="83"/>
      <c r="Y239" s="83"/>
      <c r="Z239" s="83"/>
    </row>
    <row r="240" spans="1:26" x14ac:dyDescent="0.25">
      <c r="A240" s="78"/>
      <c r="B240" s="83"/>
      <c r="C240" s="83"/>
      <c r="D240" s="83"/>
      <c r="E240" s="83"/>
      <c r="F240" s="83"/>
      <c r="G240" s="83"/>
      <c r="H240" s="83"/>
      <c r="I240" s="83"/>
      <c r="J240" s="83"/>
      <c r="K240" s="83"/>
      <c r="L240" s="83"/>
      <c r="M240" s="83"/>
      <c r="N240" s="83"/>
      <c r="O240" s="83"/>
      <c r="P240" s="83"/>
      <c r="Q240" s="83"/>
      <c r="R240" s="83"/>
      <c r="S240" s="83"/>
      <c r="T240" s="83"/>
      <c r="U240" s="83"/>
      <c r="V240" s="83"/>
      <c r="W240" s="83"/>
      <c r="X240" s="83"/>
      <c r="Y240" s="83"/>
      <c r="Z240" s="83"/>
    </row>
    <row r="241" spans="1:26" x14ac:dyDescent="0.25">
      <c r="A241" s="78"/>
      <c r="B241" s="83"/>
      <c r="C241" s="83"/>
      <c r="D241" s="83"/>
      <c r="E241" s="83"/>
      <c r="F241" s="83"/>
      <c r="G241" s="83"/>
      <c r="H241" s="83"/>
      <c r="I241" s="83"/>
      <c r="J241" s="83"/>
      <c r="K241" s="83"/>
      <c r="L241" s="83"/>
      <c r="M241" s="83"/>
      <c r="N241" s="83"/>
      <c r="O241" s="83"/>
      <c r="P241" s="83"/>
      <c r="Q241" s="83"/>
      <c r="R241" s="83"/>
      <c r="S241" s="83"/>
      <c r="T241" s="83"/>
      <c r="U241" s="83"/>
      <c r="V241" s="83"/>
      <c r="W241" s="83"/>
      <c r="X241" s="83"/>
      <c r="Y241" s="83"/>
      <c r="Z241" s="83"/>
    </row>
    <row r="242" spans="1:26" x14ac:dyDescent="0.25">
      <c r="A242" s="78"/>
      <c r="B242" s="83"/>
      <c r="C242" s="83"/>
      <c r="D242" s="83"/>
      <c r="E242" s="83"/>
      <c r="F242" s="83"/>
      <c r="G242" s="83"/>
      <c r="H242" s="83"/>
      <c r="I242" s="83"/>
      <c r="J242" s="83"/>
      <c r="K242" s="83"/>
      <c r="L242" s="83"/>
      <c r="M242" s="83"/>
      <c r="N242" s="83"/>
      <c r="O242" s="83"/>
      <c r="P242" s="83"/>
      <c r="Q242" s="83"/>
      <c r="R242" s="83"/>
      <c r="S242" s="83"/>
      <c r="T242" s="83"/>
      <c r="U242" s="83"/>
      <c r="V242" s="83"/>
      <c r="W242" s="83"/>
      <c r="X242" s="83"/>
      <c r="Y242" s="83"/>
      <c r="Z242" s="83"/>
    </row>
    <row r="243" spans="1:26" x14ac:dyDescent="0.25">
      <c r="A243" s="78"/>
      <c r="B243" s="83"/>
      <c r="C243" s="83"/>
      <c r="D243" s="83"/>
      <c r="E243" s="83"/>
      <c r="F243" s="83"/>
      <c r="G243" s="83"/>
      <c r="H243" s="83"/>
      <c r="I243" s="83"/>
      <c r="J243" s="83"/>
      <c r="K243" s="83"/>
      <c r="L243" s="83"/>
      <c r="M243" s="83"/>
      <c r="N243" s="83"/>
      <c r="O243" s="83"/>
      <c r="P243" s="83"/>
      <c r="Q243" s="83"/>
      <c r="R243" s="83"/>
      <c r="S243" s="83"/>
      <c r="T243" s="83"/>
      <c r="U243" s="83"/>
      <c r="V243" s="83"/>
      <c r="W243" s="83"/>
      <c r="X243" s="83"/>
      <c r="Y243" s="83"/>
      <c r="Z243" s="83"/>
    </row>
    <row r="244" spans="1:26" x14ac:dyDescent="0.25">
      <c r="A244" s="78"/>
      <c r="B244" s="83"/>
      <c r="C244" s="83"/>
      <c r="D244" s="83"/>
      <c r="E244" s="83"/>
      <c r="F244" s="83"/>
      <c r="G244" s="83"/>
      <c r="H244" s="83"/>
      <c r="I244" s="83"/>
      <c r="J244" s="83"/>
      <c r="K244" s="83"/>
      <c r="L244" s="83"/>
      <c r="M244" s="83"/>
      <c r="N244" s="83"/>
      <c r="O244" s="83"/>
      <c r="P244" s="83"/>
      <c r="Q244" s="83"/>
      <c r="R244" s="83"/>
      <c r="S244" s="83"/>
      <c r="T244" s="83"/>
      <c r="U244" s="83"/>
      <c r="V244" s="83"/>
      <c r="W244" s="83"/>
      <c r="X244" s="83"/>
      <c r="Y244" s="83"/>
      <c r="Z244" s="83"/>
    </row>
    <row r="245" spans="1:26" x14ac:dyDescent="0.25">
      <c r="A245" s="78"/>
      <c r="B245" s="83"/>
      <c r="C245" s="83"/>
      <c r="D245" s="83"/>
      <c r="E245" s="83"/>
      <c r="F245" s="83"/>
      <c r="G245" s="83"/>
      <c r="H245" s="83"/>
      <c r="I245" s="83"/>
      <c r="J245" s="83"/>
      <c r="K245" s="83"/>
      <c r="L245" s="83"/>
      <c r="M245" s="83"/>
      <c r="N245" s="83"/>
      <c r="O245" s="83"/>
      <c r="P245" s="83"/>
      <c r="Q245" s="83"/>
      <c r="R245" s="83"/>
      <c r="S245" s="83"/>
      <c r="T245" s="83"/>
      <c r="U245" s="83"/>
      <c r="V245" s="83"/>
      <c r="W245" s="83"/>
      <c r="X245" s="83"/>
      <c r="Y245" s="83"/>
      <c r="Z245" s="83"/>
    </row>
    <row r="246" spans="1:26" x14ac:dyDescent="0.25">
      <c r="A246" s="78"/>
      <c r="B246" s="83"/>
      <c r="C246" s="83"/>
      <c r="D246" s="83"/>
      <c r="E246" s="83"/>
      <c r="F246" s="83"/>
      <c r="G246" s="83"/>
      <c r="H246" s="83"/>
      <c r="I246" s="83"/>
      <c r="J246" s="83"/>
      <c r="K246" s="83"/>
      <c r="L246" s="83"/>
      <c r="M246" s="83"/>
      <c r="N246" s="83"/>
      <c r="O246" s="83"/>
      <c r="P246" s="83"/>
      <c r="Q246" s="83"/>
      <c r="R246" s="83"/>
      <c r="S246" s="83"/>
      <c r="T246" s="83"/>
      <c r="U246" s="83"/>
      <c r="V246" s="83"/>
      <c r="W246" s="83"/>
      <c r="X246" s="83"/>
      <c r="Y246" s="83"/>
      <c r="Z246" s="83"/>
    </row>
    <row r="247" spans="1:26" x14ac:dyDescent="0.25">
      <c r="A247" s="78"/>
      <c r="B247" s="83"/>
      <c r="C247" s="83"/>
      <c r="D247" s="83"/>
      <c r="E247" s="83"/>
      <c r="F247" s="83"/>
      <c r="G247" s="83"/>
      <c r="H247" s="83"/>
      <c r="I247" s="83"/>
      <c r="J247" s="83"/>
      <c r="K247" s="83"/>
      <c r="L247" s="83"/>
      <c r="M247" s="83"/>
      <c r="N247" s="83"/>
      <c r="O247" s="83"/>
      <c r="P247" s="83"/>
      <c r="Q247" s="83"/>
      <c r="R247" s="83"/>
      <c r="S247" s="83"/>
      <c r="T247" s="83"/>
      <c r="U247" s="83"/>
      <c r="V247" s="83"/>
      <c r="W247" s="83"/>
      <c r="X247" s="83"/>
      <c r="Y247" s="83"/>
      <c r="Z247" s="83"/>
    </row>
    <row r="248" spans="1:26" x14ac:dyDescent="0.25">
      <c r="A248" s="78"/>
      <c r="B248" s="83"/>
      <c r="C248" s="83"/>
      <c r="D248" s="83"/>
      <c r="E248" s="83"/>
      <c r="F248" s="83"/>
      <c r="G248" s="83"/>
      <c r="H248" s="83"/>
      <c r="I248" s="83"/>
      <c r="J248" s="83"/>
      <c r="K248" s="83"/>
      <c r="L248" s="83"/>
      <c r="M248" s="83"/>
      <c r="N248" s="83"/>
      <c r="O248" s="83"/>
      <c r="P248" s="83"/>
      <c r="Q248" s="83"/>
      <c r="R248" s="83"/>
      <c r="S248" s="83"/>
      <c r="T248" s="83"/>
      <c r="U248" s="83"/>
      <c r="V248" s="83"/>
      <c r="W248" s="83"/>
      <c r="X248" s="83"/>
      <c r="Y248" s="83"/>
      <c r="Z248" s="83"/>
    </row>
    <row r="249" spans="1:26" x14ac:dyDescent="0.25">
      <c r="A249" s="78"/>
      <c r="B249" s="83"/>
      <c r="C249" s="83"/>
      <c r="D249" s="83"/>
      <c r="E249" s="83"/>
      <c r="F249" s="83"/>
      <c r="G249" s="83"/>
      <c r="H249" s="83"/>
      <c r="I249" s="83"/>
      <c r="J249" s="83"/>
      <c r="K249" s="83"/>
      <c r="L249" s="83"/>
      <c r="M249" s="83"/>
      <c r="N249" s="83"/>
      <c r="O249" s="83"/>
      <c r="P249" s="83"/>
      <c r="Q249" s="83"/>
      <c r="R249" s="83"/>
      <c r="S249" s="83"/>
      <c r="T249" s="83"/>
      <c r="U249" s="83"/>
      <c r="V249" s="83"/>
      <c r="W249" s="83"/>
      <c r="X249" s="83"/>
      <c r="Y249" s="83"/>
      <c r="Z249" s="83"/>
    </row>
    <row r="250" spans="1:26" x14ac:dyDescent="0.25">
      <c r="A250" s="78"/>
      <c r="B250" s="83"/>
      <c r="C250" s="83"/>
      <c r="D250" s="83"/>
      <c r="E250" s="83"/>
      <c r="F250" s="83"/>
      <c r="G250" s="83"/>
      <c r="H250" s="83"/>
      <c r="I250" s="83"/>
      <c r="J250" s="83"/>
      <c r="K250" s="83"/>
      <c r="L250" s="83"/>
      <c r="M250" s="83"/>
      <c r="N250" s="83"/>
      <c r="O250" s="83"/>
      <c r="P250" s="83"/>
      <c r="Q250" s="83"/>
      <c r="R250" s="83"/>
      <c r="S250" s="83"/>
      <c r="T250" s="83"/>
      <c r="U250" s="83"/>
      <c r="V250" s="83"/>
      <c r="W250" s="83"/>
      <c r="X250" s="83"/>
      <c r="Y250" s="83"/>
      <c r="Z250" s="83"/>
    </row>
    <row r="251" spans="1:26" x14ac:dyDescent="0.25">
      <c r="A251" s="78"/>
      <c r="B251" s="83"/>
      <c r="C251" s="83"/>
      <c r="D251" s="83"/>
      <c r="E251" s="83"/>
      <c r="F251" s="83"/>
      <c r="G251" s="83"/>
      <c r="H251" s="83"/>
      <c r="I251" s="83"/>
      <c r="J251" s="83"/>
      <c r="K251" s="83"/>
      <c r="L251" s="83"/>
      <c r="M251" s="83"/>
      <c r="N251" s="83"/>
      <c r="O251" s="83"/>
      <c r="P251" s="83"/>
      <c r="Q251" s="83"/>
      <c r="R251" s="83"/>
      <c r="S251" s="83"/>
      <c r="T251" s="83"/>
      <c r="U251" s="83"/>
      <c r="V251" s="83"/>
      <c r="W251" s="83"/>
      <c r="X251" s="83"/>
      <c r="Y251" s="83"/>
      <c r="Z251" s="83"/>
    </row>
    <row r="252" spans="1:26" x14ac:dyDescent="0.25">
      <c r="A252" s="78"/>
      <c r="B252" s="83"/>
      <c r="C252" s="83"/>
      <c r="D252" s="83"/>
      <c r="E252" s="83"/>
      <c r="F252" s="83"/>
      <c r="G252" s="83"/>
      <c r="H252" s="83"/>
      <c r="I252" s="83"/>
      <c r="J252" s="83"/>
      <c r="K252" s="83"/>
      <c r="L252" s="83"/>
      <c r="M252" s="83"/>
      <c r="N252" s="83"/>
      <c r="O252" s="83"/>
      <c r="P252" s="83"/>
      <c r="Q252" s="83"/>
      <c r="R252" s="83"/>
      <c r="S252" s="83"/>
      <c r="T252" s="83"/>
      <c r="U252" s="83"/>
      <c r="V252" s="83"/>
      <c r="W252" s="83"/>
      <c r="X252" s="83"/>
      <c r="Y252" s="83"/>
      <c r="Z252" s="83"/>
    </row>
    <row r="253" spans="1:26" x14ac:dyDescent="0.25">
      <c r="A253" s="78"/>
      <c r="B253" s="83"/>
      <c r="C253" s="83"/>
      <c r="D253" s="83"/>
      <c r="E253" s="83"/>
      <c r="F253" s="83"/>
      <c r="G253" s="83"/>
      <c r="H253" s="83"/>
      <c r="I253" s="83"/>
      <c r="J253" s="83"/>
      <c r="K253" s="83"/>
      <c r="L253" s="83"/>
      <c r="M253" s="83"/>
      <c r="N253" s="83"/>
      <c r="O253" s="83"/>
      <c r="P253" s="83"/>
      <c r="Q253" s="83"/>
      <c r="R253" s="83"/>
      <c r="S253" s="83"/>
      <c r="T253" s="83"/>
      <c r="U253" s="83"/>
      <c r="V253" s="83"/>
      <c r="W253" s="83"/>
      <c r="X253" s="83"/>
      <c r="Y253" s="83"/>
      <c r="Z253" s="83"/>
    </row>
    <row r="254" spans="1:26" x14ac:dyDescent="0.25">
      <c r="A254" s="78"/>
      <c r="B254" s="83"/>
      <c r="C254" s="83"/>
      <c r="D254" s="83"/>
      <c r="E254" s="83"/>
      <c r="F254" s="83"/>
      <c r="G254" s="83"/>
      <c r="H254" s="83"/>
      <c r="I254" s="83"/>
      <c r="J254" s="83"/>
      <c r="K254" s="83"/>
      <c r="L254" s="83"/>
      <c r="M254" s="83"/>
      <c r="N254" s="83"/>
      <c r="O254" s="83"/>
      <c r="P254" s="83"/>
      <c r="Q254" s="83"/>
      <c r="R254" s="83"/>
      <c r="S254" s="83"/>
      <c r="T254" s="83"/>
      <c r="U254" s="83"/>
      <c r="V254" s="83"/>
      <c r="W254" s="83"/>
      <c r="X254" s="83"/>
      <c r="Y254" s="83"/>
      <c r="Z254" s="83"/>
    </row>
    <row r="255" spans="1:26" x14ac:dyDescent="0.25">
      <c r="A255" s="78"/>
      <c r="B255" s="83"/>
      <c r="C255" s="83"/>
      <c r="D255" s="83"/>
      <c r="E255" s="83"/>
      <c r="F255" s="83"/>
      <c r="G255" s="83"/>
      <c r="H255" s="83"/>
      <c r="I255" s="83"/>
      <c r="J255" s="83"/>
      <c r="K255" s="83"/>
      <c r="L255" s="83"/>
      <c r="M255" s="83"/>
      <c r="N255" s="83"/>
      <c r="O255" s="83"/>
      <c r="P255" s="83"/>
      <c r="Q255" s="83"/>
      <c r="R255" s="83"/>
      <c r="S255" s="83"/>
      <c r="T255" s="83"/>
      <c r="U255" s="83"/>
      <c r="V255" s="83"/>
      <c r="W255" s="83"/>
      <c r="X255" s="83"/>
      <c r="Y255" s="83"/>
      <c r="Z255" s="83"/>
    </row>
    <row r="256" spans="1:26" x14ac:dyDescent="0.25">
      <c r="A256" s="78"/>
      <c r="B256" s="83"/>
      <c r="C256" s="83"/>
      <c r="D256" s="83"/>
      <c r="E256" s="83"/>
      <c r="F256" s="83"/>
      <c r="G256" s="83"/>
      <c r="H256" s="83"/>
      <c r="I256" s="83"/>
      <c r="J256" s="83"/>
      <c r="K256" s="83"/>
      <c r="L256" s="83"/>
      <c r="M256" s="83"/>
      <c r="N256" s="83"/>
      <c r="O256" s="83"/>
      <c r="P256" s="83"/>
      <c r="Q256" s="83"/>
      <c r="R256" s="83"/>
      <c r="S256" s="83"/>
      <c r="T256" s="83"/>
      <c r="U256" s="83"/>
      <c r="V256" s="83"/>
      <c r="W256" s="83"/>
      <c r="X256" s="83"/>
      <c r="Y256" s="83"/>
      <c r="Z256" s="83"/>
    </row>
    <row r="257" spans="1:26" x14ac:dyDescent="0.25">
      <c r="A257" s="78"/>
      <c r="B257" s="83"/>
      <c r="C257" s="83"/>
      <c r="D257" s="83"/>
      <c r="E257" s="83"/>
      <c r="F257" s="83"/>
      <c r="G257" s="83"/>
      <c r="H257" s="83"/>
      <c r="I257" s="83"/>
      <c r="J257" s="83"/>
      <c r="K257" s="83"/>
      <c r="L257" s="83"/>
      <c r="M257" s="83"/>
      <c r="N257" s="83"/>
      <c r="O257" s="83"/>
      <c r="P257" s="83"/>
      <c r="Q257" s="83"/>
      <c r="R257" s="83"/>
      <c r="S257" s="83"/>
      <c r="T257" s="83"/>
      <c r="U257" s="83"/>
      <c r="V257" s="83"/>
      <c r="W257" s="83"/>
      <c r="X257" s="83"/>
      <c r="Y257" s="83"/>
      <c r="Z257" s="83"/>
    </row>
    <row r="258" spans="1:26" x14ac:dyDescent="0.25">
      <c r="A258" s="78"/>
      <c r="B258" s="83"/>
      <c r="C258" s="83"/>
      <c r="D258" s="83"/>
      <c r="E258" s="83"/>
      <c r="F258" s="83"/>
      <c r="G258" s="83"/>
      <c r="H258" s="83"/>
      <c r="I258" s="83"/>
      <c r="J258" s="83"/>
      <c r="K258" s="83"/>
      <c r="L258" s="83"/>
      <c r="M258" s="83"/>
      <c r="N258" s="83"/>
      <c r="O258" s="83"/>
      <c r="P258" s="83"/>
      <c r="Q258" s="83"/>
      <c r="R258" s="83"/>
      <c r="S258" s="83"/>
      <c r="T258" s="83"/>
      <c r="U258" s="83"/>
      <c r="V258" s="83"/>
      <c r="W258" s="83"/>
      <c r="X258" s="83"/>
      <c r="Y258" s="83"/>
      <c r="Z258" s="83"/>
    </row>
    <row r="259" spans="1:26" x14ac:dyDescent="0.25">
      <c r="A259" s="78"/>
      <c r="B259" s="83"/>
      <c r="C259" s="83"/>
      <c r="D259" s="83"/>
      <c r="E259" s="83"/>
      <c r="F259" s="83"/>
      <c r="G259" s="83"/>
      <c r="H259" s="83"/>
      <c r="I259" s="83"/>
      <c r="J259" s="83"/>
      <c r="K259" s="83"/>
      <c r="L259" s="83"/>
      <c r="M259" s="83"/>
      <c r="N259" s="83"/>
      <c r="O259" s="83"/>
      <c r="P259" s="83"/>
      <c r="Q259" s="83"/>
      <c r="R259" s="83"/>
      <c r="S259" s="83"/>
      <c r="T259" s="83"/>
      <c r="U259" s="83"/>
      <c r="V259" s="83"/>
      <c r="W259" s="83"/>
      <c r="X259" s="83"/>
      <c r="Y259" s="83"/>
      <c r="Z259" s="83"/>
    </row>
    <row r="260" spans="1:26" x14ac:dyDescent="0.25">
      <c r="A260" s="78"/>
      <c r="B260" s="83"/>
      <c r="C260" s="83"/>
      <c r="D260" s="83"/>
      <c r="E260" s="83"/>
      <c r="F260" s="83"/>
      <c r="G260" s="83"/>
      <c r="H260" s="83"/>
      <c r="I260" s="83"/>
      <c r="J260" s="83"/>
      <c r="K260" s="83"/>
      <c r="L260" s="83"/>
      <c r="M260" s="83"/>
      <c r="N260" s="83"/>
      <c r="O260" s="83"/>
      <c r="P260" s="83"/>
      <c r="Q260" s="83"/>
      <c r="R260" s="83"/>
      <c r="S260" s="83"/>
      <c r="T260" s="83"/>
      <c r="U260" s="83"/>
      <c r="V260" s="83"/>
      <c r="W260" s="83"/>
      <c r="X260" s="83"/>
      <c r="Y260" s="83"/>
      <c r="Z260" s="83"/>
    </row>
    <row r="261" spans="1:26" x14ac:dyDescent="0.25">
      <c r="A261" s="78"/>
      <c r="B261" s="83"/>
      <c r="C261" s="83"/>
      <c r="D261" s="83"/>
      <c r="E261" s="83"/>
      <c r="F261" s="83"/>
      <c r="G261" s="83"/>
      <c r="H261" s="83"/>
      <c r="I261" s="83"/>
      <c r="J261" s="83"/>
      <c r="K261" s="83"/>
      <c r="L261" s="83"/>
      <c r="M261" s="83"/>
      <c r="N261" s="83"/>
      <c r="O261" s="83"/>
      <c r="P261" s="83"/>
      <c r="Q261" s="83"/>
      <c r="R261" s="83"/>
      <c r="S261" s="83"/>
      <c r="T261" s="83"/>
      <c r="U261" s="83"/>
      <c r="V261" s="83"/>
      <c r="W261" s="83"/>
      <c r="X261" s="83"/>
      <c r="Y261" s="83"/>
      <c r="Z261" s="83"/>
    </row>
    <row r="262" spans="1:26" x14ac:dyDescent="0.25">
      <c r="A262" s="78"/>
      <c r="B262" s="83"/>
      <c r="C262" s="83"/>
      <c r="D262" s="83"/>
      <c r="E262" s="83"/>
      <c r="F262" s="83"/>
      <c r="G262" s="83"/>
      <c r="H262" s="83"/>
      <c r="I262" s="83"/>
      <c r="J262" s="83"/>
      <c r="K262" s="83"/>
      <c r="L262" s="83"/>
      <c r="M262" s="83"/>
      <c r="N262" s="83"/>
      <c r="O262" s="83"/>
      <c r="P262" s="83"/>
      <c r="Q262" s="83"/>
      <c r="R262" s="83"/>
      <c r="S262" s="83"/>
      <c r="T262" s="83"/>
      <c r="U262" s="83"/>
      <c r="V262" s="83"/>
      <c r="W262" s="83"/>
      <c r="X262" s="83"/>
      <c r="Y262" s="83"/>
      <c r="Z262" s="83"/>
    </row>
    <row r="263" spans="1:26" x14ac:dyDescent="0.25">
      <c r="A263" s="78"/>
      <c r="B263" s="83"/>
      <c r="C263" s="83"/>
      <c r="D263" s="83"/>
      <c r="E263" s="83"/>
      <c r="F263" s="83"/>
      <c r="G263" s="83"/>
      <c r="H263" s="83"/>
      <c r="I263" s="83"/>
      <c r="J263" s="83"/>
      <c r="K263" s="83"/>
      <c r="L263" s="83"/>
      <c r="M263" s="83"/>
      <c r="N263" s="83"/>
      <c r="O263" s="83"/>
      <c r="P263" s="83"/>
      <c r="Q263" s="83"/>
      <c r="R263" s="83"/>
      <c r="S263" s="83"/>
      <c r="T263" s="83"/>
      <c r="U263" s="83"/>
      <c r="V263" s="83"/>
      <c r="W263" s="83"/>
      <c r="X263" s="83"/>
      <c r="Y263" s="83"/>
      <c r="Z263" s="83"/>
    </row>
    <row r="264" spans="1:26" x14ac:dyDescent="0.25">
      <c r="A264" s="78"/>
      <c r="B264" s="83"/>
      <c r="C264" s="83"/>
      <c r="D264" s="83"/>
      <c r="E264" s="83"/>
      <c r="F264" s="83"/>
      <c r="G264" s="83"/>
      <c r="H264" s="83"/>
      <c r="I264" s="83"/>
      <c r="J264" s="83"/>
      <c r="K264" s="83"/>
      <c r="L264" s="83"/>
      <c r="M264" s="83"/>
      <c r="N264" s="83"/>
      <c r="O264" s="83"/>
      <c r="P264" s="83"/>
      <c r="Q264" s="83"/>
      <c r="R264" s="83"/>
      <c r="S264" s="83"/>
      <c r="T264" s="83"/>
      <c r="U264" s="83"/>
      <c r="V264" s="83"/>
      <c r="W264" s="83"/>
      <c r="X264" s="83"/>
      <c r="Y264" s="83"/>
      <c r="Z264" s="83"/>
    </row>
    <row r="265" spans="1:26" x14ac:dyDescent="0.25">
      <c r="A265" s="78"/>
      <c r="B265" s="83"/>
      <c r="C265" s="83"/>
      <c r="D265" s="83"/>
      <c r="E265" s="83"/>
      <c r="F265" s="83"/>
      <c r="G265" s="83"/>
      <c r="H265" s="83"/>
      <c r="I265" s="83"/>
      <c r="J265" s="83"/>
      <c r="K265" s="83"/>
      <c r="L265" s="83"/>
      <c r="M265" s="83"/>
      <c r="N265" s="83"/>
      <c r="O265" s="83"/>
      <c r="P265" s="83"/>
      <c r="Q265" s="83"/>
      <c r="R265" s="83"/>
      <c r="S265" s="83"/>
      <c r="T265" s="83"/>
      <c r="U265" s="83"/>
      <c r="V265" s="83"/>
      <c r="W265" s="83"/>
      <c r="X265" s="83"/>
      <c r="Y265" s="83"/>
      <c r="Z265" s="83"/>
    </row>
    <row r="266" spans="1:26" x14ac:dyDescent="0.25">
      <c r="A266" s="78"/>
      <c r="B266" s="83"/>
      <c r="C266" s="83"/>
      <c r="D266" s="83"/>
      <c r="E266" s="83"/>
      <c r="F266" s="83"/>
      <c r="G266" s="83"/>
      <c r="H266" s="83"/>
      <c r="I266" s="83"/>
      <c r="J266" s="83"/>
      <c r="K266" s="83"/>
      <c r="L266" s="83"/>
      <c r="M266" s="83"/>
      <c r="N266" s="83"/>
      <c r="O266" s="83"/>
      <c r="P266" s="83"/>
      <c r="Q266" s="83"/>
      <c r="R266" s="83"/>
      <c r="S266" s="83"/>
      <c r="T266" s="83"/>
      <c r="U266" s="83"/>
      <c r="V266" s="83"/>
      <c r="W266" s="83"/>
      <c r="X266" s="83"/>
      <c r="Y266" s="83"/>
      <c r="Z266" s="83"/>
    </row>
    <row r="267" spans="1:26" x14ac:dyDescent="0.25">
      <c r="A267" s="78"/>
      <c r="B267" s="83"/>
      <c r="C267" s="83"/>
      <c r="D267" s="83"/>
      <c r="E267" s="83"/>
      <c r="F267" s="83"/>
      <c r="G267" s="83"/>
      <c r="H267" s="83"/>
      <c r="I267" s="83"/>
      <c r="J267" s="83"/>
      <c r="K267" s="83"/>
      <c r="L267" s="83"/>
      <c r="M267" s="83"/>
      <c r="N267" s="83"/>
      <c r="O267" s="83"/>
      <c r="P267" s="83"/>
      <c r="Q267" s="83"/>
      <c r="R267" s="83"/>
      <c r="S267" s="83"/>
      <c r="T267" s="83"/>
      <c r="U267" s="83"/>
      <c r="V267" s="83"/>
      <c r="W267" s="83"/>
      <c r="X267" s="83"/>
      <c r="Y267" s="83"/>
      <c r="Z267" s="83"/>
    </row>
    <row r="268" spans="1:26" x14ac:dyDescent="0.25">
      <c r="A268" s="78"/>
      <c r="B268" s="83"/>
      <c r="C268" s="83"/>
      <c r="D268" s="83"/>
      <c r="E268" s="83"/>
      <c r="F268" s="83"/>
      <c r="G268" s="83"/>
      <c r="H268" s="83"/>
      <c r="I268" s="83"/>
      <c r="J268" s="83"/>
      <c r="K268" s="83"/>
      <c r="L268" s="83"/>
      <c r="M268" s="83"/>
      <c r="N268" s="83"/>
      <c r="O268" s="83"/>
      <c r="P268" s="83"/>
      <c r="Q268" s="83"/>
      <c r="R268" s="83"/>
      <c r="S268" s="83"/>
      <c r="T268" s="83"/>
      <c r="U268" s="83"/>
      <c r="V268" s="83"/>
      <c r="W268" s="83"/>
      <c r="X268" s="83"/>
      <c r="Y268" s="83"/>
      <c r="Z268" s="83"/>
    </row>
    <row r="269" spans="1:26" x14ac:dyDescent="0.25">
      <c r="A269" s="78"/>
      <c r="B269" s="83"/>
      <c r="C269" s="83"/>
      <c r="D269" s="83"/>
      <c r="E269" s="83"/>
      <c r="F269" s="83"/>
      <c r="G269" s="83"/>
      <c r="H269" s="83"/>
      <c r="I269" s="83"/>
      <c r="J269" s="83"/>
      <c r="K269" s="83"/>
      <c r="L269" s="83"/>
      <c r="M269" s="83"/>
      <c r="N269" s="83"/>
      <c r="O269" s="83"/>
      <c r="P269" s="83"/>
      <c r="Q269" s="83"/>
      <c r="R269" s="83"/>
      <c r="S269" s="83"/>
      <c r="T269" s="83"/>
      <c r="U269" s="83"/>
      <c r="V269" s="83"/>
      <c r="W269" s="83"/>
      <c r="X269" s="83"/>
      <c r="Y269" s="83"/>
      <c r="Z269" s="83"/>
    </row>
    <row r="270" spans="1:26" x14ac:dyDescent="0.25">
      <c r="A270" s="78"/>
      <c r="B270" s="83"/>
      <c r="C270" s="83"/>
      <c r="D270" s="83"/>
      <c r="E270" s="83"/>
      <c r="F270" s="83"/>
      <c r="G270" s="83"/>
      <c r="H270" s="83"/>
      <c r="I270" s="83"/>
      <c r="J270" s="83"/>
      <c r="K270" s="83"/>
      <c r="L270" s="83"/>
      <c r="M270" s="83"/>
      <c r="N270" s="83"/>
      <c r="O270" s="83"/>
      <c r="P270" s="83"/>
      <c r="Q270" s="83"/>
      <c r="R270" s="83"/>
      <c r="S270" s="83"/>
      <c r="T270" s="83"/>
      <c r="U270" s="83"/>
      <c r="V270" s="83"/>
      <c r="W270" s="83"/>
      <c r="X270" s="83"/>
      <c r="Y270" s="83"/>
      <c r="Z270" s="83"/>
    </row>
    <row r="271" spans="1:26" x14ac:dyDescent="0.25">
      <c r="A271" s="78"/>
      <c r="B271" s="83"/>
      <c r="C271" s="83"/>
      <c r="D271" s="83"/>
      <c r="E271" s="83"/>
      <c r="F271" s="83"/>
      <c r="G271" s="83"/>
      <c r="H271" s="83"/>
      <c r="I271" s="83"/>
      <c r="J271" s="83"/>
      <c r="K271" s="83"/>
      <c r="L271" s="83"/>
      <c r="M271" s="83"/>
      <c r="N271" s="83"/>
      <c r="O271" s="83"/>
      <c r="P271" s="83"/>
      <c r="Q271" s="83"/>
      <c r="R271" s="83"/>
      <c r="S271" s="83"/>
      <c r="T271" s="83"/>
      <c r="U271" s="83"/>
      <c r="V271" s="83"/>
      <c r="W271" s="83"/>
      <c r="X271" s="83"/>
      <c r="Y271" s="83"/>
      <c r="Z271" s="83"/>
    </row>
    <row r="272" spans="1:26" x14ac:dyDescent="0.25">
      <c r="A272" s="78"/>
      <c r="B272" s="83"/>
      <c r="C272" s="83"/>
      <c r="D272" s="83"/>
      <c r="E272" s="83"/>
      <c r="F272" s="83"/>
      <c r="G272" s="83"/>
      <c r="H272" s="83"/>
      <c r="I272" s="83"/>
      <c r="J272" s="83"/>
      <c r="K272" s="83"/>
      <c r="L272" s="83"/>
      <c r="M272" s="83"/>
      <c r="N272" s="83"/>
      <c r="O272" s="83"/>
      <c r="P272" s="83"/>
      <c r="Q272" s="83"/>
      <c r="R272" s="83"/>
      <c r="S272" s="83"/>
      <c r="T272" s="83"/>
      <c r="U272" s="83"/>
      <c r="V272" s="83"/>
      <c r="W272" s="83"/>
      <c r="X272" s="83"/>
      <c r="Y272" s="83"/>
      <c r="Z272" s="83"/>
    </row>
    <row r="273" spans="1:26" x14ac:dyDescent="0.25">
      <c r="A273" s="78"/>
      <c r="B273" s="83"/>
      <c r="C273" s="83"/>
      <c r="D273" s="83"/>
      <c r="E273" s="83"/>
      <c r="F273" s="83"/>
      <c r="G273" s="83"/>
      <c r="H273" s="83"/>
      <c r="I273" s="83"/>
      <c r="J273" s="83"/>
      <c r="K273" s="83"/>
      <c r="L273" s="83"/>
      <c r="M273" s="83"/>
      <c r="N273" s="83"/>
      <c r="O273" s="83"/>
      <c r="P273" s="83"/>
      <c r="Q273" s="83"/>
      <c r="R273" s="83"/>
      <c r="S273" s="83"/>
      <c r="T273" s="83"/>
      <c r="U273" s="83"/>
      <c r="V273" s="83"/>
      <c r="W273" s="83"/>
      <c r="X273" s="83"/>
      <c r="Y273" s="83"/>
      <c r="Z273" s="83"/>
    </row>
    <row r="274" spans="1:26" x14ac:dyDescent="0.25">
      <c r="A274" s="78"/>
      <c r="B274" s="83"/>
      <c r="C274" s="83"/>
      <c r="D274" s="83"/>
      <c r="E274" s="83"/>
      <c r="F274" s="83"/>
      <c r="G274" s="83"/>
      <c r="H274" s="83"/>
      <c r="I274" s="83"/>
      <c r="J274" s="83"/>
      <c r="K274" s="83"/>
      <c r="L274" s="83"/>
      <c r="M274" s="83"/>
      <c r="N274" s="83"/>
      <c r="O274" s="83"/>
      <c r="P274" s="83"/>
      <c r="Q274" s="83"/>
      <c r="R274" s="83"/>
      <c r="S274" s="83"/>
      <c r="T274" s="83"/>
      <c r="U274" s="83"/>
      <c r="V274" s="83"/>
      <c r="W274" s="83"/>
      <c r="X274" s="83"/>
      <c r="Y274" s="83"/>
      <c r="Z274" s="83"/>
    </row>
    <row r="275" spans="1:26" x14ac:dyDescent="0.25">
      <c r="A275" s="78"/>
      <c r="B275" s="83"/>
      <c r="C275" s="83"/>
      <c r="D275" s="83"/>
      <c r="E275" s="83"/>
      <c r="F275" s="83"/>
      <c r="G275" s="83"/>
      <c r="H275" s="83"/>
      <c r="I275" s="83"/>
      <c r="J275" s="83"/>
      <c r="K275" s="83"/>
      <c r="L275" s="83"/>
      <c r="M275" s="83"/>
      <c r="N275" s="83"/>
      <c r="O275" s="83"/>
      <c r="P275" s="83"/>
      <c r="Q275" s="83"/>
      <c r="R275" s="83"/>
      <c r="S275" s="83"/>
      <c r="T275" s="83"/>
      <c r="U275" s="83"/>
      <c r="V275" s="83"/>
      <c r="W275" s="83"/>
      <c r="X275" s="83"/>
      <c r="Y275" s="83"/>
      <c r="Z275" s="83"/>
    </row>
    <row r="276" spans="1:26" x14ac:dyDescent="0.25">
      <c r="A276" s="78"/>
      <c r="B276" s="83"/>
      <c r="C276" s="83"/>
      <c r="D276" s="83"/>
      <c r="E276" s="83"/>
      <c r="F276" s="83"/>
      <c r="G276" s="83"/>
      <c r="H276" s="83"/>
      <c r="I276" s="83"/>
      <c r="J276" s="83"/>
      <c r="K276" s="83"/>
      <c r="L276" s="83"/>
      <c r="M276" s="83"/>
      <c r="N276" s="83"/>
      <c r="O276" s="83"/>
      <c r="P276" s="83"/>
      <c r="Q276" s="83"/>
      <c r="R276" s="83"/>
      <c r="S276" s="83"/>
      <c r="T276" s="83"/>
      <c r="U276" s="83"/>
      <c r="V276" s="83"/>
      <c r="W276" s="83"/>
      <c r="X276" s="83"/>
      <c r="Y276" s="83"/>
      <c r="Z276" s="83"/>
    </row>
    <row r="277" spans="1:26" x14ac:dyDescent="0.25">
      <c r="A277" s="78"/>
      <c r="B277" s="83"/>
      <c r="C277" s="83"/>
      <c r="D277" s="83"/>
      <c r="E277" s="83"/>
      <c r="F277" s="83"/>
      <c r="G277" s="83"/>
      <c r="H277" s="83"/>
      <c r="I277" s="83"/>
      <c r="J277" s="83"/>
      <c r="K277" s="83"/>
      <c r="L277" s="83"/>
      <c r="M277" s="83"/>
      <c r="N277" s="83"/>
      <c r="O277" s="83"/>
      <c r="P277" s="83"/>
      <c r="Q277" s="83"/>
      <c r="R277" s="83"/>
      <c r="S277" s="83"/>
      <c r="T277" s="83"/>
      <c r="U277" s="83"/>
      <c r="V277" s="83"/>
      <c r="W277" s="83"/>
      <c r="X277" s="83"/>
      <c r="Y277" s="83"/>
      <c r="Z277" s="83"/>
    </row>
    <row r="278" spans="1:26" x14ac:dyDescent="0.25">
      <c r="A278" s="78"/>
      <c r="B278" s="83"/>
      <c r="C278" s="83"/>
      <c r="D278" s="83"/>
      <c r="E278" s="83"/>
      <c r="F278" s="83"/>
      <c r="G278" s="83"/>
      <c r="H278" s="83"/>
      <c r="I278" s="83"/>
      <c r="J278" s="83"/>
      <c r="K278" s="83"/>
      <c r="L278" s="83"/>
      <c r="M278" s="83"/>
      <c r="N278" s="83"/>
      <c r="O278" s="83"/>
      <c r="P278" s="83"/>
      <c r="Q278" s="83"/>
      <c r="R278" s="83"/>
      <c r="S278" s="83"/>
      <c r="T278" s="83"/>
      <c r="U278" s="83"/>
      <c r="V278" s="83"/>
      <c r="W278" s="83"/>
      <c r="X278" s="83"/>
      <c r="Y278" s="83"/>
      <c r="Z278" s="83"/>
    </row>
    <row r="279" spans="1:26" x14ac:dyDescent="0.25">
      <c r="A279" s="78"/>
      <c r="B279" s="83"/>
      <c r="C279" s="83"/>
      <c r="D279" s="83"/>
      <c r="E279" s="83"/>
      <c r="F279" s="83"/>
      <c r="G279" s="83"/>
      <c r="H279" s="83"/>
      <c r="I279" s="83"/>
      <c r="J279" s="83"/>
      <c r="K279" s="83"/>
      <c r="L279" s="83"/>
      <c r="M279" s="83"/>
      <c r="N279" s="83"/>
      <c r="O279" s="83"/>
      <c r="P279" s="83"/>
      <c r="Q279" s="83"/>
      <c r="R279" s="83"/>
      <c r="S279" s="83"/>
      <c r="T279" s="83"/>
      <c r="U279" s="83"/>
      <c r="V279" s="83"/>
      <c r="W279" s="83"/>
      <c r="X279" s="83"/>
      <c r="Y279" s="83"/>
      <c r="Z279" s="83"/>
    </row>
    <row r="280" spans="1:26" x14ac:dyDescent="0.25">
      <c r="A280" s="78"/>
      <c r="B280" s="83"/>
      <c r="C280" s="83"/>
      <c r="D280" s="83"/>
      <c r="E280" s="83"/>
      <c r="F280" s="83"/>
      <c r="G280" s="83"/>
      <c r="H280" s="83"/>
      <c r="I280" s="83"/>
      <c r="J280" s="83"/>
      <c r="K280" s="83"/>
      <c r="L280" s="83"/>
      <c r="M280" s="83"/>
      <c r="N280" s="83"/>
      <c r="O280" s="83"/>
      <c r="P280" s="83"/>
      <c r="Q280" s="83"/>
      <c r="R280" s="83"/>
      <c r="S280" s="83"/>
      <c r="T280" s="83"/>
      <c r="U280" s="83"/>
      <c r="V280" s="83"/>
      <c r="W280" s="83"/>
      <c r="X280" s="83"/>
      <c r="Y280" s="83"/>
      <c r="Z280" s="83"/>
    </row>
    <row r="281" spans="1:26" x14ac:dyDescent="0.25">
      <c r="A281" s="78"/>
      <c r="B281" s="83"/>
      <c r="C281" s="83"/>
      <c r="D281" s="83"/>
      <c r="E281" s="83"/>
      <c r="F281" s="83"/>
      <c r="G281" s="83"/>
      <c r="H281" s="83"/>
      <c r="I281" s="83"/>
      <c r="J281" s="83"/>
      <c r="K281" s="83"/>
      <c r="L281" s="83"/>
      <c r="M281" s="83"/>
      <c r="N281" s="83"/>
      <c r="O281" s="83"/>
      <c r="P281" s="83"/>
      <c r="Q281" s="83"/>
      <c r="R281" s="83"/>
      <c r="S281" s="83"/>
      <c r="T281" s="83"/>
      <c r="U281" s="83"/>
      <c r="V281" s="83"/>
      <c r="W281" s="83"/>
      <c r="X281" s="83"/>
      <c r="Y281" s="83"/>
      <c r="Z281" s="83"/>
    </row>
    <row r="282" spans="1:26" x14ac:dyDescent="0.25">
      <c r="A282" s="78"/>
      <c r="B282" s="83"/>
      <c r="C282" s="83"/>
      <c r="D282" s="83"/>
      <c r="E282" s="83"/>
      <c r="F282" s="83"/>
      <c r="G282" s="83"/>
      <c r="H282" s="83"/>
      <c r="I282" s="83"/>
      <c r="J282" s="83"/>
      <c r="K282" s="83"/>
      <c r="L282" s="83"/>
      <c r="M282" s="83"/>
      <c r="N282" s="83"/>
      <c r="O282" s="83"/>
      <c r="P282" s="83"/>
      <c r="Q282" s="83"/>
      <c r="R282" s="83"/>
      <c r="S282" s="83"/>
      <c r="T282" s="83"/>
      <c r="U282" s="83"/>
      <c r="V282" s="83"/>
      <c r="W282" s="83"/>
      <c r="X282" s="83"/>
      <c r="Y282" s="83"/>
      <c r="Z282" s="83"/>
    </row>
    <row r="283" spans="1:26" x14ac:dyDescent="0.25">
      <c r="A283" s="78"/>
      <c r="B283" s="83"/>
      <c r="C283" s="83"/>
      <c r="D283" s="83"/>
      <c r="E283" s="83"/>
      <c r="F283" s="83"/>
      <c r="G283" s="83"/>
      <c r="H283" s="83"/>
      <c r="I283" s="83"/>
      <c r="J283" s="83"/>
      <c r="K283" s="83"/>
      <c r="L283" s="83"/>
      <c r="M283" s="83"/>
      <c r="N283" s="83"/>
      <c r="O283" s="83"/>
      <c r="P283" s="83"/>
      <c r="Q283" s="83"/>
      <c r="R283" s="83"/>
      <c r="S283" s="83"/>
      <c r="T283" s="83"/>
      <c r="U283" s="83"/>
      <c r="V283" s="83"/>
      <c r="W283" s="83"/>
      <c r="X283" s="83"/>
      <c r="Y283" s="83"/>
      <c r="Z283" s="83"/>
    </row>
    <row r="284" spans="1:26" x14ac:dyDescent="0.25">
      <c r="A284" s="78"/>
      <c r="B284" s="83"/>
      <c r="C284" s="83"/>
      <c r="D284" s="83"/>
      <c r="E284" s="83"/>
      <c r="F284" s="83"/>
      <c r="G284" s="83"/>
      <c r="H284" s="83"/>
      <c r="I284" s="83"/>
      <c r="J284" s="83"/>
      <c r="K284" s="83"/>
      <c r="L284" s="83"/>
      <c r="M284" s="83"/>
      <c r="N284" s="83"/>
      <c r="O284" s="83"/>
      <c r="P284" s="83"/>
      <c r="Q284" s="83"/>
      <c r="R284" s="83"/>
      <c r="S284" s="83"/>
      <c r="T284" s="83"/>
      <c r="U284" s="83"/>
      <c r="V284" s="83"/>
      <c r="W284" s="83"/>
      <c r="X284" s="83"/>
      <c r="Y284" s="83"/>
      <c r="Z284" s="83"/>
    </row>
    <row r="285" spans="1:26" x14ac:dyDescent="0.25">
      <c r="A285" s="78"/>
      <c r="B285" s="83"/>
      <c r="C285" s="83"/>
      <c r="D285" s="83"/>
      <c r="E285" s="83"/>
      <c r="F285" s="83"/>
      <c r="G285" s="83"/>
      <c r="H285" s="83"/>
      <c r="I285" s="83"/>
      <c r="J285" s="83"/>
      <c r="K285" s="83"/>
      <c r="L285" s="83"/>
      <c r="M285" s="83"/>
      <c r="N285" s="83"/>
      <c r="O285" s="83"/>
      <c r="P285" s="83"/>
      <c r="Q285" s="83"/>
      <c r="R285" s="83"/>
      <c r="S285" s="83"/>
      <c r="T285" s="83"/>
      <c r="U285" s="83"/>
      <c r="V285" s="83"/>
      <c r="W285" s="83"/>
      <c r="X285" s="83"/>
      <c r="Y285" s="83"/>
      <c r="Z285" s="83"/>
    </row>
    <row r="286" spans="1:26" x14ac:dyDescent="0.25">
      <c r="A286" s="78"/>
      <c r="B286" s="83"/>
      <c r="C286" s="83"/>
      <c r="D286" s="83"/>
      <c r="E286" s="83"/>
      <c r="F286" s="83"/>
      <c r="G286" s="83"/>
      <c r="H286" s="83"/>
      <c r="I286" s="83"/>
      <c r="J286" s="83"/>
      <c r="K286" s="83"/>
      <c r="L286" s="83"/>
      <c r="M286" s="83"/>
      <c r="N286" s="83"/>
      <c r="O286" s="83"/>
      <c r="P286" s="83"/>
      <c r="Q286" s="83"/>
      <c r="R286" s="83"/>
      <c r="S286" s="83"/>
      <c r="T286" s="83"/>
      <c r="U286" s="83"/>
      <c r="V286" s="83"/>
      <c r="W286" s="83"/>
      <c r="X286" s="83"/>
      <c r="Y286" s="83"/>
      <c r="Z286" s="83"/>
    </row>
    <row r="287" spans="1:26" x14ac:dyDescent="0.25">
      <c r="A287" s="78"/>
      <c r="B287" s="83"/>
      <c r="C287" s="83"/>
      <c r="D287" s="83"/>
      <c r="E287" s="83"/>
      <c r="F287" s="83"/>
      <c r="G287" s="83"/>
      <c r="H287" s="83"/>
      <c r="I287" s="83"/>
      <c r="J287" s="83"/>
      <c r="K287" s="83"/>
      <c r="L287" s="83"/>
      <c r="M287" s="83"/>
      <c r="N287" s="83"/>
      <c r="O287" s="83"/>
      <c r="P287" s="83"/>
      <c r="Q287" s="83"/>
      <c r="R287" s="83"/>
      <c r="S287" s="83"/>
      <c r="T287" s="83"/>
      <c r="U287" s="83"/>
      <c r="V287" s="83"/>
      <c r="W287" s="83"/>
      <c r="X287" s="83"/>
      <c r="Y287" s="83"/>
      <c r="Z287" s="83"/>
    </row>
    <row r="288" spans="1:26" x14ac:dyDescent="0.25">
      <c r="A288" s="78"/>
      <c r="B288" s="83"/>
      <c r="C288" s="83"/>
      <c r="D288" s="83"/>
      <c r="E288" s="83"/>
      <c r="F288" s="83"/>
      <c r="G288" s="83"/>
      <c r="H288" s="83"/>
      <c r="I288" s="83"/>
      <c r="J288" s="83"/>
      <c r="K288" s="83"/>
      <c r="L288" s="83"/>
      <c r="M288" s="83"/>
      <c r="N288" s="83"/>
      <c r="O288" s="83"/>
      <c r="P288" s="83"/>
      <c r="Q288" s="83"/>
      <c r="R288" s="83"/>
      <c r="S288" s="83"/>
      <c r="T288" s="83"/>
      <c r="U288" s="83"/>
      <c r="V288" s="83"/>
      <c r="W288" s="83"/>
      <c r="X288" s="83"/>
      <c r="Y288" s="83"/>
      <c r="Z288" s="83"/>
    </row>
    <row r="289" spans="1:26" x14ac:dyDescent="0.25">
      <c r="A289" s="78"/>
      <c r="B289" s="83"/>
      <c r="C289" s="83"/>
      <c r="D289" s="83"/>
      <c r="E289" s="83"/>
      <c r="F289" s="83"/>
      <c r="G289" s="83"/>
      <c r="H289" s="83"/>
      <c r="I289" s="83"/>
      <c r="J289" s="83"/>
      <c r="K289" s="83"/>
      <c r="L289" s="83"/>
      <c r="M289" s="83"/>
      <c r="N289" s="83"/>
      <c r="O289" s="83"/>
      <c r="P289" s="83"/>
      <c r="Q289" s="83"/>
      <c r="R289" s="83"/>
      <c r="S289" s="83"/>
      <c r="T289" s="83"/>
      <c r="U289" s="83"/>
      <c r="V289" s="83"/>
      <c r="W289" s="83"/>
      <c r="X289" s="83"/>
      <c r="Y289" s="83"/>
      <c r="Z289" s="83"/>
    </row>
    <row r="290" spans="1:26" x14ac:dyDescent="0.25">
      <c r="A290" s="78"/>
      <c r="B290" s="83"/>
      <c r="C290" s="83"/>
      <c r="D290" s="83"/>
      <c r="E290" s="83"/>
      <c r="F290" s="83"/>
      <c r="G290" s="83"/>
      <c r="H290" s="83"/>
      <c r="I290" s="83"/>
      <c r="J290" s="83"/>
      <c r="K290" s="83"/>
      <c r="L290" s="83"/>
      <c r="M290" s="83"/>
      <c r="N290" s="83"/>
      <c r="O290" s="83"/>
      <c r="P290" s="83"/>
      <c r="Q290" s="83"/>
      <c r="R290" s="83"/>
      <c r="S290" s="83"/>
      <c r="T290" s="83"/>
      <c r="U290" s="83"/>
      <c r="V290" s="83"/>
      <c r="W290" s="83"/>
      <c r="X290" s="83"/>
      <c r="Y290" s="83"/>
      <c r="Z290" s="83"/>
    </row>
    <row r="291" spans="1:26" x14ac:dyDescent="0.25">
      <c r="A291" s="78"/>
      <c r="B291" s="83"/>
      <c r="C291" s="83"/>
      <c r="D291" s="83"/>
      <c r="E291" s="83"/>
      <c r="F291" s="83"/>
      <c r="G291" s="83"/>
      <c r="H291" s="83"/>
      <c r="I291" s="83"/>
      <c r="J291" s="83"/>
      <c r="K291" s="83"/>
      <c r="L291" s="83"/>
      <c r="M291" s="83"/>
      <c r="N291" s="83"/>
      <c r="O291" s="83"/>
      <c r="P291" s="83"/>
      <c r="Q291" s="83"/>
      <c r="R291" s="83"/>
      <c r="S291" s="83"/>
      <c r="T291" s="83"/>
      <c r="U291" s="83"/>
      <c r="V291" s="83"/>
      <c r="W291" s="83"/>
      <c r="X291" s="83"/>
      <c r="Y291" s="83"/>
      <c r="Z291" s="83"/>
    </row>
    <row r="292" spans="1:26" x14ac:dyDescent="0.25">
      <c r="A292" s="78"/>
      <c r="B292" s="83"/>
      <c r="C292" s="83"/>
      <c r="D292" s="83"/>
      <c r="E292" s="83"/>
      <c r="F292" s="83"/>
      <c r="G292" s="83"/>
      <c r="H292" s="83"/>
      <c r="I292" s="83"/>
      <c r="J292" s="83"/>
      <c r="K292" s="83"/>
      <c r="L292" s="83"/>
      <c r="M292" s="83"/>
      <c r="N292" s="83"/>
      <c r="O292" s="83"/>
      <c r="P292" s="83"/>
      <c r="Q292" s="83"/>
      <c r="R292" s="83"/>
      <c r="S292" s="83"/>
      <c r="T292" s="83"/>
      <c r="U292" s="83"/>
      <c r="V292" s="83"/>
      <c r="W292" s="83"/>
      <c r="X292" s="83"/>
      <c r="Y292" s="83"/>
      <c r="Z292" s="83"/>
    </row>
    <row r="293" spans="1:26" x14ac:dyDescent="0.25">
      <c r="A293" s="78"/>
      <c r="B293" s="83"/>
      <c r="C293" s="83"/>
      <c r="D293" s="83"/>
      <c r="E293" s="83"/>
      <c r="F293" s="83"/>
      <c r="G293" s="83"/>
      <c r="H293" s="83"/>
      <c r="I293" s="83"/>
      <c r="J293" s="83"/>
      <c r="K293" s="83"/>
      <c r="L293" s="83"/>
      <c r="M293" s="83"/>
      <c r="N293" s="83"/>
      <c r="O293" s="83"/>
      <c r="P293" s="83"/>
      <c r="Q293" s="83"/>
      <c r="R293" s="83"/>
      <c r="S293" s="83"/>
      <c r="T293" s="83"/>
      <c r="U293" s="83"/>
      <c r="V293" s="83"/>
      <c r="W293" s="83"/>
      <c r="X293" s="83"/>
      <c r="Y293" s="83"/>
      <c r="Z293" s="83"/>
    </row>
    <row r="294" spans="1:26" x14ac:dyDescent="0.25">
      <c r="A294" s="78"/>
      <c r="B294" s="83"/>
      <c r="C294" s="83"/>
      <c r="D294" s="83"/>
      <c r="E294" s="83"/>
      <c r="F294" s="83"/>
      <c r="G294" s="83"/>
      <c r="H294" s="83"/>
      <c r="I294" s="83"/>
      <c r="J294" s="83"/>
      <c r="K294" s="83"/>
      <c r="L294" s="83"/>
      <c r="M294" s="83"/>
      <c r="N294" s="83"/>
      <c r="O294" s="83"/>
      <c r="P294" s="83"/>
      <c r="Q294" s="83"/>
      <c r="R294" s="83"/>
      <c r="S294" s="83"/>
      <c r="T294" s="83"/>
      <c r="U294" s="83"/>
      <c r="V294" s="83"/>
      <c r="W294" s="83"/>
      <c r="X294" s="83"/>
      <c r="Y294" s="83"/>
      <c r="Z294" s="83"/>
    </row>
    <row r="295" spans="1:26" x14ac:dyDescent="0.25">
      <c r="A295" s="78"/>
      <c r="B295" s="83"/>
      <c r="C295" s="83"/>
      <c r="D295" s="83"/>
      <c r="E295" s="83"/>
      <c r="F295" s="83"/>
      <c r="G295" s="83"/>
      <c r="H295" s="83"/>
      <c r="I295" s="83"/>
      <c r="J295" s="83"/>
      <c r="K295" s="83"/>
      <c r="L295" s="83"/>
      <c r="M295" s="83"/>
      <c r="N295" s="83"/>
      <c r="O295" s="83"/>
      <c r="P295" s="83"/>
      <c r="Q295" s="83"/>
      <c r="R295" s="83"/>
      <c r="S295" s="83"/>
      <c r="T295" s="83"/>
      <c r="U295" s="83"/>
      <c r="V295" s="83"/>
      <c r="W295" s="83"/>
      <c r="X295" s="83"/>
      <c r="Y295" s="83"/>
      <c r="Z295" s="83"/>
    </row>
    <row r="296" spans="1:26" x14ac:dyDescent="0.25">
      <c r="A296" s="78"/>
      <c r="B296" s="83"/>
      <c r="C296" s="83"/>
      <c r="D296" s="83"/>
      <c r="E296" s="83"/>
      <c r="F296" s="83"/>
      <c r="G296" s="83"/>
      <c r="H296" s="83"/>
      <c r="I296" s="83"/>
      <c r="J296" s="83"/>
      <c r="K296" s="83"/>
      <c r="L296" s="83"/>
      <c r="M296" s="83"/>
      <c r="N296" s="83"/>
      <c r="O296" s="83"/>
      <c r="P296" s="83"/>
      <c r="Q296" s="83"/>
      <c r="R296" s="83"/>
      <c r="S296" s="83"/>
      <c r="T296" s="83"/>
      <c r="U296" s="83"/>
      <c r="V296" s="83"/>
      <c r="W296" s="83"/>
      <c r="X296" s="83"/>
      <c r="Y296" s="83"/>
      <c r="Z296" s="83"/>
    </row>
    <row r="297" spans="1:26" x14ac:dyDescent="0.25">
      <c r="A297" s="78"/>
      <c r="B297" s="83"/>
      <c r="C297" s="83"/>
      <c r="D297" s="83"/>
      <c r="E297" s="83"/>
      <c r="F297" s="83"/>
      <c r="G297" s="83"/>
      <c r="H297" s="83"/>
      <c r="I297" s="83"/>
      <c r="J297" s="83"/>
      <c r="K297" s="83"/>
      <c r="L297" s="83"/>
      <c r="M297" s="83"/>
      <c r="N297" s="83"/>
      <c r="O297" s="83"/>
      <c r="P297" s="83"/>
      <c r="Q297" s="83"/>
      <c r="R297" s="83"/>
      <c r="S297" s="83"/>
      <c r="T297" s="83"/>
      <c r="U297" s="83"/>
      <c r="V297" s="83"/>
      <c r="W297" s="83"/>
      <c r="X297" s="83"/>
      <c r="Y297" s="83"/>
      <c r="Z297" s="83"/>
    </row>
    <row r="298" spans="1:26" x14ac:dyDescent="0.25">
      <c r="A298" s="78"/>
      <c r="B298" s="83"/>
      <c r="C298" s="83"/>
      <c r="D298" s="83"/>
      <c r="E298" s="83"/>
      <c r="F298" s="83"/>
      <c r="G298" s="83"/>
      <c r="H298" s="83"/>
      <c r="I298" s="83"/>
      <c r="J298" s="83"/>
      <c r="K298" s="83"/>
      <c r="L298" s="83"/>
      <c r="M298" s="83"/>
      <c r="N298" s="83"/>
      <c r="O298" s="83"/>
      <c r="P298" s="83"/>
      <c r="Q298" s="83"/>
      <c r="R298" s="83"/>
      <c r="S298" s="83"/>
      <c r="T298" s="83"/>
      <c r="U298" s="83"/>
      <c r="V298" s="83"/>
      <c r="W298" s="83"/>
      <c r="X298" s="83"/>
      <c r="Y298" s="83"/>
      <c r="Z298" s="83"/>
    </row>
    <row r="299" spans="1:26" x14ac:dyDescent="0.25">
      <c r="A299" s="78"/>
      <c r="B299" s="83"/>
      <c r="C299" s="83"/>
      <c r="D299" s="83"/>
      <c r="E299" s="83"/>
      <c r="F299" s="83"/>
      <c r="G299" s="83"/>
      <c r="H299" s="83"/>
      <c r="I299" s="83"/>
      <c r="J299" s="83"/>
      <c r="K299" s="83"/>
      <c r="L299" s="83"/>
      <c r="M299" s="83"/>
      <c r="N299" s="83"/>
      <c r="O299" s="83"/>
      <c r="P299" s="83"/>
      <c r="Q299" s="83"/>
      <c r="R299" s="83"/>
      <c r="S299" s="83"/>
      <c r="T299" s="83"/>
      <c r="U299" s="83"/>
      <c r="V299" s="83"/>
      <c r="W299" s="83"/>
      <c r="X299" s="83"/>
      <c r="Y299" s="83"/>
      <c r="Z299" s="83"/>
    </row>
    <row r="300" spans="1:26" x14ac:dyDescent="0.25">
      <c r="A300" s="78"/>
      <c r="B300" s="83"/>
      <c r="C300" s="83"/>
      <c r="D300" s="83"/>
      <c r="E300" s="83"/>
      <c r="F300" s="83"/>
      <c r="G300" s="83"/>
      <c r="H300" s="83"/>
      <c r="I300" s="83"/>
      <c r="J300" s="83"/>
      <c r="K300" s="83"/>
      <c r="L300" s="83"/>
      <c r="M300" s="83"/>
      <c r="N300" s="83"/>
      <c r="O300" s="83"/>
      <c r="P300" s="83"/>
      <c r="Q300" s="83"/>
      <c r="R300" s="83"/>
      <c r="S300" s="83"/>
      <c r="T300" s="83"/>
      <c r="U300" s="83"/>
      <c r="V300" s="83"/>
      <c r="W300" s="83"/>
      <c r="X300" s="83"/>
      <c r="Y300" s="83"/>
      <c r="Z300" s="83"/>
    </row>
  </sheetData>
  <sheetProtection algorithmName="SHA-512" hashValue="Zwx+3Ns3QY2LF3AwiTC796twRz/DsVrlka2+rEx/L/4ZJxur0oHvoluU8WvfViEhPuCfLrBMbvx0QHniAUnn1w==" saltValue="GPH6kHOdpZ1X4CFTeZmaiw==" spinCount="100000" sheet="1" objects="1" scenarios="1"/>
  <mergeCells count="2">
    <mergeCell ref="B2:I2"/>
    <mergeCell ref="C15:H15"/>
  </mergeCells>
  <conditionalFormatting sqref="C24:H26">
    <cfRule type="expression" dxfId="5" priority="14">
      <formula>$D$5&lt;&gt;"ID+C"</formula>
    </cfRule>
  </conditionalFormatting>
  <conditionalFormatting sqref="F19">
    <cfRule type="expression" dxfId="4" priority="15">
      <formula>$D$5&lt;&gt;"ID+C"</formula>
    </cfRule>
  </conditionalFormatting>
  <conditionalFormatting sqref="F20:F26">
    <cfRule type="expression" dxfId="3" priority="16">
      <formula>$D$5&lt;&gt;"ID+C"</formula>
    </cfRule>
  </conditionalFormatting>
  <conditionalFormatting sqref="G19">
    <cfRule type="expression" dxfId="2" priority="17">
      <formula>$D$5="ID+C"</formula>
    </cfRule>
  </conditionalFormatting>
  <conditionalFormatting sqref="G20:G26">
    <cfRule type="expression" dxfId="1" priority="18">
      <formula>$D$5="ID+C"</formula>
    </cfRule>
  </conditionalFormatting>
  <conditionalFormatting sqref="H9:H14">
    <cfRule type="cellIs" dxfId="0" priority="11" operator="lessThan">
      <formula>0</formula>
    </cfRule>
  </conditionalFormatting>
  <dataValidations count="1">
    <dataValidation allowBlank="1" sqref="B28:G28 E20:E26 D5:E5 F7:H7 C7:E8 F8:G8 C27:G27 I15 F19:G26 C19:D26 I28:I33 H19:H28 D16:H18 D13:H14 C9:H12 C13:C18 B29:H1048576" xr:uid="{BCAEA7B9-18F6-4830-9F87-44191319D465}"/>
  </dataValidations>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1FF25DD9E404D47B4D42F6BE6E7B1CE" ma:contentTypeVersion="19" ma:contentTypeDescription="Create a new document." ma:contentTypeScope="" ma:versionID="844abc4e8401c1450a9aa475f60ba8c4">
  <xsd:schema xmlns:xsd="http://www.w3.org/2001/XMLSchema" xmlns:xs="http://www.w3.org/2001/XMLSchema" xmlns:p="http://schemas.microsoft.com/office/2006/metadata/properties" xmlns:ns2="5ff4af7e-cfd7-415a-baed-ead09a9487b3" xmlns:ns3="ff5b7889-32f6-4f7a-ad46-d91d7f417e7c" targetNamespace="http://schemas.microsoft.com/office/2006/metadata/properties" ma:root="true" ma:fieldsID="24de2162e127409559ea9d392cb77ab2" ns2:_="" ns3:_="">
    <xsd:import namespace="5ff4af7e-cfd7-415a-baed-ead09a9487b3"/>
    <xsd:import namespace="ff5b7889-32f6-4f7a-ad46-d91d7f417e7c"/>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2:MediaServiceDateTaken" minOccurs="0"/>
                <xsd:element ref="ns2:MediaServiceLocation" minOccurs="0"/>
                <xsd:element ref="ns3:SharedWithUsers" minOccurs="0"/>
                <xsd:element ref="ns3:SharedWithDetail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ff4af7e-cfd7-415a-baed-ead09a9487b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DateTaken" ma:index="16" nillable="true" ma:displayName="MediaServiceDateTaken" ma:hidden="true" ma:internalName="MediaServiceDateTaken"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971b379c-1df0-4d09-9e1f-75e90cd1f60b"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f5b7889-32f6-4f7a-ad46-d91d7f417e7c"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d3fcc327-06d5-4d54-8212-b6b5f17e5e28}" ma:internalName="TaxCatchAll" ma:showField="CatchAllData" ma:web="ff5b7889-32f6-4f7a-ad46-d91d7f417e7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ff5b7889-32f6-4f7a-ad46-d91d7f417e7c" xsi:nil="true"/>
    <lcf76f155ced4ddcb4097134ff3c332f xmlns="5ff4af7e-cfd7-415a-baed-ead09a9487b3">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22C3DEA8-0D81-495F-A301-725810FF721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ff4af7e-cfd7-415a-baed-ead09a9487b3"/>
    <ds:schemaRef ds:uri="ff5b7889-32f6-4f7a-ad46-d91d7f417e7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6A2FAE8F-5A26-440A-BDAA-51968BF60BA4}">
  <ds:schemaRefs>
    <ds:schemaRef ds:uri="http://schemas.microsoft.com/sharepoint/v3/contenttype/forms"/>
  </ds:schemaRefs>
</ds:datastoreItem>
</file>

<file path=customXml/itemProps3.xml><?xml version="1.0" encoding="utf-8"?>
<ds:datastoreItem xmlns:ds="http://schemas.openxmlformats.org/officeDocument/2006/customXml" ds:itemID="{8B02C8C1-004E-4E9B-B462-894FD9E92E33}">
  <ds:schemaRefs>
    <ds:schemaRef ds:uri="http://purl.org/dc/elements/1.1/"/>
    <ds:schemaRef ds:uri="http://purl.org/dc/terms/"/>
    <ds:schemaRef ds:uri="http://www.w3.org/XML/1998/namespace"/>
    <ds:schemaRef ds:uri="http://schemas.microsoft.com/office/2006/documentManagement/types"/>
    <ds:schemaRef ds:uri="http://schemas.openxmlformats.org/package/2006/metadata/core-properties"/>
    <ds:schemaRef ds:uri="ff5b7889-32f6-4f7a-ad46-d91d7f417e7c"/>
    <ds:schemaRef ds:uri="http://schemas.microsoft.com/office/infopath/2007/PartnerControls"/>
    <ds:schemaRef ds:uri="5ff4af7e-cfd7-415a-baed-ead09a9487b3"/>
    <ds:schemaRef ds:uri="http://schemas.microsoft.com/office/2006/metadata/properties"/>
    <ds:schemaRef ds:uri="http://purl.org/dc/dcmitype/"/>
  </ds:schemaRefs>
</ds:datastoreItem>
</file>

<file path=docMetadata/LabelInfo.xml><?xml version="1.0" encoding="utf-8"?>
<clbl:labelList xmlns:clbl="http://schemas.microsoft.com/office/2020/mipLabelMetadata">
  <clbl:label id="{59096ad9-8b60-446a-90b7-017dbb9421a3}" enabled="1" method="Standard" siteId="{3d234255-e20f-4205-88a5-9658a402999b}" removed="0"/>
  <clbl:label id="{6473bd35-a793-4476-b755-d10c6831b239}" enabled="0" method="" siteId="{6473bd35-a793-4476-b755-d10c6831b239}"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89</vt:i4>
      </vt:variant>
    </vt:vector>
  </HeadingPairs>
  <TitlesOfParts>
    <vt:vector size="96" baseType="lpstr">
      <vt:lpstr>Revision History</vt:lpstr>
      <vt:lpstr>Internal Style Guide</vt:lpstr>
      <vt:lpstr>Instructions</vt:lpstr>
      <vt:lpstr>Inputs Fixture Fittings</vt:lpstr>
      <vt:lpstr>Logic</vt:lpstr>
      <vt:lpstr>Database</vt:lpstr>
      <vt:lpstr>Summary</vt:lpstr>
      <vt:lpstr>data_dude</vt:lpstr>
      <vt:lpstr>data_dudr</vt:lpstr>
      <vt:lpstr>data_dudrc</vt:lpstr>
      <vt:lpstr>data_duds</vt:lpstr>
      <vt:lpstr>data_dudv</vt:lpstr>
      <vt:lpstr>data_dur</vt:lpstr>
      <vt:lpstr>data_ffiff</vt:lpstr>
      <vt:lpstr>data_ffiffft</vt:lpstr>
      <vt:lpstr>data_maxipr</vt:lpstr>
      <vt:lpstr>data_maxipu</vt:lpstr>
      <vt:lpstr>data_maxsir</vt:lpstr>
      <vt:lpstr>data_maxsiu</vt:lpstr>
      <vt:lpstr>data_piada</vt:lpstr>
      <vt:lpstr>data_pigen</vt:lpstr>
      <vt:lpstr>data_prjtyp</vt:lpstr>
      <vt:lpstr>data_ptsdrp</vt:lpstr>
      <vt:lpstr>data_ptslkpnts</vt:lpstr>
      <vt:lpstr>data_ptslkpr</vt:lpstr>
      <vt:lpstr>data_ptslkpt</vt:lpstr>
      <vt:lpstr>data_ptspr</vt:lpstr>
      <vt:lpstr>data_toilet</vt:lpstr>
      <vt:lpstr>data_unitan</vt:lpstr>
      <vt:lpstr>data_unitfhr</vt:lpstr>
      <vt:lpstr>data_unitfwr</vt:lpstr>
      <vt:lpstr>data_unittyp</vt:lpstr>
      <vt:lpstr>data_unitvol</vt:lpstr>
      <vt:lpstr>data_urinal</vt:lpstr>
      <vt:lpstr>inputsflow_dfr</vt:lpstr>
      <vt:lpstr>inputsflow_dur</vt:lpstr>
      <vt:lpstr>inputsflow_gn</vt:lpstr>
      <vt:lpstr>inputsflow_id</vt:lpstr>
      <vt:lpstr>inputsflow_no</vt:lpstr>
      <vt:lpstr>inputsflow_paw</vt:lpstr>
      <vt:lpstr>inputsflow_prcocc</vt:lpstr>
      <vt:lpstr>inputsflow_tduot</vt:lpstr>
      <vt:lpstr>inputsflow_typ</vt:lpstr>
      <vt:lpstr>inputsflow_updot</vt:lpstr>
      <vt:lpstr>inputsflush_dfr</vt:lpstr>
      <vt:lpstr>inputsflush_fam</vt:lpstr>
      <vt:lpstr>inputsflush_gn</vt:lpstr>
      <vt:lpstr>inputsflush_id</vt:lpstr>
      <vt:lpstr>inputsflush_no</vt:lpstr>
      <vt:lpstr>inputsflush_paw</vt:lpstr>
      <vt:lpstr>inputsflush_prcocc</vt:lpstr>
      <vt:lpstr>inputsflush_tduot</vt:lpstr>
      <vt:lpstr>inputsflush_typ</vt:lpstr>
      <vt:lpstr>inputsflush_updot</vt:lpstr>
      <vt:lpstr>inputsgrp_ada</vt:lpstr>
      <vt:lpstr>inputsgrp_an</vt:lpstr>
      <vt:lpstr>inputsgrp_def</vt:lpstr>
      <vt:lpstr>inputsgrp_deff</vt:lpstr>
      <vt:lpstr>inputsgrp_defm</vt:lpstr>
      <vt:lpstr>inputsgrp_gn</vt:lpstr>
      <vt:lpstr>inputsgrp_no</vt:lpstr>
      <vt:lpstr>inputsgrp_otefte</vt:lpstr>
      <vt:lpstr>inputsgrp_otot</vt:lpstr>
      <vt:lpstr>inputsgrp_otrc</vt:lpstr>
      <vt:lpstr>inputsgrp_otres</vt:lpstr>
      <vt:lpstr>inputsgrp_otstud</vt:lpstr>
      <vt:lpstr>inputsgrp_otv</vt:lpstr>
      <vt:lpstr>inputsgrp_urinal</vt:lpstr>
      <vt:lpstr>inputspi_pt</vt:lpstr>
      <vt:lpstr>inputspi_units</vt:lpstr>
      <vt:lpstr>logic_001no</vt:lpstr>
      <vt:lpstr>logic_002grp</vt:lpstr>
      <vt:lpstr>logic_003mlprc</vt:lpstr>
      <vt:lpstr>logic_004ado</vt:lpstr>
      <vt:lpstr>logic_005pempt</vt:lpstr>
      <vt:lpstr>logic_006pempm</vt:lpstr>
      <vt:lpstr>logic_007pempf</vt:lpstr>
      <vt:lpstr>logic_008pvst</vt:lpstr>
      <vt:lpstr>logic_009pvsm</vt:lpstr>
      <vt:lpstr>logic_010pvsf</vt:lpstr>
      <vt:lpstr>logic_011prct</vt:lpstr>
      <vt:lpstr>logic_012prcm</vt:lpstr>
      <vt:lpstr>logic_013prcf</vt:lpstr>
      <vt:lpstr>logic_014pstt</vt:lpstr>
      <vt:lpstr>logic_015pstm</vt:lpstr>
      <vt:lpstr>logic_016pstf</vt:lpstr>
      <vt:lpstr>logic_017prst</vt:lpstr>
      <vt:lpstr>logic_018prsm</vt:lpstr>
      <vt:lpstr>logic_019prsf</vt:lpstr>
      <vt:lpstr>logic_020pot</vt:lpstr>
      <vt:lpstr>logic_021pom</vt:lpstr>
      <vt:lpstr>logic_022pof</vt:lpstr>
      <vt:lpstr>logic_100no</vt:lpstr>
      <vt:lpstr>logic_101grp</vt:lpstr>
      <vt:lpstr>logic_102ff</vt:lpstr>
      <vt:lpstr>logic_103ft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Laurie Kerr</dc:creator>
  <cp:keywords/>
  <dc:description/>
  <cp:lastModifiedBy>Corey Enck</cp:lastModifiedBy>
  <cp:revision/>
  <dcterms:created xsi:type="dcterms:W3CDTF">2025-03-06T17:46:42Z</dcterms:created>
  <dcterms:modified xsi:type="dcterms:W3CDTF">2025-10-31T20:42:33Z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0x01010001FF25DD9E404D47B4D42F6BE6E7B1CE</vt:lpwstr>
  </property>
  <property fmtid="{D5CDD505-2E9C-101B-9397-08002B2CF9AE}" pid="3" name="MediaServiceImageTags">
    <vt:lpwstr/>
  </property>
</Properties>
</file>